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4.xml" ContentType="application/vnd.openxmlformats-officedocument.drawing+xml"/>
  <Override PartName="/xl/tables/table14.xml" ContentType="application/vnd.openxmlformats-officedocument.spreadsheetml.table+xml"/>
  <Override PartName="/xl/drawings/drawing5.xml" ContentType="application/vnd.openxmlformats-officedocument.drawing+xml"/>
  <Override PartName="/xl/tables/table15.xml" ContentType="application/vnd.openxmlformats-officedocument.spreadsheetml.table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EMPLOYEE VACATION TRACKER\"/>
    </mc:Choice>
  </mc:AlternateContent>
  <xr:revisionPtr revIDLastSave="0" documentId="13_ncr:1_{87FDFA9E-118E-468E-A9B3-DA01D4ABF1C4}" xr6:coauthVersionLast="47" xr6:coauthVersionMax="47" xr10:uidLastSave="{00000000-0000-0000-0000-000000000000}"/>
  <bookViews>
    <workbookView showSheetTabs="0" xWindow="-120" yWindow="-120" windowWidth="29040" windowHeight="15720" tabRatio="934" xr2:uid="{5B36CBF1-84C3-4D6A-8007-B28509267DB3}"/>
  </bookViews>
  <sheets>
    <sheet name="Dashboard" sheetId="1" r:id="rId1"/>
    <sheet name="EmployeeList" sheetId="24" r:id="rId2"/>
    <sheet name="Entitlement" sheetId="5" r:id="rId3"/>
    <sheet name="Registration" sheetId="14" r:id="rId4"/>
    <sheet name="Team" sheetId="8" r:id="rId5"/>
    <sheet name="Employee" sheetId="12" r:id="rId6"/>
    <sheet name="Calendar" sheetId="7" r:id="rId7"/>
    <sheet name="Calc" sheetId="25" state="hidden" r:id="rId8"/>
  </sheets>
  <definedNames>
    <definedName name="days">Calc!$FA$29:$FC$35</definedName>
    <definedName name="EmployeeOption">Employee!$G$6</definedName>
    <definedName name="Holidays">Dashboard!$C$20:$C$69</definedName>
    <definedName name="MainReg">Calc!$D$11:$X$25</definedName>
    <definedName name="months">Calc!$FA$14:$FC$25</definedName>
    <definedName name="_xlnm.Print_Area" localSheetId="6">Calendar!$B$5:$P$89</definedName>
    <definedName name="_xlnm.Print_Area" localSheetId="0">Dashboard!$B$2:$P$72</definedName>
    <definedName name="_xlnm.Print_Area" localSheetId="5">Employee!$B$5:$AP$37</definedName>
    <definedName name="_xlnm.Print_Area" localSheetId="1">OFFSET(EmployeeList!$B$6,0,0,Calc!$FC$38+1,COUNTIF(EmployeeList!$B$6:$D$6,"?*"))</definedName>
    <definedName name="_xlnm.Print_Area" localSheetId="2">Entitlement!$B$7:$K$5018</definedName>
    <definedName name="_xlnm.Print_Area" localSheetId="3">OFFSET(Registration!$B$5,0,0,COUNTIF(Registration!$B$7:$B$2006,"?*")+2,COUNTIF(Registration!$B$6:$I$6,"?*"))</definedName>
    <definedName name="_xlnm.Print_Area" localSheetId="4">OFFSET(Team!$B$9,0,0,Calc!$FC$38+2,33)</definedName>
    <definedName name="_xlnm.Print_Titles" localSheetId="3">Registration!$5:$6</definedName>
    <definedName name="_xlnm.Print_Titles" localSheetId="4">Team!$5:$10</definedName>
    <definedName name="StartYear">Calc!$FC$40</definedName>
    <definedName name="TeamMonth">Team!$C$7</definedName>
    <definedName name="types">Dashboard!$L$20:$L$26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O25" i="25" l="1" a="1"/>
  <c r="CO25" i="25" s="1"/>
  <c r="CN25" i="25" a="1"/>
  <c r="CN25" i="25" s="1"/>
  <c r="CM25" i="25" a="1"/>
  <c r="CM25" i="25" s="1"/>
  <c r="CL25" i="25" a="1"/>
  <c r="CL25" i="25" s="1"/>
  <c r="CK25" i="25" a="1"/>
  <c r="CK25" i="25" s="1"/>
  <c r="CJ25" i="25" a="1"/>
  <c r="CJ25" i="25" s="1"/>
  <c r="CI25" i="25" a="1"/>
  <c r="CI25" i="25" s="1"/>
  <c r="CH25" i="25" a="1"/>
  <c r="CH25" i="25" s="1"/>
  <c r="CG25" i="25" a="1"/>
  <c r="CG25" i="25" s="1"/>
  <c r="CF25" i="25" a="1"/>
  <c r="CF25" i="25" s="1"/>
  <c r="CE25" i="25" a="1"/>
  <c r="CE25" i="25" s="1"/>
  <c r="CD25" i="25" a="1"/>
  <c r="CD25" i="25" s="1"/>
  <c r="CC25" i="25" a="1"/>
  <c r="CC25" i="25" s="1"/>
  <c r="CB25" i="25" a="1"/>
  <c r="CB25" i="25" s="1"/>
  <c r="CA25" i="25" a="1"/>
  <c r="CA25" i="25" s="1"/>
  <c r="BZ25" i="25" a="1"/>
  <c r="BZ25" i="25" s="1"/>
  <c r="BY25" i="25" a="1"/>
  <c r="BY25" i="25" s="1"/>
  <c r="BX25" i="25" a="1"/>
  <c r="BX25" i="25" s="1"/>
  <c r="BW25" i="25" a="1"/>
  <c r="BW25" i="25" s="1"/>
  <c r="BV25" i="25" a="1"/>
  <c r="BV25" i="25" s="1"/>
  <c r="BU25" i="25" a="1"/>
  <c r="BU25" i="25" s="1"/>
  <c r="BT25" i="25" a="1"/>
  <c r="BT25" i="25" s="1"/>
  <c r="BS25" i="25" a="1"/>
  <c r="BS25" i="25" s="1"/>
  <c r="BR25" i="25" a="1"/>
  <c r="BR25" i="25" s="1"/>
  <c r="BQ25" i="25" a="1"/>
  <c r="BQ25" i="25" s="1"/>
  <c r="BP25" i="25" a="1"/>
  <c r="BP25" i="25" s="1"/>
  <c r="BO25" i="25" a="1"/>
  <c r="BO25" i="25" s="1"/>
  <c r="BN25" i="25" a="1"/>
  <c r="BN25" i="25" s="1"/>
  <c r="BM25" i="25" a="1"/>
  <c r="BM25" i="25" s="1"/>
  <c r="BL25" i="25" a="1"/>
  <c r="BL25" i="25" s="1"/>
  <c r="BK25" i="25" a="1"/>
  <c r="BK25" i="25" s="1"/>
  <c r="BJ25" i="25" a="1"/>
  <c r="BJ25" i="25" s="1"/>
  <c r="BI25" i="25" a="1"/>
  <c r="BI25" i="25" s="1"/>
  <c r="BH25" i="25" a="1"/>
  <c r="BH25" i="25" s="1"/>
  <c r="BG25" i="25" a="1"/>
  <c r="BG25" i="25" s="1"/>
  <c r="BF25" i="25" a="1"/>
  <c r="BF25" i="25" s="1"/>
  <c r="BE25" i="25" a="1"/>
  <c r="BE25" i="25" s="1"/>
  <c r="BD25" i="25" a="1"/>
  <c r="BD25" i="25" s="1"/>
  <c r="BC25" i="25" a="1"/>
  <c r="BC25" i="25" s="1"/>
  <c r="BB25" i="25" a="1"/>
  <c r="BB25" i="25" s="1"/>
  <c r="BA25" i="25" a="1"/>
  <c r="BA25" i="25" s="1"/>
  <c r="AZ25" i="25" a="1"/>
  <c r="AZ25" i="25" s="1"/>
  <c r="AY25" i="25" a="1"/>
  <c r="AY25" i="25" s="1"/>
  <c r="AX25" i="25" a="1"/>
  <c r="AX25" i="25" s="1"/>
  <c r="AW25" i="25" a="1"/>
  <c r="AW25" i="25" s="1"/>
  <c r="AV25" i="25" a="1"/>
  <c r="AV25" i="25" s="1"/>
  <c r="AU25" i="25" a="1"/>
  <c r="AU25" i="25" s="1"/>
  <c r="AT25" i="25" a="1"/>
  <c r="AT25" i="25" s="1"/>
  <c r="AS25" i="25" a="1"/>
  <c r="AS25" i="25" s="1"/>
  <c r="AR25" i="25" a="1"/>
  <c r="AR25" i="25" s="1"/>
  <c r="AQ25" i="25" a="1"/>
  <c r="AQ25" i="25" s="1"/>
  <c r="AP25" i="25" a="1"/>
  <c r="AP25" i="25" s="1"/>
  <c r="AO25" i="25" a="1"/>
  <c r="AO25" i="25" s="1"/>
  <c r="AN25" i="25" a="1"/>
  <c r="AN25" i="25" s="1"/>
  <c r="AM25" i="25" a="1"/>
  <c r="AM25" i="25" s="1"/>
  <c r="AL25" i="25" a="1"/>
  <c r="AL25" i="25" s="1"/>
  <c r="AK25" i="25" a="1"/>
  <c r="AK25" i="25" s="1"/>
  <c r="AJ25" i="25" a="1"/>
  <c r="AJ25" i="25" s="1"/>
  <c r="AI25" i="25" a="1"/>
  <c r="AI25" i="25" s="1"/>
  <c r="AH25" i="25" a="1"/>
  <c r="AH25" i="25" s="1"/>
  <c r="AG25" i="25" a="1"/>
  <c r="AG25" i="25" s="1"/>
  <c r="AF25" i="25" a="1"/>
  <c r="AF25" i="25" s="1"/>
  <c r="AE25" i="25" a="1"/>
  <c r="AE25" i="25" s="1"/>
  <c r="CO24" i="25" a="1"/>
  <c r="CO24" i="25" s="1"/>
  <c r="CN24" i="25" a="1"/>
  <c r="CN24" i="25" s="1"/>
  <c r="CM24" i="25" a="1"/>
  <c r="CM24" i="25" s="1"/>
  <c r="CL24" i="25" a="1"/>
  <c r="CL24" i="25" s="1"/>
  <c r="CK24" i="25" a="1"/>
  <c r="CK24" i="25" s="1"/>
  <c r="CJ24" i="25" a="1"/>
  <c r="CJ24" i="25" s="1"/>
  <c r="CI24" i="25" a="1"/>
  <c r="CI24" i="25" s="1"/>
  <c r="CH24" i="25" a="1"/>
  <c r="CH24" i="25" s="1"/>
  <c r="CG24" i="25" a="1"/>
  <c r="CG24" i="25" s="1"/>
  <c r="CF24" i="25" a="1"/>
  <c r="CF24" i="25" s="1"/>
  <c r="CE24" i="25" a="1"/>
  <c r="CE24" i="25" s="1"/>
  <c r="CD24" i="25" a="1"/>
  <c r="CD24" i="25" s="1"/>
  <c r="CC24" i="25" a="1"/>
  <c r="CC24" i="25" s="1"/>
  <c r="CB24" i="25" a="1"/>
  <c r="CB24" i="25" s="1"/>
  <c r="CA24" i="25" a="1"/>
  <c r="CA24" i="25" s="1"/>
  <c r="BZ24" i="25" a="1"/>
  <c r="BZ24" i="25" s="1"/>
  <c r="BY24" i="25" a="1"/>
  <c r="BY24" i="25" s="1"/>
  <c r="BX24" i="25" a="1"/>
  <c r="BX24" i="25" s="1"/>
  <c r="BW24" i="25" a="1"/>
  <c r="BW24" i="25" s="1"/>
  <c r="BV24" i="25" a="1"/>
  <c r="BV24" i="25" s="1"/>
  <c r="BU24" i="25" a="1"/>
  <c r="BU24" i="25" s="1"/>
  <c r="BT24" i="25" a="1"/>
  <c r="BT24" i="25" s="1"/>
  <c r="BS24" i="25" a="1"/>
  <c r="BS24" i="25" s="1"/>
  <c r="BR24" i="25" a="1"/>
  <c r="BR24" i="25" s="1"/>
  <c r="BQ24" i="25" a="1"/>
  <c r="BQ24" i="25" s="1"/>
  <c r="BP24" i="25" a="1"/>
  <c r="BP24" i="25" s="1"/>
  <c r="BO24" i="25" a="1"/>
  <c r="BO24" i="25" s="1"/>
  <c r="BN24" i="25" a="1"/>
  <c r="BN24" i="25" s="1"/>
  <c r="BM24" i="25" a="1"/>
  <c r="BM24" i="25" s="1"/>
  <c r="BL24" i="25" a="1"/>
  <c r="BL24" i="25" s="1"/>
  <c r="BK24" i="25" a="1"/>
  <c r="BK24" i="25" s="1"/>
  <c r="BJ24" i="25" a="1"/>
  <c r="BJ24" i="25" s="1"/>
  <c r="BI24" i="25" a="1"/>
  <c r="BI24" i="25" s="1"/>
  <c r="BH24" i="25" a="1"/>
  <c r="BH24" i="25" s="1"/>
  <c r="BG24" i="25" a="1"/>
  <c r="BG24" i="25" s="1"/>
  <c r="BF24" i="25" a="1"/>
  <c r="BF24" i="25" s="1"/>
  <c r="BE24" i="25" a="1"/>
  <c r="BE24" i="25" s="1"/>
  <c r="BD24" i="25" a="1"/>
  <c r="BD24" i="25" s="1"/>
  <c r="BC24" i="25" a="1"/>
  <c r="BC24" i="25" s="1"/>
  <c r="BB24" i="25" a="1"/>
  <c r="BB24" i="25" s="1"/>
  <c r="BA24" i="25" a="1"/>
  <c r="BA24" i="25" s="1"/>
  <c r="AZ24" i="25" a="1"/>
  <c r="AZ24" i="25" s="1"/>
  <c r="AY24" i="25" a="1"/>
  <c r="AY24" i="25" s="1"/>
  <c r="AX24" i="25" a="1"/>
  <c r="AX24" i="25" s="1"/>
  <c r="AW24" i="25" a="1"/>
  <c r="AW24" i="25" s="1"/>
  <c r="AV24" i="25" a="1"/>
  <c r="AV24" i="25" s="1"/>
  <c r="AU24" i="25" a="1"/>
  <c r="AU24" i="25" s="1"/>
  <c r="AT24" i="25" a="1"/>
  <c r="AT24" i="25" s="1"/>
  <c r="AS24" i="25" a="1"/>
  <c r="AS24" i="25" s="1"/>
  <c r="AR24" i="25" a="1"/>
  <c r="AR24" i="25" s="1"/>
  <c r="AQ24" i="25" a="1"/>
  <c r="AQ24" i="25" s="1"/>
  <c r="AP24" i="25" a="1"/>
  <c r="AP24" i="25" s="1"/>
  <c r="AO24" i="25" a="1"/>
  <c r="AO24" i="25" s="1"/>
  <c r="AN24" i="25" a="1"/>
  <c r="AN24" i="25" s="1"/>
  <c r="AM24" i="25" a="1"/>
  <c r="AM24" i="25" s="1"/>
  <c r="AL24" i="25" a="1"/>
  <c r="AL24" i="25" s="1"/>
  <c r="AK24" i="25" a="1"/>
  <c r="AK24" i="25" s="1"/>
  <c r="AJ24" i="25" a="1"/>
  <c r="AJ24" i="25" s="1"/>
  <c r="AI24" i="25" a="1"/>
  <c r="AI24" i="25" s="1"/>
  <c r="AH24" i="25" a="1"/>
  <c r="AH24" i="25" s="1"/>
  <c r="AG24" i="25" a="1"/>
  <c r="AG24" i="25" s="1"/>
  <c r="AF24" i="25" a="1"/>
  <c r="AF24" i="25" s="1"/>
  <c r="AE24" i="25" a="1"/>
  <c r="AE24" i="25" s="1"/>
  <c r="CO23" i="25" a="1"/>
  <c r="CO23" i="25" s="1"/>
  <c r="CN23" i="25" a="1"/>
  <c r="CN23" i="25" s="1"/>
  <c r="CM23" i="25" a="1"/>
  <c r="CM23" i="25" s="1"/>
  <c r="CL23" i="25" a="1"/>
  <c r="CL23" i="25" s="1"/>
  <c r="CK23" i="25" a="1"/>
  <c r="CK23" i="25" s="1"/>
  <c r="CJ23" i="25" a="1"/>
  <c r="CJ23" i="25" s="1"/>
  <c r="CI23" i="25" a="1"/>
  <c r="CI23" i="25" s="1"/>
  <c r="CH23" i="25" a="1"/>
  <c r="CH23" i="25" s="1"/>
  <c r="CG23" i="25" a="1"/>
  <c r="CG23" i="25" s="1"/>
  <c r="CF23" i="25" a="1"/>
  <c r="CF23" i="25" s="1"/>
  <c r="CE23" i="25" a="1"/>
  <c r="CE23" i="25" s="1"/>
  <c r="CD23" i="25" a="1"/>
  <c r="CD23" i="25" s="1"/>
  <c r="CC23" i="25" a="1"/>
  <c r="CC23" i="25" s="1"/>
  <c r="CB23" i="25" a="1"/>
  <c r="CB23" i="25" s="1"/>
  <c r="CA23" i="25" a="1"/>
  <c r="CA23" i="25" s="1"/>
  <c r="BZ23" i="25" a="1"/>
  <c r="BZ23" i="25" s="1"/>
  <c r="BY23" i="25" a="1"/>
  <c r="BY23" i="25" s="1"/>
  <c r="BX23" i="25" a="1"/>
  <c r="BX23" i="25" s="1"/>
  <c r="BW23" i="25" a="1"/>
  <c r="BW23" i="25" s="1"/>
  <c r="BV23" i="25" a="1"/>
  <c r="BV23" i="25" s="1"/>
  <c r="BU23" i="25" a="1"/>
  <c r="BU23" i="25" s="1"/>
  <c r="BT23" i="25" a="1"/>
  <c r="BT23" i="25" s="1"/>
  <c r="BS23" i="25" a="1"/>
  <c r="BS23" i="25" s="1"/>
  <c r="BR23" i="25" a="1"/>
  <c r="BR23" i="25" s="1"/>
  <c r="BQ23" i="25" a="1"/>
  <c r="BQ23" i="25" s="1"/>
  <c r="BP23" i="25" a="1"/>
  <c r="BP23" i="25" s="1"/>
  <c r="BO23" i="25" a="1"/>
  <c r="BO23" i="25" s="1"/>
  <c r="BN23" i="25" a="1"/>
  <c r="BN23" i="25" s="1"/>
  <c r="BM23" i="25" a="1"/>
  <c r="BM23" i="25" s="1"/>
  <c r="BL23" i="25" a="1"/>
  <c r="BL23" i="25" s="1"/>
  <c r="BK23" i="25" a="1"/>
  <c r="BK23" i="25" s="1"/>
  <c r="BJ23" i="25" a="1"/>
  <c r="BJ23" i="25" s="1"/>
  <c r="BI23" i="25" a="1"/>
  <c r="BI23" i="25" s="1"/>
  <c r="BH23" i="25" a="1"/>
  <c r="BH23" i="25" s="1"/>
  <c r="BG23" i="25" a="1"/>
  <c r="BG23" i="25" s="1"/>
  <c r="BF23" i="25" a="1"/>
  <c r="BF23" i="25" s="1"/>
  <c r="BE23" i="25" a="1"/>
  <c r="BE23" i="25" s="1"/>
  <c r="BD23" i="25" a="1"/>
  <c r="BD23" i="25" s="1"/>
  <c r="BC23" i="25" a="1"/>
  <c r="BC23" i="25" s="1"/>
  <c r="BB23" i="25" a="1"/>
  <c r="BB23" i="25" s="1"/>
  <c r="BA23" i="25" a="1"/>
  <c r="BA23" i="25" s="1"/>
  <c r="AZ23" i="25" a="1"/>
  <c r="AZ23" i="25" s="1"/>
  <c r="AY23" i="25" a="1"/>
  <c r="AY23" i="25" s="1"/>
  <c r="AX23" i="25" a="1"/>
  <c r="AX23" i="25" s="1"/>
  <c r="AW23" i="25" a="1"/>
  <c r="AW23" i="25" s="1"/>
  <c r="AV23" i="25" a="1"/>
  <c r="AV23" i="25" s="1"/>
  <c r="AU23" i="25" a="1"/>
  <c r="AU23" i="25" s="1"/>
  <c r="AT23" i="25" a="1"/>
  <c r="AT23" i="25" s="1"/>
  <c r="AS23" i="25" a="1"/>
  <c r="AS23" i="25" s="1"/>
  <c r="AR23" i="25" a="1"/>
  <c r="AR23" i="25" s="1"/>
  <c r="AQ23" i="25" a="1"/>
  <c r="AQ23" i="25" s="1"/>
  <c r="AP23" i="25" a="1"/>
  <c r="AP23" i="25" s="1"/>
  <c r="AO23" i="25" a="1"/>
  <c r="AO23" i="25" s="1"/>
  <c r="AN23" i="25" a="1"/>
  <c r="AN23" i="25" s="1"/>
  <c r="AM23" i="25" a="1"/>
  <c r="AM23" i="25" s="1"/>
  <c r="AL23" i="25" a="1"/>
  <c r="AL23" i="25" s="1"/>
  <c r="AK23" i="25" a="1"/>
  <c r="AK23" i="25" s="1"/>
  <c r="AJ23" i="25" a="1"/>
  <c r="AJ23" i="25" s="1"/>
  <c r="AI23" i="25" a="1"/>
  <c r="AI23" i="25" s="1"/>
  <c r="AH23" i="25" a="1"/>
  <c r="AH23" i="25" s="1"/>
  <c r="AG23" i="25" a="1"/>
  <c r="AG23" i="25" s="1"/>
  <c r="AF23" i="25" a="1"/>
  <c r="AF23" i="25" s="1"/>
  <c r="AE23" i="25" a="1"/>
  <c r="AE23" i="25" s="1"/>
  <c r="CO22" i="25" a="1"/>
  <c r="CO22" i="25" s="1"/>
  <c r="CN22" i="25" a="1"/>
  <c r="CN22" i="25" s="1"/>
  <c r="CM22" i="25" a="1"/>
  <c r="CM22" i="25" s="1"/>
  <c r="CL22" i="25" a="1"/>
  <c r="CL22" i="25" s="1"/>
  <c r="CK22" i="25" a="1"/>
  <c r="CK22" i="25" s="1"/>
  <c r="CJ22" i="25" a="1"/>
  <c r="CJ22" i="25" s="1"/>
  <c r="CI22" i="25" a="1"/>
  <c r="CI22" i="25" s="1"/>
  <c r="CH22" i="25" a="1"/>
  <c r="CH22" i="25" s="1"/>
  <c r="CG22" i="25" a="1"/>
  <c r="CG22" i="25" s="1"/>
  <c r="CF22" i="25" a="1"/>
  <c r="CF22" i="25" s="1"/>
  <c r="CE22" i="25" a="1"/>
  <c r="CE22" i="25" s="1"/>
  <c r="CD22" i="25" a="1"/>
  <c r="CD22" i="25" s="1"/>
  <c r="CC22" i="25" a="1"/>
  <c r="CC22" i="25" s="1"/>
  <c r="CB22" i="25" a="1"/>
  <c r="CB22" i="25" s="1"/>
  <c r="CA22" i="25" a="1"/>
  <c r="CA22" i="25" s="1"/>
  <c r="BZ22" i="25" a="1"/>
  <c r="BZ22" i="25" s="1"/>
  <c r="BY22" i="25" a="1"/>
  <c r="BY22" i="25" s="1"/>
  <c r="BX22" i="25" a="1"/>
  <c r="BX22" i="25" s="1"/>
  <c r="BW22" i="25" a="1"/>
  <c r="BW22" i="25" s="1"/>
  <c r="BV22" i="25" a="1"/>
  <c r="BV22" i="25" s="1"/>
  <c r="BU22" i="25" a="1"/>
  <c r="BU22" i="25" s="1"/>
  <c r="BT22" i="25" a="1"/>
  <c r="BT22" i="25" s="1"/>
  <c r="BS22" i="25" a="1"/>
  <c r="BS22" i="25" s="1"/>
  <c r="BR22" i="25" a="1"/>
  <c r="BR22" i="25" s="1"/>
  <c r="BQ22" i="25" a="1"/>
  <c r="BQ22" i="25" s="1"/>
  <c r="BP22" i="25" a="1"/>
  <c r="BP22" i="25" s="1"/>
  <c r="BO22" i="25" a="1"/>
  <c r="BO22" i="25" s="1"/>
  <c r="BN22" i="25" a="1"/>
  <c r="BN22" i="25" s="1"/>
  <c r="BM22" i="25" a="1"/>
  <c r="BM22" i="25" s="1"/>
  <c r="BL22" i="25" a="1"/>
  <c r="BL22" i="25" s="1"/>
  <c r="BK22" i="25" a="1"/>
  <c r="BK22" i="25" s="1"/>
  <c r="BJ22" i="25" a="1"/>
  <c r="BJ22" i="25" s="1"/>
  <c r="BI22" i="25" a="1"/>
  <c r="BI22" i="25" s="1"/>
  <c r="BH22" i="25" a="1"/>
  <c r="BH22" i="25" s="1"/>
  <c r="BG22" i="25" a="1"/>
  <c r="BG22" i="25" s="1"/>
  <c r="BF22" i="25" a="1"/>
  <c r="BF22" i="25" s="1"/>
  <c r="BE22" i="25" a="1"/>
  <c r="BE22" i="25" s="1"/>
  <c r="BD22" i="25" a="1"/>
  <c r="BD22" i="25" s="1"/>
  <c r="BC22" i="25" a="1"/>
  <c r="BC22" i="25" s="1"/>
  <c r="BB22" i="25" a="1"/>
  <c r="BB22" i="25" s="1"/>
  <c r="BA22" i="25" a="1"/>
  <c r="BA22" i="25" s="1"/>
  <c r="AZ22" i="25" a="1"/>
  <c r="AZ22" i="25" s="1"/>
  <c r="AY22" i="25" a="1"/>
  <c r="AY22" i="25" s="1"/>
  <c r="AX22" i="25" a="1"/>
  <c r="AX22" i="25" s="1"/>
  <c r="AW22" i="25" a="1"/>
  <c r="AW22" i="25" s="1"/>
  <c r="AV22" i="25" a="1"/>
  <c r="AV22" i="25" s="1"/>
  <c r="AU22" i="25" a="1"/>
  <c r="AU22" i="25" s="1"/>
  <c r="AT22" i="25" a="1"/>
  <c r="AT22" i="25" s="1"/>
  <c r="AS22" i="25" a="1"/>
  <c r="AS22" i="25" s="1"/>
  <c r="AR22" i="25" a="1"/>
  <c r="AR22" i="25" s="1"/>
  <c r="AQ22" i="25" a="1"/>
  <c r="AQ22" i="25" s="1"/>
  <c r="AP22" i="25" a="1"/>
  <c r="AP22" i="25" s="1"/>
  <c r="AO22" i="25" a="1"/>
  <c r="AO22" i="25" s="1"/>
  <c r="AN22" i="25" a="1"/>
  <c r="AN22" i="25" s="1"/>
  <c r="AM22" i="25" a="1"/>
  <c r="AM22" i="25" s="1"/>
  <c r="AL22" i="25" a="1"/>
  <c r="AL22" i="25" s="1"/>
  <c r="AK22" i="25" a="1"/>
  <c r="AK22" i="25" s="1"/>
  <c r="AJ22" i="25" a="1"/>
  <c r="AJ22" i="25" s="1"/>
  <c r="AI22" i="25" a="1"/>
  <c r="AI22" i="25" s="1"/>
  <c r="AH22" i="25" a="1"/>
  <c r="AH22" i="25" s="1"/>
  <c r="AG22" i="25" a="1"/>
  <c r="AG22" i="25" s="1"/>
  <c r="AF22" i="25" a="1"/>
  <c r="AF22" i="25" s="1"/>
  <c r="AE22" i="25" a="1"/>
  <c r="AE22" i="25" s="1"/>
  <c r="CO21" i="25" a="1"/>
  <c r="CO21" i="25" s="1"/>
  <c r="CN21" i="25" a="1"/>
  <c r="CN21" i="25" s="1"/>
  <c r="CM21" i="25" a="1"/>
  <c r="CM21" i="25" s="1"/>
  <c r="CL21" i="25" a="1"/>
  <c r="CL21" i="25" s="1"/>
  <c r="CK21" i="25" a="1"/>
  <c r="CK21" i="25" s="1"/>
  <c r="CJ21" i="25" a="1"/>
  <c r="CJ21" i="25" s="1"/>
  <c r="CI21" i="25" a="1"/>
  <c r="CI21" i="25" s="1"/>
  <c r="CH21" i="25" a="1"/>
  <c r="CH21" i="25" s="1"/>
  <c r="CG21" i="25" a="1"/>
  <c r="CG21" i="25" s="1"/>
  <c r="CF21" i="25" a="1"/>
  <c r="CF21" i="25" s="1"/>
  <c r="CE21" i="25" a="1"/>
  <c r="CE21" i="25" s="1"/>
  <c r="CD21" i="25" a="1"/>
  <c r="CD21" i="25" s="1"/>
  <c r="CC21" i="25" a="1"/>
  <c r="CC21" i="25" s="1"/>
  <c r="CB21" i="25" a="1"/>
  <c r="CB21" i="25" s="1"/>
  <c r="CA21" i="25" a="1"/>
  <c r="CA21" i="25" s="1"/>
  <c r="BZ21" i="25" a="1"/>
  <c r="BZ21" i="25" s="1"/>
  <c r="BY21" i="25" a="1"/>
  <c r="BY21" i="25" s="1"/>
  <c r="BX21" i="25" a="1"/>
  <c r="BX21" i="25" s="1"/>
  <c r="BW21" i="25" a="1"/>
  <c r="BW21" i="25" s="1"/>
  <c r="BV21" i="25" a="1"/>
  <c r="BV21" i="25" s="1"/>
  <c r="BU21" i="25" a="1"/>
  <c r="BU21" i="25" s="1"/>
  <c r="BT21" i="25" a="1"/>
  <c r="BT21" i="25" s="1"/>
  <c r="BS21" i="25" a="1"/>
  <c r="BS21" i="25" s="1"/>
  <c r="BR21" i="25" a="1"/>
  <c r="BR21" i="25" s="1"/>
  <c r="BQ21" i="25" a="1"/>
  <c r="BQ21" i="25" s="1"/>
  <c r="BP21" i="25" a="1"/>
  <c r="BP21" i="25" s="1"/>
  <c r="BO21" i="25" a="1"/>
  <c r="BO21" i="25" s="1"/>
  <c r="BN21" i="25" a="1"/>
  <c r="BN21" i="25" s="1"/>
  <c r="BM21" i="25" a="1"/>
  <c r="BM21" i="25" s="1"/>
  <c r="BL21" i="25" a="1"/>
  <c r="BL21" i="25" s="1"/>
  <c r="BK21" i="25" a="1"/>
  <c r="BK21" i="25" s="1"/>
  <c r="BJ21" i="25" a="1"/>
  <c r="BJ21" i="25" s="1"/>
  <c r="BI21" i="25" a="1"/>
  <c r="BI21" i="25" s="1"/>
  <c r="BH21" i="25" a="1"/>
  <c r="BH21" i="25" s="1"/>
  <c r="BG21" i="25" a="1"/>
  <c r="BG21" i="25" s="1"/>
  <c r="BF21" i="25" a="1"/>
  <c r="BF21" i="25" s="1"/>
  <c r="BE21" i="25" a="1"/>
  <c r="BE21" i="25" s="1"/>
  <c r="BD21" i="25" a="1"/>
  <c r="BD21" i="25" s="1"/>
  <c r="BC21" i="25" a="1"/>
  <c r="BC21" i="25" s="1"/>
  <c r="BB21" i="25" a="1"/>
  <c r="BB21" i="25" s="1"/>
  <c r="BA21" i="25" a="1"/>
  <c r="BA21" i="25" s="1"/>
  <c r="AZ21" i="25" a="1"/>
  <c r="AZ21" i="25" s="1"/>
  <c r="AY21" i="25" a="1"/>
  <c r="AY21" i="25" s="1"/>
  <c r="AX21" i="25" a="1"/>
  <c r="AX21" i="25" s="1"/>
  <c r="AW21" i="25" a="1"/>
  <c r="AW21" i="25" s="1"/>
  <c r="AV21" i="25" a="1"/>
  <c r="AV21" i="25" s="1"/>
  <c r="AU21" i="25" a="1"/>
  <c r="AU21" i="25" s="1"/>
  <c r="AT21" i="25" a="1"/>
  <c r="AT21" i="25" s="1"/>
  <c r="AS21" i="25" a="1"/>
  <c r="AS21" i="25" s="1"/>
  <c r="AR21" i="25" a="1"/>
  <c r="AR21" i="25" s="1"/>
  <c r="AQ21" i="25" a="1"/>
  <c r="AQ21" i="25" s="1"/>
  <c r="AP21" i="25" a="1"/>
  <c r="AP21" i="25" s="1"/>
  <c r="AO21" i="25" a="1"/>
  <c r="AO21" i="25" s="1"/>
  <c r="AN21" i="25" a="1"/>
  <c r="AN21" i="25" s="1"/>
  <c r="AM21" i="25" a="1"/>
  <c r="AM21" i="25" s="1"/>
  <c r="AL21" i="25" a="1"/>
  <c r="AL21" i="25" s="1"/>
  <c r="AK21" i="25" a="1"/>
  <c r="AK21" i="25" s="1"/>
  <c r="AJ21" i="25" a="1"/>
  <c r="AJ21" i="25" s="1"/>
  <c r="AI21" i="25" a="1"/>
  <c r="AI21" i="25" s="1"/>
  <c r="AH21" i="25" a="1"/>
  <c r="AH21" i="25" s="1"/>
  <c r="AG21" i="25" a="1"/>
  <c r="AG21" i="25" s="1"/>
  <c r="AF21" i="25" a="1"/>
  <c r="AF21" i="25" s="1"/>
  <c r="AE21" i="25" a="1"/>
  <c r="AE21" i="25" s="1"/>
  <c r="EF65" i="25"/>
  <c r="ER11" i="25"/>
  <c r="ER12" i="25"/>
  <c r="ER13" i="25"/>
  <c r="ER14" i="25"/>
  <c r="ER15" i="25"/>
  <c r="ER16" i="25"/>
  <c r="ER17" i="25"/>
  <c r="ER18" i="25"/>
  <c r="ER19" i="25"/>
  <c r="ER20" i="25"/>
  <c r="ER21" i="25"/>
  <c r="ER22" i="25"/>
  <c r="ER23" i="25"/>
  <c r="ER24" i="25"/>
  <c r="ER25" i="25"/>
  <c r="EQ11" i="25"/>
  <c r="EQ12" i="25"/>
  <c r="EQ13" i="25"/>
  <c r="EQ14" i="25"/>
  <c r="EQ15" i="25"/>
  <c r="EQ16" i="25"/>
  <c r="EQ17" i="25"/>
  <c r="EQ18" i="25"/>
  <c r="EQ19" i="25"/>
  <c r="EQ20" i="25"/>
  <c r="EQ21" i="25"/>
  <c r="EQ22" i="25"/>
  <c r="EQ23" i="25"/>
  <c r="EQ24" i="25"/>
  <c r="EQ25" i="25"/>
  <c r="AJ20" i="12"/>
  <c r="AJ19" i="12"/>
  <c r="AJ18" i="12"/>
  <c r="AJ17" i="12"/>
  <c r="AJ16" i="12"/>
  <c r="AJ15" i="12"/>
  <c r="AJ14" i="12"/>
  <c r="AM5" i="8" l="1"/>
  <c r="AD8" i="12"/>
  <c r="Y8" i="12"/>
  <c r="T8" i="12"/>
  <c r="O8" i="12"/>
  <c r="AD6" i="12"/>
  <c r="Y6" i="12"/>
  <c r="T6" i="12"/>
  <c r="C4518" i="5"/>
  <c r="D4518" i="5"/>
  <c r="C4519" i="5"/>
  <c r="D4519" i="5"/>
  <c r="C4520" i="5"/>
  <c r="D4520" i="5"/>
  <c r="C4521" i="5"/>
  <c r="D4521" i="5"/>
  <c r="C4522" i="5"/>
  <c r="D4522" i="5"/>
  <c r="C4523" i="5"/>
  <c r="D4523" i="5"/>
  <c r="C4524" i="5"/>
  <c r="D4524" i="5"/>
  <c r="C4525" i="5"/>
  <c r="D4525" i="5"/>
  <c r="C4526" i="5"/>
  <c r="D4526" i="5"/>
  <c r="C4527" i="5"/>
  <c r="D4527" i="5"/>
  <c r="C4528" i="5"/>
  <c r="D4528" i="5"/>
  <c r="C4529" i="5"/>
  <c r="B4529" i="5" s="1"/>
  <c r="D4529" i="5"/>
  <c r="C4530" i="5"/>
  <c r="B4530" i="5" s="1"/>
  <c r="D4530" i="5"/>
  <c r="C4531" i="5"/>
  <c r="B4531" i="5" s="1"/>
  <c r="D4531" i="5"/>
  <c r="C4532" i="5"/>
  <c r="B4532" i="5" s="1"/>
  <c r="D4532" i="5"/>
  <c r="C4017" i="5"/>
  <c r="D4017" i="5"/>
  <c r="C4018" i="5"/>
  <c r="D4018" i="5"/>
  <c r="C4019" i="5"/>
  <c r="D4019" i="5"/>
  <c r="C4020" i="5"/>
  <c r="D4020" i="5"/>
  <c r="C4021" i="5"/>
  <c r="D4021" i="5"/>
  <c r="C4022" i="5"/>
  <c r="D4022" i="5"/>
  <c r="C4023" i="5"/>
  <c r="D4023" i="5"/>
  <c r="C4024" i="5"/>
  <c r="D4024" i="5"/>
  <c r="C4025" i="5"/>
  <c r="D4025" i="5"/>
  <c r="C4026" i="5"/>
  <c r="D4026" i="5"/>
  <c r="C4027" i="5"/>
  <c r="D4027" i="5"/>
  <c r="C4028" i="5"/>
  <c r="B4028" i="5" s="1"/>
  <c r="D4028" i="5"/>
  <c r="C4029" i="5"/>
  <c r="B4029" i="5" s="1"/>
  <c r="D4029" i="5"/>
  <c r="C4030" i="5"/>
  <c r="B4030" i="5" s="1"/>
  <c r="D4030" i="5"/>
  <c r="C4031" i="5"/>
  <c r="B4031" i="5" s="1"/>
  <c r="D4031" i="5"/>
  <c r="C3516" i="5"/>
  <c r="D3516" i="5"/>
  <c r="C3517" i="5"/>
  <c r="D3517" i="5"/>
  <c r="C3518" i="5"/>
  <c r="D3518" i="5"/>
  <c r="C3519" i="5"/>
  <c r="D3519" i="5"/>
  <c r="C3520" i="5"/>
  <c r="D3520" i="5"/>
  <c r="C3521" i="5"/>
  <c r="D3521" i="5"/>
  <c r="C3522" i="5"/>
  <c r="D3522" i="5"/>
  <c r="C3523" i="5"/>
  <c r="D3523" i="5"/>
  <c r="C3524" i="5"/>
  <c r="D3524" i="5"/>
  <c r="C3525" i="5"/>
  <c r="D3525" i="5"/>
  <c r="C3526" i="5"/>
  <c r="D3526" i="5"/>
  <c r="C3527" i="5"/>
  <c r="B3527" i="5" s="1"/>
  <c r="D3527" i="5"/>
  <c r="C3528" i="5"/>
  <c r="B3528" i="5" s="1"/>
  <c r="D3528" i="5"/>
  <c r="C3529" i="5"/>
  <c r="B3529" i="5" s="1"/>
  <c r="D3529" i="5"/>
  <c r="C3530" i="5"/>
  <c r="B3530" i="5" s="1"/>
  <c r="D3530" i="5"/>
  <c r="C3015" i="5"/>
  <c r="D3015" i="5"/>
  <c r="C3016" i="5"/>
  <c r="D3016" i="5"/>
  <c r="C3017" i="5"/>
  <c r="D3017" i="5"/>
  <c r="C3018" i="5"/>
  <c r="D3018" i="5"/>
  <c r="C3019" i="5"/>
  <c r="D3019" i="5"/>
  <c r="C3020" i="5"/>
  <c r="D3020" i="5"/>
  <c r="C3021" i="5"/>
  <c r="D3021" i="5"/>
  <c r="C3022" i="5"/>
  <c r="D3022" i="5"/>
  <c r="C3023" i="5"/>
  <c r="D3023" i="5"/>
  <c r="C3024" i="5"/>
  <c r="D3024" i="5"/>
  <c r="C3025" i="5"/>
  <c r="D3025" i="5"/>
  <c r="C3026" i="5"/>
  <c r="B3026" i="5" s="1"/>
  <c r="D3026" i="5"/>
  <c r="C3027" i="5"/>
  <c r="B3027" i="5" s="1"/>
  <c r="D3027" i="5"/>
  <c r="C3028" i="5"/>
  <c r="B3028" i="5" s="1"/>
  <c r="D3028" i="5"/>
  <c r="C3029" i="5"/>
  <c r="B3029" i="5" s="1"/>
  <c r="D3029" i="5"/>
  <c r="C2514" i="5"/>
  <c r="D2514" i="5"/>
  <c r="C2515" i="5"/>
  <c r="D2515" i="5"/>
  <c r="C2516" i="5"/>
  <c r="D2516" i="5"/>
  <c r="C2517" i="5"/>
  <c r="D2517" i="5"/>
  <c r="C2518" i="5"/>
  <c r="D2518" i="5"/>
  <c r="C2519" i="5"/>
  <c r="D2519" i="5"/>
  <c r="C2520" i="5"/>
  <c r="D2520" i="5"/>
  <c r="C2521" i="5"/>
  <c r="D2521" i="5"/>
  <c r="C2522" i="5"/>
  <c r="D2522" i="5"/>
  <c r="C2523" i="5"/>
  <c r="D2523" i="5"/>
  <c r="C2524" i="5"/>
  <c r="D2524" i="5"/>
  <c r="C2525" i="5"/>
  <c r="B2525" i="5" s="1"/>
  <c r="D2525" i="5"/>
  <c r="C2526" i="5"/>
  <c r="B2526" i="5" s="1"/>
  <c r="D2526" i="5"/>
  <c r="C2527" i="5"/>
  <c r="B2527" i="5" s="1"/>
  <c r="D2527" i="5"/>
  <c r="C2528" i="5"/>
  <c r="B2528" i="5" s="1"/>
  <c r="D2528" i="5"/>
  <c r="C2013" i="5"/>
  <c r="D2013" i="5"/>
  <c r="C2014" i="5"/>
  <c r="D2014" i="5"/>
  <c r="C2015" i="5"/>
  <c r="D2015" i="5"/>
  <c r="C2016" i="5"/>
  <c r="D2016" i="5"/>
  <c r="C2017" i="5"/>
  <c r="D2017" i="5"/>
  <c r="C2018" i="5"/>
  <c r="D2018" i="5"/>
  <c r="C2019" i="5"/>
  <c r="D2019" i="5"/>
  <c r="C2020" i="5"/>
  <c r="D2020" i="5"/>
  <c r="C2021" i="5"/>
  <c r="D2021" i="5"/>
  <c r="C2022" i="5"/>
  <c r="D2022" i="5"/>
  <c r="C2023" i="5"/>
  <c r="D2023" i="5"/>
  <c r="C2024" i="5"/>
  <c r="B2024" i="5" s="1"/>
  <c r="D2024" i="5"/>
  <c r="C2025" i="5"/>
  <c r="B2025" i="5" s="1"/>
  <c r="D2025" i="5"/>
  <c r="C2026" i="5"/>
  <c r="B2026" i="5" s="1"/>
  <c r="D2026" i="5"/>
  <c r="C2027" i="5"/>
  <c r="B2027" i="5" s="1"/>
  <c r="D2027" i="5"/>
  <c r="C1512" i="5"/>
  <c r="D1512" i="5"/>
  <c r="C1513" i="5"/>
  <c r="D1513" i="5"/>
  <c r="C1514" i="5"/>
  <c r="D1514" i="5"/>
  <c r="C1515" i="5"/>
  <c r="D1515" i="5"/>
  <c r="C1516" i="5"/>
  <c r="D1516" i="5"/>
  <c r="C1517" i="5"/>
  <c r="D1517" i="5"/>
  <c r="C1518" i="5"/>
  <c r="D1518" i="5"/>
  <c r="C1519" i="5"/>
  <c r="D1519" i="5"/>
  <c r="C1520" i="5"/>
  <c r="D1520" i="5"/>
  <c r="C1521" i="5"/>
  <c r="D1521" i="5"/>
  <c r="C1522" i="5"/>
  <c r="D1522" i="5"/>
  <c r="C1523" i="5"/>
  <c r="B1523" i="5" s="1"/>
  <c r="D1523" i="5"/>
  <c r="C1524" i="5"/>
  <c r="B1524" i="5" s="1"/>
  <c r="D1524" i="5"/>
  <c r="C1525" i="5"/>
  <c r="B1525" i="5" s="1"/>
  <c r="D1525" i="5"/>
  <c r="C1526" i="5"/>
  <c r="B1526" i="5" s="1"/>
  <c r="D1526" i="5"/>
  <c r="C1011" i="5"/>
  <c r="D1011" i="5"/>
  <c r="C1012" i="5"/>
  <c r="D1012" i="5"/>
  <c r="C1013" i="5"/>
  <c r="D1013" i="5"/>
  <c r="C1014" i="5"/>
  <c r="D1014" i="5"/>
  <c r="C1015" i="5"/>
  <c r="D1015" i="5"/>
  <c r="C1016" i="5"/>
  <c r="D1016" i="5"/>
  <c r="C1017" i="5"/>
  <c r="D1017" i="5"/>
  <c r="C1018" i="5"/>
  <c r="D1018" i="5"/>
  <c r="C1019" i="5"/>
  <c r="D1019" i="5"/>
  <c r="C1020" i="5"/>
  <c r="D1020" i="5"/>
  <c r="C1021" i="5"/>
  <c r="D1021" i="5"/>
  <c r="C1022" i="5"/>
  <c r="B1022" i="5" s="1"/>
  <c r="D1022" i="5"/>
  <c r="C1023" i="5"/>
  <c r="B1023" i="5" s="1"/>
  <c r="D1023" i="5"/>
  <c r="C1024" i="5"/>
  <c r="B1024" i="5" s="1"/>
  <c r="D1024" i="5"/>
  <c r="C1025" i="5"/>
  <c r="B1025" i="5" s="1"/>
  <c r="D1025" i="5"/>
  <c r="C510" i="5"/>
  <c r="D510" i="5"/>
  <c r="C511" i="5"/>
  <c r="D511" i="5"/>
  <c r="C512" i="5"/>
  <c r="D512" i="5"/>
  <c r="C513" i="5"/>
  <c r="D513" i="5"/>
  <c r="C514" i="5"/>
  <c r="D514" i="5"/>
  <c r="C515" i="5"/>
  <c r="D515" i="5"/>
  <c r="C516" i="5"/>
  <c r="D516" i="5"/>
  <c r="C517" i="5"/>
  <c r="D517" i="5"/>
  <c r="C518" i="5"/>
  <c r="D518" i="5"/>
  <c r="C519" i="5"/>
  <c r="D519" i="5"/>
  <c r="C520" i="5"/>
  <c r="D520" i="5"/>
  <c r="C521" i="5"/>
  <c r="B521" i="5" s="1"/>
  <c r="D521" i="5"/>
  <c r="C522" i="5"/>
  <c r="B522" i="5" s="1"/>
  <c r="D522" i="5"/>
  <c r="C523" i="5"/>
  <c r="B523" i="5" s="1"/>
  <c r="D523" i="5"/>
  <c r="C524" i="5"/>
  <c r="B524" i="5" s="1"/>
  <c r="D524" i="5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317" i="8"/>
  <c r="C318" i="8"/>
  <c r="C319" i="8"/>
  <c r="C320" i="8"/>
  <c r="C321" i="8"/>
  <c r="C322" i="8"/>
  <c r="C323" i="8"/>
  <c r="C324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8" i="8"/>
  <c r="C339" i="8"/>
  <c r="C340" i="8"/>
  <c r="C341" i="8"/>
  <c r="C342" i="8"/>
  <c r="C343" i="8"/>
  <c r="C344" i="8"/>
  <c r="C345" i="8"/>
  <c r="C346" i="8"/>
  <c r="C347" i="8"/>
  <c r="C348" i="8"/>
  <c r="C349" i="8"/>
  <c r="C350" i="8"/>
  <c r="C351" i="8"/>
  <c r="C352" i="8"/>
  <c r="C353" i="8"/>
  <c r="C354" i="8"/>
  <c r="C355" i="8"/>
  <c r="C356" i="8"/>
  <c r="C357" i="8"/>
  <c r="C358" i="8"/>
  <c r="C359" i="8"/>
  <c r="C360" i="8"/>
  <c r="C361" i="8"/>
  <c r="C362" i="8"/>
  <c r="C363" i="8"/>
  <c r="C364" i="8"/>
  <c r="C365" i="8"/>
  <c r="C366" i="8"/>
  <c r="C367" i="8"/>
  <c r="C368" i="8"/>
  <c r="C369" i="8"/>
  <c r="C370" i="8"/>
  <c r="C371" i="8"/>
  <c r="C372" i="8"/>
  <c r="C373" i="8"/>
  <c r="C374" i="8"/>
  <c r="C375" i="8"/>
  <c r="C376" i="8"/>
  <c r="C377" i="8"/>
  <c r="C378" i="8"/>
  <c r="C379" i="8"/>
  <c r="C380" i="8"/>
  <c r="C381" i="8"/>
  <c r="C382" i="8"/>
  <c r="C383" i="8"/>
  <c r="C384" i="8"/>
  <c r="C385" i="8"/>
  <c r="C386" i="8"/>
  <c r="C387" i="8"/>
  <c r="C388" i="8"/>
  <c r="C389" i="8"/>
  <c r="C390" i="8"/>
  <c r="C391" i="8"/>
  <c r="C392" i="8"/>
  <c r="C393" i="8"/>
  <c r="C394" i="8"/>
  <c r="C395" i="8"/>
  <c r="C396" i="8"/>
  <c r="C397" i="8"/>
  <c r="C398" i="8"/>
  <c r="C399" i="8"/>
  <c r="C400" i="8"/>
  <c r="C401" i="8"/>
  <c r="C402" i="8"/>
  <c r="C403" i="8"/>
  <c r="C404" i="8"/>
  <c r="C405" i="8"/>
  <c r="C406" i="8"/>
  <c r="C407" i="8"/>
  <c r="C408" i="8"/>
  <c r="C409" i="8"/>
  <c r="C410" i="8"/>
  <c r="C411" i="8"/>
  <c r="C412" i="8"/>
  <c r="C413" i="8"/>
  <c r="C414" i="8"/>
  <c r="C415" i="8"/>
  <c r="C416" i="8"/>
  <c r="C417" i="8"/>
  <c r="C418" i="8"/>
  <c r="C419" i="8"/>
  <c r="C420" i="8"/>
  <c r="C421" i="8"/>
  <c r="C422" i="8"/>
  <c r="C423" i="8"/>
  <c r="C424" i="8"/>
  <c r="C425" i="8"/>
  <c r="C426" i="8"/>
  <c r="C427" i="8"/>
  <c r="C428" i="8"/>
  <c r="C429" i="8"/>
  <c r="C430" i="8"/>
  <c r="C431" i="8"/>
  <c r="C432" i="8"/>
  <c r="C433" i="8"/>
  <c r="C434" i="8"/>
  <c r="C435" i="8"/>
  <c r="C436" i="8"/>
  <c r="C437" i="8"/>
  <c r="C438" i="8"/>
  <c r="C439" i="8"/>
  <c r="C440" i="8"/>
  <c r="C441" i="8"/>
  <c r="C442" i="8"/>
  <c r="C443" i="8"/>
  <c r="C444" i="8"/>
  <c r="C445" i="8"/>
  <c r="C446" i="8"/>
  <c r="C447" i="8"/>
  <c r="C448" i="8"/>
  <c r="C449" i="8"/>
  <c r="C450" i="8"/>
  <c r="C451" i="8"/>
  <c r="C452" i="8"/>
  <c r="C453" i="8"/>
  <c r="C454" i="8"/>
  <c r="C455" i="8"/>
  <c r="C456" i="8"/>
  <c r="C457" i="8"/>
  <c r="C458" i="8"/>
  <c r="C459" i="8"/>
  <c r="C460" i="8"/>
  <c r="C461" i="8"/>
  <c r="C462" i="8"/>
  <c r="C463" i="8"/>
  <c r="C464" i="8"/>
  <c r="C465" i="8"/>
  <c r="C466" i="8"/>
  <c r="C467" i="8"/>
  <c r="C468" i="8"/>
  <c r="C469" i="8"/>
  <c r="C470" i="8"/>
  <c r="C471" i="8"/>
  <c r="C472" i="8"/>
  <c r="C473" i="8"/>
  <c r="C474" i="8"/>
  <c r="C475" i="8"/>
  <c r="C476" i="8"/>
  <c r="C477" i="8"/>
  <c r="C478" i="8"/>
  <c r="C479" i="8"/>
  <c r="C480" i="8"/>
  <c r="C481" i="8"/>
  <c r="C482" i="8"/>
  <c r="C483" i="8"/>
  <c r="C484" i="8"/>
  <c r="C485" i="8"/>
  <c r="C486" i="8"/>
  <c r="C487" i="8"/>
  <c r="C488" i="8"/>
  <c r="C489" i="8"/>
  <c r="C490" i="8"/>
  <c r="C491" i="8"/>
  <c r="C492" i="8"/>
  <c r="C493" i="8"/>
  <c r="C494" i="8"/>
  <c r="C495" i="8"/>
  <c r="C496" i="8"/>
  <c r="C497" i="8"/>
  <c r="C498" i="8"/>
  <c r="C499" i="8"/>
  <c r="C500" i="8"/>
  <c r="C501" i="8"/>
  <c r="C502" i="8"/>
  <c r="C503" i="8"/>
  <c r="C504" i="8"/>
  <c r="C505" i="8"/>
  <c r="C506" i="8"/>
  <c r="C507" i="8"/>
  <c r="C508" i="8"/>
  <c r="C509" i="8"/>
  <c r="C5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EO34" i="25"/>
  <c r="EN34" i="25"/>
  <c r="EM34" i="25"/>
  <c r="EL34" i="25"/>
  <c r="EK34" i="25"/>
  <c r="EJ34" i="25"/>
  <c r="EI34" i="25"/>
  <c r="EH34" i="25"/>
  <c r="EG34" i="25"/>
  <c r="FC40" i="25"/>
  <c r="CT8" i="25"/>
  <c r="B520" i="5" l="1"/>
  <c r="B1021" i="5"/>
  <c r="B1522" i="5"/>
  <c r="B2023" i="5"/>
  <c r="B2524" i="5"/>
  <c r="B3025" i="5"/>
  <c r="B3526" i="5"/>
  <c r="B4027" i="5"/>
  <c r="B4528" i="5"/>
  <c r="B1514" i="5"/>
  <c r="B512" i="5"/>
  <c r="B2019" i="5"/>
  <c r="B1017" i="5"/>
  <c r="B2516" i="5"/>
  <c r="B517" i="5"/>
  <c r="B1014" i="5"/>
  <c r="B1519" i="5"/>
  <c r="B2016" i="5"/>
  <c r="B2521" i="5"/>
  <c r="B3018" i="5"/>
  <c r="B3523" i="5"/>
  <c r="B4020" i="5"/>
  <c r="B4525" i="5"/>
  <c r="B516" i="5"/>
  <c r="B1013" i="5"/>
  <c r="B1518" i="5"/>
  <c r="B2015" i="5"/>
  <c r="B2520" i="5"/>
  <c r="B3017" i="5"/>
  <c r="B3522" i="5"/>
  <c r="B4019" i="5"/>
  <c r="B4524" i="5"/>
  <c r="B515" i="5"/>
  <c r="B1020" i="5"/>
  <c r="B1012" i="5"/>
  <c r="B1517" i="5"/>
  <c r="B2022" i="5"/>
  <c r="B2014" i="5"/>
  <c r="B2519" i="5"/>
  <c r="B3024" i="5"/>
  <c r="B3016" i="5"/>
  <c r="B3521" i="5"/>
  <c r="B4026" i="5"/>
  <c r="B4018" i="5"/>
  <c r="B4523" i="5"/>
  <c r="B514" i="5"/>
  <c r="B1019" i="5"/>
  <c r="B1011" i="5"/>
  <c r="B1516" i="5"/>
  <c r="B2021" i="5"/>
  <c r="B2013" i="5"/>
  <c r="B2518" i="5"/>
  <c r="B3023" i="5"/>
  <c r="B3015" i="5"/>
  <c r="B3520" i="5"/>
  <c r="B4025" i="5"/>
  <c r="B4017" i="5"/>
  <c r="B4522" i="5"/>
  <c r="B513" i="5"/>
  <c r="B1018" i="5"/>
  <c r="B1515" i="5"/>
  <c r="B2020" i="5"/>
  <c r="B2517" i="5"/>
  <c r="B3022" i="5"/>
  <c r="B3519" i="5"/>
  <c r="B4024" i="5"/>
  <c r="B4521" i="5"/>
  <c r="B3021" i="5"/>
  <c r="B3518" i="5"/>
  <c r="B4023" i="5"/>
  <c r="B4520" i="5"/>
  <c r="B519" i="5"/>
  <c r="B511" i="5"/>
  <c r="B1016" i="5"/>
  <c r="B1521" i="5"/>
  <c r="B1513" i="5"/>
  <c r="B2018" i="5"/>
  <c r="B2523" i="5"/>
  <c r="B2515" i="5"/>
  <c r="B3020" i="5"/>
  <c r="B3525" i="5"/>
  <c r="B3517" i="5"/>
  <c r="B4022" i="5"/>
  <c r="B4527" i="5"/>
  <c r="B4519" i="5"/>
  <c r="B518" i="5"/>
  <c r="B510" i="5"/>
  <c r="B1015" i="5"/>
  <c r="B1520" i="5"/>
  <c r="B1512" i="5"/>
  <c r="B2017" i="5"/>
  <c r="B2522" i="5"/>
  <c r="B2514" i="5"/>
  <c r="B3019" i="5"/>
  <c r="B3524" i="5"/>
  <c r="B3516" i="5"/>
  <c r="B4021" i="5"/>
  <c r="B4526" i="5"/>
  <c r="B4518" i="5"/>
  <c r="AI6" i="25"/>
  <c r="AD9" i="25"/>
  <c r="AD12" i="25" s="1"/>
  <c r="AD6" i="25"/>
  <c r="K9" i="25"/>
  <c r="J9" i="25"/>
  <c r="E9" i="25"/>
  <c r="D9" i="25"/>
  <c r="AD19" i="25" l="1"/>
  <c r="AD24" i="25"/>
  <c r="AD18" i="25"/>
  <c r="AD16" i="25"/>
  <c r="AD11" i="25"/>
  <c r="AD25" i="25"/>
  <c r="AD17" i="25"/>
  <c r="BQ6" i="25"/>
  <c r="AD23" i="25"/>
  <c r="AD15" i="25"/>
  <c r="AD22" i="25"/>
  <c r="AD14" i="25"/>
  <c r="AD21" i="25"/>
  <c r="AD13" i="25"/>
  <c r="AD20" i="25"/>
  <c r="CT5" i="25"/>
  <c r="CT6" i="25" s="1"/>
  <c r="CT7" i="25"/>
  <c r="F9" i="25"/>
  <c r="G9" i="25"/>
  <c r="H9" i="25"/>
  <c r="K11" i="25"/>
  <c r="CR11" i="25"/>
  <c r="CR14" i="25" s="1"/>
  <c r="K12" i="25"/>
  <c r="EV12" i="25"/>
  <c r="K13" i="25"/>
  <c r="EV13" i="25"/>
  <c r="EY13" i="25" s="1"/>
  <c r="FJ13" i="25"/>
  <c r="K14" i="25"/>
  <c r="CX14" i="25"/>
  <c r="CY14" i="25"/>
  <c r="DO14" i="25" s="1"/>
  <c r="CZ14" i="25"/>
  <c r="DP14" i="25" s="1"/>
  <c r="DA14" i="25"/>
  <c r="DI14" i="25" s="1"/>
  <c r="DB14" i="25"/>
  <c r="DZ14" i="25" s="1"/>
  <c r="DC14" i="25"/>
  <c r="DS14" i="25" s="1"/>
  <c r="DD14" i="25"/>
  <c r="DT14" i="25" s="1"/>
  <c r="EE14" i="25"/>
  <c r="ED14" i="25" s="1"/>
  <c r="FJ14" i="25"/>
  <c r="K15" i="25"/>
  <c r="EE15" i="25"/>
  <c r="ED15" i="25" s="1"/>
  <c r="FD15" i="25"/>
  <c r="AG6" i="25" s="1"/>
  <c r="FJ15" i="25"/>
  <c r="K16" i="25"/>
  <c r="EE16" i="25"/>
  <c r="ED16" i="25" s="1"/>
  <c r="FJ16" i="25"/>
  <c r="K17" i="25"/>
  <c r="EE17" i="25"/>
  <c r="ED17" i="25" s="1"/>
  <c r="FJ17" i="25"/>
  <c r="K18" i="25"/>
  <c r="EE18" i="25"/>
  <c r="ED18" i="25" s="1"/>
  <c r="FJ18" i="25"/>
  <c r="K19" i="25"/>
  <c r="EE19" i="25"/>
  <c r="FJ19" i="25"/>
  <c r="K20" i="25"/>
  <c r="EE20" i="25"/>
  <c r="ED20" i="25" s="1"/>
  <c r="FJ20" i="25"/>
  <c r="K21" i="25"/>
  <c r="FJ21" i="25"/>
  <c r="K22" i="25"/>
  <c r="FJ22" i="25"/>
  <c r="K23" i="25"/>
  <c r="FJ23" i="25"/>
  <c r="K24" i="25"/>
  <c r="FJ24" i="25"/>
  <c r="K25" i="25"/>
  <c r="EE23" i="25"/>
  <c r="FJ25" i="25"/>
  <c r="EE24" i="25"/>
  <c r="FJ26" i="25"/>
  <c r="EE25" i="25"/>
  <c r="FJ27" i="25"/>
  <c r="EE26" i="25"/>
  <c r="FJ28" i="25"/>
  <c r="EE27" i="25"/>
  <c r="FC29" i="25"/>
  <c r="FD29" i="25" s="1"/>
  <c r="O199" i="7" s="1"/>
  <c r="FJ29" i="25"/>
  <c r="EE28" i="25"/>
  <c r="FC30" i="25"/>
  <c r="FD30" i="25" s="1"/>
  <c r="C199" i="7" s="1"/>
  <c r="FJ30" i="25"/>
  <c r="EE29" i="25"/>
  <c r="FC31" i="25"/>
  <c r="FJ31" i="25"/>
  <c r="FC32" i="25"/>
  <c r="FD32" i="25" s="1"/>
  <c r="G199" i="7" s="1"/>
  <c r="FJ32" i="25"/>
  <c r="FC33" i="25"/>
  <c r="FD33" i="25" s="1"/>
  <c r="I199" i="7" s="1"/>
  <c r="FJ33" i="25"/>
  <c r="FC34" i="25"/>
  <c r="FD34" i="25" s="1"/>
  <c r="K199" i="7" s="1"/>
  <c r="FJ34" i="25"/>
  <c r="EE33" i="25"/>
  <c r="FC35" i="25"/>
  <c r="FD35" i="25" s="1"/>
  <c r="M199" i="7" s="1"/>
  <c r="FJ35" i="25"/>
  <c r="EE34" i="25"/>
  <c r="FJ36" i="25"/>
  <c r="EE35" i="25"/>
  <c r="FJ37" i="25"/>
  <c r="EE36" i="25"/>
  <c r="FJ38" i="25"/>
  <c r="EE37" i="25"/>
  <c r="FJ39" i="25"/>
  <c r="EE38" i="25"/>
  <c r="FL13" i="25" a="1"/>
  <c r="FL13" i="25" s="1"/>
  <c r="FJ40" i="25"/>
  <c r="EE39" i="25"/>
  <c r="FL14" i="25" a="1"/>
  <c r="FL14" i="25" s="1"/>
  <c r="FJ41" i="25"/>
  <c r="FL15" i="25" a="1"/>
  <c r="FL15" i="25" s="1"/>
  <c r="FJ42" i="25"/>
  <c r="FL16" i="25" a="1"/>
  <c r="FL16" i="25" s="1"/>
  <c r="FJ43" i="25"/>
  <c r="FL17" i="25" a="1"/>
  <c r="FL17" i="25" s="1"/>
  <c r="FJ44" i="25"/>
  <c r="EE43" i="25"/>
  <c r="FL18" i="25" a="1"/>
  <c r="FL18" i="25" s="1"/>
  <c r="FJ45" i="25"/>
  <c r="EE44" i="25"/>
  <c r="FL19" i="25" a="1"/>
  <c r="FL19" i="25" s="1"/>
  <c r="FJ46" i="25"/>
  <c r="EE45" i="25"/>
  <c r="FJ47" i="25"/>
  <c r="EE46" i="25"/>
  <c r="FJ48" i="25"/>
  <c r="EE47" i="25"/>
  <c r="FJ49" i="25"/>
  <c r="EE48" i="25"/>
  <c r="FJ50" i="25"/>
  <c r="EE49" i="25"/>
  <c r="FJ51" i="25"/>
  <c r="FJ52" i="25"/>
  <c r="FJ53" i="25"/>
  <c r="FJ54" i="25"/>
  <c r="FJ55" i="25"/>
  <c r="FJ56" i="25"/>
  <c r="FJ57" i="25"/>
  <c r="FJ58" i="25"/>
  <c r="FJ59" i="25"/>
  <c r="FJ60" i="25"/>
  <c r="FJ61" i="25"/>
  <c r="FJ62" i="25"/>
  <c r="D23" i="5"/>
  <c r="C23" i="5"/>
  <c r="B23" i="5" s="1"/>
  <c r="D22" i="5"/>
  <c r="C22" i="5"/>
  <c r="B22" i="5" s="1"/>
  <c r="D21" i="5"/>
  <c r="C21" i="5"/>
  <c r="B21" i="5" s="1"/>
  <c r="D20" i="5"/>
  <c r="C20" i="5"/>
  <c r="B20" i="5" s="1"/>
  <c r="D19" i="5"/>
  <c r="C19" i="5"/>
  <c r="B19" i="5" s="1"/>
  <c r="D18" i="5"/>
  <c r="C18" i="5"/>
  <c r="B18" i="5" s="1"/>
  <c r="D17" i="5"/>
  <c r="C17" i="5"/>
  <c r="B17" i="5" s="1"/>
  <c r="D16" i="5"/>
  <c r="C16" i="5"/>
  <c r="B16" i="5" s="1"/>
  <c r="D15" i="5"/>
  <c r="C15" i="5"/>
  <c r="B15" i="5" s="1"/>
  <c r="D14" i="5"/>
  <c r="C14" i="5"/>
  <c r="B14" i="5" s="1"/>
  <c r="D13" i="5"/>
  <c r="C13" i="5"/>
  <c r="B13" i="5" s="1"/>
  <c r="D12" i="5"/>
  <c r="C12" i="5"/>
  <c r="B12" i="5" s="1"/>
  <c r="D11" i="5"/>
  <c r="C11" i="5"/>
  <c r="B11" i="5" s="1"/>
  <c r="D10" i="5"/>
  <c r="C10" i="5"/>
  <c r="B10" i="5" s="1"/>
  <c r="D9" i="5"/>
  <c r="C9" i="5"/>
  <c r="B9" i="5" s="1"/>
  <c r="FC38" i="25" l="1"/>
  <c r="AA18" i="25"/>
  <c r="AA15" i="25"/>
  <c r="CR20" i="25"/>
  <c r="BD8" i="25"/>
  <c r="BD9" i="25" s="1"/>
  <c r="AK8" i="25"/>
  <c r="AK9" i="25" s="1"/>
  <c r="DH14" i="25"/>
  <c r="CR13" i="25"/>
  <c r="CR19" i="25"/>
  <c r="CR16" i="25"/>
  <c r="CR18" i="25"/>
  <c r="CR24" i="25"/>
  <c r="CR23" i="25"/>
  <c r="EV14" i="25"/>
  <c r="AU8" i="25"/>
  <c r="AU9" i="25" s="1"/>
  <c r="DY14" i="25"/>
  <c r="DQ14" i="25"/>
  <c r="CR17" i="25"/>
  <c r="CR15" i="25"/>
  <c r="DX14" i="25"/>
  <c r="AF8" i="25"/>
  <c r="AF9" i="25" s="1"/>
  <c r="CR22" i="25"/>
  <c r="CR21" i="25"/>
  <c r="AE8" i="25"/>
  <c r="AE9" i="25" s="1"/>
  <c r="C18" i="25"/>
  <c r="Z18" i="25" s="1"/>
  <c r="AV8" i="25"/>
  <c r="AV9" i="25" s="1"/>
  <c r="DK14" i="25"/>
  <c r="EA14" i="25"/>
  <c r="FJ63" i="25"/>
  <c r="DW14" i="25"/>
  <c r="DG14" i="25"/>
  <c r="AS8" i="25"/>
  <c r="AS9" i="25" s="1"/>
  <c r="C25" i="25"/>
  <c r="C17" i="25"/>
  <c r="C13" i="25"/>
  <c r="C21" i="25"/>
  <c r="C20" i="25"/>
  <c r="C11" i="25"/>
  <c r="C12" i="25"/>
  <c r="C19" i="25"/>
  <c r="C14" i="25"/>
  <c r="C22" i="25"/>
  <c r="C16" i="25"/>
  <c r="C24" i="25"/>
  <c r="C15" i="25"/>
  <c r="Z15" i="25" s="1"/>
  <c r="C23" i="25"/>
  <c r="AN8" i="25"/>
  <c r="AN9" i="25" s="1"/>
  <c r="BC8" i="25"/>
  <c r="BA8" i="25"/>
  <c r="AG8" i="25"/>
  <c r="AG9" i="25" s="1"/>
  <c r="AM8" i="25"/>
  <c r="AM9" i="25" s="1"/>
  <c r="BI8" i="25"/>
  <c r="ES13" i="25"/>
  <c r="ES21" i="25"/>
  <c r="ES24" i="25"/>
  <c r="ES16" i="25"/>
  <c r="ES18" i="25"/>
  <c r="ES17" i="25"/>
  <c r="ES20" i="25"/>
  <c r="ES11" i="25"/>
  <c r="ES12" i="25"/>
  <c r="ES23" i="25"/>
  <c r="ES14" i="25"/>
  <c r="ES22" i="25"/>
  <c r="ES19" i="25"/>
  <c r="EF13" i="25"/>
  <c r="EG13" i="25" s="1"/>
  <c r="EH13" i="25" s="1"/>
  <c r="EI13" i="25" s="1"/>
  <c r="EJ13" i="25" s="1"/>
  <c r="EK13" i="25" s="1"/>
  <c r="EL13" i="25" s="1"/>
  <c r="EM13" i="25" s="1"/>
  <c r="EN13" i="25" s="1"/>
  <c r="EO13" i="25" s="1"/>
  <c r="FH13" i="25"/>
  <c r="FH14" i="25" s="1"/>
  <c r="FH15" i="25" s="1"/>
  <c r="FH16" i="25" s="1"/>
  <c r="FH17" i="25" s="1"/>
  <c r="FH18" i="25" s="1"/>
  <c r="FH19" i="25" s="1"/>
  <c r="FH20" i="25" s="1"/>
  <c r="FH21" i="25" s="1"/>
  <c r="FH22" i="25" s="1"/>
  <c r="EF22" i="25"/>
  <c r="EF32" i="25"/>
  <c r="EF42" i="25"/>
  <c r="EG42" i="25" s="1"/>
  <c r="EH42" i="25" s="1"/>
  <c r="EI42" i="25" s="1"/>
  <c r="EJ42" i="25" s="1"/>
  <c r="EK42" i="25" s="1"/>
  <c r="EL42" i="25" s="1"/>
  <c r="EM42" i="25" s="1"/>
  <c r="EN42" i="25" s="1"/>
  <c r="EO42" i="25" s="1"/>
  <c r="FD31" i="25"/>
  <c r="ES25" i="25"/>
  <c r="DV14" i="25"/>
  <c r="DN14" i="25"/>
  <c r="DF14" i="25"/>
  <c r="EB14" i="25"/>
  <c r="DL14" i="25"/>
  <c r="DR14" i="25"/>
  <c r="DJ14" i="25"/>
  <c r="ES15" i="25"/>
  <c r="EY12" i="25"/>
  <c r="BB8" i="25"/>
  <c r="AT8" i="25"/>
  <c r="AL8" i="25"/>
  <c r="BH8" i="25"/>
  <c r="AZ8" i="25"/>
  <c r="AR8" i="25"/>
  <c r="AJ8" i="25"/>
  <c r="BG8" i="25"/>
  <c r="AY8" i="25"/>
  <c r="AQ8" i="25"/>
  <c r="AI8" i="25"/>
  <c r="BL6" i="25"/>
  <c r="BO6" i="25" s="1"/>
  <c r="BF8" i="25"/>
  <c r="AX8" i="25"/>
  <c r="AP8" i="25"/>
  <c r="AH8" i="25"/>
  <c r="BE8" i="25"/>
  <c r="AW8" i="25"/>
  <c r="AO8" i="25"/>
  <c r="I22" i="25" l="1"/>
  <c r="J22" i="25" s="1"/>
  <c r="I15" i="25"/>
  <c r="J15" i="25" s="1"/>
  <c r="I24" i="25"/>
  <c r="J24" i="25" s="1"/>
  <c r="I19" i="25"/>
  <c r="J19" i="25" s="1"/>
  <c r="I23" i="25"/>
  <c r="J23" i="25" s="1"/>
  <c r="I21" i="25"/>
  <c r="J21" i="25" s="1"/>
  <c r="I12" i="25"/>
  <c r="J12" i="25" s="1"/>
  <c r="I13" i="25"/>
  <c r="J13" i="25" s="1"/>
  <c r="I17" i="25"/>
  <c r="J17" i="25" s="1"/>
  <c r="I14" i="25"/>
  <c r="J14" i="25" s="1"/>
  <c r="I20" i="25"/>
  <c r="J20" i="25" s="1"/>
  <c r="I25" i="25"/>
  <c r="J25" i="25" s="1"/>
  <c r="I16" i="25"/>
  <c r="J16" i="25" s="1"/>
  <c r="I18" i="25"/>
  <c r="J18" i="25" s="1"/>
  <c r="I11" i="25"/>
  <c r="J11" i="25" s="1"/>
  <c r="E11" i="25"/>
  <c r="G13" i="25"/>
  <c r="EY14" i="25"/>
  <c r="E91" i="7"/>
  <c r="D11" i="25"/>
  <c r="V11" i="25" s="1"/>
  <c r="H11" i="25"/>
  <c r="G11" i="25"/>
  <c r="F11" i="25"/>
  <c r="F22" i="25"/>
  <c r="H24" i="25"/>
  <c r="D18" i="25"/>
  <c r="V18" i="25" s="1"/>
  <c r="H12" i="25"/>
  <c r="F15" i="25"/>
  <c r="D16" i="25"/>
  <c r="V16" i="25" s="1"/>
  <c r="H20" i="25"/>
  <c r="FD36" i="25"/>
  <c r="E199" i="7"/>
  <c r="F13" i="25"/>
  <c r="D13" i="25"/>
  <c r="V13" i="25" s="1"/>
  <c r="H13" i="25"/>
  <c r="H17" i="25"/>
  <c r="E13" i="25"/>
  <c r="W13" i="25" s="1"/>
  <c r="EG32" i="25"/>
  <c r="EH32" i="25" s="1"/>
  <c r="G17" i="25"/>
  <c r="E22" i="25"/>
  <c r="W22" i="25" s="1"/>
  <c r="D22" i="25"/>
  <c r="V22" i="25" s="1"/>
  <c r="G22" i="25"/>
  <c r="F16" i="25"/>
  <c r="G15" i="25"/>
  <c r="E15" i="25"/>
  <c r="W15" i="25" s="1"/>
  <c r="E24" i="25"/>
  <c r="W24" i="25" s="1"/>
  <c r="F24" i="25"/>
  <c r="E19" i="25"/>
  <c r="W19" i="25" s="1"/>
  <c r="H19" i="25"/>
  <c r="D24" i="25"/>
  <c r="G16" i="25"/>
  <c r="E16" i="25"/>
  <c r="W16" i="25" s="1"/>
  <c r="F19" i="25"/>
  <c r="G24" i="25"/>
  <c r="H15" i="25"/>
  <c r="D19" i="25"/>
  <c r="V19" i="25" s="1"/>
  <c r="D17" i="25"/>
  <c r="E17" i="25"/>
  <c r="W17" i="25" s="1"/>
  <c r="F17" i="25"/>
  <c r="F12" i="25"/>
  <c r="G12" i="25"/>
  <c r="E12" i="25"/>
  <c r="W12" i="25" s="1"/>
  <c r="D23" i="25"/>
  <c r="F25" i="25"/>
  <c r="H21" i="25"/>
  <c r="AM7" i="25"/>
  <c r="AN7" i="25"/>
  <c r="AK7" i="25"/>
  <c r="AG7" i="25"/>
  <c r="BA9" i="25"/>
  <c r="BA7" i="25" s="1"/>
  <c r="BC9" i="25"/>
  <c r="BC7" i="25" s="1"/>
  <c r="AU7" i="25"/>
  <c r="BD7" i="25"/>
  <c r="AS7" i="25"/>
  <c r="AV7" i="25"/>
  <c r="AE7" i="25"/>
  <c r="BI9" i="25"/>
  <c r="BI7" i="25" s="1"/>
  <c r="AF7" i="25"/>
  <c r="CO8" i="25"/>
  <c r="BP8" i="25"/>
  <c r="CD8" i="25"/>
  <c r="CD9" i="25" s="1"/>
  <c r="BR8" i="25"/>
  <c r="CG8" i="25"/>
  <c r="CG9" i="25" s="1"/>
  <c r="BL8" i="25"/>
  <c r="BV8" i="25"/>
  <c r="CB8" i="25"/>
  <c r="BY8" i="25"/>
  <c r="CM8" i="25"/>
  <c r="BN8" i="25"/>
  <c r="CH8" i="25"/>
  <c r="BQ8" i="25"/>
  <c r="CE8" i="25"/>
  <c r="CK8" i="25"/>
  <c r="CI8" i="25"/>
  <c r="BZ8" i="25"/>
  <c r="BW8" i="25"/>
  <c r="CC8" i="25"/>
  <c r="CA8" i="25"/>
  <c r="CN8" i="25"/>
  <c r="BO8" i="25"/>
  <c r="BU8" i="25"/>
  <c r="BS8" i="25"/>
  <c r="CF8" i="25"/>
  <c r="CJ8" i="25"/>
  <c r="BM8" i="25"/>
  <c r="BK8" i="25"/>
  <c r="BX8" i="25"/>
  <c r="CL8" i="25"/>
  <c r="BT8" i="25"/>
  <c r="H18" i="25"/>
  <c r="F18" i="25"/>
  <c r="G18" i="25"/>
  <c r="D21" i="25"/>
  <c r="V21" i="25" s="1"/>
  <c r="E21" i="25"/>
  <c r="W21" i="25" s="1"/>
  <c r="G21" i="25"/>
  <c r="F20" i="25"/>
  <c r="H14" i="25"/>
  <c r="E14" i="25"/>
  <c r="W14" i="25" s="1"/>
  <c r="F14" i="25"/>
  <c r="G25" i="25"/>
  <c r="H25" i="25"/>
  <c r="E20" i="25"/>
  <c r="W20" i="25" s="1"/>
  <c r="H23" i="25"/>
  <c r="F23" i="25"/>
  <c r="G14" i="25"/>
  <c r="E23" i="25"/>
  <c r="W23" i="25" s="1"/>
  <c r="D14" i="25"/>
  <c r="G20" i="25"/>
  <c r="D20" i="25"/>
  <c r="E25" i="25"/>
  <c r="W25" i="25" s="1"/>
  <c r="D15" i="25"/>
  <c r="H16" i="25"/>
  <c r="G19" i="25"/>
  <c r="H22" i="25"/>
  <c r="G23" i="25"/>
  <c r="F21" i="25"/>
  <c r="E18" i="25"/>
  <c r="D12" i="25"/>
  <c r="D25" i="25"/>
  <c r="AH9" i="25"/>
  <c r="AH7" i="25" s="1"/>
  <c r="AX9" i="25"/>
  <c r="AX7" i="25" s="1"/>
  <c r="AP9" i="25"/>
  <c r="AP7" i="25" s="1"/>
  <c r="AQ9" i="25"/>
  <c r="AQ7" i="25" s="1"/>
  <c r="AR9" i="25"/>
  <c r="AR7" i="25" s="1"/>
  <c r="AT9" i="25"/>
  <c r="AT7" i="25" s="1"/>
  <c r="AO9" i="25"/>
  <c r="AO7" i="25" s="1"/>
  <c r="BF9" i="25"/>
  <c r="BF7" i="25" s="1"/>
  <c r="AY9" i="25"/>
  <c r="AY7" i="25" s="1"/>
  <c r="AZ9" i="25"/>
  <c r="AZ7" i="25" s="1"/>
  <c r="BB9" i="25"/>
  <c r="BB7" i="25" s="1"/>
  <c r="EG22" i="25"/>
  <c r="AW9" i="25"/>
  <c r="AW7" i="25" s="1"/>
  <c r="BG9" i="25"/>
  <c r="BG7" i="25" s="1"/>
  <c r="BH9" i="25"/>
  <c r="BH7" i="25" s="1"/>
  <c r="BE9" i="25"/>
  <c r="BE7" i="25" s="1"/>
  <c r="AI9" i="25"/>
  <c r="AI7" i="25" s="1"/>
  <c r="AJ9" i="25"/>
  <c r="AJ7" i="25" s="1"/>
  <c r="AL9" i="25"/>
  <c r="AL7" i="25" s="1"/>
  <c r="AU20" i="25" l="1" a="1"/>
  <c r="AU20" i="25" s="1"/>
  <c r="AU18" i="25" a="1"/>
  <c r="AU18" i="25" s="1"/>
  <c r="AU16" i="25" a="1"/>
  <c r="AU16" i="25" s="1"/>
  <c r="AU14" i="25" a="1"/>
  <c r="AU14" i="25" s="1"/>
  <c r="AU12" i="25" a="1"/>
  <c r="AU12" i="25" s="1"/>
  <c r="AU19" i="25" a="1"/>
  <c r="AU19" i="25" s="1"/>
  <c r="AU17" i="25" a="1"/>
  <c r="AU17" i="25" s="1"/>
  <c r="AU15" i="25" a="1"/>
  <c r="AU15" i="25" s="1"/>
  <c r="AU13" i="25" a="1"/>
  <c r="AU13" i="25" s="1"/>
  <c r="AU11" i="25" a="1"/>
  <c r="AU11" i="25" s="1"/>
  <c r="AL19" i="25" a="1"/>
  <c r="AL19" i="25" s="1"/>
  <c r="AL17" i="25" a="1"/>
  <c r="AL17" i="25" s="1"/>
  <c r="AL15" i="25" a="1"/>
  <c r="AL15" i="25" s="1"/>
  <c r="AL13" i="25" a="1"/>
  <c r="AL13" i="25" s="1"/>
  <c r="AL11" i="25" a="1"/>
  <c r="AL11" i="25" s="1"/>
  <c r="AL20" i="25" a="1"/>
  <c r="AL20" i="25" s="1"/>
  <c r="AL18" i="25" a="1"/>
  <c r="AL18" i="25" s="1"/>
  <c r="AL16" i="25" a="1"/>
  <c r="AL16" i="25" s="1"/>
  <c r="AL14" i="25" a="1"/>
  <c r="AL14" i="25" s="1"/>
  <c r="AL12" i="25" a="1"/>
  <c r="AL12" i="25" s="1"/>
  <c r="AZ19" i="25" a="1"/>
  <c r="AZ19" i="25" s="1"/>
  <c r="AZ17" i="25" a="1"/>
  <c r="AZ17" i="25" s="1"/>
  <c r="AZ15" i="25" a="1"/>
  <c r="AZ15" i="25" s="1"/>
  <c r="AZ13" i="25" a="1"/>
  <c r="AZ13" i="25" s="1"/>
  <c r="AZ11" i="25" a="1"/>
  <c r="AZ11" i="25" s="1"/>
  <c r="AZ20" i="25" a="1"/>
  <c r="AZ20" i="25" s="1"/>
  <c r="AZ18" i="25" a="1"/>
  <c r="AZ18" i="25" s="1"/>
  <c r="AZ12" i="25" a="1"/>
  <c r="AZ12" i="25" s="1"/>
  <c r="AZ16" i="25" a="1"/>
  <c r="AZ16" i="25" s="1"/>
  <c r="AZ14" i="25" a="1"/>
  <c r="AZ14" i="25" s="1"/>
  <c r="AE19" i="25" a="1"/>
  <c r="AE19" i="25" s="1"/>
  <c r="AE17" i="25" a="1"/>
  <c r="AE17" i="25" s="1"/>
  <c r="AE15" i="25" a="1"/>
  <c r="AE15" i="25" s="1"/>
  <c r="AE13" i="25" a="1"/>
  <c r="AE13" i="25" s="1"/>
  <c r="AE11" i="25" a="1"/>
  <c r="AE11" i="25" s="1"/>
  <c r="AE20" i="25" a="1"/>
  <c r="AE20" i="25" s="1"/>
  <c r="AE18" i="25" a="1"/>
  <c r="AE18" i="25" s="1"/>
  <c r="AE16" i="25" a="1"/>
  <c r="AE16" i="25" s="1"/>
  <c r="AE14" i="25" a="1"/>
  <c r="AE14" i="25" s="1"/>
  <c r="AE12" i="25" a="1"/>
  <c r="AE12" i="25" s="1"/>
  <c r="AS20" i="25" a="1"/>
  <c r="AS20" i="25" s="1"/>
  <c r="AS18" i="25" a="1"/>
  <c r="AS18" i="25" s="1"/>
  <c r="AS16" i="25" a="1"/>
  <c r="AS16" i="25" s="1"/>
  <c r="AS14" i="25" a="1"/>
  <c r="AS14" i="25" s="1"/>
  <c r="AS12" i="25" a="1"/>
  <c r="AS12" i="25" s="1"/>
  <c r="AS19" i="25" a="1"/>
  <c r="AS19" i="25" s="1"/>
  <c r="AS17" i="25" a="1"/>
  <c r="AS17" i="25" s="1"/>
  <c r="AS15" i="25" a="1"/>
  <c r="AS15" i="25" s="1"/>
  <c r="AS13" i="25" a="1"/>
  <c r="AS13" i="25" s="1"/>
  <c r="AS11" i="25" a="1"/>
  <c r="AS11" i="25" s="1"/>
  <c r="BG19" i="25" a="1"/>
  <c r="BG19" i="25" s="1"/>
  <c r="BG15" i="25" a="1"/>
  <c r="BG15" i="25" s="1"/>
  <c r="BG13" i="25" a="1"/>
  <c r="BG13" i="25" s="1"/>
  <c r="BG20" i="25" a="1"/>
  <c r="BG20" i="25" s="1"/>
  <c r="BG18" i="25" a="1"/>
  <c r="BG18" i="25" s="1"/>
  <c r="BG16" i="25" a="1"/>
  <c r="BG16" i="25" s="1"/>
  <c r="BG14" i="25" a="1"/>
  <c r="BG14" i="25" s="1"/>
  <c r="BG12" i="25" a="1"/>
  <c r="BG12" i="25" s="1"/>
  <c r="BG17" i="25" a="1"/>
  <c r="BG17" i="25" s="1"/>
  <c r="BG11" i="25" a="1"/>
  <c r="BG11" i="25" s="1"/>
  <c r="X14" i="25"/>
  <c r="V14" i="25"/>
  <c r="X23" i="25"/>
  <c r="V23" i="25"/>
  <c r="X25" i="25"/>
  <c r="V25" i="25"/>
  <c r="X15" i="25"/>
  <c r="V15" i="25"/>
  <c r="X12" i="25"/>
  <c r="V12" i="25"/>
  <c r="X24" i="25"/>
  <c r="V24" i="25"/>
  <c r="X20" i="25"/>
  <c r="V20" i="25"/>
  <c r="X17" i="25"/>
  <c r="V17" i="25"/>
  <c r="X11" i="25"/>
  <c r="CT22" i="25"/>
  <c r="W11" i="25"/>
  <c r="L17" i="25"/>
  <c r="M17" i="25" s="1"/>
  <c r="N17" i="25" s="1"/>
  <c r="O17" i="25" s="1"/>
  <c r="CT16" i="25"/>
  <c r="CT11" i="25"/>
  <c r="CT23" i="25"/>
  <c r="L11" i="25"/>
  <c r="CT13" i="25"/>
  <c r="CT24" i="25"/>
  <c r="CT17" i="25"/>
  <c r="L19" i="25"/>
  <c r="L13" i="25"/>
  <c r="L16" i="25"/>
  <c r="CT21" i="25"/>
  <c r="L12" i="25"/>
  <c r="L20" i="25"/>
  <c r="L15" i="25"/>
  <c r="L23" i="25"/>
  <c r="L25" i="25"/>
  <c r="CT19" i="25"/>
  <c r="L22" i="25"/>
  <c r="L24" i="25"/>
  <c r="L14" i="25"/>
  <c r="CT18" i="25"/>
  <c r="X19" i="25"/>
  <c r="X22" i="25"/>
  <c r="X13" i="25"/>
  <c r="X21" i="25"/>
  <c r="X18" i="25"/>
  <c r="X16" i="25"/>
  <c r="L21" i="25"/>
  <c r="L18" i="25"/>
  <c r="CG7" i="25"/>
  <c r="CD7" i="25"/>
  <c r="CT15" i="25"/>
  <c r="CT14" i="25"/>
  <c r="W18" i="25"/>
  <c r="CT20" i="25"/>
  <c r="CT12" i="25"/>
  <c r="CT25" i="25"/>
  <c r="CC9" i="25"/>
  <c r="CC7" i="25" s="1"/>
  <c r="BK9" i="25"/>
  <c r="BK7" i="25" s="1"/>
  <c r="BZ9" i="25"/>
  <c r="BZ7" i="25" s="1"/>
  <c r="EI32" i="25"/>
  <c r="CK9" i="25"/>
  <c r="CK7" i="25" s="1"/>
  <c r="BR9" i="25"/>
  <c r="BR7" i="25" s="1"/>
  <c r="BU9" i="25"/>
  <c r="BU7" i="25" s="1"/>
  <c r="BY9" i="25"/>
  <c r="BY7" i="25" s="1"/>
  <c r="BO9" i="25"/>
  <c r="BO7" i="25" s="1"/>
  <c r="CO9" i="25"/>
  <c r="CO7" i="25" s="1"/>
  <c r="BM9" i="25"/>
  <c r="BM7" i="25" s="1"/>
  <c r="CI9" i="25"/>
  <c r="CI7" i="25" s="1"/>
  <c r="BX9" i="25"/>
  <c r="BX7" i="25" s="1"/>
  <c r="BP9" i="25"/>
  <c r="BP7" i="25" s="1"/>
  <c r="CN9" i="25"/>
  <c r="CN7" i="25" s="1"/>
  <c r="CJ9" i="25"/>
  <c r="CJ7" i="25" s="1"/>
  <c r="CH9" i="25"/>
  <c r="CH7" i="25" s="1"/>
  <c r="CA9" i="25"/>
  <c r="CA7" i="25" s="1"/>
  <c r="CF9" i="25"/>
  <c r="CF7" i="25" s="1"/>
  <c r="CE9" i="25"/>
  <c r="CE7" i="25" s="1"/>
  <c r="CL9" i="25"/>
  <c r="CL7" i="25" s="1"/>
  <c r="BL9" i="25"/>
  <c r="BL7" i="25" s="1"/>
  <c r="BS9" i="25"/>
  <c r="BS7" i="25" s="1"/>
  <c r="CM9" i="25"/>
  <c r="CM7" i="25" s="1"/>
  <c r="BN9" i="25"/>
  <c r="BN7" i="25" s="1"/>
  <c r="BV9" i="25"/>
  <c r="BV7" i="25" s="1"/>
  <c r="BW9" i="25"/>
  <c r="BW7" i="25" s="1"/>
  <c r="BQ9" i="25"/>
  <c r="BQ7" i="25" s="1"/>
  <c r="EH22" i="25"/>
  <c r="BT9" i="25"/>
  <c r="BT7" i="25" s="1"/>
  <c r="CB9" i="25"/>
  <c r="CB7" i="25" s="1"/>
  <c r="T7" i="8"/>
  <c r="O7" i="8"/>
  <c r="J7" i="8"/>
  <c r="E7" i="8"/>
  <c r="T5" i="8"/>
  <c r="O5" i="8"/>
  <c r="J5" i="8"/>
  <c r="CJ19" i="25" l="1" a="1"/>
  <c r="CJ19" i="25" s="1"/>
  <c r="CJ17" i="25" a="1"/>
  <c r="CJ17" i="25" s="1"/>
  <c r="CJ15" i="25" a="1"/>
  <c r="CJ15" i="25" s="1"/>
  <c r="CJ13" i="25" a="1"/>
  <c r="CJ13" i="25" s="1"/>
  <c r="CJ11" i="25" a="1"/>
  <c r="CJ11" i="25" s="1"/>
  <c r="CJ20" i="25" a="1"/>
  <c r="CJ20" i="25" s="1"/>
  <c r="CJ18" i="25" a="1"/>
  <c r="CJ18" i="25" s="1"/>
  <c r="CJ16" i="25" a="1"/>
  <c r="CJ16" i="25" s="1"/>
  <c r="CJ14" i="25" a="1"/>
  <c r="CJ14" i="25" s="1"/>
  <c r="CJ12" i="25" a="1"/>
  <c r="CJ12" i="25" s="1"/>
  <c r="BV18" i="25" a="1"/>
  <c r="BV18" i="25" s="1"/>
  <c r="BV16" i="25" a="1"/>
  <c r="BV16" i="25" s="1"/>
  <c r="BV12" i="25" a="1"/>
  <c r="BV12" i="25" s="1"/>
  <c r="BV19" i="25" a="1"/>
  <c r="BV19" i="25" s="1"/>
  <c r="BV17" i="25" a="1"/>
  <c r="BV17" i="25" s="1"/>
  <c r="BV15" i="25" a="1"/>
  <c r="BV15" i="25" s="1"/>
  <c r="BV13" i="25" a="1"/>
  <c r="BV13" i="25" s="1"/>
  <c r="BV11" i="25" a="1"/>
  <c r="BV11" i="25" s="1"/>
  <c r="BV20" i="25" a="1"/>
  <c r="BV20" i="25" s="1"/>
  <c r="BV14" i="25" a="1"/>
  <c r="BV14" i="25" s="1"/>
  <c r="BO19" i="25" a="1"/>
  <c r="BO19" i="25" s="1"/>
  <c r="BO20" i="25" a="1"/>
  <c r="BO20" i="25" s="1"/>
  <c r="BO18" i="25" a="1"/>
  <c r="BO18" i="25" s="1"/>
  <c r="BO16" i="25" a="1"/>
  <c r="BO16" i="25" s="1"/>
  <c r="BO14" i="25" a="1"/>
  <c r="BO14" i="25" s="1"/>
  <c r="BO12" i="25" a="1"/>
  <c r="BO12" i="25" s="1"/>
  <c r="BO17" i="25" a="1"/>
  <c r="BO17" i="25" s="1"/>
  <c r="BO15" i="25" a="1"/>
  <c r="BO15" i="25" s="1"/>
  <c r="BO13" i="25" a="1"/>
  <c r="BO13" i="25" s="1"/>
  <c r="BO11" i="25" a="1"/>
  <c r="BO11" i="25" s="1"/>
  <c r="CC16" i="25" a="1"/>
  <c r="CC16" i="25" s="1"/>
  <c r="CC19" i="25" a="1"/>
  <c r="CC19" i="25" s="1"/>
  <c r="CC17" i="25" a="1"/>
  <c r="CC17" i="25" s="1"/>
  <c r="CC15" i="25" a="1"/>
  <c r="CC15" i="25" s="1"/>
  <c r="CC13" i="25" a="1"/>
  <c r="CC13" i="25" s="1"/>
  <c r="CC11" i="25" a="1"/>
  <c r="CC11" i="25" s="1"/>
  <c r="CC20" i="25" a="1"/>
  <c r="CC20" i="25" s="1"/>
  <c r="CC18" i="25" a="1"/>
  <c r="CC18" i="25" s="1"/>
  <c r="CC14" i="25" a="1"/>
  <c r="CC14" i="25" s="1"/>
  <c r="CC12" i="25" a="1"/>
  <c r="CC12" i="25" s="1"/>
  <c r="CE13" i="25" a="1"/>
  <c r="CE13" i="25" s="1"/>
  <c r="CE19" i="25" a="1"/>
  <c r="CE19" i="25" s="1"/>
  <c r="CE20" i="25" a="1"/>
  <c r="CE20" i="25" s="1"/>
  <c r="CE18" i="25" a="1"/>
  <c r="CE18" i="25" s="1"/>
  <c r="CE16" i="25" a="1"/>
  <c r="CE16" i="25" s="1"/>
  <c r="CE14" i="25" a="1"/>
  <c r="CE14" i="25" s="1"/>
  <c r="CE12" i="25" a="1"/>
  <c r="CE12" i="25" s="1"/>
  <c r="CE17" i="25" a="1"/>
  <c r="CE17" i="25" s="1"/>
  <c r="CE15" i="25" a="1"/>
  <c r="CE15" i="25" s="1"/>
  <c r="CE11" i="25" a="1"/>
  <c r="CE11" i="25" s="1"/>
  <c r="M11" i="25"/>
  <c r="N11" i="25" s="1"/>
  <c r="O11" i="25" s="1"/>
  <c r="S11" i="25" s="1"/>
  <c r="P17" i="25"/>
  <c r="Q17" i="25" s="1"/>
  <c r="R17" i="25" s="1"/>
  <c r="H13" i="14" s="1"/>
  <c r="M15" i="25"/>
  <c r="N15" i="25" s="1"/>
  <c r="O15" i="25" s="1"/>
  <c r="M13" i="25"/>
  <c r="N13" i="25" s="1"/>
  <c r="O13" i="25" s="1"/>
  <c r="M19" i="25"/>
  <c r="N19" i="25" s="1"/>
  <c r="O19" i="25" s="1"/>
  <c r="S19" i="25" s="1"/>
  <c r="M14" i="25"/>
  <c r="N14" i="25" s="1"/>
  <c r="O14" i="25" s="1"/>
  <c r="M24" i="25"/>
  <c r="N24" i="25" s="1"/>
  <c r="O24" i="25" s="1"/>
  <c r="M22" i="25"/>
  <c r="N22" i="25" s="1"/>
  <c r="O22" i="25" s="1"/>
  <c r="M18" i="25"/>
  <c r="N18" i="25" s="1"/>
  <c r="O18" i="25" s="1"/>
  <c r="M21" i="25"/>
  <c r="N21" i="25" s="1"/>
  <c r="O21" i="25" s="1"/>
  <c r="M16" i="25"/>
  <c r="N16" i="25" s="1"/>
  <c r="O16" i="25" s="1"/>
  <c r="M25" i="25"/>
  <c r="N25" i="25" s="1"/>
  <c r="O25" i="25" s="1"/>
  <c r="M23" i="25"/>
  <c r="N23" i="25" s="1"/>
  <c r="O23" i="25" s="1"/>
  <c r="M20" i="25"/>
  <c r="N20" i="25" s="1"/>
  <c r="O20" i="25" s="1"/>
  <c r="M12" i="25"/>
  <c r="N12" i="25" s="1"/>
  <c r="O12" i="25" s="1"/>
  <c r="S17" i="25"/>
  <c r="EI22" i="25"/>
  <c r="EJ32" i="25"/>
  <c r="P11" i="25" l="1"/>
  <c r="Q11" i="25" s="1"/>
  <c r="R11" i="25" s="1"/>
  <c r="H7" i="14" s="1"/>
  <c r="U11" i="25"/>
  <c r="CU11" i="25" s="1"/>
  <c r="CV11" i="25" s="1"/>
  <c r="P12" i="25"/>
  <c r="Q12" i="25" s="1"/>
  <c r="R12" i="25" s="1"/>
  <c r="H8" i="14" s="1"/>
  <c r="P25" i="25"/>
  <c r="Q25" i="25" s="1"/>
  <c r="R25" i="25" s="1"/>
  <c r="H21" i="14" s="1"/>
  <c r="P18" i="25"/>
  <c r="Q18" i="25" s="1"/>
  <c r="R18" i="25" s="1"/>
  <c r="H14" i="14" s="1"/>
  <c r="P13" i="25"/>
  <c r="Q13" i="25" s="1"/>
  <c r="R13" i="25" s="1"/>
  <c r="H9" i="14" s="1"/>
  <c r="P16" i="25"/>
  <c r="Q16" i="25" s="1"/>
  <c r="R16" i="25" s="1"/>
  <c r="H12" i="14" s="1"/>
  <c r="P21" i="25"/>
  <c r="Q21" i="25" s="1"/>
  <c r="R21" i="25" s="1"/>
  <c r="H17" i="14" s="1"/>
  <c r="P15" i="25"/>
  <c r="Q15" i="25" s="1"/>
  <c r="R15" i="25" s="1"/>
  <c r="H11" i="14" s="1"/>
  <c r="P24" i="25"/>
  <c r="Q24" i="25" s="1"/>
  <c r="R24" i="25" s="1"/>
  <c r="H20" i="14" s="1"/>
  <c r="P19" i="25"/>
  <c r="Q19" i="25" s="1"/>
  <c r="R19" i="25" s="1"/>
  <c r="H15" i="14" s="1"/>
  <c r="P20" i="25"/>
  <c r="Q20" i="25" s="1"/>
  <c r="R20" i="25" s="1"/>
  <c r="H16" i="14" s="1"/>
  <c r="P23" i="25"/>
  <c r="Q23" i="25" s="1"/>
  <c r="R23" i="25" s="1"/>
  <c r="H19" i="14" s="1"/>
  <c r="P22" i="25"/>
  <c r="Q22" i="25" s="1"/>
  <c r="R22" i="25" s="1"/>
  <c r="H18" i="14" s="1"/>
  <c r="P14" i="25"/>
  <c r="Q14" i="25" s="1"/>
  <c r="R14" i="25" s="1"/>
  <c r="H10" i="14" s="1"/>
  <c r="T11" i="25"/>
  <c r="S13" i="25"/>
  <c r="T13" i="25" s="1"/>
  <c r="S12" i="25"/>
  <c r="S15" i="25"/>
  <c r="T15" i="25" s="1"/>
  <c r="S24" i="25"/>
  <c r="U24" i="25" s="1"/>
  <c r="CU24" i="25" s="1"/>
  <c r="CV24" i="25" s="1"/>
  <c r="S20" i="25"/>
  <c r="S23" i="25"/>
  <c r="S16" i="25"/>
  <c r="T16" i="25" s="1"/>
  <c r="S14" i="25"/>
  <c r="U14" i="25" s="1"/>
  <c r="S25" i="25"/>
  <c r="U25" i="25" s="1"/>
  <c r="S22" i="25"/>
  <c r="T22" i="25" s="1"/>
  <c r="S18" i="25"/>
  <c r="S21" i="25"/>
  <c r="U21" i="25" s="1"/>
  <c r="Y21" i="25" s="1"/>
  <c r="AA21" i="25" s="1"/>
  <c r="U17" i="25"/>
  <c r="T17" i="25"/>
  <c r="U19" i="25"/>
  <c r="T19" i="25"/>
  <c r="EJ22" i="25"/>
  <c r="EK32" i="25"/>
  <c r="AT19" i="25" l="1" a="1"/>
  <c r="AT19" i="25" s="1"/>
  <c r="CD13" i="25" a="1"/>
  <c r="CD13" i="25" s="1"/>
  <c r="BW19" i="25" a="1"/>
  <c r="BW19" i="25" s="1"/>
  <c r="BP15" i="25" a="1"/>
  <c r="BP15" i="25" s="1"/>
  <c r="AF17" i="25" a="1"/>
  <c r="AF17" i="25" s="1"/>
  <c r="CK16" i="25" a="1"/>
  <c r="CK16" i="25" s="1"/>
  <c r="BP16" i="25" a="1"/>
  <c r="BP16" i="25" s="1"/>
  <c r="CK20" i="25" a="1"/>
  <c r="CK20" i="25" s="1"/>
  <c r="AM13" i="25" a="1"/>
  <c r="AM13" i="25" s="1"/>
  <c r="BA11" i="25" a="1"/>
  <c r="BA11" i="25" s="1"/>
  <c r="BH14" i="25" a="1"/>
  <c r="BH14" i="25" s="1"/>
  <c r="CD20" i="25" a="1"/>
  <c r="CD20" i="25" s="1"/>
  <c r="BH12" i="25" a="1"/>
  <c r="BH12" i="25" s="1"/>
  <c r="AF15" i="25" a="1"/>
  <c r="AF15" i="25" s="1"/>
  <c r="CD16" i="25" a="1"/>
  <c r="CD16" i="25" s="1"/>
  <c r="BP12" i="25" a="1"/>
  <c r="BP12" i="25" s="1"/>
  <c r="AM14" i="25" a="1"/>
  <c r="AM14" i="25" s="1"/>
  <c r="AT20" i="25" a="1"/>
  <c r="AT20" i="25" s="1"/>
  <c r="AT16" i="25" a="1"/>
  <c r="AT16" i="25" s="1"/>
  <c r="AT17" i="25" a="1"/>
  <c r="AT17" i="25" s="1"/>
  <c r="CK19" i="25" a="1"/>
  <c r="CK19" i="25" s="1"/>
  <c r="CK15" i="25" a="1"/>
  <c r="CK15" i="25" s="1"/>
  <c r="BW14" i="25" a="1"/>
  <c r="BW14" i="25" s="1"/>
  <c r="BW18" i="25" a="1"/>
  <c r="BW18" i="25" s="1"/>
  <c r="BH11" i="25" a="1"/>
  <c r="BH11" i="25" s="1"/>
  <c r="BP20" i="25" a="1"/>
  <c r="BP20" i="25" s="1"/>
  <c r="AF11" i="25" a="1"/>
  <c r="AF11" i="25" s="1"/>
  <c r="BW20" i="25" a="1"/>
  <c r="BW20" i="25" s="1"/>
  <c r="AM18" i="25" a="1"/>
  <c r="AM18" i="25" s="1"/>
  <c r="AT15" i="25" a="1"/>
  <c r="AT15" i="25" s="1"/>
  <c r="AF12" i="25" a="1"/>
  <c r="AF12" i="25" s="1"/>
  <c r="CK13" i="25" a="1"/>
  <c r="CK13" i="25" s="1"/>
  <c r="BP19" i="25" a="1"/>
  <c r="BP19" i="25" s="1"/>
  <c r="AF20" i="25" a="1"/>
  <c r="AF20" i="25" s="1"/>
  <c r="BH13" i="25" a="1"/>
  <c r="BH13" i="25" s="1"/>
  <c r="BP13" i="25" a="1"/>
  <c r="BP13" i="25" s="1"/>
  <c r="BH17" i="25" a="1"/>
  <c r="BH17" i="25" s="1"/>
  <c r="AF19" i="25" a="1"/>
  <c r="AF19" i="25" s="1"/>
  <c r="CD17" i="25" a="1"/>
  <c r="CD17" i="25" s="1"/>
  <c r="AF14" i="25" a="1"/>
  <c r="AF14" i="25" s="1"/>
  <c r="CD15" i="25" a="1"/>
  <c r="CD15" i="25" s="1"/>
  <c r="BW16" i="25" a="1"/>
  <c r="BW16" i="25" s="1"/>
  <c r="AM20" i="25" a="1"/>
  <c r="AM20" i="25" s="1"/>
  <c r="AM19" i="25" a="1"/>
  <c r="AM19" i="25" s="1"/>
  <c r="BA13" i="25" a="1"/>
  <c r="BA13" i="25" s="1"/>
  <c r="BA15" i="25" a="1"/>
  <c r="BA15" i="25" s="1"/>
  <c r="BW17" i="25" a="1"/>
  <c r="BW17" i="25" s="1"/>
  <c r="BP18" i="25" a="1"/>
  <c r="BP18" i="25" s="1"/>
  <c r="AM12" i="25" a="1"/>
  <c r="AM12" i="25" s="1"/>
  <c r="BW13" i="25" a="1"/>
  <c r="BW13" i="25" s="1"/>
  <c r="BP14" i="25" a="1"/>
  <c r="BP14" i="25" s="1"/>
  <c r="AF18" i="25" a="1"/>
  <c r="AF18" i="25" s="1"/>
  <c r="CD19" i="25" a="1"/>
  <c r="CD19" i="25" s="1"/>
  <c r="AF16" i="25" a="1"/>
  <c r="AF16" i="25" s="1"/>
  <c r="BH20" i="25" a="1"/>
  <c r="BH20" i="25" s="1"/>
  <c r="BP17" i="25" a="1"/>
  <c r="BP17" i="25" s="1"/>
  <c r="CD18" i="25" a="1"/>
  <c r="CD18" i="25" s="1"/>
  <c r="AM17" i="25" a="1"/>
  <c r="AM17" i="25" s="1"/>
  <c r="BH19" i="25" a="1"/>
  <c r="BH19" i="25" s="1"/>
  <c r="AT12" i="25" a="1"/>
  <c r="AT12" i="25" s="1"/>
  <c r="CD11" i="25" a="1"/>
  <c r="CD11" i="25" s="1"/>
  <c r="BP11" i="25" a="1"/>
  <c r="BP11" i="25" s="1"/>
  <c r="AM15" i="25" a="1"/>
  <c r="AM15" i="25" s="1"/>
  <c r="CD12" i="25" a="1"/>
  <c r="CD12" i="25" s="1"/>
  <c r="CK11" i="25" a="1"/>
  <c r="CK11" i="25" s="1"/>
  <c r="BA18" i="25" a="1"/>
  <c r="BA18" i="25" s="1"/>
  <c r="CD14" i="25" a="1"/>
  <c r="CD14" i="25" s="1"/>
  <c r="BA12" i="25" a="1"/>
  <c r="BA12" i="25" s="1"/>
  <c r="BA16" i="25" a="1"/>
  <c r="BA16" i="25" s="1"/>
  <c r="CK18" i="25" a="1"/>
  <c r="CK18" i="25" s="1"/>
  <c r="CK12" i="25" a="1"/>
  <c r="CK12" i="25" s="1"/>
  <c r="BH15" i="25" a="1"/>
  <c r="BH15" i="25" s="1"/>
  <c r="BA14" i="25" a="1"/>
  <c r="BA14" i="25" s="1"/>
  <c r="BA17" i="25" a="1"/>
  <c r="BA17" i="25" s="1"/>
  <c r="BH16" i="25" a="1"/>
  <c r="BH16" i="25" s="1"/>
  <c r="BW12" i="25" a="1"/>
  <c r="BW12" i="25" s="1"/>
  <c r="CK17" i="25" a="1"/>
  <c r="CK17" i="25" s="1"/>
  <c r="CK14" i="25" a="1"/>
  <c r="CK14" i="25" s="1"/>
  <c r="AF13" i="25" a="1"/>
  <c r="AF13" i="25" s="1"/>
  <c r="AT11" i="25" a="1"/>
  <c r="AT11" i="25" s="1"/>
  <c r="BH18" i="25" a="1"/>
  <c r="BH18" i="25" s="1"/>
  <c r="BW15" i="25" a="1"/>
  <c r="BW15" i="25" s="1"/>
  <c r="BA20" i="25" a="1"/>
  <c r="BA20" i="25" s="1"/>
  <c r="AM11" i="25" a="1"/>
  <c r="AM11" i="25" s="1"/>
  <c r="BW11" i="25" a="1"/>
  <c r="BW11" i="25" s="1"/>
  <c r="AM16" i="25" a="1"/>
  <c r="AM16" i="25" s="1"/>
  <c r="AT13" i="25" a="1"/>
  <c r="AT13" i="25" s="1"/>
  <c r="AT18" i="25" a="1"/>
  <c r="AT18" i="25" s="1"/>
  <c r="AT14" i="25" a="1"/>
  <c r="AT14" i="25" s="1"/>
  <c r="BA19" i="25" a="1"/>
  <c r="BA19" i="25" s="1"/>
  <c r="BU20" i="25" a="1"/>
  <c r="BU20" i="25" s="1"/>
  <c r="BY11" i="25" a="1"/>
  <c r="BY11" i="25" s="1"/>
  <c r="BB20" i="25" a="1"/>
  <c r="BB20" i="25" s="1"/>
  <c r="CF12" i="25" a="1"/>
  <c r="CF12" i="25" s="1"/>
  <c r="BL20" i="25" a="1"/>
  <c r="BL20" i="25" s="1"/>
  <c r="BF11" i="25" a="1"/>
  <c r="BF11" i="25" s="1"/>
  <c r="CO16" i="25" a="1"/>
  <c r="CO16" i="25" s="1"/>
  <c r="BC16" i="25" a="1"/>
  <c r="BC16" i="25" s="1"/>
  <c r="BT20" i="25" a="1"/>
  <c r="BT20" i="25" s="1"/>
  <c r="CI16" i="25" a="1"/>
  <c r="CI16" i="25" s="1"/>
  <c r="AJ16" i="25" a="1"/>
  <c r="AJ16" i="25" s="1"/>
  <c r="BS16" i="25" a="1"/>
  <c r="BS16" i="25" s="1"/>
  <c r="AW15" i="25" a="1"/>
  <c r="AW15" i="25" s="1"/>
  <c r="CL14" i="25" a="1"/>
  <c r="CL14" i="25" s="1"/>
  <c r="AI20" i="25" a="1"/>
  <c r="AI20" i="25" s="1"/>
  <c r="CH17" i="25" a="1"/>
  <c r="CH17" i="25" s="1"/>
  <c r="BU14" i="25" a="1"/>
  <c r="BU14" i="25" s="1"/>
  <c r="BQ11" i="25" a="1"/>
  <c r="BQ11" i="25" s="1"/>
  <c r="BX11" i="25" a="1"/>
  <c r="BX11" i="25" s="1"/>
  <c r="AP11" i="25" a="1"/>
  <c r="AP11" i="25" s="1"/>
  <c r="BE11" i="25" a="1"/>
  <c r="BE11" i="25" s="1"/>
  <c r="AN11" i="25" a="1"/>
  <c r="AN11" i="25" s="1"/>
  <c r="CL16" i="25" a="1"/>
  <c r="CL16" i="25" s="1"/>
  <c r="BJ11" i="25" a="1"/>
  <c r="BJ11" i="25" s="1"/>
  <c r="AN20" i="25" a="1"/>
  <c r="AN20" i="25" s="1"/>
  <c r="AY18" i="25" a="1"/>
  <c r="AY18" i="25" s="1"/>
  <c r="BM15" i="25" a="1"/>
  <c r="BM15" i="25" s="1"/>
  <c r="BR17" i="25" a="1"/>
  <c r="BR17" i="25" s="1"/>
  <c r="AV14" i="25" a="1"/>
  <c r="AV14" i="25" s="1"/>
  <c r="AJ11" i="25" a="1"/>
  <c r="AJ11" i="25" s="1"/>
  <c r="AQ11" i="25" a="1"/>
  <c r="AQ11" i="25" s="1"/>
  <c r="BJ18" i="25" a="1"/>
  <c r="BJ18" i="25" s="1"/>
  <c r="CL20" i="25" a="1"/>
  <c r="CL20" i="25" s="1"/>
  <c r="BR18" i="25" a="1"/>
  <c r="BR18" i="25" s="1"/>
  <c r="CL12" i="25" a="1"/>
  <c r="CL12" i="25" s="1"/>
  <c r="BC18" i="25" a="1"/>
  <c r="BC18" i="25" s="1"/>
  <c r="AK18" i="25" a="1"/>
  <c r="AK18" i="25" s="1"/>
  <c r="BM16" i="25" a="1"/>
  <c r="BM16" i="25" s="1"/>
  <c r="AQ17" i="25" a="1"/>
  <c r="AQ17" i="25" s="1"/>
  <c r="CF15" i="25" a="1"/>
  <c r="CF15" i="25" s="1"/>
  <c r="CI17" i="25" a="1"/>
  <c r="CI17" i="25" s="1"/>
  <c r="CH11" i="25" a="1"/>
  <c r="CH11" i="25" s="1"/>
  <c r="BS19" i="25" a="1"/>
  <c r="BS19" i="25" s="1"/>
  <c r="CM17" i="25" a="1"/>
  <c r="CM17" i="25" s="1"/>
  <c r="AX18" i="25" a="1"/>
  <c r="AX18" i="25" s="1"/>
  <c r="BZ16" i="25" a="1"/>
  <c r="BZ16" i="25" s="1"/>
  <c r="BJ16" i="25" a="1"/>
  <c r="BJ16" i="25" s="1"/>
  <c r="AR14" i="25" a="1"/>
  <c r="AR14" i="25" s="1"/>
  <c r="BU19" i="25" a="1"/>
  <c r="BU19" i="25" s="1"/>
  <c r="BX18" i="25" a="1"/>
  <c r="BX18" i="25" s="1"/>
  <c r="BB14" i="25" a="1"/>
  <c r="BB14" i="25" s="1"/>
  <c r="AX13" i="25" a="1"/>
  <c r="AX13" i="25" s="1"/>
  <c r="AK15" i="25" a="1"/>
  <c r="AK15" i="25" s="1"/>
  <c r="AP13" i="25" a="1"/>
  <c r="AP13" i="25" s="1"/>
  <c r="AI14" i="25" a="1"/>
  <c r="AI14" i="25" s="1"/>
  <c r="BK11" i="25" a="1"/>
  <c r="BK11" i="25" s="1"/>
  <c r="BJ20" i="25" a="1"/>
  <c r="BJ20" i="25" s="1"/>
  <c r="BQ20" i="25" a="1"/>
  <c r="BQ20" i="25" s="1"/>
  <c r="BT18" i="25" a="1"/>
  <c r="BT18" i="25" s="1"/>
  <c r="BD18" i="25" a="1"/>
  <c r="BD18" i="25" s="1"/>
  <c r="AO15" i="25" a="1"/>
  <c r="AO15" i="25" s="1"/>
  <c r="CF13" i="25" a="1"/>
  <c r="CF13" i="25" s="1"/>
  <c r="CA15" i="25" a="1"/>
  <c r="CA15" i="25" s="1"/>
  <c r="BZ15" i="25" a="1"/>
  <c r="BZ15" i="25" s="1"/>
  <c r="CA13" i="25" a="1"/>
  <c r="CA13" i="25" s="1"/>
  <c r="CF19" i="25" a="1"/>
  <c r="CF19" i="25" s="1"/>
  <c r="AN15" i="25" a="1"/>
  <c r="AN15" i="25" s="1"/>
  <c r="BL13" i="25" a="1"/>
  <c r="BL13" i="25" s="1"/>
  <c r="BF20" i="25" a="1"/>
  <c r="BF20" i="25" s="1"/>
  <c r="AX20" i="25" a="1"/>
  <c r="AX20" i="25" s="1"/>
  <c r="CN19" i="25" a="1"/>
  <c r="CN19" i="25" s="1"/>
  <c r="AJ20" i="25" a="1"/>
  <c r="AJ20" i="25" s="1"/>
  <c r="AJ14" i="25" a="1"/>
  <c r="AJ14" i="25" s="1"/>
  <c r="AQ20" i="25" a="1"/>
  <c r="AQ20" i="25" s="1"/>
  <c r="BN20" i="25" a="1"/>
  <c r="BN20" i="25" s="1"/>
  <c r="AI19" i="25" a="1"/>
  <c r="AI19" i="25" s="1"/>
  <c r="CA16" i="25" a="1"/>
  <c r="CA16" i="25" s="1"/>
  <c r="AH16" i="25" a="1"/>
  <c r="AH16" i="25" s="1"/>
  <c r="BI14" i="25" a="1"/>
  <c r="BI14" i="25" s="1"/>
  <c r="AY13" i="25" a="1"/>
  <c r="AY13" i="25" s="1"/>
  <c r="BI16" i="25" a="1"/>
  <c r="BI16" i="25" s="1"/>
  <c r="BZ18" i="25" a="1"/>
  <c r="BZ18" i="25" s="1"/>
  <c r="BX19" i="25" a="1"/>
  <c r="BX19" i="25" s="1"/>
  <c r="CI18" i="25" a="1"/>
  <c r="CI18" i="25" s="1"/>
  <c r="BD12" i="25" a="1"/>
  <c r="BD12" i="25" s="1"/>
  <c r="AH15" i="25" a="1"/>
  <c r="AH15" i="25" s="1"/>
  <c r="AO20" i="25" a="1"/>
  <c r="AO20" i="25" s="1"/>
  <c r="BF16" i="25" a="1"/>
  <c r="BF16" i="25" s="1"/>
  <c r="BN15" i="25" a="1"/>
  <c r="BN15" i="25" s="1"/>
  <c r="AP16" i="25" a="1"/>
  <c r="AP16" i="25" s="1"/>
  <c r="CF14" i="25" a="1"/>
  <c r="CF14" i="25" s="1"/>
  <c r="BQ12" i="25" a="1"/>
  <c r="BQ12" i="25" s="1"/>
  <c r="BS17" i="25" a="1"/>
  <c r="BS17" i="25" s="1"/>
  <c r="CN17" i="25" a="1"/>
  <c r="CN17" i="25" s="1"/>
  <c r="BE16" i="25" a="1"/>
  <c r="BE16" i="25" s="1"/>
  <c r="AK17" i="25" a="1"/>
  <c r="AK17" i="25" s="1"/>
  <c r="BY15" i="25" a="1"/>
  <c r="BY15" i="25" s="1"/>
  <c r="AV15" i="25" a="1"/>
  <c r="AV15" i="25" s="1"/>
  <c r="BB16" i="25" a="1"/>
  <c r="BB16" i="25" s="1"/>
  <c r="BQ18" i="25" a="1"/>
  <c r="BQ18" i="25" s="1"/>
  <c r="CI15" i="25" a="1"/>
  <c r="CI15" i="25" s="1"/>
  <c r="CO11" i="25" a="1"/>
  <c r="CO11" i="25" s="1"/>
  <c r="AJ12" i="25" a="1"/>
  <c r="AJ12" i="25" s="1"/>
  <c r="AI13" i="25" a="1"/>
  <c r="AI13" i="25" s="1"/>
  <c r="AH12" i="25" a="1"/>
  <c r="AH12" i="25" s="1"/>
  <c r="CI11" i="25" a="1"/>
  <c r="CI11" i="25" s="1"/>
  <c r="BS20" i="25" a="1"/>
  <c r="BS20" i="25" s="1"/>
  <c r="AH19" i="25" a="1"/>
  <c r="AH19" i="25" s="1"/>
  <c r="AV19" i="25" a="1"/>
  <c r="AV19" i="25" s="1"/>
  <c r="BE17" i="25" a="1"/>
  <c r="BE17" i="25" s="1"/>
  <c r="AV17" i="25" a="1"/>
  <c r="AV17" i="25" s="1"/>
  <c r="CN13" i="25" a="1"/>
  <c r="CN13" i="25" s="1"/>
  <c r="CF11" i="25" a="1"/>
  <c r="CF11" i="25" s="1"/>
  <c r="BI20" i="25" a="1"/>
  <c r="BI20" i="25" s="1"/>
  <c r="BF19" i="25" a="1"/>
  <c r="BF19" i="25" s="1"/>
  <c r="CA14" i="25" a="1"/>
  <c r="CA14" i="25" s="1"/>
  <c r="BF14" i="25" a="1"/>
  <c r="BF14" i="25" s="1"/>
  <c r="AY19" i="25" a="1"/>
  <c r="AY19" i="25" s="1"/>
  <c r="CG17" i="25" a="1"/>
  <c r="CG17" i="25" s="1"/>
  <c r="CL13" i="25" a="1"/>
  <c r="CL13" i="25" s="1"/>
  <c r="AJ13" i="25" a="1"/>
  <c r="AJ13" i="25" s="1"/>
  <c r="CG14" i="25" a="1"/>
  <c r="CG14" i="25" s="1"/>
  <c r="CH12" i="25" a="1"/>
  <c r="CH12" i="25" s="1"/>
  <c r="BK12" i="25" a="1"/>
  <c r="BK12" i="25" s="1"/>
  <c r="AJ15" i="25" a="1"/>
  <c r="AJ15" i="25" s="1"/>
  <c r="BY13" i="25" a="1"/>
  <c r="BY13" i="25" s="1"/>
  <c r="BI11" i="25" a="1"/>
  <c r="BI11" i="25" s="1"/>
  <c r="CH19" i="25" a="1"/>
  <c r="CH19" i="25" s="1"/>
  <c r="CO19" i="25" a="1"/>
  <c r="CO19" i="25" s="1"/>
  <c r="BE18" i="25" a="1"/>
  <c r="BE18" i="25" s="1"/>
  <c r="AO18" i="25" a="1"/>
  <c r="AO18" i="25" s="1"/>
  <c r="BL11" i="25" a="1"/>
  <c r="BL11" i="25" s="1"/>
  <c r="BM13" i="25" a="1"/>
  <c r="BM13" i="25" s="1"/>
  <c r="BD20" i="25" a="1"/>
  <c r="BD20" i="25" s="1"/>
  <c r="BU16" i="25" a="1"/>
  <c r="BU16" i="25" s="1"/>
  <c r="CH15" i="25" a="1"/>
  <c r="CH15" i="25" s="1"/>
  <c r="BL12" i="25" a="1"/>
  <c r="BL12" i="25" s="1"/>
  <c r="CA12" i="25" a="1"/>
  <c r="CA12" i="25" s="1"/>
  <c r="AN18" i="25" a="1"/>
  <c r="AN18" i="25" s="1"/>
  <c r="BR19" i="25" a="1"/>
  <c r="BR19" i="25" s="1"/>
  <c r="BY19" i="25" a="1"/>
  <c r="BY19" i="25" s="1"/>
  <c r="AP18" i="25" a="1"/>
  <c r="AP18" i="25" s="1"/>
  <c r="CB17" i="25" a="1"/>
  <c r="CB17" i="25" s="1"/>
  <c r="BC15" i="25" a="1"/>
  <c r="BC15" i="25" s="1"/>
  <c r="AP20" i="25" a="1"/>
  <c r="AP20" i="25" s="1"/>
  <c r="CN18" i="25" a="1"/>
  <c r="CN18" i="25" s="1"/>
  <c r="BT14" i="25" a="1"/>
  <c r="BT14" i="25" s="1"/>
  <c r="BJ13" i="25" a="1"/>
  <c r="BJ13" i="25" s="1"/>
  <c r="AX15" i="25" a="1"/>
  <c r="AX15" i="25" s="1"/>
  <c r="BB13" i="25" a="1"/>
  <c r="BB13" i="25" s="1"/>
  <c r="BT11" i="25" a="1"/>
  <c r="BT11" i="25" s="1"/>
  <c r="AG20" i="25" a="1"/>
  <c r="AG20" i="25" s="1"/>
  <c r="AX16" i="25" a="1"/>
  <c r="AX16" i="25" s="1"/>
  <c r="AY15" i="25" a="1"/>
  <c r="AY15" i="25" s="1"/>
  <c r="AI16" i="25" a="1"/>
  <c r="AI16" i="25" s="1"/>
  <c r="BY14" i="25" a="1"/>
  <c r="BY14" i="25" s="1"/>
  <c r="AK14" i="25" a="1"/>
  <c r="AK14" i="25" s="1"/>
  <c r="AP15" i="25" a="1"/>
  <c r="AP15" i="25" s="1"/>
  <c r="AG17" i="25" a="1"/>
  <c r="AG17" i="25" s="1"/>
  <c r="CM13" i="25" a="1"/>
  <c r="CM13" i="25" s="1"/>
  <c r="AY12" i="25" a="1"/>
  <c r="AY12" i="25" s="1"/>
  <c r="CN12" i="25" a="1"/>
  <c r="CN12" i="25" s="1"/>
  <c r="CF20" i="25" a="1"/>
  <c r="CF20" i="25" s="1"/>
  <c r="CM20" i="25" a="1"/>
  <c r="CM20" i="25" s="1"/>
  <c r="AK11" i="25" a="1"/>
  <c r="AK11" i="25" s="1"/>
  <c r="BE19" i="25" a="1"/>
  <c r="BE19" i="25" s="1"/>
  <c r="AR17" i="25" a="1"/>
  <c r="AR17" i="25" s="1"/>
  <c r="AI18" i="25" a="1"/>
  <c r="AI18" i="25" s="1"/>
  <c r="BK16" i="25" a="1"/>
  <c r="BK16" i="25" s="1"/>
  <c r="AN16" i="25" a="1"/>
  <c r="AN16" i="25" s="1"/>
  <c r="BD16" i="25" a="1"/>
  <c r="BD16" i="25" s="1"/>
  <c r="AV11" i="25" a="1"/>
  <c r="AV11" i="25" s="1"/>
  <c r="BS11" i="25" a="1"/>
  <c r="BS11" i="25" s="1"/>
  <c r="BN18" i="25" a="1"/>
  <c r="BN18" i="25" s="1"/>
  <c r="AI17" i="25" a="1"/>
  <c r="AI17" i="25" s="1"/>
  <c r="BC11" i="25" a="1"/>
  <c r="BC11" i="25" s="1"/>
  <c r="AQ19" i="25" a="1"/>
  <c r="AQ19" i="25" s="1"/>
  <c r="CI14" i="25" a="1"/>
  <c r="CI14" i="25" s="1"/>
  <c r="AN14" i="25" a="1"/>
  <c r="AN14" i="25" s="1"/>
  <c r="AG18" i="25" a="1"/>
  <c r="AG18" i="25" s="1"/>
  <c r="BB11" i="25" a="1"/>
  <c r="BB11" i="25" s="1"/>
  <c r="CI19" i="25" a="1"/>
  <c r="CI19" i="25" s="1"/>
  <c r="AR18" i="25" a="1"/>
  <c r="AR18" i="25" s="1"/>
  <c r="BM18" i="25" a="1"/>
  <c r="BM18" i="25" s="1"/>
  <c r="CM16" i="25" a="1"/>
  <c r="CM16" i="25" s="1"/>
  <c r="BY16" i="25" a="1"/>
  <c r="BY16" i="25" s="1"/>
  <c r="AV12" i="25" a="1"/>
  <c r="AV12" i="25" s="1"/>
  <c r="CG18" i="25" a="1"/>
  <c r="CG18" i="25" s="1"/>
  <c r="AY16" i="25" a="1"/>
  <c r="AY16" i="25" s="1"/>
  <c r="BY12" i="25" a="1"/>
  <c r="BY12" i="25" s="1"/>
  <c r="BN12" i="25" a="1"/>
  <c r="BN12" i="25" s="1"/>
  <c r="BI13" i="25" a="1"/>
  <c r="BI13" i="25" s="1"/>
  <c r="AX12" i="25" a="1"/>
  <c r="AX12" i="25" s="1"/>
  <c r="AH20" i="25" a="1"/>
  <c r="AH20" i="25" s="1"/>
  <c r="CF18" i="25" a="1"/>
  <c r="CF18" i="25" s="1"/>
  <c r="BN14" i="25" a="1"/>
  <c r="BN14" i="25" s="1"/>
  <c r="BD13" i="25" a="1"/>
  <c r="BD13" i="25" s="1"/>
  <c r="AR15" i="25" a="1"/>
  <c r="AR15" i="25" s="1"/>
  <c r="AV13" i="25" a="1"/>
  <c r="AV13" i="25" s="1"/>
  <c r="CM12" i="25" a="1"/>
  <c r="CM12" i="25" s="1"/>
  <c r="CO13" i="25" a="1"/>
  <c r="CO13" i="25" s="1"/>
  <c r="AQ14" i="25" a="1"/>
  <c r="AQ14" i="25" s="1"/>
  <c r="BI12" i="25" a="1"/>
  <c r="BI12" i="25" s="1"/>
  <c r="BR20" i="25" a="1"/>
  <c r="BR20" i="25" s="1"/>
  <c r="BY20" i="25" a="1"/>
  <c r="BY20" i="25" s="1"/>
  <c r="CB18" i="25" a="1"/>
  <c r="CB18" i="25" s="1"/>
  <c r="BK18" i="25" a="1"/>
  <c r="BK18" i="25" s="1"/>
  <c r="CB20" i="25" a="1"/>
  <c r="CB20" i="25" s="1"/>
  <c r="BX17" i="25" a="1"/>
  <c r="BX17" i="25" s="1"/>
  <c r="AQ16" i="25" a="1"/>
  <c r="AQ16" i="25" s="1"/>
  <c r="CG16" i="25" a="1"/>
  <c r="CG16" i="25" s="1"/>
  <c r="BE15" i="25" a="1"/>
  <c r="BE15" i="25" s="1"/>
  <c r="AI15" i="25" a="1"/>
  <c r="AI15" i="25" s="1"/>
  <c r="AJ17" i="25" a="1"/>
  <c r="AJ17" i="25" s="1"/>
  <c r="AI12" i="25" a="1"/>
  <c r="AI12" i="25" s="1"/>
  <c r="BN11" i="25" a="1"/>
  <c r="BN11" i="25" s="1"/>
  <c r="CM19" i="25" a="1"/>
  <c r="CM19" i="25" s="1"/>
  <c r="BC20" i="25" a="1"/>
  <c r="BC20" i="25" s="1"/>
  <c r="AG19" i="25" a="1"/>
  <c r="AG19" i="25" s="1"/>
  <c r="AP17" i="25" a="1"/>
  <c r="AP17" i="25" s="1"/>
  <c r="BE20" i="25" a="1"/>
  <c r="BE20" i="25" s="1"/>
  <c r="BB15" i="25" a="1"/>
  <c r="BB15" i="25" s="1"/>
  <c r="BQ13" i="25" a="1"/>
  <c r="BQ13" i="25" s="1"/>
  <c r="AG11" i="25" a="1"/>
  <c r="AG11" i="25" s="1"/>
  <c r="AH11" i="25" a="1"/>
  <c r="AH11" i="25" s="1"/>
  <c r="AK20" i="25" a="1"/>
  <c r="AK20" i="25" s="1"/>
  <c r="AR20" i="25" a="1"/>
  <c r="AR20" i="25" s="1"/>
  <c r="BJ14" i="25" a="1"/>
  <c r="BJ14" i="25" s="1"/>
  <c r="BN13" i="25" a="1"/>
  <c r="BN13" i="25" s="1"/>
  <c r="AO11" i="25" a="1"/>
  <c r="AO11" i="25" s="1"/>
  <c r="AP19" i="25" a="1"/>
  <c r="AP19" i="25" s="1"/>
  <c r="CH16" i="25" a="1"/>
  <c r="CH16" i="25" s="1"/>
  <c r="BN17" i="25" a="1"/>
  <c r="BN17" i="25" s="1"/>
  <c r="AO16" i="25" a="1"/>
  <c r="AO16" i="25" s="1"/>
  <c r="BX15" i="25" a="1"/>
  <c r="BX15" i="25" s="1"/>
  <c r="BU18" i="25" a="1"/>
  <c r="BU18" i="25" s="1"/>
  <c r="AK19" i="25" a="1"/>
  <c r="AK19" i="25" s="1"/>
  <c r="BQ17" i="25" a="1"/>
  <c r="BQ17" i="25" s="1"/>
  <c r="BE13" i="25" a="1"/>
  <c r="BE13" i="25" s="1"/>
  <c r="BX12" i="25" a="1"/>
  <c r="BX12" i="25" s="1"/>
  <c r="BQ15" i="25" a="1"/>
  <c r="BQ15" i="25" s="1"/>
  <c r="CL19" i="25" a="1"/>
  <c r="CL19" i="25" s="1"/>
  <c r="CM18" i="25" a="1"/>
  <c r="CM18" i="25" s="1"/>
  <c r="BT16" i="25" a="1"/>
  <c r="BT16" i="25" s="1"/>
  <c r="AX17" i="25" a="1"/>
  <c r="AX17" i="25" s="1"/>
  <c r="CL15" i="25" a="1"/>
  <c r="CL15" i="25" s="1"/>
  <c r="BK15" i="25" a="1"/>
  <c r="BK15" i="25" s="1"/>
  <c r="CA18" i="25" a="1"/>
  <c r="CA18" i="25" s="1"/>
  <c r="BJ17" i="25" a="1"/>
  <c r="BJ17" i="25" s="1"/>
  <c r="AP14" i="25" a="1"/>
  <c r="AP14" i="25" s="1"/>
  <c r="AQ13" i="25" a="1"/>
  <c r="AQ13" i="25" s="1"/>
  <c r="AI11" i="25" a="1"/>
  <c r="AI11" i="25" s="1"/>
  <c r="BK17" i="25" a="1"/>
  <c r="BK17" i="25" s="1"/>
  <c r="CH18" i="25" a="1"/>
  <c r="CH18" i="25" s="1"/>
  <c r="BY18" i="25" a="1"/>
  <c r="BY18" i="25" s="1"/>
  <c r="CO15" i="25" a="1"/>
  <c r="CO15" i="25" s="1"/>
  <c r="AK12" i="25" a="1"/>
  <c r="AK12" i="25" s="1"/>
  <c r="AR12" i="25" a="1"/>
  <c r="AR12" i="25" s="1"/>
  <c r="BC13" i="25" a="1"/>
  <c r="BC13" i="25" s="1"/>
  <c r="AP12" i="25" a="1"/>
  <c r="AP12" i="25" s="1"/>
  <c r="BU11" i="25" a="1"/>
  <c r="BU11" i="25" s="1"/>
  <c r="CG12" i="25" a="1"/>
  <c r="CG12" i="25" s="1"/>
  <c r="BC12" i="25" a="1"/>
  <c r="BC12" i="25" s="1"/>
  <c r="CA20" i="25" a="1"/>
  <c r="CA20" i="25" s="1"/>
  <c r="AO19" i="25" a="1"/>
  <c r="AO19" i="25" s="1"/>
  <c r="BC19" i="25" a="1"/>
  <c r="BC19" i="25" s="1"/>
  <c r="BM17" i="25" a="1"/>
  <c r="BM17" i="25" s="1"/>
  <c r="BD17" i="25" a="1"/>
  <c r="BD17" i="25" s="1"/>
  <c r="BT19" i="25" a="1"/>
  <c r="BT19" i="25" s="1"/>
  <c r="AK16" i="25" a="1"/>
  <c r="AK16" i="25" s="1"/>
  <c r="CH14" i="25" a="1"/>
  <c r="CH14" i="25" s="1"/>
  <c r="CG15" i="25" a="1"/>
  <c r="CG15" i="25" s="1"/>
  <c r="BL14" i="25" a="1"/>
  <c r="BL14" i="25" s="1"/>
  <c r="CH13" i="25" a="1"/>
  <c r="CH13" i="25" s="1"/>
  <c r="AW11" i="25" a="1"/>
  <c r="AW11" i="25" s="1"/>
  <c r="CN15" i="25" a="1"/>
  <c r="CN15" i="25" s="1"/>
  <c r="AQ15" i="25" a="1"/>
  <c r="AQ15" i="25" s="1"/>
  <c r="BR14" i="25" a="1"/>
  <c r="BR14" i="25" s="1"/>
  <c r="BZ17" i="25" a="1"/>
  <c r="BZ17" i="25" s="1"/>
  <c r="BC14" i="25" a="1"/>
  <c r="BC14" i="25" s="1"/>
  <c r="AR11" i="25" a="1"/>
  <c r="AR11" i="25" s="1"/>
  <c r="AY11" i="25" a="1"/>
  <c r="AY11" i="25" s="1"/>
  <c r="AW12" i="25" a="1"/>
  <c r="AW12" i="25" s="1"/>
  <c r="AV20" i="25" a="1"/>
  <c r="AV20" i="25" s="1"/>
  <c r="BN16" i="25" a="1"/>
  <c r="BN16" i="25" s="1"/>
  <c r="BS15" i="25" a="1"/>
  <c r="BS15" i="25" s="1"/>
  <c r="AV16" i="25" a="1"/>
  <c r="AV16" i="25" s="1"/>
  <c r="CM14" i="25" a="1"/>
  <c r="CM14" i="25" s="1"/>
  <c r="BE14" i="25" a="1"/>
  <c r="BE14" i="25" s="1"/>
  <c r="BT17" i="25" a="1"/>
  <c r="BT17" i="25" s="1"/>
  <c r="BD14" i="25" a="1"/>
  <c r="BD14" i="25" s="1"/>
  <c r="BZ12" i="25" a="1"/>
  <c r="BZ12" i="25" s="1"/>
  <c r="CH20" i="25" a="1"/>
  <c r="CH20" i="25" s="1"/>
  <c r="CO20" i="25" a="1"/>
  <c r="CO20" i="25" s="1"/>
  <c r="BI19" i="25" a="1"/>
  <c r="BI19" i="25" s="1"/>
  <c r="BQ16" i="25" a="1"/>
  <c r="BQ16" i="25" s="1"/>
  <c r="BB17" i="25" a="1"/>
  <c r="BB17" i="25" s="1"/>
  <c r="AH14" i="25" a="1"/>
  <c r="AH14" i="25" s="1"/>
  <c r="CI12" i="25" a="1"/>
  <c r="CI12" i="25" s="1"/>
  <c r="AW13" i="25" a="1"/>
  <c r="AW13" i="25" s="1"/>
  <c r="CN20" i="25" a="1"/>
  <c r="CN20" i="25" s="1"/>
  <c r="CA17" i="25" a="1"/>
  <c r="CA17" i="25" s="1"/>
  <c r="AN17" i="25" a="1"/>
  <c r="AN17" i="25" s="1"/>
  <c r="BM11" i="25" a="1"/>
  <c r="BM11" i="25" s="1"/>
  <c r="BR11" i="25" a="1"/>
  <c r="BR11" i="25" s="1"/>
  <c r="BL19" i="25" a="1"/>
  <c r="BL19" i="25" s="1"/>
  <c r="AY17" i="25" a="1"/>
  <c r="AY17" i="25" s="1"/>
  <c r="AQ18" i="25" a="1"/>
  <c r="AQ18" i="25" s="1"/>
  <c r="BR16" i="25" a="1"/>
  <c r="BR16" i="25" s="1"/>
  <c r="BM19" i="25" a="1"/>
  <c r="BM19" i="25" s="1"/>
  <c r="CO17" i="25" a="1"/>
  <c r="CO17" i="25" s="1"/>
  <c r="AO14" i="25" a="1"/>
  <c r="AO14" i="25" s="1"/>
  <c r="AR13" i="25" a="1"/>
  <c r="AR13" i="25" s="1"/>
  <c r="CN14" i="25" a="1"/>
  <c r="CN14" i="25" s="1"/>
  <c r="AH13" i="25" a="1"/>
  <c r="AH13" i="25" s="1"/>
  <c r="CB12" i="25" a="1"/>
  <c r="CB12" i="25" s="1"/>
  <c r="BK14" i="25" a="1"/>
  <c r="BK14" i="25" s="1"/>
  <c r="BB18" i="25" a="1"/>
  <c r="BB18" i="25" s="1"/>
  <c r="BL18" i="25" a="1"/>
  <c r="BL18" i="25" s="1"/>
  <c r="BJ15" i="25" a="1"/>
  <c r="BJ15" i="25" s="1"/>
  <c r="BL16" i="25" a="1"/>
  <c r="BL16" i="25" s="1"/>
  <c r="BX14" i="25" a="1"/>
  <c r="BX14" i="25" s="1"/>
  <c r="CA11" i="25" a="1"/>
  <c r="CA11" i="25" s="1"/>
  <c r="BK20" i="25" a="1"/>
  <c r="BK20" i="25" s="1"/>
  <c r="CL18" i="25" a="1"/>
  <c r="CL18" i="25" s="1"/>
  <c r="AN19" i="25" a="1"/>
  <c r="AN19" i="25" s="1"/>
  <c r="AW17" i="25" a="1"/>
  <c r="AW17" i="25" s="1"/>
  <c r="AO17" i="25" a="1"/>
  <c r="AO17" i="25" s="1"/>
  <c r="BZ13" i="25" a="1"/>
  <c r="BZ13" i="25" s="1"/>
  <c r="BM20" i="25" a="1"/>
  <c r="BM20" i="25" s="1"/>
  <c r="AX19" i="25" a="1"/>
  <c r="AX19" i="25" s="1"/>
  <c r="BT15" i="25" a="1"/>
  <c r="BT15" i="25" s="1"/>
  <c r="BS14" i="25" a="1"/>
  <c r="BS14" i="25" s="1"/>
  <c r="BR15" i="25" a="1"/>
  <c r="BR15" i="25" s="1"/>
  <c r="CI13" i="25" a="1"/>
  <c r="CI13" i="25" s="1"/>
  <c r="BT13" i="25" a="1"/>
  <c r="BT13" i="25" s="1"/>
  <c r="AW18" i="25" a="1"/>
  <c r="AW18" i="25" s="1"/>
  <c r="AG15" i="25" a="1"/>
  <c r="AG15" i="25" s="1"/>
  <c r="BF13" i="25" a="1"/>
  <c r="BF13" i="25" s="1"/>
  <c r="BC17" i="25" a="1"/>
  <c r="BC17" i="25" s="1"/>
  <c r="BN19" i="25" a="1"/>
  <c r="BN19" i="25" s="1"/>
  <c r="AW20" i="25" a="1"/>
  <c r="AW20" i="25" s="1"/>
  <c r="AJ19" i="25" a="1"/>
  <c r="AJ19" i="25" s="1"/>
  <c r="CB14" i="25" a="1"/>
  <c r="CB14" i="25" s="1"/>
  <c r="AG14" i="25" a="1"/>
  <c r="AG14" i="25" s="1"/>
  <c r="BF15" i="25" a="1"/>
  <c r="BF15" i="25" s="1"/>
  <c r="BU13" i="25" a="1"/>
  <c r="BU13" i="25" s="1"/>
  <c r="AO13" i="25" a="1"/>
  <c r="AO13" i="25" s="1"/>
  <c r="AY14" i="25" a="1"/>
  <c r="AY14" i="25" s="1"/>
  <c r="BU12" i="25" a="1"/>
  <c r="BU12" i="25" s="1"/>
  <c r="AH17" i="25" a="1"/>
  <c r="AH17" i="25" s="1"/>
  <c r="BK19" i="25" a="1"/>
  <c r="BK19" i="25" s="1"/>
  <c r="BQ19" i="25" a="1"/>
  <c r="BQ19" i="25" s="1"/>
  <c r="AH18" i="25" a="1"/>
  <c r="AH18" i="25" s="1"/>
  <c r="BD15" i="25" a="1"/>
  <c r="BD15" i="25" s="1"/>
  <c r="AW14" i="25" a="1"/>
  <c r="AW14" i="25" s="1"/>
  <c r="BT12" i="25" a="1"/>
  <c r="BT12" i="25" s="1"/>
  <c r="BZ20" i="25" a="1"/>
  <c r="BZ20" i="25" s="1"/>
  <c r="CG20" i="25" a="1"/>
  <c r="CG20" i="25" s="1"/>
  <c r="BB19" i="25" a="1"/>
  <c r="BB19" i="25" s="1"/>
  <c r="BS18" i="25" a="1"/>
  <c r="BS18" i="25" s="1"/>
  <c r="AX14" i="25" a="1"/>
  <c r="AX14" i="25" s="1"/>
  <c r="CG13" i="25" a="1"/>
  <c r="CG13" i="25" s="1"/>
  <c r="BX16" i="25" a="1"/>
  <c r="BX16" i="25" s="1"/>
  <c r="CF17" i="25" a="1"/>
  <c r="CF17" i="25" s="1"/>
  <c r="AW16" i="25" a="1"/>
  <c r="AW16" i="25" s="1"/>
  <c r="CN16" i="25" a="1"/>
  <c r="CN16" i="25" s="1"/>
  <c r="BL15" i="25" a="1"/>
  <c r="BL15" i="25" s="1"/>
  <c r="BI18" i="25" a="1"/>
  <c r="BI18" i="25" s="1"/>
  <c r="CB15" i="25" a="1"/>
  <c r="CB15" i="25" s="1"/>
  <c r="CG11" i="25" a="1"/>
  <c r="CG11" i="25" s="1"/>
  <c r="CN11" i="25" a="1"/>
  <c r="CN11" i="25" s="1"/>
  <c r="BM12" i="25" a="1"/>
  <c r="BM12" i="25" s="1"/>
  <c r="CL11" i="25" a="1"/>
  <c r="CL11" i="25" s="1"/>
  <c r="BD11" i="25" a="1"/>
  <c r="BD11" i="25" s="1"/>
  <c r="AN12" i="25" a="1"/>
  <c r="AN12" i="25" s="1"/>
  <c r="BU15" i="25" a="1"/>
  <c r="BU15" i="25" s="1"/>
  <c r="BZ11" i="25" a="1"/>
  <c r="BZ11" i="25" s="1"/>
  <c r="AV18" i="25" a="1"/>
  <c r="AV18" i="25" s="1"/>
  <c r="CB16" i="25" a="1"/>
  <c r="CB16" i="25" s="1"/>
  <c r="AW19" i="25" a="1"/>
  <c r="AW19" i="25" s="1"/>
  <c r="CL17" i="25" a="1"/>
  <c r="CL17" i="25" s="1"/>
  <c r="AG16" i="25" a="1"/>
  <c r="AG16" i="25" s="1"/>
  <c r="BF17" i="25" a="1"/>
  <c r="BF17" i="25" s="1"/>
  <c r="AR19" i="25" a="1"/>
  <c r="AR19" i="25" s="1"/>
  <c r="BY17" i="25" a="1"/>
  <c r="BY17" i="25" s="1"/>
  <c r="BK13" i="25" a="1"/>
  <c r="BK13" i="25" s="1"/>
  <c r="CO12" i="25" a="1"/>
  <c r="CO12" i="25" s="1"/>
  <c r="BZ14" i="25" a="1"/>
  <c r="BZ14" i="25" s="1"/>
  <c r="BR12" i="25" a="1"/>
  <c r="BR12" i="25" s="1"/>
  <c r="BE12" i="25" a="1"/>
  <c r="BE12" i="25" s="1"/>
  <c r="CB13" i="25" a="1"/>
  <c r="CB13" i="25" s="1"/>
  <c r="BR13" i="25" a="1"/>
  <c r="BR13" i="25" s="1"/>
  <c r="AX11" i="25" a="1"/>
  <c r="AX11" i="25" s="1"/>
  <c r="BZ19" i="25" a="1"/>
  <c r="BZ19" i="25" s="1"/>
  <c r="CG19" i="25" a="1"/>
  <c r="CG19" i="25" s="1"/>
  <c r="CO18" i="25" a="1"/>
  <c r="CO18" i="25" s="1"/>
  <c r="BI17" i="25" a="1"/>
  <c r="BI17" i="25" s="1"/>
  <c r="AK13" i="25" a="1"/>
  <c r="AK13" i="25" s="1"/>
  <c r="BS12" i="25" a="1"/>
  <c r="BS12" i="25" s="1"/>
  <c r="BM14" i="25" a="1"/>
  <c r="BM14" i="25" s="1"/>
  <c r="BF12" i="25" a="1"/>
  <c r="BF12" i="25" s="1"/>
  <c r="AO12" i="25" a="1"/>
  <c r="AO12" i="25" s="1"/>
  <c r="AG12" i="25" a="1"/>
  <c r="AG12" i="25" s="1"/>
  <c r="BB12" i="25" a="1"/>
  <c r="BB12" i="25" s="1"/>
  <c r="CA19" i="25" a="1"/>
  <c r="CA19" i="25" s="1"/>
  <c r="AJ18" i="25" a="1"/>
  <c r="AJ18" i="25" s="1"/>
  <c r="BF18" i="25" a="1"/>
  <c r="BF18" i="25" s="1"/>
  <c r="CF16" i="25" a="1"/>
  <c r="CF16" i="25" s="1"/>
  <c r="AG13" i="25" a="1"/>
  <c r="AG13" i="25" s="1"/>
  <c r="BJ12" i="25" a="1"/>
  <c r="BJ12" i="25" s="1"/>
  <c r="CI20" i="25" a="1"/>
  <c r="CI20" i="25" s="1"/>
  <c r="BD19" i="25" a="1"/>
  <c r="BD19" i="25" s="1"/>
  <c r="BJ19" i="25" a="1"/>
  <c r="BJ19" i="25" s="1"/>
  <c r="BU17" i="25" a="1"/>
  <c r="BU17" i="25" s="1"/>
  <c r="BL17" i="25" a="1"/>
  <c r="BL17" i="25" s="1"/>
  <c r="CB11" i="25" a="1"/>
  <c r="CB11" i="25" s="1"/>
  <c r="BS13" i="25" a="1"/>
  <c r="BS13" i="25" s="1"/>
  <c r="CB19" i="25" a="1"/>
  <c r="CB19" i="25" s="1"/>
  <c r="AR16" i="25" a="1"/>
  <c r="AR16" i="25" s="1"/>
  <c r="CO14" i="25" a="1"/>
  <c r="CO14" i="25" s="1"/>
  <c r="CM15" i="25" a="1"/>
  <c r="CM15" i="25" s="1"/>
  <c r="BQ14" i="25" a="1"/>
  <c r="BQ14" i="25" s="1"/>
  <c r="BI15" i="25" a="1"/>
  <c r="BI15" i="25" s="1"/>
  <c r="BX13" i="25" a="1"/>
  <c r="BX13" i="25" s="1"/>
  <c r="CM11" i="25" a="1"/>
  <c r="CM11" i="25" s="1"/>
  <c r="AQ12" i="25" a="1"/>
  <c r="AQ12" i="25" s="1"/>
  <c r="BX20" i="25" a="1"/>
  <c r="BX20" i="25" s="1"/>
  <c r="AY20" i="25" a="1"/>
  <c r="AY20" i="25" s="1"/>
  <c r="AN13" i="25" a="1"/>
  <c r="AN13" i="25" s="1"/>
  <c r="Y11" i="25"/>
  <c r="AA11" i="25" s="1"/>
  <c r="T12" i="25"/>
  <c r="T14" i="25"/>
  <c r="U16" i="25"/>
  <c r="CU16" i="25" s="1"/>
  <c r="CV16" i="25" s="1"/>
  <c r="U22" i="25"/>
  <c r="Y22" i="25" s="1"/>
  <c r="U12" i="25"/>
  <c r="Y12" i="25" s="1"/>
  <c r="U15" i="25"/>
  <c r="Y15" i="25" s="1"/>
  <c r="T25" i="25"/>
  <c r="CU21" i="25"/>
  <c r="CV21" i="25" s="1"/>
  <c r="Y24" i="25"/>
  <c r="AA24" i="25" s="1"/>
  <c r="T21" i="25"/>
  <c r="U13" i="25"/>
  <c r="CU13" i="25" s="1"/>
  <c r="CV13" i="25" s="1"/>
  <c r="T24" i="25"/>
  <c r="Z21" i="25"/>
  <c r="T18" i="25"/>
  <c r="U18" i="25"/>
  <c r="T23" i="25"/>
  <c r="U23" i="25"/>
  <c r="U20" i="25"/>
  <c r="T20" i="25"/>
  <c r="CU17" i="25"/>
  <c r="CV17" i="25" s="1"/>
  <c r="Y17" i="25"/>
  <c r="Y19" i="25"/>
  <c r="CU19" i="25"/>
  <c r="CV19" i="25" s="1"/>
  <c r="Y25" i="25"/>
  <c r="CU25" i="25"/>
  <c r="CV25" i="25" s="1"/>
  <c r="CU14" i="25"/>
  <c r="CV14" i="25" s="1"/>
  <c r="Y14" i="25"/>
  <c r="EL32" i="25"/>
  <c r="EK22" i="25"/>
  <c r="Z11" i="25" l="1"/>
  <c r="Y16" i="25"/>
  <c r="AA16" i="25" s="1"/>
  <c r="CU12" i="25"/>
  <c r="CV12" i="25" s="1"/>
  <c r="CU22" i="25"/>
  <c r="CV22" i="25" s="1"/>
  <c r="Y13" i="25"/>
  <c r="AA13" i="25" s="1"/>
  <c r="CU15" i="25"/>
  <c r="CV15" i="25" s="1"/>
  <c r="Z24" i="25"/>
  <c r="CU23" i="25"/>
  <c r="CV23" i="25" s="1"/>
  <c r="Y23" i="25"/>
  <c r="Y20" i="25"/>
  <c r="CU20" i="25"/>
  <c r="CV20" i="25" s="1"/>
  <c r="Y18" i="25"/>
  <c r="CU18" i="25"/>
  <c r="CV18" i="25" s="1"/>
  <c r="AA22" i="25"/>
  <c r="Z22" i="25"/>
  <c r="AA25" i="25"/>
  <c r="Z25" i="25"/>
  <c r="AA19" i="25"/>
  <c r="Z19" i="25"/>
  <c r="Z17" i="25"/>
  <c r="AA17" i="25"/>
  <c r="AA14" i="25"/>
  <c r="Z14" i="25"/>
  <c r="Z12" i="25"/>
  <c r="AA12" i="25"/>
  <c r="EL22" i="25"/>
  <c r="EM32" i="25"/>
  <c r="C12" i="7"/>
  <c r="Z16" i="25" l="1"/>
  <c r="C20" i="7" a="1"/>
  <c r="C20" i="7" s="1"/>
  <c r="C14" i="7" a="1"/>
  <c r="C14" i="7" s="1"/>
  <c r="C18" i="7" a="1"/>
  <c r="C18" i="7" s="1"/>
  <c r="C19" i="7" a="1"/>
  <c r="C19" i="7" s="1"/>
  <c r="C16" i="7" a="1"/>
  <c r="C16" i="7" s="1"/>
  <c r="C22" i="7" a="1"/>
  <c r="C22" i="7" s="1"/>
  <c r="C23" i="7" a="1"/>
  <c r="C23" i="7" s="1"/>
  <c r="C15" i="7" a="1"/>
  <c r="C15" i="7" s="1"/>
  <c r="C17" i="7" a="1"/>
  <c r="C17" i="7" s="1"/>
  <c r="C21" i="7" a="1"/>
  <c r="C21" i="7" s="1"/>
  <c r="Z13" i="25"/>
  <c r="AA20" i="25"/>
  <c r="Z20" i="25"/>
  <c r="AA23" i="25"/>
  <c r="Z23" i="25"/>
  <c r="EN32" i="25"/>
  <c r="EM22" i="25"/>
  <c r="C97" i="7"/>
  <c r="EI26" i="25" l="1" a="1"/>
  <c r="EI26" i="25" s="1"/>
  <c r="EL28" i="25" a="1"/>
  <c r="EL28" i="25" s="1"/>
  <c r="EJ27" i="25" a="1"/>
  <c r="EJ27" i="25" s="1"/>
  <c r="EH24" i="25" a="1"/>
  <c r="EH24" i="25" s="1"/>
  <c r="EK25" i="25" a="1"/>
  <c r="EK25" i="25" s="1"/>
  <c r="EJ29" i="25" a="1"/>
  <c r="EJ29" i="25" s="1"/>
  <c r="EO27" i="25" a="1"/>
  <c r="EO27" i="25" s="1"/>
  <c r="EH28" i="25" a="1"/>
  <c r="EH28" i="25" s="1"/>
  <c r="EK26" i="25" a="1"/>
  <c r="EK26" i="25" s="1"/>
  <c r="EH25" i="25" a="1"/>
  <c r="EH25" i="25" s="1"/>
  <c r="EG26" i="25" a="1"/>
  <c r="EG26" i="25" s="1"/>
  <c r="EF27" i="25" a="1"/>
  <c r="EF27" i="25" s="1"/>
  <c r="EN28" i="25" a="1"/>
  <c r="EN28" i="25" s="1"/>
  <c r="EI24" i="25" a="1"/>
  <c r="EI24" i="25" s="1"/>
  <c r="EN23" i="25" a="1"/>
  <c r="EN23" i="25" s="1"/>
  <c r="EN27" i="25" a="1"/>
  <c r="EN27" i="25" s="1"/>
  <c r="EN26" i="25" a="1"/>
  <c r="EN26" i="25" s="1"/>
  <c r="EF28" i="25" a="1"/>
  <c r="EF28" i="25" s="1"/>
  <c r="EF29" i="25" a="1"/>
  <c r="EF29" i="25" s="1"/>
  <c r="EO29" i="25" a="1"/>
  <c r="EO29" i="25" s="1"/>
  <c r="EH23" i="25" a="1"/>
  <c r="EH23" i="25" s="1"/>
  <c r="EK28" i="25" a="1"/>
  <c r="EK28" i="25" s="1"/>
  <c r="EK27" i="25" a="1"/>
  <c r="EK27" i="25" s="1"/>
  <c r="EI28" i="25" a="1"/>
  <c r="EI28" i="25" s="1"/>
  <c r="EK29" i="25" a="1"/>
  <c r="EK29" i="25" s="1"/>
  <c r="EO26" i="25" a="1"/>
  <c r="EO26" i="25" s="1"/>
  <c r="EK23" i="25" a="1"/>
  <c r="EK23" i="25" s="1"/>
  <c r="EM24" i="25" a="1"/>
  <c r="EM24" i="25" s="1"/>
  <c r="EI27" i="25" a="1"/>
  <c r="EI27" i="25" s="1"/>
  <c r="EF23" i="25" a="1"/>
  <c r="EF23" i="25" s="1"/>
  <c r="EN29" i="25" a="1"/>
  <c r="EN29" i="25" s="1"/>
  <c r="EG23" i="25" a="1"/>
  <c r="EG23" i="25" s="1"/>
  <c r="EL27" i="25" a="1"/>
  <c r="EL27" i="25" s="1"/>
  <c r="EF25" i="25" a="1"/>
  <c r="EF25" i="25" s="1"/>
  <c r="EL24" i="25" a="1"/>
  <c r="EL24" i="25" s="1"/>
  <c r="EJ25" i="25" a="1"/>
  <c r="EJ25" i="25" s="1"/>
  <c r="EG24" i="25" a="1"/>
  <c r="EG24" i="25" s="1"/>
  <c r="EJ24" i="25" a="1"/>
  <c r="EJ24" i="25" s="1"/>
  <c r="EJ23" i="25" a="1"/>
  <c r="EJ23" i="25" s="1"/>
  <c r="EF26" i="25" a="1"/>
  <c r="EF26" i="25" s="1"/>
  <c r="EG29" i="25" a="1"/>
  <c r="EG29" i="25" s="1"/>
  <c r="EM29" i="25" a="1"/>
  <c r="EM29" i="25" s="1"/>
  <c r="EI25" i="25" a="1"/>
  <c r="EI25" i="25" s="1"/>
  <c r="EL23" i="25" a="1"/>
  <c r="EL23" i="25" s="1"/>
  <c r="EL25" i="25" a="1"/>
  <c r="EL25" i="25" s="1"/>
  <c r="EN24" i="25" a="1"/>
  <c r="EN24" i="25" s="1"/>
  <c r="EM25" i="25" a="1"/>
  <c r="EM25" i="25" s="1"/>
  <c r="EJ26" i="25" a="1"/>
  <c r="EJ26" i="25" s="1"/>
  <c r="EM28" i="25" a="1"/>
  <c r="EM28" i="25" s="1"/>
  <c r="EN25" i="25" a="1"/>
  <c r="EN25" i="25" s="1"/>
  <c r="EO24" i="25" a="1"/>
  <c r="EO24" i="25" s="1"/>
  <c r="EG25" i="25" a="1"/>
  <c r="EG25" i="25" s="1"/>
  <c r="EG27" i="25" a="1"/>
  <c r="EG27" i="25" s="1"/>
  <c r="EK24" i="25" a="1"/>
  <c r="EK24" i="25" s="1"/>
  <c r="EH27" i="25" a="1"/>
  <c r="EH27" i="25" s="1"/>
  <c r="EM26" i="25" a="1"/>
  <c r="EM26" i="25" s="1"/>
  <c r="EM27" i="25" a="1"/>
  <c r="EM27" i="25" s="1"/>
  <c r="EG28" i="25" a="1"/>
  <c r="EG28" i="25" s="1"/>
  <c r="EM23" i="25" a="1"/>
  <c r="EM23" i="25" s="1"/>
  <c r="EL26" i="25" a="1"/>
  <c r="EL26" i="25" s="1"/>
  <c r="EO25" i="25" a="1"/>
  <c r="EO25" i="25" s="1"/>
  <c r="EH26" i="25" a="1"/>
  <c r="EH26" i="25" s="1"/>
  <c r="EF24" i="25" a="1"/>
  <c r="EF24" i="25" s="1"/>
  <c r="EO23" i="25" a="1"/>
  <c r="EO23" i="25" s="1"/>
  <c r="EJ28" i="25" a="1"/>
  <c r="EJ28" i="25" s="1"/>
  <c r="EL29" i="25" a="1"/>
  <c r="EL29" i="25" s="1"/>
  <c r="EI23" i="25" a="1"/>
  <c r="EI23" i="25" s="1"/>
  <c r="EO28" i="25" a="1"/>
  <c r="EO28" i="25" s="1"/>
  <c r="EH29" i="25" a="1"/>
  <c r="EH29" i="25" s="1"/>
  <c r="EI29" i="25" a="1"/>
  <c r="EI29" i="25" s="1"/>
  <c r="C108" i="7" a="1"/>
  <c r="C108" i="7" s="1"/>
  <c r="C106" i="7" a="1"/>
  <c r="C106" i="7" s="1"/>
  <c r="C102" i="7" a="1"/>
  <c r="C102" i="7" s="1"/>
  <c r="C99" i="7" a="1"/>
  <c r="C99" i="7" s="1"/>
  <c r="C107" i="7" a="1"/>
  <c r="C107" i="7" s="1"/>
  <c r="C104" i="7" a="1"/>
  <c r="C104" i="7" s="1"/>
  <c r="C101" i="7" a="1"/>
  <c r="C101" i="7" s="1"/>
  <c r="C105" i="7" a="1"/>
  <c r="C105" i="7" s="1"/>
  <c r="C103" i="7" a="1"/>
  <c r="C103" i="7" s="1"/>
  <c r="C100" i="7" a="1"/>
  <c r="C100" i="7" s="1"/>
  <c r="EN22" i="25"/>
  <c r="EO32" i="25"/>
  <c r="AL15" i="12" s="1"/>
  <c r="E97" i="7"/>
  <c r="E12" i="7"/>
  <c r="E21" i="7" l="1" a="1"/>
  <c r="E21" i="7" s="1"/>
  <c r="E15" i="7" a="1"/>
  <c r="E15" i="7" s="1"/>
  <c r="E17" i="7" a="1"/>
  <c r="E17" i="7" s="1"/>
  <c r="E16" i="7" a="1"/>
  <c r="E16" i="7" s="1"/>
  <c r="E22" i="7" a="1"/>
  <c r="E22" i="7" s="1"/>
  <c r="E23" i="7" a="1"/>
  <c r="E23" i="7" s="1"/>
  <c r="E14" i="7" a="1"/>
  <c r="E14" i="7" s="1"/>
  <c r="E19" i="7" a="1"/>
  <c r="E19" i="7" s="1"/>
  <c r="E18" i="7" a="1"/>
  <c r="E18" i="7" s="1"/>
  <c r="E20" i="7" a="1"/>
  <c r="E20" i="7" s="1"/>
  <c r="E100" i="7" a="1"/>
  <c r="E100" i="7" s="1"/>
  <c r="E101" i="7" a="1"/>
  <c r="E101" i="7" s="1"/>
  <c r="E108" i="7" a="1"/>
  <c r="E108" i="7" s="1"/>
  <c r="E99" i="7" a="1"/>
  <c r="E99" i="7" s="1"/>
  <c r="E102" i="7" a="1"/>
  <c r="E102" i="7" s="1"/>
  <c r="E104" i="7" a="1"/>
  <c r="E104" i="7" s="1"/>
  <c r="E106" i="7" a="1"/>
  <c r="E106" i="7" s="1"/>
  <c r="E107" i="7" a="1"/>
  <c r="E107" i="7" s="1"/>
  <c r="E105" i="7" a="1"/>
  <c r="E105" i="7" s="1"/>
  <c r="E103" i="7" a="1"/>
  <c r="E103" i="7" s="1"/>
  <c r="EO22" i="25"/>
  <c r="G97" i="7"/>
  <c r="G12" i="7"/>
  <c r="G100" i="7" l="1" a="1"/>
  <c r="G100" i="7" s="1"/>
  <c r="G103" i="7" a="1"/>
  <c r="G103" i="7" s="1"/>
  <c r="G99" i="7" a="1"/>
  <c r="G99" i="7" s="1"/>
  <c r="G108" i="7" a="1"/>
  <c r="G108" i="7" s="1"/>
  <c r="G105" i="7" a="1"/>
  <c r="G105" i="7" s="1"/>
  <c r="G107" i="7" a="1"/>
  <c r="G107" i="7" s="1"/>
  <c r="G101" i="7" a="1"/>
  <c r="G101" i="7" s="1"/>
  <c r="G104" i="7" a="1"/>
  <c r="G104" i="7" s="1"/>
  <c r="G106" i="7" a="1"/>
  <c r="G106" i="7" s="1"/>
  <c r="G102" i="7" a="1"/>
  <c r="G102" i="7" s="1"/>
  <c r="G22" i="7" a="1"/>
  <c r="G22" i="7" s="1"/>
  <c r="G17" i="7" a="1"/>
  <c r="G17" i="7" s="1"/>
  <c r="G14" i="7" a="1"/>
  <c r="G14" i="7" s="1"/>
  <c r="G15" i="7" a="1"/>
  <c r="G15" i="7" s="1"/>
  <c r="G21" i="7" a="1"/>
  <c r="G21" i="7" s="1"/>
  <c r="G16" i="7" a="1"/>
  <c r="G16" i="7" s="1"/>
  <c r="G23" i="7" a="1"/>
  <c r="G23" i="7" s="1"/>
  <c r="G20" i="7" a="1"/>
  <c r="G20" i="7" s="1"/>
  <c r="G19" i="7" a="1"/>
  <c r="G19" i="7" s="1"/>
  <c r="G18" i="7" a="1"/>
  <c r="G18" i="7" s="1"/>
  <c r="AM20" i="12"/>
  <c r="AM15" i="12"/>
  <c r="AM14" i="12"/>
  <c r="AM19" i="12"/>
  <c r="AM18" i="12"/>
  <c r="AM16" i="12"/>
  <c r="AM17" i="12"/>
  <c r="I97" i="7"/>
  <c r="I12" i="7"/>
  <c r="I21" i="7" l="1" a="1"/>
  <c r="I21" i="7" s="1"/>
  <c r="I16" i="7" a="1"/>
  <c r="I16" i="7" s="1"/>
  <c r="I19" i="7" a="1"/>
  <c r="I19" i="7" s="1"/>
  <c r="I23" i="7" a="1"/>
  <c r="I23" i="7" s="1"/>
  <c r="I14" i="7" a="1"/>
  <c r="I14" i="7" s="1"/>
  <c r="I18" i="7" a="1"/>
  <c r="I18" i="7" s="1"/>
  <c r="I17" i="7" a="1"/>
  <c r="I17" i="7" s="1"/>
  <c r="I22" i="7" a="1"/>
  <c r="I22" i="7" s="1"/>
  <c r="I15" i="7" a="1"/>
  <c r="I15" i="7" s="1"/>
  <c r="I20" i="7" a="1"/>
  <c r="I20" i="7" s="1"/>
  <c r="I100" i="7" a="1"/>
  <c r="I100" i="7" s="1"/>
  <c r="I103" i="7" a="1"/>
  <c r="I103" i="7" s="1"/>
  <c r="I106" i="7" a="1"/>
  <c r="I106" i="7" s="1"/>
  <c r="I99" i="7" a="1"/>
  <c r="I99" i="7" s="1"/>
  <c r="I101" i="7" a="1"/>
  <c r="I101" i="7" s="1"/>
  <c r="I104" i="7" a="1"/>
  <c r="I104" i="7" s="1"/>
  <c r="I102" i="7" a="1"/>
  <c r="I102" i="7" s="1"/>
  <c r="I105" i="7" a="1"/>
  <c r="I105" i="7" s="1"/>
  <c r="I108" i="7" a="1"/>
  <c r="I108" i="7" s="1"/>
  <c r="I107" i="7" a="1"/>
  <c r="I107" i="7" s="1"/>
  <c r="K97" i="7"/>
  <c r="K12" i="7"/>
  <c r="K22" i="7" l="1" a="1"/>
  <c r="K22" i="7" s="1"/>
  <c r="K14" i="7" a="1"/>
  <c r="K14" i="7" s="1"/>
  <c r="K17" i="7" a="1"/>
  <c r="K17" i="7" s="1"/>
  <c r="K20" i="7" a="1"/>
  <c r="K20" i="7" s="1"/>
  <c r="K19" i="7" a="1"/>
  <c r="K19" i="7" s="1"/>
  <c r="K18" i="7" a="1"/>
  <c r="K18" i="7" s="1"/>
  <c r="K23" i="7" a="1"/>
  <c r="K23" i="7" s="1"/>
  <c r="K16" i="7" a="1"/>
  <c r="K16" i="7" s="1"/>
  <c r="K21" i="7" a="1"/>
  <c r="K21" i="7" s="1"/>
  <c r="K15" i="7" a="1"/>
  <c r="K15" i="7" s="1"/>
  <c r="K106" i="7" a="1"/>
  <c r="K106" i="7" s="1"/>
  <c r="K105" i="7" a="1"/>
  <c r="K105" i="7" s="1"/>
  <c r="K108" i="7" a="1"/>
  <c r="K108" i="7" s="1"/>
  <c r="K107" i="7" a="1"/>
  <c r="K107" i="7" s="1"/>
  <c r="K103" i="7" a="1"/>
  <c r="K103" i="7" s="1"/>
  <c r="K101" i="7" a="1"/>
  <c r="K101" i="7" s="1"/>
  <c r="K100" i="7" a="1"/>
  <c r="K100" i="7" s="1"/>
  <c r="K102" i="7" a="1"/>
  <c r="K102" i="7" s="1"/>
  <c r="K104" i="7" a="1"/>
  <c r="K104" i="7" s="1"/>
  <c r="K99" i="7" a="1"/>
  <c r="K99" i="7" s="1"/>
  <c r="M97" i="7"/>
  <c r="M12" i="7"/>
  <c r="K8" i="5"/>
  <c r="J8" i="5"/>
  <c r="ED19" i="25" s="1"/>
  <c r="I8" i="5"/>
  <c r="H8" i="5"/>
  <c r="G8" i="5"/>
  <c r="F8" i="5"/>
  <c r="E8" i="5"/>
  <c r="M19" i="7" l="1" a="1"/>
  <c r="M19" i="7" s="1"/>
  <c r="M18" i="7" a="1"/>
  <c r="M18" i="7" s="1"/>
  <c r="M15" i="7" a="1"/>
  <c r="M15" i="7" s="1"/>
  <c r="M16" i="7" a="1"/>
  <c r="M16" i="7" s="1"/>
  <c r="M20" i="7" a="1"/>
  <c r="M20" i="7" s="1"/>
  <c r="M23" i="7" a="1"/>
  <c r="M23" i="7" s="1"/>
  <c r="M21" i="7" a="1"/>
  <c r="M21" i="7" s="1"/>
  <c r="M14" i="7" a="1"/>
  <c r="M14" i="7" s="1"/>
  <c r="M17" i="7" a="1"/>
  <c r="M17" i="7" s="1"/>
  <c r="M22" i="7" a="1"/>
  <c r="M22" i="7" s="1"/>
  <c r="M100" i="7" a="1"/>
  <c r="M100" i="7" s="1"/>
  <c r="M104" i="7" a="1"/>
  <c r="M104" i="7" s="1"/>
  <c r="M99" i="7" a="1"/>
  <c r="M99" i="7" s="1"/>
  <c r="M102" i="7" a="1"/>
  <c r="M102" i="7" s="1"/>
  <c r="M106" i="7" a="1"/>
  <c r="M106" i="7" s="1"/>
  <c r="M103" i="7" a="1"/>
  <c r="M103" i="7" s="1"/>
  <c r="M105" i="7" a="1"/>
  <c r="M105" i="7" s="1"/>
  <c r="M101" i="7" a="1"/>
  <c r="M101" i="7" s="1"/>
  <c r="M107" i="7" a="1"/>
  <c r="M107" i="7" s="1"/>
  <c r="M108" i="7" a="1"/>
  <c r="M108" i="7" s="1"/>
  <c r="EH19" i="25"/>
  <c r="EL19" i="25"/>
  <c r="EJ19" i="25"/>
  <c r="EN19" i="25"/>
  <c r="EF19" i="25"/>
  <c r="EI19" i="25"/>
  <c r="EK19" i="25"/>
  <c r="EO19" i="25"/>
  <c r="EG19" i="25"/>
  <c r="EM19" i="25"/>
  <c r="EH20" i="25"/>
  <c r="EG20" i="25"/>
  <c r="EI20" i="25"/>
  <c r="EK20" i="25"/>
  <c r="EM20" i="25"/>
  <c r="EJ20" i="25"/>
  <c r="EN20" i="25"/>
  <c r="EL20" i="25"/>
  <c r="EO20" i="25"/>
  <c r="EF20" i="25"/>
  <c r="O97" i="7"/>
  <c r="O12" i="7"/>
  <c r="O105" i="7" l="1" a="1"/>
  <c r="O105" i="7" s="1"/>
  <c r="O108" i="7" a="1"/>
  <c r="O108" i="7" s="1"/>
  <c r="O102" i="7" a="1"/>
  <c r="O102" i="7" s="1"/>
  <c r="O106" i="7" a="1"/>
  <c r="O106" i="7" s="1"/>
  <c r="O104" i="7" a="1"/>
  <c r="O104" i="7" s="1"/>
  <c r="O99" i="7" a="1"/>
  <c r="O99" i="7" s="1"/>
  <c r="O103" i="7" a="1"/>
  <c r="O103" i="7" s="1"/>
  <c r="O107" i="7" a="1"/>
  <c r="O107" i="7" s="1"/>
  <c r="O101" i="7" a="1"/>
  <c r="O101" i="7" s="1"/>
  <c r="O100" i="7" a="1"/>
  <c r="O100" i="7" s="1"/>
  <c r="O23" i="7" a="1"/>
  <c r="O23" i="7" s="1"/>
  <c r="O22" i="7" a="1"/>
  <c r="O22" i="7" s="1"/>
  <c r="O19" i="7" a="1"/>
  <c r="O19" i="7" s="1"/>
  <c r="O16" i="7" a="1"/>
  <c r="O16" i="7" s="1"/>
  <c r="O17" i="7" a="1"/>
  <c r="O17" i="7" s="1"/>
  <c r="O15" i="7" a="1"/>
  <c r="O15" i="7" s="1"/>
  <c r="O14" i="7" a="1"/>
  <c r="O14" i="7" s="1"/>
  <c r="O18" i="7" a="1"/>
  <c r="O18" i="7" s="1"/>
  <c r="O20" i="7" a="1"/>
  <c r="O20" i="7" s="1"/>
  <c r="O21" i="7" a="1"/>
  <c r="O21" i="7" s="1"/>
  <c r="AK19" i="12"/>
  <c r="EJ38" i="25"/>
  <c r="EJ48" i="25" s="1"/>
  <c r="EK38" i="25"/>
  <c r="EK48" i="25" s="1"/>
  <c r="EL38" i="25"/>
  <c r="EL48" i="25" s="1"/>
  <c r="EF48" i="25"/>
  <c r="EG38" i="25"/>
  <c r="EH38" i="25"/>
  <c r="EH48" i="25" s="1"/>
  <c r="EI38" i="25"/>
  <c r="EI48" i="25" s="1"/>
  <c r="EM38" i="25"/>
  <c r="EM48" i="25" s="1"/>
  <c r="EN38" i="25"/>
  <c r="EN48" i="25" s="1"/>
  <c r="EO38" i="25"/>
  <c r="EO48" i="25" s="1"/>
  <c r="AK20" i="12"/>
  <c r="EF49" i="25"/>
  <c r="EL39" i="25"/>
  <c r="EL49" i="25" s="1"/>
  <c r="EH39" i="25"/>
  <c r="EH49" i="25" s="1"/>
  <c r="EG39" i="25"/>
  <c r="EI39" i="25"/>
  <c r="EI49" i="25" s="1"/>
  <c r="EJ39" i="25"/>
  <c r="EJ49" i="25" s="1"/>
  <c r="EK39" i="25"/>
  <c r="EK49" i="25" s="1"/>
  <c r="EM39" i="25"/>
  <c r="EM49" i="25" s="1"/>
  <c r="EN39" i="25"/>
  <c r="EN49" i="25" s="1"/>
  <c r="EO39" i="25"/>
  <c r="EO49" i="25" s="1"/>
  <c r="EH17" i="25"/>
  <c r="EI17" i="25"/>
  <c r="EJ17" i="25"/>
  <c r="EN17" i="25"/>
  <c r="EM17" i="25"/>
  <c r="EF17" i="25"/>
  <c r="EL17" i="25"/>
  <c r="EG17" i="25"/>
  <c r="EK17" i="25"/>
  <c r="EO17" i="25"/>
  <c r="EH15" i="25"/>
  <c r="EI15" i="25"/>
  <c r="EJ15" i="25"/>
  <c r="EL15" i="25"/>
  <c r="EK15" i="25"/>
  <c r="EF15" i="25"/>
  <c r="EM15" i="25"/>
  <c r="EG15" i="25"/>
  <c r="EN15" i="25"/>
  <c r="EO15" i="25"/>
  <c r="EL18" i="25"/>
  <c r="EM18" i="25"/>
  <c r="EI18" i="25"/>
  <c r="EG18" i="25"/>
  <c r="EF18" i="25"/>
  <c r="EK18" i="25"/>
  <c r="EO18" i="25"/>
  <c r="EN18" i="25"/>
  <c r="EH18" i="25"/>
  <c r="EJ18" i="25"/>
  <c r="EK16" i="25"/>
  <c r="EM16" i="25"/>
  <c r="EG16" i="25"/>
  <c r="EO16" i="25"/>
  <c r="EH16" i="25"/>
  <c r="EJ16" i="25"/>
  <c r="EL16" i="25"/>
  <c r="EN16" i="25"/>
  <c r="EI16" i="25"/>
  <c r="EF16" i="25"/>
  <c r="EF14" i="25"/>
  <c r="EI14" i="25"/>
  <c r="EG14" i="25"/>
  <c r="EJ14" i="25"/>
  <c r="EN14" i="25"/>
  <c r="EL14" i="25"/>
  <c r="EK14" i="25"/>
  <c r="EH14" i="25"/>
  <c r="EO14" i="25"/>
  <c r="EM14" i="25"/>
  <c r="C110" i="7"/>
  <c r="C25" i="7"/>
  <c r="C31" i="12"/>
  <c r="C119" i="7" l="1" a="1"/>
  <c r="C119" i="7" s="1"/>
  <c r="C113" i="7" a="1"/>
  <c r="C113" i="7" s="1"/>
  <c r="C117" i="7" a="1"/>
  <c r="C117" i="7" s="1"/>
  <c r="C118" i="7" a="1"/>
  <c r="C118" i="7" s="1"/>
  <c r="C116" i="7" a="1"/>
  <c r="C116" i="7" s="1"/>
  <c r="C115" i="7" a="1"/>
  <c r="C115" i="7" s="1"/>
  <c r="C120" i="7" a="1"/>
  <c r="C120" i="7" s="1"/>
  <c r="C121" i="7" a="1"/>
  <c r="C121" i="7" s="1"/>
  <c r="C114" i="7" a="1"/>
  <c r="C114" i="7" s="1"/>
  <c r="C112" i="7" a="1"/>
  <c r="C112" i="7" s="1"/>
  <c r="C33" i="7" a="1"/>
  <c r="C33" i="7" s="1"/>
  <c r="C35" i="7" a="1"/>
  <c r="C35" i="7" s="1"/>
  <c r="C36" i="7" a="1"/>
  <c r="C36" i="7" s="1"/>
  <c r="C28" i="7" a="1"/>
  <c r="C28" i="7" s="1"/>
  <c r="C27" i="7" a="1"/>
  <c r="C27" i="7" s="1"/>
  <c r="C32" i="7" a="1"/>
  <c r="C32" i="7" s="1"/>
  <c r="C34" i="7" a="1"/>
  <c r="C34" i="7" s="1"/>
  <c r="C31" i="7" a="1"/>
  <c r="C31" i="7" s="1"/>
  <c r="C30" i="7" a="1"/>
  <c r="C30" i="7" s="1"/>
  <c r="C29" i="7" a="1"/>
  <c r="C29" i="7" s="1"/>
  <c r="AK15" i="12"/>
  <c r="EG49" i="25"/>
  <c r="AN20" i="12" s="1"/>
  <c r="AL20" i="12"/>
  <c r="EG48" i="25"/>
  <c r="AN19" i="12" s="1"/>
  <c r="AL19" i="12"/>
  <c r="AK18" i="12"/>
  <c r="EJ37" i="25"/>
  <c r="EJ47" i="25" s="1"/>
  <c r="EI37" i="25"/>
  <c r="EI47" i="25" s="1"/>
  <c r="EH37" i="25"/>
  <c r="EH47" i="25" s="1"/>
  <c r="EO37" i="25"/>
  <c r="EO47" i="25" s="1"/>
  <c r="EG37" i="25"/>
  <c r="EN37" i="25"/>
  <c r="EN47" i="25" s="1"/>
  <c r="EM37" i="25"/>
  <c r="EM47" i="25" s="1"/>
  <c r="EK37" i="25"/>
  <c r="EK47" i="25" s="1"/>
  <c r="EL37" i="25"/>
  <c r="EL47" i="25" s="1"/>
  <c r="AK17" i="12"/>
  <c r="EK36" i="25"/>
  <c r="EK46" i="25" s="1"/>
  <c r="EJ36" i="25"/>
  <c r="EJ46" i="25" s="1"/>
  <c r="EL36" i="25"/>
  <c r="EL46" i="25" s="1"/>
  <c r="EI36" i="25"/>
  <c r="EI46" i="25" s="1"/>
  <c r="EH36" i="25"/>
  <c r="EH46" i="25" s="1"/>
  <c r="EO36" i="25"/>
  <c r="EO46" i="25" s="1"/>
  <c r="EG36" i="25"/>
  <c r="EN36" i="25"/>
  <c r="EN46" i="25" s="1"/>
  <c r="EM36" i="25"/>
  <c r="EM46" i="25" s="1"/>
  <c r="EK35" i="25"/>
  <c r="EK45" i="25" s="1"/>
  <c r="EJ35" i="25"/>
  <c r="EJ45" i="25" s="1"/>
  <c r="EI35" i="25"/>
  <c r="EI45" i="25" s="1"/>
  <c r="EH35" i="25"/>
  <c r="EH45" i="25" s="1"/>
  <c r="EO35" i="25"/>
  <c r="EO45" i="25" s="1"/>
  <c r="EG35" i="25"/>
  <c r="EN35" i="25"/>
  <c r="EN45" i="25" s="1"/>
  <c r="EM35" i="25"/>
  <c r="EM45" i="25" s="1"/>
  <c r="EL35" i="25"/>
  <c r="EL45" i="25" s="1"/>
  <c r="AK16" i="12"/>
  <c r="EM33" i="25"/>
  <c r="EM43" i="25" s="1"/>
  <c r="EL33" i="25"/>
  <c r="EL43" i="25" s="1"/>
  <c r="EK33" i="25"/>
  <c r="EK43" i="25" s="1"/>
  <c r="EJ33" i="25"/>
  <c r="EJ43" i="25" s="1"/>
  <c r="EI33" i="25"/>
  <c r="EI43" i="25" s="1"/>
  <c r="EH33" i="25"/>
  <c r="EH43" i="25" s="1"/>
  <c r="EO33" i="25"/>
  <c r="EO43" i="25" s="1"/>
  <c r="EG33" i="25"/>
  <c r="EN33" i="25"/>
  <c r="EN43" i="25" s="1"/>
  <c r="AK14" i="12"/>
  <c r="CX35" i="25"/>
  <c r="CX66" i="25" s="1" a="1"/>
  <c r="CX66" i="25" s="1"/>
  <c r="EF45" i="25"/>
  <c r="EG44" i="25"/>
  <c r="EF44" i="25"/>
  <c r="EJ44" i="25"/>
  <c r="EL44" i="25"/>
  <c r="EK44" i="25"/>
  <c r="EH44" i="25"/>
  <c r="EI44" i="25"/>
  <c r="EN44" i="25"/>
  <c r="EM44" i="25"/>
  <c r="EO44" i="25"/>
  <c r="EF46" i="25"/>
  <c r="EF43" i="25"/>
  <c r="EF47" i="25"/>
  <c r="E110" i="7"/>
  <c r="E25" i="7"/>
  <c r="D31" i="12"/>
  <c r="S22" i="12"/>
  <c r="K13" i="12"/>
  <c r="K22" i="12"/>
  <c r="S31" i="12"/>
  <c r="AA13" i="12"/>
  <c r="C13" i="12"/>
  <c r="S13" i="12"/>
  <c r="AA31" i="12"/>
  <c r="AA22" i="12"/>
  <c r="K31" i="12"/>
  <c r="C22" i="12"/>
  <c r="E28" i="7" l="1" a="1"/>
  <c r="E28" i="7" s="1"/>
  <c r="E34" i="7" a="1"/>
  <c r="E34" i="7" s="1"/>
  <c r="E36" i="7" a="1"/>
  <c r="E36" i="7" s="1"/>
  <c r="E30" i="7" a="1"/>
  <c r="E30" i="7" s="1"/>
  <c r="E31" i="7" a="1"/>
  <c r="E31" i="7" s="1"/>
  <c r="E35" i="7" a="1"/>
  <c r="E35" i="7" s="1"/>
  <c r="E33" i="7" a="1"/>
  <c r="E33" i="7" s="1"/>
  <c r="E27" i="7" a="1"/>
  <c r="E27" i="7" s="1"/>
  <c r="E32" i="7" a="1"/>
  <c r="E32" i="7" s="1"/>
  <c r="E29" i="7" a="1"/>
  <c r="E29" i="7" s="1"/>
  <c r="E117" i="7" a="1"/>
  <c r="E117" i="7" s="1"/>
  <c r="E121" i="7" a="1"/>
  <c r="E121" i="7" s="1"/>
  <c r="E119" i="7" a="1"/>
  <c r="E119" i="7" s="1"/>
  <c r="E118" i="7" a="1"/>
  <c r="E118" i="7" s="1"/>
  <c r="E113" i="7" a="1"/>
  <c r="E113" i="7" s="1"/>
  <c r="E114" i="7" a="1"/>
  <c r="E114" i="7" s="1"/>
  <c r="E112" i="7" a="1"/>
  <c r="E112" i="7" s="1"/>
  <c r="E115" i="7" a="1"/>
  <c r="E115" i="7" s="1"/>
  <c r="E120" i="7" a="1"/>
  <c r="E120" i="7" s="1"/>
  <c r="E116" i="7" a="1"/>
  <c r="E116" i="7" s="1"/>
  <c r="EG46" i="25"/>
  <c r="AN17" i="12" s="1"/>
  <c r="AL17" i="12"/>
  <c r="EG47" i="25"/>
  <c r="AN18" i="12" s="1"/>
  <c r="AL18" i="12"/>
  <c r="EG43" i="25"/>
  <c r="AN14" i="12" s="1"/>
  <c r="AL14" i="12"/>
  <c r="AN15" i="12"/>
  <c r="EG45" i="25"/>
  <c r="AN16" i="12" s="1"/>
  <c r="AL16" i="12"/>
  <c r="DV17" i="25"/>
  <c r="DV48" i="25" s="1" a="1"/>
  <c r="DV48" i="25" s="1"/>
  <c r="CX26" i="25"/>
  <c r="CX57" i="25" s="1" a="1"/>
  <c r="CX57" i="25" s="1"/>
  <c r="DF26" i="25"/>
  <c r="DF57" i="25" s="1" a="1"/>
  <c r="DF57" i="25" s="1"/>
  <c r="DF35" i="25"/>
  <c r="DF66" i="25" s="1" a="1"/>
  <c r="DF66" i="25" s="1"/>
  <c r="DF17" i="25"/>
  <c r="DF48" i="25" s="1" a="1"/>
  <c r="DF48" i="25" s="1"/>
  <c r="DV26" i="25"/>
  <c r="DV57" i="25" s="1" a="1"/>
  <c r="DV57" i="25" s="1"/>
  <c r="DN26" i="25"/>
  <c r="DN57" i="25" s="1" a="1"/>
  <c r="DN57" i="25" s="1"/>
  <c r="DN35" i="25"/>
  <c r="DN66" i="25" s="1" a="1"/>
  <c r="DN66" i="25" s="1"/>
  <c r="DV35" i="25"/>
  <c r="DV66" i="25" s="1" a="1"/>
  <c r="DV66" i="25" s="1"/>
  <c r="CY35" i="25"/>
  <c r="CY66" i="25" s="1" a="1"/>
  <c r="CY66" i="25" s="1"/>
  <c r="DN17" i="25"/>
  <c r="DN48" i="25" s="1" a="1"/>
  <c r="DN48" i="25" s="1"/>
  <c r="CX17" i="25"/>
  <c r="CX48" i="25" s="1" a="1"/>
  <c r="CX48" i="25" s="1"/>
  <c r="G110" i="7"/>
  <c r="G25" i="7"/>
  <c r="D13" i="12"/>
  <c r="T31" i="12"/>
  <c r="AB31" i="12"/>
  <c r="D22" i="12"/>
  <c r="L22" i="12"/>
  <c r="L31" i="12"/>
  <c r="L13" i="12"/>
  <c r="T13" i="12"/>
  <c r="AB13" i="12"/>
  <c r="AB22" i="12"/>
  <c r="T22" i="12"/>
  <c r="E31" i="12"/>
  <c r="G36" i="7" l="1" a="1"/>
  <c r="G36" i="7" s="1"/>
  <c r="G31" i="7" a="1"/>
  <c r="G31" i="7" s="1"/>
  <c r="G35" i="7" a="1"/>
  <c r="G35" i="7" s="1"/>
  <c r="G33" i="7" a="1"/>
  <c r="G33" i="7" s="1"/>
  <c r="G29" i="7" a="1"/>
  <c r="G29" i="7" s="1"/>
  <c r="G27" i="7" a="1"/>
  <c r="G27" i="7" s="1"/>
  <c r="G30" i="7" a="1"/>
  <c r="G30" i="7" s="1"/>
  <c r="G32" i="7" a="1"/>
  <c r="G32" i="7" s="1"/>
  <c r="G34" i="7" a="1"/>
  <c r="G34" i="7" s="1"/>
  <c r="G28" i="7" a="1"/>
  <c r="G28" i="7" s="1"/>
  <c r="G113" i="7" a="1"/>
  <c r="G113" i="7" s="1"/>
  <c r="G121" i="7" a="1"/>
  <c r="G121" i="7" s="1"/>
  <c r="G116" i="7" a="1"/>
  <c r="G116" i="7" s="1"/>
  <c r="G118" i="7" a="1"/>
  <c r="G118" i="7" s="1"/>
  <c r="G112" i="7" a="1"/>
  <c r="G112" i="7" s="1"/>
  <c r="G114" i="7" a="1"/>
  <c r="G114" i="7" s="1"/>
  <c r="G120" i="7" a="1"/>
  <c r="G120" i="7" s="1"/>
  <c r="G117" i="7" a="1"/>
  <c r="G117" i="7" s="1"/>
  <c r="G119" i="7" a="1"/>
  <c r="G119" i="7" s="1"/>
  <c r="G115" i="7" a="1"/>
  <c r="G115" i="7" s="1"/>
  <c r="DW26" i="25"/>
  <c r="DW57" i="25" s="1" a="1"/>
  <c r="DW57" i="25" s="1"/>
  <c r="DO35" i="25"/>
  <c r="DO66" i="25" s="1" a="1"/>
  <c r="DO66" i="25" s="1"/>
  <c r="DG26" i="25"/>
  <c r="DG57" i="25" s="1" a="1"/>
  <c r="DG57" i="25" s="1"/>
  <c r="CZ35" i="25"/>
  <c r="CZ66" i="25" s="1" a="1"/>
  <c r="CZ66" i="25" s="1"/>
  <c r="DO26" i="25"/>
  <c r="DO57" i="25" s="1" a="1"/>
  <c r="DO57" i="25" s="1"/>
  <c r="DW17" i="25"/>
  <c r="DW48" i="25" s="1" a="1"/>
  <c r="DW48" i="25" s="1"/>
  <c r="CY17" i="25"/>
  <c r="CY48" i="25" s="1" a="1"/>
  <c r="CY48" i="25" s="1"/>
  <c r="CY26" i="25"/>
  <c r="CY57" i="25" s="1" a="1"/>
  <c r="CY57" i="25" s="1"/>
  <c r="DO17" i="25"/>
  <c r="DO48" i="25" s="1" a="1"/>
  <c r="DO48" i="25" s="1"/>
  <c r="DG17" i="25"/>
  <c r="DG48" i="25" s="1" a="1"/>
  <c r="DG48" i="25" s="1"/>
  <c r="DG35" i="25"/>
  <c r="DG66" i="25" s="1" a="1"/>
  <c r="DG66" i="25" s="1"/>
  <c r="DW35" i="25"/>
  <c r="DW66" i="25" s="1" a="1"/>
  <c r="DW66" i="25" s="1"/>
  <c r="I110" i="7"/>
  <c r="I25" i="7"/>
  <c r="AJ9" i="8"/>
  <c r="Y9" i="8"/>
  <c r="AQ9" i="8"/>
  <c r="AX9" i="8"/>
  <c r="K9" i="8"/>
  <c r="D9" i="8"/>
  <c r="R9" i="8"/>
  <c r="BL9" i="8"/>
  <c r="BE9" i="8"/>
  <c r="AF9" i="8"/>
  <c r="BM9" i="8"/>
  <c r="AR9" i="8"/>
  <c r="AY9" i="8"/>
  <c r="L9" i="8"/>
  <c r="S9" i="8"/>
  <c r="E9" i="8"/>
  <c r="AK9" i="8"/>
  <c r="BF9" i="8"/>
  <c r="Z9" i="8"/>
  <c r="AG9" i="8"/>
  <c r="AA9" i="8"/>
  <c r="BG9" i="8"/>
  <c r="M9" i="8"/>
  <c r="F9" i="8"/>
  <c r="AS9" i="8"/>
  <c r="AZ9" i="8"/>
  <c r="BN9" i="8"/>
  <c r="T9" i="8"/>
  <c r="AL9" i="8"/>
  <c r="AH9" i="8"/>
  <c r="AB9" i="8"/>
  <c r="BH9" i="8"/>
  <c r="N9" i="8"/>
  <c r="BA9" i="8"/>
  <c r="AT9" i="8"/>
  <c r="AM9" i="8"/>
  <c r="U9" i="8"/>
  <c r="G9" i="8"/>
  <c r="AV9" i="8"/>
  <c r="AO9" i="8"/>
  <c r="I9" i="8"/>
  <c r="BJ9" i="8"/>
  <c r="BC9" i="8"/>
  <c r="AD9" i="8"/>
  <c r="W9" i="8"/>
  <c r="P9" i="8"/>
  <c r="H9" i="8"/>
  <c r="BI9" i="8"/>
  <c r="AC9" i="8"/>
  <c r="BB9" i="8"/>
  <c r="V9" i="8"/>
  <c r="AU9" i="8"/>
  <c r="AN9" i="8"/>
  <c r="O9" i="8"/>
  <c r="BK9" i="8"/>
  <c r="J9" i="8"/>
  <c r="Q9" i="8"/>
  <c r="BD9" i="8"/>
  <c r="AW9" i="8"/>
  <c r="AP9" i="8"/>
  <c r="AE9" i="8"/>
  <c r="X9" i="8"/>
  <c r="E13" i="12"/>
  <c r="F31" i="12"/>
  <c r="AC13" i="12"/>
  <c r="M22" i="12"/>
  <c r="U13" i="12"/>
  <c r="E22" i="12"/>
  <c r="U22" i="12"/>
  <c r="M13" i="12"/>
  <c r="AC31" i="12"/>
  <c r="AC22" i="12"/>
  <c r="M31" i="12"/>
  <c r="U31" i="12"/>
  <c r="I30" i="7" l="1" a="1"/>
  <c r="I30" i="7" s="1"/>
  <c r="I29" i="7" a="1"/>
  <c r="I29" i="7" s="1"/>
  <c r="I33" i="7" a="1"/>
  <c r="I33" i="7" s="1"/>
  <c r="I36" i="7" a="1"/>
  <c r="I36" i="7" s="1"/>
  <c r="I31" i="7" a="1"/>
  <c r="I31" i="7" s="1"/>
  <c r="I27" i="7" a="1"/>
  <c r="I27" i="7" s="1"/>
  <c r="I35" i="7" a="1"/>
  <c r="I35" i="7" s="1"/>
  <c r="I28" i="7" a="1"/>
  <c r="I28" i="7" s="1"/>
  <c r="I34" i="7" a="1"/>
  <c r="I34" i="7" s="1"/>
  <c r="I32" i="7" a="1"/>
  <c r="I32" i="7" s="1"/>
  <c r="I120" i="7" a="1"/>
  <c r="I120" i="7" s="1"/>
  <c r="I112" i="7" a="1"/>
  <c r="I112" i="7" s="1"/>
  <c r="I115" i="7" a="1"/>
  <c r="I115" i="7" s="1"/>
  <c r="I114" i="7" a="1"/>
  <c r="I114" i="7" s="1"/>
  <c r="I119" i="7" a="1"/>
  <c r="I119" i="7" s="1"/>
  <c r="I113" i="7" a="1"/>
  <c r="I113" i="7" s="1"/>
  <c r="I116" i="7" a="1"/>
  <c r="I116" i="7" s="1"/>
  <c r="I121" i="7" a="1"/>
  <c r="I121" i="7" s="1"/>
  <c r="I117" i="7" a="1"/>
  <c r="I117" i="7" s="1"/>
  <c r="I118" i="7" a="1"/>
  <c r="I118" i="7" s="1"/>
  <c r="DA35" i="25"/>
  <c r="DA66" i="25" s="1" a="1"/>
  <c r="DA66" i="25" s="1"/>
  <c r="DX35" i="25"/>
  <c r="DX66" i="25" s="1" a="1"/>
  <c r="DX66" i="25" s="1"/>
  <c r="DP35" i="25"/>
  <c r="DP66" i="25" s="1" a="1"/>
  <c r="DP66" i="25" s="1"/>
  <c r="DH26" i="25"/>
  <c r="DH57" i="25" s="1" a="1"/>
  <c r="DH57" i="25" s="1"/>
  <c r="DX26" i="25"/>
  <c r="DX57" i="25" s="1" a="1"/>
  <c r="DX57" i="25" s="1"/>
  <c r="CZ17" i="25"/>
  <c r="CZ48" i="25" s="1" a="1"/>
  <c r="CZ48" i="25" s="1"/>
  <c r="CZ26" i="25"/>
  <c r="CZ57" i="25" s="1" a="1"/>
  <c r="CZ57" i="25" s="1"/>
  <c r="DH35" i="25"/>
  <c r="DH66" i="25" s="1" a="1"/>
  <c r="DH66" i="25" s="1"/>
  <c r="DX17" i="25"/>
  <c r="DX48" i="25" s="1" a="1"/>
  <c r="DX48" i="25" s="1"/>
  <c r="DH17" i="25"/>
  <c r="DH48" i="25" s="1" a="1"/>
  <c r="DH48" i="25" s="1"/>
  <c r="DP26" i="25"/>
  <c r="DP57" i="25" s="1" a="1"/>
  <c r="DP57" i="25" s="1"/>
  <c r="DP17" i="25"/>
  <c r="DP48" i="25" s="1" a="1"/>
  <c r="DP48" i="25" s="1"/>
  <c r="K110" i="7"/>
  <c r="K25" i="7"/>
  <c r="F13" i="12"/>
  <c r="V31" i="12"/>
  <c r="N13" i="12"/>
  <c r="N31" i="12"/>
  <c r="V22" i="12"/>
  <c r="N22" i="12"/>
  <c r="AD22" i="12"/>
  <c r="F22" i="12"/>
  <c r="AD13" i="12"/>
  <c r="AD31" i="12"/>
  <c r="V13" i="12"/>
  <c r="G31" i="12"/>
  <c r="K118" i="7" l="1" a="1"/>
  <c r="K118" i="7" s="1"/>
  <c r="K117" i="7" a="1"/>
  <c r="K117" i="7" s="1"/>
  <c r="K120" i="7" a="1"/>
  <c r="K120" i="7" s="1"/>
  <c r="K114" i="7" a="1"/>
  <c r="K114" i="7" s="1"/>
  <c r="K116" i="7" a="1"/>
  <c r="K116" i="7" s="1"/>
  <c r="K112" i="7" a="1"/>
  <c r="K112" i="7" s="1"/>
  <c r="K115" i="7" a="1"/>
  <c r="K115" i="7" s="1"/>
  <c r="K113" i="7" a="1"/>
  <c r="K113" i="7" s="1"/>
  <c r="K119" i="7" a="1"/>
  <c r="K119" i="7" s="1"/>
  <c r="K121" i="7" a="1"/>
  <c r="K121" i="7" s="1"/>
  <c r="K35" i="7" a="1"/>
  <c r="K35" i="7" s="1"/>
  <c r="K30" i="7" a="1"/>
  <c r="K30" i="7" s="1"/>
  <c r="K28" i="7" a="1"/>
  <c r="K28" i="7" s="1"/>
  <c r="K32" i="7" a="1"/>
  <c r="K32" i="7" s="1"/>
  <c r="K27" i="7" a="1"/>
  <c r="K27" i="7" s="1"/>
  <c r="K31" i="7" a="1"/>
  <c r="K31" i="7" s="1"/>
  <c r="K33" i="7" a="1"/>
  <c r="K33" i="7" s="1"/>
  <c r="K34" i="7" a="1"/>
  <c r="K34" i="7" s="1"/>
  <c r="K36" i="7" a="1"/>
  <c r="K36" i="7" s="1"/>
  <c r="K29" i="7" a="1"/>
  <c r="K29" i="7" s="1"/>
  <c r="DY26" i="25"/>
  <c r="DY57" i="25" s="1" a="1"/>
  <c r="DY57" i="25" s="1"/>
  <c r="DI26" i="25"/>
  <c r="DI57" i="25" s="1" a="1"/>
  <c r="DI57" i="25" s="1"/>
  <c r="DQ26" i="25"/>
  <c r="DQ57" i="25" s="1" a="1"/>
  <c r="DQ57" i="25" s="1"/>
  <c r="DB35" i="25"/>
  <c r="DB66" i="25" s="1" a="1"/>
  <c r="DB66" i="25" s="1"/>
  <c r="DI35" i="25"/>
  <c r="DI66" i="25" s="1" a="1"/>
  <c r="DI66" i="25" s="1"/>
  <c r="DQ17" i="25"/>
  <c r="DQ48" i="25" s="1" a="1"/>
  <c r="DQ48" i="25" s="1"/>
  <c r="DI17" i="25"/>
  <c r="DI48" i="25" s="1" a="1"/>
  <c r="DI48" i="25" s="1"/>
  <c r="DY35" i="25"/>
  <c r="DY66" i="25" s="1" a="1"/>
  <c r="DY66" i="25" s="1"/>
  <c r="DQ35" i="25"/>
  <c r="DQ66" i="25" s="1" a="1"/>
  <c r="DQ66" i="25" s="1"/>
  <c r="DY17" i="25"/>
  <c r="DY48" i="25" s="1" a="1"/>
  <c r="DY48" i="25" s="1"/>
  <c r="DA17" i="25"/>
  <c r="DA48" i="25" s="1" a="1"/>
  <c r="DA48" i="25" s="1"/>
  <c r="DA26" i="25"/>
  <c r="DA57" i="25" s="1" a="1"/>
  <c r="DA57" i="25" s="1"/>
  <c r="M110" i="7"/>
  <c r="M25" i="7"/>
  <c r="G13" i="12"/>
  <c r="H31" i="12"/>
  <c r="G22" i="12"/>
  <c r="O31" i="12"/>
  <c r="W13" i="12"/>
  <c r="AE22" i="12"/>
  <c r="AE31" i="12"/>
  <c r="O22" i="12"/>
  <c r="O13" i="12"/>
  <c r="AE13" i="12"/>
  <c r="W22" i="12"/>
  <c r="W31" i="12"/>
  <c r="M32" i="7" l="1" a="1"/>
  <c r="M32" i="7" s="1"/>
  <c r="M36" i="7" a="1"/>
  <c r="M36" i="7" s="1"/>
  <c r="M31" i="7" a="1"/>
  <c r="M31" i="7" s="1"/>
  <c r="M27" i="7" a="1"/>
  <c r="M27" i="7" s="1"/>
  <c r="M34" i="7" a="1"/>
  <c r="M34" i="7" s="1"/>
  <c r="M29" i="7" a="1"/>
  <c r="M29" i="7" s="1"/>
  <c r="M33" i="7" a="1"/>
  <c r="M33" i="7" s="1"/>
  <c r="M28" i="7" a="1"/>
  <c r="M28" i="7" s="1"/>
  <c r="M35" i="7" a="1"/>
  <c r="M35" i="7" s="1"/>
  <c r="M30" i="7" a="1"/>
  <c r="M30" i="7" s="1"/>
  <c r="M117" i="7" a="1"/>
  <c r="M117" i="7" s="1"/>
  <c r="M115" i="7" a="1"/>
  <c r="M115" i="7" s="1"/>
  <c r="M118" i="7" a="1"/>
  <c r="M118" i="7" s="1"/>
  <c r="M112" i="7" a="1"/>
  <c r="M112" i="7" s="1"/>
  <c r="M113" i="7" a="1"/>
  <c r="M113" i="7" s="1"/>
  <c r="M121" i="7" a="1"/>
  <c r="M121" i="7" s="1"/>
  <c r="M119" i="7" a="1"/>
  <c r="M119" i="7" s="1"/>
  <c r="M116" i="7" a="1"/>
  <c r="M116" i="7" s="1"/>
  <c r="M120" i="7" a="1"/>
  <c r="M120" i="7" s="1"/>
  <c r="M114" i="7" a="1"/>
  <c r="M114" i="7" s="1"/>
  <c r="DZ35" i="25"/>
  <c r="DZ66" i="25" s="1" a="1"/>
  <c r="DZ66" i="25" s="1"/>
  <c r="DZ26" i="25"/>
  <c r="DZ57" i="25" s="1" a="1"/>
  <c r="DZ57" i="25" s="1"/>
  <c r="DR17" i="25"/>
  <c r="DR48" i="25" s="1" a="1"/>
  <c r="DR48" i="25" s="1"/>
  <c r="DR35" i="25"/>
  <c r="DR66" i="25" s="1" a="1"/>
  <c r="DR66" i="25" s="1"/>
  <c r="DZ17" i="25"/>
  <c r="DZ48" i="25" s="1" a="1"/>
  <c r="DZ48" i="25" s="1"/>
  <c r="DJ17" i="25"/>
  <c r="DJ48" i="25" s="1" a="1"/>
  <c r="DJ48" i="25" s="1"/>
  <c r="DB17" i="25"/>
  <c r="DB48" i="25" s="1" a="1"/>
  <c r="DB48" i="25" s="1"/>
  <c r="DC35" i="25"/>
  <c r="DC66" i="25" s="1" a="1"/>
  <c r="DC66" i="25" s="1"/>
  <c r="DJ26" i="25"/>
  <c r="DJ57" i="25" s="1" a="1"/>
  <c r="DJ57" i="25" s="1"/>
  <c r="DJ35" i="25"/>
  <c r="DJ66" i="25" s="1" a="1"/>
  <c r="DJ66" i="25" s="1"/>
  <c r="DR26" i="25"/>
  <c r="DR57" i="25" s="1" a="1"/>
  <c r="DR57" i="25" s="1"/>
  <c r="DB26" i="25"/>
  <c r="DB57" i="25" s="1" a="1"/>
  <c r="DB57" i="25" s="1"/>
  <c r="O110" i="7"/>
  <c r="O25" i="7"/>
  <c r="H13" i="12"/>
  <c r="X31" i="12"/>
  <c r="P22" i="12"/>
  <c r="X13" i="12"/>
  <c r="X22" i="12"/>
  <c r="AF31" i="12"/>
  <c r="P31" i="12"/>
  <c r="AF13" i="12"/>
  <c r="H22" i="12"/>
  <c r="P13" i="12"/>
  <c r="AF22" i="12"/>
  <c r="I31" i="12"/>
  <c r="O27" i="7" l="1" a="1"/>
  <c r="O27" i="7" s="1"/>
  <c r="O35" i="7" a="1"/>
  <c r="O35" i="7" s="1"/>
  <c r="O34" i="7" a="1"/>
  <c r="O34" i="7" s="1"/>
  <c r="O30" i="7" a="1"/>
  <c r="O30" i="7" s="1"/>
  <c r="O31" i="7" a="1"/>
  <c r="O31" i="7" s="1"/>
  <c r="O36" i="7" a="1"/>
  <c r="O36" i="7" s="1"/>
  <c r="O32" i="7" a="1"/>
  <c r="O32" i="7" s="1"/>
  <c r="O28" i="7" a="1"/>
  <c r="O28" i="7" s="1"/>
  <c r="O33" i="7" a="1"/>
  <c r="O33" i="7" s="1"/>
  <c r="O29" i="7" a="1"/>
  <c r="O29" i="7" s="1"/>
  <c r="O116" i="7" a="1"/>
  <c r="O116" i="7" s="1"/>
  <c r="O114" i="7" a="1"/>
  <c r="O114" i="7" s="1"/>
  <c r="O119" i="7" a="1"/>
  <c r="O119" i="7" s="1"/>
  <c r="O121" i="7" a="1"/>
  <c r="O121" i="7" s="1"/>
  <c r="O120" i="7" a="1"/>
  <c r="O120" i="7" s="1"/>
  <c r="O117" i="7" a="1"/>
  <c r="O117" i="7" s="1"/>
  <c r="O112" i="7" a="1"/>
  <c r="O112" i="7" s="1"/>
  <c r="O118" i="7" a="1"/>
  <c r="O118" i="7" s="1"/>
  <c r="O115" i="7" a="1"/>
  <c r="O115" i="7" s="1"/>
  <c r="O113" i="7" a="1"/>
  <c r="O113" i="7" s="1"/>
  <c r="DS26" i="25"/>
  <c r="DS57" i="25" s="1" a="1"/>
  <c r="DS57" i="25" s="1"/>
  <c r="DD35" i="25"/>
  <c r="DD66" i="25" s="1" a="1"/>
  <c r="DD66" i="25" s="1"/>
  <c r="DK17" i="25"/>
  <c r="DK48" i="25" s="1" a="1"/>
  <c r="DK48" i="25" s="1"/>
  <c r="DS35" i="25"/>
  <c r="DS66" i="25" s="1" a="1"/>
  <c r="DS66" i="25" s="1"/>
  <c r="DC26" i="25"/>
  <c r="DC57" i="25" s="1" a="1"/>
  <c r="DC57" i="25" s="1"/>
  <c r="DC17" i="25"/>
  <c r="DC48" i="25" s="1" a="1"/>
  <c r="DC48" i="25" s="1"/>
  <c r="DK35" i="25"/>
  <c r="DK66" i="25" s="1" a="1"/>
  <c r="DK66" i="25" s="1"/>
  <c r="EA17" i="25"/>
  <c r="EA48" i="25" s="1" a="1"/>
  <c r="EA48" i="25" s="1"/>
  <c r="EA35" i="25"/>
  <c r="EA66" i="25" s="1" a="1"/>
  <c r="EA66" i="25" s="1"/>
  <c r="DS17" i="25"/>
  <c r="DS48" i="25" s="1" a="1"/>
  <c r="DS48" i="25" s="1"/>
  <c r="EA26" i="25"/>
  <c r="EA57" i="25" s="1" a="1"/>
  <c r="EA57" i="25" s="1"/>
  <c r="DK26" i="25"/>
  <c r="DK57" i="25" s="1" a="1"/>
  <c r="DK57" i="25" s="1"/>
  <c r="C123" i="7"/>
  <c r="C38" i="7"/>
  <c r="I13" i="12"/>
  <c r="C32" i="12"/>
  <c r="AG13" i="12"/>
  <c r="Y22" i="12"/>
  <c r="AG22" i="12"/>
  <c r="Y13" i="12"/>
  <c r="Q13" i="12"/>
  <c r="Q31" i="12"/>
  <c r="Q22" i="12"/>
  <c r="I22" i="12"/>
  <c r="AG31" i="12"/>
  <c r="Y31" i="12"/>
  <c r="C44" i="7" l="1" a="1"/>
  <c r="C44" i="7" s="1"/>
  <c r="C48" i="7" a="1"/>
  <c r="C48" i="7" s="1"/>
  <c r="C42" i="7" a="1"/>
  <c r="C42" i="7" s="1"/>
  <c r="C47" i="7" a="1"/>
  <c r="C47" i="7" s="1"/>
  <c r="C40" i="7" a="1"/>
  <c r="C40" i="7" s="1"/>
  <c r="C45" i="7" a="1"/>
  <c r="C45" i="7" s="1"/>
  <c r="C41" i="7" a="1"/>
  <c r="C41" i="7" s="1"/>
  <c r="C46" i="7" a="1"/>
  <c r="C46" i="7" s="1"/>
  <c r="C49" i="7" a="1"/>
  <c r="C49" i="7" s="1"/>
  <c r="C43" i="7" a="1"/>
  <c r="C43" i="7" s="1"/>
  <c r="C129" i="7" a="1"/>
  <c r="C129" i="7" s="1"/>
  <c r="C130" i="7" a="1"/>
  <c r="C130" i="7" s="1"/>
  <c r="C132" i="7" a="1"/>
  <c r="C132" i="7" s="1"/>
  <c r="C133" i="7" a="1"/>
  <c r="C133" i="7" s="1"/>
  <c r="C126" i="7" a="1"/>
  <c r="C126" i="7" s="1"/>
  <c r="C127" i="7" a="1"/>
  <c r="C127" i="7" s="1"/>
  <c r="C125" i="7" a="1"/>
  <c r="C125" i="7" s="1"/>
  <c r="C128" i="7" a="1"/>
  <c r="C128" i="7" s="1"/>
  <c r="C134" i="7" a="1"/>
  <c r="C134" i="7" s="1"/>
  <c r="C131" i="7" a="1"/>
  <c r="C131" i="7" s="1"/>
  <c r="DL17" i="25"/>
  <c r="DL48" i="25" s="1" a="1"/>
  <c r="DL48" i="25" s="1"/>
  <c r="EB26" i="25"/>
  <c r="EB57" i="25" s="1" a="1"/>
  <c r="EB57" i="25" s="1"/>
  <c r="DT26" i="25"/>
  <c r="DT57" i="25" s="1" a="1"/>
  <c r="DT57" i="25" s="1"/>
  <c r="CX36" i="25"/>
  <c r="CX67" i="25" s="1" a="1"/>
  <c r="CX67" i="25" s="1"/>
  <c r="DD26" i="25"/>
  <c r="DD57" i="25" s="1" a="1"/>
  <c r="DD57" i="25" s="1"/>
  <c r="DL26" i="25"/>
  <c r="DL57" i="25" s="1" a="1"/>
  <c r="DL57" i="25" s="1"/>
  <c r="DD17" i="25"/>
  <c r="DD48" i="25" s="1" a="1"/>
  <c r="DD48" i="25" s="1"/>
  <c r="DT17" i="25"/>
  <c r="DT48" i="25" s="1" a="1"/>
  <c r="DT48" i="25" s="1"/>
  <c r="DT35" i="25"/>
  <c r="DT66" i="25" s="1" a="1"/>
  <c r="DT66" i="25" s="1"/>
  <c r="DL35" i="25"/>
  <c r="DL66" i="25" s="1" a="1"/>
  <c r="DL66" i="25" s="1"/>
  <c r="EB35" i="25"/>
  <c r="EB66" i="25" s="1" a="1"/>
  <c r="EB66" i="25" s="1"/>
  <c r="EB17" i="25"/>
  <c r="EB48" i="25" s="1" a="1"/>
  <c r="EB48" i="25" s="1"/>
  <c r="E123" i="7"/>
  <c r="E38" i="7"/>
  <c r="C14" i="12"/>
  <c r="S32" i="12"/>
  <c r="K32" i="12"/>
  <c r="AA23" i="12"/>
  <c r="AA32" i="12"/>
  <c r="K14" i="12"/>
  <c r="S23" i="12"/>
  <c r="C23" i="12"/>
  <c r="S14" i="12"/>
  <c r="AA14" i="12"/>
  <c r="K23" i="12"/>
  <c r="D32" i="12"/>
  <c r="E48" i="7" l="1" a="1"/>
  <c r="E48" i="7" s="1"/>
  <c r="E45" i="7" a="1"/>
  <c r="E45" i="7" s="1"/>
  <c r="E43" i="7" a="1"/>
  <c r="E43" i="7" s="1"/>
  <c r="E44" i="7" a="1"/>
  <c r="E44" i="7" s="1"/>
  <c r="E41" i="7" a="1"/>
  <c r="E41" i="7" s="1"/>
  <c r="E49" i="7" a="1"/>
  <c r="E49" i="7" s="1"/>
  <c r="E40" i="7" a="1"/>
  <c r="E40" i="7" s="1"/>
  <c r="E42" i="7" a="1"/>
  <c r="E42" i="7" s="1"/>
  <c r="E47" i="7" a="1"/>
  <c r="E47" i="7" s="1"/>
  <c r="E46" i="7" a="1"/>
  <c r="E46" i="7" s="1"/>
  <c r="E129" i="7" a="1"/>
  <c r="E129" i="7" s="1"/>
  <c r="E133" i="7" a="1"/>
  <c r="E133" i="7" s="1"/>
  <c r="E128" i="7" a="1"/>
  <c r="E128" i="7" s="1"/>
  <c r="E130" i="7" a="1"/>
  <c r="E130" i="7" s="1"/>
  <c r="E131" i="7" a="1"/>
  <c r="E131" i="7" s="1"/>
  <c r="E127" i="7" a="1"/>
  <c r="E127" i="7" s="1"/>
  <c r="E134" i="7" a="1"/>
  <c r="E134" i="7" s="1"/>
  <c r="E132" i="7" a="1"/>
  <c r="E132" i="7" s="1"/>
  <c r="E125" i="7" a="1"/>
  <c r="E125" i="7" s="1"/>
  <c r="E126" i="7" a="1"/>
  <c r="E126" i="7" s="1"/>
  <c r="DV36" i="25"/>
  <c r="DV67" i="25" s="1" a="1"/>
  <c r="DV67" i="25" s="1"/>
  <c r="DV18" i="25"/>
  <c r="DV49" i="25" s="1" a="1"/>
  <c r="DV49" i="25" s="1"/>
  <c r="DN36" i="25"/>
  <c r="DN67" i="25" s="1" a="1"/>
  <c r="DN67" i="25" s="1"/>
  <c r="DF18" i="25"/>
  <c r="DF49" i="25" s="1" a="1"/>
  <c r="DF49" i="25" s="1"/>
  <c r="DV27" i="25"/>
  <c r="DV58" i="25" s="1" a="1"/>
  <c r="DV58" i="25" s="1"/>
  <c r="DN18" i="25"/>
  <c r="DN49" i="25" s="1" a="1"/>
  <c r="DN49" i="25" s="1"/>
  <c r="CX18" i="25"/>
  <c r="CX49" i="25" s="1" a="1"/>
  <c r="CX49" i="25" s="1"/>
  <c r="DN27" i="25"/>
  <c r="DN58" i="25" s="1" a="1"/>
  <c r="DN58" i="25" s="1"/>
  <c r="CX27" i="25"/>
  <c r="CX58" i="25" s="1" a="1"/>
  <c r="CX58" i="25" s="1"/>
  <c r="CY36" i="25"/>
  <c r="CY67" i="25" s="1" a="1"/>
  <c r="CY67" i="25" s="1"/>
  <c r="DF27" i="25"/>
  <c r="DF58" i="25" s="1" a="1"/>
  <c r="DF58" i="25" s="1"/>
  <c r="DF36" i="25"/>
  <c r="DF67" i="25" s="1" a="1"/>
  <c r="DF67" i="25" s="1"/>
  <c r="G123" i="7"/>
  <c r="G38" i="7"/>
  <c r="D14" i="12"/>
  <c r="E32" i="12"/>
  <c r="T14" i="12"/>
  <c r="AB32" i="12"/>
  <c r="D23" i="12"/>
  <c r="AB23" i="12"/>
  <c r="L23" i="12"/>
  <c r="T23" i="12"/>
  <c r="L32" i="12"/>
  <c r="AB14" i="12"/>
  <c r="L14" i="12"/>
  <c r="T32" i="12"/>
  <c r="G44" i="7" l="1" a="1"/>
  <c r="G44" i="7" s="1"/>
  <c r="G43" i="7" a="1"/>
  <c r="G43" i="7" s="1"/>
  <c r="G46" i="7" a="1"/>
  <c r="G46" i="7" s="1"/>
  <c r="G40" i="7" a="1"/>
  <c r="G40" i="7" s="1"/>
  <c r="G45" i="7" a="1"/>
  <c r="G45" i="7" s="1"/>
  <c r="G41" i="7" a="1"/>
  <c r="G41" i="7" s="1"/>
  <c r="G42" i="7" a="1"/>
  <c r="G42" i="7" s="1"/>
  <c r="G47" i="7" a="1"/>
  <c r="G47" i="7" s="1"/>
  <c r="G48" i="7" a="1"/>
  <c r="G48" i="7" s="1"/>
  <c r="G49" i="7" a="1"/>
  <c r="G49" i="7" s="1"/>
  <c r="G133" i="7" a="1"/>
  <c r="G133" i="7" s="1"/>
  <c r="G126" i="7" a="1"/>
  <c r="G126" i="7" s="1"/>
  <c r="G131" i="7" a="1"/>
  <c r="G131" i="7" s="1"/>
  <c r="G132" i="7" a="1"/>
  <c r="G132" i="7" s="1"/>
  <c r="G134" i="7" a="1"/>
  <c r="G134" i="7" s="1"/>
  <c r="G128" i="7" a="1"/>
  <c r="G128" i="7" s="1"/>
  <c r="G125" i="7" a="1"/>
  <c r="G125" i="7" s="1"/>
  <c r="G129" i="7" a="1"/>
  <c r="G129" i="7" s="1"/>
  <c r="G130" i="7" a="1"/>
  <c r="G130" i="7" s="1"/>
  <c r="G127" i="7" a="1"/>
  <c r="G127" i="7" s="1"/>
  <c r="DW27" i="25"/>
  <c r="DW58" i="25" s="1" a="1"/>
  <c r="DW58" i="25" s="1"/>
  <c r="DO36" i="25"/>
  <c r="DO67" i="25" s="1" a="1"/>
  <c r="DO67" i="25" s="1"/>
  <c r="DW18" i="25"/>
  <c r="DW49" i="25" s="1" a="1"/>
  <c r="DW49" i="25" s="1"/>
  <c r="CZ36" i="25"/>
  <c r="CZ67" i="25" s="1" a="1"/>
  <c r="CZ67" i="25" s="1"/>
  <c r="DG27" i="25"/>
  <c r="DG58" i="25" s="1" a="1"/>
  <c r="DG58" i="25" s="1"/>
  <c r="DG36" i="25"/>
  <c r="DG67" i="25" s="1" a="1"/>
  <c r="DG67" i="25" s="1"/>
  <c r="CY18" i="25"/>
  <c r="CY49" i="25" s="1" a="1"/>
  <c r="CY49" i="25" s="1"/>
  <c r="CY27" i="25"/>
  <c r="CY58" i="25" s="1" a="1"/>
  <c r="CY58" i="25" s="1"/>
  <c r="DO27" i="25"/>
  <c r="DO58" i="25" s="1" a="1"/>
  <c r="DO58" i="25" s="1"/>
  <c r="DW36" i="25"/>
  <c r="DW67" i="25" s="1" a="1"/>
  <c r="DW67" i="25" s="1"/>
  <c r="DG18" i="25"/>
  <c r="DG49" i="25" s="1" a="1"/>
  <c r="DG49" i="25" s="1"/>
  <c r="DO18" i="25"/>
  <c r="DO49" i="25" s="1" a="1"/>
  <c r="DO49" i="25" s="1"/>
  <c r="I123" i="7"/>
  <c r="I38" i="7"/>
  <c r="E14" i="12"/>
  <c r="U32" i="12"/>
  <c r="U23" i="12"/>
  <c r="M14" i="12"/>
  <c r="M23" i="12"/>
  <c r="AC32" i="12"/>
  <c r="AC14" i="12"/>
  <c r="AC23" i="12"/>
  <c r="U14" i="12"/>
  <c r="M32" i="12"/>
  <c r="E23" i="12"/>
  <c r="F32" i="12"/>
  <c r="I44" i="7" l="1" a="1"/>
  <c r="I44" i="7" s="1"/>
  <c r="I46" i="7" a="1"/>
  <c r="I46" i="7" s="1"/>
  <c r="I45" i="7" a="1"/>
  <c r="I45" i="7" s="1"/>
  <c r="I42" i="7" a="1"/>
  <c r="I42" i="7" s="1"/>
  <c r="I47" i="7" a="1"/>
  <c r="I47" i="7" s="1"/>
  <c r="I41" i="7" a="1"/>
  <c r="I41" i="7" s="1"/>
  <c r="I40" i="7" a="1"/>
  <c r="I40" i="7" s="1"/>
  <c r="I43" i="7" a="1"/>
  <c r="I43" i="7" s="1"/>
  <c r="I48" i="7" a="1"/>
  <c r="I48" i="7" s="1"/>
  <c r="I49" i="7" a="1"/>
  <c r="I49" i="7" s="1"/>
  <c r="I130" i="7" a="1"/>
  <c r="I130" i="7" s="1"/>
  <c r="I126" i="7" a="1"/>
  <c r="I126" i="7" s="1"/>
  <c r="I128" i="7" a="1"/>
  <c r="I128" i="7" s="1"/>
  <c r="I125" i="7" a="1"/>
  <c r="I125" i="7" s="1"/>
  <c r="I134" i="7" a="1"/>
  <c r="I134" i="7" s="1"/>
  <c r="I133" i="7" a="1"/>
  <c r="I133" i="7" s="1"/>
  <c r="I131" i="7" a="1"/>
  <c r="I131" i="7" s="1"/>
  <c r="I127" i="7" a="1"/>
  <c r="I127" i="7" s="1"/>
  <c r="I129" i="7" a="1"/>
  <c r="I129" i="7" s="1"/>
  <c r="I132" i="7" a="1"/>
  <c r="I132" i="7" s="1"/>
  <c r="DH27" i="25"/>
  <c r="DH58" i="25" s="1" a="1"/>
  <c r="DH58" i="25" s="1"/>
  <c r="DX36" i="25"/>
  <c r="DX67" i="25" s="1" a="1"/>
  <c r="DX67" i="25" s="1"/>
  <c r="DP27" i="25"/>
  <c r="DP58" i="25" s="1" a="1"/>
  <c r="DP58" i="25" s="1"/>
  <c r="DH36" i="25"/>
  <c r="DH67" i="25" s="1" a="1"/>
  <c r="DH67" i="25" s="1"/>
  <c r="DP36" i="25"/>
  <c r="DP67" i="25" s="1" a="1"/>
  <c r="DP67" i="25" s="1"/>
  <c r="DX18" i="25"/>
  <c r="DX49" i="25" s="1" a="1"/>
  <c r="DX49" i="25" s="1"/>
  <c r="DH18" i="25"/>
  <c r="DH49" i="25" s="1" a="1"/>
  <c r="DH49" i="25" s="1"/>
  <c r="DP18" i="25"/>
  <c r="DP49" i="25" s="1" a="1"/>
  <c r="DP49" i="25" s="1"/>
  <c r="CZ18" i="25"/>
  <c r="CZ49" i="25" s="1" a="1"/>
  <c r="CZ49" i="25" s="1"/>
  <c r="DA36" i="25"/>
  <c r="DA67" i="25" s="1" a="1"/>
  <c r="DA67" i="25" s="1"/>
  <c r="CZ27" i="25"/>
  <c r="CZ58" i="25" s="1" a="1"/>
  <c r="CZ58" i="25" s="1"/>
  <c r="DX27" i="25"/>
  <c r="DX58" i="25" s="1" a="1"/>
  <c r="DX58" i="25" s="1"/>
  <c r="K123" i="7"/>
  <c r="K38" i="7"/>
  <c r="F14" i="12"/>
  <c r="AD14" i="12"/>
  <c r="V23" i="12"/>
  <c r="F23" i="12"/>
  <c r="N32" i="12"/>
  <c r="V32" i="12"/>
  <c r="AD32" i="12"/>
  <c r="V14" i="12"/>
  <c r="G32" i="12"/>
  <c r="N23" i="12"/>
  <c r="AD23" i="12"/>
  <c r="N14" i="12"/>
  <c r="K40" i="7" l="1" a="1"/>
  <c r="K40" i="7" s="1"/>
  <c r="K43" i="7" a="1"/>
  <c r="K43" i="7" s="1"/>
  <c r="K46" i="7" a="1"/>
  <c r="K46" i="7" s="1"/>
  <c r="K49" i="7" a="1"/>
  <c r="K49" i="7" s="1"/>
  <c r="K48" i="7" a="1"/>
  <c r="K48" i="7" s="1"/>
  <c r="K44" i="7" a="1"/>
  <c r="K44" i="7" s="1"/>
  <c r="K41" i="7" a="1"/>
  <c r="K41" i="7" s="1"/>
  <c r="K45" i="7" a="1"/>
  <c r="K45" i="7" s="1"/>
  <c r="K42" i="7" a="1"/>
  <c r="K42" i="7" s="1"/>
  <c r="K47" i="7" a="1"/>
  <c r="K47" i="7" s="1"/>
  <c r="K125" i="7" a="1"/>
  <c r="K125" i="7" s="1"/>
  <c r="K127" i="7" a="1"/>
  <c r="K127" i="7" s="1"/>
  <c r="K129" i="7" a="1"/>
  <c r="K129" i="7" s="1"/>
  <c r="K134" i="7" a="1"/>
  <c r="K134" i="7" s="1"/>
  <c r="K132" i="7" a="1"/>
  <c r="K132" i="7" s="1"/>
  <c r="K133" i="7" a="1"/>
  <c r="K133" i="7" s="1"/>
  <c r="K128" i="7" a="1"/>
  <c r="K128" i="7" s="1"/>
  <c r="K131" i="7" a="1"/>
  <c r="K131" i="7" s="1"/>
  <c r="K126" i="7" a="1"/>
  <c r="K126" i="7" s="1"/>
  <c r="K130" i="7" a="1"/>
  <c r="K130" i="7" s="1"/>
  <c r="DQ36" i="25"/>
  <c r="DQ67" i="25" s="1" a="1"/>
  <c r="DQ67" i="25" s="1"/>
  <c r="DI18" i="25"/>
  <c r="DI49" i="25" s="1" a="1"/>
  <c r="DI49" i="25" s="1"/>
  <c r="DI27" i="25"/>
  <c r="DI58" i="25" s="1" a="1"/>
  <c r="DI58" i="25" s="1"/>
  <c r="DY18" i="25"/>
  <c r="DY49" i="25" s="1" a="1"/>
  <c r="DY49" i="25" s="1"/>
  <c r="DI36" i="25"/>
  <c r="DI67" i="25" s="1" a="1"/>
  <c r="DI67" i="25" s="1"/>
  <c r="DB36" i="25"/>
  <c r="DB67" i="25" s="1" a="1"/>
  <c r="DB67" i="25" s="1"/>
  <c r="DA18" i="25"/>
  <c r="DA49" i="25" s="1" a="1"/>
  <c r="DA49" i="25" s="1"/>
  <c r="DQ18" i="25"/>
  <c r="DQ49" i="25" s="1" a="1"/>
  <c r="DQ49" i="25" s="1"/>
  <c r="DY36" i="25"/>
  <c r="DY67" i="25" s="1" a="1"/>
  <c r="DY67" i="25" s="1"/>
  <c r="DA27" i="25"/>
  <c r="DA58" i="25" s="1" a="1"/>
  <c r="DA58" i="25" s="1"/>
  <c r="DY27" i="25"/>
  <c r="DY58" i="25" s="1" a="1"/>
  <c r="DY58" i="25" s="1"/>
  <c r="DQ27" i="25"/>
  <c r="DQ58" i="25" s="1" a="1"/>
  <c r="DQ58" i="25" s="1"/>
  <c r="M123" i="7"/>
  <c r="M38" i="7"/>
  <c r="G14" i="12"/>
  <c r="O14" i="12"/>
  <c r="H32" i="12"/>
  <c r="O32" i="12"/>
  <c r="W14" i="12"/>
  <c r="G23" i="12"/>
  <c r="AE23" i="12"/>
  <c r="AE32" i="12"/>
  <c r="W23" i="12"/>
  <c r="O23" i="12"/>
  <c r="W32" i="12"/>
  <c r="AE14" i="12"/>
  <c r="M42" i="7" l="1" a="1"/>
  <c r="M42" i="7" s="1"/>
  <c r="M43" i="7" a="1"/>
  <c r="M43" i="7" s="1"/>
  <c r="M49" i="7" a="1"/>
  <c r="M49" i="7" s="1"/>
  <c r="M44" i="7" a="1"/>
  <c r="M44" i="7" s="1"/>
  <c r="M41" i="7" a="1"/>
  <c r="M41" i="7" s="1"/>
  <c r="M45" i="7" a="1"/>
  <c r="M45" i="7" s="1"/>
  <c r="M46" i="7" a="1"/>
  <c r="M46" i="7" s="1"/>
  <c r="M40" i="7" a="1"/>
  <c r="M40" i="7" s="1"/>
  <c r="M48" i="7" a="1"/>
  <c r="M48" i="7" s="1"/>
  <c r="M47" i="7" a="1"/>
  <c r="M47" i="7" s="1"/>
  <c r="M130" i="7" a="1"/>
  <c r="M130" i="7" s="1"/>
  <c r="M133" i="7" a="1"/>
  <c r="M133" i="7" s="1"/>
  <c r="M128" i="7" a="1"/>
  <c r="M128" i="7" s="1"/>
  <c r="M132" i="7" a="1"/>
  <c r="M132" i="7" s="1"/>
  <c r="M131" i="7" a="1"/>
  <c r="M131" i="7" s="1"/>
  <c r="M127" i="7" a="1"/>
  <c r="M127" i="7" s="1"/>
  <c r="M129" i="7" a="1"/>
  <c r="M129" i="7" s="1"/>
  <c r="M125" i="7" a="1"/>
  <c r="M125" i="7" s="1"/>
  <c r="M126" i="7" a="1"/>
  <c r="M126" i="7" s="1"/>
  <c r="M134" i="7" a="1"/>
  <c r="M134" i="7" s="1"/>
  <c r="DZ27" i="25"/>
  <c r="DZ58" i="25" s="1" a="1"/>
  <c r="DZ58" i="25" s="1"/>
  <c r="DJ36" i="25"/>
  <c r="DJ67" i="25" s="1" a="1"/>
  <c r="DJ67" i="25" s="1"/>
  <c r="DR36" i="25"/>
  <c r="DR67" i="25" s="1" a="1"/>
  <c r="DR67" i="25" s="1"/>
  <c r="DC36" i="25"/>
  <c r="DC67" i="25" s="1" a="1"/>
  <c r="DC67" i="25" s="1"/>
  <c r="DZ18" i="25"/>
  <c r="DZ49" i="25" s="1" a="1"/>
  <c r="DZ49" i="25" s="1"/>
  <c r="DJ27" i="25"/>
  <c r="DJ58" i="25" s="1" a="1"/>
  <c r="DJ58" i="25" s="1"/>
  <c r="DJ18" i="25"/>
  <c r="DJ49" i="25" s="1" a="1"/>
  <c r="DJ49" i="25" s="1"/>
  <c r="DB27" i="25"/>
  <c r="DB58" i="25" s="1" a="1"/>
  <c r="DB58" i="25" s="1"/>
  <c r="DR27" i="25"/>
  <c r="DR58" i="25" s="1" a="1"/>
  <c r="DR58" i="25" s="1"/>
  <c r="DB18" i="25"/>
  <c r="DB49" i="25" s="1" a="1"/>
  <c r="DB49" i="25" s="1"/>
  <c r="DR18" i="25"/>
  <c r="DR49" i="25" s="1" a="1"/>
  <c r="DR49" i="25" s="1"/>
  <c r="DZ36" i="25"/>
  <c r="DZ67" i="25" s="1" a="1"/>
  <c r="DZ67" i="25" s="1"/>
  <c r="O123" i="7"/>
  <c r="O38" i="7"/>
  <c r="H14" i="12"/>
  <c r="AF14" i="12"/>
  <c r="AF32" i="12"/>
  <c r="X32" i="12"/>
  <c r="AF23" i="12"/>
  <c r="P32" i="12"/>
  <c r="P23" i="12"/>
  <c r="H23" i="12"/>
  <c r="I32" i="12"/>
  <c r="X23" i="12"/>
  <c r="X14" i="12"/>
  <c r="P14" i="12"/>
  <c r="O48" i="7" l="1" a="1"/>
  <c r="O48" i="7" s="1"/>
  <c r="O43" i="7" a="1"/>
  <c r="O43" i="7" s="1"/>
  <c r="O44" i="7" a="1"/>
  <c r="O44" i="7" s="1"/>
  <c r="O47" i="7" a="1"/>
  <c r="O47" i="7" s="1"/>
  <c r="O45" i="7" a="1"/>
  <c r="O45" i="7" s="1"/>
  <c r="O41" i="7" a="1"/>
  <c r="O41" i="7" s="1"/>
  <c r="O40" i="7" a="1"/>
  <c r="O40" i="7" s="1"/>
  <c r="O42" i="7" a="1"/>
  <c r="O42" i="7" s="1"/>
  <c r="O46" i="7" a="1"/>
  <c r="O46" i="7" s="1"/>
  <c r="O49" i="7" a="1"/>
  <c r="O49" i="7" s="1"/>
  <c r="O131" i="7" a="1"/>
  <c r="O131" i="7" s="1"/>
  <c r="O133" i="7" a="1"/>
  <c r="O133" i="7" s="1"/>
  <c r="O128" i="7" a="1"/>
  <c r="O128" i="7" s="1"/>
  <c r="O134" i="7" a="1"/>
  <c r="O134" i="7" s="1"/>
  <c r="O132" i="7" a="1"/>
  <c r="O132" i="7" s="1"/>
  <c r="O130" i="7" a="1"/>
  <c r="O130" i="7" s="1"/>
  <c r="O125" i="7" a="1"/>
  <c r="O125" i="7" s="1"/>
  <c r="O126" i="7" a="1"/>
  <c r="O126" i="7" s="1"/>
  <c r="O129" i="7" a="1"/>
  <c r="O129" i="7" s="1"/>
  <c r="O127" i="7" a="1"/>
  <c r="O127" i="7" s="1"/>
  <c r="DK27" i="25"/>
  <c r="DK58" i="25" s="1" a="1"/>
  <c r="DK58" i="25" s="1"/>
  <c r="DK18" i="25"/>
  <c r="DK49" i="25" s="1" a="1"/>
  <c r="DK49" i="25" s="1"/>
  <c r="DS27" i="25"/>
  <c r="DS58" i="25" s="1" a="1"/>
  <c r="DS58" i="25" s="1"/>
  <c r="DD36" i="25"/>
  <c r="DD67" i="25" s="1" a="1"/>
  <c r="DD67" i="25" s="1"/>
  <c r="DC18" i="25"/>
  <c r="DC49" i="25" s="1" a="1"/>
  <c r="DC49" i="25" s="1"/>
  <c r="EA27" i="25"/>
  <c r="EA58" i="25" s="1" a="1"/>
  <c r="EA58" i="25" s="1"/>
  <c r="EA18" i="25"/>
  <c r="EA49" i="25" s="1" a="1"/>
  <c r="EA49" i="25" s="1"/>
  <c r="DC27" i="25"/>
  <c r="DC58" i="25" s="1" a="1"/>
  <c r="DC58" i="25" s="1"/>
  <c r="DK36" i="25"/>
  <c r="DK67" i="25" s="1" a="1"/>
  <c r="DK67" i="25" s="1"/>
  <c r="DS36" i="25"/>
  <c r="DS67" i="25" s="1" a="1"/>
  <c r="DS67" i="25" s="1"/>
  <c r="DS18" i="25"/>
  <c r="DS49" i="25" s="1" a="1"/>
  <c r="DS49" i="25" s="1"/>
  <c r="EA36" i="25"/>
  <c r="EA67" i="25" s="1" a="1"/>
  <c r="EA67" i="25" s="1"/>
  <c r="C136" i="7"/>
  <c r="C51" i="7"/>
  <c r="I14" i="12"/>
  <c r="Q14" i="12"/>
  <c r="I23" i="12"/>
  <c r="Y32" i="12"/>
  <c r="Y14" i="12"/>
  <c r="Q23" i="12"/>
  <c r="Y23" i="12"/>
  <c r="Q32" i="12"/>
  <c r="AG32" i="12"/>
  <c r="C33" i="12"/>
  <c r="AG23" i="12"/>
  <c r="AG14" i="12"/>
  <c r="C54" i="7" l="1" a="1"/>
  <c r="C54" i="7" s="1"/>
  <c r="C60" i="7" a="1"/>
  <c r="C60" i="7" s="1"/>
  <c r="C56" i="7" a="1"/>
  <c r="C56" i="7" s="1"/>
  <c r="C61" i="7" a="1"/>
  <c r="C61" i="7" s="1"/>
  <c r="C58" i="7" a="1"/>
  <c r="C58" i="7" s="1"/>
  <c r="C53" i="7" a="1"/>
  <c r="C53" i="7" s="1"/>
  <c r="C55" i="7" a="1"/>
  <c r="C55" i="7" s="1"/>
  <c r="C59" i="7" a="1"/>
  <c r="C59" i="7" s="1"/>
  <c r="C57" i="7" a="1"/>
  <c r="C57" i="7" s="1"/>
  <c r="C62" i="7" a="1"/>
  <c r="C62" i="7" s="1"/>
  <c r="C142" i="7" a="1"/>
  <c r="C142" i="7" s="1"/>
  <c r="C146" i="7" a="1"/>
  <c r="C146" i="7" s="1"/>
  <c r="C144" i="7" a="1"/>
  <c r="C144" i="7" s="1"/>
  <c r="C138" i="7" a="1"/>
  <c r="C138" i="7" s="1"/>
  <c r="C145" i="7" a="1"/>
  <c r="C145" i="7" s="1"/>
  <c r="C140" i="7" a="1"/>
  <c r="C140" i="7" s="1"/>
  <c r="C139" i="7" a="1"/>
  <c r="C139" i="7" s="1"/>
  <c r="C141" i="7" a="1"/>
  <c r="C141" i="7" s="1"/>
  <c r="C147" i="7" a="1"/>
  <c r="C147" i="7" s="1"/>
  <c r="C143" i="7" a="1"/>
  <c r="C143" i="7" s="1"/>
  <c r="DL27" i="25"/>
  <c r="DL58" i="25" s="1" a="1"/>
  <c r="DL58" i="25" s="1"/>
  <c r="EB18" i="25"/>
  <c r="EB49" i="25" s="1" a="1"/>
  <c r="EB49" i="25" s="1"/>
  <c r="CX37" i="25"/>
  <c r="CX68" i="25" s="1" a="1"/>
  <c r="CX68" i="25" s="1"/>
  <c r="DL18" i="25"/>
  <c r="DL49" i="25" s="1" a="1"/>
  <c r="DL49" i="25" s="1"/>
  <c r="EB36" i="25"/>
  <c r="EB67" i="25" s="1" a="1"/>
  <c r="EB67" i="25" s="1"/>
  <c r="DT27" i="25"/>
  <c r="DT58" i="25" s="1" a="1"/>
  <c r="DT58" i="25" s="1"/>
  <c r="DD18" i="25"/>
  <c r="DD49" i="25" s="1" a="1"/>
  <c r="DD49" i="25" s="1"/>
  <c r="DL36" i="25"/>
  <c r="DL67" i="25" s="1" a="1"/>
  <c r="DL67" i="25" s="1"/>
  <c r="DT18" i="25"/>
  <c r="DT49" i="25" s="1" a="1"/>
  <c r="DT49" i="25" s="1"/>
  <c r="DT36" i="25"/>
  <c r="DT67" i="25" s="1" a="1"/>
  <c r="DT67" i="25" s="1"/>
  <c r="EB27" i="25"/>
  <c r="EB58" i="25" s="1" a="1"/>
  <c r="EB58" i="25" s="1"/>
  <c r="DD27" i="25"/>
  <c r="DD58" i="25" s="1" a="1"/>
  <c r="DD58" i="25" s="1"/>
  <c r="E136" i="7"/>
  <c r="E51" i="7"/>
  <c r="C15" i="12"/>
  <c r="AA15" i="12"/>
  <c r="K33" i="12"/>
  <c r="S15" i="12"/>
  <c r="AA24" i="12"/>
  <c r="S24" i="12"/>
  <c r="S33" i="12"/>
  <c r="D33" i="12"/>
  <c r="C24" i="12"/>
  <c r="AA33" i="12"/>
  <c r="K24" i="12"/>
  <c r="K15" i="12"/>
  <c r="E61" i="7" l="1" a="1"/>
  <c r="E61" i="7" s="1"/>
  <c r="E59" i="7" a="1"/>
  <c r="E59" i="7" s="1"/>
  <c r="E62" i="7" a="1"/>
  <c r="E62" i="7" s="1"/>
  <c r="E56" i="7" a="1"/>
  <c r="E56" i="7" s="1"/>
  <c r="E55" i="7" a="1"/>
  <c r="E55" i="7" s="1"/>
  <c r="E54" i="7" a="1"/>
  <c r="E54" i="7" s="1"/>
  <c r="E57" i="7" a="1"/>
  <c r="E57" i="7" s="1"/>
  <c r="E58" i="7" a="1"/>
  <c r="E58" i="7" s="1"/>
  <c r="E60" i="7" a="1"/>
  <c r="E60" i="7" s="1"/>
  <c r="E53" i="7" a="1"/>
  <c r="E53" i="7" s="1"/>
  <c r="E142" i="7" a="1"/>
  <c r="E142" i="7" s="1"/>
  <c r="E147" i="7" a="1"/>
  <c r="E147" i="7" s="1"/>
  <c r="E145" i="7" a="1"/>
  <c r="E145" i="7" s="1"/>
  <c r="E140" i="7" a="1"/>
  <c r="E140" i="7" s="1"/>
  <c r="E144" i="7" a="1"/>
  <c r="E144" i="7" s="1"/>
  <c r="E143" i="7" a="1"/>
  <c r="E143" i="7" s="1"/>
  <c r="E146" i="7" a="1"/>
  <c r="E146" i="7" s="1"/>
  <c r="E139" i="7" a="1"/>
  <c r="E139" i="7" s="1"/>
  <c r="E141" i="7" a="1"/>
  <c r="E141" i="7" s="1"/>
  <c r="E138" i="7" a="1"/>
  <c r="E138" i="7" s="1"/>
  <c r="DN28" i="25"/>
  <c r="DN59" i="25" s="1" a="1"/>
  <c r="DN59" i="25" s="1"/>
  <c r="DN19" i="25"/>
  <c r="DN50" i="25" s="1" a="1"/>
  <c r="DN50" i="25" s="1"/>
  <c r="DV37" i="25"/>
  <c r="DV68" i="25" s="1" a="1"/>
  <c r="DV68" i="25" s="1"/>
  <c r="DV19" i="25"/>
  <c r="DV50" i="25" s="1" a="1"/>
  <c r="DV50" i="25" s="1"/>
  <c r="CX28" i="25"/>
  <c r="CX59" i="25" s="1" a="1"/>
  <c r="CX59" i="25" s="1"/>
  <c r="CX19" i="25"/>
  <c r="CX50" i="25" s="1" a="1"/>
  <c r="CX50" i="25" s="1"/>
  <c r="DV28" i="25"/>
  <c r="DV59" i="25" s="1" a="1"/>
  <c r="DV59" i="25" s="1"/>
  <c r="CY37" i="25"/>
  <c r="CY68" i="25" s="1" a="1"/>
  <c r="CY68" i="25" s="1"/>
  <c r="DN37" i="25"/>
  <c r="DN68" i="25" s="1" a="1"/>
  <c r="DN68" i="25" s="1"/>
  <c r="DF19" i="25"/>
  <c r="DF50" i="25" s="1" a="1"/>
  <c r="DF50" i="25" s="1"/>
  <c r="DF28" i="25"/>
  <c r="DF59" i="25" s="1" a="1"/>
  <c r="DF59" i="25" s="1"/>
  <c r="DF37" i="25"/>
  <c r="DF68" i="25" s="1" a="1"/>
  <c r="DF68" i="25" s="1"/>
  <c r="G136" i="7"/>
  <c r="G51" i="7"/>
  <c r="D15" i="12"/>
  <c r="L15" i="12"/>
  <c r="AB24" i="12"/>
  <c r="L24" i="12"/>
  <c r="E33" i="12"/>
  <c r="T15" i="12"/>
  <c r="AB33" i="12"/>
  <c r="T33" i="12"/>
  <c r="L33" i="12"/>
  <c r="D24" i="12"/>
  <c r="T24" i="12"/>
  <c r="AB15" i="12"/>
  <c r="G144" i="7" l="1" a="1"/>
  <c r="G144" i="7" s="1"/>
  <c r="G145" i="7" a="1"/>
  <c r="G145" i="7" s="1"/>
  <c r="G138" i="7" a="1"/>
  <c r="G138" i="7" s="1"/>
  <c r="G141" i="7" a="1"/>
  <c r="G141" i="7" s="1"/>
  <c r="G139" i="7" a="1"/>
  <c r="G139" i="7" s="1"/>
  <c r="G143" i="7" a="1"/>
  <c r="G143" i="7" s="1"/>
  <c r="G140" i="7" a="1"/>
  <c r="G140" i="7" s="1"/>
  <c r="G146" i="7" a="1"/>
  <c r="G146" i="7" s="1"/>
  <c r="G142" i="7" a="1"/>
  <c r="G142" i="7" s="1"/>
  <c r="G147" i="7" a="1"/>
  <c r="G147" i="7" s="1"/>
  <c r="G58" i="7" a="1"/>
  <c r="G58" i="7" s="1"/>
  <c r="G60" i="7" a="1"/>
  <c r="G60" i="7" s="1"/>
  <c r="G54" i="7" a="1"/>
  <c r="G54" i="7" s="1"/>
  <c r="G61" i="7" a="1"/>
  <c r="G61" i="7" s="1"/>
  <c r="G55" i="7" a="1"/>
  <c r="G55" i="7" s="1"/>
  <c r="G62" i="7" a="1"/>
  <c r="G62" i="7" s="1"/>
  <c r="G59" i="7" a="1"/>
  <c r="G59" i="7" s="1"/>
  <c r="G57" i="7" a="1"/>
  <c r="G57" i="7" s="1"/>
  <c r="G56" i="7" a="1"/>
  <c r="G56" i="7" s="1"/>
  <c r="G53" i="7" a="1"/>
  <c r="G53" i="7" s="1"/>
  <c r="DW19" i="25"/>
  <c r="DW50" i="25" s="1" a="1"/>
  <c r="DW50" i="25" s="1"/>
  <c r="CY28" i="25"/>
  <c r="CY59" i="25" s="1" a="1"/>
  <c r="CY59" i="25" s="1"/>
  <c r="DG19" i="25"/>
  <c r="DG50" i="25" s="1" a="1"/>
  <c r="DG50" i="25" s="1"/>
  <c r="DO19" i="25"/>
  <c r="DO50" i="25" s="1" a="1"/>
  <c r="DO50" i="25" s="1"/>
  <c r="DG37" i="25"/>
  <c r="DG68" i="25" s="1" a="1"/>
  <c r="DG68" i="25" s="1"/>
  <c r="CY19" i="25"/>
  <c r="CY50" i="25" s="1" a="1"/>
  <c r="CY50" i="25" s="1"/>
  <c r="CZ37" i="25"/>
  <c r="CZ68" i="25" s="1" a="1"/>
  <c r="CZ68" i="25" s="1"/>
  <c r="DO37" i="25"/>
  <c r="DO68" i="25" s="1" a="1"/>
  <c r="DO68" i="25" s="1"/>
  <c r="DW37" i="25"/>
  <c r="DW68" i="25" s="1" a="1"/>
  <c r="DW68" i="25" s="1"/>
  <c r="DG28" i="25"/>
  <c r="DG59" i="25" s="1" a="1"/>
  <c r="DG59" i="25" s="1"/>
  <c r="DO28" i="25"/>
  <c r="DO59" i="25" s="1" a="1"/>
  <c r="DO59" i="25" s="1"/>
  <c r="DW28" i="25"/>
  <c r="DW59" i="25" s="1" a="1"/>
  <c r="DW59" i="25" s="1"/>
  <c r="I136" i="7"/>
  <c r="I51" i="7"/>
  <c r="E15" i="12"/>
  <c r="AC15" i="12"/>
  <c r="U33" i="12"/>
  <c r="M24" i="12"/>
  <c r="U24" i="12"/>
  <c r="AC33" i="12"/>
  <c r="AC24" i="12"/>
  <c r="E24" i="12"/>
  <c r="U15" i="12"/>
  <c r="M33" i="12"/>
  <c r="F33" i="12"/>
  <c r="M15" i="12"/>
  <c r="I62" i="7" l="1" a="1"/>
  <c r="I62" i="7" s="1"/>
  <c r="I59" i="7" a="1"/>
  <c r="I59" i="7" s="1"/>
  <c r="I54" i="7" a="1"/>
  <c r="I54" i="7" s="1"/>
  <c r="I55" i="7" a="1"/>
  <c r="I55" i="7" s="1"/>
  <c r="I60" i="7" a="1"/>
  <c r="I60" i="7" s="1"/>
  <c r="I53" i="7" a="1"/>
  <c r="I53" i="7" s="1"/>
  <c r="I57" i="7" a="1"/>
  <c r="I57" i="7" s="1"/>
  <c r="I56" i="7" a="1"/>
  <c r="I56" i="7" s="1"/>
  <c r="I58" i="7" a="1"/>
  <c r="I58" i="7" s="1"/>
  <c r="I61" i="7" a="1"/>
  <c r="I61" i="7" s="1"/>
  <c r="I140" i="7" a="1"/>
  <c r="I140" i="7" s="1"/>
  <c r="I143" i="7" a="1"/>
  <c r="I143" i="7" s="1"/>
  <c r="I146" i="7" a="1"/>
  <c r="I146" i="7" s="1"/>
  <c r="I145" i="7" a="1"/>
  <c r="I145" i="7" s="1"/>
  <c r="I142" i="7" a="1"/>
  <c r="I142" i="7" s="1"/>
  <c r="I139" i="7" a="1"/>
  <c r="I139" i="7" s="1"/>
  <c r="I138" i="7" a="1"/>
  <c r="I138" i="7" s="1"/>
  <c r="I147" i="7" a="1"/>
  <c r="I147" i="7" s="1"/>
  <c r="I144" i="7" a="1"/>
  <c r="I144" i="7" s="1"/>
  <c r="I141" i="7" a="1"/>
  <c r="I141" i="7" s="1"/>
  <c r="DP28" i="25"/>
  <c r="DP59" i="25" s="1" a="1"/>
  <c r="DP59" i="25" s="1"/>
  <c r="DH37" i="25"/>
  <c r="DH68" i="25" s="1" a="1"/>
  <c r="DH68" i="25" s="1"/>
  <c r="DX19" i="25"/>
  <c r="DX50" i="25" s="1" a="1"/>
  <c r="DX50" i="25" s="1"/>
  <c r="DX28" i="25"/>
  <c r="DX59" i="25" s="1" a="1"/>
  <c r="DX59" i="25" s="1"/>
  <c r="DH19" i="25"/>
  <c r="DH50" i="25" s="1" a="1"/>
  <c r="DH50" i="25" s="1"/>
  <c r="DP19" i="25"/>
  <c r="DP50" i="25" s="1" a="1"/>
  <c r="DP50" i="25" s="1"/>
  <c r="CZ19" i="25"/>
  <c r="CZ50" i="25" s="1" a="1"/>
  <c r="CZ50" i="25" s="1"/>
  <c r="DX37" i="25"/>
  <c r="DX68" i="25" s="1" a="1"/>
  <c r="DX68" i="25" s="1"/>
  <c r="CZ28" i="25"/>
  <c r="CZ59" i="25" s="1" a="1"/>
  <c r="CZ59" i="25" s="1"/>
  <c r="DH28" i="25"/>
  <c r="DH59" i="25" s="1" a="1"/>
  <c r="DH59" i="25" s="1"/>
  <c r="DA37" i="25"/>
  <c r="DA68" i="25" s="1" a="1"/>
  <c r="DA68" i="25" s="1"/>
  <c r="DP37" i="25"/>
  <c r="DP68" i="25" s="1" a="1"/>
  <c r="DP68" i="25" s="1"/>
  <c r="K136" i="7"/>
  <c r="K51" i="7"/>
  <c r="F15" i="12"/>
  <c r="N15" i="12"/>
  <c r="V15" i="12"/>
  <c r="V24" i="12"/>
  <c r="G33" i="12"/>
  <c r="F24" i="12"/>
  <c r="N24" i="12"/>
  <c r="N33" i="12"/>
  <c r="AD24" i="12"/>
  <c r="V33" i="12"/>
  <c r="AD33" i="12"/>
  <c r="AD15" i="12"/>
  <c r="K54" i="7" l="1" a="1"/>
  <c r="K54" i="7" s="1"/>
  <c r="K58" i="7" a="1"/>
  <c r="K58" i="7" s="1"/>
  <c r="K59" i="7" a="1"/>
  <c r="K59" i="7" s="1"/>
  <c r="K53" i="7" a="1"/>
  <c r="K53" i="7" s="1"/>
  <c r="K60" i="7" a="1"/>
  <c r="K60" i="7" s="1"/>
  <c r="K61" i="7" a="1"/>
  <c r="K61" i="7" s="1"/>
  <c r="K55" i="7" a="1"/>
  <c r="K55" i="7" s="1"/>
  <c r="K56" i="7" a="1"/>
  <c r="K56" i="7" s="1"/>
  <c r="K62" i="7" a="1"/>
  <c r="K62" i="7" s="1"/>
  <c r="K57" i="7" a="1"/>
  <c r="K57" i="7" s="1"/>
  <c r="K145" i="7" a="1"/>
  <c r="K145" i="7" s="1"/>
  <c r="K146" i="7" a="1"/>
  <c r="K146" i="7" s="1"/>
  <c r="K141" i="7" a="1"/>
  <c r="K141" i="7" s="1"/>
  <c r="K138" i="7" a="1"/>
  <c r="K138" i="7" s="1"/>
  <c r="K143" i="7" a="1"/>
  <c r="K143" i="7" s="1"/>
  <c r="K139" i="7" a="1"/>
  <c r="K139" i="7" s="1"/>
  <c r="K147" i="7" a="1"/>
  <c r="K147" i="7" s="1"/>
  <c r="K142" i="7" a="1"/>
  <c r="K142" i="7" s="1"/>
  <c r="K144" i="7" a="1"/>
  <c r="K144" i="7" s="1"/>
  <c r="K140" i="7" a="1"/>
  <c r="K140" i="7" s="1"/>
  <c r="DI28" i="25"/>
  <c r="DI59" i="25" s="1" a="1"/>
  <c r="DI59" i="25" s="1"/>
  <c r="DQ28" i="25"/>
  <c r="DQ59" i="25" s="1" a="1"/>
  <c r="DQ59" i="25" s="1"/>
  <c r="DQ37" i="25"/>
  <c r="DQ68" i="25" s="1" a="1"/>
  <c r="DQ68" i="25" s="1"/>
  <c r="DI19" i="25"/>
  <c r="DI50" i="25" s="1" a="1"/>
  <c r="DI50" i="25" s="1"/>
  <c r="DY19" i="25"/>
  <c r="DY50" i="25" s="1" a="1"/>
  <c r="DY50" i="25" s="1"/>
  <c r="DY28" i="25"/>
  <c r="DY59" i="25" s="1" a="1"/>
  <c r="DY59" i="25" s="1"/>
  <c r="DA19" i="25"/>
  <c r="DA50" i="25" s="1" a="1"/>
  <c r="DA50" i="25" s="1"/>
  <c r="DA28" i="25"/>
  <c r="DA59" i="25" s="1" a="1"/>
  <c r="DA59" i="25" s="1"/>
  <c r="DI37" i="25"/>
  <c r="DI68" i="25" s="1" a="1"/>
  <c r="DI68" i="25" s="1"/>
  <c r="DB37" i="25"/>
  <c r="DB68" i="25" s="1" a="1"/>
  <c r="DB68" i="25" s="1"/>
  <c r="DY37" i="25"/>
  <c r="DY68" i="25" s="1" a="1"/>
  <c r="DY68" i="25" s="1"/>
  <c r="DQ19" i="25"/>
  <c r="DQ50" i="25" s="1" a="1"/>
  <c r="DQ50" i="25" s="1"/>
  <c r="M136" i="7"/>
  <c r="M51" i="7"/>
  <c r="G15" i="12"/>
  <c r="AE15" i="12"/>
  <c r="AE24" i="12"/>
  <c r="H33" i="12"/>
  <c r="AE33" i="12"/>
  <c r="O33" i="12"/>
  <c r="W24" i="12"/>
  <c r="O24" i="12"/>
  <c r="W15" i="12"/>
  <c r="W33" i="12"/>
  <c r="G24" i="12"/>
  <c r="O15" i="12"/>
  <c r="M144" i="7" l="1" a="1"/>
  <c r="M144" i="7" s="1"/>
  <c r="M147" i="7" a="1"/>
  <c r="M147" i="7" s="1"/>
  <c r="M138" i="7" a="1"/>
  <c r="M138" i="7" s="1"/>
  <c r="M139" i="7" a="1"/>
  <c r="M139" i="7" s="1"/>
  <c r="M142" i="7" a="1"/>
  <c r="M142" i="7" s="1"/>
  <c r="M145" i="7" a="1"/>
  <c r="M145" i="7" s="1"/>
  <c r="M141" i="7" a="1"/>
  <c r="M141" i="7" s="1"/>
  <c r="M143" i="7" a="1"/>
  <c r="M143" i="7" s="1"/>
  <c r="M140" i="7" a="1"/>
  <c r="M140" i="7" s="1"/>
  <c r="M146" i="7" a="1"/>
  <c r="M146" i="7" s="1"/>
  <c r="M55" i="7" a="1"/>
  <c r="M55" i="7" s="1"/>
  <c r="M56" i="7" a="1"/>
  <c r="M56" i="7" s="1"/>
  <c r="M54" i="7" a="1"/>
  <c r="M54" i="7" s="1"/>
  <c r="M57" i="7" a="1"/>
  <c r="M57" i="7" s="1"/>
  <c r="M53" i="7" a="1"/>
  <c r="M53" i="7" s="1"/>
  <c r="M58" i="7" a="1"/>
  <c r="M58" i="7" s="1"/>
  <c r="M62" i="7" a="1"/>
  <c r="M62" i="7" s="1"/>
  <c r="M61" i="7" a="1"/>
  <c r="M61" i="7" s="1"/>
  <c r="M60" i="7" a="1"/>
  <c r="M60" i="7" s="1"/>
  <c r="M59" i="7" a="1"/>
  <c r="M59" i="7" s="1"/>
  <c r="DR28" i="25"/>
  <c r="DR59" i="25" s="1" a="1"/>
  <c r="DR59" i="25" s="1"/>
  <c r="DJ19" i="25"/>
  <c r="DJ50" i="25" s="1" a="1"/>
  <c r="DJ50" i="25" s="1"/>
  <c r="DC37" i="25"/>
  <c r="DC68" i="25" s="1" a="1"/>
  <c r="DC68" i="25" s="1"/>
  <c r="DR37" i="25"/>
  <c r="DR68" i="25" s="1" a="1"/>
  <c r="DR68" i="25" s="1"/>
  <c r="DZ19" i="25"/>
  <c r="DZ50" i="25" s="1" a="1"/>
  <c r="DZ50" i="25" s="1"/>
  <c r="DR19" i="25"/>
  <c r="DR50" i="25" s="1" a="1"/>
  <c r="DR50" i="25" s="1"/>
  <c r="DZ37" i="25"/>
  <c r="DZ68" i="25" s="1" a="1"/>
  <c r="DZ68" i="25" s="1"/>
  <c r="DB19" i="25"/>
  <c r="DB50" i="25" s="1" a="1"/>
  <c r="DB50" i="25" s="1"/>
  <c r="DJ28" i="25"/>
  <c r="DJ59" i="25" s="1" a="1"/>
  <c r="DJ59" i="25" s="1"/>
  <c r="DJ37" i="25"/>
  <c r="DJ68" i="25" s="1" a="1"/>
  <c r="DJ68" i="25" s="1"/>
  <c r="DB28" i="25"/>
  <c r="DB59" i="25" s="1" a="1"/>
  <c r="DB59" i="25" s="1"/>
  <c r="DZ28" i="25"/>
  <c r="DZ59" i="25" s="1" a="1"/>
  <c r="DZ59" i="25" s="1"/>
  <c r="O136" i="7"/>
  <c r="O51" i="7"/>
  <c r="H15" i="12"/>
  <c r="P15" i="12"/>
  <c r="P24" i="12"/>
  <c r="AF33" i="12"/>
  <c r="H24" i="12"/>
  <c r="I33" i="12"/>
  <c r="X33" i="12"/>
  <c r="X24" i="12"/>
  <c r="AF24" i="12"/>
  <c r="X15" i="12"/>
  <c r="P33" i="12"/>
  <c r="AF15" i="12"/>
  <c r="O59" i="7" l="1" a="1"/>
  <c r="O59" i="7" s="1"/>
  <c r="O60" i="7" a="1"/>
  <c r="O60" i="7" s="1"/>
  <c r="O62" i="7" a="1"/>
  <c r="O62" i="7" s="1"/>
  <c r="O55" i="7" a="1"/>
  <c r="O55" i="7" s="1"/>
  <c r="O57" i="7" a="1"/>
  <c r="O57" i="7" s="1"/>
  <c r="O56" i="7" a="1"/>
  <c r="O56" i="7" s="1"/>
  <c r="O53" i="7" a="1"/>
  <c r="O53" i="7" s="1"/>
  <c r="O54" i="7" a="1"/>
  <c r="O54" i="7" s="1"/>
  <c r="O58" i="7" a="1"/>
  <c r="O58" i="7" s="1"/>
  <c r="O61" i="7" a="1"/>
  <c r="O61" i="7" s="1"/>
  <c r="O147" i="7" a="1"/>
  <c r="O147" i="7" s="1"/>
  <c r="O142" i="7" a="1"/>
  <c r="O142" i="7" s="1"/>
  <c r="O146" i="7" a="1"/>
  <c r="O146" i="7" s="1"/>
  <c r="O145" i="7" a="1"/>
  <c r="O145" i="7" s="1"/>
  <c r="O140" i="7" a="1"/>
  <c r="O140" i="7" s="1"/>
  <c r="O138" i="7" a="1"/>
  <c r="O138" i="7" s="1"/>
  <c r="O143" i="7" a="1"/>
  <c r="O143" i="7" s="1"/>
  <c r="O144" i="7" a="1"/>
  <c r="O144" i="7" s="1"/>
  <c r="O141" i="7" a="1"/>
  <c r="O141" i="7" s="1"/>
  <c r="O139" i="7" a="1"/>
  <c r="O139" i="7" s="1"/>
  <c r="DD37" i="25"/>
  <c r="DD68" i="25" s="1" a="1"/>
  <c r="DD68" i="25" s="1"/>
  <c r="EA19" i="25"/>
  <c r="EA50" i="25" s="1" a="1"/>
  <c r="EA50" i="25" s="1"/>
  <c r="DS19" i="25"/>
  <c r="DS50" i="25" s="1" a="1"/>
  <c r="DS50" i="25" s="1"/>
  <c r="DK19" i="25"/>
  <c r="DK50" i="25" s="1" a="1"/>
  <c r="DK50" i="25" s="1"/>
  <c r="DS37" i="25"/>
  <c r="DS68" i="25" s="1" a="1"/>
  <c r="DS68" i="25" s="1"/>
  <c r="EA37" i="25"/>
  <c r="EA68" i="25" s="1" a="1"/>
  <c r="EA68" i="25" s="1"/>
  <c r="EA28" i="25"/>
  <c r="EA59" i="25" s="1" a="1"/>
  <c r="EA59" i="25" s="1"/>
  <c r="DC19" i="25"/>
  <c r="DC50" i="25" s="1" a="1"/>
  <c r="DC50" i="25" s="1"/>
  <c r="DS28" i="25"/>
  <c r="DS59" i="25" s="1" a="1"/>
  <c r="DS59" i="25" s="1"/>
  <c r="DC28" i="25"/>
  <c r="DC59" i="25" s="1" a="1"/>
  <c r="DC59" i="25" s="1"/>
  <c r="DK37" i="25"/>
  <c r="DK68" i="25" s="1" a="1"/>
  <c r="DK68" i="25" s="1"/>
  <c r="DK28" i="25"/>
  <c r="DK59" i="25" s="1" a="1"/>
  <c r="DK59" i="25" s="1"/>
  <c r="C149" i="7"/>
  <c r="C64" i="7"/>
  <c r="I15" i="12"/>
  <c r="AG15" i="12"/>
  <c r="Y24" i="12"/>
  <c r="I24" i="12"/>
  <c r="Q33" i="12"/>
  <c r="Y33" i="12"/>
  <c r="AG33" i="12"/>
  <c r="Y15" i="12"/>
  <c r="C34" i="12"/>
  <c r="Q24" i="12"/>
  <c r="AG24" i="12"/>
  <c r="Q15" i="12"/>
  <c r="C73" i="7" l="1" a="1"/>
  <c r="C73" i="7" s="1"/>
  <c r="C74" i="7" a="1"/>
  <c r="C74" i="7" s="1"/>
  <c r="C68" i="7" a="1"/>
  <c r="C68" i="7" s="1"/>
  <c r="C70" i="7" a="1"/>
  <c r="C70" i="7" s="1"/>
  <c r="C67" i="7" a="1"/>
  <c r="C67" i="7" s="1"/>
  <c r="C71" i="7" a="1"/>
  <c r="C71" i="7" s="1"/>
  <c r="C69" i="7" a="1"/>
  <c r="C69" i="7" s="1"/>
  <c r="C66" i="7" a="1"/>
  <c r="C66" i="7" s="1"/>
  <c r="C75" i="7" a="1"/>
  <c r="C75" i="7" s="1"/>
  <c r="C72" i="7" a="1"/>
  <c r="C72" i="7" s="1"/>
  <c r="C158" i="7" a="1"/>
  <c r="C158" i="7" s="1"/>
  <c r="C160" i="7" a="1"/>
  <c r="C160" i="7" s="1"/>
  <c r="C157" i="7" a="1"/>
  <c r="C157" i="7" s="1"/>
  <c r="C154" i="7" a="1"/>
  <c r="C154" i="7" s="1"/>
  <c r="C151" i="7" a="1"/>
  <c r="C151" i="7" s="1"/>
  <c r="C155" i="7" a="1"/>
  <c r="C155" i="7" s="1"/>
  <c r="C152" i="7" a="1"/>
  <c r="C152" i="7" s="1"/>
  <c r="C159" i="7" a="1"/>
  <c r="C159" i="7" s="1"/>
  <c r="C153" i="7" a="1"/>
  <c r="C153" i="7" s="1"/>
  <c r="C156" i="7" a="1"/>
  <c r="C156" i="7" s="1"/>
  <c r="DL28" i="25"/>
  <c r="DL59" i="25" s="1" a="1"/>
  <c r="DL59" i="25" s="1"/>
  <c r="EB19" i="25"/>
  <c r="EB50" i="25" s="1" a="1"/>
  <c r="EB50" i="25" s="1"/>
  <c r="DT37" i="25"/>
  <c r="DT68" i="25" s="1" a="1"/>
  <c r="DT68" i="25" s="1"/>
  <c r="DD28" i="25"/>
  <c r="DD59" i="25" s="1" a="1"/>
  <c r="DD59" i="25" s="1"/>
  <c r="CX38" i="25"/>
  <c r="CX69" i="25" s="1" a="1"/>
  <c r="CX69" i="25" s="1"/>
  <c r="DD19" i="25"/>
  <c r="DD50" i="25" s="1" a="1"/>
  <c r="DD50" i="25" s="1"/>
  <c r="DL37" i="25"/>
  <c r="DL68" i="25" s="1" a="1"/>
  <c r="DL68" i="25" s="1"/>
  <c r="DT19" i="25"/>
  <c r="DT50" i="25" s="1" a="1"/>
  <c r="DT50" i="25" s="1"/>
  <c r="EB37" i="25"/>
  <c r="EB68" i="25" s="1" a="1"/>
  <c r="EB68" i="25" s="1"/>
  <c r="DL19" i="25"/>
  <c r="DL50" i="25" s="1" a="1"/>
  <c r="DL50" i="25" s="1"/>
  <c r="EB28" i="25"/>
  <c r="EB59" i="25" s="1" a="1"/>
  <c r="EB59" i="25" s="1"/>
  <c r="DT28" i="25"/>
  <c r="DT59" i="25" s="1" a="1"/>
  <c r="DT59" i="25" s="1"/>
  <c r="E149" i="7"/>
  <c r="E64" i="7"/>
  <c r="C16" i="12"/>
  <c r="K16" i="12"/>
  <c r="D34" i="12"/>
  <c r="K34" i="12"/>
  <c r="S16" i="12"/>
  <c r="C25" i="12"/>
  <c r="AA25" i="12"/>
  <c r="AA34" i="12"/>
  <c r="S25" i="12"/>
  <c r="K25" i="12"/>
  <c r="S34" i="12"/>
  <c r="AA16" i="12"/>
  <c r="E154" i="7" l="1" a="1"/>
  <c r="E154" i="7" s="1"/>
  <c r="E155" i="7" a="1"/>
  <c r="E155" i="7" s="1"/>
  <c r="E160" i="7" a="1"/>
  <c r="E160" i="7" s="1"/>
  <c r="E158" i="7" a="1"/>
  <c r="E158" i="7" s="1"/>
  <c r="E157" i="7" a="1"/>
  <c r="E157" i="7" s="1"/>
  <c r="E151" i="7" a="1"/>
  <c r="E151" i="7" s="1"/>
  <c r="E153" i="7" a="1"/>
  <c r="E153" i="7" s="1"/>
  <c r="E159" i="7" a="1"/>
  <c r="E159" i="7" s="1"/>
  <c r="E156" i="7" a="1"/>
  <c r="E156" i="7" s="1"/>
  <c r="E152" i="7" a="1"/>
  <c r="E152" i="7" s="1"/>
  <c r="E69" i="7" a="1"/>
  <c r="E69" i="7" s="1"/>
  <c r="E73" i="7" a="1"/>
  <c r="E73" i="7" s="1"/>
  <c r="E66" i="7" a="1"/>
  <c r="E66" i="7" s="1"/>
  <c r="E67" i="7" a="1"/>
  <c r="E67" i="7" s="1"/>
  <c r="E68" i="7" a="1"/>
  <c r="E68" i="7" s="1"/>
  <c r="E74" i="7" a="1"/>
  <c r="E74" i="7" s="1"/>
  <c r="E70" i="7" a="1"/>
  <c r="E70" i="7" s="1"/>
  <c r="E72" i="7" a="1"/>
  <c r="E72" i="7" s="1"/>
  <c r="E75" i="7" a="1"/>
  <c r="E75" i="7" s="1"/>
  <c r="E71" i="7" a="1"/>
  <c r="E71" i="7" s="1"/>
  <c r="DV20" i="25"/>
  <c r="DV51" i="25" s="1" a="1"/>
  <c r="DV51" i="25" s="1"/>
  <c r="DF29" i="25"/>
  <c r="DF60" i="25" s="1" a="1"/>
  <c r="DF60" i="25" s="1"/>
  <c r="DF20" i="25"/>
  <c r="DF51" i="25" s="1" a="1"/>
  <c r="DF51" i="25" s="1"/>
  <c r="CX20" i="25"/>
  <c r="CX51" i="25" s="1" a="1"/>
  <c r="CX51" i="25" s="1"/>
  <c r="DV38" i="25"/>
  <c r="DV69" i="25" s="1" a="1"/>
  <c r="DV69" i="25" s="1"/>
  <c r="DV29" i="25"/>
  <c r="DV60" i="25" s="1" a="1"/>
  <c r="DV60" i="25" s="1"/>
  <c r="DN29" i="25"/>
  <c r="DN60" i="25" s="1" a="1"/>
  <c r="DN60" i="25" s="1"/>
  <c r="CX29" i="25"/>
  <c r="CX60" i="25" s="1" a="1"/>
  <c r="CX60" i="25" s="1"/>
  <c r="DN20" i="25"/>
  <c r="DN51" i="25" s="1" a="1"/>
  <c r="DN51" i="25" s="1"/>
  <c r="DF38" i="25"/>
  <c r="DF69" i="25" s="1" a="1"/>
  <c r="DF69" i="25" s="1"/>
  <c r="DN38" i="25"/>
  <c r="DN69" i="25" s="1" a="1"/>
  <c r="DN69" i="25" s="1"/>
  <c r="CY38" i="25"/>
  <c r="CY69" i="25" s="1" a="1"/>
  <c r="CY69" i="25" s="1"/>
  <c r="G149" i="7"/>
  <c r="G64" i="7"/>
  <c r="D16" i="12"/>
  <c r="AB16" i="12"/>
  <c r="AB34" i="12"/>
  <c r="T34" i="12"/>
  <c r="AB25" i="12"/>
  <c r="L34" i="12"/>
  <c r="L25" i="12"/>
  <c r="D25" i="12"/>
  <c r="E34" i="12"/>
  <c r="T25" i="12"/>
  <c r="T16" i="12"/>
  <c r="L16" i="12"/>
  <c r="G73" i="7" l="1" a="1"/>
  <c r="G73" i="7" s="1"/>
  <c r="G70" i="7" a="1"/>
  <c r="G70" i="7" s="1"/>
  <c r="G71" i="7" a="1"/>
  <c r="G71" i="7" s="1"/>
  <c r="G74" i="7" a="1"/>
  <c r="G74" i="7" s="1"/>
  <c r="G69" i="7" a="1"/>
  <c r="G69" i="7" s="1"/>
  <c r="G66" i="7" a="1"/>
  <c r="G66" i="7" s="1"/>
  <c r="G68" i="7" a="1"/>
  <c r="G68" i="7" s="1"/>
  <c r="G67" i="7" a="1"/>
  <c r="G67" i="7" s="1"/>
  <c r="G75" i="7" a="1"/>
  <c r="G75" i="7" s="1"/>
  <c r="G72" i="7" a="1"/>
  <c r="G72" i="7" s="1"/>
  <c r="G152" i="7" a="1"/>
  <c r="G152" i="7" s="1"/>
  <c r="G155" i="7" a="1"/>
  <c r="G155" i="7" s="1"/>
  <c r="G156" i="7" a="1"/>
  <c r="G156" i="7" s="1"/>
  <c r="G151" i="7" a="1"/>
  <c r="G151" i="7" s="1"/>
  <c r="G154" i="7" a="1"/>
  <c r="G154" i="7" s="1"/>
  <c r="G153" i="7" a="1"/>
  <c r="G153" i="7" s="1"/>
  <c r="G158" i="7" a="1"/>
  <c r="G158" i="7" s="1"/>
  <c r="G160" i="7" a="1"/>
  <c r="G160" i="7" s="1"/>
  <c r="G157" i="7" a="1"/>
  <c r="G157" i="7" s="1"/>
  <c r="G159" i="7" a="1"/>
  <c r="G159" i="7" s="1"/>
  <c r="DG29" i="25"/>
  <c r="DG60" i="25" s="1" a="1"/>
  <c r="DG60" i="25" s="1"/>
  <c r="DG20" i="25"/>
  <c r="DG51" i="25" s="1" a="1"/>
  <c r="DG51" i="25" s="1"/>
  <c r="DO29" i="25"/>
  <c r="DO60" i="25" s="1" a="1"/>
  <c r="DO60" i="25" s="1"/>
  <c r="DW20" i="25"/>
  <c r="DW51" i="25" s="1" a="1"/>
  <c r="DW51" i="25" s="1"/>
  <c r="DW29" i="25"/>
  <c r="DW60" i="25" s="1" a="1"/>
  <c r="DW60" i="25" s="1"/>
  <c r="CZ38" i="25"/>
  <c r="CZ69" i="25" s="1" a="1"/>
  <c r="CZ69" i="25" s="1"/>
  <c r="CY20" i="25"/>
  <c r="CY51" i="25" s="1" a="1"/>
  <c r="CY51" i="25" s="1"/>
  <c r="DG38" i="25"/>
  <c r="DG69" i="25" s="1" a="1"/>
  <c r="DG69" i="25" s="1"/>
  <c r="CY29" i="25"/>
  <c r="CY60" i="25" s="1" a="1"/>
  <c r="CY60" i="25" s="1"/>
  <c r="DO38" i="25"/>
  <c r="DO69" i="25" s="1" a="1"/>
  <c r="DO69" i="25" s="1"/>
  <c r="DO20" i="25"/>
  <c r="DO51" i="25" s="1" a="1"/>
  <c r="DO51" i="25" s="1"/>
  <c r="DW38" i="25"/>
  <c r="DW69" i="25" s="1" a="1"/>
  <c r="DW69" i="25" s="1"/>
  <c r="I149" i="7"/>
  <c r="I64" i="7"/>
  <c r="E16" i="12"/>
  <c r="M16" i="12"/>
  <c r="E25" i="12"/>
  <c r="U34" i="12"/>
  <c r="U16" i="12"/>
  <c r="M25" i="12"/>
  <c r="U25" i="12"/>
  <c r="M34" i="12"/>
  <c r="AC34" i="12"/>
  <c r="F34" i="12"/>
  <c r="AC25" i="12"/>
  <c r="AC16" i="12"/>
  <c r="I75" i="7" l="1" a="1"/>
  <c r="I75" i="7" s="1"/>
  <c r="I71" i="7" a="1"/>
  <c r="I71" i="7" s="1"/>
  <c r="I67" i="7" a="1"/>
  <c r="I67" i="7" s="1"/>
  <c r="I66" i="7" a="1"/>
  <c r="I66" i="7" s="1"/>
  <c r="I73" i="7" a="1"/>
  <c r="I73" i="7" s="1"/>
  <c r="I68" i="7" a="1"/>
  <c r="I68" i="7" s="1"/>
  <c r="I72" i="7" a="1"/>
  <c r="I72" i="7" s="1"/>
  <c r="I69" i="7" a="1"/>
  <c r="I69" i="7" s="1"/>
  <c r="I70" i="7" a="1"/>
  <c r="I70" i="7" s="1"/>
  <c r="I74" i="7" a="1"/>
  <c r="I74" i="7" s="1"/>
  <c r="I158" i="7" a="1"/>
  <c r="I158" i="7" s="1"/>
  <c r="I157" i="7" a="1"/>
  <c r="I157" i="7" s="1"/>
  <c r="I152" i="7" a="1"/>
  <c r="I152" i="7" s="1"/>
  <c r="I159" i="7" a="1"/>
  <c r="I159" i="7" s="1"/>
  <c r="I153" i="7" a="1"/>
  <c r="I153" i="7" s="1"/>
  <c r="I156" i="7" a="1"/>
  <c r="I156" i="7" s="1"/>
  <c r="I151" i="7" a="1"/>
  <c r="I151" i="7" s="1"/>
  <c r="I154" i="7" a="1"/>
  <c r="I154" i="7" s="1"/>
  <c r="I160" i="7" a="1"/>
  <c r="I160" i="7" s="1"/>
  <c r="I155" i="7" a="1"/>
  <c r="I155" i="7" s="1"/>
  <c r="DH29" i="25"/>
  <c r="DH60" i="25" s="1" a="1"/>
  <c r="DH60" i="25" s="1"/>
  <c r="DX20" i="25"/>
  <c r="DX51" i="25" s="1" a="1"/>
  <c r="DX51" i="25" s="1"/>
  <c r="DA38" i="25"/>
  <c r="DA69" i="25" s="1" a="1"/>
  <c r="DA69" i="25" s="1"/>
  <c r="DH20" i="25"/>
  <c r="DH51" i="25" s="1" a="1"/>
  <c r="DH51" i="25" s="1"/>
  <c r="DP20" i="25"/>
  <c r="DP51" i="25" s="1" a="1"/>
  <c r="DP51" i="25" s="1"/>
  <c r="DX38" i="25"/>
  <c r="DX69" i="25" s="1" a="1"/>
  <c r="DX69" i="25" s="1"/>
  <c r="CZ20" i="25"/>
  <c r="CZ51" i="25" s="1" a="1"/>
  <c r="CZ51" i="25" s="1"/>
  <c r="DH38" i="25"/>
  <c r="DH69" i="25" s="1" a="1"/>
  <c r="DH69" i="25" s="1"/>
  <c r="DP29" i="25"/>
  <c r="DP60" i="25" s="1" a="1"/>
  <c r="DP60" i="25" s="1"/>
  <c r="DP38" i="25"/>
  <c r="DP69" i="25" s="1" a="1"/>
  <c r="DP69" i="25" s="1"/>
  <c r="DX29" i="25"/>
  <c r="DX60" i="25" s="1" a="1"/>
  <c r="DX60" i="25" s="1"/>
  <c r="CZ29" i="25"/>
  <c r="CZ60" i="25" s="1" a="1"/>
  <c r="CZ60" i="25" s="1"/>
  <c r="K149" i="7"/>
  <c r="K64" i="7"/>
  <c r="F16" i="12"/>
  <c r="AD16" i="12"/>
  <c r="N34" i="12"/>
  <c r="V16" i="12"/>
  <c r="AD25" i="12"/>
  <c r="V25" i="12"/>
  <c r="V34" i="12"/>
  <c r="G34" i="12"/>
  <c r="F25" i="12"/>
  <c r="AD34" i="12"/>
  <c r="N25" i="12"/>
  <c r="N16" i="12"/>
  <c r="K70" i="7" l="1" a="1"/>
  <c r="K70" i="7" s="1"/>
  <c r="K72" i="7" a="1"/>
  <c r="K72" i="7" s="1"/>
  <c r="K71" i="7" a="1"/>
  <c r="K71" i="7" s="1"/>
  <c r="K74" i="7" a="1"/>
  <c r="K74" i="7" s="1"/>
  <c r="K68" i="7" a="1"/>
  <c r="K68" i="7" s="1"/>
  <c r="K67" i="7" a="1"/>
  <c r="K67" i="7" s="1"/>
  <c r="K69" i="7" a="1"/>
  <c r="K69" i="7" s="1"/>
  <c r="K66" i="7" a="1"/>
  <c r="K66" i="7" s="1"/>
  <c r="K75" i="7" a="1"/>
  <c r="K75" i="7" s="1"/>
  <c r="K73" i="7" a="1"/>
  <c r="K73" i="7" s="1"/>
  <c r="K156" i="7" a="1"/>
  <c r="K156" i="7" s="1"/>
  <c r="K153" i="7" a="1"/>
  <c r="K153" i="7" s="1"/>
  <c r="K158" i="7" a="1"/>
  <c r="K158" i="7" s="1"/>
  <c r="K154" i="7" a="1"/>
  <c r="K154" i="7" s="1"/>
  <c r="K151" i="7" a="1"/>
  <c r="K151" i="7" s="1"/>
  <c r="K159" i="7" a="1"/>
  <c r="K159" i="7" s="1"/>
  <c r="K160" i="7" a="1"/>
  <c r="K160" i="7" s="1"/>
  <c r="K152" i="7" a="1"/>
  <c r="K152" i="7" s="1"/>
  <c r="K155" i="7" a="1"/>
  <c r="K155" i="7" s="1"/>
  <c r="K157" i="7" a="1"/>
  <c r="K157" i="7" s="1"/>
  <c r="DB38" i="25"/>
  <c r="DB69" i="25" s="1" a="1"/>
  <c r="DB69" i="25" s="1"/>
  <c r="DQ38" i="25"/>
  <c r="DQ69" i="25" s="1" a="1"/>
  <c r="DQ69" i="25" s="1"/>
  <c r="DQ29" i="25"/>
  <c r="DQ60" i="25" s="1" a="1"/>
  <c r="DQ60" i="25" s="1"/>
  <c r="DY38" i="25"/>
  <c r="DY69" i="25" s="1" a="1"/>
  <c r="DY69" i="25" s="1"/>
  <c r="DY20" i="25"/>
  <c r="DY51" i="25" s="1" a="1"/>
  <c r="DY51" i="25" s="1"/>
  <c r="DA29" i="25"/>
  <c r="DA60" i="25" s="1" a="1"/>
  <c r="DA60" i="25" s="1"/>
  <c r="DA20" i="25"/>
  <c r="DA51" i="25" s="1" a="1"/>
  <c r="DA51" i="25" s="1"/>
  <c r="DY29" i="25"/>
  <c r="DY60" i="25" s="1" a="1"/>
  <c r="DY60" i="25" s="1"/>
  <c r="DI20" i="25"/>
  <c r="DI51" i="25" s="1" a="1"/>
  <c r="DI51" i="25" s="1"/>
  <c r="DQ20" i="25"/>
  <c r="DQ51" i="25" s="1" a="1"/>
  <c r="DQ51" i="25" s="1"/>
  <c r="DI29" i="25"/>
  <c r="DI60" i="25" s="1" a="1"/>
  <c r="DI60" i="25" s="1"/>
  <c r="DI38" i="25"/>
  <c r="DI69" i="25" s="1" a="1"/>
  <c r="DI69" i="25" s="1"/>
  <c r="M149" i="7"/>
  <c r="M64" i="7"/>
  <c r="G16" i="12"/>
  <c r="O16" i="12"/>
  <c r="AE25" i="12"/>
  <c r="O25" i="12"/>
  <c r="H34" i="12"/>
  <c r="W16" i="12"/>
  <c r="AE34" i="12"/>
  <c r="W34" i="12"/>
  <c r="O34" i="12"/>
  <c r="G25" i="12"/>
  <c r="W25" i="12"/>
  <c r="AE16" i="12"/>
  <c r="M74" i="7" l="1" a="1"/>
  <c r="M74" i="7" s="1"/>
  <c r="M68" i="7" a="1"/>
  <c r="M68" i="7" s="1"/>
  <c r="M75" i="7" a="1"/>
  <c r="M75" i="7" s="1"/>
  <c r="M72" i="7" a="1"/>
  <c r="M72" i="7" s="1"/>
  <c r="M71" i="7" a="1"/>
  <c r="M71" i="7" s="1"/>
  <c r="M70" i="7" a="1"/>
  <c r="M70" i="7" s="1"/>
  <c r="M69" i="7" a="1"/>
  <c r="M69" i="7" s="1"/>
  <c r="M66" i="7" a="1"/>
  <c r="M66" i="7" s="1"/>
  <c r="M67" i="7" a="1"/>
  <c r="M67" i="7" s="1"/>
  <c r="M73" i="7" a="1"/>
  <c r="M73" i="7" s="1"/>
  <c r="M158" i="7" a="1"/>
  <c r="M158" i="7" s="1"/>
  <c r="M153" i="7" a="1"/>
  <c r="M153" i="7" s="1"/>
  <c r="M159" i="7" a="1"/>
  <c r="M159" i="7" s="1"/>
  <c r="M160" i="7" a="1"/>
  <c r="M160" i="7" s="1"/>
  <c r="M154" i="7" a="1"/>
  <c r="M154" i="7" s="1"/>
  <c r="M156" i="7" a="1"/>
  <c r="M156" i="7" s="1"/>
  <c r="M157" i="7" a="1"/>
  <c r="M157" i="7" s="1"/>
  <c r="M151" i="7" a="1"/>
  <c r="M151" i="7" s="1"/>
  <c r="M152" i="7" a="1"/>
  <c r="M152" i="7" s="1"/>
  <c r="M155" i="7" a="1"/>
  <c r="M155" i="7" s="1"/>
  <c r="DR38" i="25"/>
  <c r="DR69" i="25" s="1" a="1"/>
  <c r="DR69" i="25" s="1"/>
  <c r="DZ38" i="25"/>
  <c r="DZ69" i="25" s="1" a="1"/>
  <c r="DZ69" i="25" s="1"/>
  <c r="DC38" i="25"/>
  <c r="DC69" i="25" s="1" a="1"/>
  <c r="DC69" i="25" s="1"/>
  <c r="DZ20" i="25"/>
  <c r="DZ51" i="25" s="1" a="1"/>
  <c r="DZ51" i="25" s="1"/>
  <c r="DJ29" i="25"/>
  <c r="DJ60" i="25" s="1" a="1"/>
  <c r="DJ60" i="25" s="1"/>
  <c r="DR29" i="25"/>
  <c r="DR60" i="25" s="1" a="1"/>
  <c r="DR60" i="25" s="1"/>
  <c r="DZ29" i="25"/>
  <c r="DZ60" i="25" s="1" a="1"/>
  <c r="DZ60" i="25" s="1"/>
  <c r="DB29" i="25"/>
  <c r="DB60" i="25" s="1" a="1"/>
  <c r="DB60" i="25" s="1"/>
  <c r="DJ20" i="25"/>
  <c r="DJ51" i="25" s="1" a="1"/>
  <c r="DJ51" i="25" s="1"/>
  <c r="DJ38" i="25"/>
  <c r="DJ69" i="25" s="1" a="1"/>
  <c r="DJ69" i="25" s="1"/>
  <c r="DB20" i="25"/>
  <c r="DB51" i="25" s="1" a="1"/>
  <c r="DB51" i="25" s="1"/>
  <c r="DR20" i="25"/>
  <c r="DR51" i="25" s="1" a="1"/>
  <c r="DR51" i="25" s="1"/>
  <c r="O149" i="7"/>
  <c r="O64" i="7"/>
  <c r="H16" i="12"/>
  <c r="AF16" i="12"/>
  <c r="X34" i="12"/>
  <c r="P25" i="12"/>
  <c r="X25" i="12"/>
  <c r="AF34" i="12"/>
  <c r="AF25" i="12"/>
  <c r="H25" i="12"/>
  <c r="X16" i="12"/>
  <c r="P34" i="12"/>
  <c r="I34" i="12"/>
  <c r="P16" i="12"/>
  <c r="O69" i="7" l="1" a="1"/>
  <c r="O69" i="7" s="1"/>
  <c r="O71" i="7" a="1"/>
  <c r="O71" i="7" s="1"/>
  <c r="O74" i="7" a="1"/>
  <c r="O74" i="7" s="1"/>
  <c r="O75" i="7" a="1"/>
  <c r="O75" i="7" s="1"/>
  <c r="O70" i="7" a="1"/>
  <c r="O70" i="7" s="1"/>
  <c r="O73" i="7" a="1"/>
  <c r="O73" i="7" s="1"/>
  <c r="O72" i="7" a="1"/>
  <c r="O72" i="7" s="1"/>
  <c r="O67" i="7" a="1"/>
  <c r="O67" i="7" s="1"/>
  <c r="O66" i="7" a="1"/>
  <c r="O66" i="7" s="1"/>
  <c r="O68" i="7" a="1"/>
  <c r="O68" i="7" s="1"/>
  <c r="O157" i="7" a="1"/>
  <c r="O157" i="7" s="1"/>
  <c r="O153" i="7" a="1"/>
  <c r="O153" i="7" s="1"/>
  <c r="O152" i="7" a="1"/>
  <c r="O152" i="7" s="1"/>
  <c r="O154" i="7" a="1"/>
  <c r="O154" i="7" s="1"/>
  <c r="O158" i="7" a="1"/>
  <c r="O158" i="7" s="1"/>
  <c r="O151" i="7" a="1"/>
  <c r="O151" i="7" s="1"/>
  <c r="O160" i="7" a="1"/>
  <c r="O160" i="7" s="1"/>
  <c r="O155" i="7" a="1"/>
  <c r="O155" i="7" s="1"/>
  <c r="O159" i="7" a="1"/>
  <c r="O159" i="7" s="1"/>
  <c r="O156" i="7" a="1"/>
  <c r="O156" i="7" s="1"/>
  <c r="DS29" i="25"/>
  <c r="DS60" i="25" s="1" a="1"/>
  <c r="DS60" i="25" s="1"/>
  <c r="DK38" i="25"/>
  <c r="DK69" i="25" s="1" a="1"/>
  <c r="DK69" i="25" s="1"/>
  <c r="EA20" i="25"/>
  <c r="EA51" i="25" s="1" a="1"/>
  <c r="EA51" i="25" s="1"/>
  <c r="DK20" i="25"/>
  <c r="DK51" i="25" s="1" a="1"/>
  <c r="DK51" i="25" s="1"/>
  <c r="DS20" i="25"/>
  <c r="DS51" i="25" s="1" a="1"/>
  <c r="DS51" i="25" s="1"/>
  <c r="DC20" i="25"/>
  <c r="DC51" i="25" s="1" a="1"/>
  <c r="DC51" i="25" s="1"/>
  <c r="EA38" i="25"/>
  <c r="EA69" i="25" s="1" a="1"/>
  <c r="EA69" i="25" s="1"/>
  <c r="DK29" i="25"/>
  <c r="DK60" i="25" s="1" a="1"/>
  <c r="DK60" i="25" s="1"/>
  <c r="DC29" i="25"/>
  <c r="DC60" i="25" s="1" a="1"/>
  <c r="DC60" i="25" s="1"/>
  <c r="EA29" i="25"/>
  <c r="EA60" i="25" s="1" a="1"/>
  <c r="EA60" i="25" s="1"/>
  <c r="DD38" i="25"/>
  <c r="DD69" i="25" s="1" a="1"/>
  <c r="DD69" i="25" s="1"/>
  <c r="DS38" i="25"/>
  <c r="DS69" i="25" s="1" a="1"/>
  <c r="DS69" i="25" s="1"/>
  <c r="C162" i="7"/>
  <c r="I16" i="12"/>
  <c r="Q16" i="12"/>
  <c r="Y16" i="12"/>
  <c r="Y25" i="12"/>
  <c r="C35" i="12"/>
  <c r="I25" i="12"/>
  <c r="Q25" i="12"/>
  <c r="Q34" i="12"/>
  <c r="AG25" i="12"/>
  <c r="Y34" i="12"/>
  <c r="AG34" i="12"/>
  <c r="AG16" i="12"/>
  <c r="C172" i="7" l="1" a="1"/>
  <c r="C172" i="7" s="1"/>
  <c r="C170" i="7" a="1"/>
  <c r="C170" i="7" s="1"/>
  <c r="C171" i="7" a="1"/>
  <c r="C171" i="7" s="1"/>
  <c r="C173" i="7" a="1"/>
  <c r="C173" i="7" s="1"/>
  <c r="C169" i="7" a="1"/>
  <c r="C169" i="7" s="1"/>
  <c r="C165" i="7" a="1"/>
  <c r="C165" i="7" s="1"/>
  <c r="C168" i="7" a="1"/>
  <c r="C168" i="7" s="1"/>
  <c r="C166" i="7" a="1"/>
  <c r="C166" i="7" s="1"/>
  <c r="C167" i="7" a="1"/>
  <c r="C167" i="7" s="1"/>
  <c r="C164" i="7" a="1"/>
  <c r="C164" i="7" s="1"/>
  <c r="EB38" i="25"/>
  <c r="EB69" i="25" s="1" a="1"/>
  <c r="EB69" i="25" s="1"/>
  <c r="DT20" i="25"/>
  <c r="DT51" i="25" s="1" a="1"/>
  <c r="DT51" i="25" s="1"/>
  <c r="EB29" i="25"/>
  <c r="EB60" i="25" s="1" a="1"/>
  <c r="EB60" i="25" s="1"/>
  <c r="DD29" i="25"/>
  <c r="DD60" i="25" s="1" a="1"/>
  <c r="DD60" i="25" s="1"/>
  <c r="DT38" i="25"/>
  <c r="DT69" i="25" s="1" a="1"/>
  <c r="DT69" i="25" s="1"/>
  <c r="DL20" i="25"/>
  <c r="DL51" i="25" s="1" a="1"/>
  <c r="DL51" i="25" s="1"/>
  <c r="DL38" i="25"/>
  <c r="DL69" i="25" s="1" a="1"/>
  <c r="DL69" i="25" s="1"/>
  <c r="DD20" i="25"/>
  <c r="DD51" i="25" s="1" a="1"/>
  <c r="DD51" i="25" s="1"/>
  <c r="DL29" i="25"/>
  <c r="DL60" i="25" s="1" a="1"/>
  <c r="DL60" i="25" s="1"/>
  <c r="CX39" i="25"/>
  <c r="CX70" i="25" s="1" a="1"/>
  <c r="CX70" i="25" s="1"/>
  <c r="EB20" i="25"/>
  <c r="EB51" i="25" s="1" a="1"/>
  <c r="EB51" i="25" s="1"/>
  <c r="DT29" i="25"/>
  <c r="DT60" i="25" s="1" a="1"/>
  <c r="DT60" i="25" s="1"/>
  <c r="E162" i="7"/>
  <c r="C17" i="12"/>
  <c r="AA17" i="12"/>
  <c r="AA26" i="12"/>
  <c r="D35" i="12"/>
  <c r="AA35" i="12"/>
  <c r="K35" i="12"/>
  <c r="S26" i="12"/>
  <c r="K26" i="12"/>
  <c r="S17" i="12"/>
  <c r="S35" i="12"/>
  <c r="C26" i="12"/>
  <c r="K17" i="12"/>
  <c r="E172" i="7" l="1" a="1"/>
  <c r="E172" i="7" s="1"/>
  <c r="E167" i="7" a="1"/>
  <c r="E167" i="7" s="1"/>
  <c r="E168" i="7" a="1"/>
  <c r="E168" i="7" s="1"/>
  <c r="E164" i="7" a="1"/>
  <c r="E164" i="7" s="1"/>
  <c r="E171" i="7" a="1"/>
  <c r="E171" i="7" s="1"/>
  <c r="E166" i="7" a="1"/>
  <c r="E166" i="7" s="1"/>
  <c r="E165" i="7" a="1"/>
  <c r="E165" i="7" s="1"/>
  <c r="E169" i="7" a="1"/>
  <c r="E169" i="7" s="1"/>
  <c r="E173" i="7" a="1"/>
  <c r="E173" i="7" s="1"/>
  <c r="E170" i="7" a="1"/>
  <c r="E170" i="7" s="1"/>
  <c r="DN21" i="25"/>
  <c r="DN52" i="25" s="1" a="1"/>
  <c r="DN52" i="25" s="1"/>
  <c r="DF39" i="25"/>
  <c r="DF70" i="25" s="1" a="1"/>
  <c r="DF70" i="25" s="1"/>
  <c r="DV39" i="25"/>
  <c r="DV70" i="25" s="1" a="1"/>
  <c r="DV70" i="25" s="1"/>
  <c r="DF21" i="25"/>
  <c r="DF52" i="25" s="1" a="1"/>
  <c r="DF52" i="25" s="1"/>
  <c r="CY39" i="25"/>
  <c r="CY70" i="25" s="1" a="1"/>
  <c r="CY70" i="25" s="1"/>
  <c r="CX30" i="25"/>
  <c r="CX61" i="25" s="1" a="1"/>
  <c r="CX61" i="25" s="1"/>
  <c r="DV30" i="25"/>
  <c r="DV61" i="25" s="1" a="1"/>
  <c r="DV61" i="25" s="1"/>
  <c r="DV21" i="25"/>
  <c r="DV52" i="25" s="1" a="1"/>
  <c r="DV52" i="25" s="1"/>
  <c r="CX21" i="25"/>
  <c r="CX52" i="25" s="1" a="1"/>
  <c r="CX52" i="25" s="1"/>
  <c r="DF30" i="25"/>
  <c r="DF61" i="25" s="1" a="1"/>
  <c r="DF61" i="25" s="1"/>
  <c r="DN39" i="25"/>
  <c r="DN70" i="25" s="1" a="1"/>
  <c r="DN70" i="25" s="1"/>
  <c r="DN30" i="25"/>
  <c r="DN61" i="25" s="1" a="1"/>
  <c r="DN61" i="25" s="1"/>
  <c r="D17" i="12"/>
  <c r="L17" i="12"/>
  <c r="L26" i="12"/>
  <c r="AB35" i="12"/>
  <c r="D26" i="12"/>
  <c r="E35" i="12"/>
  <c r="T35" i="12"/>
  <c r="T26" i="12"/>
  <c r="AB26" i="12"/>
  <c r="T17" i="12"/>
  <c r="L35" i="12"/>
  <c r="AB17" i="12"/>
  <c r="DG30" i="25" l="1"/>
  <c r="DG61" i="25" s="1" a="1"/>
  <c r="DG61" i="25" s="1"/>
  <c r="CY21" i="25"/>
  <c r="CY52" i="25" s="1" a="1"/>
  <c r="CY52" i="25" s="1"/>
  <c r="DO30" i="25"/>
  <c r="DO61" i="25" s="1" a="1"/>
  <c r="DO61" i="25" s="1"/>
  <c r="DG21" i="25"/>
  <c r="DG52" i="25" s="1" a="1"/>
  <c r="DG52" i="25" s="1"/>
  <c r="CZ39" i="25"/>
  <c r="CZ70" i="25" s="1" a="1"/>
  <c r="CZ70" i="25" s="1"/>
  <c r="CY30" i="25"/>
  <c r="CY61" i="25" s="1" a="1"/>
  <c r="CY61" i="25" s="1"/>
  <c r="DW21" i="25"/>
  <c r="DW52" i="25" s="1" a="1"/>
  <c r="DW52" i="25" s="1"/>
  <c r="DW39" i="25"/>
  <c r="DW70" i="25" s="1" a="1"/>
  <c r="DW70" i="25" s="1"/>
  <c r="DO21" i="25"/>
  <c r="DO52" i="25" s="1" a="1"/>
  <c r="DO52" i="25" s="1"/>
  <c r="DG39" i="25"/>
  <c r="DG70" i="25" s="1" a="1"/>
  <c r="DG70" i="25" s="1"/>
  <c r="DW30" i="25"/>
  <c r="DW61" i="25" s="1" a="1"/>
  <c r="DW61" i="25" s="1"/>
  <c r="DO39" i="25"/>
  <c r="DO70" i="25" s="1" a="1"/>
  <c r="DO70" i="25" s="1"/>
  <c r="E17" i="12"/>
  <c r="AC17" i="12"/>
  <c r="U26" i="12"/>
  <c r="E26" i="12"/>
  <c r="M35" i="12"/>
  <c r="U35" i="12"/>
  <c r="AC35" i="12"/>
  <c r="U17" i="12"/>
  <c r="F35" i="12"/>
  <c r="M26" i="12"/>
  <c r="AC26" i="12"/>
  <c r="M17" i="12"/>
  <c r="DP21" i="25" l="1"/>
  <c r="DP52" i="25" s="1" a="1"/>
  <c r="DP52" i="25" s="1"/>
  <c r="DX39" i="25"/>
  <c r="DX70" i="25" s="1" a="1"/>
  <c r="DX70" i="25" s="1"/>
  <c r="CZ30" i="25"/>
  <c r="CZ61" i="25" s="1" a="1"/>
  <c r="CZ61" i="25" s="1"/>
  <c r="DP39" i="25"/>
  <c r="DP70" i="25" s="1" a="1"/>
  <c r="DP70" i="25" s="1"/>
  <c r="DH39" i="25"/>
  <c r="DH70" i="25" s="1" a="1"/>
  <c r="DH70" i="25" s="1"/>
  <c r="DH21" i="25"/>
  <c r="DH52" i="25" s="1" a="1"/>
  <c r="DH52" i="25" s="1"/>
  <c r="DX30" i="25"/>
  <c r="DX61" i="25" s="1" a="1"/>
  <c r="DX61" i="25" s="1"/>
  <c r="DP30" i="25"/>
  <c r="DP61" i="25" s="1" a="1"/>
  <c r="DP61" i="25" s="1"/>
  <c r="DH30" i="25"/>
  <c r="DH61" i="25" s="1" a="1"/>
  <c r="DH61" i="25" s="1"/>
  <c r="DX21" i="25"/>
  <c r="DX52" i="25" s="1" a="1"/>
  <c r="DX52" i="25" s="1"/>
  <c r="DA39" i="25"/>
  <c r="DA70" i="25" s="1" a="1"/>
  <c r="DA70" i="25" s="1"/>
  <c r="CZ21" i="25"/>
  <c r="CZ52" i="25" s="1" a="1"/>
  <c r="CZ52" i="25" s="1"/>
  <c r="F17" i="12"/>
  <c r="N17" i="12"/>
  <c r="G35" i="12"/>
  <c r="N35" i="12"/>
  <c r="V17" i="12"/>
  <c r="F26" i="12"/>
  <c r="AD26" i="12"/>
  <c r="AD35" i="12"/>
  <c r="V26" i="12"/>
  <c r="N26" i="12"/>
  <c r="V35" i="12"/>
  <c r="AD17" i="12"/>
  <c r="DY30" i="25" l="1"/>
  <c r="DY61" i="25" s="1" a="1"/>
  <c r="DY61" i="25" s="1"/>
  <c r="DA30" i="25"/>
  <c r="DA61" i="25" s="1" a="1"/>
  <c r="DA61" i="25" s="1"/>
  <c r="DQ21" i="25"/>
  <c r="DQ52" i="25" s="1" a="1"/>
  <c r="DQ52" i="25" s="1"/>
  <c r="DY21" i="25"/>
  <c r="DY52" i="25" s="1" a="1"/>
  <c r="DY52" i="25" s="1"/>
  <c r="DI39" i="25"/>
  <c r="DI70" i="25" s="1" a="1"/>
  <c r="DI70" i="25" s="1"/>
  <c r="DY39" i="25"/>
  <c r="DY70" i="25" s="1" a="1"/>
  <c r="DY70" i="25" s="1"/>
  <c r="DQ39" i="25"/>
  <c r="DQ70" i="25" s="1" a="1"/>
  <c r="DQ70" i="25" s="1"/>
  <c r="DB39" i="25"/>
  <c r="DB70" i="25" s="1" a="1"/>
  <c r="DB70" i="25" s="1"/>
  <c r="DI30" i="25"/>
  <c r="DI61" i="25" s="1" a="1"/>
  <c r="DI61" i="25" s="1"/>
  <c r="DI21" i="25"/>
  <c r="DI52" i="25" s="1" a="1"/>
  <c r="DI52" i="25" s="1"/>
  <c r="DQ30" i="25"/>
  <c r="DQ61" i="25" s="1" a="1"/>
  <c r="DQ61" i="25" s="1"/>
  <c r="DA21" i="25"/>
  <c r="DA52" i="25" s="1" a="1"/>
  <c r="DA52" i="25" s="1"/>
  <c r="G17" i="12"/>
  <c r="AE17" i="12"/>
  <c r="AE35" i="12"/>
  <c r="W35" i="12"/>
  <c r="AE26" i="12"/>
  <c r="O35" i="12"/>
  <c r="O26" i="12"/>
  <c r="G26" i="12"/>
  <c r="H35" i="12"/>
  <c r="W26" i="12"/>
  <c r="W17" i="12"/>
  <c r="O17" i="12"/>
  <c r="DJ30" i="25" l="1"/>
  <c r="DJ61" i="25" s="1" a="1"/>
  <c r="DJ61" i="25" s="1"/>
  <c r="DJ39" i="25"/>
  <c r="DJ70" i="25" s="1" a="1"/>
  <c r="DJ70" i="25" s="1"/>
  <c r="DB30" i="25"/>
  <c r="DB61" i="25" s="1" a="1"/>
  <c r="DB61" i="25" s="1"/>
  <c r="DZ30" i="25"/>
  <c r="DZ61" i="25" s="1" a="1"/>
  <c r="DZ61" i="25" s="1"/>
  <c r="DR39" i="25"/>
  <c r="DR70" i="25" s="1" a="1"/>
  <c r="DR70" i="25" s="1"/>
  <c r="DJ21" i="25"/>
  <c r="DJ52" i="25" s="1" a="1"/>
  <c r="DJ52" i="25" s="1"/>
  <c r="DR21" i="25"/>
  <c r="DR52" i="25" s="1" a="1"/>
  <c r="DR52" i="25" s="1"/>
  <c r="DZ39" i="25"/>
  <c r="DZ70" i="25" s="1" a="1"/>
  <c r="DZ70" i="25" s="1"/>
  <c r="DZ21" i="25"/>
  <c r="DZ52" i="25" s="1" a="1"/>
  <c r="DZ52" i="25" s="1"/>
  <c r="DR30" i="25"/>
  <c r="DR61" i="25" s="1" a="1"/>
  <c r="DR61" i="25" s="1"/>
  <c r="DC39" i="25"/>
  <c r="DC70" i="25" s="1" a="1"/>
  <c r="DC70" i="25" s="1"/>
  <c r="DB21" i="25"/>
  <c r="DB52" i="25" s="1" a="1"/>
  <c r="DB52" i="25" s="1"/>
  <c r="H17" i="12"/>
  <c r="P17" i="12"/>
  <c r="H26" i="12"/>
  <c r="X35" i="12"/>
  <c r="X17" i="12"/>
  <c r="P26" i="12"/>
  <c r="X26" i="12"/>
  <c r="P35" i="12"/>
  <c r="AF35" i="12"/>
  <c r="I35" i="12"/>
  <c r="AF26" i="12"/>
  <c r="AF17" i="12"/>
  <c r="DS30" i="25" l="1"/>
  <c r="DS61" i="25" s="1" a="1"/>
  <c r="DS61" i="25" s="1"/>
  <c r="DK39" i="25"/>
  <c r="DK70" i="25" s="1" a="1"/>
  <c r="DK70" i="25" s="1"/>
  <c r="DK30" i="25"/>
  <c r="DK61" i="25" s="1" a="1"/>
  <c r="DK61" i="25" s="1"/>
  <c r="DS21" i="25"/>
  <c r="DS52" i="25" s="1" a="1"/>
  <c r="DS52" i="25" s="1"/>
  <c r="EA30" i="25"/>
  <c r="EA61" i="25" s="1" a="1"/>
  <c r="EA61" i="25" s="1"/>
  <c r="DC30" i="25"/>
  <c r="DC61" i="25" s="1" a="1"/>
  <c r="DC61" i="25" s="1"/>
  <c r="EA21" i="25"/>
  <c r="EA52" i="25" s="1" a="1"/>
  <c r="EA52" i="25" s="1"/>
  <c r="DS39" i="25"/>
  <c r="DS70" i="25" s="1" a="1"/>
  <c r="DS70" i="25" s="1"/>
  <c r="DD39" i="25"/>
  <c r="DD70" i="25" s="1" a="1"/>
  <c r="DD70" i="25" s="1"/>
  <c r="DK21" i="25"/>
  <c r="DK52" i="25" s="1" a="1"/>
  <c r="DK52" i="25" s="1"/>
  <c r="EA39" i="25"/>
  <c r="EA70" i="25" s="1" a="1"/>
  <c r="EA70" i="25" s="1"/>
  <c r="DC21" i="25"/>
  <c r="DC52" i="25" s="1" a="1"/>
  <c r="DC52" i="25" s="1"/>
  <c r="I17" i="12"/>
  <c r="AG17" i="12"/>
  <c r="Q35" i="12"/>
  <c r="Y17" i="12"/>
  <c r="AG26" i="12"/>
  <c r="Y26" i="12"/>
  <c r="Y35" i="12"/>
  <c r="C36" i="12"/>
  <c r="I26" i="12"/>
  <c r="AG35" i="12"/>
  <c r="Q26" i="12"/>
  <c r="Q17" i="12"/>
  <c r="EB39" i="25" l="1"/>
  <c r="EB70" i="25" s="1" a="1"/>
  <c r="EB70" i="25" s="1"/>
  <c r="CX40" i="25"/>
  <c r="CX71" i="25" s="1" a="1"/>
  <c r="CX71" i="25" s="1"/>
  <c r="DT39" i="25"/>
  <c r="DT70" i="25" s="1" a="1"/>
  <c r="DT70" i="25" s="1"/>
  <c r="DT30" i="25"/>
  <c r="DT61" i="25" s="1" a="1"/>
  <c r="DT61" i="25" s="1"/>
  <c r="EB30" i="25"/>
  <c r="EB61" i="25" s="1" a="1"/>
  <c r="EB61" i="25" s="1"/>
  <c r="DL21" i="25"/>
  <c r="DL52" i="25" s="1" a="1"/>
  <c r="DL52" i="25" s="1"/>
  <c r="DL30" i="25"/>
  <c r="DL61" i="25" s="1" a="1"/>
  <c r="DL61" i="25" s="1"/>
  <c r="DL39" i="25"/>
  <c r="DL70" i="25" s="1" a="1"/>
  <c r="DL70" i="25" s="1"/>
  <c r="DT21" i="25"/>
  <c r="DT52" i="25" s="1" a="1"/>
  <c r="DT52" i="25" s="1"/>
  <c r="EB21" i="25"/>
  <c r="EB52" i="25" s="1" a="1"/>
  <c r="EB52" i="25" s="1"/>
  <c r="DD30" i="25"/>
  <c r="DD61" i="25" s="1" a="1"/>
  <c r="DD61" i="25" s="1"/>
  <c r="DD21" i="25"/>
  <c r="DD52" i="25" s="1" a="1"/>
  <c r="DD52" i="25" s="1"/>
  <c r="C18" i="12"/>
  <c r="CX22" i="25" s="1"/>
  <c r="CX53" i="25" s="1" a="1"/>
  <c r="CX53" i="25" s="1"/>
  <c r="K18" i="12"/>
  <c r="AA27" i="12"/>
  <c r="K27" i="12"/>
  <c r="D36" i="12"/>
  <c r="S18" i="12"/>
  <c r="AA36" i="12"/>
  <c r="S36" i="12"/>
  <c r="K36" i="12"/>
  <c r="C27" i="12"/>
  <c r="S27" i="12"/>
  <c r="AA18" i="12"/>
  <c r="DN40" i="25" l="1"/>
  <c r="DN71" i="25" s="1" a="1"/>
  <c r="DN71" i="25" s="1"/>
  <c r="CY40" i="25"/>
  <c r="CY71" i="25" s="1" a="1"/>
  <c r="CY71" i="25" s="1"/>
  <c r="DV40" i="25"/>
  <c r="DV71" i="25" s="1" a="1"/>
  <c r="DV71" i="25" s="1"/>
  <c r="DV22" i="25"/>
  <c r="DV53" i="25" s="1" a="1"/>
  <c r="DV53" i="25" s="1"/>
  <c r="DF31" i="25"/>
  <c r="DF62" i="25" s="1" a="1"/>
  <c r="DF62" i="25" s="1"/>
  <c r="DF40" i="25"/>
  <c r="DF71" i="25" s="1" a="1"/>
  <c r="DF71" i="25" s="1"/>
  <c r="DN22" i="25"/>
  <c r="DN53" i="25" s="1" a="1"/>
  <c r="DN53" i="25" s="1"/>
  <c r="DN31" i="25"/>
  <c r="DN62" i="25" s="1" a="1"/>
  <c r="DN62" i="25" s="1"/>
  <c r="DV31" i="25"/>
  <c r="DV62" i="25" s="1" a="1"/>
  <c r="DV62" i="25" s="1"/>
  <c r="CX31" i="25"/>
  <c r="CX62" i="25" s="1" a="1"/>
  <c r="CX62" i="25" s="1"/>
  <c r="DF22" i="25"/>
  <c r="DF53" i="25" s="1" a="1"/>
  <c r="DF53" i="25" s="1"/>
  <c r="D18" i="12"/>
  <c r="AB18" i="12"/>
  <c r="T36" i="12"/>
  <c r="L27" i="12"/>
  <c r="T27" i="12"/>
  <c r="AB36" i="12"/>
  <c r="AB27" i="12"/>
  <c r="D27" i="12"/>
  <c r="T18" i="12"/>
  <c r="L36" i="12"/>
  <c r="E36" i="12"/>
  <c r="L18" i="12"/>
  <c r="CY31" i="25" l="1"/>
  <c r="CY62" i="25" s="1" a="1"/>
  <c r="CY62" i="25" s="1"/>
  <c r="CY22" i="25"/>
  <c r="CY53" i="25" s="1" a="1"/>
  <c r="CY53" i="25" s="1"/>
  <c r="DO22" i="25"/>
  <c r="DO53" i="25" s="1" a="1"/>
  <c r="DO53" i="25" s="1"/>
  <c r="DW31" i="25"/>
  <c r="DW62" i="25" s="1" a="1"/>
  <c r="DW62" i="25" s="1"/>
  <c r="DW40" i="25"/>
  <c r="DW71" i="25" s="1" a="1"/>
  <c r="DW71" i="25" s="1"/>
  <c r="DG22" i="25"/>
  <c r="DG53" i="25" s="1" a="1"/>
  <c r="DG53" i="25" s="1"/>
  <c r="DO31" i="25"/>
  <c r="DO62" i="25" s="1" a="1"/>
  <c r="DO62" i="25" s="1"/>
  <c r="CZ40" i="25"/>
  <c r="CZ71" i="25" s="1" a="1"/>
  <c r="CZ71" i="25" s="1"/>
  <c r="DG31" i="25"/>
  <c r="DG62" i="25" s="1" a="1"/>
  <c r="DG62" i="25" s="1"/>
  <c r="DO40" i="25"/>
  <c r="DO71" i="25" s="1" a="1"/>
  <c r="DO71" i="25" s="1"/>
  <c r="DG40" i="25"/>
  <c r="DG71" i="25" s="1" a="1"/>
  <c r="DG71" i="25" s="1"/>
  <c r="E18" i="12"/>
  <c r="DW22" i="25"/>
  <c r="DW53" i="25" s="1" a="1"/>
  <c r="DW53" i="25" s="1"/>
  <c r="M18" i="12"/>
  <c r="U18" i="12"/>
  <c r="U27" i="12"/>
  <c r="F36" i="12"/>
  <c r="E27" i="12"/>
  <c r="M27" i="12"/>
  <c r="M36" i="12"/>
  <c r="AC27" i="12"/>
  <c r="U36" i="12"/>
  <c r="AC36" i="12"/>
  <c r="AC18" i="12"/>
  <c r="DH40" i="25" l="1"/>
  <c r="DH71" i="25" s="1" a="1"/>
  <c r="DH71" i="25" s="1"/>
  <c r="CZ22" i="25"/>
  <c r="CZ53" i="25" s="1" a="1"/>
  <c r="CZ53" i="25" s="1"/>
  <c r="CZ31" i="25"/>
  <c r="CZ62" i="25" s="1" a="1"/>
  <c r="CZ62" i="25" s="1"/>
  <c r="DA40" i="25"/>
  <c r="DA71" i="25" s="1" a="1"/>
  <c r="DA71" i="25" s="1"/>
  <c r="DP40" i="25"/>
  <c r="DP71" i="25" s="1" a="1"/>
  <c r="DP71" i="25" s="1"/>
  <c r="DX22" i="25"/>
  <c r="DX53" i="25" s="1" a="1"/>
  <c r="DX53" i="25" s="1"/>
  <c r="DX40" i="25"/>
  <c r="DX71" i="25" s="1" a="1"/>
  <c r="DX71" i="25" s="1"/>
  <c r="DP31" i="25"/>
  <c r="DP62" i="25" s="1" a="1"/>
  <c r="DP62" i="25" s="1"/>
  <c r="DH31" i="25"/>
  <c r="DH62" i="25" s="1" a="1"/>
  <c r="DH62" i="25" s="1"/>
  <c r="F18" i="12"/>
  <c r="G18" i="12" s="1"/>
  <c r="DP22" i="25"/>
  <c r="DP53" i="25" s="1" a="1"/>
  <c r="DP53" i="25" s="1"/>
  <c r="DH22" i="25"/>
  <c r="DH53" i="25" s="1" a="1"/>
  <c r="DH53" i="25" s="1"/>
  <c r="DX31" i="25"/>
  <c r="DX62" i="25" s="1" a="1"/>
  <c r="DX62" i="25" s="1"/>
  <c r="AD18" i="12"/>
  <c r="AD27" i="12"/>
  <c r="G36" i="12"/>
  <c r="AD36" i="12"/>
  <c r="N36" i="12"/>
  <c r="V27" i="12"/>
  <c r="N27" i="12"/>
  <c r="V18" i="12"/>
  <c r="V36" i="12"/>
  <c r="F27" i="12"/>
  <c r="N18" i="12"/>
  <c r="DB22" i="25" l="1"/>
  <c r="DB53" i="25" s="1" a="1"/>
  <c r="DB53" i="25" s="1"/>
  <c r="DI22" i="25"/>
  <c r="DI53" i="25" s="1" a="1"/>
  <c r="DI53" i="25" s="1"/>
  <c r="DY40" i="25"/>
  <c r="DY71" i="25" s="1" a="1"/>
  <c r="DY71" i="25" s="1"/>
  <c r="DA31" i="25"/>
  <c r="DA62" i="25" s="1" a="1"/>
  <c r="DA62" i="25" s="1"/>
  <c r="DB40" i="25"/>
  <c r="DB71" i="25" s="1" a="1"/>
  <c r="DB71" i="25" s="1"/>
  <c r="DI40" i="25"/>
  <c r="DI71" i="25" s="1" a="1"/>
  <c r="DI71" i="25" s="1"/>
  <c r="DY31" i="25"/>
  <c r="DY62" i="25" s="1" a="1"/>
  <c r="DY62" i="25" s="1"/>
  <c r="DA22" i="25"/>
  <c r="DA53" i="25" s="1" a="1"/>
  <c r="DA53" i="25" s="1"/>
  <c r="DQ31" i="25"/>
  <c r="DQ62" i="25" s="1" a="1"/>
  <c r="DQ62" i="25" s="1"/>
  <c r="DQ22" i="25"/>
  <c r="DQ53" i="25" s="1" a="1"/>
  <c r="DQ53" i="25" s="1"/>
  <c r="DY22" i="25"/>
  <c r="DY53" i="25" s="1" a="1"/>
  <c r="DY53" i="25" s="1"/>
  <c r="DQ40" i="25"/>
  <c r="DQ71" i="25" s="1" a="1"/>
  <c r="DQ71" i="25" s="1"/>
  <c r="DI31" i="25"/>
  <c r="DI62" i="25" s="1" a="1"/>
  <c r="DI62" i="25" s="1"/>
  <c r="O18" i="12"/>
  <c r="O27" i="12"/>
  <c r="AE36" i="12"/>
  <c r="G27" i="12"/>
  <c r="H18" i="12"/>
  <c r="H36" i="12"/>
  <c r="W36" i="12"/>
  <c r="W27" i="12"/>
  <c r="AE27" i="12"/>
  <c r="W18" i="12"/>
  <c r="O36" i="12"/>
  <c r="AE18" i="12"/>
  <c r="DZ22" i="25" l="1"/>
  <c r="DZ53" i="25" s="1" a="1"/>
  <c r="DZ53" i="25" s="1"/>
  <c r="DC40" i="25"/>
  <c r="DC71" i="25" s="1" a="1"/>
  <c r="DC71" i="25" s="1"/>
  <c r="DZ40" i="25"/>
  <c r="DZ71" i="25" s="1" a="1"/>
  <c r="DZ71" i="25" s="1"/>
  <c r="DR22" i="25"/>
  <c r="DR53" i="25" s="1" a="1"/>
  <c r="DR53" i="25" s="1"/>
  <c r="DJ40" i="25"/>
  <c r="DJ71" i="25" s="1" a="1"/>
  <c r="DJ71" i="25" s="1"/>
  <c r="DJ22" i="25"/>
  <c r="DJ53" i="25" s="1" a="1"/>
  <c r="DJ53" i="25" s="1"/>
  <c r="DB31" i="25"/>
  <c r="DB62" i="25" s="1" a="1"/>
  <c r="DB62" i="25" s="1"/>
  <c r="DR31" i="25"/>
  <c r="DR62" i="25" s="1" a="1"/>
  <c r="DR62" i="25" s="1"/>
  <c r="DC22" i="25"/>
  <c r="DC53" i="25" s="1" a="1"/>
  <c r="DC53" i="25" s="1"/>
  <c r="DJ31" i="25"/>
  <c r="DJ62" i="25" s="1" a="1"/>
  <c r="DJ62" i="25" s="1"/>
  <c r="DZ31" i="25"/>
  <c r="DZ62" i="25" s="1" a="1"/>
  <c r="DZ62" i="25" s="1"/>
  <c r="DR40" i="25"/>
  <c r="DR71" i="25" s="1" a="1"/>
  <c r="DR71" i="25" s="1"/>
  <c r="AF18" i="12"/>
  <c r="X27" i="12"/>
  <c r="H27" i="12"/>
  <c r="P36" i="12"/>
  <c r="X36" i="12"/>
  <c r="AF36" i="12"/>
  <c r="X18" i="12"/>
  <c r="I36" i="12"/>
  <c r="P27" i="12"/>
  <c r="AF27" i="12"/>
  <c r="I18" i="12"/>
  <c r="P18" i="12"/>
  <c r="DS22" i="25" l="1"/>
  <c r="DS53" i="25" s="1" a="1"/>
  <c r="DS53" i="25" s="1"/>
  <c r="DD40" i="25"/>
  <c r="DD71" i="25" s="1" a="1"/>
  <c r="DD71" i="25" s="1"/>
  <c r="EA40" i="25"/>
  <c r="EA71" i="25" s="1" a="1"/>
  <c r="EA71" i="25" s="1"/>
  <c r="DS40" i="25"/>
  <c r="DS71" i="25" s="1" a="1"/>
  <c r="DS71" i="25" s="1"/>
  <c r="DK22" i="25"/>
  <c r="DK53" i="25" s="1" a="1"/>
  <c r="DK53" i="25" s="1"/>
  <c r="DK40" i="25"/>
  <c r="DK71" i="25" s="1" a="1"/>
  <c r="DK71" i="25" s="1"/>
  <c r="DD22" i="25"/>
  <c r="DD53" i="25" s="1" a="1"/>
  <c r="DD53" i="25" s="1"/>
  <c r="DC31" i="25"/>
  <c r="DC62" i="25" s="1" a="1"/>
  <c r="DC62" i="25" s="1"/>
  <c r="EA31" i="25"/>
  <c r="EA62" i="25" s="1" a="1"/>
  <c r="EA62" i="25" s="1"/>
  <c r="DS31" i="25"/>
  <c r="DS62" i="25" s="1" a="1"/>
  <c r="DS62" i="25" s="1"/>
  <c r="DK31" i="25"/>
  <c r="DK62" i="25" s="1" a="1"/>
  <c r="DK62" i="25" s="1"/>
  <c r="EA22" i="25"/>
  <c r="EA53" i="25" s="1" a="1"/>
  <c r="EA53" i="25" s="1"/>
  <c r="Q18" i="12"/>
  <c r="Q36" i="12"/>
  <c r="Y18" i="12"/>
  <c r="I27" i="12"/>
  <c r="AG27" i="12"/>
  <c r="AG36" i="12"/>
  <c r="Y27" i="12"/>
  <c r="Q27" i="12"/>
  <c r="Y36" i="12"/>
  <c r="AG18" i="12"/>
  <c r="EG53" i="25" l="1"/>
  <c r="EF53" i="25"/>
  <c r="EG61" i="25"/>
  <c r="EF61" i="25"/>
  <c r="DT31" i="25"/>
  <c r="DT62" i="25" s="1" a="1"/>
  <c r="DT62" i="25" s="1"/>
  <c r="EB40" i="25"/>
  <c r="EB71" i="25" s="1" a="1"/>
  <c r="EB71" i="25" s="1"/>
  <c r="EB31" i="25"/>
  <c r="EB62" i="25" s="1" a="1"/>
  <c r="EB62" i="25" s="1"/>
  <c r="DD31" i="25"/>
  <c r="DD62" i="25" s="1" a="1"/>
  <c r="DD62" i="25" s="1"/>
  <c r="DT22" i="25"/>
  <c r="DT53" i="25" s="1" a="1"/>
  <c r="DT53" i="25" s="1"/>
  <c r="DL31" i="25"/>
  <c r="DL62" i="25" s="1" a="1"/>
  <c r="DL62" i="25" s="1"/>
  <c r="EB22" i="25"/>
  <c r="EB53" i="25" s="1" a="1"/>
  <c r="EB53" i="25" s="1"/>
  <c r="DL40" i="25"/>
  <c r="DL71" i="25" s="1" a="1"/>
  <c r="DL71" i="25" s="1"/>
  <c r="DT40" i="25"/>
  <c r="DT71" i="25" s="1" a="1"/>
  <c r="DT71" i="25" s="1"/>
  <c r="DL22" i="25"/>
  <c r="DL53" i="25" s="1" a="1"/>
  <c r="DL53" i="25" s="1"/>
  <c r="C77" i="7"/>
  <c r="EH61" i="25" l="1"/>
  <c r="EV28" i="25"/>
  <c r="C80" i="7" a="1"/>
  <c r="C80" i="7" s="1"/>
  <c r="C82" i="7" a="1"/>
  <c r="C82" i="7" s="1"/>
  <c r="C86" i="7" a="1"/>
  <c r="C86" i="7" s="1"/>
  <c r="C85" i="7" a="1"/>
  <c r="C85" i="7" s="1"/>
  <c r="C79" i="7" a="1"/>
  <c r="C79" i="7" s="1"/>
  <c r="C87" i="7" a="1"/>
  <c r="C87" i="7" s="1"/>
  <c r="C88" i="7" a="1"/>
  <c r="C88" i="7" s="1"/>
  <c r="C81" i="7" a="1"/>
  <c r="C81" i="7" s="1"/>
  <c r="C83" i="7" a="1"/>
  <c r="C83" i="7" s="1"/>
  <c r="C84" i="7" a="1"/>
  <c r="C84" i="7" s="1"/>
  <c r="EH53" i="25"/>
  <c r="EG57" i="25"/>
  <c r="EF57" i="25"/>
  <c r="EG60" i="25"/>
  <c r="EF60" i="25"/>
  <c r="EG64" i="25"/>
  <c r="EF64" i="25"/>
  <c r="EH64" i="25" s="1"/>
  <c r="EG59" i="25"/>
  <c r="EF59" i="25"/>
  <c r="EF63" i="25"/>
  <c r="EG63" i="25"/>
  <c r="EG62" i="25"/>
  <c r="EF62" i="25"/>
  <c r="EG54" i="25"/>
  <c r="EF54" i="25"/>
  <c r="EH54" i="25" s="1"/>
  <c r="EF56" i="25"/>
  <c r="EG56" i="25"/>
  <c r="EG58" i="25"/>
  <c r="EF58" i="25"/>
  <c r="EF55" i="25"/>
  <c r="EG55" i="25"/>
  <c r="E77" i="7"/>
  <c r="EH62" i="25" l="1"/>
  <c r="EH58" i="25"/>
  <c r="EH57" i="25"/>
  <c r="E85" i="7" a="1"/>
  <c r="E85" i="7" s="1"/>
  <c r="E86" i="7" a="1"/>
  <c r="E86" i="7" s="1"/>
  <c r="E79" i="7" a="1"/>
  <c r="E79" i="7" s="1"/>
  <c r="E83" i="7" a="1"/>
  <c r="E83" i="7" s="1"/>
  <c r="E88" i="7" a="1"/>
  <c r="E88" i="7" s="1"/>
  <c r="E80" i="7" a="1"/>
  <c r="E80" i="7" s="1"/>
  <c r="E82" i="7" a="1"/>
  <c r="E82" i="7" s="1"/>
  <c r="E81" i="7" a="1"/>
  <c r="E81" i="7" s="1"/>
  <c r="E84" i="7" a="1"/>
  <c r="E84" i="7" s="1"/>
  <c r="E87" i="7" a="1"/>
  <c r="E87" i="7" s="1"/>
  <c r="EH60" i="25"/>
  <c r="EH59" i="25"/>
  <c r="EH56" i="25"/>
  <c r="EH55" i="25"/>
  <c r="EH63" i="25"/>
</calcChain>
</file>

<file path=xl/sharedStrings.xml><?xml version="1.0" encoding="utf-8"?>
<sst xmlns="http://schemas.openxmlformats.org/spreadsheetml/2006/main" count="621" uniqueCount="213">
  <si>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</si>
  <si>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</si>
  <si>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</si>
  <si>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</si>
  <si>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</si>
  <si>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</si>
  <si>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</si>
  <si>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</si>
  <si>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</si>
  <si>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Department</t>
  </si>
  <si>
    <t>Employee</t>
  </si>
  <si>
    <t>Year</t>
  </si>
  <si>
    <t>Month</t>
  </si>
  <si>
    <t>September</t>
  </si>
  <si>
    <t>Yes</t>
  </si>
  <si>
    <t>MONDAY</t>
  </si>
  <si>
    <t>WEDNESDAY</t>
  </si>
  <si>
    <t>THURSDAY</t>
  </si>
  <si>
    <t>FRIDAY</t>
  </si>
  <si>
    <t>SATURDAY</t>
  </si>
  <si>
    <t>SUNDAY</t>
  </si>
  <si>
    <t>No</t>
  </si>
  <si>
    <t>Sun</t>
  </si>
  <si>
    <t>Mon</t>
  </si>
  <si>
    <t>Tue</t>
  </si>
  <si>
    <t>Wed</t>
  </si>
  <si>
    <t>Thu</t>
  </si>
  <si>
    <t>Fri</t>
  </si>
  <si>
    <t>Sat</t>
  </si>
  <si>
    <t>January</t>
  </si>
  <si>
    <t>Leave Type</t>
  </si>
  <si>
    <t>Departments</t>
  </si>
  <si>
    <t>Sales</t>
  </si>
  <si>
    <t>Marketing</t>
  </si>
  <si>
    <t>Accounting</t>
  </si>
  <si>
    <t>Finance</t>
  </si>
  <si>
    <t>SETTINGS</t>
  </si>
  <si>
    <t>Leave Types</t>
  </si>
  <si>
    <t>HR</t>
  </si>
  <si>
    <t>Used</t>
  </si>
  <si>
    <t>Remaining</t>
  </si>
  <si>
    <t>Work Days</t>
  </si>
  <si>
    <t>February</t>
  </si>
  <si>
    <t>March</t>
  </si>
  <si>
    <t>April</t>
  </si>
  <si>
    <t>May</t>
  </si>
  <si>
    <t>June</t>
  </si>
  <si>
    <t>July</t>
  </si>
  <si>
    <t>August</t>
  </si>
  <si>
    <t>October</t>
  </si>
  <si>
    <t>November</t>
  </si>
  <si>
    <t>December</t>
  </si>
  <si>
    <t>Heading Index</t>
  </si>
  <si>
    <t>Start Day</t>
  </si>
  <si>
    <t>Start Year</t>
  </si>
  <si>
    <t>Start Month</t>
  </si>
  <si>
    <t>End Year</t>
  </si>
  <si>
    <t>Monday</t>
  </si>
  <si>
    <t>Tuesday</t>
  </si>
  <si>
    <t>Wednesday</t>
  </si>
  <si>
    <t>Thursday</t>
  </si>
  <si>
    <t>Friday</t>
  </si>
  <si>
    <t>Saturday</t>
  </si>
  <si>
    <t>Sunday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</si>
  <si>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</si>
  <si>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</si>
  <si>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</si>
  <si>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</si>
  <si>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</si>
  <si>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</si>
  <si>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</si>
  <si>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</si>
  <si>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</si>
  <si>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</si>
  <si>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</si>
  <si>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Holidays</t>
  </si>
  <si>
    <t>New Year's Day</t>
  </si>
  <si>
    <t>Date</t>
  </si>
  <si>
    <t>Holiday Check</t>
  </si>
  <si>
    <t>Employee #</t>
  </si>
  <si>
    <t>Months</t>
  </si>
  <si>
    <t>Total Filter</t>
  </si>
  <si>
    <t>Compensated</t>
  </si>
  <si>
    <t>Employee Index</t>
  </si>
  <si>
    <t>Calculated Area</t>
  </si>
  <si>
    <t>Row Index</t>
  </si>
  <si>
    <t>Days</t>
  </si>
  <si>
    <t>TEAM TRACKER</t>
  </si>
  <si>
    <t>EMPLOYEE TRACKER</t>
  </si>
  <si>
    <t>Year
Filter</t>
  </si>
  <si>
    <t>Employee
Filter</t>
  </si>
  <si>
    <t>Calendar Start Dates</t>
  </si>
  <si>
    <t>Working Day Checks</t>
  </si>
  <si>
    <t>Leave Type Index</t>
  </si>
  <si>
    <t>Order Index</t>
  </si>
  <si>
    <t>Start Year
Duration</t>
  </si>
  <si>
    <t>End Year Duration</t>
  </si>
  <si>
    <t>Start -End Year
Check</t>
  </si>
  <si>
    <r>
      <t>Employee Sheet Holiday Check</t>
    </r>
    <r>
      <rPr>
        <sz val="11"/>
        <rFont val="Arial"/>
        <family val="2"/>
        <charset val="162"/>
        <scheme val="minor"/>
      </rPr>
      <t xml:space="preserve"> [This area checks if the date is included in the holiday list and/or is a non-working day. If so, it gives "h"]</t>
    </r>
  </si>
  <si>
    <r>
      <t>Employee Sheet Leave Types</t>
    </r>
    <r>
      <rPr>
        <sz val="11"/>
        <color theme="1"/>
        <rFont val="Arial"/>
        <family val="2"/>
        <charset val="162"/>
        <scheme val="minor"/>
      </rPr>
      <t xml:space="preserve"> </t>
    </r>
    <r>
      <rPr>
        <sz val="11"/>
        <rFont val="Arial"/>
        <family val="2"/>
        <charset val="162"/>
        <scheme val="minor"/>
      </rPr>
      <t>[This area brings the data type index number for the relevant date for the selected employee. These will be used for cond. Formatting on the employee tracker]</t>
    </r>
  </si>
  <si>
    <t>All</t>
  </si>
  <si>
    <t>Graph</t>
  </si>
  <si>
    <t>Remotely Working</t>
  </si>
  <si>
    <t>Employee Name</t>
  </si>
  <si>
    <r>
      <t xml:space="preserve">Department
</t>
    </r>
    <r>
      <rPr>
        <b/>
        <sz val="11"/>
        <color theme="0" tint="-0.14999847407452621"/>
        <rFont val="Arial"/>
        <family val="2"/>
        <charset val="162"/>
        <scheme val="minor"/>
      </rPr>
      <t>[Optional]</t>
    </r>
  </si>
  <si>
    <t>Holiday</t>
  </si>
  <si>
    <t>EMPLOYEE</t>
  </si>
  <si>
    <t>Name</t>
  </si>
  <si>
    <t>Entitlement</t>
  </si>
  <si>
    <t>Employee Leave Card</t>
  </si>
  <si>
    <t>Border Line</t>
  </si>
  <si>
    <t>Colors</t>
  </si>
  <si>
    <t>LEAVE REGISTRATION</t>
  </si>
  <si>
    <t>Unpaid Leave</t>
  </si>
  <si>
    <t>Other</t>
  </si>
  <si>
    <t>Vacation</t>
  </si>
  <si>
    <t>Sick Leave</t>
  </si>
  <si>
    <t>Carried Over</t>
  </si>
  <si>
    <t>Day</t>
  </si>
  <si>
    <t>First Day of the Leave</t>
  </si>
  <si>
    <t>Duration</t>
  </si>
  <si>
    <t>First Month</t>
  </si>
  <si>
    <t>Second Month</t>
  </si>
  <si>
    <t xml:space="preserve">Month </t>
  </si>
  <si>
    <t>Month Day</t>
  </si>
  <si>
    <t>TUESDAY</t>
  </si>
  <si>
    <t>Year 1</t>
  </si>
  <si>
    <t>Month 1</t>
  </si>
  <si>
    <t>Calendar 1</t>
  </si>
  <si>
    <t>Year 2</t>
  </si>
  <si>
    <t>Month 2</t>
  </si>
  <si>
    <t>Calendar 2</t>
  </si>
  <si>
    <t>Department Filter</t>
  </si>
  <si>
    <t>Show non-working days?</t>
  </si>
  <si>
    <t>Workday Check</t>
  </si>
  <si>
    <t>Leave Type Filter</t>
  </si>
  <si>
    <t>Used Days</t>
  </si>
  <si>
    <r>
      <t xml:space="preserve">Employee Summary Table </t>
    </r>
    <r>
      <rPr>
        <sz val="11"/>
        <color theme="1"/>
        <rFont val="Arial"/>
        <family val="2"/>
        <charset val="162"/>
        <scheme val="minor"/>
      </rPr>
      <t>[These tables calculates total numbers for the selected employee]</t>
    </r>
  </si>
  <si>
    <t>Monthly Used Leaves</t>
  </si>
  <si>
    <t>End Month</t>
  </si>
  <si>
    <t>1st Year</t>
  </si>
  <si>
    <t>2nd Year</t>
  </si>
  <si>
    <t>3rd Year</t>
  </si>
  <si>
    <t>4th Year</t>
  </si>
  <si>
    <t>5th Year</t>
  </si>
  <si>
    <t>6th Year</t>
  </si>
  <si>
    <t>7th Year</t>
  </si>
  <si>
    <t>8th Year</t>
  </si>
  <si>
    <t>9th Year</t>
  </si>
  <si>
    <t>10th Year</t>
  </si>
  <si>
    <t>Heading #</t>
  </si>
  <si>
    <t>Notes
[Optional]</t>
  </si>
  <si>
    <t>EMPLOYEE LIST</t>
  </si>
  <si>
    <t>Carry Over to Next Year?</t>
  </si>
  <si>
    <t>Martin Luther King Jr. Day</t>
  </si>
  <si>
    <t>President's Day</t>
  </si>
  <si>
    <t>Memorial Day</t>
  </si>
  <si>
    <t>Independence Day</t>
  </si>
  <si>
    <t>Labor Day</t>
  </si>
  <si>
    <t>Thanksgiving</t>
  </si>
  <si>
    <t>Christmas Day</t>
  </si>
  <si>
    <t>Jonah Peterson</t>
  </si>
  <si>
    <t>Laila Robinson</t>
  </si>
  <si>
    <t>Vincent Collins</t>
  </si>
  <si>
    <t>Noah Kim</t>
  </si>
  <si>
    <t>Kane Watts</t>
  </si>
  <si>
    <t>Ryan Briggs</t>
  </si>
  <si>
    <t>Kobe Murphy</t>
  </si>
  <si>
    <t>Rylie Norman</t>
  </si>
  <si>
    <t>Adalynn Turner</t>
  </si>
  <si>
    <t>Aylin Berry</t>
  </si>
  <si>
    <t>Works remotely</t>
  </si>
  <si>
    <t>Temporary employee</t>
  </si>
  <si>
    <t>ANNUAL ENTITLEMENT LISTS</t>
  </si>
  <si>
    <t>Annual Leave Entitlement List</t>
  </si>
  <si>
    <r>
      <t xml:space="preserve">Description
</t>
    </r>
    <r>
      <rPr>
        <b/>
        <sz val="10"/>
        <color rgb="FFFFF2CC"/>
        <rFont val="Arial"/>
        <family val="2"/>
        <charset val="162"/>
        <scheme val="minor"/>
      </rPr>
      <t>[Optional]</t>
    </r>
  </si>
  <si>
    <t>Employees</t>
  </si>
  <si>
    <t>EMPLOYEE TRACKER CALCULATIONS</t>
  </si>
  <si>
    <t>Carried From Previous Year</t>
  </si>
  <si>
    <t>Heading</t>
  </si>
  <si>
    <t>CALENDAR SHEET</t>
  </si>
  <si>
    <r>
      <t xml:space="preserve">LEAVE REGISTRATION TABLE </t>
    </r>
    <r>
      <rPr>
        <sz val="11"/>
        <color theme="0"/>
        <rFont val="Arial"/>
        <family val="2"/>
        <charset val="162"/>
        <scheme val="minor"/>
      </rPr>
      <t>[This table takes data from registration sheet and calculates needed areas for the rest of the template]</t>
    </r>
  </si>
  <si>
    <r>
      <t>TEAM TRACKER CALCULATIONS</t>
    </r>
    <r>
      <rPr>
        <sz val="11"/>
        <color theme="0"/>
        <rFont val="Arial"/>
        <family val="2"/>
        <charset val="162"/>
        <scheme val="minor"/>
      </rPr>
      <t xml:space="preserve"> [This table brings leave type index number for the relevant date for the list of employees. The numbers will be used for the conditional formatting for Team Tracker]</t>
    </r>
  </si>
  <si>
    <t>GENERAL CALCULATIONS</t>
  </si>
  <si>
    <t>Date Dropdowns</t>
  </si>
  <si>
    <t>Codes</t>
  </si>
  <si>
    <r>
      <t xml:space="preserve">TOTAL CODE </t>
    </r>
    <r>
      <rPr>
        <sz val="11"/>
        <color theme="1"/>
        <rFont val="Arial"/>
        <family val="2"/>
        <charset val="162"/>
        <scheme val="minor"/>
      </rPr>
      <t>[Mon-Tue-Wed-Thu-Fri-Sat-Sun]</t>
    </r>
  </si>
  <si>
    <t>ABSENCE CALENDAR</t>
  </si>
  <si>
    <t>Show by?</t>
  </si>
  <si>
    <t>Name - Department</t>
  </si>
  <si>
    <t>Name - Leave Type</t>
  </si>
  <si>
    <t>Calendar Combination</t>
  </si>
  <si>
    <t>Show Option</t>
  </si>
  <si>
    <t>Starting Year</t>
  </si>
  <si>
    <t>Dropdowns</t>
  </si>
  <si>
    <t>Compensated?</t>
  </si>
  <si>
    <t>Monthly Absence Breakdown</t>
  </si>
  <si>
    <t>Next Month: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</si>
  <si>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</si>
  <si>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Next Working Day</t>
  </si>
  <si>
    <t>Leave Start Date</t>
  </si>
  <si>
    <t>Leave End Date</t>
  </si>
  <si>
    <t>Leave Start Holiday Check</t>
  </si>
  <si>
    <t>Empty Check</t>
  </si>
  <si>
    <t>Raw Duration</t>
  </si>
  <si>
    <t>Leave Start Week Day</t>
  </si>
  <si>
    <t>Next Working
Week Day</t>
  </si>
  <si>
    <t>Next Working Holiday Check</t>
  </si>
  <si>
    <t>Next Working Day - Raw</t>
  </si>
  <si>
    <t>How Many Days?</t>
  </si>
  <si>
    <t>Go To →</t>
  </si>
  <si>
    <t>Chart Choice</t>
  </si>
  <si>
    <t>EMPLOYEE LEAVE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</si>
</sst>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[$-C09]d;@"/>
    <numFmt numFmtId="165" formatCode="d"/>
    <numFmt numFmtId="166" formatCode="[$-409]dd\-mmm\-yyyy;@"/>
    <numFmt numFmtId="167" formatCode="d/m/yy;@"/>
    <numFmt numFmtId="168" formatCode="0.0"/>
    <numFmt numFmtId="169" formatCode="dd/mm/yyyy"/>
    <numFmt numFmtId="170" formatCode="#,##0.0"/>
    <numFmt numFmtId="171" formatCode="[$-409]d\-mmm;@"/>
    <numFmt numFmtId="172" formatCode="[$-409]d\-mmm\-yyyy;@"/>
  </numFmts>
  <fonts count="6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1"/>
      <color theme="4" tint="-0.499984740745262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1"/>
      <color rgb="FF2E86AB"/>
      <name val="Arial"/>
      <family val="2"/>
      <charset val="162"/>
      <scheme val="minor"/>
    </font>
    <font>
      <sz val="11"/>
      <color rgb="FF2E86AB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  <font>
      <b/>
      <sz val="11"/>
      <color theme="0" tint="-0.14999847407452621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b/>
      <sz val="11.0"/>
      <color rgb="FF1F4E78"/>
      <name val="Arial"/>
      <family val="2"/>
      <charset val="162"/>
      <scheme val="minor"/>
    </font>
    <font>
      <sz val="14"/>
      <color theme="1"/>
      <name val="Arial"/>
      <family val="2"/>
      <scheme val="minor"/>
    </font>
    <font>
      <b/>
      <sz val="11"/>
      <color theme="0" tint="-0.14999847407452621"/>
      <name val="Arial"/>
      <family val="2"/>
      <scheme val="minor"/>
    </font>
    <font>
      <sz val="11"/>
      <color theme="0" tint="-0.14999847407452621"/>
      <name val="Arial"/>
      <family val="2"/>
      <scheme val="minor"/>
    </font>
    <font>
      <b/>
      <sz val="11.0"/>
      <color theme="0"/>
      <name val="Arial"/>
      <family val="2"/>
      <charset val="162"/>
      <scheme val="minor"/>
    </font>
    <font>
      <b/>
      <sz val="10"/>
      <color rgb="FFFFF2CC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6"/>
      <color theme="1"/>
      <name val="Arial"/>
      <family val="2"/>
      <scheme val="minor"/>
    </font>
    <font>
      <b/>
      <sz val="16"/>
      <color rgb="FF1F4E78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1"/>
      <name val="Arial"/>
      <family val="2"/>
      <scheme val="minor"/>
    </font>
    <font>
      <b/>
      <sz val="16"/>
      <color rgb="FF595959"/>
      <name val="Arial"/>
      <family val="2"/>
      <charset val="162"/>
      <scheme val="minor"/>
    </font>
    <font>
      <b/>
      <sz val="16"/>
      <color rgb="FF1F4E78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2"/>
      <color rgb="FF1F4E78"/>
      <name val="Arial"/>
      <family val="2"/>
      <charset val="16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E5D68"/>
      </left>
      <right/>
      <top style="thin">
        <color rgb="FF0E5D68"/>
      </top>
      <bottom/>
      <diagonal/>
    </border>
    <border>
      <left/>
      <right/>
      <top style="thin">
        <color rgb="FF0E5D68"/>
      </top>
      <bottom/>
      <diagonal/>
    </border>
    <border>
      <left/>
      <right style="thin">
        <color rgb="FF0E5D68"/>
      </right>
      <top style="thin">
        <color rgb="FF0E5D68"/>
      </top>
      <bottom/>
      <diagonal/>
    </border>
    <border>
      <left style="thin">
        <color rgb="FF0E5D68"/>
      </left>
      <right/>
      <top/>
      <bottom/>
      <diagonal/>
    </border>
    <border>
      <left/>
      <right style="thin">
        <color rgb="FF0E5D68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E5D68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rgb="FF284B63"/>
      </left>
      <right/>
      <top/>
      <bottom/>
      <diagonal/>
    </border>
    <border>
      <left/>
      <right style="thin">
        <color rgb="FF284B63"/>
      </right>
      <top/>
      <bottom/>
      <diagonal/>
    </border>
    <border>
      <left style="thin">
        <color rgb="FF284B63"/>
      </left>
      <right/>
      <top/>
      <bottom style="thin">
        <color rgb="FF284B63"/>
      </bottom>
      <diagonal/>
    </border>
    <border>
      <left/>
      <right/>
      <top/>
      <bottom style="thin">
        <color rgb="FF284B63"/>
      </bottom>
      <diagonal/>
    </border>
    <border>
      <left/>
      <right style="thin">
        <color rgb="FF284B63"/>
      </right>
      <top/>
      <bottom style="thin">
        <color rgb="FF284B63"/>
      </bottom>
      <diagonal/>
    </border>
    <border>
      <left style="thin">
        <color rgb="FF284B63"/>
      </left>
      <right/>
      <top style="thin">
        <color rgb="FF284B63"/>
      </top>
      <bottom style="thin">
        <color rgb="FF284B63"/>
      </bottom>
      <diagonal/>
    </border>
    <border>
      <left/>
      <right/>
      <top style="thin">
        <color rgb="FF284B63"/>
      </top>
      <bottom style="thin">
        <color rgb="FF284B63"/>
      </bottom>
      <diagonal/>
    </border>
    <border>
      <left/>
      <right style="thin">
        <color rgb="FF284B63"/>
      </right>
      <top style="thin">
        <color rgb="FF284B63"/>
      </top>
      <bottom style="thin">
        <color rgb="FF284B63"/>
      </bottom>
      <diagonal/>
    </border>
    <border>
      <left style="thin">
        <color rgb="FF284B63"/>
      </left>
      <right/>
      <top style="thin">
        <color rgb="FF284B63"/>
      </top>
      <bottom/>
      <diagonal/>
    </border>
    <border>
      <left/>
      <right/>
      <top style="thin">
        <color rgb="FF284B63"/>
      </top>
      <bottom/>
      <diagonal/>
    </border>
    <border>
      <left/>
      <right style="thin">
        <color rgb="FF284B63"/>
      </right>
      <top style="thin">
        <color rgb="FF284B63"/>
      </top>
      <bottom/>
      <diagonal/>
    </border>
    <border>
      <left/>
      <right/>
      <top style="medium">
        <color rgb="FF284B63"/>
      </top>
      <bottom/>
      <diagonal/>
    </border>
    <border>
      <left/>
      <right/>
      <top style="thin">
        <color rgb="FF284B63"/>
      </top>
      <bottom style="medium">
        <color rgb="FF284B63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rgb="FF0E5D68"/>
      </bottom>
      <diagonal/>
    </border>
    <border>
      <left/>
      <right/>
      <top/>
      <bottom style="medium">
        <color rgb="FFBC4B51"/>
      </bottom>
      <diagonal/>
    </border>
    <border>
      <left style="thin">
        <color rgb="FF284B63"/>
      </left>
      <right style="thin">
        <color rgb="FF284B63"/>
      </right>
      <top style="thin">
        <color rgb="FF284B63"/>
      </top>
      <bottom style="thin">
        <color rgb="FF284B63"/>
      </bottom>
      <diagonal/>
    </border>
    <border>
      <left style="thin">
        <color rgb="FFBC4B51"/>
      </left>
      <right style="thin">
        <color rgb="FFBC4B51"/>
      </right>
      <top style="thin">
        <color rgb="FFBC4B51"/>
      </top>
      <bottom style="thin">
        <color rgb="FFBC4B5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8">
    <xf numFmtId="0" fontId="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1" fillId="0" borderId="0"/>
    <xf numFmtId="0" fontId="11" fillId="0" borderId="0"/>
    <xf numFmtId="0" fontId="10" fillId="0" borderId="0"/>
    <xf numFmtId="0" fontId="2" fillId="0" borderId="0"/>
  </cellStyleXfs>
  <cellXfs count="550">
    <xf numFmtId="0" fontId="0" fillId="0" borderId="0" xfId="0"/>
    <xf numFmtId="0" fontId="14" fillId="2" borderId="0" xfId="0" applyFont="1" applyFill="1" applyAlignment="1">
      <alignment vertical="center"/>
    </xf>
    <xf numFmtId="49" fontId="14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18" fillId="7" borderId="0" xfId="2" applyFont="1" applyFill="1" applyBorder="1" applyAlignment="1" applyProtection="1">
      <alignment vertical="center"/>
    </xf>
    <xf numFmtId="0" fontId="22" fillId="2" borderId="0" xfId="4" applyFont="1" applyFill="1" applyAlignment="1" applyProtection="1">
      <alignment vertical="center"/>
      <protection locked="0"/>
    </xf>
    <xf numFmtId="0" fontId="23" fillId="2" borderId="0" xfId="4" applyFont="1" applyFill="1" applyAlignment="1" applyProtection="1">
      <alignment vertical="center"/>
      <protection locked="0"/>
    </xf>
    <xf numFmtId="0" fontId="24" fillId="2" borderId="0" xfId="4" applyFont="1" applyFill="1" applyAlignment="1" applyProtection="1">
      <alignment vertical="center"/>
      <protection locked="0"/>
    </xf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49" fontId="19" fillId="3" borderId="0" xfId="0" applyNumberFormat="1" applyFont="1" applyFill="1" applyAlignment="1">
      <alignment horizontal="left" vertical="center" indent="2"/>
    </xf>
    <xf numFmtId="49" fontId="16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40" fillId="2" borderId="0" xfId="0" applyFont="1" applyFill="1" applyAlignment="1">
      <alignment vertical="center"/>
    </xf>
    <xf numFmtId="0" fontId="4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65" fontId="9" fillId="0" borderId="9" xfId="0" applyNumberFormat="1" applyFont="1" applyFill="1" applyBorder="1" applyAlignment="1" applyProtection="1">
      <alignment horizontal="center" vertical="center"/>
      <protection hidden="1"/>
    </xf>
    <xf numFmtId="0" fontId="9" fillId="0" borderId="9" xfId="0" applyFont="1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14" fillId="2" borderId="0" xfId="0" applyFont="1" applyFill="1" applyAlignment="1" applyProtection="1">
      <alignment vertical="center"/>
    </xf>
    <xf numFmtId="49" fontId="14" fillId="2" borderId="0" xfId="0" applyNumberFormat="1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center" vertical="center"/>
    </xf>
    <xf numFmtId="0" fontId="30" fillId="2" borderId="0" xfId="0" applyFont="1" applyFill="1" applyAlignment="1" applyProtection="1">
      <alignment vertical="center"/>
    </xf>
    <xf numFmtId="49" fontId="19" fillId="3" borderId="0" xfId="0" applyNumberFormat="1" applyFont="1" applyFill="1" applyAlignment="1" applyProtection="1">
      <alignment horizontal="left" vertical="center" indent="1"/>
    </xf>
    <xf numFmtId="49" fontId="19" fillId="3" borderId="0" xfId="0" applyNumberFormat="1" applyFont="1" applyFill="1" applyAlignment="1" applyProtection="1">
      <alignment vertical="center"/>
    </xf>
    <xf numFmtId="0" fontId="30" fillId="3" borderId="0" xfId="0" applyFont="1" applyFill="1" applyAlignment="1" applyProtection="1">
      <alignment horizontal="center" vertical="center"/>
    </xf>
    <xf numFmtId="0" fontId="28" fillId="4" borderId="0" xfId="0" applyFont="1" applyFill="1" applyBorder="1" applyAlignment="1" applyProtection="1">
      <alignment horizontal="right" vertical="center"/>
    </xf>
    <xf numFmtId="0" fontId="30" fillId="2" borderId="0" xfId="0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vertical="center"/>
    </xf>
    <xf numFmtId="49" fontId="16" fillId="5" borderId="0" xfId="0" applyNumberFormat="1" applyFont="1" applyFill="1" applyAlignment="1" applyProtection="1">
      <alignment horizontal="left" vertical="center" indent="1"/>
    </xf>
    <xf numFmtId="49" fontId="16" fillId="5" borderId="0" xfId="0" applyNumberFormat="1" applyFont="1" applyFill="1" applyAlignment="1" applyProtection="1">
      <alignment vertical="center"/>
    </xf>
    <xf numFmtId="0" fontId="16" fillId="5" borderId="0" xfId="0" applyFont="1" applyFill="1" applyAlignment="1" applyProtection="1">
      <alignment horizontal="center" vertical="center"/>
    </xf>
    <xf numFmtId="0" fontId="29" fillId="6" borderId="0" xfId="0" applyFont="1" applyFill="1" applyBorder="1" applyAlignment="1" applyProtection="1">
      <alignment horizontal="right" vertical="center"/>
    </xf>
    <xf numFmtId="0" fontId="16" fillId="2" borderId="0" xfId="0" applyFont="1" applyFill="1" applyAlignment="1" applyProtection="1">
      <alignment horizontal="center" vertical="center"/>
    </xf>
    <xf numFmtId="0" fontId="13" fillId="2" borderId="0" xfId="1" applyFont="1" applyFill="1" applyAlignment="1" applyProtection="1">
      <alignment vertical="center"/>
    </xf>
    <xf numFmtId="0" fontId="14" fillId="2" borderId="0" xfId="0" applyFont="1" applyFill="1" applyProtection="1"/>
    <xf numFmtId="0" fontId="13" fillId="2" borderId="0" xfId="1" applyFont="1" applyFill="1" applyBorder="1" applyAlignment="1" applyProtection="1">
      <alignment vertical="center"/>
    </xf>
    <xf numFmtId="0" fontId="0" fillId="0" borderId="0" xfId="0" applyFill="1" applyBorder="1" applyProtection="1"/>
    <xf numFmtId="0" fontId="14" fillId="0" borderId="0" xfId="0" applyFont="1" applyFill="1" applyBorder="1" applyProtection="1"/>
    <xf numFmtId="0" fontId="14" fillId="2" borderId="0" xfId="0" applyFont="1" applyFill="1" applyBorder="1" applyProtection="1"/>
    <xf numFmtId="0" fontId="10" fillId="0" borderId="0" xfId="6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 shrinkToFit="1"/>
    </xf>
    <xf numFmtId="0" fontId="0" fillId="2" borderId="0" xfId="0" applyFont="1" applyFill="1" applyAlignment="1" applyProtection="1">
      <alignment vertical="center"/>
    </xf>
    <xf numFmtId="0" fontId="0" fillId="7" borderId="0" xfId="0" applyFill="1" applyBorder="1" applyProtection="1"/>
    <xf numFmtId="0" fontId="0" fillId="7" borderId="0" xfId="0" applyFill="1" applyBorder="1" applyAlignment="1" applyProtection="1">
      <alignment horizontal="center"/>
    </xf>
    <xf numFmtId="0" fontId="0" fillId="0" borderId="35" xfId="0" applyFill="1" applyBorder="1" applyProtection="1"/>
    <xf numFmtId="0" fontId="0" fillId="0" borderId="36" xfId="0" applyFill="1" applyBorder="1" applyProtection="1"/>
    <xf numFmtId="0" fontId="0" fillId="0" borderId="37" xfId="0" applyFill="1" applyBorder="1" applyProtection="1"/>
    <xf numFmtId="0" fontId="0" fillId="0" borderId="34" xfId="0" applyFill="1" applyBorder="1" applyProtection="1"/>
    <xf numFmtId="0" fontId="0" fillId="0" borderId="38" xfId="0" applyFill="1" applyBorder="1" applyProtection="1"/>
    <xf numFmtId="0" fontId="14" fillId="0" borderId="38" xfId="0" applyFont="1" applyFill="1" applyBorder="1" applyProtection="1"/>
    <xf numFmtId="0" fontId="0" fillId="0" borderId="39" xfId="0" applyFill="1" applyBorder="1" applyProtection="1"/>
    <xf numFmtId="0" fontId="14" fillId="0" borderId="40" xfId="0" applyFont="1" applyFill="1" applyBorder="1" applyProtection="1"/>
    <xf numFmtId="0" fontId="14" fillId="0" borderId="41" xfId="0" applyFont="1" applyFill="1" applyBorder="1" applyProtection="1"/>
    <xf numFmtId="0" fontId="14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2" borderId="0" xfId="0" applyFill="1" applyProtection="1"/>
    <xf numFmtId="165" fontId="24" fillId="0" borderId="0" xfId="0" applyNumberFormat="1" applyFont="1" applyFill="1" applyBorder="1" applyAlignment="1" applyProtection="1">
      <alignment horizontal="center" vertical="center"/>
      <protection hidden="1"/>
    </xf>
    <xf numFmtId="0" fontId="0" fillId="2" borderId="20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20" fillId="8" borderId="9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9" borderId="19" xfId="0" applyFill="1" applyBorder="1" applyAlignment="1">
      <alignment horizontal="left" vertical="center"/>
    </xf>
    <xf numFmtId="0" fontId="0" fillId="9" borderId="20" xfId="0" applyFill="1" applyBorder="1" applyAlignment="1">
      <alignment horizontal="left" vertical="center"/>
    </xf>
    <xf numFmtId="0" fontId="0" fillId="9" borderId="8" xfId="0" applyFill="1" applyBorder="1" applyAlignment="1">
      <alignment horizontal="center" vertical="center"/>
    </xf>
    <xf numFmtId="0" fontId="20" fillId="9" borderId="18" xfId="0" applyFont="1" applyFill="1" applyBorder="1" applyAlignment="1">
      <alignment horizontal="left" vertical="center"/>
    </xf>
    <xf numFmtId="0" fontId="9" fillId="0" borderId="9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vertical="center"/>
    </xf>
    <xf numFmtId="0" fontId="40" fillId="2" borderId="0" xfId="0" applyNumberFormat="1" applyFont="1" applyFill="1" applyAlignment="1">
      <alignment vertical="center"/>
    </xf>
    <xf numFmtId="0" fontId="43" fillId="2" borderId="0" xfId="0" applyNumberFormat="1" applyFont="1" applyFill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47" fillId="8" borderId="27" xfId="0" applyFont="1" applyFill="1" applyBorder="1" applyAlignment="1" applyProtection="1">
      <alignment horizontal="center" vertical="center"/>
      <protection hidden="1"/>
    </xf>
    <xf numFmtId="0" fontId="47" fillId="8" borderId="0" xfId="0" applyFont="1" applyFill="1" applyBorder="1" applyAlignment="1" applyProtection="1">
      <alignment horizontal="center" vertical="center"/>
      <protection hidden="1"/>
    </xf>
    <xf numFmtId="0" fontId="47" fillId="8" borderId="28" xfId="0" applyFont="1" applyFill="1" applyBorder="1" applyAlignment="1" applyProtection="1">
      <alignment horizontal="center" vertical="center"/>
      <protection hidden="1"/>
    </xf>
    <xf numFmtId="0" fontId="47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vertical="center"/>
    </xf>
    <xf numFmtId="0" fontId="47" fillId="8" borderId="25" xfId="0" applyFont="1" applyFill="1" applyBorder="1" applyAlignment="1">
      <alignment vertical="center"/>
    </xf>
    <xf numFmtId="0" fontId="47" fillId="2" borderId="0" xfId="0" applyFont="1" applyFill="1" applyAlignment="1">
      <alignment vertical="center"/>
    </xf>
    <xf numFmtId="0" fontId="47" fillId="8" borderId="24" xfId="0" applyFont="1" applyFill="1" applyBorder="1" applyAlignment="1">
      <alignment horizontal="left" vertical="center"/>
    </xf>
    <xf numFmtId="0" fontId="47" fillId="8" borderId="27" xfId="0" applyFont="1" applyFill="1" applyBorder="1" applyAlignment="1">
      <alignment horizontal="left" vertical="center"/>
    </xf>
    <xf numFmtId="0" fontId="47" fillId="8" borderId="0" xfId="0" applyFont="1" applyFill="1" applyBorder="1" applyAlignment="1">
      <alignment vertical="center"/>
    </xf>
    <xf numFmtId="0" fontId="47" fillId="8" borderId="2" xfId="0" applyFont="1" applyFill="1" applyBorder="1" applyAlignment="1" applyProtection="1">
      <alignment vertical="center"/>
      <protection hidden="1"/>
    </xf>
    <xf numFmtId="0" fontId="47" fillId="8" borderId="43" xfId="0" applyFont="1" applyFill="1" applyBorder="1" applyAlignment="1" applyProtection="1">
      <alignment vertical="center"/>
      <protection hidden="1"/>
    </xf>
    <xf numFmtId="0" fontId="47" fillId="8" borderId="24" xfId="0" applyNumberFormat="1" applyFont="1" applyFill="1" applyBorder="1" applyAlignment="1">
      <alignment horizontal="left" vertical="center"/>
    </xf>
    <xf numFmtId="0" fontId="47" fillId="8" borderId="25" xfId="0" applyNumberFormat="1" applyFont="1" applyFill="1" applyBorder="1" applyAlignment="1">
      <alignment vertical="center"/>
    </xf>
    <xf numFmtId="0" fontId="47" fillId="8" borderId="25" xfId="0" applyNumberFormat="1" applyFont="1" applyFill="1" applyBorder="1" applyAlignment="1" applyProtection="1">
      <alignment vertical="center"/>
      <protection hidden="1"/>
    </xf>
    <xf numFmtId="0" fontId="47" fillId="8" borderId="26" xfId="0" applyNumberFormat="1" applyFont="1" applyFill="1" applyBorder="1" applyAlignment="1" applyProtection="1">
      <alignment vertical="center"/>
      <protection hidden="1"/>
    </xf>
    <xf numFmtId="0" fontId="47" fillId="8" borderId="27" xfId="0" applyNumberFormat="1" applyFont="1" applyFill="1" applyBorder="1" applyAlignment="1" applyProtection="1">
      <alignment horizontal="center" vertical="center"/>
      <protection hidden="1"/>
    </xf>
    <xf numFmtId="0" fontId="47" fillId="8" borderId="0" xfId="0" applyNumberFormat="1" applyFont="1" applyFill="1" applyBorder="1" applyAlignment="1" applyProtection="1">
      <alignment horizontal="center" vertical="center"/>
      <protection hidden="1"/>
    </xf>
    <xf numFmtId="0" fontId="47" fillId="8" borderId="28" xfId="0" applyNumberFormat="1" applyFont="1" applyFill="1" applyBorder="1" applyAlignment="1" applyProtection="1">
      <alignment horizontal="center" vertical="center"/>
      <protection hidden="1"/>
    </xf>
    <xf numFmtId="0" fontId="20" fillId="12" borderId="18" xfId="0" applyFont="1" applyFill="1" applyBorder="1" applyAlignment="1">
      <alignment horizontal="centerContinuous" vertical="center"/>
    </xf>
    <xf numFmtId="0" fontId="20" fillId="12" borderId="19" xfId="0" applyFont="1" applyFill="1" applyBorder="1" applyAlignment="1">
      <alignment horizontal="centerContinuous" vertical="center"/>
    </xf>
    <xf numFmtId="0" fontId="20" fillId="12" borderId="20" xfId="0" applyFont="1" applyFill="1" applyBorder="1" applyAlignment="1">
      <alignment horizontal="centerContinuous" vertical="center"/>
    </xf>
    <xf numFmtId="0" fontId="20" fillId="12" borderId="9" xfId="0" applyFont="1" applyFill="1" applyBorder="1" applyAlignment="1">
      <alignment horizontal="left" vertical="center"/>
    </xf>
    <xf numFmtId="0" fontId="20" fillId="12" borderId="9" xfId="0" applyFont="1" applyFill="1" applyBorder="1" applyAlignment="1">
      <alignment horizontal="center" vertical="center"/>
    </xf>
    <xf numFmtId="0" fontId="20" fillId="8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 shrinkToFit="1"/>
    </xf>
    <xf numFmtId="0" fontId="0" fillId="0" borderId="21" xfId="0" applyFill="1" applyBorder="1" applyAlignment="1" applyProtection="1">
      <alignment horizontal="center" vertical="center" shrinkToFit="1"/>
      <protection locked="0"/>
    </xf>
    <xf numFmtId="0" fontId="41" fillId="11" borderId="21" xfId="0" applyFont="1" applyFill="1" applyBorder="1" applyAlignment="1" applyProtection="1">
      <alignment horizontal="centerContinuous" vertical="center"/>
    </xf>
    <xf numFmtId="0" fontId="41" fillId="11" borderId="21" xfId="0" applyFont="1" applyFill="1" applyBorder="1" applyAlignment="1" applyProtection="1">
      <alignment horizontal="center" vertical="center" wrapText="1"/>
    </xf>
    <xf numFmtId="0" fontId="0" fillId="13" borderId="21" xfId="0" applyFill="1" applyBorder="1" applyAlignment="1" applyProtection="1">
      <alignment horizontal="left" vertical="center" shrinkToFit="1"/>
    </xf>
    <xf numFmtId="0" fontId="0" fillId="14" borderId="21" xfId="0" applyFill="1" applyBorder="1" applyAlignment="1" applyProtection="1">
      <alignment horizontal="left" vertical="center" shrinkToFit="1"/>
    </xf>
    <xf numFmtId="0" fontId="0" fillId="15" borderId="21" xfId="0" applyFill="1" applyBorder="1" applyAlignment="1" applyProtection="1">
      <alignment horizontal="left" vertical="center" shrinkToFit="1"/>
    </xf>
    <xf numFmtId="0" fontId="0" fillId="16" borderId="21" xfId="0" applyFill="1" applyBorder="1" applyAlignment="1" applyProtection="1">
      <alignment horizontal="left" vertical="center" shrinkToFit="1"/>
    </xf>
    <xf numFmtId="0" fontId="0" fillId="17" borderId="21" xfId="0" applyFill="1" applyBorder="1" applyAlignment="1" applyProtection="1">
      <alignment horizontal="left" vertical="center" shrinkToFit="1"/>
    </xf>
    <xf numFmtId="0" fontId="0" fillId="18" borderId="21" xfId="0" applyFill="1" applyBorder="1" applyAlignment="1" applyProtection="1">
      <alignment horizontal="left" vertical="center" shrinkToFit="1"/>
    </xf>
    <xf numFmtId="0" fontId="0" fillId="19" borderId="21" xfId="0" applyFill="1" applyBorder="1" applyAlignment="1" applyProtection="1">
      <alignment horizontal="left" vertical="center" shrinkToFit="1"/>
    </xf>
    <xf numFmtId="0" fontId="41" fillId="11" borderId="30" xfId="0" applyFont="1" applyFill="1" applyBorder="1" applyAlignment="1" applyProtection="1">
      <alignment horizontal="center" vertical="center"/>
    </xf>
    <xf numFmtId="0" fontId="41" fillId="11" borderId="46" xfId="0" applyFont="1" applyFill="1" applyBorder="1" applyAlignment="1" applyProtection="1">
      <alignment horizontal="center" vertical="center"/>
    </xf>
    <xf numFmtId="0" fontId="36" fillId="8" borderId="21" xfId="0" applyFont="1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shrinkToFit="1"/>
    </xf>
    <xf numFmtId="49" fontId="16" fillId="5" borderId="0" xfId="0" applyNumberFormat="1" applyFont="1" applyFill="1" applyAlignment="1" applyProtection="1">
      <alignment vertical="center" shrinkToFit="1"/>
    </xf>
    <xf numFmtId="0" fontId="0" fillId="2" borderId="0" xfId="0" applyFill="1" applyAlignment="1" applyProtection="1">
      <alignment vertical="center" shrinkToFit="1"/>
    </xf>
    <xf numFmtId="0" fontId="0" fillId="0" borderId="33" xfId="0" applyFill="1" applyBorder="1" applyAlignment="1" applyProtection="1">
      <alignment horizontal="center" vertical="center"/>
      <protection locked="0"/>
    </xf>
    <xf numFmtId="0" fontId="48" fillId="0" borderId="23" xfId="0" applyFont="1" applyFill="1" applyBorder="1" applyAlignment="1" applyProtection="1">
      <alignment horizontal="center" vertical="center"/>
      <protection locked="0"/>
    </xf>
    <xf numFmtId="0" fontId="48" fillId="0" borderId="45" xfId="0" applyFont="1" applyFill="1" applyBorder="1" applyAlignment="1" applyProtection="1">
      <alignment horizontal="center" vertical="center"/>
      <protection locked="0"/>
    </xf>
    <xf numFmtId="0" fontId="41" fillId="21" borderId="21" xfId="0" applyFont="1" applyFill="1" applyBorder="1" applyAlignment="1" applyProtection="1">
      <alignment horizontal="center" vertical="center" wrapText="1" shrinkToFit="1"/>
    </xf>
    <xf numFmtId="0" fontId="41" fillId="21" borderId="22" xfId="0" applyFont="1" applyFill="1" applyBorder="1" applyAlignment="1" applyProtection="1">
      <alignment horizontal="centerContinuous" vertical="center" shrinkToFit="1"/>
    </xf>
    <xf numFmtId="0" fontId="41" fillId="21" borderId="30" xfId="0" applyFont="1" applyFill="1" applyBorder="1" applyAlignment="1" applyProtection="1">
      <alignment horizontal="center" vertical="center"/>
    </xf>
    <xf numFmtId="0" fontId="41" fillId="21" borderId="31" xfId="0" applyFont="1" applyFill="1" applyBorder="1" applyAlignment="1" applyProtection="1">
      <alignment horizontal="center" vertical="center"/>
    </xf>
    <xf numFmtId="0" fontId="41" fillId="21" borderId="31" xfId="0" applyFont="1" applyFill="1" applyBorder="1" applyAlignment="1" applyProtection="1">
      <alignment horizontal="center" vertical="center" wrapText="1"/>
    </xf>
    <xf numFmtId="0" fontId="41" fillId="21" borderId="44" xfId="0" applyFont="1" applyFill="1" applyBorder="1" applyAlignment="1" applyProtection="1">
      <alignment horizontal="center" vertical="center" wrapText="1"/>
    </xf>
    <xf numFmtId="0" fontId="20" fillId="12" borderId="9" xfId="0" applyFont="1" applyFill="1" applyBorder="1" applyAlignment="1">
      <alignment horizontal="centerContinuous" vertical="center"/>
    </xf>
    <xf numFmtId="167" fontId="46" fillId="8" borderId="8" xfId="0" applyNumberFormat="1" applyFont="1" applyFill="1" applyBorder="1" applyAlignment="1">
      <alignment horizontal="center" vertical="center"/>
    </xf>
    <xf numFmtId="0" fontId="0" fillId="0" borderId="47" xfId="0" applyFill="1" applyBorder="1" applyAlignment="1" applyProtection="1">
      <alignment horizontal="center" vertical="center"/>
    </xf>
    <xf numFmtId="0" fontId="0" fillId="0" borderId="49" xfId="0" applyFill="1" applyBorder="1" applyAlignment="1" applyProtection="1">
      <alignment horizontal="center" vertical="center"/>
    </xf>
    <xf numFmtId="0" fontId="0" fillId="0" borderId="48" xfId="0" applyFill="1" applyBorder="1" applyAlignment="1" applyProtection="1">
      <alignment horizontal="center" vertical="center" shrinkToFit="1"/>
      <protection hidden="1"/>
    </xf>
    <xf numFmtId="0" fontId="0" fillId="0" borderId="48" xfId="0" applyNumberFormat="1" applyFill="1" applyBorder="1" applyAlignment="1" applyProtection="1">
      <alignment horizontal="center" vertical="center" shrinkToFit="1"/>
      <protection hidden="1"/>
    </xf>
    <xf numFmtId="0" fontId="41" fillId="20" borderId="52" xfId="0" applyFont="1" applyFill="1" applyBorder="1" applyAlignment="1" applyProtection="1">
      <alignment horizontal="center" vertical="center" wrapText="1"/>
    </xf>
    <xf numFmtId="0" fontId="41" fillId="20" borderId="53" xfId="0" applyFont="1" applyFill="1" applyBorder="1" applyAlignment="1" applyProtection="1">
      <alignment horizontal="center" vertical="center" wrapText="1"/>
    </xf>
    <xf numFmtId="0" fontId="41" fillId="20" borderId="50" xfId="0" applyFont="1" applyFill="1" applyBorder="1" applyAlignment="1" applyProtection="1">
      <alignment horizontal="centerContinuous" vertical="center"/>
    </xf>
    <xf numFmtId="0" fontId="41" fillId="20" borderId="51" xfId="0" applyFont="1" applyFill="1" applyBorder="1" applyAlignment="1" applyProtection="1">
      <alignment horizontal="centerContinuous" vertical="center"/>
    </xf>
    <xf numFmtId="0" fontId="0" fillId="0" borderId="0" xfId="0" applyFill="1" applyBorder="1" applyAlignment="1" applyProtection="1">
      <alignment horizontal="center" vertical="center" shrinkToFit="1"/>
      <protection locked="0"/>
    </xf>
    <xf numFmtId="0" fontId="41" fillId="0" borderId="0" xfId="0" applyFont="1" applyFill="1" applyBorder="1" applyAlignment="1" applyProtection="1">
      <alignment horizontal="center" vertical="center" wrapText="1"/>
    </xf>
    <xf numFmtId="165" fontId="24" fillId="0" borderId="54" xfId="0" applyNumberFormat="1" applyFont="1" applyFill="1" applyBorder="1" applyAlignment="1" applyProtection="1">
      <alignment horizontal="center" vertical="center"/>
      <protection hidden="1"/>
    </xf>
    <xf numFmtId="165" fontId="24" fillId="0" borderId="55" xfId="0" applyNumberFormat="1" applyFont="1" applyFill="1" applyBorder="1" applyAlignment="1" applyProtection="1">
      <alignment horizontal="center" vertical="center"/>
      <protection hidden="1"/>
    </xf>
    <xf numFmtId="165" fontId="24" fillId="0" borderId="56" xfId="0" applyNumberFormat="1" applyFont="1" applyFill="1" applyBorder="1" applyAlignment="1" applyProtection="1">
      <alignment horizontal="center" vertical="center"/>
      <protection hidden="1"/>
    </xf>
    <xf numFmtId="165" fontId="24" fillId="0" borderId="57" xfId="0" applyNumberFormat="1" applyFont="1" applyFill="1" applyBorder="1" applyAlignment="1" applyProtection="1">
      <alignment horizontal="center" vertical="center"/>
      <protection hidden="1"/>
    </xf>
    <xf numFmtId="165" fontId="24" fillId="0" borderId="58" xfId="0" applyNumberFormat="1" applyFont="1" applyFill="1" applyBorder="1" applyAlignment="1" applyProtection="1">
      <alignment horizontal="center" vertical="center"/>
      <protection hidden="1"/>
    </xf>
    <xf numFmtId="0" fontId="37" fillId="21" borderId="60" xfId="0" applyFont="1" applyFill="1" applyBorder="1" applyAlignment="1">
      <alignment vertical="center"/>
    </xf>
    <xf numFmtId="0" fontId="37" fillId="21" borderId="60" xfId="0" applyFont="1" applyFill="1" applyBorder="1" applyAlignment="1" applyProtection="1">
      <alignment vertical="center"/>
      <protection hidden="1"/>
    </xf>
    <xf numFmtId="0" fontId="37" fillId="21" borderId="61" xfId="0" applyFont="1" applyFill="1" applyBorder="1" applyAlignment="1" applyProtection="1">
      <alignment vertical="center"/>
      <protection hidden="1"/>
    </xf>
    <xf numFmtId="0" fontId="37" fillId="21" borderId="59" xfId="0" applyFont="1" applyFill="1" applyBorder="1" applyAlignment="1">
      <alignment horizontal="left" vertical="center"/>
    </xf>
    <xf numFmtId="0" fontId="51" fillId="10" borderId="59" xfId="0" applyFont="1" applyFill="1" applyBorder="1" applyAlignment="1" applyProtection="1">
      <alignment horizontal="center" vertical="center"/>
      <protection hidden="1"/>
    </xf>
    <xf numFmtId="0" fontId="51" fillId="10" borderId="60" xfId="0" applyFont="1" applyFill="1" applyBorder="1" applyAlignment="1" applyProtection="1">
      <alignment horizontal="center" vertical="center"/>
      <protection hidden="1"/>
    </xf>
    <xf numFmtId="0" fontId="51" fillId="10" borderId="61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/>
    <xf numFmtId="0" fontId="0" fillId="2" borderId="9" xfId="0" applyNumberFormat="1" applyFill="1" applyBorder="1" applyAlignment="1">
      <alignment horizontal="center" vertical="center" shrinkToFit="1"/>
    </xf>
    <xf numFmtId="0" fontId="28" fillId="4" borderId="0" xfId="0" applyFont="1" applyFill="1" applyAlignment="1" applyProtection="1">
      <alignment horizontal="right" vertical="center"/>
    </xf>
    <xf numFmtId="49" fontId="16" fillId="5" borderId="0" xfId="0" applyNumberFormat="1" applyFont="1" applyFill="1" applyAlignment="1" applyProtection="1">
      <alignment horizontal="left" vertical="center" indent="5"/>
    </xf>
    <xf numFmtId="0" fontId="29" fillId="6" borderId="0" xfId="0" applyFont="1" applyFill="1" applyAlignment="1" applyProtection="1">
      <alignment horizontal="right" vertical="center"/>
    </xf>
    <xf numFmtId="0" fontId="10" fillId="2" borderId="0" xfId="6" applyFill="1" applyAlignment="1" applyProtection="1">
      <alignment vertical="center"/>
    </xf>
    <xf numFmtId="0" fontId="32" fillId="2" borderId="0" xfId="0" applyFont="1" applyFill="1" applyAlignment="1" applyProtection="1">
      <alignment vertical="center"/>
    </xf>
    <xf numFmtId="0" fontId="20" fillId="2" borderId="0" xfId="0" applyFont="1" applyFill="1" applyAlignment="1" applyProtection="1">
      <alignment horizontal="center" vertical="center" shrinkToFit="1"/>
    </xf>
    <xf numFmtId="0" fontId="14" fillId="2" borderId="0" xfId="0" applyFont="1" applyFill="1" applyAlignment="1" applyProtection="1">
      <alignment horizontal="left" vertical="center" indent="1" shrinkToFit="1"/>
    </xf>
    <xf numFmtId="0" fontId="20" fillId="2" borderId="0" xfId="0" applyFont="1" applyFill="1" applyAlignment="1" applyProtection="1">
      <alignment vertical="center"/>
    </xf>
    <xf numFmtId="14" fontId="20" fillId="2" borderId="0" xfId="0" applyNumberFormat="1" applyFont="1" applyFill="1" applyAlignment="1" applyProtection="1">
      <alignment vertical="center"/>
    </xf>
    <xf numFmtId="14" fontId="14" fillId="2" borderId="0" xfId="0" applyNumberFormat="1" applyFont="1" applyFill="1" applyAlignment="1" applyProtection="1">
      <alignment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0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37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0" fillId="0" borderId="0" xfId="0" applyFill="1"/>
    <xf numFmtId="0" fontId="20" fillId="2" borderId="0" xfId="0" applyFont="1" applyFill="1" applyBorder="1" applyAlignment="1" applyProtection="1">
      <alignment vertical="center" wrapText="1" shrinkToFit="1"/>
      <protection hidden="1"/>
    </xf>
    <xf numFmtId="0" fontId="24" fillId="22" borderId="0" xfId="0" applyFont="1" applyFill="1" applyAlignment="1" applyProtection="1">
      <alignment horizontal="centerContinuous" vertical="center" shrinkToFit="1"/>
    </xf>
    <xf numFmtId="0" fontId="0" fillId="2" borderId="0" xfId="0" applyFill="1" applyAlignment="1">
      <alignment horizontal="left" vertical="center"/>
    </xf>
    <xf numFmtId="0" fontId="0" fillId="2" borderId="0" xfId="0" applyFont="1" applyFill="1" applyProtection="1"/>
    <xf numFmtId="0" fontId="0" fillId="0" borderId="21" xfId="0" applyNumberFormat="1" applyFill="1" applyBorder="1" applyAlignment="1" applyProtection="1">
      <alignment horizontal="center" vertical="center"/>
      <protection locked="0"/>
    </xf>
    <xf numFmtId="0" fontId="0" fillId="0" borderId="33" xfId="0" applyNumberFormat="1" applyFill="1" applyBorder="1" applyAlignment="1" applyProtection="1">
      <alignment horizontal="center" vertical="center"/>
      <protection locked="0"/>
    </xf>
    <xf numFmtId="0" fontId="20" fillId="2" borderId="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Continuous" vertical="center"/>
    </xf>
    <xf numFmtId="0" fontId="0" fillId="9" borderId="19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23" borderId="19" xfId="0" applyFill="1" applyBorder="1" applyAlignment="1">
      <alignment horizontal="center" vertical="center"/>
    </xf>
    <xf numFmtId="0" fontId="0" fillId="23" borderId="2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0" borderId="23" xfId="0" applyFill="1" applyBorder="1" applyAlignment="1" applyProtection="1">
      <alignment horizontal="center" vertical="center" shrinkToFit="1"/>
      <protection locked="0"/>
    </xf>
    <xf numFmtId="0" fontId="0" fillId="2" borderId="0" xfId="0" applyNumberFormat="1" applyFill="1" applyBorder="1" applyAlignment="1">
      <alignment horizontal="center" vertical="center"/>
    </xf>
    <xf numFmtId="0" fontId="0" fillId="23" borderId="9" xfId="0" applyFill="1" applyBorder="1" applyAlignment="1">
      <alignment horizontal="center" vertical="center"/>
    </xf>
    <xf numFmtId="0" fontId="34" fillId="9" borderId="9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center" vertical="center"/>
    </xf>
    <xf numFmtId="0" fontId="8" fillId="23" borderId="9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23" borderId="18" xfId="0" applyFont="1" applyFill="1" applyBorder="1" applyAlignment="1">
      <alignment horizontal="left" vertical="center"/>
    </xf>
    <xf numFmtId="0" fontId="20" fillId="23" borderId="19" xfId="0" applyFont="1" applyFill="1" applyBorder="1" applyAlignment="1">
      <alignment horizontal="center" vertical="center"/>
    </xf>
    <xf numFmtId="0" fontId="20" fillId="23" borderId="20" xfId="0" applyFont="1" applyFill="1" applyBorder="1" applyAlignment="1">
      <alignment horizontal="center" vertical="center"/>
    </xf>
    <xf numFmtId="0" fontId="0" fillId="2" borderId="8" xfId="0" quotePrefix="1" applyNumberFormat="1" applyFill="1" applyBorder="1" applyAlignment="1">
      <alignment horizontal="center" vertical="center" shrinkToFit="1"/>
    </xf>
    <xf numFmtId="0" fontId="0" fillId="2" borderId="8" xfId="0" applyNumberFormat="1" applyFill="1" applyBorder="1" applyAlignment="1">
      <alignment horizontal="center" vertical="center" shrinkToFit="1"/>
    </xf>
    <xf numFmtId="0" fontId="0" fillId="2" borderId="6" xfId="0" applyNumberForma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8" xfId="0" quotePrefix="1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55" fillId="21" borderId="48" xfId="0" applyFont="1" applyFill="1" applyBorder="1" applyAlignment="1" applyProtection="1">
      <alignment horizontal="center" vertical="center"/>
    </xf>
    <xf numFmtId="0" fontId="55" fillId="21" borderId="67" xfId="0" applyFont="1" applyFill="1" applyBorder="1" applyAlignment="1" applyProtection="1">
      <alignment horizontal="center" vertical="center" wrapText="1"/>
      <protection hidden="1"/>
    </xf>
    <xf numFmtId="0" fontId="20" fillId="2" borderId="0" xfId="0" applyFont="1" applyFill="1" applyBorder="1" applyAlignment="1" applyProtection="1">
      <alignment horizontal="center" vertical="center" shrinkToFit="1"/>
      <protection hidden="1"/>
    </xf>
    <xf numFmtId="0" fontId="55" fillId="21" borderId="71" xfId="0" applyFont="1" applyFill="1" applyBorder="1" applyAlignment="1" applyProtection="1">
      <alignment horizontal="center" vertical="center" wrapText="1"/>
      <protection hidden="1"/>
    </xf>
    <xf numFmtId="0" fontId="55" fillId="21" borderId="72" xfId="0" applyFont="1" applyFill="1" applyBorder="1" applyAlignment="1" applyProtection="1">
      <alignment horizontal="center" vertical="center"/>
    </xf>
    <xf numFmtId="0" fontId="55" fillId="21" borderId="73" xfId="0" applyFont="1" applyFill="1" applyBorder="1" applyAlignment="1" applyProtection="1">
      <alignment horizontal="center" vertical="center" wrapText="1"/>
      <protection hidden="1"/>
    </xf>
    <xf numFmtId="0" fontId="55" fillId="21" borderId="49" xfId="0" applyFont="1" applyFill="1" applyBorder="1" applyAlignment="1" applyProtection="1">
      <alignment horizontal="center" vertical="center"/>
    </xf>
    <xf numFmtId="0" fontId="0" fillId="2" borderId="0" xfId="0" applyFill="1" applyBorder="1" applyProtection="1"/>
    <xf numFmtId="0" fontId="55" fillId="2" borderId="0" xfId="0" applyFont="1" applyFill="1" applyBorder="1" applyAlignment="1" applyProtection="1">
      <alignment horizontal="center" vertical="center" wrapText="1"/>
      <protection hidden="1"/>
    </xf>
    <xf numFmtId="0" fontId="55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20" fillId="13" borderId="0" xfId="0" applyFont="1" applyFill="1" applyBorder="1" applyAlignment="1" applyProtection="1">
      <alignment horizontal="centerContinuous" vertical="center" shrinkToFit="1"/>
      <protection hidden="1"/>
    </xf>
    <xf numFmtId="0" fontId="20" fillId="17" borderId="0" xfId="0" applyFont="1" applyFill="1" applyBorder="1" applyAlignment="1" applyProtection="1">
      <alignment horizontal="centerContinuous" vertical="center" shrinkToFit="1"/>
      <protection hidden="1"/>
    </xf>
    <xf numFmtId="0" fontId="20" fillId="14" borderId="0" xfId="0" applyFont="1" applyFill="1" applyBorder="1" applyAlignment="1" applyProtection="1">
      <alignment horizontal="centerContinuous" vertical="center" shrinkToFit="1"/>
      <protection hidden="1"/>
    </xf>
    <xf numFmtId="0" fontId="20" fillId="15" borderId="0" xfId="0" applyFont="1" applyFill="1" applyBorder="1" applyAlignment="1" applyProtection="1">
      <alignment horizontal="centerContinuous" vertical="center" shrinkToFit="1"/>
      <protection hidden="1"/>
    </xf>
    <xf numFmtId="0" fontId="20" fillId="18" borderId="0" xfId="0" applyFont="1" applyFill="1" applyBorder="1" applyAlignment="1" applyProtection="1">
      <alignment horizontal="centerContinuous" vertical="center" shrinkToFit="1"/>
      <protection hidden="1"/>
    </xf>
    <xf numFmtId="0" fontId="20" fillId="19" borderId="0" xfId="0" applyFont="1" applyFill="1" applyBorder="1" applyAlignment="1" applyProtection="1">
      <alignment horizontal="centerContinuous" vertical="center" shrinkToFit="1"/>
      <protection hidden="1"/>
    </xf>
    <xf numFmtId="0" fontId="20" fillId="24" borderId="0" xfId="0" applyFont="1" applyFill="1" applyBorder="1" applyAlignment="1" applyProtection="1">
      <alignment horizontal="centerContinuous" vertical="center" shrinkToFit="1"/>
      <protection hidden="1"/>
    </xf>
    <xf numFmtId="0" fontId="20" fillId="2" borderId="0" xfId="0" applyFont="1" applyFill="1" applyBorder="1" applyAlignment="1" applyProtection="1">
      <alignment vertical="center" shrinkToFit="1"/>
      <protection hidden="1"/>
    </xf>
    <xf numFmtId="0" fontId="42" fillId="19" borderId="75" xfId="0" applyFont="1" applyFill="1" applyBorder="1" applyAlignment="1" applyProtection="1">
      <alignment horizontal="left" vertical="center" indent="1" shrinkToFit="1"/>
      <protection hidden="1"/>
    </xf>
    <xf numFmtId="0" fontId="42" fillId="0" borderId="0" xfId="0" applyFont="1" applyFill="1" applyBorder="1" applyAlignment="1" applyProtection="1">
      <alignment horizontal="left" vertical="center" indent="1" shrinkToFit="1"/>
      <protection hidden="1"/>
    </xf>
    <xf numFmtId="0" fontId="32" fillId="2" borderId="0" xfId="0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horizontal="center" vertical="center" shrinkToFit="1"/>
    </xf>
    <xf numFmtId="0" fontId="14" fillId="2" borderId="0" xfId="0" applyFont="1" applyFill="1" applyBorder="1" applyAlignment="1" applyProtection="1">
      <alignment horizontal="left" vertical="center" indent="1" shrinkToFit="1"/>
    </xf>
    <xf numFmtId="0" fontId="14" fillId="2" borderId="0" xfId="0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vertical="center"/>
    </xf>
    <xf numFmtId="0" fontId="14" fillId="0" borderId="45" xfId="0" applyFont="1" applyBorder="1" applyProtection="1"/>
    <xf numFmtId="0" fontId="14" fillId="0" borderId="74" xfId="0" applyFont="1" applyBorder="1" applyProtection="1"/>
    <xf numFmtId="0" fontId="14" fillId="0" borderId="32" xfId="0" applyFont="1" applyBorder="1" applyProtection="1"/>
    <xf numFmtId="0" fontId="32" fillId="0" borderId="69" xfId="0" applyFont="1" applyBorder="1" applyAlignment="1" applyProtection="1">
      <alignment vertical="center"/>
    </xf>
    <xf numFmtId="0" fontId="32" fillId="0" borderId="0" xfId="0" applyFont="1" applyBorder="1" applyAlignment="1" applyProtection="1">
      <alignment horizontal="center" vertical="center"/>
    </xf>
    <xf numFmtId="0" fontId="33" fillId="0" borderId="0" xfId="0" applyFont="1" applyFill="1" applyBorder="1" applyAlignment="1" applyProtection="1">
      <alignment horizontal="centerContinuous" vertical="center"/>
    </xf>
    <xf numFmtId="0" fontId="32" fillId="0" borderId="70" xfId="0" applyFont="1" applyBorder="1" applyAlignment="1" applyProtection="1">
      <alignment vertical="center"/>
    </xf>
    <xf numFmtId="0" fontId="14" fillId="0" borderId="69" xfId="0" applyFont="1" applyBorder="1" applyProtection="1"/>
    <xf numFmtId="0" fontId="14" fillId="0" borderId="0" xfId="0" applyFont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14" fillId="0" borderId="70" xfId="0" applyFont="1" applyBorder="1" applyProtection="1"/>
    <xf numFmtId="0" fontId="20" fillId="0" borderId="69" xfId="0" applyFont="1" applyBorder="1" applyAlignment="1" applyProtection="1">
      <alignment horizontal="center" vertical="center" shrinkToFit="1"/>
    </xf>
    <xf numFmtId="0" fontId="20" fillId="0" borderId="0" xfId="0" applyFont="1" applyBorder="1" applyAlignment="1" applyProtection="1">
      <alignment horizontal="center" vertical="center" shrinkToFit="1"/>
    </xf>
    <xf numFmtId="164" fontId="20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20" fillId="0" borderId="70" xfId="0" applyFont="1" applyBorder="1" applyAlignment="1" applyProtection="1">
      <alignment horizontal="center" vertical="center" shrinkToFit="1"/>
    </xf>
    <xf numFmtId="0" fontId="14" fillId="0" borderId="69" xfId="0" applyFont="1" applyBorder="1" applyAlignment="1" applyProtection="1">
      <alignment horizontal="left" vertical="center" indent="1" shrinkToFit="1"/>
    </xf>
    <xf numFmtId="164" fontId="14" fillId="0" borderId="0" xfId="0" applyNumberFormat="1" applyFont="1" applyBorder="1" applyAlignment="1" applyProtection="1">
      <alignment horizontal="left" vertical="center" indent="1" shrinkToFit="1"/>
    </xf>
    <xf numFmtId="0" fontId="14" fillId="0" borderId="0" xfId="0" applyFont="1" applyBorder="1" applyAlignment="1" applyProtection="1">
      <alignment horizontal="left" vertical="center" indent="1" shrinkToFit="1"/>
    </xf>
    <xf numFmtId="164" fontId="14" fillId="0" borderId="0" xfId="0" applyNumberFormat="1" applyFont="1" applyFill="1" applyBorder="1" applyAlignment="1" applyProtection="1">
      <alignment horizontal="left" vertical="center" indent="1" shrinkToFit="1"/>
    </xf>
    <xf numFmtId="0" fontId="14" fillId="0" borderId="70" xfId="0" applyFont="1" applyBorder="1" applyAlignment="1" applyProtection="1">
      <alignment horizontal="left" vertical="center" indent="1" shrinkToFit="1"/>
    </xf>
    <xf numFmtId="0" fontId="14" fillId="0" borderId="0" xfId="0" applyFont="1" applyFill="1" applyBorder="1" applyAlignment="1" applyProtection="1">
      <alignment horizontal="left" vertical="center" indent="1" shrinkToFit="1"/>
    </xf>
    <xf numFmtId="0" fontId="14" fillId="0" borderId="0" xfId="0" applyFont="1" applyFill="1" applyBorder="1" applyAlignment="1" applyProtection="1">
      <alignment horizontal="left" vertical="center" indent="1" shrinkToFit="1"/>
      <protection hidden="1"/>
    </xf>
    <xf numFmtId="0" fontId="14" fillId="0" borderId="69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70" xfId="0" applyFont="1" applyBorder="1" applyAlignment="1" applyProtection="1">
      <alignment vertical="center"/>
    </xf>
    <xf numFmtId="0" fontId="20" fillId="0" borderId="69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center" vertical="center"/>
    </xf>
    <xf numFmtId="164" fontId="20" fillId="0" borderId="0" xfId="0" applyNumberFormat="1" applyFont="1" applyFill="1" applyBorder="1" applyAlignment="1" applyProtection="1">
      <alignment horizontal="center" vertical="center"/>
      <protection hidden="1"/>
    </xf>
    <xf numFmtId="0" fontId="20" fillId="0" borderId="70" xfId="0" applyFont="1" applyBorder="1" applyAlignment="1" applyProtection="1">
      <alignment vertical="center"/>
    </xf>
    <xf numFmtId="164" fontId="14" fillId="0" borderId="0" xfId="0" applyNumberFormat="1" applyFont="1" applyBorder="1" applyAlignment="1" applyProtection="1">
      <alignment horizontal="center" vertical="center"/>
    </xf>
    <xf numFmtId="164" fontId="14" fillId="0" borderId="0" xfId="0" applyNumberFormat="1" applyFont="1" applyFill="1" applyBorder="1" applyAlignment="1" applyProtection="1">
      <alignment horizontal="center" vertical="center"/>
    </xf>
    <xf numFmtId="164" fontId="53" fillId="0" borderId="0" xfId="0" applyNumberFormat="1" applyFont="1" applyFill="1" applyBorder="1" applyAlignment="1" applyProtection="1">
      <alignment horizontal="center" vertical="center"/>
      <protection hidden="1"/>
    </xf>
    <xf numFmtId="0" fontId="14" fillId="0" borderId="69" xfId="0" applyFont="1" applyFill="1" applyBorder="1" applyAlignment="1" applyProtection="1">
      <alignment vertical="center"/>
    </xf>
    <xf numFmtId="164" fontId="54" fillId="0" borderId="0" xfId="0" applyNumberFormat="1" applyFont="1" applyFill="1" applyBorder="1" applyAlignment="1" applyProtection="1">
      <alignment horizontal="center" vertical="center"/>
    </xf>
    <xf numFmtId="0" fontId="14" fillId="0" borderId="44" xfId="0" applyFont="1" applyBorder="1" applyProtection="1"/>
    <xf numFmtId="0" fontId="14" fillId="0" borderId="46" xfId="0" applyFont="1" applyBorder="1" applyProtection="1"/>
    <xf numFmtId="0" fontId="14" fillId="0" borderId="46" xfId="0" applyFont="1" applyFill="1" applyBorder="1" applyProtection="1"/>
    <xf numFmtId="0" fontId="14" fillId="0" borderId="30" xfId="0" applyFont="1" applyBorder="1" applyProtection="1"/>
    <xf numFmtId="0" fontId="25" fillId="8" borderId="9" xfId="0" applyFont="1" applyFill="1" applyBorder="1" applyAlignment="1">
      <alignment horizontal="center" vertical="center"/>
    </xf>
    <xf numFmtId="0" fontId="14" fillId="0" borderId="45" xfId="0" applyFont="1" applyFill="1" applyBorder="1" applyProtection="1"/>
    <xf numFmtId="0" fontId="32" fillId="0" borderId="69" xfId="0" applyFont="1" applyFill="1" applyBorder="1" applyAlignment="1" applyProtection="1">
      <alignment vertical="center"/>
    </xf>
    <xf numFmtId="0" fontId="14" fillId="0" borderId="69" xfId="0" applyFont="1" applyFill="1" applyBorder="1" applyProtection="1"/>
    <xf numFmtId="0" fontId="20" fillId="0" borderId="69" xfId="0" applyFont="1" applyFill="1" applyBorder="1" applyAlignment="1" applyProtection="1">
      <alignment horizontal="center" vertical="center" shrinkToFit="1"/>
    </xf>
    <xf numFmtId="0" fontId="14" fillId="0" borderId="69" xfId="0" applyFont="1" applyFill="1" applyBorder="1" applyAlignment="1" applyProtection="1">
      <alignment horizontal="left" vertical="center" indent="1" shrinkToFit="1"/>
    </xf>
    <xf numFmtId="0" fontId="20" fillId="0" borderId="69" xfId="0" applyFont="1" applyFill="1" applyBorder="1" applyAlignment="1" applyProtection="1">
      <alignment vertical="center"/>
    </xf>
    <xf numFmtId="14" fontId="20" fillId="0" borderId="69" xfId="0" applyNumberFormat="1" applyFont="1" applyFill="1" applyBorder="1" applyAlignment="1" applyProtection="1">
      <alignment vertical="center"/>
    </xf>
    <xf numFmtId="14" fontId="14" fillId="0" borderId="69" xfId="0" applyNumberFormat="1" applyFont="1" applyFill="1" applyBorder="1" applyAlignment="1" applyProtection="1">
      <alignment vertical="center"/>
    </xf>
    <xf numFmtId="0" fontId="14" fillId="0" borderId="44" xfId="0" applyFont="1" applyFill="1" applyBorder="1" applyProtection="1"/>
    <xf numFmtId="0" fontId="42" fillId="8" borderId="0" xfId="0" applyFont="1" applyFill="1" applyBorder="1" applyAlignment="1" applyProtection="1">
      <alignment horizontal="left" vertical="center" indent="1" shrinkToFit="1"/>
      <protection hidden="1"/>
    </xf>
    <xf numFmtId="0" fontId="31" fillId="2" borderId="0" xfId="0" applyFont="1" applyFill="1" applyBorder="1" applyAlignment="1" applyProtection="1">
      <alignment horizontal="center" vertical="center"/>
    </xf>
    <xf numFmtId="0" fontId="20" fillId="12" borderId="20" xfId="0" applyFont="1" applyFill="1" applyBorder="1" applyAlignment="1">
      <alignment horizontal="left" vertical="center"/>
    </xf>
    <xf numFmtId="0" fontId="20" fillId="12" borderId="20" xfId="0" applyFont="1" applyFill="1" applyBorder="1" applyAlignment="1">
      <alignment horizontal="center" vertical="center"/>
    </xf>
    <xf numFmtId="0" fontId="14" fillId="25" borderId="1" xfId="0" applyFont="1" applyFill="1" applyBorder="1" applyProtection="1"/>
    <xf numFmtId="0" fontId="14" fillId="25" borderId="2" xfId="0" applyFont="1" applyFill="1" applyBorder="1" applyProtection="1"/>
    <xf numFmtId="0" fontId="14" fillId="25" borderId="3" xfId="0" applyFont="1" applyFill="1" applyBorder="1" applyProtection="1"/>
    <xf numFmtId="0" fontId="14" fillId="25" borderId="42" xfId="0" applyFont="1" applyFill="1" applyBorder="1" applyAlignment="1" applyProtection="1">
      <alignment horizontal="center"/>
    </xf>
    <xf numFmtId="0" fontId="14" fillId="25" borderId="5" xfId="0" applyFont="1" applyFill="1" applyBorder="1" applyAlignment="1" applyProtection="1">
      <alignment horizontal="center"/>
    </xf>
    <xf numFmtId="0" fontId="0" fillId="2" borderId="68" xfId="0" applyFill="1" applyBorder="1" applyAlignment="1">
      <alignment horizontal="center" vertical="center"/>
    </xf>
    <xf numFmtId="0" fontId="47" fillId="8" borderId="2" xfId="0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9" borderId="1" xfId="0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47" fillId="8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47" fillId="8" borderId="0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2" borderId="76" xfId="0" applyNumberFormat="1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0" xfId="0" quotePrefix="1" applyFill="1" applyAlignment="1">
      <alignment horizontal="center" vertical="center"/>
    </xf>
    <xf numFmtId="0" fontId="0" fillId="2" borderId="9" xfId="0" quotePrefix="1" applyFill="1" applyBorder="1" applyAlignment="1">
      <alignment horizontal="center" vertical="center"/>
    </xf>
    <xf numFmtId="0" fontId="0" fillId="0" borderId="21" xfId="0" applyNumberFormat="1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>
      <alignment horizontal="centerContinuous" vertical="center"/>
    </xf>
    <xf numFmtId="0" fontId="41" fillId="11" borderId="44" xfId="0" applyFont="1" applyFill="1" applyBorder="1" applyAlignment="1" applyProtection="1">
      <alignment horizontal="center" vertical="center" wrapText="1"/>
    </xf>
    <xf numFmtId="166" fontId="5" fillId="0" borderId="23" xfId="0" applyNumberFormat="1" applyFont="1" applyFill="1" applyBorder="1" applyAlignment="1" applyProtection="1">
      <alignment horizontal="center" vertical="center" shrinkToFit="1"/>
      <protection locked="0"/>
    </xf>
    <xf numFmtId="166" fontId="7" fillId="0" borderId="23" xfId="0" applyNumberFormat="1" applyFont="1" applyFill="1" applyBorder="1" applyAlignment="1" applyProtection="1">
      <alignment horizontal="center" vertical="center" shrinkToFit="1"/>
      <protection locked="0"/>
    </xf>
    <xf numFmtId="166" fontId="7" fillId="0" borderId="45" xfId="0" applyNumberFormat="1" applyFont="1" applyFill="1" applyBorder="1" applyAlignment="1" applyProtection="1">
      <alignment horizontal="center" vertical="center" shrinkToFit="1"/>
      <protection locked="0"/>
    </xf>
    <xf numFmtId="166" fontId="4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22" xfId="0" applyFill="1" applyBorder="1" applyAlignment="1" applyProtection="1">
      <alignment horizontal="center" vertical="center" shrinkToFit="1"/>
      <protection locked="0"/>
    </xf>
    <xf numFmtId="0" fontId="0" fillId="0" borderId="74" xfId="0" applyFill="1" applyBorder="1" applyAlignment="1" applyProtection="1">
      <alignment horizontal="center" vertical="center" shrinkToFit="1"/>
      <protection locked="0"/>
    </xf>
    <xf numFmtId="0" fontId="41" fillId="11" borderId="21" xfId="0" applyFont="1" applyFill="1" applyBorder="1" applyAlignment="1">
      <alignment horizontal="center" vertical="center" wrapText="1"/>
    </xf>
    <xf numFmtId="49" fontId="19" fillId="3" borderId="0" xfId="0" applyNumberFormat="1" applyFont="1" applyFill="1" applyAlignment="1" applyProtection="1">
      <alignment horizontal="left" vertical="center" indent="4"/>
    </xf>
    <xf numFmtId="49" fontId="16" fillId="5" borderId="0" xfId="0" applyNumberFormat="1" applyFont="1" applyFill="1" applyAlignment="1" applyProtection="1">
      <alignment horizontal="left" vertical="center" indent="4"/>
    </xf>
    <xf numFmtId="49" fontId="19" fillId="3" borderId="0" xfId="0" applyNumberFormat="1" applyFont="1" applyFill="1" applyAlignment="1" applyProtection="1">
      <alignment horizontal="left" vertical="center" indent="6"/>
    </xf>
    <xf numFmtId="49" fontId="16" fillId="5" borderId="0" xfId="0" applyNumberFormat="1" applyFont="1" applyFill="1" applyAlignment="1" applyProtection="1">
      <alignment horizontal="left" vertical="center" indent="6"/>
    </xf>
    <xf numFmtId="0" fontId="41" fillId="21" borderId="30" xfId="0" applyFont="1" applyFill="1" applyBorder="1" applyAlignment="1" applyProtection="1">
      <alignment horizontal="center" vertical="center" wrapText="1" shrinkToFit="1"/>
    </xf>
    <xf numFmtId="0" fontId="41" fillId="21" borderId="31" xfId="0" applyFont="1" applyFill="1" applyBorder="1" applyAlignment="1" applyProtection="1">
      <alignment horizontal="center" vertical="center" wrapText="1" shrinkToFit="1"/>
    </xf>
    <xf numFmtId="0" fontId="41" fillId="21" borderId="44" xfId="0" applyFont="1" applyFill="1" applyBorder="1" applyAlignment="1" applyProtection="1">
      <alignment horizontal="center" vertical="center" wrapText="1" shrinkToFit="1"/>
    </xf>
    <xf numFmtId="0" fontId="0" fillId="0" borderId="29" xfId="0" applyFill="1" applyBorder="1" applyAlignment="1" applyProtection="1">
      <alignment horizontal="left" vertical="center" shrinkToFit="1"/>
      <protection locked="0"/>
    </xf>
    <xf numFmtId="0" fontId="0" fillId="0" borderId="32" xfId="0" applyFill="1" applyBorder="1" applyAlignment="1" applyProtection="1">
      <alignment horizontal="left" vertical="center" shrinkToFit="1"/>
      <protection locked="0"/>
    </xf>
    <xf numFmtId="0" fontId="0" fillId="0" borderId="33" xfId="0" applyFill="1" applyBorder="1" applyAlignment="1" applyProtection="1">
      <alignment horizontal="center" vertical="center" shrinkToFit="1"/>
      <protection locked="0"/>
    </xf>
    <xf numFmtId="0" fontId="0" fillId="0" borderId="45" xfId="0" applyFill="1" applyBorder="1" applyAlignment="1" applyProtection="1">
      <alignment horizontal="center" vertical="center" shrinkToFit="1"/>
      <protection locked="0"/>
    </xf>
    <xf numFmtId="0" fontId="34" fillId="9" borderId="21" xfId="0" applyFont="1" applyFill="1" applyBorder="1" applyAlignment="1" applyProtection="1">
      <alignment horizontal="left" vertical="center" shrinkToFit="1"/>
      <protection hidden="1"/>
    </xf>
    <xf numFmtId="0" fontId="34" fillId="9" borderId="21" xfId="0" applyFont="1" applyFill="1" applyBorder="1" applyAlignment="1" applyProtection="1">
      <alignment horizontal="center" vertical="center" shrinkToFit="1"/>
      <protection hidden="1"/>
    </xf>
    <xf numFmtId="0" fontId="20" fillId="13" borderId="21" xfId="0" applyFont="1" applyFill="1" applyBorder="1" applyAlignment="1" applyProtection="1">
      <alignment horizontal="center" vertical="center" wrapText="1" shrinkToFit="1"/>
      <protection hidden="1"/>
    </xf>
    <xf numFmtId="0" fontId="20" fillId="14" borderId="21" xfId="0" applyFont="1" applyFill="1" applyBorder="1" applyAlignment="1" applyProtection="1">
      <alignment horizontal="center" vertical="center" wrapText="1" shrinkToFit="1"/>
      <protection hidden="1"/>
    </xf>
    <xf numFmtId="0" fontId="20" fillId="15" borderId="21" xfId="0" applyFont="1" applyFill="1" applyBorder="1" applyAlignment="1" applyProtection="1">
      <alignment horizontal="center" vertical="center" wrapText="1" shrinkToFit="1"/>
      <protection hidden="1"/>
    </xf>
    <xf numFmtId="0" fontId="20" fillId="16" borderId="21" xfId="0" applyFont="1" applyFill="1" applyBorder="1" applyAlignment="1" applyProtection="1">
      <alignment horizontal="center" vertical="center" wrapText="1" shrinkToFit="1"/>
      <protection hidden="1"/>
    </xf>
    <xf numFmtId="0" fontId="20" fillId="17" borderId="21" xfId="0" applyFont="1" applyFill="1" applyBorder="1" applyAlignment="1" applyProtection="1">
      <alignment horizontal="center" vertical="center" wrapText="1" shrinkToFit="1"/>
      <protection hidden="1"/>
    </xf>
    <xf numFmtId="0" fontId="20" fillId="18" borderId="21" xfId="0" applyFont="1" applyFill="1" applyBorder="1" applyAlignment="1" applyProtection="1">
      <alignment horizontal="center" vertical="center" wrapText="1" shrinkToFit="1"/>
      <protection hidden="1"/>
    </xf>
    <xf numFmtId="0" fontId="20" fillId="19" borderId="21" xfId="0" applyFont="1" applyFill="1" applyBorder="1" applyAlignment="1" applyProtection="1">
      <alignment horizontal="center" vertical="center" wrapText="1" shrinkToFit="1"/>
      <protection hidden="1"/>
    </xf>
    <xf numFmtId="0" fontId="41" fillId="21" borderId="23" xfId="0" applyFont="1" applyFill="1" applyBorder="1" applyAlignment="1" applyProtection="1">
      <alignment horizontal="centerContinuous" vertical="center" shrinkToFit="1"/>
      <protection hidden="1"/>
    </xf>
    <xf numFmtId="0" fontId="41" fillId="27" borderId="31" xfId="0" applyFont="1" applyFill="1" applyBorder="1" applyAlignment="1" applyProtection="1">
      <alignment horizontal="center" vertical="center" wrapText="1"/>
      <protection locked="0"/>
    </xf>
    <xf numFmtId="0" fontId="41" fillId="21" borderId="23" xfId="0" applyFont="1" applyFill="1" applyBorder="1" applyAlignment="1" applyProtection="1">
      <alignment horizontal="centerContinuous" vertical="center" wrapText="1"/>
    </xf>
    <xf numFmtId="0" fontId="41" fillId="21" borderId="22" xfId="0" applyFont="1" applyFill="1" applyBorder="1" applyAlignment="1" applyProtection="1">
      <alignment horizontal="centerContinuous" vertical="center"/>
    </xf>
    <xf numFmtId="0" fontId="41" fillId="21" borderId="29" xfId="0" applyFont="1" applyFill="1" applyBorder="1" applyAlignment="1" applyProtection="1">
      <alignment horizontal="centerContinuous" vertical="center"/>
    </xf>
    <xf numFmtId="0" fontId="24" fillId="12" borderId="18" xfId="0" applyFont="1" applyFill="1" applyBorder="1" applyAlignment="1">
      <alignment horizontal="centerContinuous" vertical="center"/>
    </xf>
    <xf numFmtId="0" fontId="24" fillId="12" borderId="19" xfId="0" applyFont="1" applyFill="1" applyBorder="1" applyAlignment="1">
      <alignment horizontal="centerContinuous" vertical="center"/>
    </xf>
    <xf numFmtId="0" fontId="24" fillId="12" borderId="20" xfId="0" applyFont="1" applyFill="1" applyBorder="1" applyAlignment="1">
      <alignment horizontal="centerContinuous" vertical="center"/>
    </xf>
    <xf numFmtId="0" fontId="20" fillId="12" borderId="8" xfId="0" applyFont="1" applyFill="1" applyBorder="1" applyAlignment="1">
      <alignment horizontal="center" vertical="center" wrapText="1"/>
    </xf>
    <xf numFmtId="0" fontId="20" fillId="12" borderId="4" xfId="0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 vertical="center" wrapText="1"/>
    </xf>
    <xf numFmtId="168" fontId="0" fillId="2" borderId="9" xfId="0" applyNumberFormat="1" applyFill="1" applyBorder="1" applyAlignment="1">
      <alignment horizontal="center" vertical="center" shrinkToFit="1"/>
    </xf>
    <xf numFmtId="169" fontId="0" fillId="2" borderId="9" xfId="0" applyNumberFormat="1" applyFill="1" applyBorder="1" applyAlignment="1">
      <alignment horizontal="center" vertical="center" shrinkToFit="1"/>
    </xf>
    <xf numFmtId="14" fontId="0" fillId="2" borderId="9" xfId="0" applyNumberFormat="1" applyFill="1" applyBorder="1" applyAlignment="1">
      <alignment horizontal="center" vertical="center" shrinkToFit="1"/>
    </xf>
    <xf numFmtId="0" fontId="0" fillId="2" borderId="9" xfId="0" quotePrefix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20" fillId="25" borderId="9" xfId="0" applyFont="1" applyFill="1" applyBorder="1" applyAlignment="1">
      <alignment horizontal="centerContinuous" vertical="center"/>
    </xf>
    <xf numFmtId="0" fontId="0" fillId="25" borderId="9" xfId="0" applyFill="1" applyBorder="1" applyAlignment="1">
      <alignment horizontal="center" vertical="center"/>
    </xf>
    <xf numFmtId="0" fontId="20" fillId="25" borderId="18" xfId="0" applyFont="1" applyFill="1" applyBorder="1" applyAlignment="1">
      <alignment horizontal="centerContinuous" vertical="center"/>
    </xf>
    <xf numFmtId="0" fontId="20" fillId="25" borderId="19" xfId="0" applyFont="1" applyFill="1" applyBorder="1" applyAlignment="1">
      <alignment horizontal="centerContinuous" vertical="center"/>
    </xf>
    <xf numFmtId="0" fontId="20" fillId="25" borderId="8" xfId="0" applyFont="1" applyFill="1" applyBorder="1" applyAlignment="1">
      <alignment horizontal="center" vertical="center" wrapText="1"/>
    </xf>
    <xf numFmtId="0" fontId="20" fillId="25" borderId="20" xfId="0" applyFont="1" applyFill="1" applyBorder="1" applyAlignment="1">
      <alignment horizontal="centerContinuous" vertical="center"/>
    </xf>
    <xf numFmtId="170" fontId="0" fillId="2" borderId="9" xfId="0" quotePrefix="1" applyNumberFormat="1" applyFill="1" applyBorder="1" applyAlignment="1">
      <alignment horizontal="center" vertical="center" shrinkToFit="1"/>
    </xf>
    <xf numFmtId="170" fontId="0" fillId="2" borderId="18" xfId="0" applyNumberFormat="1" applyFill="1" applyBorder="1" applyAlignment="1">
      <alignment horizontal="center" vertical="center" shrinkToFit="1"/>
    </xf>
    <xf numFmtId="170" fontId="0" fillId="2" borderId="9" xfId="0" applyNumberFormat="1" applyFill="1" applyBorder="1" applyAlignment="1">
      <alignment horizontal="center" vertical="center" shrinkToFit="1"/>
    </xf>
    <xf numFmtId="0" fontId="0" fillId="2" borderId="9" xfId="0" applyFill="1" applyBorder="1" applyAlignment="1" applyProtection="1">
      <alignment horizontal="center" vertical="center" shrinkToFit="1"/>
    </xf>
    <xf numFmtId="0" fontId="0" fillId="2" borderId="0" xfId="0" applyFill="1" applyBorder="1"/>
    <xf numFmtId="0" fontId="20" fillId="9" borderId="9" xfId="0" applyFont="1" applyFill="1" applyBorder="1" applyAlignment="1">
      <alignment horizontal="left" vertical="center"/>
    </xf>
    <xf numFmtId="0" fontId="20" fillId="9" borderId="18" xfId="0" applyFont="1" applyFill="1" applyBorder="1" applyAlignment="1">
      <alignment horizontal="centerContinuous" vertical="center"/>
    </xf>
    <xf numFmtId="0" fontId="20" fillId="9" borderId="20" xfId="0" applyFont="1" applyFill="1" applyBorder="1" applyAlignment="1">
      <alignment horizontal="centerContinuous" vertical="center"/>
    </xf>
    <xf numFmtId="0" fontId="3" fillId="8" borderId="9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/>
    </xf>
    <xf numFmtId="0" fontId="20" fillId="23" borderId="9" xfId="0" applyFont="1" applyFill="1" applyBorder="1" applyAlignment="1">
      <alignment horizontal="center" vertical="center"/>
    </xf>
    <xf numFmtId="0" fontId="20" fillId="23" borderId="9" xfId="0" applyFont="1" applyFill="1" applyBorder="1" applyAlignment="1">
      <alignment horizontal="centerContinuous" vertical="center"/>
    </xf>
    <xf numFmtId="0" fontId="20" fillId="25" borderId="4" xfId="0" applyFont="1" applyFill="1" applyBorder="1" applyAlignment="1">
      <alignment horizontal="centerContinuous" vertical="center"/>
    </xf>
    <xf numFmtId="0" fontId="20" fillId="25" borderId="42" xfId="0" applyFont="1" applyFill="1" applyBorder="1" applyAlignment="1">
      <alignment horizontal="centerContinuous" vertical="center"/>
    </xf>
    <xf numFmtId="0" fontId="20" fillId="25" borderId="5" xfId="0" applyFont="1" applyFill="1" applyBorder="1" applyAlignment="1">
      <alignment horizontal="centerContinuous" vertical="center"/>
    </xf>
    <xf numFmtId="0" fontId="20" fillId="25" borderId="9" xfId="0" applyFont="1" applyFill="1" applyBorder="1" applyAlignment="1">
      <alignment horizontal="center" vertical="center"/>
    </xf>
    <xf numFmtId="0" fontId="24" fillId="12" borderId="9" xfId="0" applyFont="1" applyFill="1" applyBorder="1" applyAlignment="1">
      <alignment horizontal="centerContinuous" vertical="center" wrapText="1"/>
    </xf>
    <xf numFmtId="0" fontId="24" fillId="12" borderId="9" xfId="0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Continuous" vertical="center"/>
    </xf>
    <xf numFmtId="0" fontId="24" fillId="12" borderId="2" xfId="0" applyFont="1" applyFill="1" applyBorder="1" applyAlignment="1">
      <alignment horizontal="centerContinuous" vertical="center"/>
    </xf>
    <xf numFmtId="0" fontId="24" fillId="12" borderId="3" xfId="0" applyFont="1" applyFill="1" applyBorder="1" applyAlignment="1">
      <alignment horizontal="centerContinuous" vertical="center"/>
    </xf>
    <xf numFmtId="0" fontId="20" fillId="12" borderId="1" xfId="0" applyFont="1" applyFill="1" applyBorder="1" applyAlignment="1">
      <alignment horizontal="centerContinuous" vertical="center"/>
    </xf>
    <xf numFmtId="0" fontId="20" fillId="12" borderId="2" xfId="0" applyFont="1" applyFill="1" applyBorder="1" applyAlignment="1">
      <alignment horizontal="centerContinuous" vertical="center"/>
    </xf>
    <xf numFmtId="0" fontId="20" fillId="12" borderId="3" xfId="0" applyFont="1" applyFill="1" applyBorder="1" applyAlignment="1">
      <alignment horizontal="centerContinuous" vertical="center"/>
    </xf>
    <xf numFmtId="0" fontId="0" fillId="12" borderId="19" xfId="0" applyFill="1" applyBorder="1" applyAlignment="1">
      <alignment horizontal="centerContinuous" vertical="center"/>
    </xf>
    <xf numFmtId="0" fontId="0" fillId="12" borderId="19" xfId="0" quotePrefix="1" applyFill="1" applyBorder="1" applyAlignment="1">
      <alignment horizontal="centerContinuous" vertical="center"/>
    </xf>
    <xf numFmtId="0" fontId="0" fillId="12" borderId="20" xfId="0" applyFill="1" applyBorder="1" applyAlignment="1">
      <alignment horizontal="centerContinuous" vertical="center"/>
    </xf>
    <xf numFmtId="0" fontId="24" fillId="12" borderId="9" xfId="0" applyFont="1" applyFill="1" applyBorder="1" applyAlignment="1">
      <alignment horizontal="left" vertical="center"/>
    </xf>
    <xf numFmtId="0" fontId="24" fillId="12" borderId="18" xfId="0" applyFont="1" applyFill="1" applyBorder="1" applyAlignment="1">
      <alignment horizontal="left" vertical="center"/>
    </xf>
    <xf numFmtId="0" fontId="24" fillId="12" borderId="19" xfId="0" applyFont="1" applyFill="1" applyBorder="1" applyAlignment="1">
      <alignment horizontal="left" vertical="center"/>
    </xf>
    <xf numFmtId="0" fontId="24" fillId="12" borderId="20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center" vertical="center"/>
    </xf>
    <xf numFmtId="0" fontId="41" fillId="28" borderId="0" xfId="0" applyFont="1" applyFill="1" applyBorder="1" applyAlignment="1">
      <alignment horizontal="centerContinuous" vertical="center"/>
    </xf>
    <xf numFmtId="0" fontId="41" fillId="2" borderId="0" xfId="0" applyFont="1" applyFill="1" applyBorder="1" applyAlignment="1">
      <alignment horizontal="centerContinuous" vertical="center"/>
    </xf>
    <xf numFmtId="0" fontId="44" fillId="28" borderId="0" xfId="0" applyFont="1" applyFill="1" applyBorder="1" applyAlignment="1">
      <alignment horizontal="centerContinuous" vertical="center"/>
    </xf>
    <xf numFmtId="0" fontId="20" fillId="12" borderId="18" xfId="0" applyFont="1" applyFill="1" applyBorder="1" applyAlignment="1">
      <alignment horizontal="centerContinuous" vertical="center" wrapText="1"/>
    </xf>
    <xf numFmtId="0" fontId="20" fillId="12" borderId="19" xfId="0" applyFont="1" applyFill="1" applyBorder="1" applyAlignment="1">
      <alignment horizontal="centerContinuous" vertical="center" wrapText="1"/>
    </xf>
    <xf numFmtId="0" fontId="20" fillId="12" borderId="20" xfId="0" applyFont="1" applyFill="1" applyBorder="1" applyAlignment="1">
      <alignment horizontal="centerContinuous" vertical="center" wrapText="1"/>
    </xf>
    <xf numFmtId="0" fontId="42" fillId="21" borderId="78" xfId="0" applyFont="1" applyFill="1" applyBorder="1" applyAlignment="1">
      <alignment horizontal="centerContinuous"/>
    </xf>
    <xf numFmtId="0" fontId="57" fillId="19" borderId="75" xfId="0" applyFont="1" applyFill="1" applyBorder="1" applyAlignment="1" applyProtection="1">
      <alignment horizontal="left" vertical="center" indent="1" shrinkToFit="1"/>
      <protection hidden="1"/>
    </xf>
    <xf numFmtId="0" fontId="59" fillId="2" borderId="0" xfId="0" applyFont="1" applyFill="1" applyProtection="1"/>
    <xf numFmtId="0" fontId="60" fillId="2" borderId="77" xfId="0" applyFont="1" applyFill="1" applyBorder="1" applyAlignment="1" applyProtection="1">
      <alignment vertical="center"/>
    </xf>
    <xf numFmtId="0" fontId="59" fillId="2" borderId="0" xfId="0" applyFont="1" applyFill="1" applyBorder="1" applyAlignment="1" applyProtection="1">
      <alignment horizontal="center" vertical="center"/>
    </xf>
    <xf numFmtId="0" fontId="59" fillId="2" borderId="0" xfId="6" applyFont="1" applyFill="1" applyAlignment="1" applyProtection="1">
      <alignment vertical="center"/>
    </xf>
    <xf numFmtId="14" fontId="14" fillId="2" borderId="0" xfId="0" applyNumberFormat="1" applyFont="1" applyFill="1" applyAlignment="1" applyProtection="1">
      <alignment horizontal="left" vertical="center" indent="1" shrinkToFit="1"/>
    </xf>
    <xf numFmtId="0" fontId="14" fillId="25" borderId="4" xfId="0" applyFont="1" applyFill="1" applyBorder="1" applyAlignment="1" applyProtection="1">
      <alignment horizontal="center"/>
      <protection hidden="1"/>
    </xf>
    <xf numFmtId="0" fontId="14" fillId="25" borderId="42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alignment horizontal="center"/>
    </xf>
    <xf numFmtId="0" fontId="33" fillId="27" borderId="0" xfId="0" applyFont="1" applyFill="1" applyBorder="1" applyAlignment="1" applyProtection="1">
      <alignment horizontal="centerContinuous" vertical="center"/>
    </xf>
    <xf numFmtId="0" fontId="0" fillId="0" borderId="29" xfId="0" applyFill="1" applyBorder="1" applyAlignment="1" applyProtection="1">
      <alignment horizontal="left" vertical="center"/>
      <protection locked="0"/>
    </xf>
    <xf numFmtId="0" fontId="0" fillId="0" borderId="32" xfId="0" applyFill="1" applyBorder="1" applyAlignment="1" applyProtection="1">
      <alignment horizontal="left" vertical="center"/>
      <protection locked="0"/>
    </xf>
    <xf numFmtId="49" fontId="16" fillId="5" borderId="0" xfId="0" applyNumberFormat="1" applyFont="1" applyFill="1" applyAlignment="1" applyProtection="1">
      <alignment horizontal="left" vertical="center" indent="7"/>
    </xf>
    <xf numFmtId="49" fontId="61" fillId="3" borderId="0" xfId="0" applyNumberFormat="1" applyFont="1" applyFill="1" applyAlignment="1" applyProtection="1">
      <alignment horizontal="left" vertical="center" indent="7"/>
    </xf>
    <xf numFmtId="49" fontId="61" fillId="3" borderId="0" xfId="0" applyNumberFormat="1" applyFont="1" applyFill="1" applyAlignment="1" applyProtection="1">
      <alignment horizontal="left" vertical="center" indent="5"/>
    </xf>
    <xf numFmtId="0" fontId="62" fillId="2" borderId="0" xfId="0" applyFont="1" applyFill="1" applyAlignment="1" applyProtection="1">
      <alignment shrinkToFit="1"/>
    </xf>
    <xf numFmtId="0" fontId="15" fillId="2" borderId="0" xfId="0" applyFont="1" applyFill="1" applyAlignment="1" applyProtection="1">
      <alignment shrinkToFit="1"/>
    </xf>
    <xf numFmtId="49" fontId="61" fillId="3" borderId="0" xfId="0" applyNumberFormat="1" applyFont="1" applyFill="1" applyAlignment="1" applyProtection="1">
      <alignment vertical="center"/>
    </xf>
    <xf numFmtId="0" fontId="62" fillId="2" borderId="0" xfId="0" applyFont="1" applyFill="1" applyProtection="1"/>
    <xf numFmtId="0" fontId="62" fillId="2" borderId="0" xfId="0" applyFont="1" applyFill="1"/>
    <xf numFmtId="0" fontId="15" fillId="2" borderId="0" xfId="0" applyFont="1" applyFill="1" applyProtection="1"/>
    <xf numFmtId="0" fontId="15" fillId="2" borderId="0" xfId="0" applyFont="1" applyFill="1"/>
    <xf numFmtId="49" fontId="61" fillId="3" borderId="0" xfId="0" applyNumberFormat="1" applyFont="1" applyFill="1" applyAlignment="1" applyProtection="1">
      <alignment horizontal="left" vertical="center" indent="1"/>
    </xf>
    <xf numFmtId="49" fontId="61" fillId="3" borderId="0" xfId="0" applyNumberFormat="1" applyFont="1" applyFill="1" applyAlignment="1" applyProtection="1">
      <alignment vertical="center" shrinkToFit="1"/>
    </xf>
    <xf numFmtId="0" fontId="34" fillId="9" borderId="31" xfId="0" applyFont="1" applyFill="1" applyBorder="1" applyAlignment="1" applyProtection="1">
      <alignment horizontal="left" vertical="center" shrinkToFit="1"/>
      <protection hidden="1"/>
    </xf>
    <xf numFmtId="0" fontId="34" fillId="9" borderId="33" xfId="0" applyFont="1" applyFill="1" applyBorder="1" applyAlignment="1" applyProtection="1">
      <alignment horizontal="left" vertical="center" shrinkToFit="1"/>
      <protection hidden="1"/>
    </xf>
    <xf numFmtId="0" fontId="34" fillId="9" borderId="31" xfId="0" applyFont="1" applyFill="1" applyBorder="1" applyAlignment="1" applyProtection="1">
      <alignment horizontal="center" vertical="center" shrinkToFit="1"/>
      <protection hidden="1"/>
    </xf>
    <xf numFmtId="0" fontId="34" fillId="9" borderId="33" xfId="0" applyFont="1" applyFill="1" applyBorder="1" applyAlignment="1" applyProtection="1">
      <alignment horizontal="center" vertical="center" shrinkToFit="1"/>
      <protection hidden="1"/>
    </xf>
    <xf numFmtId="0" fontId="0" fillId="0" borderId="31" xfId="0" applyNumberFormat="1" applyFill="1" applyBorder="1" applyAlignment="1" applyProtection="1">
      <alignment horizontal="center" vertical="center" shrinkToFit="1"/>
      <protection locked="0"/>
    </xf>
    <xf numFmtId="0" fontId="0" fillId="0" borderId="33" xfId="0" applyNumberFormat="1" applyFill="1" applyBorder="1" applyAlignment="1" applyProtection="1">
      <alignment horizontal="center" vertical="center" shrinkToFit="1"/>
      <protection locked="0"/>
    </xf>
    <xf numFmtId="0" fontId="0" fillId="26" borderId="31" xfId="0" applyNumberFormat="1" applyFill="1" applyBorder="1" applyAlignment="1" applyProtection="1">
      <alignment horizontal="centerContinuous" vertical="center" shrinkToFit="1"/>
      <protection hidden="1"/>
    </xf>
    <xf numFmtId="0" fontId="0" fillId="26" borderId="21" xfId="0" applyNumberFormat="1" applyFill="1" applyBorder="1" applyAlignment="1" applyProtection="1">
      <alignment horizontal="centerContinuous" vertical="center" shrinkToFit="1"/>
      <protection hidden="1"/>
    </xf>
    <xf numFmtId="0" fontId="0" fillId="26" borderId="33" xfId="0" applyNumberFormat="1" applyFill="1" applyBorder="1" applyAlignment="1" applyProtection="1">
      <alignment horizontal="centerContinuous" vertical="center" shrinkToFit="1"/>
      <protection hidden="1"/>
    </xf>
    <xf numFmtId="0" fontId="0" fillId="21" borderId="0" xfId="0" applyFill="1" applyAlignment="1" applyProtection="1">
      <alignment shrinkToFit="1"/>
    </xf>
    <xf numFmtId="0" fontId="52" fillId="0" borderId="0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vertical="center" wrapText="1" shrinkToFit="1"/>
      <protection hidden="1"/>
    </xf>
    <xf numFmtId="0" fontId="0" fillId="0" borderId="0" xfId="0" applyFill="1" applyProtection="1"/>
    <xf numFmtId="0" fontId="20" fillId="0" borderId="0" xfId="0" applyFont="1" applyFill="1" applyBorder="1" applyAlignment="1" applyProtection="1">
      <alignment vertical="center" shrinkToFit="1"/>
      <protection hidden="1"/>
    </xf>
    <xf numFmtId="0" fontId="0" fillId="29" borderId="62" xfId="0" applyFill="1" applyBorder="1"/>
    <xf numFmtId="0" fontId="0" fillId="29" borderId="64" xfId="0" applyFill="1" applyBorder="1"/>
    <xf numFmtId="0" fontId="0" fillId="29" borderId="54" xfId="0" applyFill="1" applyBorder="1"/>
    <xf numFmtId="0" fontId="0" fillId="29" borderId="65" xfId="0" applyFill="1" applyBorder="1"/>
    <xf numFmtId="0" fontId="0" fillId="29" borderId="55" xfId="0" applyFill="1" applyBorder="1"/>
    <xf numFmtId="0" fontId="50" fillId="29" borderId="0" xfId="0" applyFont="1" applyFill="1" applyBorder="1" applyAlignment="1">
      <alignment horizontal="centerContinuous" vertical="center"/>
    </xf>
    <xf numFmtId="0" fontId="50" fillId="29" borderId="57" xfId="0" applyFont="1" applyFill="1" applyBorder="1" applyAlignment="1">
      <alignment horizontal="center" vertical="center" wrapText="1"/>
    </xf>
    <xf numFmtId="0" fontId="50" fillId="29" borderId="57" xfId="0" applyFont="1" applyFill="1" applyBorder="1" applyAlignment="1">
      <alignment horizontal="center" vertical="center"/>
    </xf>
    <xf numFmtId="0" fontId="51" fillId="29" borderId="60" xfId="0" applyFont="1" applyFill="1" applyBorder="1" applyAlignment="1" applyProtection="1">
      <alignment horizontal="center" shrinkToFit="1"/>
      <protection hidden="1"/>
    </xf>
    <xf numFmtId="0" fontId="45" fillId="29" borderId="60" xfId="0" applyFont="1" applyFill="1" applyBorder="1" applyAlignment="1" applyProtection="1">
      <alignment horizontal="center"/>
      <protection hidden="1"/>
    </xf>
    <xf numFmtId="0" fontId="0" fillId="29" borderId="56" xfId="0" applyFill="1" applyBorder="1"/>
    <xf numFmtId="0" fontId="0" fillId="29" borderId="57" xfId="0" applyFill="1" applyBorder="1"/>
    <xf numFmtId="0" fontId="0" fillId="29" borderId="58" xfId="0" applyFill="1" applyBorder="1"/>
    <xf numFmtId="0" fontId="0" fillId="29" borderId="0" xfId="0" applyFill="1" applyBorder="1"/>
    <xf numFmtId="0" fontId="63" fillId="23" borderId="0" xfId="6" applyFont="1" applyFill="1" applyBorder="1" applyAlignment="1" applyProtection="1">
      <alignment horizontal="centerContinuous" vertical="center"/>
    </xf>
    <xf numFmtId="0" fontId="58" fillId="2" borderId="0" xfId="0" applyFont="1" applyFill="1" applyBorder="1" applyAlignment="1" applyProtection="1">
      <alignment vertical="center"/>
    </xf>
    <xf numFmtId="0" fontId="64" fillId="2" borderId="77" xfId="0" applyFont="1" applyFill="1" applyBorder="1" applyAlignment="1" applyProtection="1">
      <alignment vertical="center"/>
    </xf>
    <xf numFmtId="0" fontId="60" fillId="2" borderId="77" xfId="0" applyFont="1" applyFill="1" applyBorder="1" applyAlignment="1" applyProtection="1">
      <alignment horizontal="left" vertical="center"/>
      <protection hidden="1"/>
    </xf>
    <xf numFmtId="0" fontId="60" fillId="2" borderId="0" xfId="0" applyFont="1" applyFill="1" applyBorder="1" applyAlignment="1" applyProtection="1">
      <alignment vertical="center"/>
    </xf>
    <xf numFmtId="0" fontId="64" fillId="2" borderId="77" xfId="0" applyFont="1" applyFill="1" applyBorder="1" applyAlignment="1" applyProtection="1">
      <alignment vertical="center"/>
      <protection hidden="1"/>
    </xf>
    <xf numFmtId="171" fontId="20" fillId="8" borderId="0" xfId="0" applyNumberFormat="1" applyFont="1" applyFill="1" applyBorder="1" applyAlignment="1" applyProtection="1">
      <alignment horizontal="center" vertical="center" shrinkToFit="1"/>
      <protection hidden="1"/>
    </xf>
    <xf numFmtId="0" fontId="28" fillId="2" borderId="0" xfId="0" applyFont="1" applyFill="1" applyAlignment="1">
      <alignment horizontal="right" vertical="center"/>
    </xf>
    <xf numFmtId="0" fontId="29" fillId="2" borderId="0" xfId="0" applyFont="1" applyFill="1" applyAlignment="1">
      <alignment horizontal="right" vertical="center"/>
    </xf>
    <xf numFmtId="0" fontId="2" fillId="0" borderId="6" xfId="7" applyBorder="1" applyAlignment="1">
      <alignment horizontal="left" wrapText="1" indent="1"/>
    </xf>
    <xf numFmtId="0" fontId="2" fillId="2" borderId="0" xfId="7" applyFill="1"/>
    <xf numFmtId="0" fontId="2" fillId="0" borderId="7" xfId="7" applyBorder="1" applyAlignment="1">
      <alignment horizontal="left" indent="1"/>
    </xf>
    <xf numFmtId="0" fontId="2" fillId="0" borderId="7" xfId="7" applyBorder="1" applyAlignment="1">
      <alignment horizontal="left" vertical="center" wrapText="1" indent="1"/>
    </xf>
    <xf numFmtId="0" fontId="2" fillId="0" borderId="7" xfId="7" applyBorder="1" applyAlignment="1">
      <alignment horizontal="left" vertical="top" wrapText="1" indent="2"/>
    </xf>
    <xf numFmtId="0" fontId="20" fillId="0" borderId="7" xfId="7" applyFont="1" applyBorder="1" applyAlignment="1">
      <alignment horizontal="left" indent="1"/>
    </xf>
    <xf numFmtId="0" fontId="2" fillId="0" borderId="8" xfId="7" applyBorder="1" applyAlignment="1">
      <alignment horizontal="left" indent="1"/>
    </xf>
    <xf numFmtId="14" fontId="0" fillId="2" borderId="0" xfId="0" applyNumberFormat="1" applyFill="1" applyAlignment="1">
      <alignment horizontal="center" vertical="center"/>
    </xf>
    <xf numFmtId="0" fontId="47" fillId="8" borderId="42" xfId="0" applyNumberFormat="1" applyFont="1" applyFill="1" applyBorder="1" applyAlignment="1">
      <alignment horizontal="center" vertical="center"/>
    </xf>
    <xf numFmtId="0" fontId="47" fillId="8" borderId="25" xfId="0" applyFont="1" applyFill="1" applyBorder="1" applyAlignment="1" applyProtection="1">
      <alignment vertical="center"/>
      <protection hidden="1"/>
    </xf>
    <xf numFmtId="0" fontId="47" fillId="8" borderId="26" xfId="0" applyFont="1" applyFill="1" applyBorder="1" applyAlignment="1" applyProtection="1">
      <alignment vertical="center"/>
      <protection hidden="1"/>
    </xf>
    <xf numFmtId="172" fontId="0" fillId="26" borderId="21" xfId="0" applyNumberFormat="1" applyFont="1" applyFill="1" applyBorder="1" applyAlignment="1" applyProtection="1">
      <alignment horizontal="center" vertical="center"/>
      <protection hidden="1"/>
    </xf>
    <xf numFmtId="172" fontId="0" fillId="26" borderId="33" xfId="0" applyNumberFormat="1" applyFont="1" applyFill="1" applyBorder="1" applyAlignment="1" applyProtection="1">
      <alignment horizontal="center" vertical="center"/>
      <protection hidden="1"/>
    </xf>
    <xf numFmtId="172" fontId="0" fillId="0" borderId="29" xfId="0" applyNumberFormat="1" applyFont="1" applyFill="1" applyBorder="1" applyAlignment="1" applyProtection="1">
      <alignment horizontal="center" vertical="center"/>
      <protection locked="0"/>
    </xf>
    <xf numFmtId="172" fontId="0" fillId="0" borderId="32" xfId="0" applyNumberFormat="1" applyFont="1" applyFill="1" applyBorder="1" applyAlignment="1" applyProtection="1">
      <alignment horizontal="center" vertical="center"/>
      <protection locked="0"/>
    </xf>
    <xf numFmtId="0" fontId="65" fillId="20" borderId="0" xfId="0" applyFont="1" applyFill="1" applyAlignment="1" applyProtection="1">
      <alignment horizontal="center" vertical="center" shrinkToFit="1"/>
    </xf>
    <xf numFmtId="0" fontId="0" fillId="2" borderId="70" xfId="0" applyFill="1" applyBorder="1" applyAlignment="1" applyProtection="1">
      <alignment shrinkToFit="1"/>
    </xf>
    <xf numFmtId="0" fontId="37" fillId="21" borderId="78" xfId="0" applyFont="1" applyFill="1" applyBorder="1" applyAlignment="1">
      <alignment horizontal="centerContinuous" vertical="center"/>
    </xf>
    <xf numFmtId="0" fontId="31" fillId="0" borderId="78" xfId="0" applyFont="1" applyFill="1" applyBorder="1" applyAlignment="1" applyProtection="1">
      <alignment horizontal="center" vertical="center" shrinkToFit="1"/>
      <protection locked="0"/>
    </xf>
    <xf numFmtId="0" fontId="37" fillId="21" borderId="59" xfId="0" applyFont="1" applyFill="1" applyBorder="1" applyAlignment="1">
      <alignment horizontal="centerContinuous" vertical="center"/>
    </xf>
    <xf numFmtId="0" fontId="37" fillId="21" borderId="60" xfId="0" applyFont="1" applyFill="1" applyBorder="1" applyAlignment="1">
      <alignment horizontal="centerContinuous" vertical="center"/>
    </xf>
    <xf numFmtId="0" fontId="31" fillId="0" borderId="0" xfId="0" applyFont="1" applyFill="1"/>
    <xf numFmtId="0" fontId="66" fillId="29" borderId="63" xfId="0" applyFont="1" applyFill="1" applyBorder="1"/>
    <xf numFmtId="0" fontId="66" fillId="29" borderId="66" xfId="0" applyFont="1" applyFill="1" applyBorder="1"/>
    <xf numFmtId="0" fontId="37" fillId="21" borderId="78" xfId="0" applyFont="1" applyFill="1" applyBorder="1" applyAlignment="1" applyProtection="1">
      <alignment horizontal="centerContinuous" vertical="center"/>
    </xf>
    <xf numFmtId="0" fontId="31" fillId="0" borderId="78" xfId="0" applyFont="1" applyBorder="1" applyAlignment="1" applyProtection="1">
      <alignment horizontal="center" vertical="center"/>
      <protection locked="0"/>
    </xf>
    <xf numFmtId="0" fontId="31" fillId="2" borderId="0" xfId="6" applyFont="1" applyFill="1" applyAlignment="1" applyProtection="1">
      <alignment vertical="center"/>
    </xf>
    <xf numFmtId="0" fontId="37" fillId="20" borderId="79" xfId="0" applyFont="1" applyFill="1" applyBorder="1" applyAlignment="1" applyProtection="1">
      <alignment horizontal="centerContinuous" vertical="center"/>
    </xf>
    <xf numFmtId="0" fontId="31" fillId="0" borderId="79" xfId="0" applyFont="1" applyBorder="1" applyAlignment="1" applyProtection="1">
      <alignment horizontal="center" vertical="center"/>
      <protection locked="0"/>
    </xf>
    <xf numFmtId="0" fontId="31" fillId="2" borderId="0" xfId="0" applyFont="1" applyFill="1" applyProtection="1"/>
    <xf numFmtId="0" fontId="37" fillId="11" borderId="80" xfId="0" applyFont="1" applyFill="1" applyBorder="1" applyAlignment="1" applyProtection="1">
      <alignment horizontal="centerContinuous" vertical="center"/>
    </xf>
    <xf numFmtId="0" fontId="31" fillId="0" borderId="80" xfId="0" applyFont="1" applyBorder="1" applyAlignment="1" applyProtection="1">
      <alignment horizontal="center" vertical="center"/>
      <protection locked="0"/>
    </xf>
    <xf numFmtId="0" fontId="33" fillId="21" borderId="0" xfId="0" applyFont="1" applyFill="1" applyBorder="1" applyAlignment="1" applyProtection="1">
      <alignment horizontal="centerContinuous" vertical="center"/>
    </xf>
    <xf numFmtId="0" fontId="0" fillId="30" borderId="81" xfId="0" applyFill="1" applyBorder="1" applyAlignment="1" applyProtection="1">
      <alignment horizontal="left" vertical="center"/>
    </xf>
    <xf numFmtId="0" fontId="0" fillId="30" borderId="81" xfId="0" applyFill="1" applyBorder="1" applyAlignment="1" applyProtection="1">
      <alignment horizontal="center" vertical="center"/>
    </xf>
    <xf numFmtId="0" fontId="0" fillId="30" borderId="81" xfId="0" applyNumberFormat="1" applyFill="1" applyBorder="1" applyAlignment="1" applyProtection="1">
      <alignment horizontal="center" vertical="center"/>
    </xf>
    <xf numFmtId="172" fontId="0" fillId="30" borderId="81" xfId="0" applyNumberFormat="1" applyFont="1" applyFill="1" applyBorder="1" applyAlignment="1" applyProtection="1">
      <alignment horizontal="center" vertical="center"/>
    </xf>
    <xf numFmtId="0" fontId="48" fillId="30" borderId="81" xfId="0" applyFont="1" applyFill="1" applyBorder="1" applyAlignment="1" applyProtection="1">
      <alignment horizontal="center" vertical="center"/>
    </xf>
    <xf numFmtId="168" fontId="0" fillId="2" borderId="2" xfId="0" applyNumberFormat="1" applyFill="1" applyBorder="1" applyAlignment="1">
      <alignment horizontal="center" vertical="center" shrinkToFit="1"/>
    </xf>
    <xf numFmtId="169" fontId="0" fillId="2" borderId="2" xfId="0" applyNumberFormat="1" applyFill="1" applyBorder="1" applyAlignment="1">
      <alignment horizontal="center" vertical="center" shrinkToFit="1"/>
    </xf>
    <xf numFmtId="14" fontId="0" fillId="2" borderId="2" xfId="0" applyNumberFormat="1" applyFill="1" applyBorder="1" applyAlignment="1">
      <alignment horizontal="center" vertical="center" shrinkToFit="1"/>
    </xf>
    <xf numFmtId="0" fontId="0" fillId="2" borderId="2" xfId="0" applyNumberFormat="1" applyFill="1" applyBorder="1" applyAlignment="1">
      <alignment horizontal="center" vertical="center" shrinkToFit="1"/>
    </xf>
    <xf numFmtId="170" fontId="0" fillId="2" borderId="2" xfId="0" applyNumberFormat="1" applyFill="1" applyBorder="1" applyAlignment="1">
      <alignment horizontal="center" vertical="center" shrinkToFit="1"/>
    </xf>
    <xf numFmtId="168" fontId="0" fillId="2" borderId="0" xfId="0" applyNumberFormat="1" applyFill="1" applyBorder="1" applyAlignment="1">
      <alignment horizontal="center" vertical="center" shrinkToFit="1"/>
    </xf>
    <xf numFmtId="169" fontId="0" fillId="2" borderId="0" xfId="0" applyNumberFormat="1" applyFill="1" applyBorder="1" applyAlignment="1">
      <alignment horizontal="center" vertical="center" shrinkToFit="1"/>
    </xf>
    <xf numFmtId="14" fontId="0" fillId="2" borderId="0" xfId="0" applyNumberFormat="1" applyFill="1" applyBorder="1" applyAlignment="1">
      <alignment horizontal="center" vertical="center" shrinkToFit="1"/>
    </xf>
    <xf numFmtId="0" fontId="0" fillId="2" borderId="0" xfId="0" applyNumberFormat="1" applyFill="1" applyBorder="1" applyAlignment="1">
      <alignment horizontal="center" vertical="center" shrinkToFit="1"/>
    </xf>
    <xf numFmtId="170" fontId="0" fillId="2" borderId="0" xfId="0" applyNumberFormat="1" applyFill="1" applyBorder="1" applyAlignment="1">
      <alignment horizontal="center" vertical="center" shrinkToFit="1"/>
    </xf>
    <xf numFmtId="0" fontId="0" fillId="30" borderId="81" xfId="0" applyFill="1" applyBorder="1" applyAlignment="1" applyProtection="1">
      <alignment horizontal="left" vertical="center" shrinkToFit="1"/>
    </xf>
    <xf numFmtId="0" fontId="0" fillId="30" borderId="81" xfId="0" applyFill="1" applyBorder="1" applyAlignment="1" applyProtection="1">
      <alignment horizontal="center" vertical="center" shrinkToFit="1"/>
    </xf>
    <xf numFmtId="0" fontId="0" fillId="8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167" fontId="46" fillId="2" borderId="7" xfId="0" applyNumberFormat="1" applyFont="1" applyFill="1" applyBorder="1" applyAlignment="1">
      <alignment horizontal="center" vertical="center"/>
    </xf>
    <xf numFmtId="0" fontId="34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shrinkToFit="1"/>
    </xf>
    <xf numFmtId="0" fontId="0" fillId="2" borderId="0" xfId="0" applyFill="1" applyBorder="1" applyAlignment="1" applyProtection="1">
      <alignment shrinkToFit="1"/>
    </xf>
    <xf numFmtId="0" fontId="0" fillId="30" borderId="81" xfId="0" applyNumberFormat="1" applyFill="1" applyBorder="1" applyAlignment="1" applyProtection="1">
      <alignment horizontal="centerContinuous" vertical="center" shrinkToFit="1"/>
    </xf>
    <xf numFmtId="0" fontId="34" fillId="30" borderId="81" xfId="0" applyFont="1" applyFill="1" applyBorder="1" applyAlignment="1" applyProtection="1">
      <alignment horizontal="left" vertical="center" shrinkToFit="1"/>
    </xf>
    <xf numFmtId="0" fontId="34" fillId="30" borderId="81" xfId="0" applyFont="1" applyFill="1" applyBorder="1" applyAlignment="1" applyProtection="1">
      <alignment horizontal="center" vertical="center" shrinkToFit="1"/>
    </xf>
    <xf numFmtId="0" fontId="0" fillId="30" borderId="81" xfId="0" applyNumberFormat="1" applyFill="1" applyBorder="1" applyAlignment="1" applyProtection="1">
      <alignment horizontal="center" vertical="center" shrinkToFit="1"/>
    </xf>
    <xf numFmtId="0" fontId="42" fillId="31" borderId="75" xfId="0" applyFont="1" applyFill="1" applyBorder="1" applyAlignment="1" applyProtection="1">
      <alignment horizontal="left" vertical="center" indent="1" shrinkToFit="1"/>
      <protection hidden="1"/>
    </xf>
    <xf numFmtId="0" fontId="0" fillId="2" borderId="70" xfId="0" applyFill="1" applyBorder="1" applyAlignment="1" applyProtection="1">
      <alignment horizontal="center" shrinkToFit="1"/>
    </xf>
    <xf numFmtId="0" fontId="0" fillId="0" borderId="78" xfId="0" applyFill="1" applyBorder="1" applyAlignment="1" applyProtection="1">
      <alignment horizontal="center"/>
      <protection locked="0"/>
    </xf>
    <xf numFmtId="0" fontId="31" fillId="0" borderId="59" xfId="0" applyFont="1" applyFill="1" applyBorder="1" applyAlignment="1" applyProtection="1">
      <alignment horizontal="center" vertical="center"/>
      <protection locked="0"/>
    </xf>
    <xf numFmtId="0" fontId="31" fillId="0" borderId="60" xfId="0" applyFont="1" applyFill="1" applyBorder="1" applyAlignment="1" applyProtection="1">
      <alignment horizontal="center" vertical="center"/>
      <protection locked="0"/>
    </xf>
    <xf numFmtId="0" fontId="31" fillId="0" borderId="61" xfId="0" applyFont="1" applyFill="1" applyBorder="1" applyAlignment="1" applyProtection="1">
      <alignment horizontal="center" vertical="center"/>
      <protection locked="0"/>
    </xf>
    <xf numFmtId="172" fontId="0" fillId="0" borderId="21" xfId="0" applyNumberFormat="1" applyFont="1" applyFill="1" applyBorder="1" applyAlignment="1" applyProtection="1">
      <alignment horizontal="center" vertical="center"/>
      <protection locked="0"/>
    </xf>
    <xf numFmtId="166" fontId="7" fillId="0" borderId="21" xfId="0" applyNumberFormat="1" applyFont="1" applyFill="1" applyBorder="1" applyAlignment="1" applyProtection="1">
      <alignment horizontal="center" vertical="center" shrinkToFit="1"/>
      <protection locked="0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6" xr:uid="{DC14074D-6155-4E84-AACC-81AA27AFC5F2}"/>
    <cellStyle name="Normal 3" xfId="3" xr:uid="{6CDF8B16-5B16-4C1E-8190-16EFBDFCEFB4}"/>
    <cellStyle name="Normal 3 2" xfId="5" xr:uid="{EBE6B589-17BD-473F-A3A7-5779EC871246}"/>
    <cellStyle name="Normal 3 2 2" xfId="7" xr:uid="{FFB36376-646D-478E-9409-237C145D82B5}"/>
  </cellStyles>
  <dxfs count="498"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ill>
        <patternFill>
          <bgColor theme="0" tint="-0.34998626667073579"/>
        </patternFill>
      </fill>
    </dxf>
    <dxf>
      <font>
        <color theme="0"/>
      </font>
      <fill>
        <patternFill patternType="none">
          <bgColor auto="1"/>
        </patternFill>
      </fill>
      <border>
        <bottom/>
        <vertical/>
        <horizontal/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charset val="162"/>
      </font>
      <fill>
        <patternFill patternType="solid">
          <fgColor indexed="64"/>
          <bgColor theme="8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70" formatCode="#,##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0" formatCode="#,##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dd/mm/yyyy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D9D9D9"/>
        </patternFill>
      </fill>
    </dxf>
    <dxf>
      <fill>
        <patternFill>
          <bgColor rgb="FF8497B0"/>
        </patternFill>
      </fill>
    </dxf>
    <dxf>
      <fill>
        <patternFill>
          <bgColor rgb="FFC76EFE"/>
        </patternFill>
      </fill>
    </dxf>
    <dxf>
      <fill>
        <patternFill>
          <bgColor rgb="FFF6B26B"/>
        </patternFill>
      </fill>
    </dxf>
    <dxf>
      <fill>
        <patternFill>
          <bgColor rgb="FF9FC5E8"/>
        </patternFill>
      </fill>
    </dxf>
    <dxf>
      <fill>
        <patternFill>
          <bgColor rgb="FFB6D7A8"/>
        </patternFill>
      </fill>
    </dxf>
    <dxf>
      <fill>
        <patternFill>
          <bgColor rgb="FFFFE599"/>
        </patternFill>
      </fill>
    </dxf>
    <dxf>
      <fill>
        <patternFill>
          <bgColor rgb="FFEA9999"/>
        </patternFill>
      </fill>
    </dxf>
    <dxf>
      <font>
        <color rgb="FFCED4DA"/>
      </font>
      <fill>
        <patternFill patternType="solid">
          <bgColor rgb="FFCED4DA"/>
        </patternFill>
      </fill>
      <border>
        <bottom/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1" hidden="1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1" hidden="1"/>
    </dxf>
    <dxf>
      <border outline="0">
        <top style="thin">
          <color theme="0" tint="-0.24994659260841701"/>
        </top>
      </border>
    </dxf>
    <dxf>
      <border outline="0"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1" hidden="1"/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BC4B5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/>
        <bottom/>
        <vertical/>
        <horizontal style="thin">
          <color theme="0" tint="-0.14993743705557422"/>
        </horizontal>
      </border>
      <protection locked="1" hidden="0"/>
    </dxf>
    <dxf>
      <fill>
        <patternFill>
          <bgColor theme="0" tint="-4.9989318521683403E-2"/>
        </patternFill>
      </fill>
      <border>
        <left/>
        <right/>
        <bottom/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rgb="FFEA9999"/>
        </patternFill>
      </fill>
    </dxf>
    <dxf>
      <fill>
        <patternFill>
          <bgColor rgb="FFFFE599"/>
        </patternFill>
      </fill>
    </dxf>
    <dxf>
      <fill>
        <patternFill>
          <bgColor rgb="FFB6D7A8"/>
        </patternFill>
      </fill>
    </dxf>
    <dxf>
      <fill>
        <patternFill>
          <bgColor rgb="FF9FC5E8"/>
        </patternFill>
      </fill>
    </dxf>
    <dxf>
      <fill>
        <patternFill>
          <bgColor rgb="FFF6B26B"/>
        </patternFill>
      </fill>
    </dxf>
    <dxf>
      <fill>
        <patternFill>
          <bgColor rgb="FFC76EFE"/>
        </patternFill>
      </fill>
    </dxf>
    <dxf>
      <fill>
        <patternFill>
          <bgColor rgb="FF8497B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2" formatCode="[$-409]d\-mmm\-yyyy;@"/>
      <fill>
        <patternFill patternType="solid">
          <fgColor indexed="64"/>
          <bgColor rgb="FFFFF2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284B6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  <protection locked="1" hidden="0"/>
    </dxf>
    <dxf>
      <font>
        <color rgb="FF38B000"/>
      </font>
      <fill>
        <patternFill patternType="none"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rgb="FFBFBFBF"/>
        </top>
      </border>
    </dxf>
    <dxf>
      <border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rgb="FFBFBFBF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24994659260841701"/>
        </right>
        <top/>
        <bottom style="thin">
          <color theme="0" tint="-0.24994659260841701"/>
        </bottom>
      </border>
      <protection locked="1" hidden="0"/>
    </dxf>
    <dxf>
      <numFmt numFmtId="0" formatCode="General"/>
      <fill>
        <patternFill patternType="solid">
          <fgColor indexed="64"/>
          <bgColor rgb="FFFFF2CC"/>
        </patternFill>
      </fill>
      <alignment horizontal="centerContinuous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border outline="0">
        <top style="thin">
          <color theme="0" tint="-0.2499465926084170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24994659260841701"/>
        </top>
        <bottom style="thin">
          <color theme="0" tint="-0.14996795556505021"/>
        </bottom>
      </border>
    </dxf>
    <dxf>
      <fill>
        <patternFill patternType="none">
          <fgColor indexed="64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 outline="0">
        <bottom style="thin">
          <color theme="0" tint="-0.24994659260841701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rgb="FF000000"/>
          <bgColor auto="1"/>
        </patternFill>
      </fill>
      <alignment horizontal="centerContinuous" vertical="center" textRotation="0" wrapText="0" indent="0" justifyLastLine="0" shrinkToFit="1" readingOrder="0"/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284B63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6" formatCode="[$-409]dd\-mmm\-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2" formatCode="[$-409]d\-mmm\-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protection locked="0" hidden="0"/>
    </dxf>
    <dxf>
      <border>
        <bottom style="thin">
          <color theme="0" tint="-0.24994659260841701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  <protection locked="1" hidden="0"/>
    </dxf>
    <dxf>
      <font>
        <color rgb="FFBC4B51"/>
      </font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mptyStyle" pivot="0" count="1" xr9:uid="{0A522636-B6F5-4FFE-A644-4063D47354A2}">
      <tableStyleElement type="wholeTable" dxfId="497"/>
    </tableStyle>
    <tableStyle name="Invisible" pivot="0" table="0" count="0" xr9:uid="{54DDCB94-FEC8-4501-A4D1-95870076632A}"/>
  </tableStyles>
  <colors>
    <mruColors>
      <color rgb="FFD9D9D9"/>
      <color rgb="FFCCCCCC"/>
      <color rgb="FFA6A6A6"/>
      <color rgb="FF284B63"/>
      <color rgb="FFBC4B51"/>
      <color rgb="FF757171"/>
      <color rgb="FFCED4DA"/>
      <color rgb="FF8D99AE"/>
      <color rgb="FFF5EBE0"/>
      <color rgb="FFD6CC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numFmt formatCode="#;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Calc!$EE$53:$EE$64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Calc!$EH$53:$EH$64</c:f>
              <c:numCache>
                <c:formatCode>General</c:formatCode>
                <c:ptCount val="12"/>
                <c:pt idx="0">
                  <c:v>1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F8-4987-BB00-AF39FBB65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"/>
        <c:overlap val="-27"/>
        <c:axId val="1709352287"/>
        <c:axId val="1709351455"/>
      </c:barChart>
      <c:catAx>
        <c:axId val="1709352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09351455"/>
        <c:crosses val="autoZero"/>
        <c:auto val="1"/>
        <c:lblAlgn val="ctr"/>
        <c:lblOffset val="100"/>
        <c:noMultiLvlLbl val="0"/>
      </c:catAx>
      <c:valAx>
        <c:axId val="17093514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09352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284B63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8" Type="http://schemas.openxmlformats.org/officeDocument/2006/relationships/image" Target="../media/image7.png"/><Relationship Id="rId3" Type="http://schemas.openxmlformats.org/officeDocument/2006/relationships/hyperlink" Target="#Entitlement!A9"/><Relationship Id="rId7" Type="http://schemas.openxmlformats.org/officeDocument/2006/relationships/hyperlink" Target="#Employee!G6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6" Type="http://schemas.microsoft.com/office/2007/relationships/hdphoto" Target="../media/hdphoto1.wdp"/><Relationship Id="rId1" Type="http://schemas.openxmlformats.org/officeDocument/2006/relationships/hyperlink" Target="#Registration!A7"/><Relationship Id="rId6" Type="http://schemas.openxmlformats.org/officeDocument/2006/relationships/image" Target="../media/image2.png"/><Relationship Id="rId5" Type="http://schemas.openxmlformats.org/officeDocument/2006/relationships/hyperlink" Target="#Team!C5"/><Relationship Id="rId15" Type="http://schemas.openxmlformats.org/officeDocument/2006/relationships/image" Target="../media/image6.png"/><Relationship Id="rId10" Type="http://schemas.openxmlformats.org/officeDocument/2006/relationships/image" Target="../media/image4.png"/><Relationship Id="rId4" Type="http://schemas.openxmlformats.org/officeDocument/2006/relationships/hyperlink" Target="#EmployeeList!A7"/><Relationship Id="rId9" Type="http://schemas.openxmlformats.org/officeDocument/2006/relationships/hyperlink" Target="#Calendar!E5"/><Relationship Id="rId19" Type="http://schemas.openxmlformats.org/officeDocument/2006/relationships/image" Target="../media/image10.png"/><Relationship Id="rId2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8" Type="http://schemas.openxmlformats.org/officeDocument/2006/relationships/image" Target="../media/image11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Entitlement!A3015"/><Relationship Id="rId13" Type="http://schemas.openxmlformats.org/officeDocument/2006/relationships/image" Target="../media/image8.png"/><Relationship Id="rId3" Type="http://schemas.openxmlformats.org/officeDocument/2006/relationships/hyperlink" Target="#Entitlement!A510"/><Relationship Id="rId7" Type="http://schemas.openxmlformats.org/officeDocument/2006/relationships/hyperlink" Target="#Entitlement!A2514"/><Relationship Id="rId12" Type="http://schemas.openxmlformats.org/officeDocument/2006/relationships/hyperlink" Target="#Dashboard!A5"/><Relationship Id="rId17" Type="http://schemas.openxmlformats.org/officeDocument/2006/relationships/image" Target="../media/image7.png"/><Relationship Id="rId2" Type="http://schemas.openxmlformats.org/officeDocument/2006/relationships/hyperlink" Target="#Entitlement!A9"/><Relationship Id="rId1" Type="http://schemas.openxmlformats.org/officeDocument/2006/relationships/image" Target="../media/image1.png"/><Relationship Id="rId6" Type="http://schemas.openxmlformats.org/officeDocument/2006/relationships/hyperlink" Target="#Entitlement!A2013"/><Relationship Id="rId11" Type="http://schemas.openxmlformats.org/officeDocument/2006/relationships/hyperlink" Target="#Entitlement!A4518"/><Relationship Id="rId5" Type="http://schemas.openxmlformats.org/officeDocument/2006/relationships/hyperlink" Target="#Entitlement!A1512"/><Relationship Id="rId15" Type="http://schemas.openxmlformats.org/officeDocument/2006/relationships/image" Target="../media/image5.png"/><Relationship Id="rId10" Type="http://schemas.openxmlformats.org/officeDocument/2006/relationships/hyperlink" Target="#Entitlement!A4017"/><Relationship Id="rId4" Type="http://schemas.openxmlformats.org/officeDocument/2006/relationships/hyperlink" Target="#Entitlement!A1011"/><Relationship Id="rId9" Type="http://schemas.openxmlformats.org/officeDocument/2006/relationships/hyperlink" Target="#Entitlement!A3516"/><Relationship Id="rId18" Type="http://schemas.openxmlformats.org/officeDocument/2006/relationships/image" Target="../media/image12.png"/><Relationship Id="rId1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8" Type="http://schemas.openxmlformats.org/officeDocument/2006/relationships/image" Target="../media/image13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4" Type="http://schemas.openxmlformats.org/officeDocument/2006/relationships/image" Target="../media/image8.png"/><Relationship Id="rId9" Type="http://schemas.openxmlformats.org/officeDocument/2006/relationships/image" Target="../media/image7.png"/><Relationship Id="rId10" Type="http://schemas.openxmlformats.org/officeDocument/2006/relationships/image" Target="../media/image15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5952</xdr:colOff>
      <xdr:row>7</xdr:row>
      <xdr:rowOff>171859</xdr:rowOff>
    </xdr:from>
    <xdr:to>
      <xdr:col>9</xdr:col>
      <xdr:colOff>129552</xdr:colOff>
      <xdr:row>13</xdr:row>
      <xdr:rowOff>36859</xdr:rowOff>
    </xdr:to>
    <xdr:sp macro="" textlink="">
      <xdr:nvSpPr>
        <xdr:cNvPr id="26" name="Rectangle: Rounded Corners 2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4BD988C3-6036-4D4E-8871-28A661027814}"/>
            </a:ext>
          </a:extLst>
        </xdr:cNvPr>
        <xdr:cNvSpPr/>
      </xdr:nvSpPr>
      <xdr:spPr>
        <a:xfrm>
          <a:off x="4892277" y="1391059"/>
          <a:ext cx="1800000" cy="100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4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LEAVE</a:t>
          </a:r>
        </a:p>
        <a:p>
          <a:pPr marL="0" indent="0" algn="ctr"/>
          <a:r>
            <a:rPr lang="tr-TR" sz="14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REGISTRATION</a:t>
          </a:r>
          <a:endParaRPr lang="tr-TR" sz="14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47625</xdr:rowOff>
    </xdr:from>
    <xdr:to>
      <xdr:col>2</xdr:col>
      <xdr:colOff>251025</xdr:colOff>
      <xdr:row>2</xdr:row>
      <xdr:rowOff>231975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85A0DFF6-8E9B-4F84-B7A2-3794A4206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466724</xdr:colOff>
      <xdr:row>11</xdr:row>
      <xdr:rowOff>33333</xdr:rowOff>
    </xdr:from>
    <xdr:to>
      <xdr:col>5</xdr:col>
      <xdr:colOff>304574</xdr:colOff>
      <xdr:row>13</xdr:row>
      <xdr:rowOff>156333</xdr:rowOff>
    </xdr:to>
    <xdr:sp macro="" textlink="">
      <xdr:nvSpPr>
        <xdr:cNvPr id="24" name="Rectangle: Rounded Corners 23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4EFDFB8-BE91-4F0D-9534-D86AEDDD0CF9}"/>
            </a:ext>
          </a:extLst>
        </xdr:cNvPr>
        <xdr:cNvSpPr/>
      </xdr:nvSpPr>
      <xdr:spPr>
        <a:xfrm>
          <a:off x="2009774" y="2014533"/>
          <a:ext cx="1800000" cy="504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2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ANNUAL ENTITLEMENTS </a:t>
          </a:r>
        </a:p>
      </xdr:txBody>
    </xdr:sp>
    <xdr:clientData/>
  </xdr:twoCellAnchor>
  <xdr:twoCellAnchor editAs="oneCell">
    <xdr:from>
      <xdr:col>2</xdr:col>
      <xdr:colOff>581024</xdr:colOff>
      <xdr:row>7</xdr:row>
      <xdr:rowOff>52385</xdr:rowOff>
    </xdr:from>
    <xdr:to>
      <xdr:col>3</xdr:col>
      <xdr:colOff>1333274</xdr:colOff>
      <xdr:row>9</xdr:row>
      <xdr:rowOff>175385</xdr:rowOff>
    </xdr:to>
    <xdr:sp macro="" textlink="">
      <xdr:nvSpPr>
        <xdr:cNvPr id="21" name="Rectangle: Rounded Corners 20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F1804C1-B550-4A72-93FA-384380B86FD7}"/>
            </a:ext>
          </a:extLst>
        </xdr:cNvPr>
        <xdr:cNvSpPr/>
      </xdr:nvSpPr>
      <xdr:spPr>
        <a:xfrm>
          <a:off x="1076324" y="1271585"/>
          <a:ext cx="1800000" cy="504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2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LIST</a:t>
          </a:r>
          <a:endParaRPr lang="tr-TR" sz="1200" b="1" baseline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567913</xdr:colOff>
      <xdr:row>9</xdr:row>
      <xdr:rowOff>110172</xdr:rowOff>
    </xdr:from>
    <xdr:to>
      <xdr:col>5</xdr:col>
      <xdr:colOff>1123738</xdr:colOff>
      <xdr:row>11</xdr:row>
      <xdr:rowOff>98547</xdr:rowOff>
    </xdr:to>
    <xdr:sp macro="" textlink="">
      <xdr:nvSpPr>
        <xdr:cNvPr id="34" name="Arrow: Right 33">
          <a:extLst>
            <a:ext uri="{FF2B5EF4-FFF2-40B4-BE49-F238E27FC236}">
              <a16:creationId xmlns:a16="http://schemas.microsoft.com/office/drawing/2014/main" id="{A65088DC-5AE7-4DEC-BAD2-197107FBA8AF}"/>
            </a:ext>
          </a:extLst>
        </xdr:cNvPr>
        <xdr:cNvSpPr/>
      </xdr:nvSpPr>
      <xdr:spPr>
        <a:xfrm>
          <a:off x="4073113" y="1710372"/>
          <a:ext cx="555825" cy="369375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10</xdr:col>
      <xdr:colOff>145241</xdr:colOff>
      <xdr:row>9</xdr:row>
      <xdr:rowOff>110172</xdr:rowOff>
    </xdr:from>
    <xdr:to>
      <xdr:col>11</xdr:col>
      <xdr:colOff>243866</xdr:colOff>
      <xdr:row>11</xdr:row>
      <xdr:rowOff>98547</xdr:rowOff>
    </xdr:to>
    <xdr:sp macro="" textlink="">
      <xdr:nvSpPr>
        <xdr:cNvPr id="35" name="Arrow: Right 34">
          <a:extLst>
            <a:ext uri="{FF2B5EF4-FFF2-40B4-BE49-F238E27FC236}">
              <a16:creationId xmlns:a16="http://schemas.microsoft.com/office/drawing/2014/main" id="{F31D0F49-D501-41F3-A69D-EA4E97967D8A}"/>
            </a:ext>
          </a:extLst>
        </xdr:cNvPr>
        <xdr:cNvSpPr/>
      </xdr:nvSpPr>
      <xdr:spPr>
        <a:xfrm>
          <a:off x="6955616" y="1710372"/>
          <a:ext cx="555825" cy="369375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11</xdr:col>
      <xdr:colOff>507205</xdr:colOff>
      <xdr:row>5</xdr:row>
      <xdr:rowOff>219072</xdr:rowOff>
    </xdr:from>
    <xdr:to>
      <xdr:col>14</xdr:col>
      <xdr:colOff>463030</xdr:colOff>
      <xdr:row>8</xdr:row>
      <xdr:rowOff>65847</xdr:rowOff>
    </xdr:to>
    <xdr:grpSp>
      <xdr:nvGrpSpPr>
        <xdr:cNvPr id="13" name="Group 12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D1E6E17E-3E67-4B17-98DF-95B39595B27F}"/>
            </a:ext>
          </a:extLst>
        </xdr:cNvPr>
        <xdr:cNvGrpSpPr/>
      </xdr:nvGrpSpPr>
      <xdr:grpSpPr>
        <a:xfrm>
          <a:off x="7774780" y="971547"/>
          <a:ext cx="2880000" cy="504000"/>
          <a:chOff x="7508080" y="962022"/>
          <a:chExt cx="2880000" cy="504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D404A057-0D7E-4D33-A4DC-C843E409CD93}"/>
              </a:ext>
            </a:extLst>
          </xdr:cNvPr>
          <xdr:cNvSpPr/>
        </xdr:nvSpPr>
        <xdr:spPr>
          <a:xfrm>
            <a:off x="7508080" y="962022"/>
            <a:ext cx="2880000" cy="504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>
              <a:spcBef>
                <a:spcPts val="0"/>
              </a:spcBef>
            </a:pPr>
            <a:r>
              <a:rPr lang="tr-TR" sz="1200" b="1" baseline="0">
                <a:solidFill>
                  <a:schemeClr val="bg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	</a:t>
            </a:r>
            <a:r>
              <a:rPr lang="tr-TR" sz="1200" b="1">
                <a:solidFill>
                  <a:schemeClr val="bg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TEAM TRACKER</a:t>
            </a:r>
          </a:p>
        </xdr:txBody>
      </xdr:sp>
      <xdr:pic>
        <xdr:nvPicPr>
          <xdr:cNvPr id="7" name="Picture 6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2E2B7413-7D02-4C71-B96A-6EC137763D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839075" y="1052022"/>
            <a:ext cx="324000" cy="324000"/>
          </a:xfrm>
          <a:prstGeom prst="rect">
            <a:avLst/>
          </a:prstGeom>
          <a:effectLst>
            <a:outerShdw blurRad="50800" dist="38100" dir="13500000" algn="b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11</xdr:col>
      <xdr:colOff>507205</xdr:colOff>
      <xdr:row>9</xdr:row>
      <xdr:rowOff>47622</xdr:rowOff>
    </xdr:from>
    <xdr:to>
      <xdr:col>14</xdr:col>
      <xdr:colOff>463030</xdr:colOff>
      <xdr:row>11</xdr:row>
      <xdr:rowOff>170622</xdr:rowOff>
    </xdr:to>
    <xdr:grpSp>
      <xdr:nvGrpSpPr>
        <xdr:cNvPr id="15" name="Group 14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F1723CF0-6FEF-4AF6-B9C7-FC973036BFB1}"/>
            </a:ext>
          </a:extLst>
        </xdr:cNvPr>
        <xdr:cNvGrpSpPr/>
      </xdr:nvGrpSpPr>
      <xdr:grpSpPr>
        <a:xfrm>
          <a:off x="7774780" y="1647822"/>
          <a:ext cx="2880000" cy="504000"/>
          <a:chOff x="7508080" y="1638297"/>
          <a:chExt cx="2880000" cy="504000"/>
        </a:xfrm>
      </xdr:grpSpPr>
      <xdr:sp macro="" textlink="">
        <xdr:nvSpPr>
          <xdr:cNvPr id="31" name="Rectangle: Rounded Corners 30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934EDE53-E027-4255-87C9-95CC785396ED}"/>
              </a:ext>
            </a:extLst>
          </xdr:cNvPr>
          <xdr:cNvSpPr/>
        </xdr:nvSpPr>
        <xdr:spPr>
          <a:xfrm>
            <a:off x="7508080" y="1638297"/>
            <a:ext cx="2880000" cy="504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>
              <a:spcBef>
                <a:spcPts val="0"/>
              </a:spcBef>
            </a:pPr>
            <a:r>
              <a:rPr lang="tr-TR" sz="1200" b="1">
                <a:solidFill>
                  <a:schemeClr val="bg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	EMPLOYEE</a:t>
            </a:r>
            <a:r>
              <a:rPr lang="tr-TR" sz="1200" b="1" baseline="0">
                <a:solidFill>
                  <a:schemeClr val="bg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TRACKER</a:t>
            </a:r>
            <a:endParaRPr lang="tr-TR" sz="12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A612EA85-73C2-4C8A-AF99-A9CF5940FE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7839075" y="1728297"/>
            <a:ext cx="324000" cy="324000"/>
          </a:xfrm>
          <a:prstGeom prst="rect">
            <a:avLst/>
          </a:prstGeom>
          <a:effectLst>
            <a:outerShdw blurRad="50800" dist="38100" dir="13500000" algn="b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11</xdr:col>
      <xdr:colOff>507205</xdr:colOff>
      <xdr:row>12</xdr:row>
      <xdr:rowOff>142872</xdr:rowOff>
    </xdr:from>
    <xdr:to>
      <xdr:col>14</xdr:col>
      <xdr:colOff>463030</xdr:colOff>
      <xdr:row>15</xdr:row>
      <xdr:rowOff>75372</xdr:rowOff>
    </xdr:to>
    <xdr:grpSp>
      <xdr:nvGrpSpPr>
        <xdr:cNvPr id="16" name="Group 15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161918F1-A5B7-4852-B55C-A180070FE666}"/>
            </a:ext>
          </a:extLst>
        </xdr:cNvPr>
        <xdr:cNvGrpSpPr/>
      </xdr:nvGrpSpPr>
      <xdr:grpSpPr>
        <a:xfrm>
          <a:off x="7774780" y="2314572"/>
          <a:ext cx="2880000" cy="504000"/>
          <a:chOff x="7508080" y="2305047"/>
          <a:chExt cx="2880000" cy="504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8A4A9716-4571-4C90-B327-A00EF0DC8870}"/>
              </a:ext>
            </a:extLst>
          </xdr:cNvPr>
          <xdr:cNvSpPr/>
        </xdr:nvSpPr>
        <xdr:spPr>
          <a:xfrm>
            <a:off x="7508080" y="2305047"/>
            <a:ext cx="2880000" cy="504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>
              <a:spcBef>
                <a:spcPts val="0"/>
              </a:spcBef>
            </a:pPr>
            <a:r>
              <a:rPr lang="tr-TR" sz="1200" b="1">
                <a:solidFill>
                  <a:schemeClr val="bg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	ABSENCE CALENDAR</a:t>
            </a:r>
          </a:p>
        </xdr:txBody>
      </xdr:sp>
      <xdr:pic>
        <xdr:nvPicPr>
          <xdr:cNvPr id="9" name="Picture 8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FF649AA4-7A70-402C-893D-C7DABEFB88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7839075" y="2395047"/>
            <a:ext cx="324000" cy="324000"/>
          </a:xfrm>
          <a:prstGeom prst="rect">
            <a:avLst/>
          </a:prstGeom>
          <a:effectLst>
            <a:outerShdw blurRad="50800" dist="38100" dir="13500000" algn="b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781050</xdr:colOff>
      <xdr:row>10</xdr:row>
      <xdr:rowOff>123825</xdr:rowOff>
    </xdr:from>
    <xdr:to>
      <xdr:col>3</xdr:col>
      <xdr:colOff>257175</xdr:colOff>
      <xdr:row>13</xdr:row>
      <xdr:rowOff>9525</xdr:rowOff>
    </xdr:to>
    <xdr:sp macro="" textlink="">
      <xdr:nvSpPr>
        <xdr:cNvPr id="39" name="Arrow: Curved Right 38">
          <a:extLst>
            <a:ext uri="{FF2B5EF4-FFF2-40B4-BE49-F238E27FC236}">
              <a16:creationId xmlns:a16="http://schemas.microsoft.com/office/drawing/2014/main" id="{30E9E471-564E-4BF6-B3DF-74A14629281D}"/>
            </a:ext>
          </a:extLst>
        </xdr:cNvPr>
        <xdr:cNvSpPr/>
      </xdr:nvSpPr>
      <xdr:spPr>
        <a:xfrm>
          <a:off x="1276350" y="1914525"/>
          <a:ext cx="523875" cy="457200"/>
        </a:xfrm>
        <a:prstGeom prst="curved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oneCellAnchor>
    <xdr:from>
      <xdr:col>12</xdr:col>
      <xdr:colOff>904875</xdr:colOff>
      <xdr:row>1</xdr:row>
      <xdr:rowOff>57150</xdr:rowOff>
    </xdr:from>
    <xdr:ext cx="1325166" cy="381000"/>
    <xdr:pic>
      <xdr:nvPicPr>
        <xdr:cNvPr id="1039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1</xdr:col>
      <xdr:colOff>498675</xdr:colOff>
      <xdr:row>2</xdr:row>
      <xdr:rowOff>231975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32B30747-FCE2-4DFD-BA02-3EC64D9AE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</xdr:row>
      <xdr:rowOff>38100</xdr:rowOff>
    </xdr:from>
    <xdr:to>
      <xdr:col>4</xdr:col>
      <xdr:colOff>1329750</xdr:colOff>
      <xdr:row>2</xdr:row>
      <xdr:rowOff>240450</xdr:rowOff>
    </xdr:to>
    <xdr:grpSp>
      <xdr:nvGrpSpPr>
        <xdr:cNvPr id="1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BD23B63-B1F1-4722-B7AE-AD9CD933B2A7}"/>
            </a:ext>
          </a:extLst>
        </xdr:cNvPr>
        <xdr:cNvGrpSpPr/>
      </xdr:nvGrpSpPr>
      <xdr:grpSpPr>
        <a:xfrm>
          <a:off x="8343900" y="123825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0D9ADCC-6D71-4C16-AB77-CDF88DF0134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DE5F97B-5219-4768-BB86-A228002A458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</xdr:col>
      <xdr:colOff>1990725</xdr:colOff>
      <xdr:row>1</xdr:row>
      <xdr:rowOff>47625</xdr:rowOff>
    </xdr:from>
    <xdr:ext cx="1325166" cy="381000"/>
    <xdr:pic>
      <xdr:nvPicPr>
        <xdr:cNvPr id="101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159885</xdr:colOff>
      <xdr:row>4</xdr:row>
      <xdr:rowOff>106815</xdr:rowOff>
    </xdr:from>
    <xdr:to>
      <xdr:col>11</xdr:col>
      <xdr:colOff>388485</xdr:colOff>
      <xdr:row>5</xdr:row>
      <xdr:rowOff>17010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0403C835-D232-40AF-9ABA-8C9B58B67119}"/>
            </a:ext>
          </a:extLst>
        </xdr:cNvPr>
        <xdr:cNvSpPr/>
      </xdr:nvSpPr>
      <xdr:spPr>
        <a:xfrm rot="21600000">
          <a:off x="12237585" y="802140"/>
          <a:ext cx="2286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66675</xdr:colOff>
      <xdr:row>1</xdr:row>
      <xdr:rowOff>47625</xdr:rowOff>
    </xdr:from>
    <xdr:to>
      <xdr:col>1</xdr:col>
      <xdr:colOff>498675</xdr:colOff>
      <xdr:row>2</xdr:row>
      <xdr:rowOff>231975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4DF61535-0E90-4E9A-8450-4B934BD4B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absolute">
    <xdr:from>
      <xdr:col>2</xdr:col>
      <xdr:colOff>10500</xdr:colOff>
      <xdr:row>4</xdr:row>
      <xdr:rowOff>0</xdr:rowOff>
    </xdr:from>
    <xdr:to>
      <xdr:col>2</xdr:col>
      <xdr:colOff>1090500</xdr:colOff>
      <xdr:row>5</xdr:row>
      <xdr:rowOff>7575</xdr:rowOff>
    </xdr:to>
    <xdr:sp macro="" textlink="StartYear">
      <xdr:nvSpPr>
        <xdr:cNvPr id="2" name="Rectangle 1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82750C6D-FDD8-4B56-A2C9-F1006542DCDB}"/>
            </a:ext>
          </a:extLst>
        </xdr:cNvPr>
        <xdr:cNvSpPr/>
      </xdr:nvSpPr>
      <xdr:spPr>
        <a:xfrm>
          <a:off x="1372575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2938BEE1-F76B-4A30-9C96-B7FF0C9FAD5C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2022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2</xdr:col>
      <xdr:colOff>1100067</xdr:colOff>
      <xdr:row>4</xdr:row>
      <xdr:rowOff>0</xdr:rowOff>
    </xdr:from>
    <xdr:to>
      <xdr:col>2</xdr:col>
      <xdr:colOff>2180067</xdr:colOff>
      <xdr:row>5</xdr:row>
      <xdr:rowOff>7575</xdr:rowOff>
    </xdr:to>
    <xdr:sp macro="" textlink="Calc!EG13">
      <xdr:nvSpPr>
        <xdr:cNvPr id="17" name="Rectangle 16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D395986-FD89-41A0-AAB2-543D1A126A18}"/>
            </a:ext>
          </a:extLst>
        </xdr:cNvPr>
        <xdr:cNvSpPr/>
      </xdr:nvSpPr>
      <xdr:spPr>
        <a:xfrm>
          <a:off x="2462142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ECD2CF35-1EED-48CA-A49E-4701AB048DD0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2023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3</xdr:col>
      <xdr:colOff>8409</xdr:colOff>
      <xdr:row>4</xdr:row>
      <xdr:rowOff>0</xdr:rowOff>
    </xdr:from>
    <xdr:to>
      <xdr:col>3</xdr:col>
      <xdr:colOff>1088409</xdr:colOff>
      <xdr:row>5</xdr:row>
      <xdr:rowOff>7575</xdr:rowOff>
    </xdr:to>
    <xdr:sp macro="" textlink="Calc!EH13">
      <xdr:nvSpPr>
        <xdr:cNvPr id="18" name="Rectangle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3361030-545B-4C17-855D-4C33B9613649}"/>
            </a:ext>
          </a:extLst>
        </xdr:cNvPr>
        <xdr:cNvSpPr/>
      </xdr:nvSpPr>
      <xdr:spPr>
        <a:xfrm>
          <a:off x="3551709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B73701C5-A35C-4D6E-A9DA-E7BE7D996826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2024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3</xdr:col>
      <xdr:colOff>1097976</xdr:colOff>
      <xdr:row>4</xdr:row>
      <xdr:rowOff>0</xdr:rowOff>
    </xdr:from>
    <xdr:to>
      <xdr:col>4</xdr:col>
      <xdr:colOff>339651</xdr:colOff>
      <xdr:row>5</xdr:row>
      <xdr:rowOff>7575</xdr:rowOff>
    </xdr:to>
    <xdr:sp macro="" textlink="Calc!EI13">
      <xdr:nvSpPr>
        <xdr:cNvPr id="19" name="Rectangle 18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28EA2345-07F1-4266-92B0-C73B15836DCD}"/>
            </a:ext>
          </a:extLst>
        </xdr:cNvPr>
        <xdr:cNvSpPr/>
      </xdr:nvSpPr>
      <xdr:spPr>
        <a:xfrm>
          <a:off x="4641276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D2BC56FF-743D-4710-808A-6373F0BBD46C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2025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4</xdr:col>
      <xdr:colOff>349218</xdr:colOff>
      <xdr:row>4</xdr:row>
      <xdr:rowOff>0</xdr:rowOff>
    </xdr:from>
    <xdr:to>
      <xdr:col>5</xdr:col>
      <xdr:colOff>429093</xdr:colOff>
      <xdr:row>5</xdr:row>
      <xdr:rowOff>7575</xdr:rowOff>
    </xdr:to>
    <xdr:sp macro="" textlink="Calc!EJ13">
      <xdr:nvSpPr>
        <xdr:cNvPr id="20" name="Rectangle 19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FCF5285E-7B13-4531-8BDE-299C3AF9EECD}"/>
            </a:ext>
          </a:extLst>
        </xdr:cNvPr>
        <xdr:cNvSpPr/>
      </xdr:nvSpPr>
      <xdr:spPr>
        <a:xfrm>
          <a:off x="5730843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A46BA56C-C542-453E-BBF6-2E4A46B286DB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2026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5</xdr:col>
      <xdr:colOff>438660</xdr:colOff>
      <xdr:row>4</xdr:row>
      <xdr:rowOff>0</xdr:rowOff>
    </xdr:from>
    <xdr:to>
      <xdr:col>6</xdr:col>
      <xdr:colOff>537585</xdr:colOff>
      <xdr:row>5</xdr:row>
      <xdr:rowOff>7575</xdr:rowOff>
    </xdr:to>
    <xdr:sp macro="" textlink="Calc!EK13">
      <xdr:nvSpPr>
        <xdr:cNvPr id="21" name="Rectangle 20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FD66A962-3517-48AE-BB96-93F9348C01B4}"/>
            </a:ext>
          </a:extLst>
        </xdr:cNvPr>
        <xdr:cNvSpPr/>
      </xdr:nvSpPr>
      <xdr:spPr>
        <a:xfrm>
          <a:off x="6820410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615A8D76-50A6-4D5E-A020-C24DE5FC5D89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2027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6</xdr:col>
      <xdr:colOff>547152</xdr:colOff>
      <xdr:row>4</xdr:row>
      <xdr:rowOff>0</xdr:rowOff>
    </xdr:from>
    <xdr:to>
      <xdr:col>7</xdr:col>
      <xdr:colOff>646077</xdr:colOff>
      <xdr:row>5</xdr:row>
      <xdr:rowOff>7575</xdr:rowOff>
    </xdr:to>
    <xdr:sp macro="" textlink="Calc!EL13">
      <xdr:nvSpPr>
        <xdr:cNvPr id="22" name="Rectangle 21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E476E849-5DF8-490C-ACD7-5A4675518E4A}"/>
            </a:ext>
          </a:extLst>
        </xdr:cNvPr>
        <xdr:cNvSpPr/>
      </xdr:nvSpPr>
      <xdr:spPr>
        <a:xfrm>
          <a:off x="7909977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3BCA36B8-1CB1-43C5-B4E9-37EB518CB24F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2028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7</xdr:col>
      <xdr:colOff>655644</xdr:colOff>
      <xdr:row>4</xdr:row>
      <xdr:rowOff>0</xdr:rowOff>
    </xdr:from>
    <xdr:to>
      <xdr:col>8</xdr:col>
      <xdr:colOff>754569</xdr:colOff>
      <xdr:row>5</xdr:row>
      <xdr:rowOff>7575</xdr:rowOff>
    </xdr:to>
    <xdr:sp macro="" textlink="Calc!EM13">
      <xdr:nvSpPr>
        <xdr:cNvPr id="23" name="Rectangle 22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559E120C-61B9-4C2C-B1F9-733BF998504E}"/>
            </a:ext>
          </a:extLst>
        </xdr:cNvPr>
        <xdr:cNvSpPr/>
      </xdr:nvSpPr>
      <xdr:spPr>
        <a:xfrm>
          <a:off x="8999544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F3C02B5C-A03C-4E02-A3A7-3FEAA802D97A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2029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8</xdr:col>
      <xdr:colOff>764136</xdr:colOff>
      <xdr:row>4</xdr:row>
      <xdr:rowOff>0</xdr:rowOff>
    </xdr:from>
    <xdr:to>
      <xdr:col>9</xdr:col>
      <xdr:colOff>863061</xdr:colOff>
      <xdr:row>5</xdr:row>
      <xdr:rowOff>7575</xdr:rowOff>
    </xdr:to>
    <xdr:sp macro="" textlink="Calc!EN13">
      <xdr:nvSpPr>
        <xdr:cNvPr id="24" name="Rectangle 23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12E691C6-5EC0-44ED-B3A7-DEF09D5EC76C}"/>
            </a:ext>
          </a:extLst>
        </xdr:cNvPr>
        <xdr:cNvSpPr/>
      </xdr:nvSpPr>
      <xdr:spPr>
        <a:xfrm>
          <a:off x="10089111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378CE689-63E2-45E1-856B-29AD2C7DDB2E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2030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9</xdr:col>
      <xdr:colOff>872625</xdr:colOff>
      <xdr:row>4</xdr:row>
      <xdr:rowOff>0</xdr:rowOff>
    </xdr:from>
    <xdr:to>
      <xdr:col>10</xdr:col>
      <xdr:colOff>971550</xdr:colOff>
      <xdr:row>5</xdr:row>
      <xdr:rowOff>7575</xdr:rowOff>
    </xdr:to>
    <xdr:sp macro="" textlink="Calc!EO13">
      <xdr:nvSpPr>
        <xdr:cNvPr id="25" name="Rectangle 24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5BE8F0A7-07A6-453D-AA20-C87675FA2816}"/>
            </a:ext>
          </a:extLst>
        </xdr:cNvPr>
        <xdr:cNvSpPr/>
      </xdr:nvSpPr>
      <xdr:spPr>
        <a:xfrm>
          <a:off x="11178675" y="695325"/>
          <a:ext cx="1080000" cy="360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051390A7-23E1-4AC9-B880-624FE8DEC898}" type="TxLink"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2031</a:t>
          </a:fld>
          <a:endParaRPr lang="tr-TR" sz="14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371475</xdr:colOff>
      <xdr:row>508</xdr:row>
      <xdr:rowOff>38100</xdr:rowOff>
    </xdr:from>
    <xdr:to>
      <xdr:col>10</xdr:col>
      <xdr:colOff>951377</xdr:colOff>
      <xdr:row>508</xdr:row>
      <xdr:rowOff>210327</xdr:rowOff>
    </xdr:to>
    <xdr:sp macro="" textlink="">
      <xdr:nvSpPr>
        <xdr:cNvPr id="27" name="topbox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ECB34783-D047-44C4-A6FE-EECA6D42BF6C}"/>
            </a:ext>
          </a:extLst>
        </xdr:cNvPr>
        <xdr:cNvSpPr/>
      </xdr:nvSpPr>
      <xdr:spPr>
        <a:xfrm>
          <a:off x="11658600" y="125606175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7</xdr:col>
      <xdr:colOff>276225</xdr:colOff>
      <xdr:row>1</xdr:row>
      <xdr:rowOff>57150</xdr:rowOff>
    </xdr:from>
    <xdr:to>
      <xdr:col>8</xdr:col>
      <xdr:colOff>339150</xdr:colOff>
      <xdr:row>2</xdr:row>
      <xdr:rowOff>259500</xdr:rowOff>
    </xdr:to>
    <xdr:grpSp>
      <xdr:nvGrpSpPr>
        <xdr:cNvPr id="37" name="backtomenu">
          <a:hlinkClick xmlns:r="http://schemas.openxmlformats.org/officeDocument/2006/relationships" r:id="rId12" tooltip="Go to"/>
          <a:extLst>
            <a:ext uri="{FF2B5EF4-FFF2-40B4-BE49-F238E27FC236}">
              <a16:creationId xmlns:a16="http://schemas.microsoft.com/office/drawing/2014/main" id="{787289A3-EED8-4D5C-A27D-E4341A483701}"/>
            </a:ext>
          </a:extLst>
        </xdr:cNvPr>
        <xdr:cNvGrpSpPr/>
      </xdr:nvGrpSpPr>
      <xdr:grpSpPr>
        <a:xfrm>
          <a:off x="8620125" y="142875"/>
          <a:ext cx="1044000" cy="450000"/>
          <a:chOff x="6972831" y="127063"/>
          <a:chExt cx="1044000" cy="450000"/>
        </a:xfrm>
      </xdr:grpSpPr>
      <xdr:sp macro="" textlink="">
        <xdr:nvSpPr>
          <xdr:cNvPr id="38" name="Rounded Rectangle 2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196523E8-0CBC-40BD-AAE5-60858240BC3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9" name="Picture 38" descr="http://swiss-delicious.com/images/1024/icons/back.png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C1E7E34B-4C43-4786-AAB3-A745988EBEA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361950</xdr:colOff>
      <xdr:row>1009</xdr:row>
      <xdr:rowOff>38100</xdr:rowOff>
    </xdr:from>
    <xdr:to>
      <xdr:col>10</xdr:col>
      <xdr:colOff>941852</xdr:colOff>
      <xdr:row>1009</xdr:row>
      <xdr:rowOff>210327</xdr:rowOff>
    </xdr:to>
    <xdr:sp macro="" textlink="">
      <xdr:nvSpPr>
        <xdr:cNvPr id="45" name="topbox2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09A918EE-D60C-4F6F-BFC7-966C11D2C35B}"/>
            </a:ext>
          </a:extLst>
        </xdr:cNvPr>
        <xdr:cNvSpPr/>
      </xdr:nvSpPr>
      <xdr:spPr>
        <a:xfrm>
          <a:off x="11649075" y="249678825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361950</xdr:colOff>
      <xdr:row>1510</xdr:row>
      <xdr:rowOff>38100</xdr:rowOff>
    </xdr:from>
    <xdr:to>
      <xdr:col>10</xdr:col>
      <xdr:colOff>941852</xdr:colOff>
      <xdr:row>1510</xdr:row>
      <xdr:rowOff>210327</xdr:rowOff>
    </xdr:to>
    <xdr:sp macro="" textlink="">
      <xdr:nvSpPr>
        <xdr:cNvPr id="46" name="topbox3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81AF5B4A-4D75-452A-8E32-D4F1617BB255}"/>
            </a:ext>
          </a:extLst>
        </xdr:cNvPr>
        <xdr:cNvSpPr/>
      </xdr:nvSpPr>
      <xdr:spPr>
        <a:xfrm>
          <a:off x="11649075" y="373751475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333375</xdr:colOff>
      <xdr:row>2011</xdr:row>
      <xdr:rowOff>38100</xdr:rowOff>
    </xdr:from>
    <xdr:to>
      <xdr:col>10</xdr:col>
      <xdr:colOff>913277</xdr:colOff>
      <xdr:row>2011</xdr:row>
      <xdr:rowOff>210327</xdr:rowOff>
    </xdr:to>
    <xdr:sp macro="" textlink="">
      <xdr:nvSpPr>
        <xdr:cNvPr id="47" name="topbox4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806B3FA5-7CF1-4B14-A8AC-3257ED92B0F7}"/>
            </a:ext>
          </a:extLst>
        </xdr:cNvPr>
        <xdr:cNvSpPr/>
      </xdr:nvSpPr>
      <xdr:spPr>
        <a:xfrm>
          <a:off x="11620500" y="497824125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371475</xdr:colOff>
      <xdr:row>2512</xdr:row>
      <xdr:rowOff>38100</xdr:rowOff>
    </xdr:from>
    <xdr:to>
      <xdr:col>10</xdr:col>
      <xdr:colOff>951377</xdr:colOff>
      <xdr:row>2512</xdr:row>
      <xdr:rowOff>210327</xdr:rowOff>
    </xdr:to>
    <xdr:sp macro="" textlink="">
      <xdr:nvSpPr>
        <xdr:cNvPr id="48" name="topbox5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82E9B33C-1A24-42CB-AA3A-4F0D8BA4284E}"/>
            </a:ext>
          </a:extLst>
        </xdr:cNvPr>
        <xdr:cNvSpPr/>
      </xdr:nvSpPr>
      <xdr:spPr>
        <a:xfrm>
          <a:off x="11658600" y="621896775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342900</xdr:colOff>
      <xdr:row>3013</xdr:row>
      <xdr:rowOff>28575</xdr:rowOff>
    </xdr:from>
    <xdr:to>
      <xdr:col>10</xdr:col>
      <xdr:colOff>922802</xdr:colOff>
      <xdr:row>3013</xdr:row>
      <xdr:rowOff>200802</xdr:rowOff>
    </xdr:to>
    <xdr:sp macro="" textlink="">
      <xdr:nvSpPr>
        <xdr:cNvPr id="49" name="topbox6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9E002031-66CE-47F7-B70A-BFAE69339FCF}"/>
            </a:ext>
          </a:extLst>
        </xdr:cNvPr>
        <xdr:cNvSpPr/>
      </xdr:nvSpPr>
      <xdr:spPr>
        <a:xfrm>
          <a:off x="11630025" y="745959900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352425</xdr:colOff>
      <xdr:row>3514</xdr:row>
      <xdr:rowOff>28575</xdr:rowOff>
    </xdr:from>
    <xdr:to>
      <xdr:col>10</xdr:col>
      <xdr:colOff>932327</xdr:colOff>
      <xdr:row>3514</xdr:row>
      <xdr:rowOff>200802</xdr:rowOff>
    </xdr:to>
    <xdr:sp macro="" textlink="">
      <xdr:nvSpPr>
        <xdr:cNvPr id="50" name="topbox7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6894BCCF-A59D-42C7-AE4E-6730BAA2B62B}"/>
            </a:ext>
          </a:extLst>
        </xdr:cNvPr>
        <xdr:cNvSpPr/>
      </xdr:nvSpPr>
      <xdr:spPr>
        <a:xfrm>
          <a:off x="11639550" y="870032550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304800</xdr:colOff>
      <xdr:row>4015</xdr:row>
      <xdr:rowOff>28575</xdr:rowOff>
    </xdr:from>
    <xdr:to>
      <xdr:col>10</xdr:col>
      <xdr:colOff>884702</xdr:colOff>
      <xdr:row>4015</xdr:row>
      <xdr:rowOff>200802</xdr:rowOff>
    </xdr:to>
    <xdr:sp macro="" textlink="">
      <xdr:nvSpPr>
        <xdr:cNvPr id="51" name="topbox8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C57B71A1-489C-4E34-959E-3F566E8C4F3C}"/>
            </a:ext>
          </a:extLst>
        </xdr:cNvPr>
        <xdr:cNvSpPr/>
      </xdr:nvSpPr>
      <xdr:spPr>
        <a:xfrm>
          <a:off x="11591925" y="994105200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361950</xdr:colOff>
      <xdr:row>4516</xdr:row>
      <xdr:rowOff>38100</xdr:rowOff>
    </xdr:from>
    <xdr:to>
      <xdr:col>10</xdr:col>
      <xdr:colOff>941852</xdr:colOff>
      <xdr:row>4516</xdr:row>
      <xdr:rowOff>210327</xdr:rowOff>
    </xdr:to>
    <xdr:sp macro="" textlink="">
      <xdr:nvSpPr>
        <xdr:cNvPr id="52" name="topbox9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FA7CEB4C-16A5-4F0A-A94A-0834C841F110}"/>
            </a:ext>
          </a:extLst>
        </xdr:cNvPr>
        <xdr:cNvSpPr/>
      </xdr:nvSpPr>
      <xdr:spPr>
        <a:xfrm>
          <a:off x="11649075" y="1118187375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twoCellAnchor editAs="oneCell">
    <xdr:from>
      <xdr:col>10</xdr:col>
      <xdr:colOff>361950</xdr:colOff>
      <xdr:row>5017</xdr:row>
      <xdr:rowOff>28575</xdr:rowOff>
    </xdr:from>
    <xdr:to>
      <xdr:col>10</xdr:col>
      <xdr:colOff>941852</xdr:colOff>
      <xdr:row>5017</xdr:row>
      <xdr:rowOff>200802</xdr:rowOff>
    </xdr:to>
    <xdr:sp macro="" textlink="">
      <xdr:nvSpPr>
        <xdr:cNvPr id="53" name="topbox10">
          <a:hlinkClick xmlns:r="http://schemas.openxmlformats.org/officeDocument/2006/relationships" r:id="rId2" tooltip="Terms of Use"/>
          <a:extLst>
            <a:ext uri="{FF2B5EF4-FFF2-40B4-BE49-F238E27FC236}">
              <a16:creationId xmlns:a16="http://schemas.microsoft.com/office/drawing/2014/main" id="{0E2665C3-C851-421B-82DC-501B55BC5C24}"/>
            </a:ext>
          </a:extLst>
        </xdr:cNvPr>
        <xdr:cNvSpPr/>
      </xdr:nvSpPr>
      <xdr:spPr>
        <a:xfrm>
          <a:off x="11649075" y="1242250500"/>
          <a:ext cx="579902" cy="1722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pPr algn="l"/>
          <a:r>
            <a:rPr lang="tr-TR" sz="1100" i="1" u="sng">
              <a:solidFill>
                <a:schemeClr val="bg1">
                  <a:lumMod val="95000"/>
                </a:schemeClr>
              </a:solidFill>
            </a:rPr>
            <a:t>Go To Top</a:t>
          </a:r>
        </a:p>
      </xdr:txBody>
    </xdr:sp>
    <xdr:clientData fPrintsWithSheet="0"/>
  </xdr:twoCellAnchor>
  <xdr:oneCellAnchor>
    <xdr:from>
      <xdr:col>9</xdr:col>
      <xdr:colOff>542925</xdr:colOff>
      <xdr:row>1</xdr:row>
      <xdr:rowOff>47625</xdr:rowOff>
    </xdr:from>
    <xdr:ext cx="1325166" cy="381000"/>
    <xdr:pic>
      <xdr:nvPicPr>
        <xdr:cNvPr id="1053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1</xdr:col>
      <xdr:colOff>498675</xdr:colOff>
      <xdr:row>2</xdr:row>
      <xdr:rowOff>231975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96F5269A-D07F-45A5-B6CA-9E67FE078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</xdr:row>
      <xdr:rowOff>66675</xdr:rowOff>
    </xdr:from>
    <xdr:to>
      <xdr:col>6</xdr:col>
      <xdr:colOff>101025</xdr:colOff>
      <xdr:row>2</xdr:row>
      <xdr:rowOff>269025</xdr:rowOff>
    </xdr:to>
    <xdr:grpSp>
      <xdr:nvGrpSpPr>
        <xdr:cNvPr id="13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4788829-E07C-4153-A485-B05BE425128A}"/>
            </a:ext>
          </a:extLst>
        </xdr:cNvPr>
        <xdr:cNvGrpSpPr/>
      </xdr:nvGrpSpPr>
      <xdr:grpSpPr>
        <a:xfrm>
          <a:off x="5753100" y="152400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DFFAA8E-D8F5-445C-B070-890F4A04498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D0AFB34-A947-4B66-9D99-7643D61F29D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1238250</xdr:colOff>
      <xdr:row>1</xdr:row>
      <xdr:rowOff>47625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1</xdr:col>
      <xdr:colOff>498675</xdr:colOff>
      <xdr:row>2</xdr:row>
      <xdr:rowOff>231975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31EF1E1A-9120-41B4-B2DB-30646EF06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314325</xdr:colOff>
      <xdr:row>1</xdr:row>
      <xdr:rowOff>47625</xdr:rowOff>
    </xdr:from>
    <xdr:to>
      <xdr:col>24</xdr:col>
      <xdr:colOff>215325</xdr:colOff>
      <xdr:row>2</xdr:row>
      <xdr:rowOff>249975</xdr:rowOff>
    </xdr:to>
    <xdr:grpSp>
      <xdr:nvGrpSpPr>
        <xdr:cNvPr id="10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D4A632F-6189-466A-8C51-B082BBCC8FBF}"/>
            </a:ext>
          </a:extLst>
        </xdr:cNvPr>
        <xdr:cNvGrpSpPr/>
      </xdr:nvGrpSpPr>
      <xdr:grpSpPr>
        <a:xfrm>
          <a:off x="10525125" y="133350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2600CA6-A0BE-40B7-B387-07FD24F9689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EFBF7B4-71DD-4926-9C5F-2208BEF9DED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30</xdr:col>
      <xdr:colOff>114300</xdr:colOff>
      <xdr:row>1</xdr:row>
      <xdr:rowOff>48891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26</xdr:row>
      <xdr:rowOff>28575</xdr:rowOff>
    </xdr:from>
    <xdr:to>
      <xdr:col>40</xdr:col>
      <xdr:colOff>28575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DD6506-DD61-46BF-9176-B52A025A6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35</xdr:col>
      <xdr:colOff>38100</xdr:colOff>
      <xdr:row>5</xdr:row>
      <xdr:rowOff>185662</xdr:rowOff>
    </xdr:from>
    <xdr:to>
      <xdr:col>35</xdr:col>
      <xdr:colOff>266700</xdr:colOff>
      <xdr:row>7</xdr:row>
      <xdr:rowOff>67282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9C326CA7-F9CB-4A29-A0F0-C5097B0DCB67}"/>
            </a:ext>
          </a:extLst>
        </xdr:cNvPr>
        <xdr:cNvSpPr/>
      </xdr:nvSpPr>
      <xdr:spPr>
        <a:xfrm>
          <a:off x="10772775" y="1004812"/>
          <a:ext cx="228600" cy="2245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66675</xdr:colOff>
      <xdr:row>1</xdr:row>
      <xdr:rowOff>47625</xdr:rowOff>
    </xdr:from>
    <xdr:to>
      <xdr:col>2</xdr:col>
      <xdr:colOff>251025</xdr:colOff>
      <xdr:row>2</xdr:row>
      <xdr:rowOff>231975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C30A855C-39BA-433F-98D2-C15691017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238125</xdr:colOff>
      <xdr:row>1</xdr:row>
      <xdr:rowOff>51122</xdr:rowOff>
    </xdr:from>
    <xdr:to>
      <xdr:col>35</xdr:col>
      <xdr:colOff>786825</xdr:colOff>
      <xdr:row>2</xdr:row>
      <xdr:rowOff>253472</xdr:rowOff>
    </xdr:to>
    <xdr:grpSp>
      <xdr:nvGrpSpPr>
        <xdr:cNvPr id="15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9FB8DA1-7509-430B-8FAB-4EF4735ECB71}"/>
            </a:ext>
          </a:extLst>
        </xdr:cNvPr>
        <xdr:cNvGrpSpPr/>
      </xdr:nvGrpSpPr>
      <xdr:grpSpPr>
        <a:xfrm>
          <a:off x="10477500" y="136847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E79A209D-D5EB-423E-A89C-2489C009E70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4C4DA79-4FAE-41A9-8F86-3D2508D4C69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38</xdr:col>
      <xdr:colOff>628650</xdr:colOff>
      <xdr:row>1</xdr:row>
      <xdr:rowOff>52388</xdr:rowOff>
    </xdr:from>
    <xdr:ext cx="1325166" cy="381000"/>
    <xdr:pic>
      <xdr:nvPicPr>
        <xdr:cNvPr id="101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2</xdr:col>
      <xdr:colOff>379612</xdr:colOff>
      <xdr:row>2</xdr:row>
      <xdr:rowOff>229594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0BBB6CD2-E9C9-453E-937A-BE7DB3473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706" y="130969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67858</xdr:colOff>
      <xdr:row>1</xdr:row>
      <xdr:rowOff>44824</xdr:rowOff>
    </xdr:from>
    <xdr:to>
      <xdr:col>12</xdr:col>
      <xdr:colOff>1111858</xdr:colOff>
      <xdr:row>2</xdr:row>
      <xdr:rowOff>248295</xdr:rowOff>
    </xdr:to>
    <xdr:grpSp>
      <xdr:nvGrpSpPr>
        <xdr:cNvPr id="13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9612F8F-A5EB-43CF-A4FD-480DDD7D9796}"/>
            </a:ext>
          </a:extLst>
        </xdr:cNvPr>
        <xdr:cNvGrpSpPr/>
      </xdr:nvGrpSpPr>
      <xdr:grpSpPr>
        <a:xfrm>
          <a:off x="11275608" y="129491"/>
          <a:ext cx="1044000" cy="446887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F0E1E6C-E6A2-4CBF-85AD-1D2251DE735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3402FDA-CB14-405A-9977-4D45867259A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717177</xdr:colOff>
      <xdr:row>1</xdr:row>
      <xdr:rowOff>44823</xdr:rowOff>
    </xdr:from>
    <xdr:ext cx="1325166" cy="381000"/>
    <xdr:pic>
      <xdr:nvPicPr>
        <xdr:cNvPr id="1019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730B696-BB56-42D0-A90F-D4CAFC2AAC7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3ADB28C-4C4A-4B4E-BB1E-A206B13FAC7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2B0E55F-23B4-4E2C-AAA4-9D34CB2E321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9F93EB0-C907-4B44-A8A5-3B05B81D815A}" name="TableHolidays" displayName="TableHolidays" ref="C19:D69" totalsRowShown="0" headerRowDxfId="495" dataDxfId="493" headerRowBorderDxfId="494" tableBorderDxfId="492" totalsRowBorderDxfId="491">
  <autoFilter ref="C19:D69" xr:uid="{79F93EB0-C907-4B44-A8A5-3B05B81D815A}">
    <filterColumn colId="0" hiddenButton="1"/>
    <filterColumn colId="1" hiddenButton="1"/>
  </autoFilter>
  <tableColumns count="2">
    <tableColumn id="1" xr3:uid="{D530C2CE-5907-4760-BEA6-6ACF82CD5B1A}" name="Holidays" dataDxfId="490"/>
    <tableColumn id="2" xr3:uid="{0D17482B-F1AA-4FC0-9D21-3D88BADE6DB4}" name="Description_x000a_[Optional]" dataDxfId="489"/>
  </tableColumns>
  <tableStyleInfo name="Empty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C566CCA-3742-4088-99D7-A9F63E2A42A3}" name="TableDep" displayName="TableDep" ref="F19:F69" totalsRowShown="0" headerRowDxfId="488" dataDxfId="486" headerRowBorderDxfId="487" tableBorderDxfId="485" totalsRowBorderDxfId="484">
  <autoFilter ref="F19:F69" xr:uid="{2C566CCA-3742-4088-99D7-A9F63E2A42A3}">
    <filterColumn colId="0" hiddenButton="1"/>
  </autoFilter>
  <tableColumns count="1">
    <tableColumn id="1" xr3:uid="{B384ECFF-352C-4D25-9E82-F39AC080BAB5}" name="Departments" dataDxfId="483"/>
  </tableColumns>
  <tableStyleInfo name="EmptyStyl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0EA67A0-EF6C-4D3E-AE7B-5214F0CEA4C6}" name="TableEmployeeList" displayName="TableEmployeeList" ref="B6:D21" totalsRowShown="0" headerRowDxfId="482" dataDxfId="480" headerRowBorderDxfId="481" tableBorderDxfId="479" totalsRowBorderDxfId="478">
  <autoFilter ref="B6:D21" xr:uid="{F0EA67A0-EF6C-4D3E-AE7B-5214F0CEA4C6}">
    <filterColumn colId="0" hiddenButton="1"/>
    <filterColumn colId="1" hiddenButton="1"/>
    <filterColumn colId="2" hiddenButton="1"/>
  </autoFilter>
  <tableColumns count="3">
    <tableColumn id="1" xr3:uid="{C62B0FFC-64E3-44EF-A7CA-A417C96B168B}" name="Employee Name" dataDxfId="477"/>
    <tableColumn id="2" xr3:uid="{C2AF362F-ACBE-4BBA-A24F-707541872E13}" name="Department" dataDxfId="476"/>
    <tableColumn id="3" xr3:uid="{CE0E2FDE-913B-4A55-A1CE-62DC6AC1BC01}" name="Notes_x000a_[Optional]" dataDxfId="475"/>
  </tableColumns>
  <tableStyleInfo name="EmptyStyl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CE5048-B670-45D1-9E55-3C35F4297BA7}" name="TableEntitlements1" displayName="TableEntitlements1" ref="B9:K508" headerRowCount="0" totalsRowShown="0" headerRowDxfId="474" dataDxfId="472" headerRowBorderDxfId="473" tableBorderDxfId="471" totalsRowBorderDxfId="470">
  <tableColumns count="10">
    <tableColumn id="5" xr3:uid="{9CCA0B72-340B-4AD4-8913-5A9BDF9BADB2}" name="Column3" headerRowDxfId="469" dataDxfId="468">
      <calculatedColumnFormula>IFERROR(IF(LEN(C9)=0,"",StartYear),"")</calculatedColumnFormula>
    </tableColumn>
    <tableColumn id="1" xr3:uid="{DBB20E4D-7490-41A6-9C4B-C123870268F5}" name="Column1" headerRowDxfId="467" dataDxfId="466"/>
    <tableColumn id="2" xr3:uid="{4CD5D856-D23A-43CE-A91D-7CDD9F88356E}" name="Column2" headerRowDxfId="465" dataDxfId="464"/>
    <tableColumn id="20" xr3:uid="{3D59B150-5CE5-4806-861C-6939F60BE664}" name="Column38" headerRowDxfId="463" dataDxfId="462"/>
    <tableColumn id="21" xr3:uid="{4D8FF739-76B0-4420-BE06-E559C2DE2EE2}" name="Column39" headerRowDxfId="461" dataDxfId="460"/>
    <tableColumn id="23" xr3:uid="{7DF0A7C1-894D-42AC-9CE8-84E6022EAF82}" name="Column392" headerRowDxfId="459" dataDxfId="458"/>
    <tableColumn id="22" xr3:uid="{22479DDF-BFAC-41AC-BA67-6909A632F193}" name="Column40" headerRowDxfId="457" dataDxfId="456"/>
    <tableColumn id="17" xr3:uid="{EDC98D0B-19B9-4358-9665-19B2F2D036BF}" name="Column35" headerRowDxfId="455" dataDxfId="454"/>
    <tableColumn id="18" xr3:uid="{7B760653-7E41-45AC-88DB-40F6C3085DCB}" name="Column36" headerRowDxfId="453" dataDxfId="452"/>
    <tableColumn id="19" xr3:uid="{4BE8A56B-1AE1-4D45-9C4C-EE83EAA26603}" name="Column37" headerRowDxfId="451" dataDxfId="450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39D4055-490D-4E30-BF1B-A5008FC1D6F6}" name="TableEntitlements2" displayName="TableEntitlements2" ref="B510:K1009" headerRowCount="0" totalsRowShown="0" headerRowDxfId="449" dataDxfId="447" headerRowBorderDxfId="448" tableBorderDxfId="446" totalsRowBorderDxfId="445">
  <tableColumns count="10">
    <tableColumn id="3" xr3:uid="{D92486E5-1548-4646-B926-16DF374032C2}" name="Column3" headerRowDxfId="444" dataDxfId="443">
      <calculatedColumnFormula>IFERROR(IF(LEN(C510)=0,"",StartYear+1),"")</calculatedColumnFormula>
    </tableColumn>
    <tableColumn id="1" xr3:uid="{19267058-AFBF-4EA7-9671-4318C4704DAB}" name="Column1" headerRowDxfId="442" dataDxfId="441">
      <calculatedColumnFormula>IFERROR(IF(INDEX(TableEmployeeList[Employee Name],Calc!B11)="","",INDEX(TableEmployeeList[Employee Name],Calc!B11)),"")</calculatedColumnFormula>
    </tableColumn>
    <tableColumn id="2" xr3:uid="{E7F59CAA-4A11-4CE6-925D-A82E9785995E}" name="Column2" headerRowDxfId="440" dataDxfId="439">
      <calculatedColumnFormula>IFERROR(IF(INDEX(TableEmployeeList[Department],Calc!B11)="","",INDEX(TableEmployeeList[Department],Calc!B11)),"")</calculatedColumnFormula>
    </tableColumn>
    <tableColumn id="20" xr3:uid="{275F4991-B393-4C0F-AB05-4F916800F5DB}" name="Column38" headerRowDxfId="438" dataDxfId="437"/>
    <tableColumn id="21" xr3:uid="{25EFAD3D-7F62-4CB8-B1C8-B0988E9B9A24}" name="Column39" headerRowDxfId="436" dataDxfId="435"/>
    <tableColumn id="23" xr3:uid="{7B96B070-D4F3-4134-A725-6E2B228CF747}" name="Column392" headerRowDxfId="434" dataDxfId="433"/>
    <tableColumn id="22" xr3:uid="{273C637F-8171-4FF5-9F6E-7061DEE76691}" name="Column40" headerRowDxfId="432" dataDxfId="431"/>
    <tableColumn id="17" xr3:uid="{3D83B1CD-9CA4-407E-85FE-935EB94D2F99}" name="Column35" headerRowDxfId="430" dataDxfId="429"/>
    <tableColumn id="18" xr3:uid="{9FD744D6-B8B8-4C34-A39F-1BC38D57EFC8}" name="Column36" headerRowDxfId="428" dataDxfId="427"/>
    <tableColumn id="19" xr3:uid="{9259A8FF-85CD-470B-8EFB-A44A442717B6}" name="Column37" headerRowDxfId="426" dataDxfId="425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69A9141-B7AA-460B-932B-F76B8A454F18}" name="TableEntitlements3" displayName="TableEntitlements3" ref="B1011:K1510" headerRowCount="0" totalsRowShown="0" headerRowDxfId="424" dataDxfId="422" headerRowBorderDxfId="423" tableBorderDxfId="421" totalsRowBorderDxfId="420">
  <tableColumns count="10">
    <tableColumn id="3" xr3:uid="{2396F8BF-1448-4D60-BF43-5BC1F6F27B19}" name="Column3" headerRowDxfId="419" dataDxfId="418">
      <calculatedColumnFormula>IFERROR(IF(LEN(C1011)=0,"",StartYear+2),"")</calculatedColumnFormula>
    </tableColumn>
    <tableColumn id="1" xr3:uid="{4694967D-5A35-47AC-A19B-42EB2E00EC1B}" name="Column1" headerRowDxfId="417" dataDxfId="416">
      <calculatedColumnFormula>IFERROR(IF(INDEX(TableEmployeeList[Employee Name],Calc!B11)="","",INDEX(TableEmployeeList[Employee Name],Calc!B11)),"")</calculatedColumnFormula>
    </tableColumn>
    <tableColumn id="2" xr3:uid="{7B7243A8-5082-4573-83B7-AA0A0B653F4F}" name="Column2" headerRowDxfId="415" dataDxfId="414">
      <calculatedColumnFormula>IFERROR(IF(INDEX(TableEmployeeList[Department],Calc!B11)="","",INDEX(TableEmployeeList[Department],Calc!B11)),"")</calculatedColumnFormula>
    </tableColumn>
    <tableColumn id="20" xr3:uid="{CDFD26A9-CD8C-44E0-92D5-A7FAF521FAE0}" name="Column38" headerRowDxfId="413" dataDxfId="412"/>
    <tableColumn id="21" xr3:uid="{CF6716E1-DAAE-4DF2-BEF2-30B39C40C171}" name="Column39" headerRowDxfId="411" dataDxfId="410"/>
    <tableColumn id="23" xr3:uid="{0D28546C-E2F8-44AA-B527-AB88BCA737BD}" name="Column392" headerRowDxfId="409" dataDxfId="408"/>
    <tableColumn id="22" xr3:uid="{F9FE771C-DA4D-423A-A035-789CA6234F28}" name="Column40" headerRowDxfId="407" dataDxfId="406"/>
    <tableColumn id="17" xr3:uid="{5BAE1A21-FD1B-4271-8025-B5C1733B8383}" name="Column35" headerRowDxfId="405" dataDxfId="404"/>
    <tableColumn id="18" xr3:uid="{90D915DE-C185-4AA6-B0CF-789CF8BCF1C3}" name="Column36" headerRowDxfId="403" dataDxfId="402"/>
    <tableColumn id="19" xr3:uid="{C192416F-4047-44F0-8BF0-B89CC0727803}" name="Column37" headerRowDxfId="401" dataDxfId="400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25A8177-7F67-4F96-BBA1-605F3213FF88}" name="TableEntitlements4" displayName="TableEntitlements4" ref="B1512:K2011" headerRowCount="0" totalsRowShown="0" headerRowDxfId="399" dataDxfId="397" headerRowBorderDxfId="398" tableBorderDxfId="396" totalsRowBorderDxfId="395">
  <tableColumns count="10">
    <tableColumn id="3" xr3:uid="{201F848D-47AC-4746-802E-4E8A5743E15E}" name="Column3" headerRowDxfId="394" dataDxfId="393">
      <calculatedColumnFormula>IFERROR(IF(LEN(C1512)=0,"",StartYear+3),"")</calculatedColumnFormula>
    </tableColumn>
    <tableColumn id="1" xr3:uid="{1D2C69BC-4425-4FA7-9095-7A48D633A9BD}" name="Column1" headerRowDxfId="392" dataDxfId="391">
      <calculatedColumnFormula>IFERROR(IF(INDEX(TableEmployeeList[Employee Name],Calc!B11)="","",INDEX(TableEmployeeList[Employee Name],Calc!B11)),"")</calculatedColumnFormula>
    </tableColumn>
    <tableColumn id="2" xr3:uid="{92FDE11D-236B-4142-908F-8672A34208E1}" name="Column2" headerRowDxfId="390" dataDxfId="389">
      <calculatedColumnFormula>IFERROR(IF(INDEX(TableEmployeeList[Department],Calc!B11)="","",INDEX(TableEmployeeList[Department],Calc!B11)),"")</calculatedColumnFormula>
    </tableColumn>
    <tableColumn id="20" xr3:uid="{A68656A4-1768-4CB8-A568-72791B854AB6}" name="Column38" headerRowDxfId="388" dataDxfId="387"/>
    <tableColumn id="21" xr3:uid="{F50B9BA1-7339-45EB-AA43-9D8AC5D86879}" name="Column39" headerRowDxfId="386" dataDxfId="385"/>
    <tableColumn id="23" xr3:uid="{D2B4E94E-6E98-4C8D-969C-A06D9EAF9617}" name="Column392" headerRowDxfId="384" dataDxfId="383"/>
    <tableColumn id="22" xr3:uid="{04997D99-CB65-4154-BD35-B77D54259417}" name="Column40" headerRowDxfId="382" dataDxfId="381"/>
    <tableColumn id="17" xr3:uid="{CDCDC351-CBCE-4B79-8C70-A88E16D4ED60}" name="Column35" headerRowDxfId="380" dataDxfId="379"/>
    <tableColumn id="18" xr3:uid="{89CC89A6-0802-4C8F-877A-D90720A1223E}" name="Column36" headerRowDxfId="378" dataDxfId="377"/>
    <tableColumn id="19" xr3:uid="{CB81915A-D7B9-4321-9451-CDF3F3E27DF1}" name="Column37" headerRowDxfId="376" dataDxfId="375"/>
  </tableColumns>
  <tableStyleInfo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1B6FF2D-A326-444C-88E6-563A2ABAC2E4}" name="TableEntitlements5" displayName="TableEntitlements5" ref="B2013:K2512" headerRowCount="0" totalsRowShown="0" headerRowDxfId="374" dataDxfId="372" headerRowBorderDxfId="373" tableBorderDxfId="371" totalsRowBorderDxfId="370">
  <tableColumns count="10">
    <tableColumn id="3" xr3:uid="{6411532F-0519-4F52-9E10-3559614F257E}" name="Column3" headerRowDxfId="369" dataDxfId="368">
      <calculatedColumnFormula>IFERROR(IF(LEN(C2013)=0,"",StartYear+4),"")</calculatedColumnFormula>
    </tableColumn>
    <tableColumn id="1" xr3:uid="{9CDE0762-CBC4-44D5-8709-C56771460BCA}" name="Column1" headerRowDxfId="367" dataDxfId="366">
      <calculatedColumnFormula>IFERROR(IF(INDEX(TableEmployeeList[Employee Name],Calc!B11)="","",INDEX(TableEmployeeList[Employee Name],Calc!B11)),"")</calculatedColumnFormula>
    </tableColumn>
    <tableColumn id="2" xr3:uid="{E68029DE-BD65-43FF-8CB5-4A9C1A6265A8}" name="Column2" headerRowDxfId="365" dataDxfId="364">
      <calculatedColumnFormula>IFERROR(IF(INDEX(TableEmployeeList[Department],Calc!B11)="","",INDEX(TableEmployeeList[Department],Calc!B11)),"")</calculatedColumnFormula>
    </tableColumn>
    <tableColumn id="20" xr3:uid="{0AD01812-E7DA-4FE7-AA33-02A417B3D4EE}" name="Column38" headerRowDxfId="363" dataDxfId="362"/>
    <tableColumn id="21" xr3:uid="{F1D5A8CE-0217-4859-8E11-EB895108CB78}" name="Column39" headerRowDxfId="361" dataDxfId="360"/>
    <tableColumn id="23" xr3:uid="{DA3D3A78-3AB6-4CE2-9EDA-67E4864FA67D}" name="Column392" headerRowDxfId="359" dataDxfId="358"/>
    <tableColumn id="22" xr3:uid="{E8FBC68F-86C4-4DFC-AD0A-6FAD0BA7DADD}" name="Column40" headerRowDxfId="357" dataDxfId="356"/>
    <tableColumn id="17" xr3:uid="{07693C1C-1A5B-4553-8961-3C5ADAFF4C51}" name="Column35" headerRowDxfId="355" dataDxfId="354"/>
    <tableColumn id="18" xr3:uid="{06751D7C-EE5C-49C6-95EF-A3E1D25669B2}" name="Column36" headerRowDxfId="353" dataDxfId="352"/>
    <tableColumn id="19" xr3:uid="{51888AE3-339C-47C1-94ED-A8EAF063F7A4}" name="Column37" headerRowDxfId="351" dataDxfId="350"/>
  </tableColumns>
  <tableStyleInfo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ECF8C8D-79DD-4C10-A576-0CE1EBBDE91B}" name="TableEntitlements6" displayName="TableEntitlements6" ref="B2514:K3013" headerRowCount="0" totalsRowShown="0" headerRowDxfId="349" dataDxfId="347" headerRowBorderDxfId="348" tableBorderDxfId="346" totalsRowBorderDxfId="345">
  <tableColumns count="10">
    <tableColumn id="3" xr3:uid="{FCE3D9AB-21F2-4678-9224-8CC9DAE2CAB8}" name="Column3" headerRowDxfId="344" dataDxfId="343">
      <calculatedColumnFormula>IFERROR(IF(LEN(C2514)=0,"",StartYear+5),"")</calculatedColumnFormula>
    </tableColumn>
    <tableColumn id="1" xr3:uid="{5005E918-0902-4565-8C68-AD11B4066F68}" name="Column1" headerRowDxfId="342" dataDxfId="341">
      <calculatedColumnFormula>IFERROR(IF(INDEX(TableEmployeeList[Employee Name],Calc!B11)="","",INDEX(TableEmployeeList[Employee Name],Calc!B11)),"")</calculatedColumnFormula>
    </tableColumn>
    <tableColumn id="2" xr3:uid="{976C35E3-6961-4988-B923-AF4C96C9E995}" name="Column2" headerRowDxfId="340" dataDxfId="339">
      <calculatedColumnFormula>IFERROR(IF(INDEX(TableEmployeeList[Department],Calc!B11)="","",INDEX(TableEmployeeList[Department],Calc!B11)),"")</calculatedColumnFormula>
    </tableColumn>
    <tableColumn id="20" xr3:uid="{D0B2A018-7A16-4444-B6AF-8DCFA122E1E8}" name="Column38" headerRowDxfId="338" dataDxfId="337"/>
    <tableColumn id="21" xr3:uid="{C8DDA98D-D652-4F0A-B30D-76CF8947F9FD}" name="Column39" headerRowDxfId="336" dataDxfId="335"/>
    <tableColumn id="23" xr3:uid="{6CFCF12F-71EA-4918-9BE6-4DF1CBCAEC31}" name="Column392" headerRowDxfId="334" dataDxfId="333"/>
    <tableColumn id="22" xr3:uid="{2E20BB77-AF8D-4229-AA5B-844D6204A3F5}" name="Column40" headerRowDxfId="332" dataDxfId="331"/>
    <tableColumn id="17" xr3:uid="{D4CD40A9-C51F-4C11-98E8-A0034FC066C1}" name="Column35" headerRowDxfId="330" dataDxfId="329"/>
    <tableColumn id="18" xr3:uid="{94BE5ECB-3FB8-4D4C-963E-9531C8114586}" name="Column36" headerRowDxfId="328" dataDxfId="327"/>
    <tableColumn id="19" xr3:uid="{440A819E-205B-49AF-B97F-3EF8B559F9F0}" name="Column37" headerRowDxfId="326" dataDxfId="325"/>
  </tableColumns>
  <tableStyleInfo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50ACC75-81B4-42E3-AAB0-48A380CB9743}" name="TableEntitlements7" displayName="TableEntitlements7" ref="B3015:K3514" headerRowCount="0" totalsRowShown="0" headerRowDxfId="324" dataDxfId="322" headerRowBorderDxfId="323" tableBorderDxfId="321" totalsRowBorderDxfId="320">
  <tableColumns count="10">
    <tableColumn id="3" xr3:uid="{448EF364-D853-4D96-94B1-408855F9FBF0}" name="Column3" headerRowDxfId="319" dataDxfId="318">
      <calculatedColumnFormula>IFERROR(IF(LEN(C3015)=0,"",StartYear+6),"")</calculatedColumnFormula>
    </tableColumn>
    <tableColumn id="1" xr3:uid="{3DD68F3C-DE57-4763-B185-ED7E70627056}" name="Column1" headerRowDxfId="317" dataDxfId="316">
      <calculatedColumnFormula>IFERROR(IF(INDEX(TableEmployeeList[Employee Name],Calc!B11)="","",INDEX(TableEmployeeList[Employee Name],Calc!B11)),"")</calculatedColumnFormula>
    </tableColumn>
    <tableColumn id="2" xr3:uid="{D7160EFF-DA63-45D9-93B6-2E7884E61CB0}" name="Column2" headerRowDxfId="315" dataDxfId="314">
      <calculatedColumnFormula>IFERROR(IF(INDEX(TableEmployeeList[Department],Calc!B11)="","",INDEX(TableEmployeeList[Department],Calc!B11)),"")</calculatedColumnFormula>
    </tableColumn>
    <tableColumn id="20" xr3:uid="{08FB3BAB-A180-4F08-9C67-741DF6D7DC92}" name="Column38" headerRowDxfId="313" dataDxfId="312"/>
    <tableColumn id="21" xr3:uid="{A418FA72-1C48-41BD-AD2A-FE1A980FB9C4}" name="Column39" headerRowDxfId="311" dataDxfId="310"/>
    <tableColumn id="23" xr3:uid="{8D4F5431-47B6-4B3A-A279-4EF9F551DB4D}" name="Column392" headerRowDxfId="309" dataDxfId="308"/>
    <tableColumn id="22" xr3:uid="{5037F8BE-AB0C-433D-8C9D-8DCF96F79C47}" name="Column40" headerRowDxfId="307" dataDxfId="306"/>
    <tableColumn id="17" xr3:uid="{5CD8C6FA-F365-4FA0-BF3C-77B3732E4AF1}" name="Column35" headerRowDxfId="305" dataDxfId="304"/>
    <tableColumn id="18" xr3:uid="{0BEF8979-24B1-48C6-B9D9-242C4B04656C}" name="Column36" headerRowDxfId="303" dataDxfId="302"/>
    <tableColumn id="19" xr3:uid="{5BF62860-27DF-45DA-BC16-E02AE43ABE2F}" name="Column37" headerRowDxfId="301" dataDxfId="300"/>
  </tableColumns>
  <tableStyleInfo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2FCE553-3079-4830-B291-5F52B07DC6A1}" name="TableEntitlements8" displayName="TableEntitlements8" ref="B3516:K4015" headerRowCount="0" totalsRowShown="0" headerRowDxfId="299" dataDxfId="297" headerRowBorderDxfId="298" tableBorderDxfId="296" totalsRowBorderDxfId="295">
  <tableColumns count="10">
    <tableColumn id="3" xr3:uid="{2D4B9B45-1BB3-4724-AB02-475808657AC9}" name="Column3" headerRowDxfId="294" dataDxfId="293">
      <calculatedColumnFormula>IFERROR(IF(LEN(C3516)=0,"",StartYear+7),"")</calculatedColumnFormula>
    </tableColumn>
    <tableColumn id="1" xr3:uid="{A2972A2C-28F7-4AD2-996B-87DD2942EB30}" name="Column1" headerRowDxfId="292" dataDxfId="291">
      <calculatedColumnFormula>IFERROR(IF(INDEX(TableEmployeeList[Employee Name],Calc!B11)="","",INDEX(TableEmployeeList[Employee Name],Calc!B11)),"")</calculatedColumnFormula>
    </tableColumn>
    <tableColumn id="2" xr3:uid="{4A527E58-1ED2-4AA8-BB6B-022D2EEA6BCC}" name="Column2" headerRowDxfId="290" dataDxfId="289">
      <calculatedColumnFormula>IFERROR(IF(INDEX(TableEmployeeList[Department],Calc!B11)="","",INDEX(TableEmployeeList[Department],Calc!B11)),"")</calculatedColumnFormula>
    </tableColumn>
    <tableColumn id="20" xr3:uid="{4462ACDE-0194-472E-ABC2-E7D8088144BF}" name="Column38" headerRowDxfId="288" dataDxfId="287"/>
    <tableColumn id="21" xr3:uid="{4373F82C-69B9-4C82-BE2E-86D6C117AE83}" name="Column39" headerRowDxfId="286" dataDxfId="285"/>
    <tableColumn id="23" xr3:uid="{A09E26B5-E60A-44A3-98CA-B49D90888456}" name="Column392" headerRowDxfId="284" dataDxfId="283"/>
    <tableColumn id="22" xr3:uid="{AD62193C-F76A-44DE-B57F-E27960EF6495}" name="Column40" headerRowDxfId="282" dataDxfId="281"/>
    <tableColumn id="17" xr3:uid="{4628472C-E669-461A-A160-AC139B36B8C4}" name="Column35" headerRowDxfId="280" dataDxfId="279"/>
    <tableColumn id="18" xr3:uid="{98B23717-19EC-42B0-9379-B6629DF7FA9C}" name="Column36" headerRowDxfId="278" dataDxfId="277"/>
    <tableColumn id="19" xr3:uid="{87E34593-D248-43C5-9D7C-9E487D2AEFE4}" name="Column37" headerRowDxfId="276" dataDxfId="275"/>
  </tableColumns>
  <tableStyleInfo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D69AB4D-3B18-4F98-96F5-5BFE7E95C4DC}" name="TableEntitlements9" displayName="TableEntitlements9" ref="B4017:K4516" headerRowCount="0" totalsRowShown="0" headerRowDxfId="274" dataDxfId="272" headerRowBorderDxfId="273" tableBorderDxfId="271" totalsRowBorderDxfId="270">
  <tableColumns count="10">
    <tableColumn id="3" xr3:uid="{DC12F605-B644-4BB4-A4E3-17F08CC43FCB}" name="Column3" headerRowDxfId="269" dataDxfId="268">
      <calculatedColumnFormula>IFERROR(IF(LEN(C4017)=0,"",StartYear+8),"")</calculatedColumnFormula>
    </tableColumn>
    <tableColumn id="1" xr3:uid="{BC6A2CA9-D4AE-4973-BF5A-A6CD491D0F65}" name="Column1" headerRowDxfId="267" dataDxfId="266">
      <calculatedColumnFormula>IFERROR(IF(INDEX(TableEmployeeList[Employee Name],Calc!B11)="","",INDEX(TableEmployeeList[Employee Name],Calc!B11)),"")</calculatedColumnFormula>
    </tableColumn>
    <tableColumn id="2" xr3:uid="{9254D63E-8EBA-45BC-8A43-86A8A7F45CE2}" name="Column2" headerRowDxfId="265" dataDxfId="264">
      <calculatedColumnFormula>IFERROR(IF(INDEX(TableEmployeeList[Department],Calc!B11)="","",INDEX(TableEmployeeList[Department],Calc!B11)),"")</calculatedColumnFormula>
    </tableColumn>
    <tableColumn id="20" xr3:uid="{505DAB1E-937D-4609-9C91-CF2E3F339616}" name="Column38" headerRowDxfId="263" dataDxfId="262"/>
    <tableColumn id="21" xr3:uid="{38008378-E32B-40D6-99BA-D183E3887F3B}" name="Column39" headerRowDxfId="261" dataDxfId="260"/>
    <tableColumn id="23" xr3:uid="{0446C14A-1C02-4E3C-83FD-A6336210BD94}" name="Column392" headerRowDxfId="259" dataDxfId="258"/>
    <tableColumn id="22" xr3:uid="{45968158-C6A0-467A-A15A-0CD7FE81A318}" name="Column40" headerRowDxfId="257" dataDxfId="256"/>
    <tableColumn id="17" xr3:uid="{EB2D7059-41DE-460A-B7CE-B2261690E057}" name="Column35" headerRowDxfId="255" dataDxfId="254"/>
    <tableColumn id="18" xr3:uid="{1514BAD4-3F23-4521-ADB9-3ED46F18CA80}" name="Column36" headerRowDxfId="253" dataDxfId="252"/>
    <tableColumn id="19" xr3:uid="{2E5DCB0D-C456-47FA-997D-CAE680BFD2BB}" name="Column37" headerRowDxfId="251" dataDxfId="250"/>
  </tableColumns>
  <tableStyleInfo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FF8E0BC-5C43-4925-ACFA-9495CE02589B}" name="TableEntitlements10" displayName="TableEntitlements10" ref="B4518:K5017" headerRowCount="0" totalsRowShown="0" headerRowDxfId="249" dataDxfId="247" headerRowBorderDxfId="248" tableBorderDxfId="246" totalsRowBorderDxfId="245">
  <tableColumns count="10">
    <tableColumn id="3" xr3:uid="{D7F9C27D-F112-42CA-9783-18E4E72BCB3B}" name="Column3" headerRowDxfId="244" dataDxfId="243">
      <calculatedColumnFormula>IFERROR(IF(LEN(C4518)=0,"",StartYear+9),"")</calculatedColumnFormula>
    </tableColumn>
    <tableColumn id="1" xr3:uid="{FA753763-CDDC-4E4B-B623-4BA1D8FE4D33}" name="Column1" headerRowDxfId="242" dataDxfId="241">
      <calculatedColumnFormula>IFERROR(IF(INDEX(TableEmployeeList[Employee Name],Calc!B11)="","",INDEX(TableEmployeeList[Employee Name],Calc!B11)),"")</calculatedColumnFormula>
    </tableColumn>
    <tableColumn id="2" xr3:uid="{1D0CE046-C72D-4768-A0E2-01BCB1F19EDE}" name="Column2" headerRowDxfId="240" dataDxfId="239">
      <calculatedColumnFormula>IFERROR(IF(INDEX(TableEmployeeList[Department],Calc!B11)="","",INDEX(TableEmployeeList[Department],Calc!B11)),"")</calculatedColumnFormula>
    </tableColumn>
    <tableColumn id="20" xr3:uid="{9B6071DE-F3FC-459C-8199-3858481E2F48}" name="Column38" headerRowDxfId="238" dataDxfId="237"/>
    <tableColumn id="21" xr3:uid="{D999F8B9-587C-433E-BEBB-56E0FEA9CD41}" name="Column39" headerRowDxfId="236" dataDxfId="235"/>
    <tableColumn id="23" xr3:uid="{17FC1533-1A81-4CCC-8B95-25BA525C5CD6}" name="Column392" headerRowDxfId="234" dataDxfId="233"/>
    <tableColumn id="22" xr3:uid="{3CC1E42E-9FC6-46AE-95B9-48BE7B541545}" name="Column40" headerRowDxfId="232" dataDxfId="231"/>
    <tableColumn id="17" xr3:uid="{6E6CEF41-439B-4F41-8760-C9684F033D24}" name="Column35" headerRowDxfId="230" dataDxfId="229"/>
    <tableColumn id="18" xr3:uid="{656D7887-AFBA-4785-9409-852E17682863}" name="Column36" headerRowDxfId="228" dataDxfId="227"/>
    <tableColumn id="19" xr3:uid="{29B52FC5-1584-4436-9F25-2B97361934B6}" name="Column37" headerRowDxfId="226" dataDxfId="225"/>
  </tableColumns>
  <tableStyleInfo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4CADE7D-BC46-4AE2-B41E-C66F010503F3}" name="TableReg" displayName="TableReg" ref="B6:I2006" totalsRowShown="0" headerRowDxfId="223" dataDxfId="221" headerRowBorderDxfId="222" tableBorderDxfId="220" totalsRowBorderDxfId="219">
  <autoFilter ref="B6:I2006" xr:uid="{B4CADE7D-BC46-4AE2-B41E-C66F010503F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6EAEB97-19E7-4045-961F-41333FAE743D}" name="Employee Name" dataDxfId="218"/>
    <tableColumn id="2" xr3:uid="{F583FA9E-5B33-48C4-AB9B-38CB00A9C081}" name="Leave Type" dataDxfId="217"/>
    <tableColumn id="4" xr3:uid="{B9F14E82-DACA-4F6B-906C-E76558884D4B}" name="Day" dataDxfId="216"/>
    <tableColumn id="5" xr3:uid="{A3B9FB16-32F2-45C3-B965-B199EC773C57}" name="Month" dataDxfId="215"/>
    <tableColumn id="6" xr3:uid="{EB263A1E-B7D5-470A-8687-998DB9C2CD8C}" name="Year" dataDxfId="214"/>
    <tableColumn id="7" xr3:uid="{5148F2CA-5ED1-4A72-BE9A-B81EAB85EAD2}" name="How Many Days?" dataDxfId="213"/>
    <tableColumn id="8" xr3:uid="{34337425-0CC4-4729-97FF-E1598EC8C372}" name="Next Working Day" dataDxfId="212">
      <calculatedColumnFormula>IFERROR(IF(LEN(Calc!R11)=0,"",Calc!R11),"")</calculatedColumnFormula>
    </tableColumn>
    <tableColumn id="9" xr3:uid="{0BC04022-108C-42DD-A859-FCFF30CA90D7}" name="Compensated?" dataDxfId="211"/>
  </tableColumns>
  <tableStyleInfo name="EmptyStyle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201BE72-5557-40DC-9549-CE2F5DC68FA4}" name="TableTeamTracker" displayName="TableTeamTracker" ref="B10:C510" totalsRowShown="0" headerRowDxfId="199" dataDxfId="197" headerRowBorderDxfId="198" tableBorderDxfId="196" totalsRowBorderDxfId="195">
  <autoFilter ref="B10:C510" xr:uid="{7201BE72-5557-40DC-9549-CE2F5DC68FA4}"/>
  <tableColumns count="2">
    <tableColumn id="1" xr3:uid="{AA11DBD5-76E7-432A-B7DF-888789E63C68}" name="Name" dataDxfId="194">
      <calculatedColumnFormula>IFERROR(IF(INDEX(TableEmployeeList[],Calc!$AC11,1)="","",INDEX(TableEmployeeList[],Calc!$AC11,1)),"")</calculatedColumnFormula>
    </tableColumn>
    <tableColumn id="2" xr3:uid="{39508F35-8AD6-4D97-9735-FB54AC4FD9AE}" name="Department" dataDxfId="193">
      <calculatedColumnFormula>IFERROR(IF(INDEX(TableEmployeeList[],Calc!$AC11,2)="","",INDEX(TableEmployeeList[],Calc!$AC11,2)),"")</calculatedColumnFormula>
    </tableColumn>
  </tableColumns>
  <tableStyleInfo name="EmptyStyle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732232-A00D-4EF0-A0D3-FEC3B8A33223}" name="TableCalcReg" displayName="TableCalcReg" ref="D10:AA25" totalsRowShown="0" headerRowDxfId="183" dataDxfId="181" headerRowBorderDxfId="182" tableBorderDxfId="180" totalsRowBorderDxfId="179">
  <autoFilter ref="D10:AA25" xr:uid="{E5732232-A00D-4EF0-A0D3-FEC3B8A33223}"/>
  <tableColumns count="24">
    <tableColumn id="1" xr3:uid="{4CAB87E3-B18A-4A90-85B8-78EE07C89A29}" name="Employee" dataDxfId="178">
      <calculatedColumnFormula>IFERROR(IF($C11=1,INDEX(TableReg[],$B11,D$9),""),"")</calculatedColumnFormula>
    </tableColumn>
    <tableColumn id="2" xr3:uid="{866D5FA2-FB8F-40D7-8BD1-959D5BD867E6}" name="Leave Type" dataDxfId="177">
      <calculatedColumnFormula>IFERROR(IF($C11=1,INDEX(TableReg[],$B11,E$9),""),"")</calculatedColumnFormula>
    </tableColumn>
    <tableColumn id="7" xr3:uid="{AC6BAB35-5E27-4BB3-8EEB-E7F9DCAD2430}" name="Start Year" dataDxfId="176">
      <calculatedColumnFormula>IFERROR(IF($C11=1,INDEX(TableReg[],$B11,F$9),""),"")</calculatedColumnFormula>
    </tableColumn>
    <tableColumn id="8" xr3:uid="{BCC7DF2F-0D5F-4EC8-94C7-129861479BE9}" name="Start Month" dataDxfId="175">
      <calculatedColumnFormula>IFERROR(IF($C11=1,INDEX(TableReg[],$B11,G$9),""),"")</calculatedColumnFormula>
    </tableColumn>
    <tableColumn id="9" xr3:uid="{8894734A-8979-49B0-9351-B6C7160DB958}" name="Start Day" dataDxfId="174">
      <calculatedColumnFormula>IFERROR(IF($C11=1,INDEX(TableReg[],$B11,H$9),""),"")</calculatedColumnFormula>
    </tableColumn>
    <tableColumn id="21" xr3:uid="{3C953DCD-B11B-448C-9053-11D5F7202566}" name="Raw Duration" dataDxfId="173">
      <calculatedColumnFormula>IFERROR(IF($C11&lt;&gt;1,"",INDEX(TableReg[],$B11,J$9)),"")</calculatedColumnFormula>
    </tableColumn>
    <tableColumn id="5" xr3:uid="{5DA647AF-B13B-428F-9A1B-5FD8A8E01E1D}" name="Duration" dataDxfId="172">
      <calculatedColumnFormula>IFERROR(IF($C11&lt;&gt;1,"",ROUNDUP(I11,0)),"")</calculatedColumnFormula>
    </tableColumn>
    <tableColumn id="6" xr3:uid="{BD32BFF9-361E-4160-88B5-EA658DC09FF7}" name="Compensated" dataDxfId="171">
      <calculatedColumnFormula>IFERROR(IF(INDEX(TableReg[],$B11,K$9)="","",INDEX(TableReg[],$B11,K$9)),"")</calculatedColumnFormula>
    </tableColumn>
    <tableColumn id="3" xr3:uid="{C3938FD2-88EB-4ED6-BE87-78C2E925C02C}" name="Leave Start Date" dataDxfId="170">
      <calculatedColumnFormula>IFERROR(DATE(F11,G11,H11),"")</calculatedColumnFormula>
    </tableColumn>
    <tableColumn id="23" xr3:uid="{3FBCA674-0ED6-4B32-BB00-BBB109FB21A0}" name="Leave Start Week Day" dataDxfId="169">
      <calculatedColumnFormula>IFERROR(CHOOSE(WEEKDAY(L11),"Sun","Mon","Tue","Wed","Thu","Fri","Sat"),"")</calculatedColumnFormula>
    </tableColumn>
    <tableColumn id="22" xr3:uid="{C4436CA8-83B9-45DC-B7B1-560A3AAD4047}" name="Leave Start Holiday Check" dataDxfId="168">
      <calculatedColumnFormula>IFERROR(IF(OR(COUNTIF(Holidays,L11)&gt;0,INDEX(Dashboard!$I$20:$I$26,MATCH(M11,Dashboard!$H$20:$H$26,0))="No"),"h",""),"")</calculatedColumnFormula>
    </tableColumn>
    <tableColumn id="20" xr3:uid="{94966EA2-4813-4974-A98A-41E55FE66E01}" name="Next Working Day - Raw" dataDxfId="167">
      <calculatedColumnFormula>IFERROR(IF(N11="h",WORKDAY.INTL($L11,$J11,$FD$36,Holidays)+1,WORKDAY.INTL($L11,$J11,$FD$36,Holidays)),"")</calculatedColumnFormula>
    </tableColumn>
    <tableColumn id="25" xr3:uid="{B07F3950-7EF1-4EF9-904E-954F2B633EA1}" name="Next Working_x000a_Week Day" dataDxfId="166">
      <calculatedColumnFormula>IFERROR(CHOOSE(WEEKDAY(O11),"Sun","Mon","Tue","Wed","Thu","Fri","Sat"),"")</calculatedColumnFormula>
    </tableColumn>
    <tableColumn id="24" xr3:uid="{8F7E2171-2C10-42A9-9F82-F6D61D0166EF}" name="Next Working Holiday Check" dataDxfId="165">
      <calculatedColumnFormula>IFERROR(IF(OR(COUNTIF(Holidays,O11)&gt;0,INDEX(Dashboard!$I$20:$I$26,MATCH(P11,Dashboard!$H$20:$H$26,0))="No"),"h",""),"")</calculatedColumnFormula>
    </tableColumn>
    <tableColumn id="26" xr3:uid="{61B876D8-48C1-4029-9D1E-4C44C5124190}" name="Next Working Day" dataDxfId="164">
      <calculatedColumnFormula>IFERROR(IF(Q11="h",WORKDAY.INTL(O11,1,$FD$36,Holidays),O11),"")</calculatedColumnFormula>
    </tableColumn>
    <tableColumn id="4" xr3:uid="{08677209-2C87-4955-8C80-5A086BBD0F5C}" name="Leave End Date" dataDxfId="163">
      <calculatedColumnFormula>IFERROR(IF(C11&lt;&gt;1,"",O11-1),"")</calculatedColumnFormula>
    </tableColumn>
    <tableColumn id="12" xr3:uid="{E91926DE-FE77-4B0D-A721-7783D508452B}" name="End Month" dataDxfId="162">
      <calculatedColumnFormula>IFERROR(MONTH(S11),"")</calculatedColumnFormula>
    </tableColumn>
    <tableColumn id="10" xr3:uid="{F505C0B9-DD75-40DF-AB29-8067968CDBF7}" name="End Year" dataDxfId="161">
      <calculatedColumnFormula>IFERROR(IF(S11="","",YEAR(S11)),"")</calculatedColumnFormula>
    </tableColumn>
    <tableColumn id="11" xr3:uid="{C656DC00-959D-455C-91CB-067AF3343841}" name="Department" dataDxfId="160">
      <calculatedColumnFormula>IFERROR(IF(INDEX(EmployeeList!$C$7:$C$21,MATCH(D11,EmployeeList!$B$7:$B$21,0))="","",INDEX(EmployeeList!$C$7:$C$21,MATCH(D11,EmployeeList!$B$7:$B$21,0))),"")</calculatedColumnFormula>
    </tableColumn>
    <tableColumn id="16" xr3:uid="{5AA9B25D-A62D-45D4-861E-D864ECF2BEBB}" name="Leave Type Index" dataDxfId="159">
      <calculatedColumnFormula>IFERROR(MATCH(E11,types,0),"")</calculatedColumnFormula>
    </tableColumn>
    <tableColumn id="17" xr3:uid="{6C8E58B9-7F1C-4AB9-A403-E466F52970ED}" name="Calendar Combination" dataDxfId="158">
      <calculatedColumnFormula>IFERROR(IF(C11&lt;&gt;1,"",IF(Calendar!$M$7=$EX$18,Calc!D11&amp;" - "&amp;Calc!V11,IF(Calendar!$M$7=$EX$19,Calc!D11&amp;" - "&amp;Calc!E11,Calc!D11))),"")</calculatedColumnFormula>
    </tableColumn>
    <tableColumn id="19" xr3:uid="{DFFEC7CC-5785-4678-A040-2F7E017108D7}" name="Start -End Year_x000a_Check" dataDxfId="157">
      <calculatedColumnFormula>IFERROR(IF(C11=0,"",IF(F11=U11,"Same","Different")),"")</calculatedColumnFormula>
    </tableColumn>
    <tableColumn id="18" xr3:uid="{1785543C-8130-45D1-A74B-053E1975E1C5}" name="Start Year_x000a_Duration" dataDxfId="156">
      <calculatedColumnFormula>IFERROR(IF(OR(K11="Yes",C11&lt;&gt;1),0,IF(Y11="Same",$I11,NETWORKDAYS.INTL(L11,DATE(F11,12,31),$FD$36,Holidays))),0)</calculatedColumnFormula>
    </tableColumn>
    <tableColumn id="15" xr3:uid="{E5D5139F-62B0-4F73-91FC-5F70664496A9}" name="End Year Duration" dataDxfId="155">
      <calculatedColumnFormula>IFERROR(IF(K11="Yes",0,IF(C11&lt;&gt;1,0,IF(Y11="Same",0,$I11-$Z11))),0)</calculatedColumnFormula>
    </tableColumn>
  </tableColumns>
  <tableStyleInfo name="EmptyStyle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178B92-C038-478E-97BB-52A48349727C}" name="TableCalcTeamTracker" displayName="TableCalcTeamTracker" ref="AD11:CO25" headerRowCount="0" totalsRowShown="0" headerRowDxfId="154" dataDxfId="152" headerRowBorderDxfId="153" tableBorderDxfId="151" totalsRowBorderDxfId="150">
  <tableColumns count="64">
    <tableColumn id="1" xr3:uid="{06BF6007-76D8-4547-A3E6-8DEA95459914}" name="Name" headerRowDxfId="149" dataDxfId="148">
      <calculatedColumnFormula>IFERROR(IF(INDEX(TableEmployeeList[],$AC11,$AD$9)="","",INDEX(TableEmployeeList[],$AC11,$AD$9)),"")</calculatedColumnFormula>
    </tableColumn>
    <tableColumn id="2" xr3:uid="{4501B070-070F-4C83-9638-8842D926C9FD}" name="1" headerRowDxfId="147" dataDxfId="146">
      <calculatedColumnFormula array="1">IFERROR(IF(LEN($AD11)=0,"",IF(AE$7="h","h",INDEX($W$11:$W$25,SMALL(IF((AE$8&gt;=$L$11:$L$25)*(AE$8&lt;=$S$11:$S$25)*($D$11:$D$25=$AD11)*($C$11:$C$25=1),ROW($W$11:$W$25)-ROW(INDEX($W$11:$W$25,1,1))+1),1)))),"")</calculatedColumnFormula>
    </tableColumn>
    <tableColumn id="3" xr3:uid="{615E78F7-DC7E-40BC-8239-592E55588A09}" name="2" headerRowDxfId="145" dataDxfId="144">
      <calculatedColumnFormula array="1">IFERROR(IF(LEN($AD11)=0,"",IF(AF$7="h","h",INDEX($W$11:$W$25,SMALL(IF((AF$8&gt;=$L$11:$L$25)*(AF$8&lt;=$S$11:$S$25)*($D$11:$D$25=$AD11)*($C$11:$C$25=1),ROW($W$11:$W$25)-ROW(INDEX($W$11:$W$25,1,1))+1),1)))),"")</calculatedColumnFormula>
    </tableColumn>
    <tableColumn id="4" xr3:uid="{4B8836FE-E1C3-46B0-A63F-B21562E3BC1B}" name="3" headerRowDxfId="143" dataDxfId="142">
      <calculatedColumnFormula array="1">IFERROR(IF(LEN($AD11)=0,"",IF(AG$7="h","h",INDEX($W$11:$W$25,SMALL(IF((AG$8&gt;=$L$11:$L$25)*(AG$8&lt;=$S$11:$S$25)*($D$11:$D$25=$AD11)*($C$11:$C$25=1),ROW($W$11:$W$25)-ROW(INDEX($W$11:$W$25,1,1))+1),1)))),"")</calculatedColumnFormula>
    </tableColumn>
    <tableColumn id="5" xr3:uid="{41D9D2DF-A031-4E8D-BB95-370BE775CEE4}" name="4" headerRowDxfId="141" dataDxfId="140">
      <calculatedColumnFormula array="1">IFERROR(IF(LEN($AD11)=0,"",IF(AH$7="h","h",INDEX($W$11:$W$25,SMALL(IF((AH$8&gt;=$L$11:$L$25)*(AH$8&lt;=$S$11:$S$25)*($D$11:$D$25=$AD11)*($C$11:$C$25=1),ROW($W$11:$W$25)-ROW(INDEX($W$11:$W$25,1,1))+1),1)))),"")</calculatedColumnFormula>
    </tableColumn>
    <tableColumn id="6" xr3:uid="{3562BC23-C00B-40D5-B2C9-F00E47D69026}" name="5" headerRowDxfId="139" dataDxfId="138">
      <calculatedColumnFormula array="1">IFERROR(IF(LEN($AD11)=0,"",IF(AI$7="h","h",INDEX($W$11:$W$25,SMALL(IF((AI$8&gt;=$L$11:$L$25)*(AI$8&lt;=$S$11:$S$25)*($D$11:$D$25=$AD11)*($C$11:$C$25=1),ROW($W$11:$W$25)-ROW(INDEX($W$11:$W$25,1,1))+1),1)))),"")</calculatedColumnFormula>
    </tableColumn>
    <tableColumn id="7" xr3:uid="{55835728-A820-4939-BBC4-0D44B320673E}" name="6" headerRowDxfId="137" dataDxfId="136">
      <calculatedColumnFormula array="1">IFERROR(IF(LEN($AD11)=0,"",IF(AJ$7="h","h",INDEX($W$11:$W$25,SMALL(IF((AJ$8&gt;=$L$11:$L$25)*(AJ$8&lt;=$S$11:$S$25)*($D$11:$D$25=$AD11)*($C$11:$C$25=1),ROW($W$11:$W$25)-ROW(INDEX($W$11:$W$25,1,1))+1),1)))),"")</calculatedColumnFormula>
    </tableColumn>
    <tableColumn id="8" xr3:uid="{C8F4FA4C-9534-42F8-916F-A5F1EDBD9193}" name="7" headerRowDxfId="135" dataDxfId="134">
      <calculatedColumnFormula array="1">IFERROR(IF(LEN($AD11)=0,"",IF(AK$7="h","h",INDEX($W$11:$W$25,SMALL(IF((AK$8&gt;=$L$11:$L$25)*(AK$8&lt;=$S$11:$S$25)*($D$11:$D$25=$AD11)*($C$11:$C$25=1),ROW($W$11:$W$25)-ROW(INDEX($W$11:$W$25,1,1))+1),1)))),"")</calculatedColumnFormula>
    </tableColumn>
    <tableColumn id="9" xr3:uid="{63FE2215-9A01-46DE-B7AF-156B734CCF22}" name="8" headerRowDxfId="133" dataDxfId="132">
      <calculatedColumnFormula array="1">IFERROR(IF(LEN($AD11)=0,"",IF(AL$7="h","h",INDEX($W$11:$W$25,SMALL(IF((AL$8&gt;=$L$11:$L$25)*(AL$8&lt;=$S$11:$S$25)*($D$11:$D$25=$AD11)*($C$11:$C$25=1),ROW($W$11:$W$25)-ROW(INDEX($W$11:$W$25,1,1))+1),1)))),"")</calculatedColumnFormula>
    </tableColumn>
    <tableColumn id="10" xr3:uid="{AFC4A782-CC43-469D-B6A1-884B3078A1E2}" name="9" headerRowDxfId="131" dataDxfId="130">
      <calculatedColumnFormula array="1">IFERROR(IF(LEN($AD11)=0,"",IF(AM$7="h","h",INDEX($W$11:$W$25,SMALL(IF((AM$8&gt;=$L$11:$L$25)*(AM$8&lt;=$S$11:$S$25)*($D$11:$D$25=$AD11)*($C$11:$C$25=1),ROW($W$11:$W$25)-ROW(INDEX($W$11:$W$25,1,1))+1),1)))),"")</calculatedColumnFormula>
    </tableColumn>
    <tableColumn id="11" xr3:uid="{B2B4B597-6A97-4DB6-9B72-1BEA9401FEEB}" name="10" headerRowDxfId="129" dataDxfId="128">
      <calculatedColumnFormula array="1">IFERROR(IF(LEN($AD11)=0,"",IF(AN$7="h","h",INDEX($W$11:$W$25,SMALL(IF((AN$8&gt;=$L$11:$L$25)*(AN$8&lt;=$S$11:$S$25)*($D$11:$D$25=$AD11)*($C$11:$C$25=1),ROW($W$11:$W$25)-ROW(INDEX($W$11:$W$25,1,1))+1),1)))),"")</calculatedColumnFormula>
    </tableColumn>
    <tableColumn id="12" xr3:uid="{126B1A7F-1DD8-4292-8A8A-DBF8BFCD639D}" name="11" headerRowDxfId="127" dataDxfId="126">
      <calculatedColumnFormula array="1">IFERROR(IF(LEN($AD11)=0,"",IF(AO$7="h","h",INDEX($W$11:$W$25,SMALL(IF((AO$8&gt;=$L$11:$L$25)*(AO$8&lt;=$S$11:$S$25)*($D$11:$D$25=$AD11)*($C$11:$C$25=1),ROW($W$11:$W$25)-ROW(INDEX($W$11:$W$25,1,1))+1),1)))),"")</calculatedColumnFormula>
    </tableColumn>
    <tableColumn id="13" xr3:uid="{8412CB28-4D29-448F-A238-2812F3B03DAC}" name="12" headerRowDxfId="125" dataDxfId="124">
      <calculatedColumnFormula array="1">IFERROR(IF(LEN($AD11)=0,"",IF(AP$7="h","h",INDEX($W$11:$W$25,SMALL(IF((AP$8&gt;=$L$11:$L$25)*(AP$8&lt;=$S$11:$S$25)*($D$11:$D$25=$AD11)*($C$11:$C$25=1),ROW($W$11:$W$25)-ROW(INDEX($W$11:$W$25,1,1))+1),1)))),"")</calculatedColumnFormula>
    </tableColumn>
    <tableColumn id="14" xr3:uid="{28BE765B-D80A-40BA-8833-8125A0E743AB}" name="13" headerRowDxfId="123" dataDxfId="122">
      <calculatedColumnFormula array="1">IFERROR(IF(LEN($AD11)=0,"",IF(AQ$7="h","h",INDEX($W$11:$W$25,SMALL(IF((AQ$8&gt;=$L$11:$L$25)*(AQ$8&lt;=$S$11:$S$25)*($D$11:$D$25=$AD11)*($C$11:$C$25=1),ROW($W$11:$W$25)-ROW(INDEX($W$11:$W$25,1,1))+1),1)))),"")</calculatedColumnFormula>
    </tableColumn>
    <tableColumn id="15" xr3:uid="{C6AAF345-5096-4C37-89D3-21E66D1D1E53}" name="14" headerRowDxfId="121" dataDxfId="120">
      <calculatedColumnFormula array="1">IFERROR(IF(LEN($AD11)=0,"",IF(AR$7="h","h",INDEX($W$11:$W$25,SMALL(IF((AR$8&gt;=$L$11:$L$25)*(AR$8&lt;=$S$11:$S$25)*($D$11:$D$25=$AD11)*($C$11:$C$25=1),ROW($W$11:$W$25)-ROW(INDEX($W$11:$W$25,1,1))+1),1)))),"")</calculatedColumnFormula>
    </tableColumn>
    <tableColumn id="16" xr3:uid="{FEBDE123-7A3E-4DF6-AFA2-24C3BA1914C1}" name="15" headerRowDxfId="119" dataDxfId="118">
      <calculatedColumnFormula array="1">IFERROR(IF(LEN($AD11)=0,"",IF(AS$7="h","h",INDEX($W$11:$W$25,SMALL(IF((AS$8&gt;=$L$11:$L$25)*(AS$8&lt;=$S$11:$S$25)*($D$11:$D$25=$AD11)*($C$11:$C$25=1),ROW($W$11:$W$25)-ROW(INDEX($W$11:$W$25,1,1))+1),1)))),"")</calculatedColumnFormula>
    </tableColumn>
    <tableColumn id="17" xr3:uid="{A46AE9EA-9080-4A92-8458-9C102384BE68}" name="16" headerRowDxfId="117" dataDxfId="116">
      <calculatedColumnFormula array="1">IFERROR(IF(LEN($AD11)=0,"",IF(AT$7="h","h",INDEX($W$11:$W$25,SMALL(IF((AT$8&gt;=$L$11:$L$25)*(AT$8&lt;=$S$11:$S$25)*($D$11:$D$25=$AD11)*($C$11:$C$25=1),ROW($W$11:$W$25)-ROW(INDEX($W$11:$W$25,1,1))+1),1)))),"")</calculatedColumnFormula>
    </tableColumn>
    <tableColumn id="18" xr3:uid="{570A52AF-A375-4CF7-B30E-ABD8CEFCD0D2}" name="17" headerRowDxfId="115" dataDxfId="114">
      <calculatedColumnFormula array="1">IFERROR(IF(LEN($AD11)=0,"",IF(AU$7="h","h",INDEX($W$11:$W$25,SMALL(IF((AU$8&gt;=$L$11:$L$25)*(AU$8&lt;=$S$11:$S$25)*($D$11:$D$25=$AD11)*($C$11:$C$25=1),ROW($W$11:$W$25)-ROW(INDEX($W$11:$W$25,1,1))+1),1)))),"")</calculatedColumnFormula>
    </tableColumn>
    <tableColumn id="19" xr3:uid="{BE32DBE6-58BA-4D0C-B75E-14BA95EF010B}" name="18" headerRowDxfId="113" dataDxfId="112">
      <calculatedColumnFormula array="1">IFERROR(IF(LEN($AD11)=0,"",IF(AV$7="h","h",INDEX($W$11:$W$25,SMALL(IF((AV$8&gt;=$L$11:$L$25)*(AV$8&lt;=$S$11:$S$25)*($D$11:$D$25=$AD11)*($C$11:$C$25=1),ROW($W$11:$W$25)-ROW(INDEX($W$11:$W$25,1,1))+1),1)))),"")</calculatedColumnFormula>
    </tableColumn>
    <tableColumn id="20" xr3:uid="{87B4A497-C257-478F-9751-A706B49D3296}" name="19" headerRowDxfId="111" dataDxfId="110">
      <calculatedColumnFormula array="1">IFERROR(IF(LEN($AD11)=0,"",IF(AW$7="h","h",INDEX($W$11:$W$25,SMALL(IF((AW$8&gt;=$L$11:$L$25)*(AW$8&lt;=$S$11:$S$25)*($D$11:$D$25=$AD11)*($C$11:$C$25=1),ROW($W$11:$W$25)-ROW(INDEX($W$11:$W$25,1,1))+1),1)))),"")</calculatedColumnFormula>
    </tableColumn>
    <tableColumn id="21" xr3:uid="{5B9F4DB1-0CF2-4623-B700-945E89472FE5}" name="20" headerRowDxfId="109" dataDxfId="108">
      <calculatedColumnFormula array="1">IFERROR(IF(LEN($AD11)=0,"",IF(AX$7="h","h",INDEX($W$11:$W$25,SMALL(IF((AX$8&gt;=$L$11:$L$25)*(AX$8&lt;=$S$11:$S$25)*($D$11:$D$25=$AD11)*($C$11:$C$25=1),ROW($W$11:$W$25)-ROW(INDEX($W$11:$W$25,1,1))+1),1)))),"")</calculatedColumnFormula>
    </tableColumn>
    <tableColumn id="22" xr3:uid="{495E2981-EA88-421C-8232-02C564DA728F}" name="21" headerRowDxfId="107" dataDxfId="106">
      <calculatedColumnFormula array="1">IFERROR(IF(LEN($AD11)=0,"",IF(AY$7="h","h",INDEX($W$11:$W$25,SMALL(IF((AY$8&gt;=$L$11:$L$25)*(AY$8&lt;=$S$11:$S$25)*($D$11:$D$25=$AD11)*($C$11:$C$25=1),ROW($W$11:$W$25)-ROW(INDEX($W$11:$W$25,1,1))+1),1)))),"")</calculatedColumnFormula>
    </tableColumn>
    <tableColumn id="23" xr3:uid="{3E0CC0C3-727C-4C07-8161-7C66D49979E5}" name="22" headerRowDxfId="105" dataDxfId="104">
      <calculatedColumnFormula array="1">IFERROR(IF(LEN($AD11)=0,"",IF(AZ$7="h","h",INDEX($W$11:$W$25,SMALL(IF((AZ$8&gt;=$L$11:$L$25)*(AZ$8&lt;=$S$11:$S$25)*($D$11:$D$25=$AD11)*($C$11:$C$25=1),ROW($W$11:$W$25)-ROW(INDEX($W$11:$W$25,1,1))+1),1)))),"")</calculatedColumnFormula>
    </tableColumn>
    <tableColumn id="24" xr3:uid="{516E1E3D-2920-4EB6-BAC6-570C6B25F0FA}" name="23" headerRowDxfId="103" dataDxfId="102">
      <calculatedColumnFormula array="1">IFERROR(IF(LEN($AD11)=0,"",IF(BA$7="h","h",INDEX($W$11:$W$25,SMALL(IF((BA$8&gt;=$L$11:$L$25)*(BA$8&lt;=$S$11:$S$25)*($D$11:$D$25=$AD11)*($C$11:$C$25=1),ROW($W$11:$W$25)-ROW(INDEX($W$11:$W$25,1,1))+1),1)))),"")</calculatedColumnFormula>
    </tableColumn>
    <tableColumn id="25" xr3:uid="{026BAD79-2A29-40E8-B8BE-A13DB15B5922}" name="24" headerRowDxfId="101" dataDxfId="100">
      <calculatedColumnFormula array="1">IFERROR(IF(LEN($AD11)=0,"",IF(BB$7="h","h",INDEX($W$11:$W$25,SMALL(IF((BB$8&gt;=$L$11:$L$25)*(BB$8&lt;=$S$11:$S$25)*($D$11:$D$25=$AD11)*($C$11:$C$25=1),ROW($W$11:$W$25)-ROW(INDEX($W$11:$W$25,1,1))+1),1)))),"")</calculatedColumnFormula>
    </tableColumn>
    <tableColumn id="26" xr3:uid="{A1F2256D-744C-40CD-98F8-D5617734A3DD}" name="25" headerRowDxfId="99" dataDxfId="98">
      <calculatedColumnFormula array="1">IFERROR(IF(LEN($AD11)=0,"",IF(BC$7="h","h",INDEX($W$11:$W$25,SMALL(IF((BC$8&gt;=$L$11:$L$25)*(BC$8&lt;=$S$11:$S$25)*($D$11:$D$25=$AD11)*($C$11:$C$25=1),ROW($W$11:$W$25)-ROW(INDEX($W$11:$W$25,1,1))+1),1)))),"")</calculatedColumnFormula>
    </tableColumn>
    <tableColumn id="27" xr3:uid="{9FCB1C58-ACB1-486A-83E4-E67355D074FD}" name="26" headerRowDxfId="97" dataDxfId="96">
      <calculatedColumnFormula array="1">IFERROR(IF(LEN($AD11)=0,"",IF(BD$7="h","h",INDEX($W$11:$W$25,SMALL(IF((BD$8&gt;=$L$11:$L$25)*(BD$8&lt;=$S$11:$S$25)*($D$11:$D$25=$AD11)*($C$11:$C$25=1),ROW($W$11:$W$25)-ROW(INDEX($W$11:$W$25,1,1))+1),1)))),"")</calculatedColumnFormula>
    </tableColumn>
    <tableColumn id="28" xr3:uid="{61384F7B-680C-4D66-883A-BFCD71F3E60D}" name="27" headerRowDxfId="95" dataDxfId="94">
      <calculatedColumnFormula array="1">IFERROR(IF(LEN($AD11)=0,"",IF(BE$7="h","h",INDEX($W$11:$W$25,SMALL(IF((BE$8&gt;=$L$11:$L$25)*(BE$8&lt;=$S$11:$S$25)*($D$11:$D$25=$AD11)*($C$11:$C$25=1),ROW($W$11:$W$25)-ROW(INDEX($W$11:$W$25,1,1))+1),1)))),"")</calculatedColumnFormula>
    </tableColumn>
    <tableColumn id="29" xr3:uid="{4602F8ED-3CFB-46C9-BB14-58E286E2BFE8}" name="28" headerRowDxfId="93" dataDxfId="92">
      <calculatedColumnFormula array="1">IFERROR(IF(LEN($AD11)=0,"",IF(BF$7="h","h",INDEX($W$11:$W$25,SMALL(IF((BF$8&gt;=$L$11:$L$25)*(BF$8&lt;=$S$11:$S$25)*($D$11:$D$25=$AD11)*($C$11:$C$25=1),ROW($W$11:$W$25)-ROW(INDEX($W$11:$W$25,1,1))+1),1)))),"")</calculatedColumnFormula>
    </tableColumn>
    <tableColumn id="30" xr3:uid="{DBCA9C6B-A307-4197-B966-381B94F85D4D}" name="29" headerRowDxfId="91" dataDxfId="90">
      <calculatedColumnFormula array="1">IFERROR(IF(LEN($AD11)=0,"",IF(BG$7="h","h",INDEX($W$11:$W$25,SMALL(IF((BG$8&gt;=$L$11:$L$25)*(BG$8&lt;=$S$11:$S$25)*($D$11:$D$25=$AD11)*($C$11:$C$25=1),ROW($W$11:$W$25)-ROW(INDEX($W$11:$W$25,1,1))+1),1)))),"")</calculatedColumnFormula>
    </tableColumn>
    <tableColumn id="31" xr3:uid="{AFBF299E-5E86-4FE9-B0EB-6057BE3DC8E9}" name="30" headerRowDxfId="89" dataDxfId="88">
      <calculatedColumnFormula array="1">IFERROR(IF(LEN($AD11)=0,"",IF(BH$7="h","h",INDEX($W$11:$W$25,SMALL(IF((BH$8&gt;=$L$11:$L$25)*(BH$8&lt;=$S$11:$S$25)*($D$11:$D$25=$AD11)*($C$11:$C$25=1),ROW($W$11:$W$25)-ROW(INDEX($W$11:$W$25,1,1))+1),1)))),"")</calculatedColumnFormula>
    </tableColumn>
    <tableColumn id="32" xr3:uid="{DBC43279-BB4C-414E-BD49-5604EFE0E8CB}" name="31" headerRowDxfId="87" dataDxfId="86">
      <calculatedColumnFormula array="1">IFERROR(IF(LEN($AD11)=0,"",IF(BI$7="h","h",INDEX($W$11:$W$25,SMALL(IF((BI$8&gt;=$L$11:$L$25)*(BI$8&lt;=$S$11:$S$25)*($D$11:$D$25=$AD11)*($C$11:$C$25=1),ROW($W$11:$W$25)-ROW(INDEX($W$11:$W$25,1,1))+1),1)))),"")</calculatedColumnFormula>
    </tableColumn>
    <tableColumn id="64" xr3:uid="{5768778E-032B-4F89-A85C-C09D90865D65}" name="Column1" headerRowDxfId="85" dataDxfId="84">
      <calculatedColumnFormula array="1">IFERROR(IF(LEN($AD11)=0,"",IF(BJ$7="h","h",INDEX($W$11:$W$25,SMALL(IF((BJ$8&gt;=$L$11:$L$25)*(BJ$8&lt;=$S$11:$S$25)*($D$11:$D$25=$AD11)*($C$11:$C$25=1),ROW($W$11:$W$25)-ROW(INDEX($W$11:$W$25,1,1))+1),1)))),"")</calculatedColumnFormula>
    </tableColumn>
    <tableColumn id="33" xr3:uid="{95F55522-1D75-4A76-A481-EE6E21BBAF6C}" name="110" headerRowDxfId="83" dataDxfId="82">
      <calculatedColumnFormula array="1">IFERROR(IF(LEN($AD11)=0,"",IF(BK$7="h","h",INDEX($W$11:$W$25,SMALL(IF((BK$8&gt;=$L$11:$L$25)*(BK$8&lt;=$S$11:$S$25)*($D$11:$D$25=$AD11)*($C$11:$C$25=1),ROW($W$11:$W$25)-ROW(INDEX($W$11:$W$25,1,1))+1),1)))),"")</calculatedColumnFormula>
    </tableColumn>
    <tableColumn id="34" xr3:uid="{31910BE3-0886-46C6-8D68-6A9818FD21BE}" name="211" headerRowDxfId="81" dataDxfId="80">
      <calculatedColumnFormula array="1">IFERROR(IF(LEN($AD11)=0,"",IF(BL$7="h","h",INDEX($W$11:$W$25,SMALL(IF((BL$8&gt;=$L$11:$L$25)*(BL$8&lt;=$S$11:$S$25)*($D$11:$D$25=$AD11)*($C$11:$C$25=1),ROW($W$11:$W$25)-ROW(INDEX($W$11:$W$25,1,1))+1),1)))),"")</calculatedColumnFormula>
    </tableColumn>
    <tableColumn id="35" xr3:uid="{A0EC5B10-2F02-49AE-94BA-81331CE34676}" name="312" headerRowDxfId="79" dataDxfId="78">
      <calculatedColumnFormula array="1">IFERROR(IF(LEN($AD11)=0,"",IF(BM$7="h","h",INDEX($W$11:$W$25,SMALL(IF((BM$8&gt;=$L$11:$L$25)*(BM$8&lt;=$S$11:$S$25)*($D$11:$D$25=$AD11)*($C$11:$C$25=1),ROW($W$11:$W$25)-ROW(INDEX($W$11:$W$25,1,1))+1),1)))),"")</calculatedColumnFormula>
    </tableColumn>
    <tableColumn id="36" xr3:uid="{6712F294-24B2-473A-8387-172B913895B1}" name="413" headerRowDxfId="77" dataDxfId="76">
      <calculatedColumnFormula array="1">IFERROR(IF(LEN($AD11)=0,"",IF(BN$7="h","h",INDEX($W$11:$W$25,SMALL(IF((BN$8&gt;=$L$11:$L$25)*(BN$8&lt;=$S$11:$S$25)*($D$11:$D$25=$AD11)*($C$11:$C$25=1),ROW($W$11:$W$25)-ROW(INDEX($W$11:$W$25,1,1))+1),1)))),"")</calculatedColumnFormula>
    </tableColumn>
    <tableColumn id="37" xr3:uid="{2659A448-C8AA-4714-839F-A834DCD5D3A5}" name="514" headerRowDxfId="75" dataDxfId="74">
      <calculatedColumnFormula array="1">IFERROR(IF(LEN($AD11)=0,"",IF(BO$7="h","h",INDEX($W$11:$W$25,SMALL(IF((BO$8&gt;=$L$11:$L$25)*(BO$8&lt;=$S$11:$S$25)*($D$11:$D$25=$AD11)*($C$11:$C$25=1),ROW($W$11:$W$25)-ROW(INDEX($W$11:$W$25,1,1))+1),1)))),"")</calculatedColumnFormula>
    </tableColumn>
    <tableColumn id="38" xr3:uid="{D54E704B-D5D7-45B8-8AFD-917D8ED6278E}" name="615" headerRowDxfId="73" dataDxfId="72">
      <calculatedColumnFormula array="1">IFERROR(IF(LEN($AD11)=0,"",IF(BP$7="h","h",INDEX($W$11:$W$25,SMALL(IF((BP$8&gt;=$L$11:$L$25)*(BP$8&lt;=$S$11:$S$25)*($D$11:$D$25=$AD11)*($C$11:$C$25=1),ROW($W$11:$W$25)-ROW(INDEX($W$11:$W$25,1,1))+1),1)))),"")</calculatedColumnFormula>
    </tableColumn>
    <tableColumn id="39" xr3:uid="{C8D12102-82C4-4AF4-9E6C-5BD413E77D4E}" name="716" headerRowDxfId="71" dataDxfId="70">
      <calculatedColumnFormula array="1">IFERROR(IF(LEN($AD11)=0,"",IF(BQ$7="h","h",INDEX($W$11:$W$25,SMALL(IF((BQ$8&gt;=$L$11:$L$25)*(BQ$8&lt;=$S$11:$S$25)*($D$11:$D$25=$AD11)*($C$11:$C$25=1),ROW($W$11:$W$25)-ROW(INDEX($W$11:$W$25,1,1))+1),1)))),"")</calculatedColumnFormula>
    </tableColumn>
    <tableColumn id="40" xr3:uid="{1320C933-1798-4004-8A1E-BC9F747056C0}" name="817" headerRowDxfId="69" dataDxfId="68">
      <calculatedColumnFormula array="1">IFERROR(IF(LEN($AD11)=0,"",IF(BR$7="h","h",INDEX($W$11:$W$25,SMALL(IF((BR$8&gt;=$L$11:$L$25)*(BR$8&lt;=$S$11:$S$25)*($D$11:$D$25=$AD11)*($C$11:$C$25=1),ROW($W$11:$W$25)-ROW(INDEX($W$11:$W$25,1,1))+1),1)))),"")</calculatedColumnFormula>
    </tableColumn>
    <tableColumn id="41" xr3:uid="{0BB8BBE7-2E7B-4122-BD0A-CCD8B8F204F9}" name="918" headerRowDxfId="67" dataDxfId="66">
      <calculatedColumnFormula array="1">IFERROR(IF(LEN($AD11)=0,"",IF(BS$7="h","h",INDEX($W$11:$W$25,SMALL(IF((BS$8&gt;=$L$11:$L$25)*(BS$8&lt;=$S$11:$S$25)*($D$11:$D$25=$AD11)*($C$11:$C$25=1),ROW($W$11:$W$25)-ROW(INDEX($W$11:$W$25,1,1))+1),1)))),"")</calculatedColumnFormula>
    </tableColumn>
    <tableColumn id="42" xr3:uid="{CF0C223D-CBF0-468B-8AF7-E80043A443B1}" name="1019" headerRowDxfId="65" dataDxfId="64">
      <calculatedColumnFormula array="1">IFERROR(IF(LEN($AD11)=0,"",IF(BT$7="h","h",INDEX($W$11:$W$25,SMALL(IF((BT$8&gt;=$L$11:$L$25)*(BT$8&lt;=$S$11:$S$25)*($D$11:$D$25=$AD11)*($C$11:$C$25=1),ROW($W$11:$W$25)-ROW(INDEX($W$11:$W$25,1,1))+1),1)))),"")</calculatedColumnFormula>
    </tableColumn>
    <tableColumn id="43" xr3:uid="{4BCBEBD3-A75C-42A4-A99B-81F844CAA37E}" name="1120" headerRowDxfId="63" dataDxfId="62">
      <calculatedColumnFormula array="1">IFERROR(IF(LEN($AD11)=0,"",IF(BU$7="h","h",INDEX($W$11:$W$25,SMALL(IF((BU$8&gt;=$L$11:$L$25)*(BU$8&lt;=$S$11:$S$25)*($D$11:$D$25=$AD11)*($C$11:$C$25=1),ROW($W$11:$W$25)-ROW(INDEX($W$11:$W$25,1,1))+1),1)))),"")</calculatedColumnFormula>
    </tableColumn>
    <tableColumn id="44" xr3:uid="{8E13592E-3514-4176-8939-D880156D82E0}" name="1221" headerRowDxfId="61" dataDxfId="60">
      <calculatedColumnFormula array="1">IFERROR(IF(LEN($AD11)=0,"",IF(BV$7="h","h",INDEX($W$11:$W$25,SMALL(IF((BV$8&gt;=$L$11:$L$25)*(BV$8&lt;=$S$11:$S$25)*($D$11:$D$25=$AD11)*($C$11:$C$25=1),ROW($W$11:$W$25)-ROW(INDEX($W$11:$W$25,1,1))+1),1)))),"")</calculatedColumnFormula>
    </tableColumn>
    <tableColumn id="45" xr3:uid="{8CD31E73-A75A-40F4-A9D9-16C10B1DC3E8}" name="1322" headerRowDxfId="59" dataDxfId="58">
      <calculatedColumnFormula array="1">IFERROR(IF(LEN($AD11)=0,"",IF(BW$7="h","h",INDEX($W$11:$W$25,SMALL(IF((BW$8&gt;=$L$11:$L$25)*(BW$8&lt;=$S$11:$S$25)*($D$11:$D$25=$AD11)*($C$11:$C$25=1),ROW($W$11:$W$25)-ROW(INDEX($W$11:$W$25,1,1))+1),1)))),"")</calculatedColumnFormula>
    </tableColumn>
    <tableColumn id="46" xr3:uid="{4DEFEBAD-1512-4A07-AAD3-3DFDFDF879A6}" name="1423" headerRowDxfId="57" dataDxfId="56">
      <calculatedColumnFormula array="1">IFERROR(IF(LEN($AD11)=0,"",IF(BX$7="h","h",INDEX($W$11:$W$25,SMALL(IF((BX$8&gt;=$L$11:$L$25)*(BX$8&lt;=$S$11:$S$25)*($D$11:$D$25=$AD11)*($C$11:$C$25=1),ROW($W$11:$W$25)-ROW(INDEX($W$11:$W$25,1,1))+1),1)))),"")</calculatedColumnFormula>
    </tableColumn>
    <tableColumn id="47" xr3:uid="{CFC69087-2E6D-4374-A494-B6915D01E752}" name="1524" headerRowDxfId="55" dataDxfId="54">
      <calculatedColumnFormula array="1">IFERROR(IF(LEN($AD11)=0,"",IF(BY$7="h","h",INDEX($W$11:$W$25,SMALL(IF((BY$8&gt;=$L$11:$L$25)*(BY$8&lt;=$S$11:$S$25)*($D$11:$D$25=$AD11)*($C$11:$C$25=1),ROW($W$11:$W$25)-ROW(INDEX($W$11:$W$25,1,1))+1),1)))),"")</calculatedColumnFormula>
    </tableColumn>
    <tableColumn id="48" xr3:uid="{AE28F8C7-CD1D-4216-800A-090006A1F022}" name="1625" headerRowDxfId="53" dataDxfId="52">
      <calculatedColumnFormula array="1">IFERROR(IF(LEN($AD11)=0,"",IF(BZ$7="h","h",INDEX($W$11:$W$25,SMALL(IF((BZ$8&gt;=$L$11:$L$25)*(BZ$8&lt;=$S$11:$S$25)*($D$11:$D$25=$AD11)*($C$11:$C$25=1),ROW($W$11:$W$25)-ROW(INDEX($W$11:$W$25,1,1))+1),1)))),"")</calculatedColumnFormula>
    </tableColumn>
    <tableColumn id="49" xr3:uid="{2E269A07-8917-4855-805B-768CA85394C7}" name="1726" headerRowDxfId="51" dataDxfId="50">
      <calculatedColumnFormula array="1">IFERROR(IF(LEN($AD11)=0,"",IF(CA$7="h","h",INDEX($W$11:$W$25,SMALL(IF((CA$8&gt;=$L$11:$L$25)*(CA$8&lt;=$S$11:$S$25)*($D$11:$D$25=$AD11)*($C$11:$C$25=1),ROW($W$11:$W$25)-ROW(INDEX($W$11:$W$25,1,1))+1),1)))),"")</calculatedColumnFormula>
    </tableColumn>
    <tableColumn id="50" xr3:uid="{43FACFEF-97E7-48EB-8517-FCC0278E585E}" name="1827" headerRowDxfId="49" dataDxfId="48">
      <calculatedColumnFormula array="1">IFERROR(IF(LEN($AD11)=0,"",IF(CB$7="h","h",INDEX($W$11:$W$25,SMALL(IF((CB$8&gt;=$L$11:$L$25)*(CB$8&lt;=$S$11:$S$25)*($D$11:$D$25=$AD11)*($C$11:$C$25=1),ROW($W$11:$W$25)-ROW(INDEX($W$11:$W$25,1,1))+1),1)))),"")</calculatedColumnFormula>
    </tableColumn>
    <tableColumn id="51" xr3:uid="{D5F0C437-6389-46D5-BE29-A55ACE6C0768}" name="1928" headerRowDxfId="47" dataDxfId="46">
      <calculatedColumnFormula array="1">IFERROR(IF(LEN($AD11)=0,"",IF(CC$7="h","h",INDEX($W$11:$W$25,SMALL(IF((CC$8&gt;=$L$11:$L$25)*(CC$8&lt;=$S$11:$S$25)*($D$11:$D$25=$AD11)*($C$11:$C$25=1),ROW($W$11:$W$25)-ROW(INDEX($W$11:$W$25,1,1))+1),1)))),"")</calculatedColumnFormula>
    </tableColumn>
    <tableColumn id="52" xr3:uid="{25B9DE20-91FF-420F-8CF0-55214AF7AEC0}" name="2029" headerRowDxfId="45" dataDxfId="44">
      <calculatedColumnFormula array="1">IFERROR(IF(LEN($AD11)=0,"",IF(CD$7="h","h",INDEX($W$11:$W$25,SMALL(IF((CD$8&gt;=$L$11:$L$25)*(CD$8&lt;=$S$11:$S$25)*($D$11:$D$25=$AD11)*($C$11:$C$25=1),ROW($W$11:$W$25)-ROW(INDEX($W$11:$W$25,1,1))+1),1)))),"")</calculatedColumnFormula>
    </tableColumn>
    <tableColumn id="53" xr3:uid="{BA503EFE-6F29-4BA8-8C2C-52F0A983FFCC}" name="2130" headerRowDxfId="43" dataDxfId="42">
      <calculatedColumnFormula array="1">IFERROR(IF(LEN($AD11)=0,"",IF(CE$7="h","h",INDEX($W$11:$W$25,SMALL(IF((CE$8&gt;=$L$11:$L$25)*(CE$8&lt;=$S$11:$S$25)*($D$11:$D$25=$AD11)*($C$11:$C$25=1),ROW($W$11:$W$25)-ROW(INDEX($W$11:$W$25,1,1))+1),1)))),"")</calculatedColumnFormula>
    </tableColumn>
    <tableColumn id="54" xr3:uid="{7E774E00-F40F-49CE-B5D5-FB8E61932571}" name="2231" headerRowDxfId="41" dataDxfId="40">
      <calculatedColumnFormula array="1">IFERROR(IF(LEN($AD11)=0,"",IF(CF$7="h","h",INDEX($W$11:$W$25,SMALL(IF((CF$8&gt;=$L$11:$L$25)*(CF$8&lt;=$S$11:$S$25)*($D$11:$D$25=$AD11)*($C$11:$C$25=1),ROW($W$11:$W$25)-ROW(INDEX($W$11:$W$25,1,1))+1),1)))),"")</calculatedColumnFormula>
    </tableColumn>
    <tableColumn id="55" xr3:uid="{BAD522B2-2BD2-4A2C-95EC-927AEC62AA2F}" name="2332" headerRowDxfId="39" dataDxfId="38">
      <calculatedColumnFormula array="1">IFERROR(IF(LEN($AD11)=0,"",IF(CG$7="h","h",INDEX($W$11:$W$25,SMALL(IF((CG$8&gt;=$L$11:$L$25)*(CG$8&lt;=$S$11:$S$25)*($D$11:$D$25=$AD11)*($C$11:$C$25=1),ROW($W$11:$W$25)-ROW(INDEX($W$11:$W$25,1,1))+1),1)))),"")</calculatedColumnFormula>
    </tableColumn>
    <tableColumn id="56" xr3:uid="{1146518C-9B8D-4C78-993D-A58EB971E668}" name="2433" headerRowDxfId="37" dataDxfId="36">
      <calculatedColumnFormula array="1">IFERROR(IF(LEN($AD11)=0,"",IF(CH$7="h","h",INDEX($W$11:$W$25,SMALL(IF((CH$8&gt;=$L$11:$L$25)*(CH$8&lt;=$S$11:$S$25)*($D$11:$D$25=$AD11)*($C$11:$C$25=1),ROW($W$11:$W$25)-ROW(INDEX($W$11:$W$25,1,1))+1),1)))),"")</calculatedColumnFormula>
    </tableColumn>
    <tableColumn id="57" xr3:uid="{0DA2561F-F9F1-467B-A0D6-5400A1663E47}" name="2534" headerRowDxfId="35" dataDxfId="34">
      <calculatedColumnFormula array="1">IFERROR(IF(LEN($AD11)=0,"",IF(CI$7="h","h",INDEX($W$11:$W$25,SMALL(IF((CI$8&gt;=$L$11:$L$25)*(CI$8&lt;=$S$11:$S$25)*($D$11:$D$25=$AD11)*($C$11:$C$25=1),ROW($W$11:$W$25)-ROW(INDEX($W$11:$W$25,1,1))+1),1)))),"")</calculatedColumnFormula>
    </tableColumn>
    <tableColumn id="58" xr3:uid="{3EC4A7ED-B172-4859-BBD6-12DB3B15B3CC}" name="2635" headerRowDxfId="33" dataDxfId="32">
      <calculatedColumnFormula array="1">IFERROR(IF(LEN($AD11)=0,"",IF(CJ$7="h","h",INDEX($W$11:$W$25,SMALL(IF((CJ$8&gt;=$L$11:$L$25)*(CJ$8&lt;=$S$11:$S$25)*($D$11:$D$25=$AD11)*($C$11:$C$25=1),ROW($W$11:$W$25)-ROW(INDEX($W$11:$W$25,1,1))+1),1)))),"")</calculatedColumnFormula>
    </tableColumn>
    <tableColumn id="59" xr3:uid="{8ACAF1DB-CE78-4DF7-9376-8B3942D07062}" name="2736" headerRowDxfId="31" dataDxfId="30">
      <calculatedColumnFormula array="1">IFERROR(IF(LEN($AD11)=0,"",IF(CK$7="h","h",INDEX($W$11:$W$25,SMALL(IF((CK$8&gt;=$L$11:$L$25)*(CK$8&lt;=$S$11:$S$25)*($D$11:$D$25=$AD11)*($C$11:$C$25=1),ROW($W$11:$W$25)-ROW(INDEX($W$11:$W$25,1,1))+1),1)))),"")</calculatedColumnFormula>
    </tableColumn>
    <tableColumn id="60" xr3:uid="{2BB772EC-C380-432F-B04E-87F4E87971C0}" name="2837" headerRowDxfId="29" dataDxfId="28">
      <calculatedColumnFormula array="1">IFERROR(IF(LEN($AD11)=0,"",IF(CL$7="h","h",INDEX($W$11:$W$25,SMALL(IF((CL$8&gt;=$L$11:$L$25)*(CL$8&lt;=$S$11:$S$25)*($D$11:$D$25=$AD11)*($C$11:$C$25=1),ROW($W$11:$W$25)-ROW(INDEX($W$11:$W$25,1,1))+1),1)))),"")</calculatedColumnFormula>
    </tableColumn>
    <tableColumn id="61" xr3:uid="{A0B9288A-64F3-4ABA-930A-0AE84D925582}" name="2938" headerRowDxfId="27" dataDxfId="26">
      <calculatedColumnFormula array="1">IFERROR(IF(LEN($AD11)=0,"",IF(CM$7="h","h",INDEX($W$11:$W$25,SMALL(IF((CM$8&gt;=$L$11:$L$25)*(CM$8&lt;=$S$11:$S$25)*($D$11:$D$25=$AD11)*($C$11:$C$25=1),ROW($W$11:$W$25)-ROW(INDEX($W$11:$W$25,1,1))+1),1)))),"")</calculatedColumnFormula>
    </tableColumn>
    <tableColumn id="62" xr3:uid="{598B4B4E-0D53-47A6-8562-A418BAF4ABE8}" name="3039" headerRowDxfId="25" dataDxfId="24">
      <calculatedColumnFormula array="1">IFERROR(IF(LEN($AD11)=0,"",IF(CN$7="h","h",INDEX($W$11:$W$25,SMALL(IF((CN$8&gt;=$L$11:$L$25)*(CN$8&lt;=$S$11:$S$25)*($D$11:$D$25=$AD11)*($C$11:$C$25=1),ROW($W$11:$W$25)-ROW(INDEX($W$11:$W$25,1,1))+1),1)))),"")</calculatedColumnFormula>
    </tableColumn>
    <tableColumn id="63" xr3:uid="{A7208EA1-210F-45C2-8382-95A6FA4AC736}" name="3140" headerRowDxfId="23" dataDxfId="22">
      <calculatedColumnFormula array="1">IFERROR(IF(LEN($AD11)=0,"",IF(CO$7="h","h",INDEX($W$11:$W$25,SMALL(IF((CO$8&gt;=$L$11:$L$25)*(CO$8&lt;=$S$11:$S$25)*($D$11:$D$25=$AD11)*($C$11:$C$25=1),ROW($W$11:$W$25)-ROW(INDEX($W$11:$W$25,1,1))+1),1)))),"")</calculatedColumnFormula>
    </tableColumn>
  </tableColumns>
  <tableStyleInfo name="EmptyStyle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966A0F-B331-49E8-B8F0-5284508320C1}" name="TableCalFilters" displayName="TableCalFilters" ref="EQ10:ES25" totalsRowShown="0" headerRowDxfId="21" headerRowBorderDxfId="20" tableBorderDxfId="19" totalsRowBorderDxfId="18">
  <autoFilter ref="EQ10:ES25" xr:uid="{A3966A0F-B331-49E8-B8F0-5284508320C1}"/>
  <tableColumns count="3">
    <tableColumn id="1" xr3:uid="{53F0DC84-A570-4DEF-85F4-0C4E86EBE831}" name="Department Filter" dataDxfId="17">
      <calculatedColumnFormula>IFERROR(IF(OR(LEN(Calendar!$I$5)=0,Calendar!$I$5="All"),1,IF($V11=Calendar!$I$5,1,0)),0)</calculatedColumnFormula>
    </tableColumn>
    <tableColumn id="2" xr3:uid="{E7175BDE-11DB-44DD-9A5F-065ED95B122C}" name="Leave Type Filter" dataDxfId="16">
      <calculatedColumnFormula>IFERROR(IF(OR(LEN(Calendar!$I$7)=0,Calendar!$I$7="All"),1,IF($E11=Calendar!$I$7,1,0)),0)</calculatedColumnFormula>
    </tableColumn>
    <tableColumn id="3" xr3:uid="{C52682D4-C907-4B1A-A02E-9834725C8A62}" name="Total Filter" dataDxfId="15">
      <calculatedColumnFormula>IFERROR(EQ11*ER11,"")</calculatedColumnFormula>
    </tableColumn>
  </tableColumns>
  <tableStyleInfo name="Empty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I72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2" width="3.7109375" style="45" customWidth="1"/>
    <col min="3" max="3" width="15.7109375" style="45" customWidth="1"/>
    <col min="4" max="4" width="25.7109375" style="45" customWidth="1"/>
    <col min="5" max="5" width="3.7109375" style="45" customWidth="1"/>
    <col min="6" max="6" width="20.7109375" style="45" customWidth="1"/>
    <col min="7" max="7" width="3.7109375" style="45" customWidth="1"/>
    <col min="8" max="9" width="10.7109375" style="45" customWidth="1"/>
    <col min="10" max="10" width="3.7109375" style="45" customWidth="1"/>
    <col min="11" max="11" width="6.85546875" style="45" customWidth="1"/>
    <col min="12" max="12" width="25.7109375" style="45" customWidth="1"/>
    <col min="13" max="13" width="14.42578125" style="45" customWidth="1"/>
    <col min="14" max="14" width="3.7109375" style="45" customWidth="1"/>
    <col min="15" max="15" width="12.7109375" style="45" customWidth="1"/>
    <col min="16" max="16" width="3.7109375" style="45" customWidth="1"/>
    <col min="17" max="17" width="1.7109375" style="45" customWidth="1"/>
    <col min="18" max="19" width="8.85546875" style="45"/>
    <col min="20" max="20" width="17.28515625" style="45" customWidth="1"/>
    <col min="21" max="21" width="18.28515625" style="45" customWidth="1"/>
    <col min="22" max="16384" width="8.85546875" style="45"/>
  </cols>
  <sheetData>
    <row r="1" spans="1:17" s="25" customFormat="1" ht="6.75" customHeight="1" x14ac:dyDescent="0.25">
      <c r="B1" s="26"/>
      <c r="E1" s="27"/>
      <c r="F1" s="27"/>
      <c r="G1" s="27"/>
    </row>
    <row r="2" spans="1:17" s="28" customFormat="1" ht="20.100000000000001" customHeight="1" x14ac:dyDescent="0.25">
      <c r="B2" s="29"/>
      <c r="C2" s="337" t="s">
        <v>212</v>
      </c>
      <c r="D2" s="31"/>
      <c r="E2" s="31"/>
      <c r="F2" s="31"/>
      <c r="G2" s="31"/>
      <c r="H2" s="31"/>
      <c r="I2" s="31"/>
      <c r="J2" s="31"/>
      <c r="K2" s="32"/>
      <c r="L2" s="32"/>
      <c r="M2" s="32"/>
      <c r="N2" s="32"/>
      <c r="O2" s="32"/>
      <c r="P2" s="31"/>
      <c r="Q2" s="33"/>
    </row>
    <row r="3" spans="1:17" s="34" customFormat="1" ht="24" customHeight="1" x14ac:dyDescent="0.25">
      <c r="B3" s="35"/>
      <c r="C3" s="338" t="s">
        <v>0</v>
      </c>
      <c r="D3" s="37"/>
      <c r="E3" s="37"/>
      <c r="F3" s="37"/>
      <c r="G3" s="37"/>
      <c r="H3" s="37"/>
      <c r="I3" s="37"/>
      <c r="J3" s="37"/>
      <c r="K3" s="38"/>
      <c r="L3" s="38"/>
      <c r="M3" s="38"/>
      <c r="N3" s="38"/>
      <c r="O3" s="38"/>
      <c r="P3" s="37"/>
      <c r="Q3" s="39"/>
    </row>
    <row r="4" spans="1:17" s="41" customFormat="1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s="41" customFormat="1" ht="4.9000000000000004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s="41" customFormat="1" ht="21.75" customHeight="1" x14ac:dyDescent="0.25">
      <c r="A6" s="40"/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5"/>
      <c r="Q6" s="40"/>
    </row>
    <row r="7" spans="1:17" s="41" customFormat="1" ht="15" customHeight="1" x14ac:dyDescent="0.25">
      <c r="A7" s="40"/>
      <c r="B7" s="56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57"/>
      <c r="Q7" s="40"/>
    </row>
    <row r="8" spans="1:17" s="41" customFormat="1" ht="15" customHeight="1" x14ac:dyDescent="0.25">
      <c r="A8" s="40"/>
      <c r="B8" s="56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57"/>
      <c r="Q8" s="40"/>
    </row>
    <row r="9" spans="1:17" s="41" customFormat="1" ht="15" customHeight="1" x14ac:dyDescent="0.25">
      <c r="A9" s="40"/>
      <c r="B9" s="56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57"/>
      <c r="Q9" s="40"/>
    </row>
    <row r="10" spans="1:17" s="41" customFormat="1" ht="15" customHeight="1" x14ac:dyDescent="0.25">
      <c r="B10" s="56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57"/>
    </row>
    <row r="11" spans="1:17" s="41" customFormat="1" ht="15" customHeight="1" x14ac:dyDescent="0.25">
      <c r="B11" s="56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57"/>
    </row>
    <row r="12" spans="1:17" s="41" customFormat="1" ht="15" customHeight="1" x14ac:dyDescent="0.25">
      <c r="B12" s="56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57"/>
    </row>
    <row r="13" spans="1:17" s="41" customFormat="1" ht="15" customHeight="1" x14ac:dyDescent="0.25">
      <c r="B13" s="56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57"/>
    </row>
    <row r="14" spans="1:17" s="41" customFormat="1" ht="15" customHeight="1" x14ac:dyDescent="0.25">
      <c r="B14" s="56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57"/>
    </row>
    <row r="15" spans="1:17" s="41" customFormat="1" ht="15" customHeight="1" x14ac:dyDescent="0.25">
      <c r="B15" s="56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57"/>
    </row>
    <row r="16" spans="1:17" s="41" customFormat="1" ht="21.75" customHeight="1" x14ac:dyDescent="0.25">
      <c r="B16" s="56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57"/>
    </row>
    <row r="17" spans="2:35" ht="20.100000000000001" customHeight="1" x14ac:dyDescent="0.25">
      <c r="B17" s="56"/>
      <c r="C17" s="471" t="s">
        <v>36</v>
      </c>
      <c r="D17" s="471"/>
      <c r="E17" s="471"/>
      <c r="F17" s="471"/>
      <c r="G17" s="471"/>
      <c r="H17" s="471"/>
      <c r="I17" s="471"/>
      <c r="J17" s="471"/>
      <c r="K17" s="471"/>
      <c r="L17" s="471"/>
      <c r="M17" s="471"/>
      <c r="N17" s="471"/>
      <c r="O17" s="471"/>
      <c r="P17" s="57"/>
      <c r="Q17" s="41"/>
      <c r="R17" s="41"/>
      <c r="S17" s="41"/>
      <c r="T17" s="41"/>
      <c r="U17" s="41"/>
      <c r="V17" s="41"/>
      <c r="W17" s="41"/>
      <c r="X17" s="41"/>
      <c r="Y17" s="41"/>
      <c r="AC17" s="41"/>
      <c r="AD17" s="41"/>
      <c r="AE17" s="41"/>
      <c r="AF17" s="41"/>
      <c r="AG17" s="41"/>
      <c r="AH17" s="41"/>
      <c r="AI17" s="41"/>
    </row>
    <row r="18" spans="2:35" ht="8.1" customHeight="1" x14ac:dyDescent="0.25">
      <c r="B18" s="5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57"/>
      <c r="Q18" s="41"/>
      <c r="R18" s="41"/>
      <c r="S18" s="41"/>
      <c r="T18" s="41"/>
      <c r="U18" s="41"/>
      <c r="V18" s="41"/>
      <c r="W18" s="41"/>
      <c r="X18" s="41"/>
      <c r="Y18" s="41"/>
      <c r="AC18" s="41"/>
      <c r="AD18" s="41"/>
      <c r="AE18" s="41"/>
      <c r="AF18" s="41"/>
      <c r="AG18" s="41"/>
      <c r="AH18" s="41"/>
      <c r="AI18" s="41"/>
    </row>
    <row r="19" spans="2:35" ht="30" customHeight="1" x14ac:dyDescent="0.25">
      <c r="B19" s="56"/>
      <c r="C19" s="126" t="s">
        <v>75</v>
      </c>
      <c r="D19" s="329" t="s">
        <v>175</v>
      </c>
      <c r="E19" s="44"/>
      <c r="F19" s="127" t="s">
        <v>31</v>
      </c>
      <c r="G19" s="47"/>
      <c r="H19" s="117" t="s">
        <v>41</v>
      </c>
      <c r="I19" s="117"/>
      <c r="J19" s="44"/>
      <c r="K19" s="117" t="s">
        <v>111</v>
      </c>
      <c r="L19" s="117" t="s">
        <v>37</v>
      </c>
      <c r="M19" s="118" t="s">
        <v>153</v>
      </c>
      <c r="N19" s="153"/>
      <c r="O19" s="336" t="s">
        <v>193</v>
      </c>
      <c r="P19" s="58"/>
      <c r="Q19" s="41"/>
      <c r="R19" s="41"/>
      <c r="S19" s="41"/>
      <c r="T19" s="41"/>
      <c r="U19" s="41"/>
      <c r="V19" s="41"/>
      <c r="W19" s="41"/>
      <c r="X19" s="41"/>
      <c r="Y19" s="41"/>
      <c r="AC19" s="41"/>
      <c r="AD19" s="41"/>
      <c r="AE19" s="41"/>
      <c r="AF19" s="41"/>
      <c r="AG19" s="41"/>
      <c r="AH19" s="41"/>
      <c r="AI19" s="41"/>
    </row>
    <row r="20" spans="2:35" ht="15" customHeight="1" x14ac:dyDescent="0.25">
      <c r="B20" s="56"/>
      <c r="C20" s="493">
        <v>44562</v>
      </c>
      <c r="D20" s="330" t="s">
        <v>76</v>
      </c>
      <c r="E20" s="62"/>
      <c r="F20" s="334" t="s">
        <v>32</v>
      </c>
      <c r="G20" s="47"/>
      <c r="H20" s="128" t="s">
        <v>23</v>
      </c>
      <c r="I20" s="116" t="s">
        <v>14</v>
      </c>
      <c r="J20" s="44"/>
      <c r="K20" s="119"/>
      <c r="L20" s="116" t="s">
        <v>115</v>
      </c>
      <c r="M20" s="116" t="s">
        <v>14</v>
      </c>
      <c r="N20" s="152"/>
      <c r="O20" s="116">
        <v>2022</v>
      </c>
      <c r="P20" s="58"/>
      <c r="Q20" s="41"/>
      <c r="R20" s="41"/>
      <c r="S20" s="41"/>
      <c r="T20" s="41"/>
      <c r="U20" s="41"/>
      <c r="V20" s="41"/>
      <c r="W20" s="41"/>
      <c r="X20" s="41"/>
      <c r="Y20" s="41"/>
      <c r="AC20" s="41"/>
      <c r="AD20" s="41"/>
      <c r="AE20" s="41"/>
      <c r="AF20" s="41"/>
      <c r="AG20" s="41"/>
      <c r="AH20" s="41"/>
      <c r="AI20" s="41"/>
    </row>
    <row r="21" spans="2:35" ht="15" customHeight="1" x14ac:dyDescent="0.25">
      <c r="B21" s="56"/>
      <c r="C21" s="493">
        <v>44578</v>
      </c>
      <c r="D21" s="330" t="s">
        <v>154</v>
      </c>
      <c r="E21" s="62"/>
      <c r="F21" s="334" t="s">
        <v>33</v>
      </c>
      <c r="G21" s="47"/>
      <c r="H21" s="128" t="s">
        <v>24</v>
      </c>
      <c r="I21" s="116" t="s">
        <v>14</v>
      </c>
      <c r="J21" s="44"/>
      <c r="K21" s="120"/>
      <c r="L21" s="116" t="s">
        <v>116</v>
      </c>
      <c r="M21" s="116" t="s">
        <v>21</v>
      </c>
      <c r="N21" s="152"/>
      <c r="O21" s="152"/>
      <c r="P21" s="58"/>
      <c r="Q21" s="41"/>
      <c r="R21" s="41"/>
      <c r="S21" s="41"/>
      <c r="T21" s="41"/>
      <c r="U21" s="41"/>
      <c r="V21" s="41"/>
      <c r="W21" s="41"/>
      <c r="X21" s="41"/>
      <c r="Y21" s="41"/>
      <c r="AC21" s="41"/>
      <c r="AD21" s="41"/>
      <c r="AE21" s="41"/>
      <c r="AF21" s="41"/>
      <c r="AG21" s="41"/>
      <c r="AH21" s="41"/>
      <c r="AI21" s="41"/>
    </row>
    <row r="22" spans="2:35" ht="15" customHeight="1" x14ac:dyDescent="0.25">
      <c r="B22" s="56"/>
      <c r="C22" s="493">
        <v>44613</v>
      </c>
      <c r="D22" s="333" t="s">
        <v>155</v>
      </c>
      <c r="E22" s="62"/>
      <c r="F22" s="334" t="s">
        <v>34</v>
      </c>
      <c r="G22" s="47"/>
      <c r="H22" s="128" t="s">
        <v>25</v>
      </c>
      <c r="I22" s="116" t="s">
        <v>14</v>
      </c>
      <c r="J22" s="44"/>
      <c r="K22" s="121"/>
      <c r="L22" s="116" t="s">
        <v>113</v>
      </c>
      <c r="M22" s="116" t="s">
        <v>14</v>
      </c>
      <c r="N22" s="152"/>
      <c r="O22" s="152"/>
      <c r="P22" s="58"/>
      <c r="Q22" s="41"/>
      <c r="R22" s="41"/>
      <c r="S22" s="41"/>
      <c r="T22" s="41"/>
      <c r="U22" s="41"/>
      <c r="V22" s="41"/>
      <c r="W22" s="41"/>
      <c r="X22" s="41"/>
      <c r="Y22" s="41"/>
      <c r="AC22" s="41"/>
      <c r="AD22" s="41"/>
      <c r="AE22" s="41"/>
      <c r="AF22" s="41"/>
      <c r="AG22" s="41"/>
      <c r="AH22" s="41"/>
      <c r="AI22" s="41"/>
    </row>
    <row r="23" spans="2:35" ht="15" customHeight="1" x14ac:dyDescent="0.25">
      <c r="B23" s="56"/>
      <c r="C23" s="493">
        <v>44711</v>
      </c>
      <c r="D23" s="333" t="s">
        <v>156</v>
      </c>
      <c r="E23" s="62"/>
      <c r="F23" s="334" t="s">
        <v>35</v>
      </c>
      <c r="G23" s="47"/>
      <c r="H23" s="128" t="s">
        <v>26</v>
      </c>
      <c r="I23" s="116" t="s">
        <v>14</v>
      </c>
      <c r="J23" s="44"/>
      <c r="K23" s="122"/>
      <c r="L23" s="116" t="s">
        <v>114</v>
      </c>
      <c r="M23" s="116" t="s">
        <v>14</v>
      </c>
      <c r="N23" s="152"/>
      <c r="O23" s="152"/>
      <c r="P23" s="58"/>
      <c r="Q23" s="41"/>
      <c r="R23" s="41"/>
      <c r="S23" s="41"/>
      <c r="T23" s="41"/>
      <c r="U23" s="41"/>
      <c r="V23" s="41"/>
      <c r="W23" s="41"/>
      <c r="X23" s="41"/>
      <c r="Y23" s="41"/>
      <c r="AC23" s="41"/>
      <c r="AD23" s="41"/>
      <c r="AE23" s="41"/>
      <c r="AF23" s="41"/>
      <c r="AG23" s="41"/>
      <c r="AH23" s="41"/>
      <c r="AI23" s="41"/>
    </row>
    <row r="24" spans="2:35" ht="15" customHeight="1" x14ac:dyDescent="0.25">
      <c r="B24" s="56"/>
      <c r="C24" s="493">
        <v>44746</v>
      </c>
      <c r="D24" s="333" t="s">
        <v>157</v>
      </c>
      <c r="E24" s="62"/>
      <c r="F24" s="334" t="s">
        <v>38</v>
      </c>
      <c r="G24" s="47"/>
      <c r="H24" s="128" t="s">
        <v>27</v>
      </c>
      <c r="I24" s="116" t="s">
        <v>14</v>
      </c>
      <c r="J24" s="44"/>
      <c r="K24" s="123"/>
      <c r="L24" s="116" t="s">
        <v>102</v>
      </c>
      <c r="M24" s="116" t="s">
        <v>21</v>
      </c>
      <c r="N24" s="152"/>
      <c r="O24" s="152"/>
      <c r="P24" s="58"/>
      <c r="Q24" s="41"/>
      <c r="R24" s="41"/>
      <c r="S24" s="41"/>
      <c r="T24" s="41"/>
      <c r="U24" s="41"/>
      <c r="V24" s="41"/>
      <c r="W24" s="41"/>
      <c r="X24" s="41"/>
      <c r="Y24" s="41"/>
      <c r="AC24" s="41"/>
      <c r="AD24" s="41"/>
      <c r="AE24" s="41"/>
      <c r="AF24" s="41"/>
      <c r="AG24" s="41"/>
      <c r="AH24" s="41"/>
      <c r="AI24" s="41"/>
    </row>
    <row r="25" spans="2:35" ht="15" customHeight="1" x14ac:dyDescent="0.25">
      <c r="B25" s="56"/>
      <c r="C25" s="493">
        <v>44809</v>
      </c>
      <c r="D25" s="333" t="s">
        <v>158</v>
      </c>
      <c r="E25" s="62"/>
      <c r="F25" s="334"/>
      <c r="G25" s="47"/>
      <c r="H25" s="128" t="s">
        <v>28</v>
      </c>
      <c r="I25" s="116" t="s">
        <v>21</v>
      </c>
      <c r="J25" s="44"/>
      <c r="K25" s="124"/>
      <c r="L25" s="116"/>
      <c r="M25" s="116"/>
      <c r="N25" s="152"/>
      <c r="O25" s="152"/>
      <c r="P25" s="58"/>
      <c r="Q25" s="41"/>
      <c r="R25" s="41"/>
      <c r="S25" s="41"/>
      <c r="T25" s="41"/>
      <c r="U25" s="41"/>
      <c r="V25" s="41"/>
      <c r="W25" s="41"/>
      <c r="X25" s="41"/>
      <c r="Y25" s="41"/>
      <c r="AC25" s="41"/>
      <c r="AD25" s="41"/>
      <c r="AE25" s="41"/>
      <c r="AF25" s="41"/>
      <c r="AG25" s="41"/>
      <c r="AH25" s="41"/>
      <c r="AI25" s="41"/>
    </row>
    <row r="26" spans="2:35" ht="15" customHeight="1" x14ac:dyDescent="0.25">
      <c r="B26" s="56"/>
      <c r="C26" s="493">
        <v>44889</v>
      </c>
      <c r="D26" s="333" t="s">
        <v>159</v>
      </c>
      <c r="E26" s="62"/>
      <c r="F26" s="334"/>
      <c r="G26" s="47"/>
      <c r="H26" s="128" t="s">
        <v>22</v>
      </c>
      <c r="I26" s="116" t="s">
        <v>21</v>
      </c>
      <c r="J26" s="44"/>
      <c r="K26" s="125"/>
      <c r="L26" s="116"/>
      <c r="M26" s="116"/>
      <c r="N26" s="152"/>
      <c r="O26" s="152"/>
      <c r="P26" s="58"/>
      <c r="Q26" s="41"/>
      <c r="R26" s="41"/>
      <c r="S26" s="41"/>
      <c r="T26" s="41"/>
      <c r="U26" s="41"/>
      <c r="V26" s="41"/>
      <c r="W26" s="41"/>
      <c r="X26" s="41"/>
      <c r="Y26" s="41"/>
      <c r="AC26" s="41"/>
      <c r="AD26" s="41"/>
      <c r="AE26" s="41"/>
      <c r="AF26" s="41"/>
      <c r="AG26" s="41"/>
      <c r="AH26" s="41"/>
      <c r="AI26" s="41"/>
    </row>
    <row r="27" spans="2:35" ht="15" customHeight="1" x14ac:dyDescent="0.25">
      <c r="B27" s="56"/>
      <c r="C27" s="493">
        <v>44921</v>
      </c>
      <c r="D27" s="333" t="s">
        <v>160</v>
      </c>
      <c r="E27" s="62"/>
      <c r="F27" s="334"/>
      <c r="G27" s="47"/>
      <c r="H27" s="43"/>
      <c r="I27" s="43"/>
      <c r="J27" s="43"/>
      <c r="K27" s="48"/>
      <c r="L27" s="48"/>
      <c r="M27" s="44"/>
      <c r="N27" s="44"/>
      <c r="O27" s="44"/>
      <c r="P27" s="57"/>
      <c r="Q27" s="41"/>
      <c r="R27" s="41"/>
      <c r="S27" s="41"/>
      <c r="T27" s="41"/>
      <c r="U27" s="41"/>
      <c r="V27" s="41"/>
      <c r="W27" s="41"/>
      <c r="X27" s="41"/>
      <c r="Y27" s="41"/>
      <c r="AC27" s="41"/>
      <c r="AD27" s="41"/>
      <c r="AE27" s="41"/>
      <c r="AF27" s="41"/>
      <c r="AG27" s="41"/>
      <c r="AH27" s="41"/>
      <c r="AI27" s="41"/>
    </row>
    <row r="28" spans="2:35" ht="15" customHeight="1" x14ac:dyDescent="0.25">
      <c r="B28" s="56"/>
      <c r="C28" s="493"/>
      <c r="D28" s="331"/>
      <c r="E28" s="62"/>
      <c r="F28" s="334"/>
      <c r="G28" s="47"/>
      <c r="H28" s="43"/>
      <c r="I28" s="44"/>
      <c r="J28" s="44"/>
      <c r="K28" s="44"/>
      <c r="L28" s="44"/>
      <c r="M28" s="44"/>
      <c r="N28" s="44"/>
      <c r="O28" s="44"/>
      <c r="P28" s="57"/>
      <c r="Q28" s="41"/>
      <c r="R28" s="41"/>
      <c r="S28" s="41"/>
      <c r="T28" s="41"/>
      <c r="U28" s="41"/>
      <c r="V28" s="41"/>
      <c r="W28" s="41"/>
      <c r="X28" s="41"/>
      <c r="Y28" s="41"/>
      <c r="AC28" s="41"/>
      <c r="AD28" s="41"/>
      <c r="AE28" s="41"/>
      <c r="AF28" s="41"/>
      <c r="AG28" s="41"/>
      <c r="AH28" s="41"/>
      <c r="AI28" s="41"/>
    </row>
    <row r="29" spans="2:35" ht="15" customHeight="1" x14ac:dyDescent="0.25">
      <c r="B29" s="56"/>
      <c r="C29" s="493"/>
      <c r="D29" s="331"/>
      <c r="E29" s="62"/>
      <c r="F29" s="334"/>
      <c r="G29" s="47"/>
      <c r="H29" s="43"/>
      <c r="I29" s="44"/>
      <c r="J29" s="44"/>
      <c r="K29" s="44"/>
      <c r="L29" s="44"/>
      <c r="M29" s="44"/>
      <c r="N29" s="44"/>
      <c r="O29" s="44"/>
      <c r="P29" s="57"/>
      <c r="Q29" s="41"/>
      <c r="R29" s="41"/>
      <c r="S29" s="41"/>
      <c r="T29" s="41"/>
      <c r="U29" s="41"/>
      <c r="V29" s="41"/>
      <c r="W29" s="41"/>
      <c r="X29" s="41"/>
      <c r="Y29" s="41"/>
      <c r="AC29" s="41"/>
      <c r="AD29" s="41"/>
      <c r="AE29" s="41"/>
      <c r="AF29" s="41"/>
      <c r="AG29" s="41"/>
      <c r="AH29" s="41"/>
      <c r="AI29" s="41"/>
    </row>
    <row r="30" spans="2:35" ht="15" customHeight="1" x14ac:dyDescent="0.25">
      <c r="B30" s="56"/>
      <c r="C30" s="493"/>
      <c r="D30" s="331"/>
      <c r="E30" s="62"/>
      <c r="F30" s="334"/>
      <c r="G30" s="47"/>
      <c r="H30" s="44"/>
      <c r="I30" s="44"/>
      <c r="J30" s="44"/>
      <c r="K30" s="48"/>
      <c r="L30" s="48"/>
      <c r="M30" s="49"/>
      <c r="N30" s="49"/>
      <c r="O30" s="49"/>
      <c r="P30" s="57"/>
      <c r="Q30" s="41"/>
      <c r="R30" s="41"/>
      <c r="S30" s="41"/>
      <c r="T30" s="41"/>
      <c r="X30" s="41"/>
      <c r="Y30" s="41"/>
      <c r="AC30" s="41"/>
      <c r="AD30" s="41"/>
      <c r="AE30" s="41"/>
      <c r="AF30" s="41"/>
      <c r="AG30" s="41"/>
      <c r="AH30" s="41"/>
      <c r="AI30" s="41"/>
    </row>
    <row r="31" spans="2:35" ht="15" customHeight="1" x14ac:dyDescent="0.25">
      <c r="B31" s="56"/>
      <c r="C31" s="493"/>
      <c r="D31" s="331"/>
      <c r="E31" s="62"/>
      <c r="F31" s="334"/>
      <c r="G31" s="47"/>
      <c r="H31" s="44"/>
      <c r="I31" s="44"/>
      <c r="J31" s="44"/>
      <c r="K31" s="48"/>
      <c r="L31" s="48"/>
      <c r="M31" s="44"/>
      <c r="N31" s="44"/>
      <c r="O31" s="44"/>
      <c r="P31" s="58"/>
      <c r="Q31" s="41"/>
      <c r="R31" s="41"/>
      <c r="S31" s="41"/>
      <c r="T31" s="41"/>
      <c r="X31" s="41"/>
      <c r="Y31" s="41"/>
      <c r="AC31" s="41"/>
      <c r="AD31" s="41"/>
      <c r="AE31" s="41"/>
      <c r="AF31" s="41"/>
      <c r="AG31" s="41"/>
      <c r="AH31" s="41"/>
      <c r="AI31" s="41"/>
    </row>
    <row r="32" spans="2:35" ht="15" customHeight="1" x14ac:dyDescent="0.25">
      <c r="B32" s="56"/>
      <c r="C32" s="493"/>
      <c r="D32" s="331"/>
      <c r="E32" s="62"/>
      <c r="F32" s="334"/>
      <c r="G32" s="47"/>
      <c r="H32" s="44"/>
      <c r="I32" s="44"/>
      <c r="J32" s="44"/>
      <c r="K32" s="48"/>
      <c r="L32" s="48"/>
      <c r="M32" s="44"/>
      <c r="N32" s="44"/>
      <c r="O32" s="44"/>
      <c r="P32" s="58"/>
      <c r="Q32" s="41"/>
      <c r="R32" s="41"/>
      <c r="S32" s="41"/>
      <c r="T32" s="41"/>
      <c r="X32" s="41"/>
      <c r="Y32" s="41"/>
      <c r="AC32" s="41"/>
      <c r="AD32" s="41"/>
      <c r="AE32" s="41"/>
      <c r="AF32" s="41"/>
      <c r="AG32" s="41"/>
      <c r="AH32" s="41"/>
      <c r="AI32" s="41"/>
    </row>
    <row r="33" spans="2:35" ht="15" customHeight="1" x14ac:dyDescent="0.25">
      <c r="B33" s="56"/>
      <c r="C33" s="493"/>
      <c r="D33" s="331"/>
      <c r="E33" s="62"/>
      <c r="F33" s="334"/>
      <c r="G33" s="47"/>
      <c r="H33" s="44"/>
      <c r="I33" s="44"/>
      <c r="J33" s="44"/>
      <c r="K33" s="48"/>
      <c r="L33" s="48"/>
      <c r="M33" s="44"/>
      <c r="N33" s="44"/>
      <c r="O33" s="44"/>
      <c r="P33" s="58"/>
      <c r="Q33" s="41"/>
      <c r="R33" s="41"/>
      <c r="S33" s="41"/>
      <c r="X33" s="41"/>
      <c r="Y33" s="41"/>
      <c r="AC33" s="41"/>
      <c r="AD33" s="41"/>
      <c r="AE33" s="41"/>
      <c r="AF33" s="41"/>
      <c r="AG33" s="41"/>
      <c r="AH33" s="41"/>
      <c r="AI33" s="41"/>
    </row>
    <row r="34" spans="2:35" ht="15" customHeight="1" x14ac:dyDescent="0.25">
      <c r="B34" s="56"/>
      <c r="C34" s="493"/>
      <c r="D34" s="331"/>
      <c r="E34" s="62"/>
      <c r="F34" s="334"/>
      <c r="G34" s="47"/>
      <c r="H34" s="44"/>
      <c r="I34" s="44"/>
      <c r="J34" s="44"/>
      <c r="K34" s="48"/>
      <c r="L34" s="48"/>
      <c r="M34" s="44"/>
      <c r="N34" s="44"/>
      <c r="O34" s="44"/>
      <c r="P34" s="58"/>
      <c r="Q34" s="41"/>
      <c r="R34" s="41"/>
      <c r="S34" s="41"/>
      <c r="X34" s="41"/>
      <c r="Y34" s="41"/>
      <c r="AC34" s="41"/>
      <c r="AD34" s="41"/>
      <c r="AE34" s="41"/>
      <c r="AF34" s="41"/>
      <c r="AG34" s="41"/>
      <c r="AH34" s="41"/>
      <c r="AI34" s="41"/>
    </row>
    <row r="35" spans="2:35" ht="15" hidden="1" customHeight="1" outlineLevel="1" x14ac:dyDescent="0.25">
      <c r="B35" s="56"/>
      <c r="C35" s="548"/>
      <c r="D35" s="549"/>
      <c r="E35" s="62"/>
      <c r="F35" s="116"/>
      <c r="G35" s="47"/>
      <c r="H35" s="44"/>
      <c r="I35" s="44"/>
      <c r="J35" s="44"/>
      <c r="K35" s="48"/>
      <c r="L35" s="48"/>
      <c r="M35" s="44"/>
      <c r="N35" s="44"/>
      <c r="O35" s="44"/>
      <c r="P35" s="58"/>
      <c r="Q35" s="41"/>
      <c r="R35" s="41"/>
      <c r="S35" s="41"/>
      <c r="X35" s="41"/>
      <c r="Y35" s="41"/>
      <c r="AC35" s="41"/>
      <c r="AD35" s="41"/>
      <c r="AE35" s="41"/>
      <c r="AF35" s="41"/>
      <c r="AG35" s="41"/>
      <c r="AH35" s="41"/>
      <c r="AI35" s="41"/>
    </row>
    <row r="36" spans="2:35" ht="15" hidden="1" customHeight="1" outlineLevel="1" x14ac:dyDescent="0.25">
      <c r="B36" s="56"/>
      <c r="C36" s="493"/>
      <c r="D36" s="331"/>
      <c r="E36" s="62"/>
      <c r="F36" s="334"/>
      <c r="G36" s="47"/>
      <c r="H36" s="44"/>
      <c r="I36" s="44"/>
      <c r="J36" s="44"/>
      <c r="K36" s="48"/>
      <c r="L36" s="48"/>
      <c r="M36" s="44"/>
      <c r="N36" s="44"/>
      <c r="O36" s="44"/>
      <c r="P36" s="58"/>
      <c r="Q36" s="41"/>
      <c r="R36" s="41"/>
      <c r="S36" s="41"/>
      <c r="X36" s="41"/>
      <c r="Y36" s="41"/>
      <c r="AC36" s="41"/>
      <c r="AD36" s="41"/>
      <c r="AE36" s="41"/>
      <c r="AF36" s="41"/>
      <c r="AG36" s="41"/>
      <c r="AH36" s="41"/>
      <c r="AI36" s="41"/>
    </row>
    <row r="37" spans="2:35" ht="15" hidden="1" customHeight="1" outlineLevel="1" x14ac:dyDescent="0.25">
      <c r="B37" s="56"/>
      <c r="C37" s="493"/>
      <c r="D37" s="331"/>
      <c r="E37" s="62"/>
      <c r="F37" s="334"/>
      <c r="G37" s="47"/>
      <c r="H37" s="44"/>
      <c r="I37" s="44"/>
      <c r="J37" s="44"/>
      <c r="K37" s="48"/>
      <c r="L37" s="48"/>
      <c r="M37" s="44"/>
      <c r="N37" s="44"/>
      <c r="O37" s="44"/>
      <c r="P37" s="58"/>
      <c r="Q37" s="41"/>
      <c r="R37" s="41"/>
      <c r="S37" s="41"/>
      <c r="X37" s="41"/>
      <c r="Y37" s="41"/>
      <c r="AC37" s="41"/>
      <c r="AD37" s="41"/>
      <c r="AE37" s="41"/>
      <c r="AF37" s="41"/>
      <c r="AG37" s="41"/>
      <c r="AH37" s="41"/>
      <c r="AI37" s="41"/>
    </row>
    <row r="38" spans="2:35" ht="15" hidden="1" customHeight="1" outlineLevel="1" x14ac:dyDescent="0.25">
      <c r="B38" s="56"/>
      <c r="C38" s="493"/>
      <c r="D38" s="331"/>
      <c r="E38" s="62"/>
      <c r="F38" s="334"/>
      <c r="G38" s="47"/>
      <c r="H38" s="44"/>
      <c r="I38" s="44"/>
      <c r="J38" s="44"/>
      <c r="K38" s="48"/>
      <c r="L38" s="48"/>
      <c r="M38" s="44"/>
      <c r="N38" s="44"/>
      <c r="O38" s="44"/>
      <c r="P38" s="58"/>
      <c r="Q38" s="41"/>
      <c r="R38" s="41"/>
      <c r="S38" s="41"/>
      <c r="V38" s="41"/>
      <c r="W38" s="41"/>
      <c r="X38" s="41"/>
      <c r="Y38" s="41"/>
      <c r="AC38" s="41"/>
      <c r="AD38" s="41"/>
      <c r="AE38" s="41"/>
      <c r="AF38" s="41"/>
      <c r="AG38" s="41"/>
      <c r="AH38" s="41"/>
      <c r="AI38" s="41"/>
    </row>
    <row r="39" spans="2:35" ht="15" hidden="1" customHeight="1" outlineLevel="1" x14ac:dyDescent="0.25">
      <c r="B39" s="56"/>
      <c r="C39" s="493"/>
      <c r="D39" s="331"/>
      <c r="E39" s="62"/>
      <c r="F39" s="334"/>
      <c r="G39" s="47"/>
      <c r="H39" s="44"/>
      <c r="I39" s="44"/>
      <c r="J39" s="44"/>
      <c r="K39" s="48"/>
      <c r="L39" s="48"/>
      <c r="M39" s="49"/>
      <c r="N39" s="49"/>
      <c r="O39" s="49"/>
      <c r="P39" s="57"/>
      <c r="Q39" s="41"/>
      <c r="R39" s="41"/>
      <c r="S39" s="41"/>
      <c r="V39" s="41"/>
      <c r="W39" s="41"/>
      <c r="X39" s="41"/>
      <c r="Y39" s="41"/>
      <c r="AC39" s="41"/>
      <c r="AD39" s="41"/>
      <c r="AE39" s="41"/>
      <c r="AF39" s="41"/>
      <c r="AG39" s="41"/>
      <c r="AH39" s="41"/>
      <c r="AI39" s="41"/>
    </row>
    <row r="40" spans="2:35" ht="15" hidden="1" customHeight="1" outlineLevel="1" x14ac:dyDescent="0.25">
      <c r="B40" s="56"/>
      <c r="C40" s="493"/>
      <c r="D40" s="331"/>
      <c r="E40" s="62"/>
      <c r="F40" s="334"/>
      <c r="G40" s="47"/>
      <c r="H40" s="44"/>
      <c r="I40" s="44"/>
      <c r="J40" s="44"/>
      <c r="K40" s="48"/>
      <c r="L40" s="48"/>
      <c r="M40" s="49"/>
      <c r="N40" s="49"/>
      <c r="O40" s="49"/>
      <c r="P40" s="57"/>
      <c r="Q40" s="41"/>
      <c r="R40" s="41"/>
      <c r="S40" s="41"/>
      <c r="V40" s="41"/>
      <c r="W40" s="41"/>
      <c r="X40" s="41"/>
      <c r="Y40" s="41"/>
      <c r="AC40" s="41"/>
      <c r="AD40" s="41"/>
      <c r="AE40" s="41"/>
      <c r="AF40" s="41"/>
      <c r="AG40" s="41"/>
      <c r="AH40" s="41"/>
      <c r="AI40" s="41"/>
    </row>
    <row r="41" spans="2:35" ht="15" hidden="1" customHeight="1" outlineLevel="1" x14ac:dyDescent="0.25">
      <c r="B41" s="56"/>
      <c r="C41" s="493"/>
      <c r="D41" s="331"/>
      <c r="E41" s="62"/>
      <c r="F41" s="334"/>
      <c r="G41" s="47"/>
      <c r="H41" s="47"/>
      <c r="I41" s="47"/>
      <c r="J41" s="47"/>
      <c r="K41" s="48"/>
      <c r="L41" s="48"/>
      <c r="M41" s="49"/>
      <c r="N41" s="49"/>
      <c r="O41" s="49"/>
      <c r="P41" s="57"/>
      <c r="Q41" s="41"/>
      <c r="R41" s="41"/>
      <c r="S41" s="41"/>
      <c r="V41" s="41"/>
      <c r="W41" s="41"/>
      <c r="X41" s="41"/>
      <c r="Y41" s="41"/>
      <c r="AC41" s="41"/>
      <c r="AD41" s="41"/>
      <c r="AE41" s="41"/>
      <c r="AF41" s="41"/>
      <c r="AG41" s="41"/>
      <c r="AH41" s="41"/>
      <c r="AI41" s="41"/>
    </row>
    <row r="42" spans="2:35" ht="15" hidden="1" customHeight="1" outlineLevel="1" x14ac:dyDescent="0.25">
      <c r="B42" s="56"/>
      <c r="C42" s="493"/>
      <c r="D42" s="331"/>
      <c r="E42" s="62"/>
      <c r="F42" s="334"/>
      <c r="G42" s="47"/>
      <c r="H42" s="47"/>
      <c r="I42" s="47"/>
      <c r="J42" s="47"/>
      <c r="K42" s="48"/>
      <c r="L42" s="48"/>
      <c r="M42" s="49"/>
      <c r="N42" s="49"/>
      <c r="O42" s="49"/>
      <c r="P42" s="57"/>
      <c r="Q42" s="41"/>
      <c r="R42" s="41"/>
      <c r="S42" s="41"/>
      <c r="V42" s="41"/>
      <c r="W42" s="41"/>
      <c r="X42" s="41"/>
      <c r="Y42" s="41"/>
      <c r="AC42" s="41"/>
      <c r="AD42" s="41"/>
      <c r="AE42" s="41"/>
      <c r="AF42" s="41"/>
      <c r="AG42" s="41"/>
      <c r="AH42" s="41"/>
      <c r="AI42" s="41"/>
    </row>
    <row r="43" spans="2:35" ht="15" hidden="1" customHeight="1" outlineLevel="1" x14ac:dyDescent="0.25">
      <c r="B43" s="56"/>
      <c r="C43" s="493"/>
      <c r="D43" s="331"/>
      <c r="E43" s="62"/>
      <c r="F43" s="334"/>
      <c r="G43" s="47"/>
      <c r="H43" s="47"/>
      <c r="I43" s="47"/>
      <c r="J43" s="47"/>
      <c r="K43" s="48"/>
      <c r="L43" s="48"/>
      <c r="M43" s="49"/>
      <c r="N43" s="49"/>
      <c r="O43" s="49"/>
      <c r="P43" s="57"/>
      <c r="Q43" s="41"/>
      <c r="R43" s="41"/>
      <c r="S43" s="41"/>
      <c r="V43" s="41"/>
      <c r="W43" s="41"/>
      <c r="X43" s="41"/>
      <c r="Y43" s="41"/>
      <c r="AC43" s="41"/>
      <c r="AD43" s="41"/>
      <c r="AE43" s="41"/>
      <c r="AF43" s="41"/>
      <c r="AG43" s="41"/>
      <c r="AH43" s="41"/>
      <c r="AI43" s="41"/>
    </row>
    <row r="44" spans="2:35" ht="15" hidden="1" customHeight="1" outlineLevel="1" x14ac:dyDescent="0.25">
      <c r="B44" s="56"/>
      <c r="C44" s="493"/>
      <c r="D44" s="331"/>
      <c r="E44" s="62"/>
      <c r="F44" s="334"/>
      <c r="G44" s="47"/>
      <c r="H44" s="47"/>
      <c r="I44" s="47"/>
      <c r="J44" s="47"/>
      <c r="K44" s="48"/>
      <c r="L44" s="48"/>
      <c r="M44" s="49"/>
      <c r="N44" s="49"/>
      <c r="O44" s="49"/>
      <c r="P44" s="57"/>
      <c r="Q44" s="41"/>
      <c r="R44" s="41"/>
      <c r="S44" s="41"/>
      <c r="V44" s="41"/>
      <c r="W44" s="41"/>
      <c r="X44" s="41"/>
      <c r="Y44" s="41"/>
      <c r="AC44" s="41"/>
      <c r="AD44" s="41"/>
      <c r="AE44" s="41"/>
      <c r="AF44" s="41"/>
      <c r="AG44" s="41"/>
      <c r="AH44" s="41"/>
      <c r="AI44" s="41"/>
    </row>
    <row r="45" spans="2:35" ht="15" hidden="1" customHeight="1" outlineLevel="1" x14ac:dyDescent="0.25">
      <c r="B45" s="56"/>
      <c r="C45" s="493"/>
      <c r="D45" s="331"/>
      <c r="E45" s="62"/>
      <c r="F45" s="334"/>
      <c r="G45" s="47"/>
      <c r="H45" s="47"/>
      <c r="I45" s="47"/>
      <c r="J45" s="47"/>
      <c r="K45" s="48"/>
      <c r="L45" s="48"/>
      <c r="M45" s="49"/>
      <c r="N45" s="49"/>
      <c r="O45" s="49"/>
      <c r="P45" s="57"/>
      <c r="Q45" s="41"/>
      <c r="R45" s="41"/>
      <c r="S45" s="41"/>
      <c r="V45" s="41"/>
      <c r="W45" s="41"/>
      <c r="X45" s="41"/>
      <c r="Y45" s="41"/>
      <c r="AC45" s="41"/>
      <c r="AD45" s="41"/>
      <c r="AE45" s="41"/>
      <c r="AF45" s="41"/>
      <c r="AG45" s="41"/>
      <c r="AH45" s="41"/>
      <c r="AI45" s="41"/>
    </row>
    <row r="46" spans="2:35" ht="15" hidden="1" customHeight="1" outlineLevel="1" x14ac:dyDescent="0.25">
      <c r="B46" s="56"/>
      <c r="C46" s="493"/>
      <c r="D46" s="331"/>
      <c r="E46" s="62"/>
      <c r="F46" s="334"/>
      <c r="G46" s="47"/>
      <c r="H46" s="47"/>
      <c r="I46" s="47"/>
      <c r="J46" s="47"/>
      <c r="K46" s="48"/>
      <c r="L46" s="48"/>
      <c r="M46" s="49"/>
      <c r="N46" s="49"/>
      <c r="O46" s="49"/>
      <c r="P46" s="57"/>
      <c r="Q46" s="41"/>
      <c r="R46" s="41"/>
      <c r="S46" s="41"/>
      <c r="V46" s="41"/>
      <c r="W46" s="41"/>
      <c r="X46" s="41"/>
      <c r="Y46" s="41"/>
      <c r="AC46" s="41"/>
      <c r="AD46" s="41"/>
      <c r="AE46" s="41"/>
      <c r="AF46" s="41"/>
      <c r="AG46" s="41"/>
      <c r="AH46" s="41"/>
      <c r="AI46" s="41"/>
    </row>
    <row r="47" spans="2:35" ht="15" hidden="1" customHeight="1" outlineLevel="1" x14ac:dyDescent="0.25">
      <c r="B47" s="56"/>
      <c r="C47" s="493"/>
      <c r="D47" s="331"/>
      <c r="E47" s="62"/>
      <c r="F47" s="334"/>
      <c r="G47" s="47"/>
      <c r="H47" s="47"/>
      <c r="I47" s="47"/>
      <c r="J47" s="47"/>
      <c r="K47" s="48"/>
      <c r="L47" s="48"/>
      <c r="M47" s="49"/>
      <c r="N47" s="49"/>
      <c r="O47" s="49"/>
      <c r="P47" s="57"/>
      <c r="Q47" s="41"/>
      <c r="R47" s="41"/>
      <c r="S47" s="41"/>
      <c r="V47" s="41"/>
      <c r="W47" s="41"/>
      <c r="X47" s="41"/>
      <c r="Y47" s="41"/>
      <c r="AC47" s="41"/>
      <c r="AD47" s="41"/>
      <c r="AE47" s="41"/>
      <c r="AF47" s="41"/>
      <c r="AG47" s="41"/>
      <c r="AH47" s="41"/>
      <c r="AI47" s="41"/>
    </row>
    <row r="48" spans="2:35" ht="15" hidden="1" customHeight="1" outlineLevel="1" x14ac:dyDescent="0.25">
      <c r="B48" s="56"/>
      <c r="C48" s="493"/>
      <c r="D48" s="331"/>
      <c r="E48" s="62"/>
      <c r="F48" s="334"/>
      <c r="G48" s="47"/>
      <c r="H48" s="47"/>
      <c r="I48" s="47"/>
      <c r="J48" s="47"/>
      <c r="K48" s="48"/>
      <c r="L48" s="48"/>
      <c r="M48" s="49"/>
      <c r="N48" s="49"/>
      <c r="O48" s="49"/>
      <c r="P48" s="57"/>
    </row>
    <row r="49" spans="2:16" s="50" customFormat="1" ht="15" hidden="1" customHeight="1" outlineLevel="1" x14ac:dyDescent="0.25">
      <c r="B49" s="56"/>
      <c r="C49" s="493"/>
      <c r="D49" s="331"/>
      <c r="E49" s="63"/>
      <c r="F49" s="334"/>
      <c r="G49" s="47"/>
      <c r="H49" s="47"/>
      <c r="I49" s="47"/>
      <c r="J49" s="47"/>
      <c r="K49" s="48"/>
      <c r="L49" s="48"/>
      <c r="M49" s="49"/>
      <c r="N49" s="49"/>
      <c r="O49" s="49"/>
      <c r="P49" s="57"/>
    </row>
    <row r="50" spans="2:16" ht="15" hidden="1" customHeight="1" outlineLevel="1" x14ac:dyDescent="0.25">
      <c r="B50" s="56"/>
      <c r="C50" s="493"/>
      <c r="D50" s="331"/>
      <c r="E50" s="62"/>
      <c r="F50" s="334"/>
      <c r="G50" s="47"/>
      <c r="H50" s="47"/>
      <c r="I50" s="47"/>
      <c r="J50" s="47"/>
      <c r="K50" s="48"/>
      <c r="L50" s="48"/>
      <c r="M50" s="49"/>
      <c r="N50" s="49"/>
      <c r="O50" s="49"/>
      <c r="P50" s="57"/>
    </row>
    <row r="51" spans="2:16" ht="15" hidden="1" customHeight="1" outlineLevel="1" x14ac:dyDescent="0.25">
      <c r="B51" s="56"/>
      <c r="C51" s="493"/>
      <c r="D51" s="331"/>
      <c r="E51" s="62"/>
      <c r="F51" s="334"/>
      <c r="G51" s="47"/>
      <c r="H51" s="47"/>
      <c r="I51" s="47"/>
      <c r="J51" s="47"/>
      <c r="K51" s="48"/>
      <c r="L51" s="48"/>
      <c r="M51" s="49"/>
      <c r="N51" s="49"/>
      <c r="O51" s="49"/>
      <c r="P51" s="57"/>
    </row>
    <row r="52" spans="2:16" ht="15" hidden="1" customHeight="1" outlineLevel="1" x14ac:dyDescent="0.25">
      <c r="B52" s="56"/>
      <c r="C52" s="493"/>
      <c r="D52" s="331"/>
      <c r="E52" s="62"/>
      <c r="F52" s="334"/>
      <c r="G52" s="47"/>
      <c r="H52" s="47"/>
      <c r="I52" s="47"/>
      <c r="J52" s="47"/>
      <c r="K52" s="48"/>
      <c r="L52" s="48"/>
      <c r="M52" s="49"/>
      <c r="N52" s="49"/>
      <c r="O52" s="49"/>
      <c r="P52" s="57"/>
    </row>
    <row r="53" spans="2:16" ht="15" hidden="1" customHeight="1" outlineLevel="1" x14ac:dyDescent="0.25">
      <c r="B53" s="56"/>
      <c r="C53" s="493"/>
      <c r="D53" s="331"/>
      <c r="E53" s="62"/>
      <c r="F53" s="334"/>
      <c r="G53" s="47"/>
      <c r="H53" s="47"/>
      <c r="I53" s="47"/>
      <c r="J53" s="47"/>
      <c r="K53" s="48"/>
      <c r="L53" s="48"/>
      <c r="M53" s="49"/>
      <c r="N53" s="49"/>
      <c r="O53" s="49"/>
      <c r="P53" s="57"/>
    </row>
    <row r="54" spans="2:16" ht="15" hidden="1" customHeight="1" outlineLevel="1" x14ac:dyDescent="0.25">
      <c r="B54" s="56"/>
      <c r="C54" s="493"/>
      <c r="D54" s="331"/>
      <c r="E54" s="62"/>
      <c r="F54" s="334"/>
      <c r="G54" s="47"/>
      <c r="H54" s="47"/>
      <c r="I54" s="47"/>
      <c r="J54" s="47"/>
      <c r="K54" s="48"/>
      <c r="L54" s="48"/>
      <c r="M54" s="49"/>
      <c r="N54" s="49"/>
      <c r="O54" s="49"/>
      <c r="P54" s="57"/>
    </row>
    <row r="55" spans="2:16" ht="15" hidden="1" customHeight="1" outlineLevel="1" x14ac:dyDescent="0.25">
      <c r="B55" s="56"/>
      <c r="C55" s="493"/>
      <c r="D55" s="331"/>
      <c r="E55" s="62"/>
      <c r="F55" s="334"/>
      <c r="G55" s="47"/>
      <c r="H55" s="47"/>
      <c r="I55" s="47"/>
      <c r="J55" s="47"/>
      <c r="K55" s="48"/>
      <c r="L55" s="48"/>
      <c r="M55" s="49"/>
      <c r="N55" s="49"/>
      <c r="O55" s="49"/>
      <c r="P55" s="57"/>
    </row>
    <row r="56" spans="2:16" ht="15" hidden="1" customHeight="1" outlineLevel="1" x14ac:dyDescent="0.25">
      <c r="B56" s="56"/>
      <c r="C56" s="493"/>
      <c r="D56" s="331"/>
      <c r="E56" s="62"/>
      <c r="F56" s="334"/>
      <c r="G56" s="47"/>
      <c r="H56" s="47"/>
      <c r="I56" s="47"/>
      <c r="J56" s="47"/>
      <c r="K56" s="48"/>
      <c r="L56" s="48"/>
      <c r="M56" s="49"/>
      <c r="N56" s="49"/>
      <c r="O56" s="49"/>
      <c r="P56" s="57"/>
    </row>
    <row r="57" spans="2:16" ht="15" hidden="1" customHeight="1" outlineLevel="1" x14ac:dyDescent="0.25">
      <c r="B57" s="56"/>
      <c r="C57" s="493"/>
      <c r="D57" s="331"/>
      <c r="E57" s="62"/>
      <c r="F57" s="334"/>
      <c r="G57" s="47"/>
      <c r="H57" s="47"/>
      <c r="I57" s="47"/>
      <c r="J57" s="47"/>
      <c r="K57" s="48"/>
      <c r="L57" s="48"/>
      <c r="M57" s="49"/>
      <c r="N57" s="49"/>
      <c r="O57" s="49"/>
      <c r="P57" s="57"/>
    </row>
    <row r="58" spans="2:16" ht="15" hidden="1" customHeight="1" outlineLevel="1" x14ac:dyDescent="0.25">
      <c r="B58" s="56"/>
      <c r="C58" s="493"/>
      <c r="D58" s="331"/>
      <c r="E58" s="62"/>
      <c r="F58" s="334"/>
      <c r="G58" s="47"/>
      <c r="H58" s="47"/>
      <c r="I58" s="47"/>
      <c r="J58" s="47"/>
      <c r="K58" s="48"/>
      <c r="L58" s="48"/>
      <c r="M58" s="49"/>
      <c r="N58" s="49"/>
      <c r="O58" s="49"/>
      <c r="P58" s="57"/>
    </row>
    <row r="59" spans="2:16" ht="15" hidden="1" customHeight="1" outlineLevel="1" x14ac:dyDescent="0.25">
      <c r="B59" s="56"/>
      <c r="C59" s="493"/>
      <c r="D59" s="331"/>
      <c r="E59" s="62"/>
      <c r="F59" s="334"/>
      <c r="G59" s="47"/>
      <c r="H59" s="47"/>
      <c r="I59" s="47"/>
      <c r="J59" s="47"/>
      <c r="K59" s="48"/>
      <c r="L59" s="48"/>
      <c r="M59" s="49"/>
      <c r="N59" s="49"/>
      <c r="O59" s="49"/>
      <c r="P59" s="57"/>
    </row>
    <row r="60" spans="2:16" ht="15" hidden="1" customHeight="1" outlineLevel="1" x14ac:dyDescent="0.25">
      <c r="B60" s="56"/>
      <c r="C60" s="493"/>
      <c r="D60" s="331"/>
      <c r="E60" s="62"/>
      <c r="F60" s="334"/>
      <c r="G60" s="47"/>
      <c r="H60" s="47"/>
      <c r="I60" s="47"/>
      <c r="J60" s="47"/>
      <c r="K60" s="48"/>
      <c r="L60" s="48"/>
      <c r="M60" s="49"/>
      <c r="N60" s="49"/>
      <c r="O60" s="49"/>
      <c r="P60" s="57"/>
    </row>
    <row r="61" spans="2:16" ht="15" hidden="1" customHeight="1" outlineLevel="1" x14ac:dyDescent="0.25">
      <c r="B61" s="56"/>
      <c r="C61" s="493"/>
      <c r="D61" s="331"/>
      <c r="E61" s="62"/>
      <c r="F61" s="334"/>
      <c r="G61" s="47"/>
      <c r="H61" s="47"/>
      <c r="I61" s="47"/>
      <c r="J61" s="47"/>
      <c r="K61" s="48"/>
      <c r="L61" s="48"/>
      <c r="M61" s="49"/>
      <c r="N61" s="49"/>
      <c r="O61" s="49"/>
      <c r="P61" s="57"/>
    </row>
    <row r="62" spans="2:16" ht="15" hidden="1" customHeight="1" outlineLevel="1" x14ac:dyDescent="0.25">
      <c r="B62" s="56"/>
      <c r="C62" s="493"/>
      <c r="D62" s="331"/>
      <c r="E62" s="62"/>
      <c r="F62" s="334"/>
      <c r="G62" s="47"/>
      <c r="H62" s="47"/>
      <c r="I62" s="47"/>
      <c r="J62" s="47"/>
      <c r="K62" s="48"/>
      <c r="L62" s="48"/>
      <c r="M62" s="49"/>
      <c r="N62" s="49"/>
      <c r="O62" s="49"/>
      <c r="P62" s="57"/>
    </row>
    <row r="63" spans="2:16" ht="15" hidden="1" customHeight="1" outlineLevel="1" x14ac:dyDescent="0.25">
      <c r="B63" s="56"/>
      <c r="C63" s="493"/>
      <c r="D63" s="331"/>
      <c r="E63" s="62"/>
      <c r="F63" s="334"/>
      <c r="G63" s="47"/>
      <c r="H63" s="47"/>
      <c r="I63" s="47"/>
      <c r="J63" s="47"/>
      <c r="K63" s="48"/>
      <c r="L63" s="48"/>
      <c r="M63" s="49"/>
      <c r="N63" s="49"/>
      <c r="O63" s="49"/>
      <c r="P63" s="57"/>
    </row>
    <row r="64" spans="2:16" ht="15" hidden="1" customHeight="1" outlineLevel="1" x14ac:dyDescent="0.25">
      <c r="B64" s="56"/>
      <c r="C64" s="493"/>
      <c r="D64" s="331"/>
      <c r="E64" s="62"/>
      <c r="F64" s="334"/>
      <c r="G64" s="47"/>
      <c r="H64" s="47"/>
      <c r="I64" s="47"/>
      <c r="J64" s="47"/>
      <c r="K64" s="48"/>
      <c r="L64" s="48"/>
      <c r="M64" s="49"/>
      <c r="N64" s="49"/>
      <c r="O64" s="49"/>
      <c r="P64" s="57"/>
    </row>
    <row r="65" spans="2:16" ht="15" hidden="1" customHeight="1" outlineLevel="1" x14ac:dyDescent="0.25">
      <c r="B65" s="56"/>
      <c r="C65" s="493"/>
      <c r="D65" s="331"/>
      <c r="E65" s="62"/>
      <c r="F65" s="334"/>
      <c r="G65" s="47"/>
      <c r="H65" s="47"/>
      <c r="I65" s="47"/>
      <c r="J65" s="47"/>
      <c r="K65" s="48"/>
      <c r="L65" s="48"/>
      <c r="M65" s="49"/>
      <c r="N65" s="49"/>
      <c r="O65" s="49"/>
      <c r="P65" s="57"/>
    </row>
    <row r="66" spans="2:16" ht="15" hidden="1" customHeight="1" outlineLevel="1" x14ac:dyDescent="0.25">
      <c r="B66" s="56"/>
      <c r="C66" s="493"/>
      <c r="D66" s="331"/>
      <c r="E66" s="62"/>
      <c r="F66" s="334"/>
      <c r="G66" s="47"/>
      <c r="H66" s="47"/>
      <c r="I66" s="47"/>
      <c r="J66" s="47"/>
      <c r="K66" s="48"/>
      <c r="L66" s="48"/>
      <c r="M66" s="49"/>
      <c r="N66" s="49"/>
      <c r="O66" s="49"/>
      <c r="P66" s="57"/>
    </row>
    <row r="67" spans="2:16" ht="15" hidden="1" customHeight="1" outlineLevel="1" x14ac:dyDescent="0.25">
      <c r="B67" s="56"/>
      <c r="C67" s="493"/>
      <c r="D67" s="331"/>
      <c r="E67" s="62"/>
      <c r="F67" s="334"/>
      <c r="G67" s="47"/>
      <c r="H67" s="47"/>
      <c r="I67" s="47"/>
      <c r="J67" s="47"/>
      <c r="K67" s="48"/>
      <c r="L67" s="48"/>
      <c r="M67" s="49"/>
      <c r="N67" s="49"/>
      <c r="O67" s="49"/>
      <c r="P67" s="57"/>
    </row>
    <row r="68" spans="2:16" ht="15" hidden="1" customHeight="1" outlineLevel="1" x14ac:dyDescent="0.25">
      <c r="B68" s="56"/>
      <c r="C68" s="493"/>
      <c r="D68" s="331"/>
      <c r="E68" s="62"/>
      <c r="F68" s="334"/>
      <c r="G68" s="47"/>
      <c r="H68" s="47"/>
      <c r="I68" s="47"/>
      <c r="J68" s="47"/>
      <c r="K68" s="48"/>
      <c r="L68" s="48"/>
      <c r="M68" s="49"/>
      <c r="N68" s="49"/>
      <c r="O68" s="49"/>
      <c r="P68" s="57"/>
    </row>
    <row r="69" spans="2:16" ht="15" hidden="1" customHeight="1" outlineLevel="1" x14ac:dyDescent="0.25">
      <c r="B69" s="56"/>
      <c r="C69" s="494"/>
      <c r="D69" s="332"/>
      <c r="E69" s="62"/>
      <c r="F69" s="335"/>
      <c r="G69" s="47"/>
      <c r="H69" s="47"/>
      <c r="I69" s="47"/>
      <c r="J69" s="47"/>
      <c r="K69" s="48"/>
      <c r="L69" s="48"/>
      <c r="M69" s="49"/>
      <c r="N69" s="49"/>
      <c r="O69" s="49"/>
      <c r="P69" s="57"/>
    </row>
    <row r="70" spans="2:16" ht="15" customHeight="1" collapsed="1" x14ac:dyDescent="0.25"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1"/>
    </row>
    <row r="71" spans="2:16" ht="8.1" customHeight="1" x14ac:dyDescent="0.25"/>
    <row r="72" spans="2:16" ht="23.1" customHeight="1" x14ac:dyDescent="0.25">
      <c r="B72" s="51"/>
      <c r="C72" s="51"/>
      <c r="D72" s="6"/>
      <c r="E72" s="52"/>
      <c r="F72" s="52"/>
      <c r="G72" s="52"/>
      <c r="H72" s="51"/>
      <c r="I72" s="51"/>
      <c r="J72" s="51"/>
      <c r="K72" s="51"/>
      <c r="L72" s="51"/>
      <c r="M72" s="51"/>
      <c r="N72" s="51"/>
      <c r="O72" s="51"/>
      <c r="P72" s="51"/>
    </row>
  </sheetData>
  <sheetProtection algorithmName="SHA-512" hashValue="3SKd3Q5rbcn/IN+tOgBWw8wMjxxCYT8C3XlavqQtUKbWFyqkYtVJ5naMfVxsHUc1GZ6WPecm2DaXycCTHeALTA==" saltValue="8tOy8wBoa67JVU2H66o2NQ==" spinCount="100000" sheet="1" objects="1" scenarios="1"/>
  <conditionalFormatting sqref="I20:I26 M20:M26">
    <cfRule type="expression" dxfId="496" priority="1">
      <formula>I20="No"</formula>
    </cfRule>
  </conditionalFormatting>
  <dataValidations count="4">
    <dataValidation type="date" allowBlank="1" showInputMessage="1" showErrorMessage="1" errorTitle="Date Format Error" error="Date format should be: _x000a_Day.Month.Year" sqref="C20:C69" xr:uid="{BB49D5FF-4CD8-4DDF-BEC9-223D3CFD4C62}">
      <formula1>18264</formula1>
      <formula2>91313</formula2>
    </dataValidation>
    <dataValidation type="list" allowBlank="1" showInputMessage="1" showErrorMessage="1" sqref="M29:O29" xr:uid="{2F07E77F-1B01-44BE-B5D3-945AF77DDD1B}">
      <formula1>"Yes,No"</formula1>
    </dataValidation>
    <dataValidation type="list" allowBlank="1" showInputMessage="1" showErrorMessage="1" error="Please select &quot;Yes&quot; or &quot;No&quot;." sqref="I20:I26 M20:M26" xr:uid="{24FB8517-BA65-44C2-BB42-353ED27D3141}">
      <formula1>"Yes,No"</formula1>
    </dataValidation>
    <dataValidation type="list" allowBlank="1" showInputMessage="1" error="Please input a year. This will be the first year of your template." sqref="O20" xr:uid="{B5A731BD-5D81-45FD-BCFF-44290DFCEE88}">
      <formula1>"2020,2021,2022,2023,2024,2025,2026,2027,2028,2029,2030"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5" orientation="landscape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8295-E2CD-4B50-9CAD-0FF4CFAD080C}">
  <sheetPr codeName="Sheet2">
    <pageSetUpPr autoPageBreaks="0" fitToPage="1"/>
  </sheetPr>
  <dimension ref="B1:G507"/>
  <sheetViews>
    <sheetView showGridLines="0" showRowColHeaders="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130" customWidth="1"/>
    <col min="2" max="2" width="40.7109375" style="130" customWidth="1"/>
    <col min="3" max="3" width="25.7109375" style="14" customWidth="1"/>
    <col min="4" max="4" width="50.7109375" style="130" customWidth="1"/>
    <col min="5" max="5" width="42.140625" style="130" customWidth="1"/>
    <col min="6" max="6" width="6.5703125" style="130" customWidth="1"/>
    <col min="7" max="16384" width="9.140625" style="130"/>
  </cols>
  <sheetData>
    <row r="1" spans="2:7" ht="6.75" customHeight="1" x14ac:dyDescent="0.25">
      <c r="C1" s="130"/>
    </row>
    <row r="2" spans="2:7" s="434" customFormat="1" ht="20.100000000000001" customHeight="1" x14ac:dyDescent="0.3">
      <c r="B2" s="432" t="s">
        <v>212</v>
      </c>
      <c r="C2" s="433"/>
      <c r="D2" s="433"/>
    </row>
    <row r="3" spans="2:7" s="435" customFormat="1" ht="24" customHeight="1" x14ac:dyDescent="0.35">
      <c r="B3" s="431" t="s">
        <v>152</v>
      </c>
      <c r="C3" s="169"/>
      <c r="D3" s="169"/>
    </row>
    <row r="4" spans="2:7" ht="5.0999999999999996" customHeight="1" x14ac:dyDescent="0.25">
      <c r="C4" s="130"/>
    </row>
    <row r="5" spans="2:7" x14ac:dyDescent="0.25">
      <c r="B5" s="132"/>
      <c r="C5" s="132"/>
      <c r="D5" s="132"/>
    </row>
    <row r="6" spans="2:7" ht="30" customHeight="1" x14ac:dyDescent="0.25">
      <c r="B6" s="341" t="s">
        <v>103</v>
      </c>
      <c r="C6" s="342" t="s">
        <v>9</v>
      </c>
      <c r="D6" s="343" t="s">
        <v>151</v>
      </c>
    </row>
    <row r="7" spans="2:7" ht="20.100000000000001" customHeight="1" x14ac:dyDescent="0.25">
      <c r="B7" s="344" t="s">
        <v>161</v>
      </c>
      <c r="C7" s="116" t="s">
        <v>38</v>
      </c>
      <c r="D7" s="205"/>
    </row>
    <row r="8" spans="2:7" ht="20.100000000000001" customHeight="1" x14ac:dyDescent="0.25">
      <c r="B8" s="344" t="s">
        <v>162</v>
      </c>
      <c r="C8" s="116" t="s">
        <v>33</v>
      </c>
      <c r="D8" s="205"/>
    </row>
    <row r="9" spans="2:7" ht="20.100000000000001" customHeight="1" x14ac:dyDescent="0.25">
      <c r="B9" s="344" t="s">
        <v>163</v>
      </c>
      <c r="C9" s="116" t="s">
        <v>33</v>
      </c>
      <c r="D9" s="205"/>
    </row>
    <row r="10" spans="2:7" ht="20.100000000000001" customHeight="1" x14ac:dyDescent="0.25">
      <c r="B10" s="344" t="s">
        <v>164</v>
      </c>
      <c r="C10" s="116" t="s">
        <v>35</v>
      </c>
      <c r="D10" s="205"/>
    </row>
    <row r="11" spans="2:7" ht="20.100000000000001" customHeight="1" x14ac:dyDescent="0.25">
      <c r="B11" s="344" t="s">
        <v>165</v>
      </c>
      <c r="C11" s="116" t="s">
        <v>35</v>
      </c>
      <c r="D11" s="205"/>
    </row>
    <row r="12" spans="2:7" ht="20.100000000000001" customHeight="1" x14ac:dyDescent="0.25">
      <c r="B12" s="344" t="s">
        <v>166</v>
      </c>
      <c r="C12" s="116" t="s">
        <v>34</v>
      </c>
      <c r="D12" s="205"/>
    </row>
    <row r="13" spans="2:7" ht="20.100000000000001" customHeight="1" x14ac:dyDescent="0.25">
      <c r="B13" s="344" t="s">
        <v>167</v>
      </c>
      <c r="C13" s="116" t="s">
        <v>34</v>
      </c>
      <c r="D13" s="205" t="s">
        <v>171</v>
      </c>
      <c r="G13" s="3"/>
    </row>
    <row r="14" spans="2:7" ht="20.100000000000001" customHeight="1" x14ac:dyDescent="0.25">
      <c r="B14" s="344" t="s">
        <v>168</v>
      </c>
      <c r="C14" s="116" t="s">
        <v>32</v>
      </c>
      <c r="D14" s="205"/>
    </row>
    <row r="15" spans="2:7" ht="20.100000000000001" customHeight="1" x14ac:dyDescent="0.25">
      <c r="B15" s="344" t="s">
        <v>169</v>
      </c>
      <c r="C15" s="116" t="s">
        <v>32</v>
      </c>
      <c r="D15" s="205"/>
    </row>
    <row r="16" spans="2:7" ht="20.100000000000001" customHeight="1" x14ac:dyDescent="0.25">
      <c r="B16" s="344" t="s">
        <v>170</v>
      </c>
      <c r="C16" s="116" t="s">
        <v>32</v>
      </c>
      <c r="D16" s="205" t="s">
        <v>172</v>
      </c>
    </row>
    <row r="17" spans="2:4" ht="20.100000000000001" customHeight="1" x14ac:dyDescent="0.25">
      <c r="B17" s="344"/>
      <c r="C17" s="116"/>
      <c r="D17" s="205"/>
    </row>
    <row r="18" spans="2:4" ht="20.100000000000001" customHeight="1" x14ac:dyDescent="0.25">
      <c r="B18" s="344"/>
      <c r="C18" s="116"/>
      <c r="D18" s="205"/>
    </row>
    <row r="19" spans="2:4" ht="20.100000000000001" customHeight="1" x14ac:dyDescent="0.25">
      <c r="B19" s="344"/>
      <c r="C19" s="116"/>
      <c r="D19" s="205"/>
    </row>
    <row r="20" spans="2:4" ht="20.100000000000001" customHeight="1" x14ac:dyDescent="0.25">
      <c r="B20" s="344"/>
      <c r="C20" s="116"/>
      <c r="D20" s="205"/>
    </row>
    <row r="21" spans="2:4" ht="20.100000000000001" customHeight="1" x14ac:dyDescent="0.25">
      <c r="B21" s="345"/>
      <c r="C21" s="346"/>
      <c r="D21" s="347"/>
    </row>
    <row r="22" spans="2:4" ht="20.100000000000001" customHeight="1" x14ac:dyDescent="0.25">
      <c r="B22" s="528"/>
      <c r="C22" s="529"/>
      <c r="D22" s="529"/>
    </row>
    <row r="23" spans="2:4" ht="20.100000000000001" customHeight="1" x14ac:dyDescent="0.25">
      <c r="B23" s="528"/>
      <c r="C23" s="529"/>
      <c r="D23" s="529"/>
    </row>
    <row r="24" spans="2:4" ht="20.100000000000001" customHeight="1" x14ac:dyDescent="0.25">
      <c r="B24" s="528"/>
      <c r="C24" s="529"/>
      <c r="D24" s="529"/>
    </row>
    <row r="25" spans="2:4" ht="20.100000000000001" customHeight="1" x14ac:dyDescent="0.25">
      <c r="B25" s="528"/>
      <c r="C25" s="529"/>
      <c r="D25" s="529"/>
    </row>
    <row r="26" spans="2:4" ht="20.100000000000001" customHeight="1" x14ac:dyDescent="0.25">
      <c r="B26" s="528"/>
      <c r="C26" s="529"/>
      <c r="D26" s="529"/>
    </row>
    <row r="27" spans="2:4" ht="20.100000000000001" customHeight="1" x14ac:dyDescent="0.25">
      <c r="B27" s="528"/>
      <c r="C27" s="529"/>
      <c r="D27" s="529"/>
    </row>
    <row r="28" spans="2:4" ht="20.100000000000001" customHeight="1" x14ac:dyDescent="0.25">
      <c r="B28" s="528"/>
      <c r="C28" s="529"/>
      <c r="D28" s="529"/>
    </row>
    <row r="29" spans="2:4" ht="20.100000000000001" customHeight="1" x14ac:dyDescent="0.25">
      <c r="B29" s="528"/>
      <c r="C29" s="529"/>
      <c r="D29" s="529"/>
    </row>
    <row r="30" spans="2:4" ht="20.100000000000001" customHeight="1" x14ac:dyDescent="0.25">
      <c r="B30" s="528"/>
      <c r="C30" s="529"/>
      <c r="D30" s="529"/>
    </row>
    <row r="31" spans="2:4" ht="20.100000000000001" customHeight="1" x14ac:dyDescent="0.25">
      <c r="B31" s="528"/>
      <c r="C31" s="529"/>
      <c r="D31" s="529"/>
    </row>
    <row r="32" spans="2:4" ht="20.100000000000001" customHeight="1" x14ac:dyDescent="0.25">
      <c r="B32" s="528"/>
      <c r="C32" s="529"/>
      <c r="D32" s="529"/>
    </row>
    <row r="33" spans="2:4" ht="20.100000000000001" customHeight="1" x14ac:dyDescent="0.25">
      <c r="B33" s="528"/>
      <c r="C33" s="529"/>
      <c r="D33" s="529"/>
    </row>
    <row r="34" spans="2:4" ht="20.100000000000001" customHeight="1" x14ac:dyDescent="0.25">
      <c r="B34" s="528"/>
      <c r="C34" s="529"/>
      <c r="D34" s="529"/>
    </row>
    <row r="35" spans="2:4" ht="20.100000000000001" customHeight="1" x14ac:dyDescent="0.25">
      <c r="B35" s="528"/>
      <c r="C35" s="529"/>
      <c r="D35" s="529"/>
    </row>
    <row r="36" spans="2:4" ht="20.100000000000001" customHeight="1" x14ac:dyDescent="0.25">
      <c r="B36" s="528"/>
      <c r="C36" s="529"/>
      <c r="D36" s="529"/>
    </row>
    <row r="37" spans="2:4" ht="20.100000000000001" customHeight="1" x14ac:dyDescent="0.25">
      <c r="B37" s="528"/>
      <c r="C37" s="529"/>
      <c r="D37" s="529"/>
    </row>
    <row r="38" spans="2:4" ht="20.100000000000001" customHeight="1" x14ac:dyDescent="0.25">
      <c r="B38" s="528"/>
      <c r="C38" s="529"/>
      <c r="D38" s="529"/>
    </row>
    <row r="39" spans="2:4" ht="20.100000000000001" customHeight="1" x14ac:dyDescent="0.25">
      <c r="B39" s="528"/>
      <c r="C39" s="529"/>
      <c r="D39" s="529"/>
    </row>
    <row r="40" spans="2:4" ht="20.100000000000001" customHeight="1" x14ac:dyDescent="0.25">
      <c r="B40" s="528"/>
      <c r="C40" s="529"/>
      <c r="D40" s="529"/>
    </row>
    <row r="41" spans="2:4" ht="20.100000000000001" customHeight="1" x14ac:dyDescent="0.25">
      <c r="B41" s="528"/>
      <c r="C41" s="529"/>
      <c r="D41" s="529"/>
    </row>
    <row r="42" spans="2:4" ht="20.100000000000001" customHeight="1" x14ac:dyDescent="0.25">
      <c r="B42" s="528"/>
      <c r="C42" s="529"/>
      <c r="D42" s="529"/>
    </row>
    <row r="43" spans="2:4" ht="20.100000000000001" customHeight="1" x14ac:dyDescent="0.25">
      <c r="B43" s="528"/>
      <c r="C43" s="529"/>
      <c r="D43" s="529"/>
    </row>
    <row r="44" spans="2:4" ht="20.100000000000001" customHeight="1" x14ac:dyDescent="0.25">
      <c r="B44" s="528"/>
      <c r="C44" s="529"/>
      <c r="D44" s="529"/>
    </row>
    <row r="45" spans="2:4" ht="20.100000000000001" customHeight="1" x14ac:dyDescent="0.25">
      <c r="B45" s="528"/>
      <c r="C45" s="529"/>
      <c r="D45" s="529"/>
    </row>
    <row r="46" spans="2:4" ht="20.100000000000001" customHeight="1" x14ac:dyDescent="0.25">
      <c r="B46" s="528"/>
      <c r="C46" s="529"/>
      <c r="D46" s="529"/>
    </row>
    <row r="47" spans="2:4" ht="20.100000000000001" customHeight="1" x14ac:dyDescent="0.25">
      <c r="B47" s="528"/>
      <c r="C47" s="529"/>
      <c r="D47" s="529"/>
    </row>
    <row r="48" spans="2:4" ht="20.100000000000001" customHeight="1" x14ac:dyDescent="0.25">
      <c r="B48" s="528"/>
      <c r="C48" s="529"/>
      <c r="D48" s="529"/>
    </row>
    <row r="49" spans="2:4" ht="20.100000000000001" customHeight="1" x14ac:dyDescent="0.25">
      <c r="B49" s="528"/>
      <c r="C49" s="529"/>
      <c r="D49" s="529"/>
    </row>
    <row r="50" spans="2:4" ht="20.100000000000001" customHeight="1" x14ac:dyDescent="0.25">
      <c r="B50" s="528"/>
      <c r="C50" s="529"/>
      <c r="D50" s="529"/>
    </row>
    <row r="51" spans="2:4" ht="20.100000000000001" customHeight="1" x14ac:dyDescent="0.25">
      <c r="B51" s="528"/>
      <c r="C51" s="529"/>
      <c r="D51" s="529"/>
    </row>
    <row r="52" spans="2:4" ht="20.100000000000001" customHeight="1" x14ac:dyDescent="0.25">
      <c r="B52" s="528"/>
      <c r="C52" s="529"/>
      <c r="D52" s="529"/>
    </row>
    <row r="53" spans="2:4" ht="20.100000000000001" customHeight="1" x14ac:dyDescent="0.25">
      <c r="B53" s="528"/>
      <c r="C53" s="529"/>
      <c r="D53" s="529"/>
    </row>
    <row r="54" spans="2:4" ht="20.100000000000001" customHeight="1" x14ac:dyDescent="0.25">
      <c r="B54" s="528"/>
      <c r="C54" s="529"/>
      <c r="D54" s="529"/>
    </row>
    <row r="55" spans="2:4" ht="20.100000000000001" customHeight="1" x14ac:dyDescent="0.25">
      <c r="B55" s="528"/>
      <c r="C55" s="529"/>
      <c r="D55" s="529"/>
    </row>
    <row r="56" spans="2:4" ht="20.100000000000001" customHeight="1" x14ac:dyDescent="0.25">
      <c r="B56" s="528"/>
      <c r="C56" s="529"/>
      <c r="D56" s="529"/>
    </row>
    <row r="57" spans="2:4" ht="20.100000000000001" customHeight="1" x14ac:dyDescent="0.25">
      <c r="B57" s="528"/>
      <c r="C57" s="529"/>
      <c r="D57" s="529"/>
    </row>
    <row r="58" spans="2:4" ht="20.100000000000001" customHeight="1" x14ac:dyDescent="0.25">
      <c r="B58" s="528"/>
      <c r="C58" s="529"/>
      <c r="D58" s="529"/>
    </row>
    <row r="59" spans="2:4" ht="20.100000000000001" customHeight="1" x14ac:dyDescent="0.25">
      <c r="B59" s="528"/>
      <c r="C59" s="529"/>
      <c r="D59" s="529"/>
    </row>
    <row r="60" spans="2:4" ht="20.100000000000001" customHeight="1" x14ac:dyDescent="0.25">
      <c r="B60" s="528"/>
      <c r="C60" s="529"/>
      <c r="D60" s="529"/>
    </row>
    <row r="61" spans="2:4" ht="20.100000000000001" customHeight="1" x14ac:dyDescent="0.25">
      <c r="B61" s="528"/>
      <c r="C61" s="529"/>
      <c r="D61" s="529"/>
    </row>
    <row r="62" spans="2:4" ht="20.100000000000001" customHeight="1" x14ac:dyDescent="0.25">
      <c r="B62" s="528"/>
      <c r="C62" s="529"/>
      <c r="D62" s="529"/>
    </row>
    <row r="63" spans="2:4" ht="20.100000000000001" customHeight="1" x14ac:dyDescent="0.25">
      <c r="B63" s="528"/>
      <c r="C63" s="529"/>
      <c r="D63" s="529"/>
    </row>
    <row r="64" spans="2:4" ht="20.100000000000001" customHeight="1" x14ac:dyDescent="0.25">
      <c r="B64" s="528"/>
      <c r="C64" s="529"/>
      <c r="D64" s="529"/>
    </row>
    <row r="65" spans="2:4" ht="20.100000000000001" customHeight="1" x14ac:dyDescent="0.25">
      <c r="B65" s="528"/>
      <c r="C65" s="529"/>
      <c r="D65" s="529"/>
    </row>
    <row r="66" spans="2:4" ht="20.100000000000001" customHeight="1" x14ac:dyDescent="0.25">
      <c r="B66" s="528"/>
      <c r="C66" s="529"/>
      <c r="D66" s="529"/>
    </row>
    <row r="67" spans="2:4" ht="20.100000000000001" customHeight="1" x14ac:dyDescent="0.25">
      <c r="B67" s="528"/>
      <c r="C67" s="529"/>
      <c r="D67" s="529"/>
    </row>
    <row r="68" spans="2:4" ht="20.100000000000001" customHeight="1" x14ac:dyDescent="0.25">
      <c r="B68" s="528"/>
      <c r="C68" s="529"/>
      <c r="D68" s="529"/>
    </row>
    <row r="69" spans="2:4" ht="20.100000000000001" customHeight="1" x14ac:dyDescent="0.25">
      <c r="B69" s="528"/>
      <c r="C69" s="529"/>
      <c r="D69" s="529"/>
    </row>
    <row r="70" spans="2:4" ht="20.100000000000001" customHeight="1" x14ac:dyDescent="0.25">
      <c r="B70" s="528"/>
      <c r="C70" s="529"/>
      <c r="D70" s="529"/>
    </row>
    <row r="71" spans="2:4" ht="20.100000000000001" customHeight="1" x14ac:dyDescent="0.25">
      <c r="B71" s="528"/>
      <c r="C71" s="529"/>
      <c r="D71" s="529"/>
    </row>
    <row r="72" spans="2:4" ht="20.100000000000001" customHeight="1" x14ac:dyDescent="0.25">
      <c r="B72" s="528"/>
      <c r="C72" s="529"/>
      <c r="D72" s="529"/>
    </row>
    <row r="73" spans="2:4" ht="20.100000000000001" customHeight="1" x14ac:dyDescent="0.25">
      <c r="B73" s="528"/>
      <c r="C73" s="529"/>
      <c r="D73" s="529"/>
    </row>
    <row r="74" spans="2:4" ht="20.100000000000001" customHeight="1" x14ac:dyDescent="0.25">
      <c r="B74" s="528"/>
      <c r="C74" s="529"/>
      <c r="D74" s="529"/>
    </row>
    <row r="75" spans="2:4" ht="20.100000000000001" customHeight="1" x14ac:dyDescent="0.25">
      <c r="B75" s="528"/>
      <c r="C75" s="529"/>
      <c r="D75" s="529"/>
    </row>
    <row r="76" spans="2:4" ht="20.100000000000001" customHeight="1" x14ac:dyDescent="0.25">
      <c r="B76" s="528"/>
      <c r="C76" s="529"/>
      <c r="D76" s="529"/>
    </row>
    <row r="77" spans="2:4" ht="20.100000000000001" customHeight="1" x14ac:dyDescent="0.25">
      <c r="B77" s="528"/>
      <c r="C77" s="529"/>
      <c r="D77" s="529"/>
    </row>
    <row r="78" spans="2:4" ht="20.100000000000001" customHeight="1" x14ac:dyDescent="0.25">
      <c r="B78" s="528"/>
      <c r="C78" s="529"/>
      <c r="D78" s="529"/>
    </row>
    <row r="79" spans="2:4" ht="20.100000000000001" customHeight="1" x14ac:dyDescent="0.25">
      <c r="B79" s="528"/>
      <c r="C79" s="529"/>
      <c r="D79" s="529"/>
    </row>
    <row r="80" spans="2:4" ht="20.100000000000001" customHeight="1" x14ac:dyDescent="0.25">
      <c r="B80" s="528"/>
      <c r="C80" s="529"/>
      <c r="D80" s="529"/>
    </row>
    <row r="81" spans="2:4" ht="20.100000000000001" customHeight="1" x14ac:dyDescent="0.25">
      <c r="B81" s="528"/>
      <c r="C81" s="529"/>
      <c r="D81" s="529"/>
    </row>
    <row r="82" spans="2:4" ht="20.100000000000001" customHeight="1" x14ac:dyDescent="0.25">
      <c r="B82" s="528"/>
      <c r="C82" s="529"/>
      <c r="D82" s="529"/>
    </row>
    <row r="83" spans="2:4" ht="20.100000000000001" customHeight="1" x14ac:dyDescent="0.25">
      <c r="B83" s="528"/>
      <c r="C83" s="529"/>
      <c r="D83" s="529"/>
    </row>
    <row r="84" spans="2:4" ht="20.100000000000001" customHeight="1" x14ac:dyDescent="0.25">
      <c r="B84" s="528"/>
      <c r="C84" s="529"/>
      <c r="D84" s="529"/>
    </row>
    <row r="85" spans="2:4" ht="20.100000000000001" customHeight="1" x14ac:dyDescent="0.25">
      <c r="B85" s="528"/>
      <c r="C85" s="529"/>
      <c r="D85" s="529"/>
    </row>
    <row r="86" spans="2:4" ht="20.100000000000001" customHeight="1" x14ac:dyDescent="0.25">
      <c r="B86" s="528"/>
      <c r="C86" s="529"/>
      <c r="D86" s="529"/>
    </row>
    <row r="87" spans="2:4" ht="20.100000000000001" customHeight="1" x14ac:dyDescent="0.25">
      <c r="B87" s="528"/>
      <c r="C87" s="529"/>
      <c r="D87" s="529"/>
    </row>
    <row r="88" spans="2:4" ht="20.100000000000001" customHeight="1" x14ac:dyDescent="0.25">
      <c r="B88" s="528"/>
      <c r="C88" s="529"/>
      <c r="D88" s="529"/>
    </row>
    <row r="89" spans="2:4" ht="20.100000000000001" customHeight="1" x14ac:dyDescent="0.25">
      <c r="B89" s="528"/>
      <c r="C89" s="529"/>
      <c r="D89" s="529"/>
    </row>
    <row r="90" spans="2:4" ht="20.100000000000001" customHeight="1" x14ac:dyDescent="0.25">
      <c r="B90" s="528"/>
      <c r="C90" s="529"/>
      <c r="D90" s="529"/>
    </row>
    <row r="91" spans="2:4" ht="20.100000000000001" customHeight="1" x14ac:dyDescent="0.25">
      <c r="B91" s="528"/>
      <c r="C91" s="529"/>
      <c r="D91" s="529"/>
    </row>
    <row r="92" spans="2:4" ht="20.100000000000001" customHeight="1" x14ac:dyDescent="0.25">
      <c r="B92" s="528"/>
      <c r="C92" s="529"/>
      <c r="D92" s="529"/>
    </row>
    <row r="93" spans="2:4" ht="20.100000000000001" customHeight="1" x14ac:dyDescent="0.25">
      <c r="B93" s="528"/>
      <c r="C93" s="529"/>
      <c r="D93" s="529"/>
    </row>
    <row r="94" spans="2:4" ht="20.100000000000001" customHeight="1" x14ac:dyDescent="0.25">
      <c r="B94" s="528"/>
      <c r="C94" s="529"/>
      <c r="D94" s="529"/>
    </row>
    <row r="95" spans="2:4" ht="20.100000000000001" customHeight="1" x14ac:dyDescent="0.25">
      <c r="B95" s="528"/>
      <c r="C95" s="529"/>
      <c r="D95" s="529"/>
    </row>
    <row r="96" spans="2:4" ht="20.100000000000001" customHeight="1" x14ac:dyDescent="0.25">
      <c r="B96" s="528"/>
      <c r="C96" s="529"/>
      <c r="D96" s="529"/>
    </row>
    <row r="97" spans="2:4" ht="20.100000000000001" customHeight="1" x14ac:dyDescent="0.25">
      <c r="B97" s="528"/>
      <c r="C97" s="529"/>
      <c r="D97" s="529"/>
    </row>
    <row r="98" spans="2:4" ht="20.100000000000001" customHeight="1" x14ac:dyDescent="0.25">
      <c r="B98" s="528"/>
      <c r="C98" s="529"/>
      <c r="D98" s="529"/>
    </row>
    <row r="99" spans="2:4" ht="20.100000000000001" customHeight="1" x14ac:dyDescent="0.25">
      <c r="B99" s="528"/>
      <c r="C99" s="529"/>
      <c r="D99" s="529"/>
    </row>
    <row r="100" spans="2:4" ht="20.100000000000001" customHeight="1" x14ac:dyDescent="0.25">
      <c r="B100" s="528"/>
      <c r="C100" s="529"/>
      <c r="D100" s="529"/>
    </row>
    <row r="101" spans="2:4" ht="20.100000000000001" customHeight="1" x14ac:dyDescent="0.25">
      <c r="B101" s="528"/>
      <c r="C101" s="529"/>
      <c r="D101" s="529"/>
    </row>
    <row r="102" spans="2:4" ht="20.100000000000001" customHeight="1" x14ac:dyDescent="0.25">
      <c r="B102" s="528"/>
      <c r="C102" s="529"/>
      <c r="D102" s="529"/>
    </row>
    <row r="103" spans="2:4" ht="20.100000000000001" customHeight="1" x14ac:dyDescent="0.25">
      <c r="B103" s="528"/>
      <c r="C103" s="529"/>
      <c r="D103" s="529"/>
    </row>
    <row r="104" spans="2:4" ht="20.100000000000001" customHeight="1" x14ac:dyDescent="0.25">
      <c r="B104" s="528"/>
      <c r="C104" s="529"/>
      <c r="D104" s="529"/>
    </row>
    <row r="105" spans="2:4" ht="20.100000000000001" customHeight="1" x14ac:dyDescent="0.25">
      <c r="B105" s="528"/>
      <c r="C105" s="529"/>
      <c r="D105" s="529"/>
    </row>
    <row r="106" spans="2:4" ht="20.100000000000001" customHeight="1" x14ac:dyDescent="0.25">
      <c r="B106" s="528"/>
      <c r="C106" s="529"/>
      <c r="D106" s="529"/>
    </row>
    <row r="107" spans="2:4" ht="20.100000000000001" customHeight="1" x14ac:dyDescent="0.25">
      <c r="B107" s="528"/>
      <c r="C107" s="529"/>
      <c r="D107" s="529"/>
    </row>
    <row r="108" spans="2:4" ht="20.100000000000001" customHeight="1" x14ac:dyDescent="0.25">
      <c r="B108" s="528"/>
      <c r="C108" s="529"/>
      <c r="D108" s="529"/>
    </row>
    <row r="109" spans="2:4" ht="20.100000000000001" customHeight="1" x14ac:dyDescent="0.25">
      <c r="B109" s="528"/>
      <c r="C109" s="529"/>
      <c r="D109" s="529"/>
    </row>
    <row r="110" spans="2:4" ht="20.100000000000001" customHeight="1" x14ac:dyDescent="0.25">
      <c r="B110" s="528"/>
      <c r="C110" s="529"/>
      <c r="D110" s="529"/>
    </row>
    <row r="111" spans="2:4" ht="20.100000000000001" customHeight="1" x14ac:dyDescent="0.25">
      <c r="B111" s="528"/>
      <c r="C111" s="529"/>
      <c r="D111" s="529"/>
    </row>
    <row r="112" spans="2:4" ht="20.100000000000001" customHeight="1" x14ac:dyDescent="0.25">
      <c r="B112" s="528"/>
      <c r="C112" s="529"/>
      <c r="D112" s="529"/>
    </row>
    <row r="113" spans="2:4" ht="20.100000000000001" customHeight="1" x14ac:dyDescent="0.25">
      <c r="B113" s="528"/>
      <c r="C113" s="529"/>
      <c r="D113" s="529"/>
    </row>
    <row r="114" spans="2:4" ht="20.100000000000001" customHeight="1" x14ac:dyDescent="0.25">
      <c r="B114" s="528"/>
      <c r="C114" s="529"/>
      <c r="D114" s="529"/>
    </row>
    <row r="115" spans="2:4" ht="20.100000000000001" customHeight="1" x14ac:dyDescent="0.25">
      <c r="B115" s="528"/>
      <c r="C115" s="529"/>
      <c r="D115" s="529"/>
    </row>
    <row r="116" spans="2:4" ht="20.100000000000001" customHeight="1" x14ac:dyDescent="0.25">
      <c r="B116" s="528"/>
      <c r="C116" s="529"/>
      <c r="D116" s="529"/>
    </row>
    <row r="117" spans="2:4" ht="20.100000000000001" customHeight="1" x14ac:dyDescent="0.25">
      <c r="B117" s="528"/>
      <c r="C117" s="529"/>
      <c r="D117" s="529"/>
    </row>
    <row r="118" spans="2:4" ht="20.100000000000001" customHeight="1" x14ac:dyDescent="0.25">
      <c r="B118" s="528"/>
      <c r="C118" s="529"/>
      <c r="D118" s="529"/>
    </row>
    <row r="119" spans="2:4" ht="20.100000000000001" customHeight="1" x14ac:dyDescent="0.25">
      <c r="B119" s="528"/>
      <c r="C119" s="529"/>
      <c r="D119" s="529"/>
    </row>
    <row r="120" spans="2:4" ht="20.100000000000001" customHeight="1" x14ac:dyDescent="0.25">
      <c r="B120" s="528"/>
      <c r="C120" s="529"/>
      <c r="D120" s="529"/>
    </row>
    <row r="121" spans="2:4" ht="20.100000000000001" customHeight="1" x14ac:dyDescent="0.25">
      <c r="B121" s="528"/>
      <c r="C121" s="529"/>
      <c r="D121" s="529"/>
    </row>
    <row r="122" spans="2:4" ht="20.100000000000001" customHeight="1" x14ac:dyDescent="0.25">
      <c r="B122" s="528"/>
      <c r="C122" s="529"/>
      <c r="D122" s="529"/>
    </row>
    <row r="123" spans="2:4" ht="20.100000000000001" customHeight="1" x14ac:dyDescent="0.25">
      <c r="B123" s="528"/>
      <c r="C123" s="529"/>
      <c r="D123" s="529"/>
    </row>
    <row r="124" spans="2:4" ht="20.100000000000001" customHeight="1" x14ac:dyDescent="0.25">
      <c r="B124" s="528"/>
      <c r="C124" s="529"/>
      <c r="D124" s="529"/>
    </row>
    <row r="125" spans="2:4" ht="20.100000000000001" customHeight="1" x14ac:dyDescent="0.25">
      <c r="B125" s="528"/>
      <c r="C125" s="529"/>
      <c r="D125" s="529"/>
    </row>
    <row r="126" spans="2:4" ht="20.100000000000001" customHeight="1" x14ac:dyDescent="0.25">
      <c r="B126" s="528"/>
      <c r="C126" s="529"/>
      <c r="D126" s="529"/>
    </row>
    <row r="127" spans="2:4" ht="20.100000000000001" customHeight="1" x14ac:dyDescent="0.25">
      <c r="B127" s="528"/>
      <c r="C127" s="529"/>
      <c r="D127" s="529"/>
    </row>
    <row r="128" spans="2:4" ht="20.100000000000001" customHeight="1" x14ac:dyDescent="0.25">
      <c r="B128" s="528"/>
      <c r="C128" s="529"/>
      <c r="D128" s="529"/>
    </row>
    <row r="129" spans="2:4" ht="20.100000000000001" customHeight="1" x14ac:dyDescent="0.25">
      <c r="B129" s="528"/>
      <c r="C129" s="529"/>
      <c r="D129" s="529"/>
    </row>
    <row r="130" spans="2:4" ht="20.100000000000001" customHeight="1" x14ac:dyDescent="0.25">
      <c r="B130" s="528"/>
      <c r="C130" s="529"/>
      <c r="D130" s="529"/>
    </row>
    <row r="131" spans="2:4" ht="20.100000000000001" customHeight="1" x14ac:dyDescent="0.25">
      <c r="B131" s="528"/>
      <c r="C131" s="529"/>
      <c r="D131" s="529"/>
    </row>
    <row r="132" spans="2:4" ht="20.100000000000001" customHeight="1" x14ac:dyDescent="0.25">
      <c r="B132" s="528"/>
      <c r="C132" s="529"/>
      <c r="D132" s="529"/>
    </row>
    <row r="133" spans="2:4" ht="20.100000000000001" customHeight="1" x14ac:dyDescent="0.25">
      <c r="B133" s="528"/>
      <c r="C133" s="529"/>
      <c r="D133" s="529"/>
    </row>
    <row r="134" spans="2:4" ht="20.100000000000001" customHeight="1" x14ac:dyDescent="0.25">
      <c r="B134" s="528"/>
      <c r="C134" s="529"/>
      <c r="D134" s="529"/>
    </row>
    <row r="135" spans="2:4" ht="20.100000000000001" customHeight="1" x14ac:dyDescent="0.25">
      <c r="B135" s="528"/>
      <c r="C135" s="529"/>
      <c r="D135" s="529"/>
    </row>
    <row r="136" spans="2:4" ht="20.100000000000001" customHeight="1" x14ac:dyDescent="0.25">
      <c r="B136" s="528"/>
      <c r="C136" s="529"/>
      <c r="D136" s="529"/>
    </row>
    <row r="137" spans="2:4" ht="20.100000000000001" customHeight="1" x14ac:dyDescent="0.25">
      <c r="B137" s="528"/>
      <c r="C137" s="529"/>
      <c r="D137" s="529"/>
    </row>
    <row r="138" spans="2:4" ht="20.100000000000001" customHeight="1" x14ac:dyDescent="0.25">
      <c r="B138" s="528"/>
      <c r="C138" s="529"/>
      <c r="D138" s="529"/>
    </row>
    <row r="139" spans="2:4" ht="20.100000000000001" customHeight="1" x14ac:dyDescent="0.25">
      <c r="B139" s="528"/>
      <c r="C139" s="529"/>
      <c r="D139" s="529"/>
    </row>
    <row r="140" spans="2:4" ht="20.100000000000001" customHeight="1" x14ac:dyDescent="0.25">
      <c r="B140" s="528"/>
      <c r="C140" s="529"/>
      <c r="D140" s="529"/>
    </row>
    <row r="141" spans="2:4" ht="20.100000000000001" customHeight="1" x14ac:dyDescent="0.25">
      <c r="B141" s="528"/>
      <c r="C141" s="529"/>
      <c r="D141" s="529"/>
    </row>
    <row r="142" spans="2:4" ht="20.100000000000001" customHeight="1" x14ac:dyDescent="0.25">
      <c r="B142" s="528"/>
      <c r="C142" s="529"/>
      <c r="D142" s="529"/>
    </row>
    <row r="143" spans="2:4" ht="20.100000000000001" customHeight="1" x14ac:dyDescent="0.25">
      <c r="B143" s="528"/>
      <c r="C143" s="529"/>
      <c r="D143" s="529"/>
    </row>
    <row r="144" spans="2:4" ht="20.100000000000001" customHeight="1" x14ac:dyDescent="0.25">
      <c r="B144" s="528"/>
      <c r="C144" s="529"/>
      <c r="D144" s="529"/>
    </row>
    <row r="145" spans="2:4" ht="20.100000000000001" customHeight="1" x14ac:dyDescent="0.25">
      <c r="B145" s="528"/>
      <c r="C145" s="529"/>
      <c r="D145" s="529"/>
    </row>
    <row r="146" spans="2:4" ht="20.100000000000001" customHeight="1" x14ac:dyDescent="0.25">
      <c r="B146" s="528"/>
      <c r="C146" s="529"/>
      <c r="D146" s="529"/>
    </row>
    <row r="147" spans="2:4" ht="20.100000000000001" customHeight="1" x14ac:dyDescent="0.25">
      <c r="B147" s="528"/>
      <c r="C147" s="529"/>
      <c r="D147" s="529"/>
    </row>
    <row r="148" spans="2:4" ht="20.100000000000001" customHeight="1" x14ac:dyDescent="0.25">
      <c r="B148" s="528"/>
      <c r="C148" s="529"/>
      <c r="D148" s="529"/>
    </row>
    <row r="149" spans="2:4" ht="20.100000000000001" customHeight="1" x14ac:dyDescent="0.25">
      <c r="B149" s="528"/>
      <c r="C149" s="529"/>
      <c r="D149" s="529"/>
    </row>
    <row r="150" spans="2:4" ht="20.100000000000001" customHeight="1" x14ac:dyDescent="0.25">
      <c r="B150" s="528"/>
      <c r="C150" s="529"/>
      <c r="D150" s="529"/>
    </row>
    <row r="151" spans="2:4" ht="20.100000000000001" customHeight="1" x14ac:dyDescent="0.25">
      <c r="B151" s="528"/>
      <c r="C151" s="529"/>
      <c r="D151" s="529"/>
    </row>
    <row r="152" spans="2:4" ht="20.100000000000001" customHeight="1" x14ac:dyDescent="0.25">
      <c r="B152" s="528"/>
      <c r="C152" s="529"/>
      <c r="D152" s="529"/>
    </row>
    <row r="153" spans="2:4" ht="20.100000000000001" customHeight="1" x14ac:dyDescent="0.25">
      <c r="B153" s="528"/>
      <c r="C153" s="529"/>
      <c r="D153" s="529"/>
    </row>
    <row r="154" spans="2:4" ht="20.100000000000001" customHeight="1" x14ac:dyDescent="0.25">
      <c r="B154" s="528"/>
      <c r="C154" s="529"/>
      <c r="D154" s="529"/>
    </row>
    <row r="155" spans="2:4" ht="20.100000000000001" customHeight="1" x14ac:dyDescent="0.25">
      <c r="B155" s="528"/>
      <c r="C155" s="529"/>
      <c r="D155" s="529"/>
    </row>
    <row r="156" spans="2:4" ht="20.100000000000001" customHeight="1" x14ac:dyDescent="0.25">
      <c r="B156" s="528"/>
      <c r="C156" s="529"/>
      <c r="D156" s="529"/>
    </row>
    <row r="157" spans="2:4" ht="20.100000000000001" customHeight="1" x14ac:dyDescent="0.25">
      <c r="B157" s="528"/>
      <c r="C157" s="529"/>
      <c r="D157" s="529"/>
    </row>
    <row r="158" spans="2:4" ht="20.100000000000001" customHeight="1" x14ac:dyDescent="0.25">
      <c r="B158" s="528"/>
      <c r="C158" s="529"/>
      <c r="D158" s="529"/>
    </row>
    <row r="159" spans="2:4" ht="20.100000000000001" customHeight="1" x14ac:dyDescent="0.25">
      <c r="B159" s="528"/>
      <c r="C159" s="529"/>
      <c r="D159" s="529"/>
    </row>
    <row r="160" spans="2:4" ht="20.100000000000001" customHeight="1" x14ac:dyDescent="0.25">
      <c r="B160" s="528"/>
      <c r="C160" s="529"/>
      <c r="D160" s="529"/>
    </row>
    <row r="161" spans="2:4" ht="20.100000000000001" customHeight="1" x14ac:dyDescent="0.25">
      <c r="B161" s="528"/>
      <c r="C161" s="529"/>
      <c r="D161" s="529"/>
    </row>
    <row r="162" spans="2:4" ht="20.100000000000001" customHeight="1" x14ac:dyDescent="0.25">
      <c r="B162" s="528"/>
      <c r="C162" s="529"/>
      <c r="D162" s="529"/>
    </row>
    <row r="163" spans="2:4" ht="20.100000000000001" customHeight="1" x14ac:dyDescent="0.25">
      <c r="B163" s="528"/>
      <c r="C163" s="529"/>
      <c r="D163" s="529"/>
    </row>
    <row r="164" spans="2:4" ht="20.100000000000001" customHeight="1" x14ac:dyDescent="0.25">
      <c r="B164" s="528"/>
      <c r="C164" s="529"/>
      <c r="D164" s="529"/>
    </row>
    <row r="165" spans="2:4" ht="20.100000000000001" customHeight="1" x14ac:dyDescent="0.25">
      <c r="B165" s="528"/>
      <c r="C165" s="529"/>
      <c r="D165" s="529"/>
    </row>
    <row r="166" spans="2:4" ht="20.100000000000001" customHeight="1" x14ac:dyDescent="0.25">
      <c r="B166" s="528"/>
      <c r="C166" s="529"/>
      <c r="D166" s="529"/>
    </row>
    <row r="167" spans="2:4" ht="20.100000000000001" customHeight="1" x14ac:dyDescent="0.25">
      <c r="B167" s="528"/>
      <c r="C167" s="529"/>
      <c r="D167" s="529"/>
    </row>
    <row r="168" spans="2:4" ht="20.100000000000001" customHeight="1" x14ac:dyDescent="0.25">
      <c r="B168" s="528"/>
      <c r="C168" s="529"/>
      <c r="D168" s="529"/>
    </row>
    <row r="169" spans="2:4" ht="20.100000000000001" customHeight="1" x14ac:dyDescent="0.25">
      <c r="B169" s="528"/>
      <c r="C169" s="529"/>
      <c r="D169" s="529"/>
    </row>
    <row r="170" spans="2:4" ht="20.100000000000001" customHeight="1" x14ac:dyDescent="0.25">
      <c r="B170" s="528"/>
      <c r="C170" s="529"/>
      <c r="D170" s="529"/>
    </row>
    <row r="171" spans="2:4" ht="20.100000000000001" customHeight="1" x14ac:dyDescent="0.25">
      <c r="B171" s="528"/>
      <c r="C171" s="529"/>
      <c r="D171" s="529"/>
    </row>
    <row r="172" spans="2:4" ht="20.100000000000001" customHeight="1" x14ac:dyDescent="0.25">
      <c r="B172" s="528"/>
      <c r="C172" s="529"/>
      <c r="D172" s="529"/>
    </row>
    <row r="173" spans="2:4" ht="20.100000000000001" customHeight="1" x14ac:dyDescent="0.25">
      <c r="B173" s="528"/>
      <c r="C173" s="529"/>
      <c r="D173" s="529"/>
    </row>
    <row r="174" spans="2:4" ht="20.100000000000001" customHeight="1" x14ac:dyDescent="0.25">
      <c r="B174" s="528"/>
      <c r="C174" s="529"/>
      <c r="D174" s="529"/>
    </row>
    <row r="175" spans="2:4" ht="20.100000000000001" customHeight="1" x14ac:dyDescent="0.25">
      <c r="B175" s="528"/>
      <c r="C175" s="529"/>
      <c r="D175" s="529"/>
    </row>
    <row r="176" spans="2:4" ht="20.100000000000001" customHeight="1" x14ac:dyDescent="0.25">
      <c r="B176" s="528"/>
      <c r="C176" s="529"/>
      <c r="D176" s="529"/>
    </row>
    <row r="177" spans="2:4" ht="20.100000000000001" customHeight="1" x14ac:dyDescent="0.25">
      <c r="B177" s="528"/>
      <c r="C177" s="529"/>
      <c r="D177" s="529"/>
    </row>
    <row r="178" spans="2:4" ht="20.100000000000001" customHeight="1" x14ac:dyDescent="0.25">
      <c r="B178" s="528"/>
      <c r="C178" s="529"/>
      <c r="D178" s="529"/>
    </row>
    <row r="179" spans="2:4" ht="20.100000000000001" customHeight="1" x14ac:dyDescent="0.25">
      <c r="B179" s="528"/>
      <c r="C179" s="529"/>
      <c r="D179" s="529"/>
    </row>
    <row r="180" spans="2:4" ht="20.100000000000001" customHeight="1" x14ac:dyDescent="0.25">
      <c r="B180" s="528"/>
      <c r="C180" s="529"/>
      <c r="D180" s="529"/>
    </row>
    <row r="181" spans="2:4" ht="20.100000000000001" customHeight="1" x14ac:dyDescent="0.25">
      <c r="B181" s="528"/>
      <c r="C181" s="529"/>
      <c r="D181" s="529"/>
    </row>
    <row r="182" spans="2:4" ht="20.100000000000001" customHeight="1" x14ac:dyDescent="0.25">
      <c r="B182" s="528"/>
      <c r="C182" s="529"/>
      <c r="D182" s="529"/>
    </row>
    <row r="183" spans="2:4" ht="20.100000000000001" customHeight="1" x14ac:dyDescent="0.25">
      <c r="B183" s="528"/>
      <c r="C183" s="529"/>
      <c r="D183" s="529"/>
    </row>
    <row r="184" spans="2:4" ht="20.100000000000001" customHeight="1" x14ac:dyDescent="0.25">
      <c r="B184" s="528"/>
      <c r="C184" s="529"/>
      <c r="D184" s="529"/>
    </row>
    <row r="185" spans="2:4" ht="20.100000000000001" customHeight="1" x14ac:dyDescent="0.25">
      <c r="B185" s="528"/>
      <c r="C185" s="529"/>
      <c r="D185" s="529"/>
    </row>
    <row r="186" spans="2:4" ht="20.100000000000001" customHeight="1" x14ac:dyDescent="0.25">
      <c r="B186" s="528"/>
      <c r="C186" s="529"/>
      <c r="D186" s="529"/>
    </row>
    <row r="187" spans="2:4" ht="20.100000000000001" customHeight="1" x14ac:dyDescent="0.25">
      <c r="B187" s="528"/>
      <c r="C187" s="529"/>
      <c r="D187" s="529"/>
    </row>
    <row r="188" spans="2:4" ht="20.100000000000001" customHeight="1" x14ac:dyDescent="0.25">
      <c r="B188" s="528"/>
      <c r="C188" s="529"/>
      <c r="D188" s="529"/>
    </row>
    <row r="189" spans="2:4" ht="20.100000000000001" customHeight="1" x14ac:dyDescent="0.25">
      <c r="B189" s="528"/>
      <c r="C189" s="529"/>
      <c r="D189" s="529"/>
    </row>
    <row r="190" spans="2:4" ht="20.100000000000001" customHeight="1" x14ac:dyDescent="0.25">
      <c r="B190" s="528"/>
      <c r="C190" s="529"/>
      <c r="D190" s="529"/>
    </row>
    <row r="191" spans="2:4" ht="20.100000000000001" customHeight="1" x14ac:dyDescent="0.25">
      <c r="B191" s="528"/>
      <c r="C191" s="529"/>
      <c r="D191" s="529"/>
    </row>
    <row r="192" spans="2:4" ht="20.100000000000001" customHeight="1" x14ac:dyDescent="0.25">
      <c r="B192" s="528"/>
      <c r="C192" s="529"/>
      <c r="D192" s="529"/>
    </row>
    <row r="193" spans="2:4" ht="20.100000000000001" customHeight="1" x14ac:dyDescent="0.25">
      <c r="B193" s="528"/>
      <c r="C193" s="529"/>
      <c r="D193" s="529"/>
    </row>
    <row r="194" spans="2:4" ht="20.100000000000001" customHeight="1" x14ac:dyDescent="0.25">
      <c r="B194" s="528"/>
      <c r="C194" s="529"/>
      <c r="D194" s="529"/>
    </row>
    <row r="195" spans="2:4" ht="20.100000000000001" customHeight="1" x14ac:dyDescent="0.25">
      <c r="B195" s="528"/>
      <c r="C195" s="529"/>
      <c r="D195" s="529"/>
    </row>
    <row r="196" spans="2:4" ht="20.100000000000001" customHeight="1" x14ac:dyDescent="0.25">
      <c r="B196" s="528"/>
      <c r="C196" s="529"/>
      <c r="D196" s="529"/>
    </row>
    <row r="197" spans="2:4" ht="20.100000000000001" customHeight="1" x14ac:dyDescent="0.25">
      <c r="B197" s="528"/>
      <c r="C197" s="529"/>
      <c r="D197" s="529"/>
    </row>
    <row r="198" spans="2:4" ht="20.100000000000001" customHeight="1" x14ac:dyDescent="0.25">
      <c r="B198" s="528"/>
      <c r="C198" s="529"/>
      <c r="D198" s="529"/>
    </row>
    <row r="199" spans="2:4" ht="20.100000000000001" customHeight="1" x14ac:dyDescent="0.25">
      <c r="B199" s="528"/>
      <c r="C199" s="529"/>
      <c r="D199" s="529"/>
    </row>
    <row r="200" spans="2:4" ht="20.100000000000001" customHeight="1" x14ac:dyDescent="0.25">
      <c r="B200" s="528"/>
      <c r="C200" s="529"/>
      <c r="D200" s="529"/>
    </row>
    <row r="201" spans="2:4" ht="20.100000000000001" customHeight="1" x14ac:dyDescent="0.25">
      <c r="B201" s="528"/>
      <c r="C201" s="529"/>
      <c r="D201" s="529"/>
    </row>
    <row r="202" spans="2:4" ht="20.100000000000001" customHeight="1" x14ac:dyDescent="0.25">
      <c r="B202" s="528"/>
      <c r="C202" s="529"/>
      <c r="D202" s="529"/>
    </row>
    <row r="203" spans="2:4" ht="20.100000000000001" customHeight="1" x14ac:dyDescent="0.25">
      <c r="B203" s="528"/>
      <c r="C203" s="529"/>
      <c r="D203" s="529"/>
    </row>
    <row r="204" spans="2:4" ht="20.100000000000001" customHeight="1" x14ac:dyDescent="0.25">
      <c r="B204" s="528"/>
      <c r="C204" s="529"/>
      <c r="D204" s="529"/>
    </row>
    <row r="205" spans="2:4" ht="20.100000000000001" customHeight="1" x14ac:dyDescent="0.25">
      <c r="B205" s="528"/>
      <c r="C205" s="529"/>
      <c r="D205" s="529"/>
    </row>
    <row r="206" spans="2:4" ht="20.100000000000001" customHeight="1" x14ac:dyDescent="0.25">
      <c r="B206" s="528"/>
      <c r="C206" s="529"/>
      <c r="D206" s="529"/>
    </row>
    <row r="207" spans="2:4" ht="20.100000000000001" customHeight="1" x14ac:dyDescent="0.25">
      <c r="B207" s="528"/>
      <c r="C207" s="529"/>
      <c r="D207" s="529"/>
    </row>
    <row r="208" spans="2:4" ht="20.100000000000001" customHeight="1" x14ac:dyDescent="0.25">
      <c r="B208" s="528"/>
      <c r="C208" s="529"/>
      <c r="D208" s="529"/>
    </row>
    <row r="209" spans="2:4" ht="20.100000000000001" customHeight="1" x14ac:dyDescent="0.25">
      <c r="B209" s="528"/>
      <c r="C209" s="529"/>
      <c r="D209" s="529"/>
    </row>
    <row r="210" spans="2:4" ht="20.100000000000001" customHeight="1" x14ac:dyDescent="0.25">
      <c r="B210" s="528"/>
      <c r="C210" s="529"/>
      <c r="D210" s="529"/>
    </row>
    <row r="211" spans="2:4" ht="20.100000000000001" customHeight="1" x14ac:dyDescent="0.25">
      <c r="B211" s="528"/>
      <c r="C211" s="529"/>
      <c r="D211" s="529"/>
    </row>
    <row r="212" spans="2:4" ht="20.100000000000001" customHeight="1" x14ac:dyDescent="0.25">
      <c r="B212" s="528"/>
      <c r="C212" s="529"/>
      <c r="D212" s="529"/>
    </row>
    <row r="213" spans="2:4" ht="20.100000000000001" customHeight="1" x14ac:dyDescent="0.25">
      <c r="B213" s="528"/>
      <c r="C213" s="529"/>
      <c r="D213" s="529"/>
    </row>
    <row r="214" spans="2:4" ht="20.100000000000001" customHeight="1" x14ac:dyDescent="0.25">
      <c r="B214" s="528"/>
      <c r="C214" s="529"/>
      <c r="D214" s="529"/>
    </row>
    <row r="215" spans="2:4" ht="20.100000000000001" customHeight="1" x14ac:dyDescent="0.25">
      <c r="B215" s="528"/>
      <c r="C215" s="529"/>
      <c r="D215" s="529"/>
    </row>
    <row r="216" spans="2:4" ht="20.100000000000001" customHeight="1" x14ac:dyDescent="0.25">
      <c r="B216" s="528"/>
      <c r="C216" s="529"/>
      <c r="D216" s="529"/>
    </row>
    <row r="217" spans="2:4" ht="20.100000000000001" customHeight="1" x14ac:dyDescent="0.25">
      <c r="B217" s="528"/>
      <c r="C217" s="529"/>
      <c r="D217" s="529"/>
    </row>
    <row r="218" spans="2:4" ht="20.100000000000001" customHeight="1" x14ac:dyDescent="0.25">
      <c r="B218" s="528"/>
      <c r="C218" s="529"/>
      <c r="D218" s="529"/>
    </row>
    <row r="219" spans="2:4" ht="20.100000000000001" customHeight="1" x14ac:dyDescent="0.25">
      <c r="B219" s="528"/>
      <c r="C219" s="529"/>
      <c r="D219" s="529"/>
    </row>
    <row r="220" spans="2:4" ht="20.100000000000001" customHeight="1" x14ac:dyDescent="0.25">
      <c r="B220" s="528"/>
      <c r="C220" s="529"/>
      <c r="D220" s="529"/>
    </row>
    <row r="221" spans="2:4" ht="20.100000000000001" customHeight="1" x14ac:dyDescent="0.25">
      <c r="B221" s="528"/>
      <c r="C221" s="529"/>
      <c r="D221" s="529"/>
    </row>
    <row r="222" spans="2:4" ht="20.100000000000001" customHeight="1" x14ac:dyDescent="0.25">
      <c r="B222" s="528"/>
      <c r="C222" s="529"/>
      <c r="D222" s="529"/>
    </row>
    <row r="223" spans="2:4" ht="20.100000000000001" customHeight="1" x14ac:dyDescent="0.25">
      <c r="B223" s="528"/>
      <c r="C223" s="529"/>
      <c r="D223" s="529"/>
    </row>
    <row r="224" spans="2:4" ht="20.100000000000001" customHeight="1" x14ac:dyDescent="0.25">
      <c r="B224" s="528"/>
      <c r="C224" s="529"/>
      <c r="D224" s="529"/>
    </row>
    <row r="225" spans="2:4" ht="20.100000000000001" customHeight="1" x14ac:dyDescent="0.25">
      <c r="B225" s="528"/>
      <c r="C225" s="529"/>
      <c r="D225" s="529"/>
    </row>
    <row r="226" spans="2:4" ht="20.100000000000001" customHeight="1" x14ac:dyDescent="0.25">
      <c r="B226" s="528"/>
      <c r="C226" s="529"/>
      <c r="D226" s="529"/>
    </row>
    <row r="227" spans="2:4" ht="20.100000000000001" customHeight="1" x14ac:dyDescent="0.25">
      <c r="B227" s="528"/>
      <c r="C227" s="529"/>
      <c r="D227" s="529"/>
    </row>
    <row r="228" spans="2:4" ht="20.100000000000001" customHeight="1" x14ac:dyDescent="0.25">
      <c r="B228" s="528"/>
      <c r="C228" s="529"/>
      <c r="D228" s="529"/>
    </row>
    <row r="229" spans="2:4" ht="20.100000000000001" customHeight="1" x14ac:dyDescent="0.25">
      <c r="B229" s="528"/>
      <c r="C229" s="529"/>
      <c r="D229" s="529"/>
    </row>
    <row r="230" spans="2:4" ht="20.100000000000001" customHeight="1" x14ac:dyDescent="0.25">
      <c r="B230" s="528"/>
      <c r="C230" s="529"/>
      <c r="D230" s="529"/>
    </row>
    <row r="231" spans="2:4" ht="20.100000000000001" customHeight="1" x14ac:dyDescent="0.25">
      <c r="B231" s="528"/>
      <c r="C231" s="529"/>
      <c r="D231" s="529"/>
    </row>
    <row r="232" spans="2:4" ht="20.100000000000001" customHeight="1" x14ac:dyDescent="0.25">
      <c r="B232" s="528"/>
      <c r="C232" s="529"/>
      <c r="D232" s="529"/>
    </row>
    <row r="233" spans="2:4" ht="20.100000000000001" customHeight="1" x14ac:dyDescent="0.25">
      <c r="B233" s="528"/>
      <c r="C233" s="529"/>
      <c r="D233" s="529"/>
    </row>
    <row r="234" spans="2:4" ht="20.100000000000001" customHeight="1" x14ac:dyDescent="0.25">
      <c r="B234" s="528"/>
      <c r="C234" s="529"/>
      <c r="D234" s="529"/>
    </row>
    <row r="235" spans="2:4" ht="20.100000000000001" customHeight="1" x14ac:dyDescent="0.25">
      <c r="B235" s="528"/>
      <c r="C235" s="529"/>
      <c r="D235" s="529"/>
    </row>
    <row r="236" spans="2:4" ht="20.100000000000001" customHeight="1" x14ac:dyDescent="0.25">
      <c r="B236" s="528"/>
      <c r="C236" s="529"/>
      <c r="D236" s="529"/>
    </row>
    <row r="237" spans="2:4" ht="20.100000000000001" customHeight="1" x14ac:dyDescent="0.25">
      <c r="B237" s="528"/>
      <c r="C237" s="529"/>
      <c r="D237" s="529"/>
    </row>
    <row r="238" spans="2:4" ht="20.100000000000001" customHeight="1" x14ac:dyDescent="0.25">
      <c r="B238" s="528"/>
      <c r="C238" s="529"/>
      <c r="D238" s="529"/>
    </row>
    <row r="239" spans="2:4" ht="20.100000000000001" customHeight="1" x14ac:dyDescent="0.25">
      <c r="B239" s="528"/>
      <c r="C239" s="529"/>
      <c r="D239" s="529"/>
    </row>
    <row r="240" spans="2:4" ht="20.100000000000001" customHeight="1" x14ac:dyDescent="0.25">
      <c r="B240" s="528"/>
      <c r="C240" s="529"/>
      <c r="D240" s="529"/>
    </row>
    <row r="241" spans="2:4" ht="20.100000000000001" customHeight="1" x14ac:dyDescent="0.25">
      <c r="B241" s="528"/>
      <c r="C241" s="529"/>
      <c r="D241" s="529"/>
    </row>
    <row r="242" spans="2:4" ht="20.100000000000001" customHeight="1" x14ac:dyDescent="0.25">
      <c r="B242" s="528"/>
      <c r="C242" s="529"/>
      <c r="D242" s="529"/>
    </row>
    <row r="243" spans="2:4" ht="20.100000000000001" customHeight="1" x14ac:dyDescent="0.25">
      <c r="B243" s="528"/>
      <c r="C243" s="529"/>
      <c r="D243" s="529"/>
    </row>
    <row r="244" spans="2:4" ht="20.100000000000001" customHeight="1" x14ac:dyDescent="0.25">
      <c r="B244" s="528"/>
      <c r="C244" s="529"/>
      <c r="D244" s="529"/>
    </row>
    <row r="245" spans="2:4" ht="20.100000000000001" customHeight="1" x14ac:dyDescent="0.25">
      <c r="B245" s="528"/>
      <c r="C245" s="529"/>
      <c r="D245" s="529"/>
    </row>
    <row r="246" spans="2:4" ht="20.100000000000001" customHeight="1" x14ac:dyDescent="0.25">
      <c r="B246" s="528"/>
      <c r="C246" s="529"/>
      <c r="D246" s="529"/>
    </row>
    <row r="247" spans="2:4" ht="20.100000000000001" customHeight="1" x14ac:dyDescent="0.25">
      <c r="B247" s="528"/>
      <c r="C247" s="529"/>
      <c r="D247" s="529"/>
    </row>
    <row r="248" spans="2:4" ht="20.100000000000001" customHeight="1" x14ac:dyDescent="0.25">
      <c r="B248" s="528"/>
      <c r="C248" s="529"/>
      <c r="D248" s="529"/>
    </row>
    <row r="249" spans="2:4" ht="20.100000000000001" customHeight="1" x14ac:dyDescent="0.25">
      <c r="B249" s="528"/>
      <c r="C249" s="529"/>
      <c r="D249" s="529"/>
    </row>
    <row r="250" spans="2:4" ht="20.100000000000001" customHeight="1" x14ac:dyDescent="0.25">
      <c r="B250" s="528"/>
      <c r="C250" s="529"/>
      <c r="D250" s="529"/>
    </row>
    <row r="251" spans="2:4" ht="20.100000000000001" customHeight="1" x14ac:dyDescent="0.25">
      <c r="B251" s="528"/>
      <c r="C251" s="529"/>
      <c r="D251" s="529"/>
    </row>
    <row r="252" spans="2:4" ht="20.100000000000001" customHeight="1" x14ac:dyDescent="0.25">
      <c r="B252" s="528"/>
      <c r="C252" s="529"/>
      <c r="D252" s="529"/>
    </row>
    <row r="253" spans="2:4" ht="20.100000000000001" customHeight="1" x14ac:dyDescent="0.25">
      <c r="B253" s="528"/>
      <c r="C253" s="529"/>
      <c r="D253" s="529"/>
    </row>
    <row r="254" spans="2:4" ht="20.100000000000001" customHeight="1" x14ac:dyDescent="0.25">
      <c r="B254" s="528"/>
      <c r="C254" s="529"/>
      <c r="D254" s="529"/>
    </row>
    <row r="255" spans="2:4" ht="20.100000000000001" customHeight="1" x14ac:dyDescent="0.25">
      <c r="B255" s="528"/>
      <c r="C255" s="529"/>
      <c r="D255" s="529"/>
    </row>
    <row r="256" spans="2:4" ht="20.100000000000001" customHeight="1" x14ac:dyDescent="0.25">
      <c r="B256" s="528"/>
      <c r="C256" s="529"/>
      <c r="D256" s="529"/>
    </row>
    <row r="257" spans="2:4" ht="20.100000000000001" customHeight="1" x14ac:dyDescent="0.25">
      <c r="B257" s="528"/>
      <c r="C257" s="529"/>
      <c r="D257" s="529"/>
    </row>
    <row r="258" spans="2:4" ht="20.100000000000001" customHeight="1" x14ac:dyDescent="0.25">
      <c r="B258" s="528"/>
      <c r="C258" s="529"/>
      <c r="D258" s="529"/>
    </row>
    <row r="259" spans="2:4" ht="20.100000000000001" customHeight="1" x14ac:dyDescent="0.25">
      <c r="B259" s="528"/>
      <c r="C259" s="529"/>
      <c r="D259" s="529"/>
    </row>
    <row r="260" spans="2:4" ht="20.100000000000001" customHeight="1" x14ac:dyDescent="0.25">
      <c r="B260" s="528"/>
      <c r="C260" s="529"/>
      <c r="D260" s="529"/>
    </row>
    <row r="261" spans="2:4" ht="20.100000000000001" customHeight="1" x14ac:dyDescent="0.25">
      <c r="B261" s="528"/>
      <c r="C261" s="529"/>
      <c r="D261" s="529"/>
    </row>
    <row r="262" spans="2:4" ht="20.100000000000001" customHeight="1" x14ac:dyDescent="0.25">
      <c r="B262" s="528"/>
      <c r="C262" s="529"/>
      <c r="D262" s="529"/>
    </row>
    <row r="263" spans="2:4" ht="20.100000000000001" customHeight="1" x14ac:dyDescent="0.25">
      <c r="B263" s="528"/>
      <c r="C263" s="529"/>
      <c r="D263" s="529"/>
    </row>
    <row r="264" spans="2:4" ht="20.100000000000001" customHeight="1" x14ac:dyDescent="0.25">
      <c r="B264" s="528"/>
      <c r="C264" s="529"/>
      <c r="D264" s="529"/>
    </row>
    <row r="265" spans="2:4" ht="20.100000000000001" customHeight="1" x14ac:dyDescent="0.25">
      <c r="B265" s="528"/>
      <c r="C265" s="529"/>
      <c r="D265" s="529"/>
    </row>
    <row r="266" spans="2:4" ht="20.100000000000001" customHeight="1" x14ac:dyDescent="0.25">
      <c r="B266" s="528"/>
      <c r="C266" s="529"/>
      <c r="D266" s="529"/>
    </row>
    <row r="267" spans="2:4" ht="20.100000000000001" customHeight="1" x14ac:dyDescent="0.25">
      <c r="B267" s="528"/>
      <c r="C267" s="529"/>
      <c r="D267" s="529"/>
    </row>
    <row r="268" spans="2:4" ht="20.100000000000001" customHeight="1" x14ac:dyDescent="0.25">
      <c r="B268" s="528"/>
      <c r="C268" s="529"/>
      <c r="D268" s="529"/>
    </row>
    <row r="269" spans="2:4" ht="20.100000000000001" customHeight="1" x14ac:dyDescent="0.25">
      <c r="B269" s="528"/>
      <c r="C269" s="529"/>
      <c r="D269" s="529"/>
    </row>
    <row r="270" spans="2:4" ht="20.100000000000001" customHeight="1" x14ac:dyDescent="0.25">
      <c r="B270" s="528"/>
      <c r="C270" s="529"/>
      <c r="D270" s="529"/>
    </row>
    <row r="271" spans="2:4" ht="20.100000000000001" customHeight="1" x14ac:dyDescent="0.25">
      <c r="B271" s="528"/>
      <c r="C271" s="529"/>
      <c r="D271" s="529"/>
    </row>
    <row r="272" spans="2:4" ht="20.100000000000001" customHeight="1" x14ac:dyDescent="0.25">
      <c r="B272" s="528"/>
      <c r="C272" s="529"/>
      <c r="D272" s="529"/>
    </row>
    <row r="273" spans="2:4" ht="20.100000000000001" customHeight="1" x14ac:dyDescent="0.25">
      <c r="B273" s="528"/>
      <c r="C273" s="529"/>
      <c r="D273" s="529"/>
    </row>
    <row r="274" spans="2:4" ht="20.100000000000001" customHeight="1" x14ac:dyDescent="0.25">
      <c r="B274" s="528"/>
      <c r="C274" s="529"/>
      <c r="D274" s="529"/>
    </row>
    <row r="275" spans="2:4" ht="20.100000000000001" customHeight="1" x14ac:dyDescent="0.25">
      <c r="B275" s="528"/>
      <c r="C275" s="529"/>
      <c r="D275" s="529"/>
    </row>
    <row r="276" spans="2:4" ht="20.100000000000001" customHeight="1" x14ac:dyDescent="0.25">
      <c r="B276" s="528"/>
      <c r="C276" s="529"/>
      <c r="D276" s="529"/>
    </row>
    <row r="277" spans="2:4" ht="20.100000000000001" customHeight="1" x14ac:dyDescent="0.25">
      <c r="B277" s="528"/>
      <c r="C277" s="529"/>
      <c r="D277" s="529"/>
    </row>
    <row r="278" spans="2:4" ht="20.100000000000001" customHeight="1" x14ac:dyDescent="0.25">
      <c r="B278" s="528"/>
      <c r="C278" s="529"/>
      <c r="D278" s="529"/>
    </row>
    <row r="279" spans="2:4" ht="20.100000000000001" customHeight="1" x14ac:dyDescent="0.25">
      <c r="B279" s="528"/>
      <c r="C279" s="529"/>
      <c r="D279" s="529"/>
    </row>
    <row r="280" spans="2:4" ht="20.100000000000001" customHeight="1" x14ac:dyDescent="0.25">
      <c r="B280" s="528"/>
      <c r="C280" s="529"/>
      <c r="D280" s="529"/>
    </row>
    <row r="281" spans="2:4" ht="20.100000000000001" customHeight="1" x14ac:dyDescent="0.25">
      <c r="B281" s="528"/>
      <c r="C281" s="529"/>
      <c r="D281" s="529"/>
    </row>
    <row r="282" spans="2:4" ht="20.100000000000001" customHeight="1" x14ac:dyDescent="0.25">
      <c r="B282" s="528"/>
      <c r="C282" s="529"/>
      <c r="D282" s="529"/>
    </row>
    <row r="283" spans="2:4" ht="20.100000000000001" customHeight="1" x14ac:dyDescent="0.25">
      <c r="B283" s="528"/>
      <c r="C283" s="529"/>
      <c r="D283" s="529"/>
    </row>
    <row r="284" spans="2:4" ht="20.100000000000001" customHeight="1" x14ac:dyDescent="0.25">
      <c r="B284" s="528"/>
      <c r="C284" s="529"/>
      <c r="D284" s="529"/>
    </row>
    <row r="285" spans="2:4" ht="20.100000000000001" customHeight="1" x14ac:dyDescent="0.25">
      <c r="B285" s="528"/>
      <c r="C285" s="529"/>
      <c r="D285" s="529"/>
    </row>
    <row r="286" spans="2:4" ht="20.100000000000001" customHeight="1" x14ac:dyDescent="0.25">
      <c r="B286" s="528"/>
      <c r="C286" s="529"/>
      <c r="D286" s="529"/>
    </row>
    <row r="287" spans="2:4" ht="20.100000000000001" customHeight="1" x14ac:dyDescent="0.25">
      <c r="B287" s="528"/>
      <c r="C287" s="529"/>
      <c r="D287" s="529"/>
    </row>
    <row r="288" spans="2:4" ht="20.100000000000001" customHeight="1" x14ac:dyDescent="0.25">
      <c r="B288" s="528"/>
      <c r="C288" s="529"/>
      <c r="D288" s="529"/>
    </row>
    <row r="289" spans="2:4" ht="20.100000000000001" customHeight="1" x14ac:dyDescent="0.25">
      <c r="B289" s="528"/>
      <c r="C289" s="529"/>
      <c r="D289" s="529"/>
    </row>
    <row r="290" spans="2:4" ht="20.100000000000001" customHeight="1" x14ac:dyDescent="0.25">
      <c r="B290" s="528"/>
      <c r="C290" s="529"/>
      <c r="D290" s="529"/>
    </row>
    <row r="291" spans="2:4" ht="20.100000000000001" customHeight="1" x14ac:dyDescent="0.25">
      <c r="B291" s="528"/>
      <c r="C291" s="529"/>
      <c r="D291" s="529"/>
    </row>
    <row r="292" spans="2:4" ht="20.100000000000001" customHeight="1" x14ac:dyDescent="0.25">
      <c r="B292" s="528"/>
      <c r="C292" s="529"/>
      <c r="D292" s="529"/>
    </row>
    <row r="293" spans="2:4" ht="20.100000000000001" customHeight="1" x14ac:dyDescent="0.25">
      <c r="B293" s="528"/>
      <c r="C293" s="529"/>
      <c r="D293" s="529"/>
    </row>
    <row r="294" spans="2:4" ht="20.100000000000001" customHeight="1" x14ac:dyDescent="0.25">
      <c r="B294" s="528"/>
      <c r="C294" s="529"/>
      <c r="D294" s="529"/>
    </row>
    <row r="295" spans="2:4" ht="20.100000000000001" customHeight="1" x14ac:dyDescent="0.25">
      <c r="B295" s="528"/>
      <c r="C295" s="529"/>
      <c r="D295" s="529"/>
    </row>
    <row r="296" spans="2:4" ht="20.100000000000001" customHeight="1" x14ac:dyDescent="0.25">
      <c r="B296" s="528"/>
      <c r="C296" s="529"/>
      <c r="D296" s="529"/>
    </row>
    <row r="297" spans="2:4" ht="20.100000000000001" customHeight="1" x14ac:dyDescent="0.25">
      <c r="B297" s="528"/>
      <c r="C297" s="529"/>
      <c r="D297" s="529"/>
    </row>
    <row r="298" spans="2:4" ht="20.100000000000001" customHeight="1" x14ac:dyDescent="0.25">
      <c r="B298" s="528"/>
      <c r="C298" s="529"/>
      <c r="D298" s="529"/>
    </row>
    <row r="299" spans="2:4" ht="20.100000000000001" customHeight="1" x14ac:dyDescent="0.25">
      <c r="B299" s="528"/>
      <c r="C299" s="529"/>
      <c r="D299" s="529"/>
    </row>
    <row r="300" spans="2:4" ht="20.100000000000001" customHeight="1" x14ac:dyDescent="0.25">
      <c r="B300" s="528"/>
      <c r="C300" s="529"/>
      <c r="D300" s="529"/>
    </row>
    <row r="301" spans="2:4" ht="20.100000000000001" customHeight="1" x14ac:dyDescent="0.25">
      <c r="B301" s="528"/>
      <c r="C301" s="529"/>
      <c r="D301" s="529"/>
    </row>
    <row r="302" spans="2:4" ht="20.100000000000001" customHeight="1" x14ac:dyDescent="0.25">
      <c r="B302" s="528"/>
      <c r="C302" s="529"/>
      <c r="D302" s="529"/>
    </row>
    <row r="303" spans="2:4" ht="20.100000000000001" customHeight="1" x14ac:dyDescent="0.25">
      <c r="B303" s="528"/>
      <c r="C303" s="529"/>
      <c r="D303" s="529"/>
    </row>
    <row r="304" spans="2:4" ht="20.100000000000001" customHeight="1" x14ac:dyDescent="0.25">
      <c r="B304" s="528"/>
      <c r="C304" s="529"/>
      <c r="D304" s="529"/>
    </row>
    <row r="305" spans="2:4" ht="20.100000000000001" customHeight="1" x14ac:dyDescent="0.25">
      <c r="B305" s="528"/>
      <c r="C305" s="529"/>
      <c r="D305" s="529"/>
    </row>
    <row r="306" spans="2:4" ht="20.100000000000001" customHeight="1" x14ac:dyDescent="0.25">
      <c r="B306" s="528"/>
      <c r="C306" s="529"/>
      <c r="D306" s="529"/>
    </row>
    <row r="307" spans="2:4" ht="20.100000000000001" customHeight="1" x14ac:dyDescent="0.25">
      <c r="B307" s="528"/>
      <c r="C307" s="529"/>
      <c r="D307" s="529"/>
    </row>
    <row r="308" spans="2:4" ht="20.100000000000001" customHeight="1" x14ac:dyDescent="0.25">
      <c r="B308" s="528"/>
      <c r="C308" s="529"/>
      <c r="D308" s="529"/>
    </row>
    <row r="309" spans="2:4" ht="20.100000000000001" customHeight="1" x14ac:dyDescent="0.25">
      <c r="B309" s="528"/>
      <c r="C309" s="529"/>
      <c r="D309" s="529"/>
    </row>
    <row r="310" spans="2:4" ht="20.100000000000001" customHeight="1" x14ac:dyDescent="0.25">
      <c r="B310" s="528"/>
      <c r="C310" s="529"/>
      <c r="D310" s="529"/>
    </row>
    <row r="311" spans="2:4" ht="20.100000000000001" customHeight="1" x14ac:dyDescent="0.25">
      <c r="B311" s="528"/>
      <c r="C311" s="529"/>
      <c r="D311" s="529"/>
    </row>
    <row r="312" spans="2:4" ht="20.100000000000001" customHeight="1" x14ac:dyDescent="0.25">
      <c r="B312" s="528"/>
      <c r="C312" s="529"/>
      <c r="D312" s="529"/>
    </row>
    <row r="313" spans="2:4" ht="20.100000000000001" customHeight="1" x14ac:dyDescent="0.25">
      <c r="B313" s="528"/>
      <c r="C313" s="529"/>
      <c r="D313" s="529"/>
    </row>
    <row r="314" spans="2:4" ht="20.100000000000001" customHeight="1" x14ac:dyDescent="0.25">
      <c r="B314" s="528"/>
      <c r="C314" s="529"/>
      <c r="D314" s="529"/>
    </row>
    <row r="315" spans="2:4" ht="20.100000000000001" customHeight="1" x14ac:dyDescent="0.25">
      <c r="B315" s="528"/>
      <c r="C315" s="529"/>
      <c r="D315" s="529"/>
    </row>
    <row r="316" spans="2:4" ht="20.100000000000001" customHeight="1" x14ac:dyDescent="0.25">
      <c r="B316" s="528"/>
      <c r="C316" s="529"/>
      <c r="D316" s="529"/>
    </row>
    <row r="317" spans="2:4" ht="20.100000000000001" customHeight="1" x14ac:dyDescent="0.25">
      <c r="B317" s="528"/>
      <c r="C317" s="529"/>
      <c r="D317" s="529"/>
    </row>
    <row r="318" spans="2:4" ht="20.100000000000001" customHeight="1" x14ac:dyDescent="0.25">
      <c r="B318" s="528"/>
      <c r="C318" s="529"/>
      <c r="D318" s="529"/>
    </row>
    <row r="319" spans="2:4" ht="20.100000000000001" customHeight="1" x14ac:dyDescent="0.25">
      <c r="B319" s="528"/>
      <c r="C319" s="529"/>
      <c r="D319" s="529"/>
    </row>
    <row r="320" spans="2:4" ht="20.100000000000001" customHeight="1" x14ac:dyDescent="0.25">
      <c r="B320" s="528"/>
      <c r="C320" s="529"/>
      <c r="D320" s="529"/>
    </row>
    <row r="321" spans="2:4" ht="20.100000000000001" customHeight="1" x14ac:dyDescent="0.25">
      <c r="B321" s="528"/>
      <c r="C321" s="529"/>
      <c r="D321" s="529"/>
    </row>
    <row r="322" spans="2:4" ht="20.100000000000001" customHeight="1" x14ac:dyDescent="0.25">
      <c r="B322" s="528"/>
      <c r="C322" s="529"/>
      <c r="D322" s="529"/>
    </row>
    <row r="323" spans="2:4" ht="20.100000000000001" customHeight="1" x14ac:dyDescent="0.25">
      <c r="B323" s="528"/>
      <c r="C323" s="529"/>
      <c r="D323" s="529"/>
    </row>
    <row r="324" spans="2:4" ht="20.100000000000001" customHeight="1" x14ac:dyDescent="0.25">
      <c r="B324" s="528"/>
      <c r="C324" s="529"/>
      <c r="D324" s="529"/>
    </row>
    <row r="325" spans="2:4" ht="20.100000000000001" customHeight="1" x14ac:dyDescent="0.25">
      <c r="B325" s="528"/>
      <c r="C325" s="529"/>
      <c r="D325" s="529"/>
    </row>
    <row r="326" spans="2:4" ht="20.100000000000001" customHeight="1" x14ac:dyDescent="0.25">
      <c r="B326" s="528"/>
      <c r="C326" s="529"/>
      <c r="D326" s="529"/>
    </row>
    <row r="327" spans="2:4" ht="20.100000000000001" customHeight="1" x14ac:dyDescent="0.25">
      <c r="B327" s="528"/>
      <c r="C327" s="529"/>
      <c r="D327" s="529"/>
    </row>
    <row r="328" spans="2:4" ht="20.100000000000001" customHeight="1" x14ac:dyDescent="0.25">
      <c r="B328" s="528"/>
      <c r="C328" s="529"/>
      <c r="D328" s="529"/>
    </row>
    <row r="329" spans="2:4" ht="20.100000000000001" customHeight="1" x14ac:dyDescent="0.25">
      <c r="B329" s="528"/>
      <c r="C329" s="529"/>
      <c r="D329" s="529"/>
    </row>
    <row r="330" spans="2:4" ht="20.100000000000001" customHeight="1" x14ac:dyDescent="0.25">
      <c r="B330" s="528"/>
      <c r="C330" s="529"/>
      <c r="D330" s="529"/>
    </row>
    <row r="331" spans="2:4" ht="20.100000000000001" customHeight="1" x14ac:dyDescent="0.25">
      <c r="B331" s="528"/>
      <c r="C331" s="529"/>
      <c r="D331" s="529"/>
    </row>
    <row r="332" spans="2:4" ht="20.100000000000001" customHeight="1" x14ac:dyDescent="0.25">
      <c r="B332" s="528"/>
      <c r="C332" s="529"/>
      <c r="D332" s="529"/>
    </row>
    <row r="333" spans="2:4" ht="20.100000000000001" customHeight="1" x14ac:dyDescent="0.25">
      <c r="B333" s="528"/>
      <c r="C333" s="529"/>
      <c r="D333" s="529"/>
    </row>
    <row r="334" spans="2:4" ht="20.100000000000001" customHeight="1" x14ac:dyDescent="0.25">
      <c r="B334" s="528"/>
      <c r="C334" s="529"/>
      <c r="D334" s="529"/>
    </row>
    <row r="335" spans="2:4" ht="20.100000000000001" customHeight="1" x14ac:dyDescent="0.25">
      <c r="B335" s="528"/>
      <c r="C335" s="529"/>
      <c r="D335" s="529"/>
    </row>
    <row r="336" spans="2:4" ht="20.100000000000001" customHeight="1" x14ac:dyDescent="0.25">
      <c r="B336" s="528"/>
      <c r="C336" s="529"/>
      <c r="D336" s="529"/>
    </row>
    <row r="337" spans="2:4" ht="20.100000000000001" customHeight="1" x14ac:dyDescent="0.25">
      <c r="B337" s="528"/>
      <c r="C337" s="529"/>
      <c r="D337" s="529"/>
    </row>
    <row r="338" spans="2:4" ht="20.100000000000001" customHeight="1" x14ac:dyDescent="0.25">
      <c r="B338" s="528"/>
      <c r="C338" s="529"/>
      <c r="D338" s="529"/>
    </row>
    <row r="339" spans="2:4" ht="20.100000000000001" customHeight="1" x14ac:dyDescent="0.25">
      <c r="B339" s="528"/>
      <c r="C339" s="529"/>
      <c r="D339" s="529"/>
    </row>
    <row r="340" spans="2:4" ht="20.100000000000001" customHeight="1" x14ac:dyDescent="0.25">
      <c r="B340" s="528"/>
      <c r="C340" s="529"/>
      <c r="D340" s="529"/>
    </row>
    <row r="341" spans="2:4" ht="20.100000000000001" customHeight="1" x14ac:dyDescent="0.25">
      <c r="B341" s="528"/>
      <c r="C341" s="529"/>
      <c r="D341" s="529"/>
    </row>
    <row r="342" spans="2:4" ht="20.100000000000001" customHeight="1" x14ac:dyDescent="0.25">
      <c r="B342" s="528"/>
      <c r="C342" s="529"/>
      <c r="D342" s="529"/>
    </row>
    <row r="343" spans="2:4" ht="20.100000000000001" customHeight="1" x14ac:dyDescent="0.25">
      <c r="B343" s="528"/>
      <c r="C343" s="529"/>
      <c r="D343" s="529"/>
    </row>
    <row r="344" spans="2:4" ht="20.100000000000001" customHeight="1" x14ac:dyDescent="0.25">
      <c r="B344" s="528"/>
      <c r="C344" s="529"/>
      <c r="D344" s="529"/>
    </row>
    <row r="345" spans="2:4" ht="20.100000000000001" customHeight="1" x14ac:dyDescent="0.25">
      <c r="B345" s="528"/>
      <c r="C345" s="529"/>
      <c r="D345" s="529"/>
    </row>
    <row r="346" spans="2:4" ht="20.100000000000001" customHeight="1" x14ac:dyDescent="0.25">
      <c r="B346" s="528"/>
      <c r="C346" s="529"/>
      <c r="D346" s="529"/>
    </row>
    <row r="347" spans="2:4" ht="20.100000000000001" customHeight="1" x14ac:dyDescent="0.25">
      <c r="B347" s="528"/>
      <c r="C347" s="529"/>
      <c r="D347" s="529"/>
    </row>
    <row r="348" spans="2:4" ht="20.100000000000001" customHeight="1" x14ac:dyDescent="0.25">
      <c r="B348" s="528"/>
      <c r="C348" s="529"/>
      <c r="D348" s="529"/>
    </row>
    <row r="349" spans="2:4" ht="20.100000000000001" customHeight="1" x14ac:dyDescent="0.25">
      <c r="B349" s="528"/>
      <c r="C349" s="529"/>
      <c r="D349" s="529"/>
    </row>
    <row r="350" spans="2:4" ht="20.100000000000001" customHeight="1" x14ac:dyDescent="0.25">
      <c r="B350" s="528"/>
      <c r="C350" s="529"/>
      <c r="D350" s="529"/>
    </row>
    <row r="351" spans="2:4" ht="20.100000000000001" customHeight="1" x14ac:dyDescent="0.25">
      <c r="B351" s="528"/>
      <c r="C351" s="529"/>
      <c r="D351" s="529"/>
    </row>
    <row r="352" spans="2:4" ht="20.100000000000001" customHeight="1" x14ac:dyDescent="0.25">
      <c r="B352" s="528"/>
      <c r="C352" s="529"/>
      <c r="D352" s="529"/>
    </row>
    <row r="353" spans="2:4" ht="20.100000000000001" customHeight="1" x14ac:dyDescent="0.25">
      <c r="B353" s="528"/>
      <c r="C353" s="529"/>
      <c r="D353" s="529"/>
    </row>
    <row r="354" spans="2:4" ht="20.100000000000001" customHeight="1" x14ac:dyDescent="0.25">
      <c r="B354" s="528"/>
      <c r="C354" s="529"/>
      <c r="D354" s="529"/>
    </row>
    <row r="355" spans="2:4" ht="20.100000000000001" customHeight="1" x14ac:dyDescent="0.25">
      <c r="B355" s="528"/>
      <c r="C355" s="529"/>
      <c r="D355" s="529"/>
    </row>
    <row r="356" spans="2:4" ht="20.100000000000001" customHeight="1" x14ac:dyDescent="0.25">
      <c r="B356" s="528"/>
      <c r="C356" s="529"/>
      <c r="D356" s="529"/>
    </row>
    <row r="357" spans="2:4" ht="20.100000000000001" customHeight="1" x14ac:dyDescent="0.25">
      <c r="B357" s="528"/>
      <c r="C357" s="529"/>
      <c r="D357" s="529"/>
    </row>
    <row r="358" spans="2:4" ht="20.100000000000001" customHeight="1" x14ac:dyDescent="0.25">
      <c r="B358" s="528"/>
      <c r="C358" s="529"/>
      <c r="D358" s="529"/>
    </row>
    <row r="359" spans="2:4" ht="20.100000000000001" customHeight="1" x14ac:dyDescent="0.25">
      <c r="B359" s="528"/>
      <c r="C359" s="529"/>
      <c r="D359" s="529"/>
    </row>
    <row r="360" spans="2:4" ht="20.100000000000001" customHeight="1" x14ac:dyDescent="0.25">
      <c r="B360" s="528"/>
      <c r="C360" s="529"/>
      <c r="D360" s="529"/>
    </row>
    <row r="361" spans="2:4" ht="20.100000000000001" customHeight="1" x14ac:dyDescent="0.25">
      <c r="B361" s="528"/>
      <c r="C361" s="529"/>
      <c r="D361" s="529"/>
    </row>
    <row r="362" spans="2:4" ht="20.100000000000001" customHeight="1" x14ac:dyDescent="0.25">
      <c r="B362" s="528"/>
      <c r="C362" s="529"/>
      <c r="D362" s="529"/>
    </row>
    <row r="363" spans="2:4" ht="20.100000000000001" customHeight="1" x14ac:dyDescent="0.25">
      <c r="B363" s="528"/>
      <c r="C363" s="529"/>
      <c r="D363" s="529"/>
    </row>
    <row r="364" spans="2:4" ht="20.100000000000001" customHeight="1" x14ac:dyDescent="0.25">
      <c r="B364" s="528"/>
      <c r="C364" s="529"/>
      <c r="D364" s="529"/>
    </row>
    <row r="365" spans="2:4" ht="20.100000000000001" customHeight="1" x14ac:dyDescent="0.25">
      <c r="B365" s="528"/>
      <c r="C365" s="529"/>
      <c r="D365" s="529"/>
    </row>
    <row r="366" spans="2:4" ht="20.100000000000001" customHeight="1" x14ac:dyDescent="0.25">
      <c r="B366" s="528"/>
      <c r="C366" s="529"/>
      <c r="D366" s="529"/>
    </row>
    <row r="367" spans="2:4" ht="20.100000000000001" customHeight="1" x14ac:dyDescent="0.25">
      <c r="B367" s="528"/>
      <c r="C367" s="529"/>
      <c r="D367" s="529"/>
    </row>
    <row r="368" spans="2:4" ht="20.100000000000001" customHeight="1" x14ac:dyDescent="0.25">
      <c r="B368" s="528"/>
      <c r="C368" s="529"/>
      <c r="D368" s="529"/>
    </row>
    <row r="369" spans="2:4" ht="20.100000000000001" customHeight="1" x14ac:dyDescent="0.25">
      <c r="B369" s="528"/>
      <c r="C369" s="529"/>
      <c r="D369" s="529"/>
    </row>
    <row r="370" spans="2:4" ht="20.100000000000001" customHeight="1" x14ac:dyDescent="0.25">
      <c r="B370" s="528"/>
      <c r="C370" s="529"/>
      <c r="D370" s="529"/>
    </row>
    <row r="371" spans="2:4" ht="20.100000000000001" customHeight="1" x14ac:dyDescent="0.25">
      <c r="B371" s="528"/>
      <c r="C371" s="529"/>
      <c r="D371" s="529"/>
    </row>
    <row r="372" spans="2:4" ht="20.100000000000001" customHeight="1" x14ac:dyDescent="0.25">
      <c r="B372" s="528"/>
      <c r="C372" s="529"/>
      <c r="D372" s="529"/>
    </row>
    <row r="373" spans="2:4" ht="20.100000000000001" customHeight="1" x14ac:dyDescent="0.25">
      <c r="B373" s="528"/>
      <c r="C373" s="529"/>
      <c r="D373" s="529"/>
    </row>
    <row r="374" spans="2:4" ht="20.100000000000001" customHeight="1" x14ac:dyDescent="0.25">
      <c r="B374" s="528"/>
      <c r="C374" s="529"/>
      <c r="D374" s="529"/>
    </row>
    <row r="375" spans="2:4" ht="20.100000000000001" customHeight="1" x14ac:dyDescent="0.25">
      <c r="B375" s="528"/>
      <c r="C375" s="529"/>
      <c r="D375" s="529"/>
    </row>
    <row r="376" spans="2:4" ht="20.100000000000001" customHeight="1" x14ac:dyDescent="0.25">
      <c r="B376" s="528"/>
      <c r="C376" s="529"/>
      <c r="D376" s="529"/>
    </row>
    <row r="377" spans="2:4" ht="20.100000000000001" customHeight="1" x14ac:dyDescent="0.25">
      <c r="B377" s="528"/>
      <c r="C377" s="529"/>
      <c r="D377" s="529"/>
    </row>
    <row r="378" spans="2:4" ht="20.100000000000001" customHeight="1" x14ac:dyDescent="0.25">
      <c r="B378" s="528"/>
      <c r="C378" s="529"/>
      <c r="D378" s="529"/>
    </row>
    <row r="379" spans="2:4" ht="20.100000000000001" customHeight="1" x14ac:dyDescent="0.25">
      <c r="B379" s="528"/>
      <c r="C379" s="529"/>
      <c r="D379" s="529"/>
    </row>
    <row r="380" spans="2:4" ht="20.100000000000001" customHeight="1" x14ac:dyDescent="0.25">
      <c r="B380" s="528"/>
      <c r="C380" s="529"/>
      <c r="D380" s="529"/>
    </row>
    <row r="381" spans="2:4" ht="20.100000000000001" customHeight="1" x14ac:dyDescent="0.25">
      <c r="B381" s="528"/>
      <c r="C381" s="529"/>
      <c r="D381" s="529"/>
    </row>
    <row r="382" spans="2:4" ht="20.100000000000001" customHeight="1" x14ac:dyDescent="0.25">
      <c r="B382" s="528"/>
      <c r="C382" s="529"/>
      <c r="D382" s="529"/>
    </row>
    <row r="383" spans="2:4" ht="20.100000000000001" customHeight="1" x14ac:dyDescent="0.25">
      <c r="B383" s="528"/>
      <c r="C383" s="529"/>
      <c r="D383" s="529"/>
    </row>
    <row r="384" spans="2:4" ht="20.100000000000001" customHeight="1" x14ac:dyDescent="0.25">
      <c r="B384" s="528"/>
      <c r="C384" s="529"/>
      <c r="D384" s="529"/>
    </row>
    <row r="385" spans="2:4" ht="20.100000000000001" customHeight="1" x14ac:dyDescent="0.25">
      <c r="B385" s="528"/>
      <c r="C385" s="529"/>
      <c r="D385" s="529"/>
    </row>
    <row r="386" spans="2:4" ht="20.100000000000001" customHeight="1" x14ac:dyDescent="0.25">
      <c r="B386" s="528"/>
      <c r="C386" s="529"/>
      <c r="D386" s="529"/>
    </row>
    <row r="387" spans="2:4" ht="20.100000000000001" customHeight="1" x14ac:dyDescent="0.25">
      <c r="B387" s="528"/>
      <c r="C387" s="529"/>
      <c r="D387" s="529"/>
    </row>
    <row r="388" spans="2:4" ht="20.100000000000001" customHeight="1" x14ac:dyDescent="0.25">
      <c r="B388" s="528"/>
      <c r="C388" s="529"/>
      <c r="D388" s="529"/>
    </row>
    <row r="389" spans="2:4" ht="20.100000000000001" customHeight="1" x14ac:dyDescent="0.25">
      <c r="B389" s="528"/>
      <c r="C389" s="529"/>
      <c r="D389" s="529"/>
    </row>
    <row r="390" spans="2:4" ht="20.100000000000001" customHeight="1" x14ac:dyDescent="0.25">
      <c r="B390" s="528"/>
      <c r="C390" s="529"/>
      <c r="D390" s="529"/>
    </row>
    <row r="391" spans="2:4" ht="20.100000000000001" customHeight="1" x14ac:dyDescent="0.25">
      <c r="B391" s="528"/>
      <c r="C391" s="529"/>
      <c r="D391" s="529"/>
    </row>
    <row r="392" spans="2:4" ht="20.100000000000001" customHeight="1" x14ac:dyDescent="0.25">
      <c r="B392" s="528"/>
      <c r="C392" s="529"/>
      <c r="D392" s="529"/>
    </row>
    <row r="393" spans="2:4" ht="20.100000000000001" customHeight="1" x14ac:dyDescent="0.25">
      <c r="B393" s="528"/>
      <c r="C393" s="529"/>
      <c r="D393" s="529"/>
    </row>
    <row r="394" spans="2:4" ht="20.100000000000001" customHeight="1" x14ac:dyDescent="0.25">
      <c r="B394" s="528"/>
      <c r="C394" s="529"/>
      <c r="D394" s="529"/>
    </row>
    <row r="395" spans="2:4" ht="20.100000000000001" customHeight="1" x14ac:dyDescent="0.25">
      <c r="B395" s="528"/>
      <c r="C395" s="529"/>
      <c r="D395" s="529"/>
    </row>
    <row r="396" spans="2:4" ht="20.100000000000001" customHeight="1" x14ac:dyDescent="0.25">
      <c r="B396" s="528"/>
      <c r="C396" s="529"/>
      <c r="D396" s="529"/>
    </row>
    <row r="397" spans="2:4" ht="20.100000000000001" customHeight="1" x14ac:dyDescent="0.25">
      <c r="B397" s="528"/>
      <c r="C397" s="529"/>
      <c r="D397" s="529"/>
    </row>
    <row r="398" spans="2:4" ht="20.100000000000001" customHeight="1" x14ac:dyDescent="0.25">
      <c r="B398" s="528"/>
      <c r="C398" s="529"/>
      <c r="D398" s="529"/>
    </row>
    <row r="399" spans="2:4" ht="20.100000000000001" customHeight="1" x14ac:dyDescent="0.25">
      <c r="B399" s="528"/>
      <c r="C399" s="529"/>
      <c r="D399" s="529"/>
    </row>
    <row r="400" spans="2:4" ht="20.100000000000001" customHeight="1" x14ac:dyDescent="0.25">
      <c r="B400" s="528"/>
      <c r="C400" s="529"/>
      <c r="D400" s="529"/>
    </row>
    <row r="401" spans="2:4" ht="20.100000000000001" customHeight="1" x14ac:dyDescent="0.25">
      <c r="B401" s="528"/>
      <c r="C401" s="529"/>
      <c r="D401" s="529"/>
    </row>
    <row r="402" spans="2:4" ht="20.100000000000001" customHeight="1" x14ac:dyDescent="0.25">
      <c r="B402" s="528"/>
      <c r="C402" s="529"/>
      <c r="D402" s="529"/>
    </row>
    <row r="403" spans="2:4" ht="20.100000000000001" customHeight="1" x14ac:dyDescent="0.25">
      <c r="B403" s="528"/>
      <c r="C403" s="529"/>
      <c r="D403" s="529"/>
    </row>
    <row r="404" spans="2:4" ht="20.100000000000001" customHeight="1" x14ac:dyDescent="0.25">
      <c r="B404" s="528"/>
      <c r="C404" s="529"/>
      <c r="D404" s="529"/>
    </row>
    <row r="405" spans="2:4" ht="20.100000000000001" customHeight="1" x14ac:dyDescent="0.25">
      <c r="B405" s="528"/>
      <c r="C405" s="529"/>
      <c r="D405" s="529"/>
    </row>
    <row r="406" spans="2:4" ht="20.100000000000001" customHeight="1" x14ac:dyDescent="0.25">
      <c r="B406" s="528"/>
      <c r="C406" s="529"/>
      <c r="D406" s="529"/>
    </row>
    <row r="407" spans="2:4" ht="20.100000000000001" customHeight="1" x14ac:dyDescent="0.25">
      <c r="B407" s="528"/>
      <c r="C407" s="529"/>
      <c r="D407" s="529"/>
    </row>
    <row r="408" spans="2:4" ht="20.100000000000001" customHeight="1" x14ac:dyDescent="0.25">
      <c r="B408" s="528"/>
      <c r="C408" s="529"/>
      <c r="D408" s="529"/>
    </row>
    <row r="409" spans="2:4" ht="20.100000000000001" customHeight="1" x14ac:dyDescent="0.25">
      <c r="B409" s="528"/>
      <c r="C409" s="529"/>
      <c r="D409" s="529"/>
    </row>
    <row r="410" spans="2:4" ht="20.100000000000001" customHeight="1" x14ac:dyDescent="0.25">
      <c r="B410" s="528"/>
      <c r="C410" s="529"/>
      <c r="D410" s="529"/>
    </row>
    <row r="411" spans="2:4" ht="20.100000000000001" customHeight="1" x14ac:dyDescent="0.25">
      <c r="B411" s="528"/>
      <c r="C411" s="529"/>
      <c r="D411" s="529"/>
    </row>
    <row r="412" spans="2:4" ht="20.100000000000001" customHeight="1" x14ac:dyDescent="0.25">
      <c r="B412" s="528"/>
      <c r="C412" s="529"/>
      <c r="D412" s="529"/>
    </row>
    <row r="413" spans="2:4" ht="20.100000000000001" customHeight="1" x14ac:dyDescent="0.25">
      <c r="B413" s="528"/>
      <c r="C413" s="529"/>
      <c r="D413" s="529"/>
    </row>
    <row r="414" spans="2:4" ht="20.100000000000001" customHeight="1" x14ac:dyDescent="0.25">
      <c r="B414" s="528"/>
      <c r="C414" s="529"/>
      <c r="D414" s="529"/>
    </row>
    <row r="415" spans="2:4" ht="20.100000000000001" customHeight="1" x14ac:dyDescent="0.25">
      <c r="B415" s="528"/>
      <c r="C415" s="529"/>
      <c r="D415" s="529"/>
    </row>
    <row r="416" spans="2:4" ht="20.100000000000001" customHeight="1" x14ac:dyDescent="0.25">
      <c r="B416" s="528"/>
      <c r="C416" s="529"/>
      <c r="D416" s="529"/>
    </row>
    <row r="417" spans="2:4" ht="20.100000000000001" customHeight="1" x14ac:dyDescent="0.25">
      <c r="B417" s="528"/>
      <c r="C417" s="529"/>
      <c r="D417" s="529"/>
    </row>
    <row r="418" spans="2:4" ht="20.100000000000001" customHeight="1" x14ac:dyDescent="0.25">
      <c r="B418" s="528"/>
      <c r="C418" s="529"/>
      <c r="D418" s="529"/>
    </row>
    <row r="419" spans="2:4" ht="20.100000000000001" customHeight="1" x14ac:dyDescent="0.25">
      <c r="B419" s="528"/>
      <c r="C419" s="529"/>
      <c r="D419" s="529"/>
    </row>
    <row r="420" spans="2:4" ht="20.100000000000001" customHeight="1" x14ac:dyDescent="0.25">
      <c r="B420" s="528"/>
      <c r="C420" s="529"/>
      <c r="D420" s="529"/>
    </row>
    <row r="421" spans="2:4" ht="20.100000000000001" customHeight="1" x14ac:dyDescent="0.25">
      <c r="B421" s="528"/>
      <c r="C421" s="529"/>
      <c r="D421" s="529"/>
    </row>
    <row r="422" spans="2:4" ht="20.100000000000001" customHeight="1" x14ac:dyDescent="0.25">
      <c r="B422" s="528"/>
      <c r="C422" s="529"/>
      <c r="D422" s="529"/>
    </row>
    <row r="423" spans="2:4" ht="20.100000000000001" customHeight="1" x14ac:dyDescent="0.25">
      <c r="B423" s="528"/>
      <c r="C423" s="529"/>
      <c r="D423" s="529"/>
    </row>
    <row r="424" spans="2:4" ht="20.100000000000001" customHeight="1" x14ac:dyDescent="0.25">
      <c r="B424" s="528"/>
      <c r="C424" s="529"/>
      <c r="D424" s="529"/>
    </row>
    <row r="425" spans="2:4" ht="20.100000000000001" customHeight="1" x14ac:dyDescent="0.25">
      <c r="B425" s="528"/>
      <c r="C425" s="529"/>
      <c r="D425" s="529"/>
    </row>
    <row r="426" spans="2:4" ht="20.100000000000001" customHeight="1" x14ac:dyDescent="0.25">
      <c r="B426" s="528"/>
      <c r="C426" s="529"/>
      <c r="D426" s="529"/>
    </row>
    <row r="427" spans="2:4" ht="20.100000000000001" customHeight="1" x14ac:dyDescent="0.25">
      <c r="B427" s="528"/>
      <c r="C427" s="529"/>
      <c r="D427" s="529"/>
    </row>
    <row r="428" spans="2:4" ht="20.100000000000001" customHeight="1" x14ac:dyDescent="0.25">
      <c r="B428" s="528"/>
      <c r="C428" s="529"/>
      <c r="D428" s="529"/>
    </row>
    <row r="429" spans="2:4" ht="20.100000000000001" customHeight="1" x14ac:dyDescent="0.25">
      <c r="B429" s="528"/>
      <c r="C429" s="529"/>
      <c r="D429" s="529"/>
    </row>
    <row r="430" spans="2:4" ht="20.100000000000001" customHeight="1" x14ac:dyDescent="0.25">
      <c r="B430" s="528"/>
      <c r="C430" s="529"/>
      <c r="D430" s="529"/>
    </row>
    <row r="431" spans="2:4" ht="20.100000000000001" customHeight="1" x14ac:dyDescent="0.25">
      <c r="B431" s="528"/>
      <c r="C431" s="529"/>
      <c r="D431" s="529"/>
    </row>
    <row r="432" spans="2:4" ht="20.100000000000001" customHeight="1" x14ac:dyDescent="0.25">
      <c r="B432" s="528"/>
      <c r="C432" s="529"/>
      <c r="D432" s="529"/>
    </row>
    <row r="433" spans="2:4" ht="20.100000000000001" customHeight="1" x14ac:dyDescent="0.25">
      <c r="B433" s="528"/>
      <c r="C433" s="529"/>
      <c r="D433" s="529"/>
    </row>
    <row r="434" spans="2:4" ht="20.100000000000001" customHeight="1" x14ac:dyDescent="0.25">
      <c r="B434" s="528"/>
      <c r="C434" s="529"/>
      <c r="D434" s="529"/>
    </row>
    <row r="435" spans="2:4" ht="20.100000000000001" customHeight="1" x14ac:dyDescent="0.25">
      <c r="B435" s="528"/>
      <c r="C435" s="529"/>
      <c r="D435" s="529"/>
    </row>
    <row r="436" spans="2:4" ht="20.100000000000001" customHeight="1" x14ac:dyDescent="0.25">
      <c r="B436" s="528"/>
      <c r="C436" s="529"/>
      <c r="D436" s="529"/>
    </row>
    <row r="437" spans="2:4" ht="20.100000000000001" customHeight="1" x14ac:dyDescent="0.25">
      <c r="B437" s="528"/>
      <c r="C437" s="529"/>
      <c r="D437" s="529"/>
    </row>
    <row r="438" spans="2:4" ht="20.100000000000001" customHeight="1" x14ac:dyDescent="0.25">
      <c r="B438" s="528"/>
      <c r="C438" s="529"/>
      <c r="D438" s="529"/>
    </row>
    <row r="439" spans="2:4" ht="20.100000000000001" customHeight="1" x14ac:dyDescent="0.25">
      <c r="B439" s="528"/>
      <c r="C439" s="529"/>
      <c r="D439" s="529"/>
    </row>
    <row r="440" spans="2:4" ht="20.100000000000001" customHeight="1" x14ac:dyDescent="0.25">
      <c r="B440" s="528"/>
      <c r="C440" s="529"/>
      <c r="D440" s="529"/>
    </row>
    <row r="441" spans="2:4" ht="20.100000000000001" customHeight="1" x14ac:dyDescent="0.25">
      <c r="B441" s="528"/>
      <c r="C441" s="529"/>
      <c r="D441" s="529"/>
    </row>
    <row r="442" spans="2:4" ht="20.100000000000001" customHeight="1" x14ac:dyDescent="0.25">
      <c r="B442" s="528"/>
      <c r="C442" s="529"/>
      <c r="D442" s="529"/>
    </row>
    <row r="443" spans="2:4" ht="20.100000000000001" customHeight="1" x14ac:dyDescent="0.25">
      <c r="B443" s="528"/>
      <c r="C443" s="529"/>
      <c r="D443" s="529"/>
    </row>
    <row r="444" spans="2:4" ht="20.100000000000001" customHeight="1" x14ac:dyDescent="0.25">
      <c r="B444" s="528"/>
      <c r="C444" s="529"/>
      <c r="D444" s="529"/>
    </row>
    <row r="445" spans="2:4" ht="20.100000000000001" customHeight="1" x14ac:dyDescent="0.25">
      <c r="B445" s="528"/>
      <c r="C445" s="529"/>
      <c r="D445" s="529"/>
    </row>
    <row r="446" spans="2:4" ht="20.100000000000001" customHeight="1" x14ac:dyDescent="0.25">
      <c r="B446" s="528"/>
      <c r="C446" s="529"/>
      <c r="D446" s="529"/>
    </row>
    <row r="447" spans="2:4" ht="20.100000000000001" customHeight="1" x14ac:dyDescent="0.25">
      <c r="B447" s="528"/>
      <c r="C447" s="529"/>
      <c r="D447" s="529"/>
    </row>
    <row r="448" spans="2:4" ht="20.100000000000001" customHeight="1" x14ac:dyDescent="0.25">
      <c r="B448" s="528"/>
      <c r="C448" s="529"/>
      <c r="D448" s="529"/>
    </row>
    <row r="449" spans="2:4" ht="20.100000000000001" customHeight="1" x14ac:dyDescent="0.25">
      <c r="B449" s="528"/>
      <c r="C449" s="529"/>
      <c r="D449" s="529"/>
    </row>
    <row r="450" spans="2:4" ht="20.100000000000001" customHeight="1" x14ac:dyDescent="0.25">
      <c r="B450" s="528"/>
      <c r="C450" s="529"/>
      <c r="D450" s="529"/>
    </row>
    <row r="451" spans="2:4" ht="20.100000000000001" customHeight="1" x14ac:dyDescent="0.25">
      <c r="B451" s="528"/>
      <c r="C451" s="529"/>
      <c r="D451" s="529"/>
    </row>
    <row r="452" spans="2:4" ht="20.100000000000001" customHeight="1" x14ac:dyDescent="0.25">
      <c r="B452" s="528"/>
      <c r="C452" s="529"/>
      <c r="D452" s="529"/>
    </row>
    <row r="453" spans="2:4" ht="20.100000000000001" customHeight="1" x14ac:dyDescent="0.25">
      <c r="B453" s="528"/>
      <c r="C453" s="529"/>
      <c r="D453" s="529"/>
    </row>
    <row r="454" spans="2:4" ht="20.100000000000001" customHeight="1" x14ac:dyDescent="0.25">
      <c r="B454" s="528"/>
      <c r="C454" s="529"/>
      <c r="D454" s="529"/>
    </row>
    <row r="455" spans="2:4" ht="20.100000000000001" customHeight="1" x14ac:dyDescent="0.25">
      <c r="B455" s="528"/>
      <c r="C455" s="529"/>
      <c r="D455" s="529"/>
    </row>
    <row r="456" spans="2:4" ht="20.100000000000001" customHeight="1" x14ac:dyDescent="0.25">
      <c r="B456" s="528"/>
      <c r="C456" s="529"/>
      <c r="D456" s="529"/>
    </row>
    <row r="457" spans="2:4" ht="20.100000000000001" customHeight="1" x14ac:dyDescent="0.25">
      <c r="B457" s="528"/>
      <c r="C457" s="529"/>
      <c r="D457" s="529"/>
    </row>
    <row r="458" spans="2:4" ht="20.100000000000001" customHeight="1" x14ac:dyDescent="0.25">
      <c r="B458" s="528"/>
      <c r="C458" s="529"/>
      <c r="D458" s="529"/>
    </row>
    <row r="459" spans="2:4" ht="20.100000000000001" customHeight="1" x14ac:dyDescent="0.25">
      <c r="B459" s="528"/>
      <c r="C459" s="529"/>
      <c r="D459" s="529"/>
    </row>
    <row r="460" spans="2:4" ht="20.100000000000001" customHeight="1" x14ac:dyDescent="0.25">
      <c r="B460" s="528"/>
      <c r="C460" s="529"/>
      <c r="D460" s="529"/>
    </row>
    <row r="461" spans="2:4" ht="20.100000000000001" customHeight="1" x14ac:dyDescent="0.25">
      <c r="B461" s="528"/>
      <c r="C461" s="529"/>
      <c r="D461" s="529"/>
    </row>
    <row r="462" spans="2:4" ht="20.100000000000001" customHeight="1" x14ac:dyDescent="0.25">
      <c r="B462" s="528"/>
      <c r="C462" s="529"/>
      <c r="D462" s="529"/>
    </row>
    <row r="463" spans="2:4" ht="20.100000000000001" customHeight="1" x14ac:dyDescent="0.25">
      <c r="B463" s="528"/>
      <c r="C463" s="529"/>
      <c r="D463" s="529"/>
    </row>
    <row r="464" spans="2:4" ht="20.100000000000001" customHeight="1" x14ac:dyDescent="0.25">
      <c r="B464" s="528"/>
      <c r="C464" s="529"/>
      <c r="D464" s="529"/>
    </row>
    <row r="465" spans="2:4" ht="20.100000000000001" customHeight="1" x14ac:dyDescent="0.25">
      <c r="B465" s="528"/>
      <c r="C465" s="529"/>
      <c r="D465" s="529"/>
    </row>
    <row r="466" spans="2:4" ht="20.100000000000001" customHeight="1" x14ac:dyDescent="0.25">
      <c r="B466" s="528"/>
      <c r="C466" s="529"/>
      <c r="D466" s="529"/>
    </row>
    <row r="467" spans="2:4" ht="20.100000000000001" customHeight="1" x14ac:dyDescent="0.25">
      <c r="B467" s="528"/>
      <c r="C467" s="529"/>
      <c r="D467" s="529"/>
    </row>
    <row r="468" spans="2:4" ht="20.100000000000001" customHeight="1" x14ac:dyDescent="0.25">
      <c r="B468" s="528"/>
      <c r="C468" s="529"/>
      <c r="D468" s="529"/>
    </row>
    <row r="469" spans="2:4" ht="20.100000000000001" customHeight="1" x14ac:dyDescent="0.25">
      <c r="B469" s="528"/>
      <c r="C469" s="529"/>
      <c r="D469" s="529"/>
    </row>
    <row r="470" spans="2:4" ht="20.100000000000001" customHeight="1" x14ac:dyDescent="0.25">
      <c r="B470" s="528"/>
      <c r="C470" s="529"/>
      <c r="D470" s="529"/>
    </row>
    <row r="471" spans="2:4" ht="20.100000000000001" customHeight="1" x14ac:dyDescent="0.25">
      <c r="B471" s="528"/>
      <c r="C471" s="529"/>
      <c r="D471" s="529"/>
    </row>
    <row r="472" spans="2:4" ht="20.100000000000001" customHeight="1" x14ac:dyDescent="0.25">
      <c r="B472" s="528"/>
      <c r="C472" s="529"/>
      <c r="D472" s="529"/>
    </row>
    <row r="473" spans="2:4" ht="20.100000000000001" customHeight="1" x14ac:dyDescent="0.25">
      <c r="B473" s="528"/>
      <c r="C473" s="529"/>
      <c r="D473" s="529"/>
    </row>
    <row r="474" spans="2:4" ht="20.100000000000001" customHeight="1" x14ac:dyDescent="0.25">
      <c r="B474" s="528"/>
      <c r="C474" s="529"/>
      <c r="D474" s="529"/>
    </row>
    <row r="475" spans="2:4" ht="20.100000000000001" customHeight="1" x14ac:dyDescent="0.25">
      <c r="B475" s="528"/>
      <c r="C475" s="529"/>
      <c r="D475" s="529"/>
    </row>
    <row r="476" spans="2:4" ht="20.100000000000001" customHeight="1" x14ac:dyDescent="0.25">
      <c r="B476" s="528"/>
      <c r="C476" s="529"/>
      <c r="D476" s="529"/>
    </row>
    <row r="477" spans="2:4" ht="20.100000000000001" customHeight="1" x14ac:dyDescent="0.25">
      <c r="B477" s="528"/>
      <c r="C477" s="529"/>
      <c r="D477" s="529"/>
    </row>
    <row r="478" spans="2:4" ht="20.100000000000001" customHeight="1" x14ac:dyDescent="0.25">
      <c r="B478" s="528"/>
      <c r="C478" s="529"/>
      <c r="D478" s="529"/>
    </row>
    <row r="479" spans="2:4" ht="20.100000000000001" customHeight="1" x14ac:dyDescent="0.25">
      <c r="B479" s="528"/>
      <c r="C479" s="529"/>
      <c r="D479" s="529"/>
    </row>
    <row r="480" spans="2:4" ht="20.100000000000001" customHeight="1" x14ac:dyDescent="0.25">
      <c r="B480" s="528"/>
      <c r="C480" s="529"/>
      <c r="D480" s="529"/>
    </row>
    <row r="481" spans="2:4" ht="20.100000000000001" customHeight="1" x14ac:dyDescent="0.25">
      <c r="B481" s="528"/>
      <c r="C481" s="529"/>
      <c r="D481" s="529"/>
    </row>
    <row r="482" spans="2:4" ht="20.100000000000001" customHeight="1" x14ac:dyDescent="0.25">
      <c r="B482" s="528"/>
      <c r="C482" s="529"/>
      <c r="D482" s="529"/>
    </row>
    <row r="483" spans="2:4" ht="20.100000000000001" customHeight="1" x14ac:dyDescent="0.25">
      <c r="B483" s="528"/>
      <c r="C483" s="529"/>
      <c r="D483" s="529"/>
    </row>
    <row r="484" spans="2:4" ht="20.100000000000001" customHeight="1" x14ac:dyDescent="0.25">
      <c r="B484" s="528"/>
      <c r="C484" s="529"/>
      <c r="D484" s="529"/>
    </row>
    <row r="485" spans="2:4" ht="20.100000000000001" customHeight="1" x14ac:dyDescent="0.25">
      <c r="B485" s="528"/>
      <c r="C485" s="529"/>
      <c r="D485" s="529"/>
    </row>
    <row r="486" spans="2:4" ht="20.100000000000001" customHeight="1" x14ac:dyDescent="0.25">
      <c r="B486" s="528"/>
      <c r="C486" s="529"/>
      <c r="D486" s="529"/>
    </row>
    <row r="487" spans="2:4" ht="20.100000000000001" customHeight="1" x14ac:dyDescent="0.25">
      <c r="B487" s="528"/>
      <c r="C487" s="529"/>
      <c r="D487" s="529"/>
    </row>
    <row r="488" spans="2:4" ht="20.100000000000001" customHeight="1" x14ac:dyDescent="0.25">
      <c r="B488" s="528"/>
      <c r="C488" s="529"/>
      <c r="D488" s="529"/>
    </row>
    <row r="489" spans="2:4" ht="20.100000000000001" customHeight="1" x14ac:dyDescent="0.25">
      <c r="B489" s="528"/>
      <c r="C489" s="529"/>
      <c r="D489" s="529"/>
    </row>
    <row r="490" spans="2:4" ht="20.100000000000001" customHeight="1" x14ac:dyDescent="0.25">
      <c r="B490" s="528"/>
      <c r="C490" s="529"/>
      <c r="D490" s="529"/>
    </row>
    <row r="491" spans="2:4" ht="20.100000000000001" customHeight="1" x14ac:dyDescent="0.25">
      <c r="B491" s="528"/>
      <c r="C491" s="529"/>
      <c r="D491" s="529"/>
    </row>
    <row r="492" spans="2:4" ht="20.100000000000001" customHeight="1" x14ac:dyDescent="0.25">
      <c r="B492" s="528"/>
      <c r="C492" s="529"/>
      <c r="D492" s="529"/>
    </row>
    <row r="493" spans="2:4" ht="20.100000000000001" customHeight="1" x14ac:dyDescent="0.25">
      <c r="B493" s="528"/>
      <c r="C493" s="529"/>
      <c r="D493" s="529"/>
    </row>
    <row r="494" spans="2:4" ht="20.100000000000001" customHeight="1" x14ac:dyDescent="0.25">
      <c r="B494" s="528"/>
      <c r="C494" s="529"/>
      <c r="D494" s="529"/>
    </row>
    <row r="495" spans="2:4" ht="20.100000000000001" customHeight="1" x14ac:dyDescent="0.25">
      <c r="B495" s="528"/>
      <c r="C495" s="529"/>
      <c r="D495" s="529"/>
    </row>
    <row r="496" spans="2:4" ht="20.100000000000001" customHeight="1" x14ac:dyDescent="0.25">
      <c r="B496" s="528"/>
      <c r="C496" s="529"/>
      <c r="D496" s="529"/>
    </row>
    <row r="497" spans="2:4" ht="20.100000000000001" customHeight="1" x14ac:dyDescent="0.25">
      <c r="B497" s="528"/>
      <c r="C497" s="529"/>
      <c r="D497" s="529"/>
    </row>
    <row r="498" spans="2:4" ht="20.100000000000001" customHeight="1" x14ac:dyDescent="0.25">
      <c r="B498" s="528"/>
      <c r="C498" s="529"/>
      <c r="D498" s="529"/>
    </row>
    <row r="499" spans="2:4" ht="20.100000000000001" customHeight="1" x14ac:dyDescent="0.25">
      <c r="B499" s="528"/>
      <c r="C499" s="529"/>
      <c r="D499" s="529"/>
    </row>
    <row r="500" spans="2:4" ht="20.100000000000001" customHeight="1" x14ac:dyDescent="0.25">
      <c r="B500" s="528"/>
      <c r="C500" s="529"/>
      <c r="D500" s="529"/>
    </row>
    <row r="501" spans="2:4" ht="20.100000000000001" customHeight="1" x14ac:dyDescent="0.25">
      <c r="B501" s="528"/>
      <c r="C501" s="529"/>
      <c r="D501" s="529"/>
    </row>
    <row r="502" spans="2:4" ht="20.100000000000001" customHeight="1" x14ac:dyDescent="0.25">
      <c r="B502" s="528"/>
      <c r="C502" s="529"/>
      <c r="D502" s="529"/>
    </row>
    <row r="503" spans="2:4" ht="20.100000000000001" customHeight="1" x14ac:dyDescent="0.25">
      <c r="B503" s="528"/>
      <c r="C503" s="529"/>
      <c r="D503" s="529"/>
    </row>
    <row r="504" spans="2:4" ht="20.100000000000001" customHeight="1" x14ac:dyDescent="0.25">
      <c r="B504" s="528"/>
      <c r="C504" s="529"/>
      <c r="D504" s="529"/>
    </row>
    <row r="505" spans="2:4" ht="20.100000000000001" customHeight="1" x14ac:dyDescent="0.25">
      <c r="B505" s="528"/>
      <c r="C505" s="529"/>
      <c r="D505" s="529"/>
    </row>
    <row r="506" spans="2:4" ht="20.100000000000001" customHeight="1" x14ac:dyDescent="0.25">
      <c r="B506" s="528"/>
      <c r="C506" s="529"/>
      <c r="D506" s="529"/>
    </row>
    <row r="507" spans="2:4" x14ac:dyDescent="0.25">
      <c r="C507" s="130"/>
    </row>
  </sheetData>
  <sheetProtection algorithmName="SHA-512" hashValue="fNtZI+KzhxvexL71LaIl6DIB3ZATr80VFhAbsKCZQ13iLHSYiWKkKWqg56DnL1lE+4ijM2z/V0+UtOoegYUt2Q==" saltValue="ypOefi1hXVDEivBdUn3gHA==" spinCount="100000" sheet="1" objects="1" scenarios="1"/>
  <dataValidations count="1">
    <dataValidation allowBlank="1" showInputMessage="1" showErrorMessage="1" error="This value does not exist on your &quot;Departments&quot; list. Please go to the Settings and add this new value." sqref="C22:C506" xr:uid="{8E60C15D-3E4A-42A0-BFDA-06CD28797108}"/>
  </dataValidations>
  <pageMargins left="0.31496062992125984" right="0.31496062992125984" top="0.31496062992125984" bottom="0.31496062992125984" header="0.31496062992125984" footer="0.31496062992125984"/>
  <pageSetup scale="85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This value does not exist on your &quot;Departments&quot; list. Please go to the Settings and add this new value." xr:uid="{55BC80AC-AAF0-4F69-AFBF-F5E28A756B14}">
          <x14:formula1>
            <xm:f>OFFSET(Dashboard!$F$20,0,0,COUNTIF(Dashboard!$F$20:$F$69,"?*"),1)</xm:f>
          </x14:formula1>
          <xm:sqref>C7:C21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5510-54F9-4742-ACFF-EC2044E7142E}">
  <sheetPr codeName="Sheet8">
    <pageSetUpPr autoPageBreaks="0" fitToPage="1"/>
  </sheetPr>
  <dimension ref="A1:N5018"/>
  <sheetViews>
    <sheetView showGridLines="0" showRowColHeaders="0" workbookViewId="0">
      <pane ySplit="8" topLeftCell="A9" activePane="bottomLeft" state="frozen"/>
      <selection activeCell="B8" sqref="B8"/>
      <selection pane="bottomLeft" activeCell="A9" sqref="A9"/>
    </sheetView>
  </sheetViews>
  <sheetFormatPr defaultRowHeight="15" x14ac:dyDescent="0.25"/>
  <cols>
    <col min="1" max="1" width="3.7109375" style="130" customWidth="1"/>
    <col min="2" max="2" width="16.7109375" style="130" customWidth="1"/>
    <col min="3" max="3" width="32.7109375" style="130" customWidth="1"/>
    <col min="4" max="4" width="27.5703125" style="130" customWidth="1"/>
    <col min="5" max="5" width="15" style="130" customWidth="1"/>
    <col min="6" max="11" width="14.7109375" style="130" customWidth="1"/>
    <col min="12" max="12" width="6.5703125" style="130" customWidth="1"/>
    <col min="13" max="16384" width="9.140625" style="130"/>
  </cols>
  <sheetData>
    <row r="1" spans="1:14" ht="6.75" customHeight="1" x14ac:dyDescent="0.25"/>
    <row r="2" spans="1:14" s="434" customFormat="1" ht="20.100000000000001" customHeight="1" x14ac:dyDescent="0.3">
      <c r="B2" s="432" t="s">
        <v>212</v>
      </c>
      <c r="C2" s="433"/>
      <c r="D2" s="442"/>
      <c r="E2" s="442"/>
      <c r="F2" s="442"/>
      <c r="G2" s="442"/>
      <c r="H2" s="442"/>
      <c r="I2" s="442"/>
      <c r="J2" s="442"/>
      <c r="K2" s="442"/>
    </row>
    <row r="3" spans="1:14" s="435" customFormat="1" ht="24" customHeight="1" x14ac:dyDescent="0.35">
      <c r="B3" s="431" t="s">
        <v>173</v>
      </c>
      <c r="C3" s="169"/>
      <c r="D3" s="131"/>
      <c r="E3" s="131"/>
      <c r="F3" s="131"/>
      <c r="G3" s="131"/>
      <c r="H3" s="131"/>
      <c r="I3" s="131"/>
      <c r="J3" s="131"/>
      <c r="K3" s="131"/>
    </row>
    <row r="4" spans="1:14" ht="5.0999999999999996" customHeight="1" x14ac:dyDescent="0.25"/>
    <row r="5" spans="1:14" ht="27.75" customHeight="1" x14ac:dyDescent="0.25">
      <c r="B5" s="495" t="s">
        <v>210</v>
      </c>
    </row>
    <row r="6" spans="1:14" ht="9.9499999999999993" customHeight="1" x14ac:dyDescent="0.25"/>
    <row r="7" spans="1:14" x14ac:dyDescent="0.25">
      <c r="C7" s="132"/>
      <c r="D7" s="132"/>
      <c r="E7" s="357" t="s">
        <v>174</v>
      </c>
      <c r="F7" s="137"/>
      <c r="G7" s="137"/>
      <c r="H7" s="137"/>
      <c r="I7" s="137"/>
      <c r="J7" s="137"/>
      <c r="K7" s="137"/>
    </row>
    <row r="8" spans="1:14" ht="30" customHeight="1" x14ac:dyDescent="0.25">
      <c r="B8" s="136" t="s">
        <v>11</v>
      </c>
      <c r="C8" s="136" t="s">
        <v>103</v>
      </c>
      <c r="D8" s="136" t="s">
        <v>104</v>
      </c>
      <c r="E8" s="350" t="str">
        <f>IF(Dashboard!$L20="","",Dashboard!$L20)</f>
        <v>Vacation</v>
      </c>
      <c r="F8" s="351" t="str">
        <f>IF(Dashboard!$L21="","",Dashboard!$L21)</f>
        <v>Sick Leave</v>
      </c>
      <c r="G8" s="352" t="str">
        <f>IF(Dashboard!$L22="","",Dashboard!$L22)</f>
        <v>Unpaid Leave</v>
      </c>
      <c r="H8" s="353" t="str">
        <f>IF(Dashboard!$L23="","",Dashboard!$L23)</f>
        <v>Other</v>
      </c>
      <c r="I8" s="354" t="str">
        <f>IF(Dashboard!$L24="","",Dashboard!$L24)</f>
        <v>Remotely Working</v>
      </c>
      <c r="J8" s="355" t="str">
        <f>IF(Dashboard!$L25="","",Dashboard!$L25)</f>
        <v/>
      </c>
      <c r="K8" s="356" t="str">
        <f>IF(Dashboard!$L26="","",Dashboard!$L26)</f>
        <v/>
      </c>
    </row>
    <row r="9" spans="1:14" ht="20.100000000000001" customHeight="1" x14ac:dyDescent="0.25">
      <c r="A9" s="496"/>
      <c r="B9" s="449">
        <f t="shared" ref="B9:B23" si="0">IFERROR(IF(LEN(C9)=0,"",StartYear),"")</f>
        <v>2022</v>
      </c>
      <c r="C9" s="443" t="str">
        <f>IFERROR(IF(INDEX(TableEmployeeList[Employee Name],Calc!B11)="","",INDEX(TableEmployeeList[Employee Name],Calc!B11)),"")</f>
        <v>Jonah Peterson</v>
      </c>
      <c r="D9" s="445" t="str">
        <f>IFERROR(IF(INDEX(TableEmployeeList[Department],Calc!B11)="","",INDEX(TableEmployeeList[Department],Calc!B11)),"")</f>
        <v>HR</v>
      </c>
      <c r="E9" s="447">
        <v>20</v>
      </c>
      <c r="F9" s="447">
        <v>10</v>
      </c>
      <c r="G9" s="447">
        <v>30</v>
      </c>
      <c r="H9" s="447">
        <v>8</v>
      </c>
      <c r="I9" s="447">
        <v>20</v>
      </c>
      <c r="J9" s="447"/>
      <c r="K9" s="447"/>
    </row>
    <row r="10" spans="1:14" ht="20.100000000000001" customHeight="1" x14ac:dyDescent="0.25">
      <c r="A10" s="496"/>
      <c r="B10" s="450">
        <f t="shared" si="0"/>
        <v>2022</v>
      </c>
      <c r="C10" s="348" t="str">
        <f>IFERROR(IF(INDEX(TableEmployeeList[Employee Name],Calc!B12)="","",INDEX(TableEmployeeList[Employee Name],Calc!B12)),"")</f>
        <v>Laila Robinson</v>
      </c>
      <c r="D10" s="349" t="str">
        <f>IFERROR(IF(INDEX(TableEmployeeList[Department],Calc!B12)="","",INDEX(TableEmployeeList[Department],Calc!B12)),"")</f>
        <v>Marketing</v>
      </c>
      <c r="E10" s="327">
        <v>20</v>
      </c>
      <c r="F10" s="327">
        <v>10</v>
      </c>
      <c r="G10" s="327">
        <v>30</v>
      </c>
      <c r="H10" s="327">
        <v>8</v>
      </c>
      <c r="I10" s="327">
        <v>20</v>
      </c>
      <c r="J10" s="327"/>
      <c r="K10" s="327"/>
    </row>
    <row r="11" spans="1:14" ht="20.100000000000001" customHeight="1" x14ac:dyDescent="0.25">
      <c r="A11" s="496"/>
      <c r="B11" s="450">
        <f t="shared" si="0"/>
        <v>2022</v>
      </c>
      <c r="C11" s="348" t="str">
        <f>IFERROR(IF(INDEX(TableEmployeeList[Employee Name],Calc!B13)="","",INDEX(TableEmployeeList[Employee Name],Calc!B13)),"")</f>
        <v>Vincent Collins</v>
      </c>
      <c r="D11" s="349" t="str">
        <f>IFERROR(IF(INDEX(TableEmployeeList[Department],Calc!B13)="","",INDEX(TableEmployeeList[Department],Calc!B13)),"")</f>
        <v>Marketing</v>
      </c>
      <c r="E11" s="327">
        <v>20</v>
      </c>
      <c r="F11" s="327">
        <v>10</v>
      </c>
      <c r="G11" s="327">
        <v>30</v>
      </c>
      <c r="H11" s="327">
        <v>8</v>
      </c>
      <c r="I11" s="327">
        <v>20</v>
      </c>
      <c r="J11" s="327"/>
      <c r="K11" s="327"/>
    </row>
    <row r="12" spans="1:14" ht="20.100000000000001" customHeight="1" x14ac:dyDescent="0.25">
      <c r="A12" s="496"/>
      <c r="B12" s="450">
        <f t="shared" si="0"/>
        <v>2022</v>
      </c>
      <c r="C12" s="348" t="str">
        <f>IFERROR(IF(INDEX(TableEmployeeList[Employee Name],Calc!B14)="","",INDEX(TableEmployeeList[Employee Name],Calc!B14)),"")</f>
        <v>Noah Kim</v>
      </c>
      <c r="D12" s="349" t="str">
        <f>IFERROR(IF(INDEX(TableEmployeeList[Department],Calc!B14)="","",INDEX(TableEmployeeList[Department],Calc!B14)),"")</f>
        <v>Finance</v>
      </c>
      <c r="E12" s="327">
        <v>20</v>
      </c>
      <c r="F12" s="327">
        <v>10</v>
      </c>
      <c r="G12" s="327">
        <v>30</v>
      </c>
      <c r="H12" s="327">
        <v>8</v>
      </c>
      <c r="I12" s="327">
        <v>20</v>
      </c>
      <c r="J12" s="327"/>
      <c r="K12" s="327"/>
    </row>
    <row r="13" spans="1:14" ht="20.100000000000001" customHeight="1" x14ac:dyDescent="0.25">
      <c r="A13" s="496"/>
      <c r="B13" s="450">
        <f t="shared" si="0"/>
        <v>2022</v>
      </c>
      <c r="C13" s="348" t="str">
        <f>IFERROR(IF(INDEX(TableEmployeeList[Employee Name],Calc!B15)="","",INDEX(TableEmployeeList[Employee Name],Calc!B15)),"")</f>
        <v>Kane Watts</v>
      </c>
      <c r="D13" s="349" t="str">
        <f>IFERROR(IF(INDEX(TableEmployeeList[Department],Calc!B15)="","",INDEX(TableEmployeeList[Department],Calc!B15)),"")</f>
        <v>Finance</v>
      </c>
      <c r="E13" s="327">
        <v>20</v>
      </c>
      <c r="F13" s="327">
        <v>10</v>
      </c>
      <c r="G13" s="327">
        <v>30</v>
      </c>
      <c r="H13" s="327">
        <v>8</v>
      </c>
      <c r="I13" s="327">
        <v>20</v>
      </c>
      <c r="J13" s="327"/>
      <c r="K13" s="327"/>
    </row>
    <row r="14" spans="1:14" ht="20.100000000000001" customHeight="1" x14ac:dyDescent="0.25">
      <c r="A14" s="496"/>
      <c r="B14" s="450">
        <f t="shared" si="0"/>
        <v>2022</v>
      </c>
      <c r="C14" s="348" t="str">
        <f>IFERROR(IF(INDEX(TableEmployeeList[Employee Name],Calc!B16)="","",INDEX(TableEmployeeList[Employee Name],Calc!B16)),"")</f>
        <v>Ryan Briggs</v>
      </c>
      <c r="D14" s="349" t="str">
        <f>IFERROR(IF(INDEX(TableEmployeeList[Department],Calc!B16)="","",INDEX(TableEmployeeList[Department],Calc!B16)),"")</f>
        <v>Accounting</v>
      </c>
      <c r="E14" s="327">
        <v>20</v>
      </c>
      <c r="F14" s="327">
        <v>10</v>
      </c>
      <c r="G14" s="327">
        <v>30</v>
      </c>
      <c r="H14" s="327">
        <v>8</v>
      </c>
      <c r="I14" s="327">
        <v>20</v>
      </c>
      <c r="J14" s="327"/>
      <c r="K14" s="327"/>
    </row>
    <row r="15" spans="1:14" ht="20.100000000000001" customHeight="1" x14ac:dyDescent="0.25">
      <c r="A15" s="496"/>
      <c r="B15" s="450">
        <f t="shared" si="0"/>
        <v>2022</v>
      </c>
      <c r="C15" s="348" t="str">
        <f>IFERROR(IF(INDEX(TableEmployeeList[Employee Name],Calc!B17)="","",INDEX(TableEmployeeList[Employee Name],Calc!B17)),"")</f>
        <v>Kobe Murphy</v>
      </c>
      <c r="D15" s="349" t="str">
        <f>IFERROR(IF(INDEX(TableEmployeeList[Department],Calc!B17)="","",INDEX(TableEmployeeList[Department],Calc!B17)),"")</f>
        <v>Accounting</v>
      </c>
      <c r="E15" s="327">
        <v>20</v>
      </c>
      <c r="F15" s="327">
        <v>10</v>
      </c>
      <c r="G15" s="327">
        <v>30</v>
      </c>
      <c r="H15" s="327">
        <v>8</v>
      </c>
      <c r="I15" s="327">
        <v>360</v>
      </c>
      <c r="J15" s="327"/>
      <c r="K15" s="327"/>
    </row>
    <row r="16" spans="1:14" ht="20.100000000000001" customHeight="1" x14ac:dyDescent="0.25">
      <c r="A16" s="496"/>
      <c r="B16" s="450">
        <f t="shared" si="0"/>
        <v>2022</v>
      </c>
      <c r="C16" s="348" t="str">
        <f>IFERROR(IF(INDEX(TableEmployeeList[Employee Name],Calc!B18)="","",INDEX(TableEmployeeList[Employee Name],Calc!B18)),"")</f>
        <v>Rylie Norman</v>
      </c>
      <c r="D16" s="349" t="str">
        <f>IFERROR(IF(INDEX(TableEmployeeList[Department],Calc!B18)="","",INDEX(TableEmployeeList[Department],Calc!B18)),"")</f>
        <v>Sales</v>
      </c>
      <c r="E16" s="327">
        <v>20</v>
      </c>
      <c r="F16" s="327">
        <v>10</v>
      </c>
      <c r="G16" s="327">
        <v>30</v>
      </c>
      <c r="H16" s="327">
        <v>8</v>
      </c>
      <c r="I16" s="327">
        <v>20</v>
      </c>
      <c r="J16" s="327"/>
      <c r="K16" s="327"/>
      <c r="N16" s="3"/>
    </row>
    <row r="17" spans="1:11" ht="20.100000000000001" customHeight="1" x14ac:dyDescent="0.25">
      <c r="A17" s="496"/>
      <c r="B17" s="450">
        <f t="shared" si="0"/>
        <v>2022</v>
      </c>
      <c r="C17" s="348" t="str">
        <f>IFERROR(IF(INDEX(TableEmployeeList[Employee Name],Calc!B19)="","",INDEX(TableEmployeeList[Employee Name],Calc!B19)),"")</f>
        <v>Adalynn Turner</v>
      </c>
      <c r="D17" s="349" t="str">
        <f>IFERROR(IF(INDEX(TableEmployeeList[Department],Calc!B19)="","",INDEX(TableEmployeeList[Department],Calc!B19)),"")</f>
        <v>Sales</v>
      </c>
      <c r="E17" s="327">
        <v>20</v>
      </c>
      <c r="F17" s="327">
        <v>10</v>
      </c>
      <c r="G17" s="327">
        <v>30</v>
      </c>
      <c r="H17" s="327">
        <v>8</v>
      </c>
      <c r="I17" s="327">
        <v>20</v>
      </c>
      <c r="J17" s="327"/>
      <c r="K17" s="327"/>
    </row>
    <row r="18" spans="1:11" ht="20.100000000000001" customHeight="1" x14ac:dyDescent="0.25">
      <c r="A18" s="496"/>
      <c r="B18" s="450">
        <f t="shared" si="0"/>
        <v>2022</v>
      </c>
      <c r="C18" s="348" t="str">
        <f>IFERROR(IF(INDEX(TableEmployeeList[Employee Name],Calc!B20)="","",INDEX(TableEmployeeList[Employee Name],Calc!B20)),"")</f>
        <v>Aylin Berry</v>
      </c>
      <c r="D18" s="349" t="str">
        <f>IFERROR(IF(INDEX(TableEmployeeList[Department],Calc!B20)="","",INDEX(TableEmployeeList[Department],Calc!B20)),"")</f>
        <v>Sales</v>
      </c>
      <c r="E18" s="327">
        <v>5</v>
      </c>
      <c r="F18" s="327">
        <v>10</v>
      </c>
      <c r="G18" s="327">
        <v>0</v>
      </c>
      <c r="H18" s="327">
        <v>8</v>
      </c>
      <c r="I18" s="327">
        <v>0</v>
      </c>
      <c r="J18" s="327"/>
      <c r="K18" s="327"/>
    </row>
    <row r="19" spans="1:11" ht="20.100000000000001" customHeight="1" x14ac:dyDescent="0.25">
      <c r="A19" s="496"/>
      <c r="B19" s="450" t="str">
        <f t="shared" si="0"/>
        <v/>
      </c>
      <c r="C19" s="348" t="str">
        <f>IFERROR(IF(INDEX(TableEmployeeList[Employee Name],Calc!B21)="","",INDEX(TableEmployeeList[Employee Name],Calc!B21)),"")</f>
        <v/>
      </c>
      <c r="D19" s="349" t="str">
        <f>IFERROR(IF(INDEX(TableEmployeeList[Department],Calc!B21)="","",INDEX(TableEmployeeList[Department],Calc!B21)),"")</f>
        <v/>
      </c>
      <c r="E19" s="327"/>
      <c r="F19" s="327"/>
      <c r="G19" s="327"/>
      <c r="H19" s="327"/>
      <c r="I19" s="327"/>
      <c r="J19" s="327"/>
      <c r="K19" s="327"/>
    </row>
    <row r="20" spans="1:11" ht="20.100000000000001" customHeight="1" x14ac:dyDescent="0.25">
      <c r="A20" s="496"/>
      <c r="B20" s="450" t="str">
        <f t="shared" si="0"/>
        <v/>
      </c>
      <c r="C20" s="348" t="str">
        <f>IFERROR(IF(INDEX(TableEmployeeList[Employee Name],Calc!B22)="","",INDEX(TableEmployeeList[Employee Name],Calc!B22)),"")</f>
        <v/>
      </c>
      <c r="D20" s="349" t="str">
        <f>IFERROR(IF(INDEX(TableEmployeeList[Department],Calc!B22)="","",INDEX(TableEmployeeList[Department],Calc!B22)),"")</f>
        <v/>
      </c>
      <c r="E20" s="327"/>
      <c r="F20" s="327"/>
      <c r="G20" s="327"/>
      <c r="H20" s="327"/>
      <c r="I20" s="327"/>
      <c r="J20" s="327"/>
      <c r="K20" s="327"/>
    </row>
    <row r="21" spans="1:11" ht="20.100000000000001" customHeight="1" x14ac:dyDescent="0.25">
      <c r="A21" s="496"/>
      <c r="B21" s="450" t="str">
        <f t="shared" si="0"/>
        <v/>
      </c>
      <c r="C21" s="348" t="str">
        <f>IFERROR(IF(INDEX(TableEmployeeList[Employee Name],Calc!B23)="","",INDEX(TableEmployeeList[Employee Name],Calc!B23)),"")</f>
        <v/>
      </c>
      <c r="D21" s="349" t="str">
        <f>IFERROR(IF(INDEX(TableEmployeeList[Department],Calc!B23)="","",INDEX(TableEmployeeList[Department],Calc!B23)),"")</f>
        <v/>
      </c>
      <c r="E21" s="327"/>
      <c r="F21" s="327"/>
      <c r="G21" s="327"/>
      <c r="H21" s="327"/>
      <c r="I21" s="327"/>
      <c r="J21" s="327"/>
      <c r="K21" s="327"/>
    </row>
    <row r="22" spans="1:11" ht="20.100000000000001" customHeight="1" x14ac:dyDescent="0.25">
      <c r="A22" s="496"/>
      <c r="B22" s="450" t="str">
        <f t="shared" si="0"/>
        <v/>
      </c>
      <c r="C22" s="348" t="str">
        <f>IFERROR(IF(INDEX(TableEmployeeList[Employee Name],Calc!B24)="","",INDEX(TableEmployeeList[Employee Name],Calc!B24)),"")</f>
        <v/>
      </c>
      <c r="D22" s="349" t="str">
        <f>IFERROR(IF(INDEX(TableEmployeeList[Department],Calc!B24)="","",INDEX(TableEmployeeList[Department],Calc!B24)),"")</f>
        <v/>
      </c>
      <c r="E22" s="327"/>
      <c r="F22" s="327"/>
      <c r="G22" s="327"/>
      <c r="H22" s="327"/>
      <c r="I22" s="327"/>
      <c r="J22" s="327"/>
      <c r="K22" s="327"/>
    </row>
    <row r="23" spans="1:11" ht="20.100000000000001" customHeight="1" x14ac:dyDescent="0.25">
      <c r="A23" s="496"/>
      <c r="B23" s="451" t="str">
        <f t="shared" si="0"/>
        <v/>
      </c>
      <c r="C23" s="444" t="str">
        <f>IFERROR(IF(INDEX(TableEmployeeList[Employee Name],Calc!B25)="","",INDEX(TableEmployeeList[Employee Name],Calc!B25)),"")</f>
        <v/>
      </c>
      <c r="D23" s="446" t="str">
        <f>IFERROR(IF(INDEX(TableEmployeeList[Department],Calc!B25)="","",INDEX(TableEmployeeList[Department],Calc!B25)),"")</f>
        <v/>
      </c>
      <c r="E23" s="448"/>
      <c r="F23" s="448"/>
      <c r="G23" s="448"/>
      <c r="H23" s="448"/>
      <c r="I23" s="448"/>
      <c r="J23" s="448"/>
      <c r="K23" s="448"/>
    </row>
    <row r="24" spans="1:11" ht="20.100000000000001" customHeight="1" x14ac:dyDescent="0.25">
      <c r="A24" s="537"/>
      <c r="B24" s="538"/>
      <c r="C24" s="539"/>
      <c r="D24" s="540"/>
      <c r="E24" s="541"/>
      <c r="F24" s="541"/>
      <c r="G24" s="541"/>
      <c r="H24" s="541"/>
      <c r="I24" s="541"/>
      <c r="J24" s="541"/>
      <c r="K24" s="541"/>
    </row>
    <row r="25" spans="1:11" ht="20.100000000000001" customHeight="1" x14ac:dyDescent="0.25">
      <c r="A25" s="537"/>
      <c r="B25" s="538"/>
      <c r="C25" s="539"/>
      <c r="D25" s="540"/>
      <c r="E25" s="541"/>
      <c r="F25" s="541"/>
      <c r="G25" s="541"/>
      <c r="H25" s="541"/>
      <c r="I25" s="541"/>
      <c r="J25" s="541"/>
      <c r="K25" s="541"/>
    </row>
    <row r="26" spans="1:11" ht="20.100000000000001" customHeight="1" x14ac:dyDescent="0.25">
      <c r="A26" s="537"/>
      <c r="B26" s="538"/>
      <c r="C26" s="539"/>
      <c r="D26" s="540"/>
      <c r="E26" s="541"/>
      <c r="F26" s="541"/>
      <c r="G26" s="541"/>
      <c r="H26" s="541"/>
      <c r="I26" s="541"/>
      <c r="J26" s="541"/>
      <c r="K26" s="541"/>
    </row>
    <row r="27" spans="1:11" ht="20.100000000000001" customHeight="1" x14ac:dyDescent="0.25">
      <c r="A27" s="537"/>
      <c r="B27" s="538"/>
      <c r="C27" s="539"/>
      <c r="D27" s="540"/>
      <c r="E27" s="541"/>
      <c r="F27" s="541"/>
      <c r="G27" s="541"/>
      <c r="H27" s="541"/>
      <c r="I27" s="541"/>
      <c r="J27" s="541"/>
      <c r="K27" s="541"/>
    </row>
    <row r="28" spans="1:11" ht="20.100000000000001" customHeight="1" x14ac:dyDescent="0.25">
      <c r="A28" s="537"/>
      <c r="B28" s="538"/>
      <c r="C28" s="539"/>
      <c r="D28" s="540"/>
      <c r="E28" s="541"/>
      <c r="F28" s="541"/>
      <c r="G28" s="541"/>
      <c r="H28" s="541"/>
      <c r="I28" s="541"/>
      <c r="J28" s="541"/>
      <c r="K28" s="541"/>
    </row>
    <row r="29" spans="1:11" ht="20.100000000000001" customHeight="1" x14ac:dyDescent="0.25">
      <c r="B29" s="538"/>
      <c r="C29" s="539"/>
      <c r="D29" s="540"/>
      <c r="E29" s="541"/>
      <c r="F29" s="541"/>
      <c r="G29" s="541"/>
      <c r="H29" s="541"/>
      <c r="I29" s="541"/>
      <c r="J29" s="541"/>
      <c r="K29" s="541"/>
    </row>
    <row r="30" spans="1:11" ht="20.100000000000001" customHeight="1" x14ac:dyDescent="0.25">
      <c r="B30" s="538"/>
      <c r="C30" s="539"/>
      <c r="D30" s="540"/>
      <c r="E30" s="541"/>
      <c r="F30" s="541"/>
      <c r="G30" s="541"/>
      <c r="H30" s="541"/>
      <c r="I30" s="541"/>
      <c r="J30" s="541"/>
      <c r="K30" s="541"/>
    </row>
    <row r="31" spans="1:11" ht="20.100000000000001" customHeight="1" x14ac:dyDescent="0.25">
      <c r="B31" s="538"/>
      <c r="C31" s="539"/>
      <c r="D31" s="540"/>
      <c r="E31" s="541"/>
      <c r="F31" s="541"/>
      <c r="G31" s="541"/>
      <c r="H31" s="541"/>
      <c r="I31" s="541"/>
      <c r="J31" s="541"/>
      <c r="K31" s="541"/>
    </row>
    <row r="32" spans="1:11" ht="20.100000000000001" customHeight="1" x14ac:dyDescent="0.25">
      <c r="B32" s="538"/>
      <c r="C32" s="539"/>
      <c r="D32" s="540"/>
      <c r="E32" s="541"/>
      <c r="F32" s="541"/>
      <c r="G32" s="541"/>
      <c r="H32" s="541"/>
      <c r="I32" s="541"/>
      <c r="J32" s="541"/>
      <c r="K32" s="541"/>
    </row>
    <row r="33" spans="2:11" ht="20.100000000000001" customHeight="1" x14ac:dyDescent="0.25">
      <c r="B33" s="538"/>
      <c r="C33" s="539"/>
      <c r="D33" s="540"/>
      <c r="E33" s="541"/>
      <c r="F33" s="541"/>
      <c r="G33" s="541"/>
      <c r="H33" s="541"/>
      <c r="I33" s="541"/>
      <c r="J33" s="541"/>
      <c r="K33" s="541"/>
    </row>
    <row r="34" spans="2:11" ht="20.100000000000001" customHeight="1" x14ac:dyDescent="0.25">
      <c r="B34" s="538"/>
      <c r="C34" s="539"/>
      <c r="D34" s="540"/>
      <c r="E34" s="541"/>
      <c r="F34" s="541"/>
      <c r="G34" s="541"/>
      <c r="H34" s="541"/>
      <c r="I34" s="541"/>
      <c r="J34" s="541"/>
      <c r="K34" s="541"/>
    </row>
    <row r="35" spans="2:11" ht="20.100000000000001" customHeight="1" x14ac:dyDescent="0.25">
      <c r="B35" s="538"/>
      <c r="C35" s="539"/>
      <c r="D35" s="540"/>
      <c r="E35" s="541"/>
      <c r="F35" s="541"/>
      <c r="G35" s="541"/>
      <c r="H35" s="541"/>
      <c r="I35" s="541"/>
      <c r="J35" s="541"/>
      <c r="K35" s="541"/>
    </row>
    <row r="36" spans="2:11" ht="20.100000000000001" customHeight="1" x14ac:dyDescent="0.25">
      <c r="B36" s="538"/>
      <c r="C36" s="539"/>
      <c r="D36" s="540"/>
      <c r="E36" s="541"/>
      <c r="F36" s="541"/>
      <c r="G36" s="541"/>
      <c r="H36" s="541"/>
      <c r="I36" s="541"/>
      <c r="J36" s="541"/>
      <c r="K36" s="541"/>
    </row>
    <row r="37" spans="2:11" ht="20.100000000000001" customHeight="1" x14ac:dyDescent="0.25">
      <c r="B37" s="538"/>
      <c r="C37" s="539"/>
      <c r="D37" s="540"/>
      <c r="E37" s="541"/>
      <c r="F37" s="541"/>
      <c r="G37" s="541"/>
      <c r="H37" s="541"/>
      <c r="I37" s="541"/>
      <c r="J37" s="541"/>
      <c r="K37" s="541"/>
    </row>
    <row r="38" spans="2:11" ht="20.100000000000001" customHeight="1" x14ac:dyDescent="0.25">
      <c r="B38" s="538"/>
      <c r="C38" s="539"/>
      <c r="D38" s="540"/>
      <c r="E38" s="541"/>
      <c r="F38" s="541"/>
      <c r="G38" s="541"/>
      <c r="H38" s="541"/>
      <c r="I38" s="541"/>
      <c r="J38" s="541"/>
      <c r="K38" s="541"/>
    </row>
    <row r="39" spans="2:11" ht="20.100000000000001" customHeight="1" x14ac:dyDescent="0.25">
      <c r="B39" s="538"/>
      <c r="C39" s="539"/>
      <c r="D39" s="540"/>
      <c r="E39" s="541"/>
      <c r="F39" s="541"/>
      <c r="G39" s="541"/>
      <c r="H39" s="541"/>
      <c r="I39" s="541"/>
      <c r="J39" s="541"/>
      <c r="K39" s="541"/>
    </row>
    <row r="40" spans="2:11" ht="20.100000000000001" customHeight="1" x14ac:dyDescent="0.25">
      <c r="B40" s="538"/>
      <c r="C40" s="539"/>
      <c r="D40" s="540"/>
      <c r="E40" s="541"/>
      <c r="F40" s="541"/>
      <c r="G40" s="541"/>
      <c r="H40" s="541"/>
      <c r="I40" s="541"/>
      <c r="J40" s="541"/>
      <c r="K40" s="541"/>
    </row>
    <row r="41" spans="2:11" ht="20.100000000000001" customHeight="1" x14ac:dyDescent="0.25">
      <c r="B41" s="538"/>
      <c r="C41" s="539"/>
      <c r="D41" s="540"/>
      <c r="E41" s="541"/>
      <c r="F41" s="541"/>
      <c r="G41" s="541"/>
      <c r="H41" s="541"/>
      <c r="I41" s="541"/>
      <c r="J41" s="541"/>
      <c r="K41" s="541"/>
    </row>
    <row r="42" spans="2:11" ht="20.100000000000001" customHeight="1" x14ac:dyDescent="0.25">
      <c r="B42" s="538"/>
      <c r="C42" s="539"/>
      <c r="D42" s="540"/>
      <c r="E42" s="541"/>
      <c r="F42" s="541"/>
      <c r="G42" s="541"/>
      <c r="H42" s="541"/>
      <c r="I42" s="541"/>
      <c r="J42" s="541"/>
      <c r="K42" s="541"/>
    </row>
    <row r="43" spans="2:11" ht="20.100000000000001" customHeight="1" x14ac:dyDescent="0.25">
      <c r="B43" s="538"/>
      <c r="C43" s="539"/>
      <c r="D43" s="540"/>
      <c r="E43" s="541"/>
      <c r="F43" s="541"/>
      <c r="G43" s="541"/>
      <c r="H43" s="541"/>
      <c r="I43" s="541"/>
      <c r="J43" s="541"/>
      <c r="K43" s="541"/>
    </row>
    <row r="44" spans="2:11" ht="20.100000000000001" customHeight="1" x14ac:dyDescent="0.25">
      <c r="B44" s="538"/>
      <c r="C44" s="539"/>
      <c r="D44" s="540"/>
      <c r="E44" s="541"/>
      <c r="F44" s="541"/>
      <c r="G44" s="541"/>
      <c r="H44" s="541"/>
      <c r="I44" s="541"/>
      <c r="J44" s="541"/>
      <c r="K44" s="541"/>
    </row>
    <row r="45" spans="2:11" ht="20.100000000000001" customHeight="1" x14ac:dyDescent="0.25">
      <c r="B45" s="538"/>
      <c r="C45" s="539"/>
      <c r="D45" s="540"/>
      <c r="E45" s="541"/>
      <c r="F45" s="541"/>
      <c r="G45" s="541"/>
      <c r="H45" s="541"/>
      <c r="I45" s="541"/>
      <c r="J45" s="541"/>
      <c r="K45" s="541"/>
    </row>
    <row r="46" spans="2:11" ht="20.100000000000001" customHeight="1" x14ac:dyDescent="0.25">
      <c r="B46" s="538"/>
      <c r="C46" s="539"/>
      <c r="D46" s="540"/>
      <c r="E46" s="541"/>
      <c r="F46" s="541"/>
      <c r="G46" s="541"/>
      <c r="H46" s="541"/>
      <c r="I46" s="541"/>
      <c r="J46" s="541"/>
      <c r="K46" s="541"/>
    </row>
    <row r="47" spans="2:11" ht="20.100000000000001" customHeight="1" x14ac:dyDescent="0.25">
      <c r="B47" s="538"/>
      <c r="C47" s="539"/>
      <c r="D47" s="540"/>
      <c r="E47" s="541"/>
      <c r="F47" s="541"/>
      <c r="G47" s="541"/>
      <c r="H47" s="541"/>
      <c r="I47" s="541"/>
      <c r="J47" s="541"/>
      <c r="K47" s="541"/>
    </row>
    <row r="48" spans="2:11" ht="20.100000000000001" customHeight="1" x14ac:dyDescent="0.25">
      <c r="B48" s="538"/>
      <c r="C48" s="539"/>
      <c r="D48" s="540"/>
      <c r="E48" s="541"/>
      <c r="F48" s="541"/>
      <c r="G48" s="541"/>
      <c r="H48" s="541"/>
      <c r="I48" s="541"/>
      <c r="J48" s="541"/>
      <c r="K48" s="541"/>
    </row>
    <row r="49" spans="2:11" ht="20.100000000000001" customHeight="1" x14ac:dyDescent="0.25">
      <c r="B49" s="538"/>
      <c r="C49" s="539"/>
      <c r="D49" s="540"/>
      <c r="E49" s="541"/>
      <c r="F49" s="541"/>
      <c r="G49" s="541"/>
      <c r="H49" s="541"/>
      <c r="I49" s="541"/>
      <c r="J49" s="541"/>
      <c r="K49" s="541"/>
    </row>
    <row r="50" spans="2:11" ht="20.100000000000001" customHeight="1" x14ac:dyDescent="0.25">
      <c r="B50" s="538"/>
      <c r="C50" s="539"/>
      <c r="D50" s="540"/>
      <c r="E50" s="541"/>
      <c r="F50" s="541"/>
      <c r="G50" s="541"/>
      <c r="H50" s="541"/>
      <c r="I50" s="541"/>
      <c r="J50" s="541"/>
      <c r="K50" s="541"/>
    </row>
    <row r="51" spans="2:11" ht="20.100000000000001" customHeight="1" x14ac:dyDescent="0.25">
      <c r="B51" s="538"/>
      <c r="C51" s="539"/>
      <c r="D51" s="540"/>
      <c r="E51" s="541"/>
      <c r="F51" s="541"/>
      <c r="G51" s="541"/>
      <c r="H51" s="541"/>
      <c r="I51" s="541"/>
      <c r="J51" s="541"/>
      <c r="K51" s="541"/>
    </row>
    <row r="52" spans="2:11" ht="20.100000000000001" customHeight="1" x14ac:dyDescent="0.25">
      <c r="B52" s="538"/>
      <c r="C52" s="539"/>
      <c r="D52" s="540"/>
      <c r="E52" s="541"/>
      <c r="F52" s="541"/>
      <c r="G52" s="541"/>
      <c r="H52" s="541"/>
      <c r="I52" s="541"/>
      <c r="J52" s="541"/>
      <c r="K52" s="541"/>
    </row>
    <row r="53" spans="2:11" ht="20.100000000000001" customHeight="1" x14ac:dyDescent="0.25">
      <c r="B53" s="538"/>
      <c r="C53" s="539"/>
      <c r="D53" s="540"/>
      <c r="E53" s="541"/>
      <c r="F53" s="541"/>
      <c r="G53" s="541"/>
      <c r="H53" s="541"/>
      <c r="I53" s="541"/>
      <c r="J53" s="541"/>
      <c r="K53" s="541"/>
    </row>
    <row r="54" spans="2:11" ht="20.100000000000001" customHeight="1" x14ac:dyDescent="0.25">
      <c r="B54" s="538"/>
      <c r="C54" s="539"/>
      <c r="D54" s="540"/>
      <c r="E54" s="541"/>
      <c r="F54" s="541"/>
      <c r="G54" s="541"/>
      <c r="H54" s="541"/>
      <c r="I54" s="541"/>
      <c r="J54" s="541"/>
      <c r="K54" s="541"/>
    </row>
    <row r="55" spans="2:11" ht="20.100000000000001" customHeight="1" x14ac:dyDescent="0.25">
      <c r="B55" s="538"/>
      <c r="C55" s="539"/>
      <c r="D55" s="540"/>
      <c r="E55" s="541"/>
      <c r="F55" s="541"/>
      <c r="G55" s="541"/>
      <c r="H55" s="541"/>
      <c r="I55" s="541"/>
      <c r="J55" s="541"/>
      <c r="K55" s="541"/>
    </row>
    <row r="56" spans="2:11" ht="20.100000000000001" customHeight="1" x14ac:dyDescent="0.25">
      <c r="B56" s="538"/>
      <c r="C56" s="539"/>
      <c r="D56" s="540"/>
      <c r="E56" s="541"/>
      <c r="F56" s="541"/>
      <c r="G56" s="541"/>
      <c r="H56" s="541"/>
      <c r="I56" s="541"/>
      <c r="J56" s="541"/>
      <c r="K56" s="541"/>
    </row>
    <row r="57" spans="2:11" ht="20.100000000000001" customHeight="1" x14ac:dyDescent="0.25">
      <c r="B57" s="538"/>
      <c r="C57" s="539"/>
      <c r="D57" s="540"/>
      <c r="E57" s="541"/>
      <c r="F57" s="541"/>
      <c r="G57" s="541"/>
      <c r="H57" s="541"/>
      <c r="I57" s="541"/>
      <c r="J57" s="541"/>
      <c r="K57" s="541"/>
    </row>
    <row r="58" spans="2:11" ht="20.100000000000001" customHeight="1" x14ac:dyDescent="0.25">
      <c r="B58" s="538"/>
      <c r="C58" s="539"/>
      <c r="D58" s="540"/>
      <c r="E58" s="541"/>
      <c r="F58" s="541"/>
      <c r="G58" s="541"/>
      <c r="H58" s="541"/>
      <c r="I58" s="541"/>
      <c r="J58" s="541"/>
      <c r="K58" s="541"/>
    </row>
    <row r="59" spans="2:11" ht="20.100000000000001" customHeight="1" x14ac:dyDescent="0.25">
      <c r="B59" s="538"/>
      <c r="C59" s="539"/>
      <c r="D59" s="540"/>
      <c r="E59" s="541"/>
      <c r="F59" s="541"/>
      <c r="G59" s="541"/>
      <c r="H59" s="541"/>
      <c r="I59" s="541"/>
      <c r="J59" s="541"/>
      <c r="K59" s="541"/>
    </row>
    <row r="60" spans="2:11" ht="20.100000000000001" customHeight="1" x14ac:dyDescent="0.25">
      <c r="B60" s="538"/>
      <c r="C60" s="539"/>
      <c r="D60" s="540"/>
      <c r="E60" s="541"/>
      <c r="F60" s="541"/>
      <c r="G60" s="541"/>
      <c r="H60" s="541"/>
      <c r="I60" s="541"/>
      <c r="J60" s="541"/>
      <c r="K60" s="541"/>
    </row>
    <row r="61" spans="2:11" ht="20.100000000000001" customHeight="1" x14ac:dyDescent="0.25">
      <c r="B61" s="538"/>
      <c r="C61" s="539"/>
      <c r="D61" s="540"/>
      <c r="E61" s="541"/>
      <c r="F61" s="541"/>
      <c r="G61" s="541"/>
      <c r="H61" s="541"/>
      <c r="I61" s="541"/>
      <c r="J61" s="541"/>
      <c r="K61" s="541"/>
    </row>
    <row r="62" spans="2:11" ht="20.100000000000001" customHeight="1" x14ac:dyDescent="0.25">
      <c r="B62" s="538"/>
      <c r="C62" s="539"/>
      <c r="D62" s="540"/>
      <c r="E62" s="541"/>
      <c r="F62" s="541"/>
      <c r="G62" s="541"/>
      <c r="H62" s="541"/>
      <c r="I62" s="541"/>
      <c r="J62" s="541"/>
      <c r="K62" s="541"/>
    </row>
    <row r="63" spans="2:11" ht="20.100000000000001" customHeight="1" x14ac:dyDescent="0.25">
      <c r="B63" s="538"/>
      <c r="C63" s="539"/>
      <c r="D63" s="540"/>
      <c r="E63" s="541"/>
      <c r="F63" s="541"/>
      <c r="G63" s="541"/>
      <c r="H63" s="541"/>
      <c r="I63" s="541"/>
      <c r="J63" s="541"/>
      <c r="K63" s="541"/>
    </row>
    <row r="64" spans="2:11" ht="20.100000000000001" customHeight="1" x14ac:dyDescent="0.25">
      <c r="B64" s="538"/>
      <c r="C64" s="539"/>
      <c r="D64" s="540"/>
      <c r="E64" s="541"/>
      <c r="F64" s="541"/>
      <c r="G64" s="541"/>
      <c r="H64" s="541"/>
      <c r="I64" s="541"/>
      <c r="J64" s="541"/>
      <c r="K64" s="541"/>
    </row>
    <row r="65" spans="2:11" ht="20.100000000000001" customHeight="1" x14ac:dyDescent="0.25">
      <c r="B65" s="538"/>
      <c r="C65" s="539"/>
      <c r="D65" s="540"/>
      <c r="E65" s="541"/>
      <c r="F65" s="541"/>
      <c r="G65" s="541"/>
      <c r="H65" s="541"/>
      <c r="I65" s="541"/>
      <c r="J65" s="541"/>
      <c r="K65" s="541"/>
    </row>
    <row r="66" spans="2:11" ht="20.100000000000001" customHeight="1" x14ac:dyDescent="0.25">
      <c r="B66" s="538"/>
      <c r="C66" s="539"/>
      <c r="D66" s="540"/>
      <c r="E66" s="541"/>
      <c r="F66" s="541"/>
      <c r="G66" s="541"/>
      <c r="H66" s="541"/>
      <c r="I66" s="541"/>
      <c r="J66" s="541"/>
      <c r="K66" s="541"/>
    </row>
    <row r="67" spans="2:11" ht="20.100000000000001" customHeight="1" x14ac:dyDescent="0.25">
      <c r="B67" s="538"/>
      <c r="C67" s="539"/>
      <c r="D67" s="540"/>
      <c r="E67" s="541"/>
      <c r="F67" s="541"/>
      <c r="G67" s="541"/>
      <c r="H67" s="541"/>
      <c r="I67" s="541"/>
      <c r="J67" s="541"/>
      <c r="K67" s="541"/>
    </row>
    <row r="68" spans="2:11" ht="20.100000000000001" customHeight="1" x14ac:dyDescent="0.25">
      <c r="B68" s="538"/>
      <c r="C68" s="539"/>
      <c r="D68" s="540"/>
      <c r="E68" s="541"/>
      <c r="F68" s="541"/>
      <c r="G68" s="541"/>
      <c r="H68" s="541"/>
      <c r="I68" s="541"/>
      <c r="J68" s="541"/>
      <c r="K68" s="541"/>
    </row>
    <row r="69" spans="2:11" ht="20.100000000000001" customHeight="1" x14ac:dyDescent="0.25">
      <c r="B69" s="538"/>
      <c r="C69" s="539"/>
      <c r="D69" s="540"/>
      <c r="E69" s="541"/>
      <c r="F69" s="541"/>
      <c r="G69" s="541"/>
      <c r="H69" s="541"/>
      <c r="I69" s="541"/>
      <c r="J69" s="541"/>
      <c r="K69" s="541"/>
    </row>
    <row r="70" spans="2:11" ht="20.100000000000001" customHeight="1" x14ac:dyDescent="0.25">
      <c r="B70" s="538"/>
      <c r="C70" s="539"/>
      <c r="D70" s="540"/>
      <c r="E70" s="541"/>
      <c r="F70" s="541"/>
      <c r="G70" s="541"/>
      <c r="H70" s="541"/>
      <c r="I70" s="541"/>
      <c r="J70" s="541"/>
      <c r="K70" s="541"/>
    </row>
    <row r="71" spans="2:11" ht="20.100000000000001" customHeight="1" x14ac:dyDescent="0.25">
      <c r="B71" s="538"/>
      <c r="C71" s="539"/>
      <c r="D71" s="540"/>
      <c r="E71" s="541"/>
      <c r="F71" s="541"/>
      <c r="G71" s="541"/>
      <c r="H71" s="541"/>
      <c r="I71" s="541"/>
      <c r="J71" s="541"/>
      <c r="K71" s="541"/>
    </row>
    <row r="72" spans="2:11" ht="20.100000000000001" customHeight="1" x14ac:dyDescent="0.25">
      <c r="B72" s="538"/>
      <c r="C72" s="539"/>
      <c r="D72" s="540"/>
      <c r="E72" s="541"/>
      <c r="F72" s="541"/>
      <c r="G72" s="541"/>
      <c r="H72" s="541"/>
      <c r="I72" s="541"/>
      <c r="J72" s="541"/>
      <c r="K72" s="541"/>
    </row>
    <row r="73" spans="2:11" ht="20.100000000000001" customHeight="1" x14ac:dyDescent="0.25">
      <c r="B73" s="538"/>
      <c r="C73" s="539"/>
      <c r="D73" s="540"/>
      <c r="E73" s="541"/>
      <c r="F73" s="541"/>
      <c r="G73" s="541"/>
      <c r="H73" s="541"/>
      <c r="I73" s="541"/>
      <c r="J73" s="541"/>
      <c r="K73" s="541"/>
    </row>
    <row r="74" spans="2:11" ht="20.100000000000001" customHeight="1" x14ac:dyDescent="0.25">
      <c r="B74" s="538"/>
      <c r="C74" s="539"/>
      <c r="D74" s="540"/>
      <c r="E74" s="541"/>
      <c r="F74" s="541"/>
      <c r="G74" s="541"/>
      <c r="H74" s="541"/>
      <c r="I74" s="541"/>
      <c r="J74" s="541"/>
      <c r="K74" s="541"/>
    </row>
    <row r="75" spans="2:11" ht="20.100000000000001" customHeight="1" x14ac:dyDescent="0.25">
      <c r="B75" s="538"/>
      <c r="C75" s="539"/>
      <c r="D75" s="540"/>
      <c r="E75" s="541"/>
      <c r="F75" s="541"/>
      <c r="G75" s="541"/>
      <c r="H75" s="541"/>
      <c r="I75" s="541"/>
      <c r="J75" s="541"/>
      <c r="K75" s="541"/>
    </row>
    <row r="76" spans="2:11" ht="20.100000000000001" customHeight="1" x14ac:dyDescent="0.25">
      <c r="B76" s="538"/>
      <c r="C76" s="539"/>
      <c r="D76" s="540"/>
      <c r="E76" s="541"/>
      <c r="F76" s="541"/>
      <c r="G76" s="541"/>
      <c r="H76" s="541"/>
      <c r="I76" s="541"/>
      <c r="J76" s="541"/>
      <c r="K76" s="541"/>
    </row>
    <row r="77" spans="2:11" ht="20.100000000000001" customHeight="1" x14ac:dyDescent="0.25">
      <c r="B77" s="538"/>
      <c r="C77" s="539"/>
      <c r="D77" s="540"/>
      <c r="E77" s="541"/>
      <c r="F77" s="541"/>
      <c r="G77" s="541"/>
      <c r="H77" s="541"/>
      <c r="I77" s="541"/>
      <c r="J77" s="541"/>
      <c r="K77" s="541"/>
    </row>
    <row r="78" spans="2:11" ht="20.100000000000001" customHeight="1" x14ac:dyDescent="0.25">
      <c r="B78" s="538"/>
      <c r="C78" s="539"/>
      <c r="D78" s="540"/>
      <c r="E78" s="541"/>
      <c r="F78" s="541"/>
      <c r="G78" s="541"/>
      <c r="H78" s="541"/>
      <c r="I78" s="541"/>
      <c r="J78" s="541"/>
      <c r="K78" s="541"/>
    </row>
    <row r="79" spans="2:11" ht="20.100000000000001" customHeight="1" x14ac:dyDescent="0.25">
      <c r="B79" s="538"/>
      <c r="C79" s="539"/>
      <c r="D79" s="540"/>
      <c r="E79" s="541"/>
      <c r="F79" s="541"/>
      <c r="G79" s="541"/>
      <c r="H79" s="541"/>
      <c r="I79" s="541"/>
      <c r="J79" s="541"/>
      <c r="K79" s="541"/>
    </row>
    <row r="80" spans="2:11" ht="20.100000000000001" customHeight="1" x14ac:dyDescent="0.25">
      <c r="B80" s="538"/>
      <c r="C80" s="539"/>
      <c r="D80" s="540"/>
      <c r="E80" s="541"/>
      <c r="F80" s="541"/>
      <c r="G80" s="541"/>
      <c r="H80" s="541"/>
      <c r="I80" s="541"/>
      <c r="J80" s="541"/>
      <c r="K80" s="541"/>
    </row>
    <row r="81" spans="2:11" ht="20.100000000000001" customHeight="1" x14ac:dyDescent="0.25">
      <c r="B81" s="538"/>
      <c r="C81" s="539"/>
      <c r="D81" s="540"/>
      <c r="E81" s="541"/>
      <c r="F81" s="541"/>
      <c r="G81" s="541"/>
      <c r="H81" s="541"/>
      <c r="I81" s="541"/>
      <c r="J81" s="541"/>
      <c r="K81" s="541"/>
    </row>
    <row r="82" spans="2:11" ht="20.100000000000001" customHeight="1" x14ac:dyDescent="0.25">
      <c r="B82" s="538"/>
      <c r="C82" s="539"/>
      <c r="D82" s="540"/>
      <c r="E82" s="541"/>
      <c r="F82" s="541"/>
      <c r="G82" s="541"/>
      <c r="H82" s="541"/>
      <c r="I82" s="541"/>
      <c r="J82" s="541"/>
      <c r="K82" s="541"/>
    </row>
    <row r="83" spans="2:11" ht="20.100000000000001" customHeight="1" x14ac:dyDescent="0.25">
      <c r="B83" s="538"/>
      <c r="C83" s="539"/>
      <c r="D83" s="540"/>
      <c r="E83" s="541"/>
      <c r="F83" s="541"/>
      <c r="G83" s="541"/>
      <c r="H83" s="541"/>
      <c r="I83" s="541"/>
      <c r="J83" s="541"/>
      <c r="K83" s="541"/>
    </row>
    <row r="84" spans="2:11" ht="20.100000000000001" customHeight="1" x14ac:dyDescent="0.25">
      <c r="B84" s="538"/>
      <c r="C84" s="539"/>
      <c r="D84" s="540"/>
      <c r="E84" s="541"/>
      <c r="F84" s="541"/>
      <c r="G84" s="541"/>
      <c r="H84" s="541"/>
      <c r="I84" s="541"/>
      <c r="J84" s="541"/>
      <c r="K84" s="541"/>
    </row>
    <row r="85" spans="2:11" ht="20.100000000000001" customHeight="1" x14ac:dyDescent="0.25">
      <c r="B85" s="538"/>
      <c r="C85" s="539"/>
      <c r="D85" s="540"/>
      <c r="E85" s="541"/>
      <c r="F85" s="541"/>
      <c r="G85" s="541"/>
      <c r="H85" s="541"/>
      <c r="I85" s="541"/>
      <c r="J85" s="541"/>
      <c r="K85" s="541"/>
    </row>
    <row r="86" spans="2:11" ht="20.100000000000001" customHeight="1" x14ac:dyDescent="0.25">
      <c r="B86" s="538"/>
      <c r="C86" s="539"/>
      <c r="D86" s="540"/>
      <c r="E86" s="541"/>
      <c r="F86" s="541"/>
      <c r="G86" s="541"/>
      <c r="H86" s="541"/>
      <c r="I86" s="541"/>
      <c r="J86" s="541"/>
      <c r="K86" s="541"/>
    </row>
    <row r="87" spans="2:11" ht="20.100000000000001" customHeight="1" x14ac:dyDescent="0.25">
      <c r="B87" s="538"/>
      <c r="C87" s="539"/>
      <c r="D87" s="540"/>
      <c r="E87" s="541"/>
      <c r="F87" s="541"/>
      <c r="G87" s="541"/>
      <c r="H87" s="541"/>
      <c r="I87" s="541"/>
      <c r="J87" s="541"/>
      <c r="K87" s="541"/>
    </row>
    <row r="88" spans="2:11" ht="20.100000000000001" customHeight="1" x14ac:dyDescent="0.25">
      <c r="B88" s="538"/>
      <c r="C88" s="539"/>
      <c r="D88" s="540"/>
      <c r="E88" s="541"/>
      <c r="F88" s="541"/>
      <c r="G88" s="541"/>
      <c r="H88" s="541"/>
      <c r="I88" s="541"/>
      <c r="J88" s="541"/>
      <c r="K88" s="541"/>
    </row>
    <row r="89" spans="2:11" ht="20.100000000000001" customHeight="1" x14ac:dyDescent="0.25">
      <c r="B89" s="538"/>
      <c r="C89" s="539"/>
      <c r="D89" s="540"/>
      <c r="E89" s="541"/>
      <c r="F89" s="541"/>
      <c r="G89" s="541"/>
      <c r="H89" s="541"/>
      <c r="I89" s="541"/>
      <c r="J89" s="541"/>
      <c r="K89" s="541"/>
    </row>
    <row r="90" spans="2:11" ht="20.100000000000001" customHeight="1" x14ac:dyDescent="0.25">
      <c r="B90" s="538"/>
      <c r="C90" s="539"/>
      <c r="D90" s="540"/>
      <c r="E90" s="541"/>
      <c r="F90" s="541"/>
      <c r="G90" s="541"/>
      <c r="H90" s="541"/>
      <c r="I90" s="541"/>
      <c r="J90" s="541"/>
      <c r="K90" s="541"/>
    </row>
    <row r="91" spans="2:11" ht="20.100000000000001" customHeight="1" x14ac:dyDescent="0.25">
      <c r="B91" s="538"/>
      <c r="C91" s="539"/>
      <c r="D91" s="540"/>
      <c r="E91" s="541"/>
      <c r="F91" s="541"/>
      <c r="G91" s="541"/>
      <c r="H91" s="541"/>
      <c r="I91" s="541"/>
      <c r="J91" s="541"/>
      <c r="K91" s="541"/>
    </row>
    <row r="92" spans="2:11" ht="20.100000000000001" customHeight="1" x14ac:dyDescent="0.25">
      <c r="B92" s="538"/>
      <c r="C92" s="539"/>
      <c r="D92" s="540"/>
      <c r="E92" s="541"/>
      <c r="F92" s="541"/>
      <c r="G92" s="541"/>
      <c r="H92" s="541"/>
      <c r="I92" s="541"/>
      <c r="J92" s="541"/>
      <c r="K92" s="541"/>
    </row>
    <row r="93" spans="2:11" ht="20.100000000000001" customHeight="1" x14ac:dyDescent="0.25">
      <c r="B93" s="538"/>
      <c r="C93" s="539"/>
      <c r="D93" s="540"/>
      <c r="E93" s="541"/>
      <c r="F93" s="541"/>
      <c r="G93" s="541"/>
      <c r="H93" s="541"/>
      <c r="I93" s="541"/>
      <c r="J93" s="541"/>
      <c r="K93" s="541"/>
    </row>
    <row r="94" spans="2:11" ht="20.100000000000001" customHeight="1" x14ac:dyDescent="0.25">
      <c r="B94" s="538"/>
      <c r="C94" s="539"/>
      <c r="D94" s="540"/>
      <c r="E94" s="541"/>
      <c r="F94" s="541"/>
      <c r="G94" s="541"/>
      <c r="H94" s="541"/>
      <c r="I94" s="541"/>
      <c r="J94" s="541"/>
      <c r="K94" s="541"/>
    </row>
    <row r="95" spans="2:11" ht="20.100000000000001" customHeight="1" x14ac:dyDescent="0.25">
      <c r="B95" s="538"/>
      <c r="C95" s="539"/>
      <c r="D95" s="540"/>
      <c r="E95" s="541"/>
      <c r="F95" s="541"/>
      <c r="G95" s="541"/>
      <c r="H95" s="541"/>
      <c r="I95" s="541"/>
      <c r="J95" s="541"/>
      <c r="K95" s="541"/>
    </row>
    <row r="96" spans="2:11" ht="20.100000000000001" customHeight="1" x14ac:dyDescent="0.25">
      <c r="B96" s="538"/>
      <c r="C96" s="539"/>
      <c r="D96" s="540"/>
      <c r="E96" s="541"/>
      <c r="F96" s="541"/>
      <c r="G96" s="541"/>
      <c r="H96" s="541"/>
      <c r="I96" s="541"/>
      <c r="J96" s="541"/>
      <c r="K96" s="541"/>
    </row>
    <row r="97" spans="2:11" ht="20.100000000000001" customHeight="1" x14ac:dyDescent="0.25">
      <c r="B97" s="538"/>
      <c r="C97" s="539"/>
      <c r="D97" s="540"/>
      <c r="E97" s="541"/>
      <c r="F97" s="541"/>
      <c r="G97" s="541"/>
      <c r="H97" s="541"/>
      <c r="I97" s="541"/>
      <c r="J97" s="541"/>
      <c r="K97" s="541"/>
    </row>
    <row r="98" spans="2:11" ht="20.100000000000001" customHeight="1" x14ac:dyDescent="0.25">
      <c r="B98" s="538"/>
      <c r="C98" s="539"/>
      <c r="D98" s="540"/>
      <c r="E98" s="541"/>
      <c r="F98" s="541"/>
      <c r="G98" s="541"/>
      <c r="H98" s="541"/>
      <c r="I98" s="541"/>
      <c r="J98" s="541"/>
      <c r="K98" s="541"/>
    </row>
    <row r="99" spans="2:11" ht="20.100000000000001" customHeight="1" x14ac:dyDescent="0.25">
      <c r="B99" s="538"/>
      <c r="C99" s="539"/>
      <c r="D99" s="540"/>
      <c r="E99" s="541"/>
      <c r="F99" s="541"/>
      <c r="G99" s="541"/>
      <c r="H99" s="541"/>
      <c r="I99" s="541"/>
      <c r="J99" s="541"/>
      <c r="K99" s="541"/>
    </row>
    <row r="100" spans="2:11" ht="20.100000000000001" customHeight="1" x14ac:dyDescent="0.25">
      <c r="B100" s="538"/>
      <c r="C100" s="539"/>
      <c r="D100" s="540"/>
      <c r="E100" s="541"/>
      <c r="F100" s="541"/>
      <c r="G100" s="541"/>
      <c r="H100" s="541"/>
      <c r="I100" s="541"/>
      <c r="J100" s="541"/>
      <c r="K100" s="541"/>
    </row>
    <row r="101" spans="2:11" ht="20.100000000000001" customHeight="1" x14ac:dyDescent="0.25">
      <c r="B101" s="538"/>
      <c r="C101" s="539"/>
      <c r="D101" s="540"/>
      <c r="E101" s="541"/>
      <c r="F101" s="541"/>
      <c r="G101" s="541"/>
      <c r="H101" s="541"/>
      <c r="I101" s="541"/>
      <c r="J101" s="541"/>
      <c r="K101" s="541"/>
    </row>
    <row r="102" spans="2:11" ht="20.100000000000001" customHeight="1" x14ac:dyDescent="0.25">
      <c r="B102" s="538"/>
      <c r="C102" s="539"/>
      <c r="D102" s="540"/>
      <c r="E102" s="541"/>
      <c r="F102" s="541"/>
      <c r="G102" s="541"/>
      <c r="H102" s="541"/>
      <c r="I102" s="541"/>
      <c r="J102" s="541"/>
      <c r="K102" s="541"/>
    </row>
    <row r="103" spans="2:11" ht="20.100000000000001" customHeight="1" x14ac:dyDescent="0.25">
      <c r="B103" s="538"/>
      <c r="C103" s="539"/>
      <c r="D103" s="540"/>
      <c r="E103" s="541"/>
      <c r="F103" s="541"/>
      <c r="G103" s="541"/>
      <c r="H103" s="541"/>
      <c r="I103" s="541"/>
      <c r="J103" s="541"/>
      <c r="K103" s="541"/>
    </row>
    <row r="104" spans="2:11" ht="20.100000000000001" customHeight="1" x14ac:dyDescent="0.25">
      <c r="B104" s="538"/>
      <c r="C104" s="539"/>
      <c r="D104" s="540"/>
      <c r="E104" s="541"/>
      <c r="F104" s="541"/>
      <c r="G104" s="541"/>
      <c r="H104" s="541"/>
      <c r="I104" s="541"/>
      <c r="J104" s="541"/>
      <c r="K104" s="541"/>
    </row>
    <row r="105" spans="2:11" ht="20.100000000000001" customHeight="1" x14ac:dyDescent="0.25">
      <c r="B105" s="538"/>
      <c r="C105" s="539"/>
      <c r="D105" s="540"/>
      <c r="E105" s="541"/>
      <c r="F105" s="541"/>
      <c r="G105" s="541"/>
      <c r="H105" s="541"/>
      <c r="I105" s="541"/>
      <c r="J105" s="541"/>
      <c r="K105" s="541"/>
    </row>
    <row r="106" spans="2:11" ht="20.100000000000001" customHeight="1" x14ac:dyDescent="0.25">
      <c r="B106" s="538"/>
      <c r="C106" s="539"/>
      <c r="D106" s="540"/>
      <c r="E106" s="541"/>
      <c r="F106" s="541"/>
      <c r="G106" s="541"/>
      <c r="H106" s="541"/>
      <c r="I106" s="541"/>
      <c r="J106" s="541"/>
      <c r="K106" s="541"/>
    </row>
    <row r="107" spans="2:11" ht="20.100000000000001" customHeight="1" x14ac:dyDescent="0.25">
      <c r="B107" s="538"/>
      <c r="C107" s="539"/>
      <c r="D107" s="540"/>
      <c r="E107" s="541"/>
      <c r="F107" s="541"/>
      <c r="G107" s="541"/>
      <c r="H107" s="541"/>
      <c r="I107" s="541"/>
      <c r="J107" s="541"/>
      <c r="K107" s="541"/>
    </row>
    <row r="108" spans="2:11" ht="20.100000000000001" customHeight="1" x14ac:dyDescent="0.25">
      <c r="B108" s="538"/>
      <c r="C108" s="539"/>
      <c r="D108" s="540"/>
      <c r="E108" s="541"/>
      <c r="F108" s="541"/>
      <c r="G108" s="541"/>
      <c r="H108" s="541"/>
      <c r="I108" s="541"/>
      <c r="J108" s="541"/>
      <c r="K108" s="541"/>
    </row>
    <row r="109" spans="2:11" ht="20.100000000000001" customHeight="1" x14ac:dyDescent="0.25">
      <c r="B109" s="538"/>
      <c r="C109" s="539"/>
      <c r="D109" s="540"/>
      <c r="E109" s="541"/>
      <c r="F109" s="541"/>
      <c r="G109" s="541"/>
      <c r="H109" s="541"/>
      <c r="I109" s="541"/>
      <c r="J109" s="541"/>
      <c r="K109" s="541"/>
    </row>
    <row r="110" spans="2:11" ht="20.100000000000001" customHeight="1" x14ac:dyDescent="0.25">
      <c r="B110" s="538"/>
      <c r="C110" s="539"/>
      <c r="D110" s="540"/>
      <c r="E110" s="541"/>
      <c r="F110" s="541"/>
      <c r="G110" s="541"/>
      <c r="H110" s="541"/>
      <c r="I110" s="541"/>
      <c r="J110" s="541"/>
      <c r="K110" s="541"/>
    </row>
    <row r="111" spans="2:11" ht="20.100000000000001" customHeight="1" x14ac:dyDescent="0.25">
      <c r="B111" s="538"/>
      <c r="C111" s="539"/>
      <c r="D111" s="540"/>
      <c r="E111" s="541"/>
      <c r="F111" s="541"/>
      <c r="G111" s="541"/>
      <c r="H111" s="541"/>
      <c r="I111" s="541"/>
      <c r="J111" s="541"/>
      <c r="K111" s="541"/>
    </row>
    <row r="112" spans="2:11" ht="20.100000000000001" customHeight="1" x14ac:dyDescent="0.25">
      <c r="B112" s="538"/>
      <c r="C112" s="539"/>
      <c r="D112" s="540"/>
      <c r="E112" s="541"/>
      <c r="F112" s="541"/>
      <c r="G112" s="541"/>
      <c r="H112" s="541"/>
      <c r="I112" s="541"/>
      <c r="J112" s="541"/>
      <c r="K112" s="541"/>
    </row>
    <row r="113" spans="2:11" ht="20.100000000000001" customHeight="1" x14ac:dyDescent="0.25">
      <c r="B113" s="538"/>
      <c r="C113" s="539"/>
      <c r="D113" s="540"/>
      <c r="E113" s="541"/>
      <c r="F113" s="541"/>
      <c r="G113" s="541"/>
      <c r="H113" s="541"/>
      <c r="I113" s="541"/>
      <c r="J113" s="541"/>
      <c r="K113" s="541"/>
    </row>
    <row r="114" spans="2:11" ht="20.100000000000001" customHeight="1" x14ac:dyDescent="0.25">
      <c r="B114" s="538"/>
      <c r="C114" s="539"/>
      <c r="D114" s="540"/>
      <c r="E114" s="541"/>
      <c r="F114" s="541"/>
      <c r="G114" s="541"/>
      <c r="H114" s="541"/>
      <c r="I114" s="541"/>
      <c r="J114" s="541"/>
      <c r="K114" s="541"/>
    </row>
    <row r="115" spans="2:11" ht="20.100000000000001" customHeight="1" x14ac:dyDescent="0.25">
      <c r="B115" s="538"/>
      <c r="C115" s="539"/>
      <c r="D115" s="540"/>
      <c r="E115" s="541"/>
      <c r="F115" s="541"/>
      <c r="G115" s="541"/>
      <c r="H115" s="541"/>
      <c r="I115" s="541"/>
      <c r="J115" s="541"/>
      <c r="K115" s="541"/>
    </row>
    <row r="116" spans="2:11" ht="20.100000000000001" customHeight="1" x14ac:dyDescent="0.25">
      <c r="B116" s="538"/>
      <c r="C116" s="539"/>
      <c r="D116" s="540"/>
      <c r="E116" s="541"/>
      <c r="F116" s="541"/>
      <c r="G116" s="541"/>
      <c r="H116" s="541"/>
      <c r="I116" s="541"/>
      <c r="J116" s="541"/>
      <c r="K116" s="541"/>
    </row>
    <row r="117" spans="2:11" ht="20.100000000000001" customHeight="1" x14ac:dyDescent="0.25">
      <c r="B117" s="538"/>
      <c r="C117" s="539"/>
      <c r="D117" s="540"/>
      <c r="E117" s="541"/>
      <c r="F117" s="541"/>
      <c r="G117" s="541"/>
      <c r="H117" s="541"/>
      <c r="I117" s="541"/>
      <c r="J117" s="541"/>
      <c r="K117" s="541"/>
    </row>
    <row r="118" spans="2:11" ht="20.100000000000001" customHeight="1" x14ac:dyDescent="0.25">
      <c r="B118" s="538"/>
      <c r="C118" s="539"/>
      <c r="D118" s="540"/>
      <c r="E118" s="541"/>
      <c r="F118" s="541"/>
      <c r="G118" s="541"/>
      <c r="H118" s="541"/>
      <c r="I118" s="541"/>
      <c r="J118" s="541"/>
      <c r="K118" s="541"/>
    </row>
    <row r="119" spans="2:11" ht="20.100000000000001" customHeight="1" x14ac:dyDescent="0.25">
      <c r="B119" s="538"/>
      <c r="C119" s="539"/>
      <c r="D119" s="540"/>
      <c r="E119" s="541"/>
      <c r="F119" s="541"/>
      <c r="G119" s="541"/>
      <c r="H119" s="541"/>
      <c r="I119" s="541"/>
      <c r="J119" s="541"/>
      <c r="K119" s="541"/>
    </row>
    <row r="120" spans="2:11" ht="20.100000000000001" customHeight="1" x14ac:dyDescent="0.25">
      <c r="B120" s="538"/>
      <c r="C120" s="539"/>
      <c r="D120" s="540"/>
      <c r="E120" s="541"/>
      <c r="F120" s="541"/>
      <c r="G120" s="541"/>
      <c r="H120" s="541"/>
      <c r="I120" s="541"/>
      <c r="J120" s="541"/>
      <c r="K120" s="541"/>
    </row>
    <row r="121" spans="2:11" ht="20.100000000000001" customHeight="1" x14ac:dyDescent="0.25">
      <c r="B121" s="538"/>
      <c r="C121" s="539"/>
      <c r="D121" s="540"/>
      <c r="E121" s="541"/>
      <c r="F121" s="541"/>
      <c r="G121" s="541"/>
      <c r="H121" s="541"/>
      <c r="I121" s="541"/>
      <c r="J121" s="541"/>
      <c r="K121" s="541"/>
    </row>
    <row r="122" spans="2:11" ht="20.100000000000001" customHeight="1" x14ac:dyDescent="0.25">
      <c r="B122" s="538"/>
      <c r="C122" s="539"/>
      <c r="D122" s="540"/>
      <c r="E122" s="541"/>
      <c r="F122" s="541"/>
      <c r="G122" s="541"/>
      <c r="H122" s="541"/>
      <c r="I122" s="541"/>
      <c r="J122" s="541"/>
      <c r="K122" s="541"/>
    </row>
    <row r="123" spans="2:11" ht="20.100000000000001" customHeight="1" x14ac:dyDescent="0.25">
      <c r="B123" s="538"/>
      <c r="C123" s="539"/>
      <c r="D123" s="540"/>
      <c r="E123" s="541"/>
      <c r="F123" s="541"/>
      <c r="G123" s="541"/>
      <c r="H123" s="541"/>
      <c r="I123" s="541"/>
      <c r="J123" s="541"/>
      <c r="K123" s="541"/>
    </row>
    <row r="124" spans="2:11" ht="20.100000000000001" customHeight="1" x14ac:dyDescent="0.25">
      <c r="B124" s="538"/>
      <c r="C124" s="539"/>
      <c r="D124" s="540"/>
      <c r="E124" s="541"/>
      <c r="F124" s="541"/>
      <c r="G124" s="541"/>
      <c r="H124" s="541"/>
      <c r="I124" s="541"/>
      <c r="J124" s="541"/>
      <c r="K124" s="541"/>
    </row>
    <row r="125" spans="2:11" ht="20.100000000000001" customHeight="1" x14ac:dyDescent="0.25">
      <c r="B125" s="538"/>
      <c r="C125" s="539"/>
      <c r="D125" s="540"/>
      <c r="E125" s="541"/>
      <c r="F125" s="541"/>
      <c r="G125" s="541"/>
      <c r="H125" s="541"/>
      <c r="I125" s="541"/>
      <c r="J125" s="541"/>
      <c r="K125" s="541"/>
    </row>
    <row r="126" spans="2:11" ht="20.100000000000001" customHeight="1" x14ac:dyDescent="0.25">
      <c r="B126" s="538"/>
      <c r="C126" s="539"/>
      <c r="D126" s="540"/>
      <c r="E126" s="541"/>
      <c r="F126" s="541"/>
      <c r="G126" s="541"/>
      <c r="H126" s="541"/>
      <c r="I126" s="541"/>
      <c r="J126" s="541"/>
      <c r="K126" s="541"/>
    </row>
    <row r="127" spans="2:11" ht="20.100000000000001" customHeight="1" x14ac:dyDescent="0.25">
      <c r="B127" s="538"/>
      <c r="C127" s="539"/>
      <c r="D127" s="540"/>
      <c r="E127" s="541"/>
      <c r="F127" s="541"/>
      <c r="G127" s="541"/>
      <c r="H127" s="541"/>
      <c r="I127" s="541"/>
      <c r="J127" s="541"/>
      <c r="K127" s="541"/>
    </row>
    <row r="128" spans="2:11" ht="20.100000000000001" customHeight="1" x14ac:dyDescent="0.25">
      <c r="B128" s="538"/>
      <c r="C128" s="539"/>
      <c r="D128" s="540"/>
      <c r="E128" s="541"/>
      <c r="F128" s="541"/>
      <c r="G128" s="541"/>
      <c r="H128" s="541"/>
      <c r="I128" s="541"/>
      <c r="J128" s="541"/>
      <c r="K128" s="541"/>
    </row>
    <row r="129" spans="2:11" ht="20.100000000000001" customHeight="1" x14ac:dyDescent="0.25">
      <c r="B129" s="538"/>
      <c r="C129" s="539"/>
      <c r="D129" s="540"/>
      <c r="E129" s="541"/>
      <c r="F129" s="541"/>
      <c r="G129" s="541"/>
      <c r="H129" s="541"/>
      <c r="I129" s="541"/>
      <c r="J129" s="541"/>
      <c r="K129" s="541"/>
    </row>
    <row r="130" spans="2:11" ht="20.100000000000001" customHeight="1" x14ac:dyDescent="0.25">
      <c r="B130" s="538"/>
      <c r="C130" s="539"/>
      <c r="D130" s="540"/>
      <c r="E130" s="541"/>
      <c r="F130" s="541"/>
      <c r="G130" s="541"/>
      <c r="H130" s="541"/>
      <c r="I130" s="541"/>
      <c r="J130" s="541"/>
      <c r="K130" s="541"/>
    </row>
    <row r="131" spans="2:11" ht="20.100000000000001" customHeight="1" x14ac:dyDescent="0.25">
      <c r="B131" s="538"/>
      <c r="C131" s="539"/>
      <c r="D131" s="540"/>
      <c r="E131" s="541"/>
      <c r="F131" s="541"/>
      <c r="G131" s="541"/>
      <c r="H131" s="541"/>
      <c r="I131" s="541"/>
      <c r="J131" s="541"/>
      <c r="K131" s="541"/>
    </row>
    <row r="132" spans="2:11" ht="20.100000000000001" customHeight="1" x14ac:dyDescent="0.25">
      <c r="B132" s="538"/>
      <c r="C132" s="539"/>
      <c r="D132" s="540"/>
      <c r="E132" s="541"/>
      <c r="F132" s="541"/>
      <c r="G132" s="541"/>
      <c r="H132" s="541"/>
      <c r="I132" s="541"/>
      <c r="J132" s="541"/>
      <c r="K132" s="541"/>
    </row>
    <row r="133" spans="2:11" ht="20.100000000000001" customHeight="1" x14ac:dyDescent="0.25">
      <c r="B133" s="538"/>
      <c r="C133" s="539"/>
      <c r="D133" s="540"/>
      <c r="E133" s="541"/>
      <c r="F133" s="541"/>
      <c r="G133" s="541"/>
      <c r="H133" s="541"/>
      <c r="I133" s="541"/>
      <c r="J133" s="541"/>
      <c r="K133" s="541"/>
    </row>
    <row r="134" spans="2:11" ht="20.100000000000001" customHeight="1" x14ac:dyDescent="0.25">
      <c r="B134" s="538"/>
      <c r="C134" s="539"/>
      <c r="D134" s="540"/>
      <c r="E134" s="541"/>
      <c r="F134" s="541"/>
      <c r="G134" s="541"/>
      <c r="H134" s="541"/>
      <c r="I134" s="541"/>
      <c r="J134" s="541"/>
      <c r="K134" s="541"/>
    </row>
    <row r="135" spans="2:11" ht="20.100000000000001" customHeight="1" x14ac:dyDescent="0.25">
      <c r="B135" s="538"/>
      <c r="C135" s="539"/>
      <c r="D135" s="540"/>
      <c r="E135" s="541"/>
      <c r="F135" s="541"/>
      <c r="G135" s="541"/>
      <c r="H135" s="541"/>
      <c r="I135" s="541"/>
      <c r="J135" s="541"/>
      <c r="K135" s="541"/>
    </row>
    <row r="136" spans="2:11" ht="20.100000000000001" customHeight="1" x14ac:dyDescent="0.25">
      <c r="B136" s="538"/>
      <c r="C136" s="539"/>
      <c r="D136" s="540"/>
      <c r="E136" s="541"/>
      <c r="F136" s="541"/>
      <c r="G136" s="541"/>
      <c r="H136" s="541"/>
      <c r="I136" s="541"/>
      <c r="J136" s="541"/>
      <c r="K136" s="541"/>
    </row>
    <row r="137" spans="2:11" ht="20.100000000000001" customHeight="1" x14ac:dyDescent="0.25">
      <c r="B137" s="538"/>
      <c r="C137" s="539"/>
      <c r="D137" s="540"/>
      <c r="E137" s="541"/>
      <c r="F137" s="541"/>
      <c r="G137" s="541"/>
      <c r="H137" s="541"/>
      <c r="I137" s="541"/>
      <c r="J137" s="541"/>
      <c r="K137" s="541"/>
    </row>
    <row r="138" spans="2:11" ht="20.100000000000001" customHeight="1" x14ac:dyDescent="0.25">
      <c r="B138" s="538"/>
      <c r="C138" s="539"/>
      <c r="D138" s="540"/>
      <c r="E138" s="541"/>
      <c r="F138" s="541"/>
      <c r="G138" s="541"/>
      <c r="H138" s="541"/>
      <c r="I138" s="541"/>
      <c r="J138" s="541"/>
      <c r="K138" s="541"/>
    </row>
    <row r="139" spans="2:11" ht="20.100000000000001" customHeight="1" x14ac:dyDescent="0.25">
      <c r="B139" s="538"/>
      <c r="C139" s="539"/>
      <c r="D139" s="540"/>
      <c r="E139" s="541"/>
      <c r="F139" s="541"/>
      <c r="G139" s="541"/>
      <c r="H139" s="541"/>
      <c r="I139" s="541"/>
      <c r="J139" s="541"/>
      <c r="K139" s="541"/>
    </row>
    <row r="140" spans="2:11" ht="20.100000000000001" customHeight="1" x14ac:dyDescent="0.25">
      <c r="B140" s="538"/>
      <c r="C140" s="539"/>
      <c r="D140" s="540"/>
      <c r="E140" s="541"/>
      <c r="F140" s="541"/>
      <c r="G140" s="541"/>
      <c r="H140" s="541"/>
      <c r="I140" s="541"/>
      <c r="J140" s="541"/>
      <c r="K140" s="541"/>
    </row>
    <row r="141" spans="2:11" ht="20.100000000000001" customHeight="1" x14ac:dyDescent="0.25">
      <c r="B141" s="538"/>
      <c r="C141" s="539"/>
      <c r="D141" s="540"/>
      <c r="E141" s="541"/>
      <c r="F141" s="541"/>
      <c r="G141" s="541"/>
      <c r="H141" s="541"/>
      <c r="I141" s="541"/>
      <c r="J141" s="541"/>
      <c r="K141" s="541"/>
    </row>
    <row r="142" spans="2:11" ht="20.100000000000001" customHeight="1" x14ac:dyDescent="0.25">
      <c r="B142" s="538"/>
      <c r="C142" s="539"/>
      <c r="D142" s="540"/>
      <c r="E142" s="541"/>
      <c r="F142" s="541"/>
      <c r="G142" s="541"/>
      <c r="H142" s="541"/>
      <c r="I142" s="541"/>
      <c r="J142" s="541"/>
      <c r="K142" s="541"/>
    </row>
    <row r="143" spans="2:11" ht="20.100000000000001" customHeight="1" x14ac:dyDescent="0.25">
      <c r="B143" s="538"/>
      <c r="C143" s="539"/>
      <c r="D143" s="540"/>
      <c r="E143" s="541"/>
      <c r="F143" s="541"/>
      <c r="G143" s="541"/>
      <c r="H143" s="541"/>
      <c r="I143" s="541"/>
      <c r="J143" s="541"/>
      <c r="K143" s="541"/>
    </row>
    <row r="144" spans="2:11" ht="20.100000000000001" customHeight="1" x14ac:dyDescent="0.25">
      <c r="B144" s="538"/>
      <c r="C144" s="539"/>
      <c r="D144" s="540"/>
      <c r="E144" s="541"/>
      <c r="F144" s="541"/>
      <c r="G144" s="541"/>
      <c r="H144" s="541"/>
      <c r="I144" s="541"/>
      <c r="J144" s="541"/>
      <c r="K144" s="541"/>
    </row>
    <row r="145" spans="2:11" ht="20.100000000000001" customHeight="1" x14ac:dyDescent="0.25">
      <c r="B145" s="538"/>
      <c r="C145" s="539"/>
      <c r="D145" s="540"/>
      <c r="E145" s="541"/>
      <c r="F145" s="541"/>
      <c r="G145" s="541"/>
      <c r="H145" s="541"/>
      <c r="I145" s="541"/>
      <c r="J145" s="541"/>
      <c r="K145" s="541"/>
    </row>
    <row r="146" spans="2:11" ht="20.100000000000001" customHeight="1" x14ac:dyDescent="0.25">
      <c r="B146" s="538"/>
      <c r="C146" s="539"/>
      <c r="D146" s="540"/>
      <c r="E146" s="541"/>
      <c r="F146" s="541"/>
      <c r="G146" s="541"/>
      <c r="H146" s="541"/>
      <c r="I146" s="541"/>
      <c r="J146" s="541"/>
      <c r="K146" s="541"/>
    </row>
    <row r="147" spans="2:11" ht="20.100000000000001" customHeight="1" x14ac:dyDescent="0.25">
      <c r="B147" s="538"/>
      <c r="C147" s="539"/>
      <c r="D147" s="540"/>
      <c r="E147" s="541"/>
      <c r="F147" s="541"/>
      <c r="G147" s="541"/>
      <c r="H147" s="541"/>
      <c r="I147" s="541"/>
      <c r="J147" s="541"/>
      <c r="K147" s="541"/>
    </row>
    <row r="148" spans="2:11" ht="20.100000000000001" customHeight="1" x14ac:dyDescent="0.25">
      <c r="B148" s="538"/>
      <c r="C148" s="539"/>
      <c r="D148" s="540"/>
      <c r="E148" s="541"/>
      <c r="F148" s="541"/>
      <c r="G148" s="541"/>
      <c r="H148" s="541"/>
      <c r="I148" s="541"/>
      <c r="J148" s="541"/>
      <c r="K148" s="541"/>
    </row>
    <row r="149" spans="2:11" ht="20.100000000000001" customHeight="1" x14ac:dyDescent="0.25">
      <c r="B149" s="538"/>
      <c r="C149" s="539"/>
      <c r="D149" s="540"/>
      <c r="E149" s="541"/>
      <c r="F149" s="541"/>
      <c r="G149" s="541"/>
      <c r="H149" s="541"/>
      <c r="I149" s="541"/>
      <c r="J149" s="541"/>
      <c r="K149" s="541"/>
    </row>
    <row r="150" spans="2:11" ht="20.100000000000001" customHeight="1" x14ac:dyDescent="0.25">
      <c r="B150" s="538"/>
      <c r="C150" s="539"/>
      <c r="D150" s="540"/>
      <c r="E150" s="541"/>
      <c r="F150" s="541"/>
      <c r="G150" s="541"/>
      <c r="H150" s="541"/>
      <c r="I150" s="541"/>
      <c r="J150" s="541"/>
      <c r="K150" s="541"/>
    </row>
    <row r="151" spans="2:11" ht="20.100000000000001" customHeight="1" x14ac:dyDescent="0.25">
      <c r="B151" s="538"/>
      <c r="C151" s="539"/>
      <c r="D151" s="540"/>
      <c r="E151" s="541"/>
      <c r="F151" s="541"/>
      <c r="G151" s="541"/>
      <c r="H151" s="541"/>
      <c r="I151" s="541"/>
      <c r="J151" s="541"/>
      <c r="K151" s="541"/>
    </row>
    <row r="152" spans="2:11" ht="20.100000000000001" customHeight="1" x14ac:dyDescent="0.25">
      <c r="B152" s="538"/>
      <c r="C152" s="539"/>
      <c r="D152" s="540"/>
      <c r="E152" s="541"/>
      <c r="F152" s="541"/>
      <c r="G152" s="541"/>
      <c r="H152" s="541"/>
      <c r="I152" s="541"/>
      <c r="J152" s="541"/>
      <c r="K152" s="541"/>
    </row>
    <row r="153" spans="2:11" ht="20.100000000000001" customHeight="1" x14ac:dyDescent="0.25">
      <c r="B153" s="538"/>
      <c r="C153" s="539"/>
      <c r="D153" s="540"/>
      <c r="E153" s="541"/>
      <c r="F153" s="541"/>
      <c r="G153" s="541"/>
      <c r="H153" s="541"/>
      <c r="I153" s="541"/>
      <c r="J153" s="541"/>
      <c r="K153" s="541"/>
    </row>
    <row r="154" spans="2:11" ht="20.100000000000001" customHeight="1" x14ac:dyDescent="0.25">
      <c r="B154" s="538"/>
      <c r="C154" s="539"/>
      <c r="D154" s="540"/>
      <c r="E154" s="541"/>
      <c r="F154" s="541"/>
      <c r="G154" s="541"/>
      <c r="H154" s="541"/>
      <c r="I154" s="541"/>
      <c r="J154" s="541"/>
      <c r="K154" s="541"/>
    </row>
    <row r="155" spans="2:11" ht="20.100000000000001" customHeight="1" x14ac:dyDescent="0.25">
      <c r="B155" s="538"/>
      <c r="C155" s="539"/>
      <c r="D155" s="540"/>
      <c r="E155" s="541"/>
      <c r="F155" s="541"/>
      <c r="G155" s="541"/>
      <c r="H155" s="541"/>
      <c r="I155" s="541"/>
      <c r="J155" s="541"/>
      <c r="K155" s="541"/>
    </row>
    <row r="156" spans="2:11" ht="20.100000000000001" customHeight="1" x14ac:dyDescent="0.25">
      <c r="B156" s="538"/>
      <c r="C156" s="539"/>
      <c r="D156" s="540"/>
      <c r="E156" s="541"/>
      <c r="F156" s="541"/>
      <c r="G156" s="541"/>
      <c r="H156" s="541"/>
      <c r="I156" s="541"/>
      <c r="J156" s="541"/>
      <c r="K156" s="541"/>
    </row>
    <row r="157" spans="2:11" ht="20.100000000000001" customHeight="1" x14ac:dyDescent="0.25">
      <c r="B157" s="538"/>
      <c r="C157" s="539"/>
      <c r="D157" s="540"/>
      <c r="E157" s="541"/>
      <c r="F157" s="541"/>
      <c r="G157" s="541"/>
      <c r="H157" s="541"/>
      <c r="I157" s="541"/>
      <c r="J157" s="541"/>
      <c r="K157" s="541"/>
    </row>
    <row r="158" spans="2:11" ht="20.100000000000001" customHeight="1" x14ac:dyDescent="0.25">
      <c r="B158" s="538"/>
      <c r="C158" s="539"/>
      <c r="D158" s="540"/>
      <c r="E158" s="541"/>
      <c r="F158" s="541"/>
      <c r="G158" s="541"/>
      <c r="H158" s="541"/>
      <c r="I158" s="541"/>
      <c r="J158" s="541"/>
      <c r="K158" s="541"/>
    </row>
    <row r="159" spans="2:11" ht="20.100000000000001" customHeight="1" x14ac:dyDescent="0.25">
      <c r="B159" s="538"/>
      <c r="C159" s="539"/>
      <c r="D159" s="540"/>
      <c r="E159" s="541"/>
      <c r="F159" s="541"/>
      <c r="G159" s="541"/>
      <c r="H159" s="541"/>
      <c r="I159" s="541"/>
      <c r="J159" s="541"/>
      <c r="K159" s="541"/>
    </row>
    <row r="160" spans="2:11" ht="20.100000000000001" customHeight="1" x14ac:dyDescent="0.25">
      <c r="B160" s="538"/>
      <c r="C160" s="539"/>
      <c r="D160" s="540"/>
      <c r="E160" s="541"/>
      <c r="F160" s="541"/>
      <c r="G160" s="541"/>
      <c r="H160" s="541"/>
      <c r="I160" s="541"/>
      <c r="J160" s="541"/>
      <c r="K160" s="541"/>
    </row>
    <row r="161" spans="2:11" ht="20.100000000000001" customHeight="1" x14ac:dyDescent="0.25">
      <c r="B161" s="538"/>
      <c r="C161" s="539"/>
      <c r="D161" s="540"/>
      <c r="E161" s="541"/>
      <c r="F161" s="541"/>
      <c r="G161" s="541"/>
      <c r="H161" s="541"/>
      <c r="I161" s="541"/>
      <c r="J161" s="541"/>
      <c r="K161" s="541"/>
    </row>
    <row r="162" spans="2:11" ht="20.100000000000001" customHeight="1" x14ac:dyDescent="0.25">
      <c r="B162" s="538"/>
      <c r="C162" s="539"/>
      <c r="D162" s="540"/>
      <c r="E162" s="541"/>
      <c r="F162" s="541"/>
      <c r="G162" s="541"/>
      <c r="H162" s="541"/>
      <c r="I162" s="541"/>
      <c r="J162" s="541"/>
      <c r="K162" s="541"/>
    </row>
    <row r="163" spans="2:11" ht="20.100000000000001" customHeight="1" x14ac:dyDescent="0.25">
      <c r="B163" s="538"/>
      <c r="C163" s="539"/>
      <c r="D163" s="540"/>
      <c r="E163" s="541"/>
      <c r="F163" s="541"/>
      <c r="G163" s="541"/>
      <c r="H163" s="541"/>
      <c r="I163" s="541"/>
      <c r="J163" s="541"/>
      <c r="K163" s="541"/>
    </row>
    <row r="164" spans="2:11" ht="20.100000000000001" customHeight="1" x14ac:dyDescent="0.25">
      <c r="B164" s="538"/>
      <c r="C164" s="539"/>
      <c r="D164" s="540"/>
      <c r="E164" s="541"/>
      <c r="F164" s="541"/>
      <c r="G164" s="541"/>
      <c r="H164" s="541"/>
      <c r="I164" s="541"/>
      <c r="J164" s="541"/>
      <c r="K164" s="541"/>
    </row>
    <row r="165" spans="2:11" ht="20.100000000000001" customHeight="1" x14ac:dyDescent="0.25">
      <c r="B165" s="538"/>
      <c r="C165" s="539"/>
      <c r="D165" s="540"/>
      <c r="E165" s="541"/>
      <c r="F165" s="541"/>
      <c r="G165" s="541"/>
      <c r="H165" s="541"/>
      <c r="I165" s="541"/>
      <c r="J165" s="541"/>
      <c r="K165" s="541"/>
    </row>
    <row r="166" spans="2:11" ht="20.100000000000001" customHeight="1" x14ac:dyDescent="0.25">
      <c r="B166" s="538"/>
      <c r="C166" s="539"/>
      <c r="D166" s="540"/>
      <c r="E166" s="541"/>
      <c r="F166" s="541"/>
      <c r="G166" s="541"/>
      <c r="H166" s="541"/>
      <c r="I166" s="541"/>
      <c r="J166" s="541"/>
      <c r="K166" s="541"/>
    </row>
    <row r="167" spans="2:11" ht="20.100000000000001" customHeight="1" x14ac:dyDescent="0.25">
      <c r="B167" s="538"/>
      <c r="C167" s="539"/>
      <c r="D167" s="540"/>
      <c r="E167" s="541"/>
      <c r="F167" s="541"/>
      <c r="G167" s="541"/>
      <c r="H167" s="541"/>
      <c r="I167" s="541"/>
      <c r="J167" s="541"/>
      <c r="K167" s="541"/>
    </row>
    <row r="168" spans="2:11" ht="20.100000000000001" customHeight="1" x14ac:dyDescent="0.25">
      <c r="B168" s="538"/>
      <c r="C168" s="539"/>
      <c r="D168" s="540"/>
      <c r="E168" s="541"/>
      <c r="F168" s="541"/>
      <c r="G168" s="541"/>
      <c r="H168" s="541"/>
      <c r="I168" s="541"/>
      <c r="J168" s="541"/>
      <c r="K168" s="541"/>
    </row>
    <row r="169" spans="2:11" ht="20.100000000000001" customHeight="1" x14ac:dyDescent="0.25">
      <c r="B169" s="538"/>
      <c r="C169" s="539"/>
      <c r="D169" s="540"/>
      <c r="E169" s="541"/>
      <c r="F169" s="541"/>
      <c r="G169" s="541"/>
      <c r="H169" s="541"/>
      <c r="I169" s="541"/>
      <c r="J169" s="541"/>
      <c r="K169" s="541"/>
    </row>
    <row r="170" spans="2:11" ht="20.100000000000001" customHeight="1" x14ac:dyDescent="0.25">
      <c r="B170" s="538"/>
      <c r="C170" s="539"/>
      <c r="D170" s="540"/>
      <c r="E170" s="541"/>
      <c r="F170" s="541"/>
      <c r="G170" s="541"/>
      <c r="H170" s="541"/>
      <c r="I170" s="541"/>
      <c r="J170" s="541"/>
      <c r="K170" s="541"/>
    </row>
    <row r="171" spans="2:11" ht="20.100000000000001" customHeight="1" x14ac:dyDescent="0.25">
      <c r="B171" s="538"/>
      <c r="C171" s="539"/>
      <c r="D171" s="540"/>
      <c r="E171" s="541"/>
      <c r="F171" s="541"/>
      <c r="G171" s="541"/>
      <c r="H171" s="541"/>
      <c r="I171" s="541"/>
      <c r="J171" s="541"/>
      <c r="K171" s="541"/>
    </row>
    <row r="172" spans="2:11" ht="20.100000000000001" customHeight="1" x14ac:dyDescent="0.25">
      <c r="B172" s="538"/>
      <c r="C172" s="539"/>
      <c r="D172" s="540"/>
      <c r="E172" s="541"/>
      <c r="F172" s="541"/>
      <c r="G172" s="541"/>
      <c r="H172" s="541"/>
      <c r="I172" s="541"/>
      <c r="J172" s="541"/>
      <c r="K172" s="541"/>
    </row>
    <row r="173" spans="2:11" ht="20.100000000000001" customHeight="1" x14ac:dyDescent="0.25">
      <c r="B173" s="538"/>
      <c r="C173" s="539"/>
      <c r="D173" s="540"/>
      <c r="E173" s="541"/>
      <c r="F173" s="541"/>
      <c r="G173" s="541"/>
      <c r="H173" s="541"/>
      <c r="I173" s="541"/>
      <c r="J173" s="541"/>
      <c r="K173" s="541"/>
    </row>
    <row r="174" spans="2:11" ht="20.100000000000001" customHeight="1" x14ac:dyDescent="0.25">
      <c r="B174" s="538"/>
      <c r="C174" s="539"/>
      <c r="D174" s="540"/>
      <c r="E174" s="541"/>
      <c r="F174" s="541"/>
      <c r="G174" s="541"/>
      <c r="H174" s="541"/>
      <c r="I174" s="541"/>
      <c r="J174" s="541"/>
      <c r="K174" s="541"/>
    </row>
    <row r="175" spans="2:11" ht="20.100000000000001" customHeight="1" x14ac:dyDescent="0.25">
      <c r="B175" s="538"/>
      <c r="C175" s="539"/>
      <c r="D175" s="540"/>
      <c r="E175" s="541"/>
      <c r="F175" s="541"/>
      <c r="G175" s="541"/>
      <c r="H175" s="541"/>
      <c r="I175" s="541"/>
      <c r="J175" s="541"/>
      <c r="K175" s="541"/>
    </row>
    <row r="176" spans="2:11" ht="20.100000000000001" customHeight="1" x14ac:dyDescent="0.25">
      <c r="B176" s="538"/>
      <c r="C176" s="539"/>
      <c r="D176" s="540"/>
      <c r="E176" s="541"/>
      <c r="F176" s="541"/>
      <c r="G176" s="541"/>
      <c r="H176" s="541"/>
      <c r="I176" s="541"/>
      <c r="J176" s="541"/>
      <c r="K176" s="541"/>
    </row>
    <row r="177" spans="2:11" ht="20.100000000000001" customHeight="1" x14ac:dyDescent="0.25">
      <c r="B177" s="538"/>
      <c r="C177" s="539"/>
      <c r="D177" s="540"/>
      <c r="E177" s="541"/>
      <c r="F177" s="541"/>
      <c r="G177" s="541"/>
      <c r="H177" s="541"/>
      <c r="I177" s="541"/>
      <c r="J177" s="541"/>
      <c r="K177" s="541"/>
    </row>
    <row r="178" spans="2:11" ht="20.100000000000001" customHeight="1" x14ac:dyDescent="0.25">
      <c r="B178" s="538"/>
      <c r="C178" s="539"/>
      <c r="D178" s="540"/>
      <c r="E178" s="541"/>
      <c r="F178" s="541"/>
      <c r="G178" s="541"/>
      <c r="H178" s="541"/>
      <c r="I178" s="541"/>
      <c r="J178" s="541"/>
      <c r="K178" s="541"/>
    </row>
    <row r="179" spans="2:11" ht="20.100000000000001" customHeight="1" x14ac:dyDescent="0.25">
      <c r="B179" s="538"/>
      <c r="C179" s="539"/>
      <c r="D179" s="540"/>
      <c r="E179" s="541"/>
      <c r="F179" s="541"/>
      <c r="G179" s="541"/>
      <c r="H179" s="541"/>
      <c r="I179" s="541"/>
      <c r="J179" s="541"/>
      <c r="K179" s="541"/>
    </row>
    <row r="180" spans="2:11" ht="20.100000000000001" customHeight="1" x14ac:dyDescent="0.25">
      <c r="B180" s="538"/>
      <c r="C180" s="539"/>
      <c r="D180" s="540"/>
      <c r="E180" s="541"/>
      <c r="F180" s="541"/>
      <c r="G180" s="541"/>
      <c r="H180" s="541"/>
      <c r="I180" s="541"/>
      <c r="J180" s="541"/>
      <c r="K180" s="541"/>
    </row>
    <row r="181" spans="2:11" ht="20.100000000000001" customHeight="1" x14ac:dyDescent="0.25">
      <c r="B181" s="538"/>
      <c r="C181" s="539"/>
      <c r="D181" s="540"/>
      <c r="E181" s="541"/>
      <c r="F181" s="541"/>
      <c r="G181" s="541"/>
      <c r="H181" s="541"/>
      <c r="I181" s="541"/>
      <c r="J181" s="541"/>
      <c r="K181" s="541"/>
    </row>
    <row r="182" spans="2:11" ht="20.100000000000001" customHeight="1" x14ac:dyDescent="0.25">
      <c r="B182" s="538"/>
      <c r="C182" s="539"/>
      <c r="D182" s="540"/>
      <c r="E182" s="541"/>
      <c r="F182" s="541"/>
      <c r="G182" s="541"/>
      <c r="H182" s="541"/>
      <c r="I182" s="541"/>
      <c r="J182" s="541"/>
      <c r="K182" s="541"/>
    </row>
    <row r="183" spans="2:11" ht="20.100000000000001" customHeight="1" x14ac:dyDescent="0.25">
      <c r="B183" s="538"/>
      <c r="C183" s="539"/>
      <c r="D183" s="540"/>
      <c r="E183" s="541"/>
      <c r="F183" s="541"/>
      <c r="G183" s="541"/>
      <c r="H183" s="541"/>
      <c r="I183" s="541"/>
      <c r="J183" s="541"/>
      <c r="K183" s="541"/>
    </row>
    <row r="184" spans="2:11" ht="20.100000000000001" customHeight="1" x14ac:dyDescent="0.25">
      <c r="B184" s="538"/>
      <c r="C184" s="539"/>
      <c r="D184" s="540"/>
      <c r="E184" s="541"/>
      <c r="F184" s="541"/>
      <c r="G184" s="541"/>
      <c r="H184" s="541"/>
      <c r="I184" s="541"/>
      <c r="J184" s="541"/>
      <c r="K184" s="541"/>
    </row>
    <row r="185" spans="2:11" ht="20.100000000000001" customHeight="1" x14ac:dyDescent="0.25">
      <c r="B185" s="538"/>
      <c r="C185" s="539"/>
      <c r="D185" s="540"/>
      <c r="E185" s="541"/>
      <c r="F185" s="541"/>
      <c r="G185" s="541"/>
      <c r="H185" s="541"/>
      <c r="I185" s="541"/>
      <c r="J185" s="541"/>
      <c r="K185" s="541"/>
    </row>
    <row r="186" spans="2:11" ht="20.100000000000001" customHeight="1" x14ac:dyDescent="0.25">
      <c r="B186" s="538"/>
      <c r="C186" s="539"/>
      <c r="D186" s="540"/>
      <c r="E186" s="541"/>
      <c r="F186" s="541"/>
      <c r="G186" s="541"/>
      <c r="H186" s="541"/>
      <c r="I186" s="541"/>
      <c r="J186" s="541"/>
      <c r="K186" s="541"/>
    </row>
    <row r="187" spans="2:11" ht="20.100000000000001" customHeight="1" x14ac:dyDescent="0.25">
      <c r="B187" s="538"/>
      <c r="C187" s="539"/>
      <c r="D187" s="540"/>
      <c r="E187" s="541"/>
      <c r="F187" s="541"/>
      <c r="G187" s="541"/>
      <c r="H187" s="541"/>
      <c r="I187" s="541"/>
      <c r="J187" s="541"/>
      <c r="K187" s="541"/>
    </row>
    <row r="188" spans="2:11" ht="20.100000000000001" customHeight="1" x14ac:dyDescent="0.25">
      <c r="B188" s="538"/>
      <c r="C188" s="539"/>
      <c r="D188" s="540"/>
      <c r="E188" s="541"/>
      <c r="F188" s="541"/>
      <c r="G188" s="541"/>
      <c r="H188" s="541"/>
      <c r="I188" s="541"/>
      <c r="J188" s="541"/>
      <c r="K188" s="541"/>
    </row>
    <row r="189" spans="2:11" ht="20.100000000000001" customHeight="1" x14ac:dyDescent="0.25">
      <c r="B189" s="538"/>
      <c r="C189" s="539"/>
      <c r="D189" s="540"/>
      <c r="E189" s="541"/>
      <c r="F189" s="541"/>
      <c r="G189" s="541"/>
      <c r="H189" s="541"/>
      <c r="I189" s="541"/>
      <c r="J189" s="541"/>
      <c r="K189" s="541"/>
    </row>
    <row r="190" spans="2:11" ht="20.100000000000001" customHeight="1" x14ac:dyDescent="0.25">
      <c r="B190" s="538"/>
      <c r="C190" s="539"/>
      <c r="D190" s="540"/>
      <c r="E190" s="541"/>
      <c r="F190" s="541"/>
      <c r="G190" s="541"/>
      <c r="H190" s="541"/>
      <c r="I190" s="541"/>
      <c r="J190" s="541"/>
      <c r="K190" s="541"/>
    </row>
    <row r="191" spans="2:11" ht="20.100000000000001" customHeight="1" x14ac:dyDescent="0.25">
      <c r="B191" s="538"/>
      <c r="C191" s="539"/>
      <c r="D191" s="540"/>
      <c r="E191" s="541"/>
      <c r="F191" s="541"/>
      <c r="G191" s="541"/>
      <c r="H191" s="541"/>
      <c r="I191" s="541"/>
      <c r="J191" s="541"/>
      <c r="K191" s="541"/>
    </row>
    <row r="192" spans="2:11" ht="20.100000000000001" customHeight="1" x14ac:dyDescent="0.25">
      <c r="B192" s="538"/>
      <c r="C192" s="539"/>
      <c r="D192" s="540"/>
      <c r="E192" s="541"/>
      <c r="F192" s="541"/>
      <c r="G192" s="541"/>
      <c r="H192" s="541"/>
      <c r="I192" s="541"/>
      <c r="J192" s="541"/>
      <c r="K192" s="541"/>
    </row>
    <row r="193" spans="2:11" ht="20.100000000000001" customHeight="1" x14ac:dyDescent="0.25">
      <c r="B193" s="538"/>
      <c r="C193" s="539"/>
      <c r="D193" s="540"/>
      <c r="E193" s="541"/>
      <c r="F193" s="541"/>
      <c r="G193" s="541"/>
      <c r="H193" s="541"/>
      <c r="I193" s="541"/>
      <c r="J193" s="541"/>
      <c r="K193" s="541"/>
    </row>
    <row r="194" spans="2:11" ht="20.100000000000001" customHeight="1" x14ac:dyDescent="0.25">
      <c r="B194" s="538"/>
      <c r="C194" s="539"/>
      <c r="D194" s="540"/>
      <c r="E194" s="541"/>
      <c r="F194" s="541"/>
      <c r="G194" s="541"/>
      <c r="H194" s="541"/>
      <c r="I194" s="541"/>
      <c r="J194" s="541"/>
      <c r="K194" s="541"/>
    </row>
    <row r="195" spans="2:11" ht="20.100000000000001" customHeight="1" x14ac:dyDescent="0.25">
      <c r="B195" s="538"/>
      <c r="C195" s="539"/>
      <c r="D195" s="540"/>
      <c r="E195" s="541"/>
      <c r="F195" s="541"/>
      <c r="G195" s="541"/>
      <c r="H195" s="541"/>
      <c r="I195" s="541"/>
      <c r="J195" s="541"/>
      <c r="K195" s="541"/>
    </row>
    <row r="196" spans="2:11" ht="20.100000000000001" customHeight="1" x14ac:dyDescent="0.25">
      <c r="B196" s="538"/>
      <c r="C196" s="539"/>
      <c r="D196" s="540"/>
      <c r="E196" s="541"/>
      <c r="F196" s="541"/>
      <c r="G196" s="541"/>
      <c r="H196" s="541"/>
      <c r="I196" s="541"/>
      <c r="J196" s="541"/>
      <c r="K196" s="541"/>
    </row>
    <row r="197" spans="2:11" ht="20.100000000000001" customHeight="1" x14ac:dyDescent="0.25">
      <c r="B197" s="538"/>
      <c r="C197" s="539"/>
      <c r="D197" s="540"/>
      <c r="E197" s="541"/>
      <c r="F197" s="541"/>
      <c r="G197" s="541"/>
      <c r="H197" s="541"/>
      <c r="I197" s="541"/>
      <c r="J197" s="541"/>
      <c r="K197" s="541"/>
    </row>
    <row r="198" spans="2:11" ht="20.100000000000001" customHeight="1" x14ac:dyDescent="0.25">
      <c r="B198" s="538"/>
      <c r="C198" s="539"/>
      <c r="D198" s="540"/>
      <c r="E198" s="541"/>
      <c r="F198" s="541"/>
      <c r="G198" s="541"/>
      <c r="H198" s="541"/>
      <c r="I198" s="541"/>
      <c r="J198" s="541"/>
      <c r="K198" s="541"/>
    </row>
    <row r="199" spans="2:11" ht="20.100000000000001" customHeight="1" x14ac:dyDescent="0.25">
      <c r="B199" s="538"/>
      <c r="C199" s="539"/>
      <c r="D199" s="540"/>
      <c r="E199" s="541"/>
      <c r="F199" s="541"/>
      <c r="G199" s="541"/>
      <c r="H199" s="541"/>
      <c r="I199" s="541"/>
      <c r="J199" s="541"/>
      <c r="K199" s="541"/>
    </row>
    <row r="200" spans="2:11" ht="20.100000000000001" customHeight="1" x14ac:dyDescent="0.25">
      <c r="B200" s="538"/>
      <c r="C200" s="539"/>
      <c r="D200" s="540"/>
      <c r="E200" s="541"/>
      <c r="F200" s="541"/>
      <c r="G200" s="541"/>
      <c r="H200" s="541"/>
      <c r="I200" s="541"/>
      <c r="J200" s="541"/>
      <c r="K200" s="541"/>
    </row>
    <row r="201" spans="2:11" ht="20.100000000000001" customHeight="1" x14ac:dyDescent="0.25">
      <c r="B201" s="538"/>
      <c r="C201" s="539"/>
      <c r="D201" s="540"/>
      <c r="E201" s="541"/>
      <c r="F201" s="541"/>
      <c r="G201" s="541"/>
      <c r="H201" s="541"/>
      <c r="I201" s="541"/>
      <c r="J201" s="541"/>
      <c r="K201" s="541"/>
    </row>
    <row r="202" spans="2:11" ht="20.100000000000001" customHeight="1" x14ac:dyDescent="0.25">
      <c r="B202" s="538"/>
      <c r="C202" s="539"/>
      <c r="D202" s="540"/>
      <c r="E202" s="541"/>
      <c r="F202" s="541"/>
      <c r="G202" s="541"/>
      <c r="H202" s="541"/>
      <c r="I202" s="541"/>
      <c r="J202" s="541"/>
      <c r="K202" s="541"/>
    </row>
    <row r="203" spans="2:11" ht="20.100000000000001" customHeight="1" x14ac:dyDescent="0.25">
      <c r="B203" s="538"/>
      <c r="C203" s="539"/>
      <c r="D203" s="540"/>
      <c r="E203" s="541"/>
      <c r="F203" s="541"/>
      <c r="G203" s="541"/>
      <c r="H203" s="541"/>
      <c r="I203" s="541"/>
      <c r="J203" s="541"/>
      <c r="K203" s="541"/>
    </row>
    <row r="204" spans="2:11" ht="20.100000000000001" customHeight="1" x14ac:dyDescent="0.25">
      <c r="B204" s="538"/>
      <c r="C204" s="539"/>
      <c r="D204" s="540"/>
      <c r="E204" s="541"/>
      <c r="F204" s="541"/>
      <c r="G204" s="541"/>
      <c r="H204" s="541"/>
      <c r="I204" s="541"/>
      <c r="J204" s="541"/>
      <c r="K204" s="541"/>
    </row>
    <row r="205" spans="2:11" ht="20.100000000000001" customHeight="1" x14ac:dyDescent="0.25">
      <c r="B205" s="538"/>
      <c r="C205" s="539"/>
      <c r="D205" s="540"/>
      <c r="E205" s="541"/>
      <c r="F205" s="541"/>
      <c r="G205" s="541"/>
      <c r="H205" s="541"/>
      <c r="I205" s="541"/>
      <c r="J205" s="541"/>
      <c r="K205" s="541"/>
    </row>
    <row r="206" spans="2:11" ht="20.100000000000001" customHeight="1" x14ac:dyDescent="0.25">
      <c r="B206" s="538"/>
      <c r="C206" s="539"/>
      <c r="D206" s="540"/>
      <c r="E206" s="541"/>
      <c r="F206" s="541"/>
      <c r="G206" s="541"/>
      <c r="H206" s="541"/>
      <c r="I206" s="541"/>
      <c r="J206" s="541"/>
      <c r="K206" s="541"/>
    </row>
    <row r="207" spans="2:11" ht="20.100000000000001" customHeight="1" x14ac:dyDescent="0.25">
      <c r="B207" s="538"/>
      <c r="C207" s="539"/>
      <c r="D207" s="540"/>
      <c r="E207" s="541"/>
      <c r="F207" s="541"/>
      <c r="G207" s="541"/>
      <c r="H207" s="541"/>
      <c r="I207" s="541"/>
      <c r="J207" s="541"/>
      <c r="K207" s="541"/>
    </row>
    <row r="208" spans="2:11" ht="20.100000000000001" customHeight="1" x14ac:dyDescent="0.25">
      <c r="B208" s="538"/>
      <c r="C208" s="539"/>
      <c r="D208" s="540"/>
      <c r="E208" s="541"/>
      <c r="F208" s="541"/>
      <c r="G208" s="541"/>
      <c r="H208" s="541"/>
      <c r="I208" s="541"/>
      <c r="J208" s="541"/>
      <c r="K208" s="541"/>
    </row>
    <row r="209" spans="2:11" ht="20.100000000000001" customHeight="1" x14ac:dyDescent="0.25">
      <c r="B209" s="538"/>
      <c r="C209" s="539"/>
      <c r="D209" s="540"/>
      <c r="E209" s="541"/>
      <c r="F209" s="541"/>
      <c r="G209" s="541"/>
      <c r="H209" s="541"/>
      <c r="I209" s="541"/>
      <c r="J209" s="541"/>
      <c r="K209" s="541"/>
    </row>
    <row r="210" spans="2:11" ht="20.100000000000001" customHeight="1" x14ac:dyDescent="0.25">
      <c r="B210" s="538"/>
      <c r="C210" s="539"/>
      <c r="D210" s="540"/>
      <c r="E210" s="541"/>
      <c r="F210" s="541"/>
      <c r="G210" s="541"/>
      <c r="H210" s="541"/>
      <c r="I210" s="541"/>
      <c r="J210" s="541"/>
      <c r="K210" s="541"/>
    </row>
    <row r="211" spans="2:11" ht="20.100000000000001" customHeight="1" x14ac:dyDescent="0.25">
      <c r="B211" s="538"/>
      <c r="C211" s="539"/>
      <c r="D211" s="540"/>
      <c r="E211" s="541"/>
      <c r="F211" s="541"/>
      <c r="G211" s="541"/>
      <c r="H211" s="541"/>
      <c r="I211" s="541"/>
      <c r="J211" s="541"/>
      <c r="K211" s="541"/>
    </row>
    <row r="212" spans="2:11" ht="20.100000000000001" customHeight="1" x14ac:dyDescent="0.25">
      <c r="B212" s="538"/>
      <c r="C212" s="539"/>
      <c r="D212" s="540"/>
      <c r="E212" s="541"/>
      <c r="F212" s="541"/>
      <c r="G212" s="541"/>
      <c r="H212" s="541"/>
      <c r="I212" s="541"/>
      <c r="J212" s="541"/>
      <c r="K212" s="541"/>
    </row>
    <row r="213" spans="2:11" ht="20.100000000000001" customHeight="1" x14ac:dyDescent="0.25">
      <c r="B213" s="538"/>
      <c r="C213" s="539"/>
      <c r="D213" s="540"/>
      <c r="E213" s="541"/>
      <c r="F213" s="541"/>
      <c r="G213" s="541"/>
      <c r="H213" s="541"/>
      <c r="I213" s="541"/>
      <c r="J213" s="541"/>
      <c r="K213" s="541"/>
    </row>
    <row r="214" spans="2:11" ht="20.100000000000001" customHeight="1" x14ac:dyDescent="0.25">
      <c r="B214" s="538"/>
      <c r="C214" s="539"/>
      <c r="D214" s="540"/>
      <c r="E214" s="541"/>
      <c r="F214" s="541"/>
      <c r="G214" s="541"/>
      <c r="H214" s="541"/>
      <c r="I214" s="541"/>
      <c r="J214" s="541"/>
      <c r="K214" s="541"/>
    </row>
    <row r="215" spans="2:11" ht="20.100000000000001" customHeight="1" x14ac:dyDescent="0.25">
      <c r="B215" s="538"/>
      <c r="C215" s="539"/>
      <c r="D215" s="540"/>
      <c r="E215" s="541"/>
      <c r="F215" s="541"/>
      <c r="G215" s="541"/>
      <c r="H215" s="541"/>
      <c r="I215" s="541"/>
      <c r="J215" s="541"/>
      <c r="K215" s="541"/>
    </row>
    <row r="216" spans="2:11" ht="20.100000000000001" customHeight="1" x14ac:dyDescent="0.25">
      <c r="B216" s="538"/>
      <c r="C216" s="539"/>
      <c r="D216" s="540"/>
      <c r="E216" s="541"/>
      <c r="F216" s="541"/>
      <c r="G216" s="541"/>
      <c r="H216" s="541"/>
      <c r="I216" s="541"/>
      <c r="J216" s="541"/>
      <c r="K216" s="541"/>
    </row>
    <row r="217" spans="2:11" ht="20.100000000000001" customHeight="1" x14ac:dyDescent="0.25">
      <c r="B217" s="538"/>
      <c r="C217" s="539"/>
      <c r="D217" s="540"/>
      <c r="E217" s="541"/>
      <c r="F217" s="541"/>
      <c r="G217" s="541"/>
      <c r="H217" s="541"/>
      <c r="I217" s="541"/>
      <c r="J217" s="541"/>
      <c r="K217" s="541"/>
    </row>
    <row r="218" spans="2:11" ht="20.100000000000001" customHeight="1" x14ac:dyDescent="0.25">
      <c r="B218" s="538"/>
      <c r="C218" s="539"/>
      <c r="D218" s="540"/>
      <c r="E218" s="541"/>
      <c r="F218" s="541"/>
      <c r="G218" s="541"/>
      <c r="H218" s="541"/>
      <c r="I218" s="541"/>
      <c r="J218" s="541"/>
      <c r="K218" s="541"/>
    </row>
    <row r="219" spans="2:11" ht="20.100000000000001" customHeight="1" x14ac:dyDescent="0.25">
      <c r="B219" s="538"/>
      <c r="C219" s="539"/>
      <c r="D219" s="540"/>
      <c r="E219" s="541"/>
      <c r="F219" s="541"/>
      <c r="G219" s="541"/>
      <c r="H219" s="541"/>
      <c r="I219" s="541"/>
      <c r="J219" s="541"/>
      <c r="K219" s="541"/>
    </row>
    <row r="220" spans="2:11" ht="20.100000000000001" customHeight="1" x14ac:dyDescent="0.25">
      <c r="B220" s="538"/>
      <c r="C220" s="539"/>
      <c r="D220" s="540"/>
      <c r="E220" s="541"/>
      <c r="F220" s="541"/>
      <c r="G220" s="541"/>
      <c r="H220" s="541"/>
      <c r="I220" s="541"/>
      <c r="J220" s="541"/>
      <c r="K220" s="541"/>
    </row>
    <row r="221" spans="2:11" ht="20.100000000000001" customHeight="1" x14ac:dyDescent="0.25">
      <c r="B221" s="538"/>
      <c r="C221" s="539"/>
      <c r="D221" s="540"/>
      <c r="E221" s="541"/>
      <c r="F221" s="541"/>
      <c r="G221" s="541"/>
      <c r="H221" s="541"/>
      <c r="I221" s="541"/>
      <c r="J221" s="541"/>
      <c r="K221" s="541"/>
    </row>
    <row r="222" spans="2:11" ht="20.100000000000001" customHeight="1" x14ac:dyDescent="0.25">
      <c r="B222" s="538"/>
      <c r="C222" s="539"/>
      <c r="D222" s="540"/>
      <c r="E222" s="541"/>
      <c r="F222" s="541"/>
      <c r="G222" s="541"/>
      <c r="H222" s="541"/>
      <c r="I222" s="541"/>
      <c r="J222" s="541"/>
      <c r="K222" s="541"/>
    </row>
    <row r="223" spans="2:11" ht="20.100000000000001" customHeight="1" x14ac:dyDescent="0.25">
      <c r="B223" s="538"/>
      <c r="C223" s="539"/>
      <c r="D223" s="540"/>
      <c r="E223" s="541"/>
      <c r="F223" s="541"/>
      <c r="G223" s="541"/>
      <c r="H223" s="541"/>
      <c r="I223" s="541"/>
      <c r="J223" s="541"/>
      <c r="K223" s="541"/>
    </row>
    <row r="224" spans="2:11" ht="20.100000000000001" customHeight="1" x14ac:dyDescent="0.25">
      <c r="B224" s="538"/>
      <c r="C224" s="539"/>
      <c r="D224" s="540"/>
      <c r="E224" s="541"/>
      <c r="F224" s="541"/>
      <c r="G224" s="541"/>
      <c r="H224" s="541"/>
      <c r="I224" s="541"/>
      <c r="J224" s="541"/>
      <c r="K224" s="541"/>
    </row>
    <row r="225" spans="2:11" ht="20.100000000000001" customHeight="1" x14ac:dyDescent="0.25">
      <c r="B225" s="538"/>
      <c r="C225" s="539"/>
      <c r="D225" s="540"/>
      <c r="E225" s="541"/>
      <c r="F225" s="541"/>
      <c r="G225" s="541"/>
      <c r="H225" s="541"/>
      <c r="I225" s="541"/>
      <c r="J225" s="541"/>
      <c r="K225" s="541"/>
    </row>
    <row r="226" spans="2:11" ht="20.100000000000001" customHeight="1" x14ac:dyDescent="0.25">
      <c r="B226" s="538"/>
      <c r="C226" s="539"/>
      <c r="D226" s="540"/>
      <c r="E226" s="541"/>
      <c r="F226" s="541"/>
      <c r="G226" s="541"/>
      <c r="H226" s="541"/>
      <c r="I226" s="541"/>
      <c r="J226" s="541"/>
      <c r="K226" s="541"/>
    </row>
    <row r="227" spans="2:11" ht="20.100000000000001" customHeight="1" x14ac:dyDescent="0.25">
      <c r="B227" s="538"/>
      <c r="C227" s="539"/>
      <c r="D227" s="540"/>
      <c r="E227" s="541"/>
      <c r="F227" s="541"/>
      <c r="G227" s="541"/>
      <c r="H227" s="541"/>
      <c r="I227" s="541"/>
      <c r="J227" s="541"/>
      <c r="K227" s="541"/>
    </row>
    <row r="228" spans="2:11" ht="20.100000000000001" customHeight="1" x14ac:dyDescent="0.25">
      <c r="B228" s="538"/>
      <c r="C228" s="539"/>
      <c r="D228" s="540"/>
      <c r="E228" s="541"/>
      <c r="F228" s="541"/>
      <c r="G228" s="541"/>
      <c r="H228" s="541"/>
      <c r="I228" s="541"/>
      <c r="J228" s="541"/>
      <c r="K228" s="541"/>
    </row>
    <row r="229" spans="2:11" ht="20.100000000000001" customHeight="1" x14ac:dyDescent="0.25">
      <c r="B229" s="538"/>
      <c r="C229" s="539"/>
      <c r="D229" s="540"/>
      <c r="E229" s="541"/>
      <c r="F229" s="541"/>
      <c r="G229" s="541"/>
      <c r="H229" s="541"/>
      <c r="I229" s="541"/>
      <c r="J229" s="541"/>
      <c r="K229" s="541"/>
    </row>
    <row r="230" spans="2:11" ht="20.100000000000001" customHeight="1" x14ac:dyDescent="0.25">
      <c r="B230" s="538"/>
      <c r="C230" s="539"/>
      <c r="D230" s="540"/>
      <c r="E230" s="541"/>
      <c r="F230" s="541"/>
      <c r="G230" s="541"/>
      <c r="H230" s="541"/>
      <c r="I230" s="541"/>
      <c r="J230" s="541"/>
      <c r="K230" s="541"/>
    </row>
    <row r="231" spans="2:11" ht="20.100000000000001" customHeight="1" x14ac:dyDescent="0.25">
      <c r="B231" s="538"/>
      <c r="C231" s="539"/>
      <c r="D231" s="540"/>
      <c r="E231" s="541"/>
      <c r="F231" s="541"/>
      <c r="G231" s="541"/>
      <c r="H231" s="541"/>
      <c r="I231" s="541"/>
      <c r="J231" s="541"/>
      <c r="K231" s="541"/>
    </row>
    <row r="232" spans="2:11" ht="20.100000000000001" customHeight="1" x14ac:dyDescent="0.25">
      <c r="B232" s="538"/>
      <c r="C232" s="539"/>
      <c r="D232" s="540"/>
      <c r="E232" s="541"/>
      <c r="F232" s="541"/>
      <c r="G232" s="541"/>
      <c r="H232" s="541"/>
      <c r="I232" s="541"/>
      <c r="J232" s="541"/>
      <c r="K232" s="541"/>
    </row>
    <row r="233" spans="2:11" ht="20.100000000000001" customHeight="1" x14ac:dyDescent="0.25">
      <c r="B233" s="538"/>
      <c r="C233" s="539"/>
      <c r="D233" s="540"/>
      <c r="E233" s="541"/>
      <c r="F233" s="541"/>
      <c r="G233" s="541"/>
      <c r="H233" s="541"/>
      <c r="I233" s="541"/>
      <c r="J233" s="541"/>
      <c r="K233" s="541"/>
    </row>
    <row r="234" spans="2:11" ht="20.100000000000001" customHeight="1" x14ac:dyDescent="0.25">
      <c r="B234" s="538"/>
      <c r="C234" s="539"/>
      <c r="D234" s="540"/>
      <c r="E234" s="541"/>
      <c r="F234" s="541"/>
      <c r="G234" s="541"/>
      <c r="H234" s="541"/>
      <c r="I234" s="541"/>
      <c r="J234" s="541"/>
      <c r="K234" s="541"/>
    </row>
    <row r="235" spans="2:11" ht="20.100000000000001" customHeight="1" x14ac:dyDescent="0.25">
      <c r="B235" s="538"/>
      <c r="C235" s="539"/>
      <c r="D235" s="540"/>
      <c r="E235" s="541"/>
      <c r="F235" s="541"/>
      <c r="G235" s="541"/>
      <c r="H235" s="541"/>
      <c r="I235" s="541"/>
      <c r="J235" s="541"/>
      <c r="K235" s="541"/>
    </row>
    <row r="236" spans="2:11" ht="20.100000000000001" customHeight="1" x14ac:dyDescent="0.25">
      <c r="B236" s="538"/>
      <c r="C236" s="539"/>
      <c r="D236" s="540"/>
      <c r="E236" s="541"/>
      <c r="F236" s="541"/>
      <c r="G236" s="541"/>
      <c r="H236" s="541"/>
      <c r="I236" s="541"/>
      <c r="J236" s="541"/>
      <c r="K236" s="541"/>
    </row>
    <row r="237" spans="2:11" ht="20.100000000000001" customHeight="1" x14ac:dyDescent="0.25">
      <c r="B237" s="538"/>
      <c r="C237" s="539"/>
      <c r="D237" s="540"/>
      <c r="E237" s="541"/>
      <c r="F237" s="541"/>
      <c r="G237" s="541"/>
      <c r="H237" s="541"/>
      <c r="I237" s="541"/>
      <c r="J237" s="541"/>
      <c r="K237" s="541"/>
    </row>
    <row r="238" spans="2:11" ht="20.100000000000001" customHeight="1" x14ac:dyDescent="0.25">
      <c r="B238" s="538"/>
      <c r="C238" s="539"/>
      <c r="D238" s="540"/>
      <c r="E238" s="541"/>
      <c r="F238" s="541"/>
      <c r="G238" s="541"/>
      <c r="H238" s="541"/>
      <c r="I238" s="541"/>
      <c r="J238" s="541"/>
      <c r="K238" s="541"/>
    </row>
    <row r="239" spans="2:11" ht="20.100000000000001" customHeight="1" x14ac:dyDescent="0.25">
      <c r="B239" s="538"/>
      <c r="C239" s="539"/>
      <c r="D239" s="540"/>
      <c r="E239" s="541"/>
      <c r="F239" s="541"/>
      <c r="G239" s="541"/>
      <c r="H239" s="541"/>
      <c r="I239" s="541"/>
      <c r="J239" s="541"/>
      <c r="K239" s="541"/>
    </row>
    <row r="240" spans="2:11" ht="20.100000000000001" customHeight="1" x14ac:dyDescent="0.25">
      <c r="B240" s="538"/>
      <c r="C240" s="539"/>
      <c r="D240" s="540"/>
      <c r="E240" s="541"/>
      <c r="F240" s="541"/>
      <c r="G240" s="541"/>
      <c r="H240" s="541"/>
      <c r="I240" s="541"/>
      <c r="J240" s="541"/>
      <c r="K240" s="541"/>
    </row>
    <row r="241" spans="2:11" ht="20.100000000000001" customHeight="1" x14ac:dyDescent="0.25">
      <c r="B241" s="538"/>
      <c r="C241" s="539"/>
      <c r="D241" s="540"/>
      <c r="E241" s="541"/>
      <c r="F241" s="541"/>
      <c r="G241" s="541"/>
      <c r="H241" s="541"/>
      <c r="I241" s="541"/>
      <c r="J241" s="541"/>
      <c r="K241" s="541"/>
    </row>
    <row r="242" spans="2:11" ht="20.100000000000001" customHeight="1" x14ac:dyDescent="0.25">
      <c r="B242" s="538"/>
      <c r="C242" s="539"/>
      <c r="D242" s="540"/>
      <c r="E242" s="541"/>
      <c r="F242" s="541"/>
      <c r="G242" s="541"/>
      <c r="H242" s="541"/>
      <c r="I242" s="541"/>
      <c r="J242" s="541"/>
      <c r="K242" s="541"/>
    </row>
    <row r="243" spans="2:11" ht="20.100000000000001" customHeight="1" x14ac:dyDescent="0.25">
      <c r="B243" s="538"/>
      <c r="C243" s="539"/>
      <c r="D243" s="540"/>
      <c r="E243" s="541"/>
      <c r="F243" s="541"/>
      <c r="G243" s="541"/>
      <c r="H243" s="541"/>
      <c r="I243" s="541"/>
      <c r="J243" s="541"/>
      <c r="K243" s="541"/>
    </row>
    <row r="244" spans="2:11" ht="20.100000000000001" customHeight="1" x14ac:dyDescent="0.25">
      <c r="B244" s="538"/>
      <c r="C244" s="539"/>
      <c r="D244" s="540"/>
      <c r="E244" s="541"/>
      <c r="F244" s="541"/>
      <c r="G244" s="541"/>
      <c r="H244" s="541"/>
      <c r="I244" s="541"/>
      <c r="J244" s="541"/>
      <c r="K244" s="541"/>
    </row>
    <row r="245" spans="2:11" ht="20.100000000000001" customHeight="1" x14ac:dyDescent="0.25">
      <c r="B245" s="538"/>
      <c r="C245" s="539"/>
      <c r="D245" s="540"/>
      <c r="E245" s="541"/>
      <c r="F245" s="541"/>
      <c r="G245" s="541"/>
      <c r="H245" s="541"/>
      <c r="I245" s="541"/>
      <c r="J245" s="541"/>
      <c r="K245" s="541"/>
    </row>
    <row r="246" spans="2:11" ht="20.100000000000001" customHeight="1" x14ac:dyDescent="0.25">
      <c r="B246" s="538"/>
      <c r="C246" s="539"/>
      <c r="D246" s="540"/>
      <c r="E246" s="541"/>
      <c r="F246" s="541"/>
      <c r="G246" s="541"/>
      <c r="H246" s="541"/>
      <c r="I246" s="541"/>
      <c r="J246" s="541"/>
      <c r="K246" s="541"/>
    </row>
    <row r="247" spans="2:11" ht="20.100000000000001" customHeight="1" x14ac:dyDescent="0.25">
      <c r="B247" s="538"/>
      <c r="C247" s="539"/>
      <c r="D247" s="540"/>
      <c r="E247" s="541"/>
      <c r="F247" s="541"/>
      <c r="G247" s="541"/>
      <c r="H247" s="541"/>
      <c r="I247" s="541"/>
      <c r="J247" s="541"/>
      <c r="K247" s="541"/>
    </row>
    <row r="248" spans="2:11" ht="20.100000000000001" customHeight="1" x14ac:dyDescent="0.25">
      <c r="B248" s="538"/>
      <c r="C248" s="539"/>
      <c r="D248" s="540"/>
      <c r="E248" s="541"/>
      <c r="F248" s="541"/>
      <c r="G248" s="541"/>
      <c r="H248" s="541"/>
      <c r="I248" s="541"/>
      <c r="J248" s="541"/>
      <c r="K248" s="541"/>
    </row>
    <row r="249" spans="2:11" ht="20.100000000000001" customHeight="1" x14ac:dyDescent="0.25">
      <c r="B249" s="538"/>
      <c r="C249" s="539"/>
      <c r="D249" s="540"/>
      <c r="E249" s="541"/>
      <c r="F249" s="541"/>
      <c r="G249" s="541"/>
      <c r="H249" s="541"/>
      <c r="I249" s="541"/>
      <c r="J249" s="541"/>
      <c r="K249" s="541"/>
    </row>
    <row r="250" spans="2:11" ht="20.100000000000001" customHeight="1" x14ac:dyDescent="0.25">
      <c r="B250" s="538"/>
      <c r="C250" s="539"/>
      <c r="D250" s="540"/>
      <c r="E250" s="541"/>
      <c r="F250" s="541"/>
      <c r="G250" s="541"/>
      <c r="H250" s="541"/>
      <c r="I250" s="541"/>
      <c r="J250" s="541"/>
      <c r="K250" s="541"/>
    </row>
    <row r="251" spans="2:11" ht="20.100000000000001" customHeight="1" x14ac:dyDescent="0.25">
      <c r="B251" s="538"/>
      <c r="C251" s="539"/>
      <c r="D251" s="540"/>
      <c r="E251" s="541"/>
      <c r="F251" s="541"/>
      <c r="G251" s="541"/>
      <c r="H251" s="541"/>
      <c r="I251" s="541"/>
      <c r="J251" s="541"/>
      <c r="K251" s="541"/>
    </row>
    <row r="252" spans="2:11" ht="20.100000000000001" customHeight="1" x14ac:dyDescent="0.25">
      <c r="B252" s="538"/>
      <c r="C252" s="539"/>
      <c r="D252" s="540"/>
      <c r="E252" s="541"/>
      <c r="F252" s="541"/>
      <c r="G252" s="541"/>
      <c r="H252" s="541"/>
      <c r="I252" s="541"/>
      <c r="J252" s="541"/>
      <c r="K252" s="541"/>
    </row>
    <row r="253" spans="2:11" ht="20.100000000000001" customHeight="1" x14ac:dyDescent="0.25">
      <c r="B253" s="538"/>
      <c r="C253" s="539"/>
      <c r="D253" s="540"/>
      <c r="E253" s="541"/>
      <c r="F253" s="541"/>
      <c r="G253" s="541"/>
      <c r="H253" s="541"/>
      <c r="I253" s="541"/>
      <c r="J253" s="541"/>
      <c r="K253" s="541"/>
    </row>
    <row r="254" spans="2:11" ht="20.100000000000001" customHeight="1" x14ac:dyDescent="0.25">
      <c r="B254" s="538"/>
      <c r="C254" s="539"/>
      <c r="D254" s="540"/>
      <c r="E254" s="541"/>
      <c r="F254" s="541"/>
      <c r="G254" s="541"/>
      <c r="H254" s="541"/>
      <c r="I254" s="541"/>
      <c r="J254" s="541"/>
      <c r="K254" s="541"/>
    </row>
    <row r="255" spans="2:11" ht="20.100000000000001" customHeight="1" x14ac:dyDescent="0.25">
      <c r="B255" s="538"/>
      <c r="C255" s="539"/>
      <c r="D255" s="540"/>
      <c r="E255" s="541"/>
      <c r="F255" s="541"/>
      <c r="G255" s="541"/>
      <c r="H255" s="541"/>
      <c r="I255" s="541"/>
      <c r="J255" s="541"/>
      <c r="K255" s="541"/>
    </row>
    <row r="256" spans="2:11" ht="20.100000000000001" customHeight="1" x14ac:dyDescent="0.25">
      <c r="B256" s="538"/>
      <c r="C256" s="539"/>
      <c r="D256" s="540"/>
      <c r="E256" s="541"/>
      <c r="F256" s="541"/>
      <c r="G256" s="541"/>
      <c r="H256" s="541"/>
      <c r="I256" s="541"/>
      <c r="J256" s="541"/>
      <c r="K256" s="541"/>
    </row>
    <row r="257" spans="2:11" ht="20.100000000000001" customHeight="1" x14ac:dyDescent="0.25">
      <c r="B257" s="538"/>
      <c r="C257" s="539"/>
      <c r="D257" s="540"/>
      <c r="E257" s="541"/>
      <c r="F257" s="541"/>
      <c r="G257" s="541"/>
      <c r="H257" s="541"/>
      <c r="I257" s="541"/>
      <c r="J257" s="541"/>
      <c r="K257" s="541"/>
    </row>
    <row r="258" spans="2:11" ht="20.100000000000001" customHeight="1" x14ac:dyDescent="0.25">
      <c r="B258" s="538"/>
      <c r="C258" s="539"/>
      <c r="D258" s="540"/>
      <c r="E258" s="541"/>
      <c r="F258" s="541"/>
      <c r="G258" s="541"/>
      <c r="H258" s="541"/>
      <c r="I258" s="541"/>
      <c r="J258" s="541"/>
      <c r="K258" s="541"/>
    </row>
    <row r="259" spans="2:11" ht="20.100000000000001" customHeight="1" x14ac:dyDescent="0.25">
      <c r="B259" s="538"/>
      <c r="C259" s="539"/>
      <c r="D259" s="540"/>
      <c r="E259" s="541"/>
      <c r="F259" s="541"/>
      <c r="G259" s="541"/>
      <c r="H259" s="541"/>
      <c r="I259" s="541"/>
      <c r="J259" s="541"/>
      <c r="K259" s="541"/>
    </row>
    <row r="260" spans="2:11" ht="20.100000000000001" customHeight="1" x14ac:dyDescent="0.25">
      <c r="B260" s="538"/>
      <c r="C260" s="539"/>
      <c r="D260" s="540"/>
      <c r="E260" s="541"/>
      <c r="F260" s="541"/>
      <c r="G260" s="541"/>
      <c r="H260" s="541"/>
      <c r="I260" s="541"/>
      <c r="J260" s="541"/>
      <c r="K260" s="541"/>
    </row>
    <row r="261" spans="2:11" ht="20.100000000000001" customHeight="1" x14ac:dyDescent="0.25">
      <c r="B261" s="538"/>
      <c r="C261" s="539"/>
      <c r="D261" s="540"/>
      <c r="E261" s="541"/>
      <c r="F261" s="541"/>
      <c r="G261" s="541"/>
      <c r="H261" s="541"/>
      <c r="I261" s="541"/>
      <c r="J261" s="541"/>
      <c r="K261" s="541"/>
    </row>
    <row r="262" spans="2:11" ht="20.100000000000001" customHeight="1" x14ac:dyDescent="0.25">
      <c r="B262" s="538"/>
      <c r="C262" s="539"/>
      <c r="D262" s="540"/>
      <c r="E262" s="541"/>
      <c r="F262" s="541"/>
      <c r="G262" s="541"/>
      <c r="H262" s="541"/>
      <c r="I262" s="541"/>
      <c r="J262" s="541"/>
      <c r="K262" s="541"/>
    </row>
    <row r="263" spans="2:11" ht="20.100000000000001" customHeight="1" x14ac:dyDescent="0.25">
      <c r="B263" s="538"/>
      <c r="C263" s="539"/>
      <c r="D263" s="540"/>
      <c r="E263" s="541"/>
      <c r="F263" s="541"/>
      <c r="G263" s="541"/>
      <c r="H263" s="541"/>
      <c r="I263" s="541"/>
      <c r="J263" s="541"/>
      <c r="K263" s="541"/>
    </row>
    <row r="264" spans="2:11" ht="20.100000000000001" customHeight="1" x14ac:dyDescent="0.25">
      <c r="B264" s="538"/>
      <c r="C264" s="539"/>
      <c r="D264" s="540"/>
      <c r="E264" s="541"/>
      <c r="F264" s="541"/>
      <c r="G264" s="541"/>
      <c r="H264" s="541"/>
      <c r="I264" s="541"/>
      <c r="J264" s="541"/>
      <c r="K264" s="541"/>
    </row>
    <row r="265" spans="2:11" ht="20.100000000000001" customHeight="1" x14ac:dyDescent="0.25">
      <c r="B265" s="538"/>
      <c r="C265" s="539"/>
      <c r="D265" s="540"/>
      <c r="E265" s="541"/>
      <c r="F265" s="541"/>
      <c r="G265" s="541"/>
      <c r="H265" s="541"/>
      <c r="I265" s="541"/>
      <c r="J265" s="541"/>
      <c r="K265" s="541"/>
    </row>
    <row r="266" spans="2:11" ht="20.100000000000001" customHeight="1" x14ac:dyDescent="0.25">
      <c r="B266" s="538"/>
      <c r="C266" s="539"/>
      <c r="D266" s="540"/>
      <c r="E266" s="541"/>
      <c r="F266" s="541"/>
      <c r="G266" s="541"/>
      <c r="H266" s="541"/>
      <c r="I266" s="541"/>
      <c r="J266" s="541"/>
      <c r="K266" s="541"/>
    </row>
    <row r="267" spans="2:11" ht="20.100000000000001" customHeight="1" x14ac:dyDescent="0.25">
      <c r="B267" s="538"/>
      <c r="C267" s="539"/>
      <c r="D267" s="540"/>
      <c r="E267" s="541"/>
      <c r="F267" s="541"/>
      <c r="G267" s="541"/>
      <c r="H267" s="541"/>
      <c r="I267" s="541"/>
      <c r="J267" s="541"/>
      <c r="K267" s="541"/>
    </row>
    <row r="268" spans="2:11" ht="20.100000000000001" customHeight="1" x14ac:dyDescent="0.25">
      <c r="B268" s="538"/>
      <c r="C268" s="539"/>
      <c r="D268" s="540"/>
      <c r="E268" s="541"/>
      <c r="F268" s="541"/>
      <c r="G268" s="541"/>
      <c r="H268" s="541"/>
      <c r="I268" s="541"/>
      <c r="J268" s="541"/>
      <c r="K268" s="541"/>
    </row>
    <row r="269" spans="2:11" ht="20.100000000000001" customHeight="1" x14ac:dyDescent="0.25">
      <c r="B269" s="538"/>
      <c r="C269" s="539"/>
      <c r="D269" s="540"/>
      <c r="E269" s="541"/>
      <c r="F269" s="541"/>
      <c r="G269" s="541"/>
      <c r="H269" s="541"/>
      <c r="I269" s="541"/>
      <c r="J269" s="541"/>
      <c r="K269" s="541"/>
    </row>
    <row r="270" spans="2:11" ht="20.100000000000001" customHeight="1" x14ac:dyDescent="0.25">
      <c r="B270" s="538"/>
      <c r="C270" s="539"/>
      <c r="D270" s="540"/>
      <c r="E270" s="541"/>
      <c r="F270" s="541"/>
      <c r="G270" s="541"/>
      <c r="H270" s="541"/>
      <c r="I270" s="541"/>
      <c r="J270" s="541"/>
      <c r="K270" s="541"/>
    </row>
    <row r="271" spans="2:11" ht="20.100000000000001" customHeight="1" x14ac:dyDescent="0.25">
      <c r="B271" s="538"/>
      <c r="C271" s="539"/>
      <c r="D271" s="540"/>
      <c r="E271" s="541"/>
      <c r="F271" s="541"/>
      <c r="G271" s="541"/>
      <c r="H271" s="541"/>
      <c r="I271" s="541"/>
      <c r="J271" s="541"/>
      <c r="K271" s="541"/>
    </row>
    <row r="272" spans="2:11" ht="20.100000000000001" customHeight="1" x14ac:dyDescent="0.25">
      <c r="B272" s="538"/>
      <c r="C272" s="539"/>
      <c r="D272" s="540"/>
      <c r="E272" s="541"/>
      <c r="F272" s="541"/>
      <c r="G272" s="541"/>
      <c r="H272" s="541"/>
      <c r="I272" s="541"/>
      <c r="J272" s="541"/>
      <c r="K272" s="541"/>
    </row>
    <row r="273" spans="2:11" ht="20.100000000000001" customHeight="1" x14ac:dyDescent="0.25">
      <c r="B273" s="538"/>
      <c r="C273" s="539"/>
      <c r="D273" s="540"/>
      <c r="E273" s="541"/>
      <c r="F273" s="541"/>
      <c r="G273" s="541"/>
      <c r="H273" s="541"/>
      <c r="I273" s="541"/>
      <c r="J273" s="541"/>
      <c r="K273" s="541"/>
    </row>
    <row r="274" spans="2:11" ht="20.100000000000001" customHeight="1" x14ac:dyDescent="0.25">
      <c r="B274" s="538"/>
      <c r="C274" s="539"/>
      <c r="D274" s="540"/>
      <c r="E274" s="541"/>
      <c r="F274" s="541"/>
      <c r="G274" s="541"/>
      <c r="H274" s="541"/>
      <c r="I274" s="541"/>
      <c r="J274" s="541"/>
      <c r="K274" s="541"/>
    </row>
    <row r="275" spans="2:11" ht="20.100000000000001" customHeight="1" x14ac:dyDescent="0.25">
      <c r="B275" s="538"/>
      <c r="C275" s="539"/>
      <c r="D275" s="540"/>
      <c r="E275" s="541"/>
      <c r="F275" s="541"/>
      <c r="G275" s="541"/>
      <c r="H275" s="541"/>
      <c r="I275" s="541"/>
      <c r="J275" s="541"/>
      <c r="K275" s="541"/>
    </row>
    <row r="276" spans="2:11" ht="20.100000000000001" customHeight="1" x14ac:dyDescent="0.25">
      <c r="B276" s="538"/>
      <c r="C276" s="539"/>
      <c r="D276" s="540"/>
      <c r="E276" s="541"/>
      <c r="F276" s="541"/>
      <c r="G276" s="541"/>
      <c r="H276" s="541"/>
      <c r="I276" s="541"/>
      <c r="J276" s="541"/>
      <c r="K276" s="541"/>
    </row>
    <row r="277" spans="2:11" ht="20.100000000000001" customHeight="1" x14ac:dyDescent="0.25">
      <c r="B277" s="538"/>
      <c r="C277" s="539"/>
      <c r="D277" s="540"/>
      <c r="E277" s="541"/>
      <c r="F277" s="541"/>
      <c r="G277" s="541"/>
      <c r="H277" s="541"/>
      <c r="I277" s="541"/>
      <c r="J277" s="541"/>
      <c r="K277" s="541"/>
    </row>
    <row r="278" spans="2:11" ht="20.100000000000001" customHeight="1" x14ac:dyDescent="0.25">
      <c r="B278" s="538"/>
      <c r="C278" s="539"/>
      <c r="D278" s="540"/>
      <c r="E278" s="541"/>
      <c r="F278" s="541"/>
      <c r="G278" s="541"/>
      <c r="H278" s="541"/>
      <c r="I278" s="541"/>
      <c r="J278" s="541"/>
      <c r="K278" s="541"/>
    </row>
    <row r="279" spans="2:11" ht="20.100000000000001" customHeight="1" x14ac:dyDescent="0.25">
      <c r="B279" s="538"/>
      <c r="C279" s="539"/>
      <c r="D279" s="540"/>
      <c r="E279" s="541"/>
      <c r="F279" s="541"/>
      <c r="G279" s="541"/>
      <c r="H279" s="541"/>
      <c r="I279" s="541"/>
      <c r="J279" s="541"/>
      <c r="K279" s="541"/>
    </row>
    <row r="280" spans="2:11" ht="20.100000000000001" customHeight="1" x14ac:dyDescent="0.25">
      <c r="B280" s="538"/>
      <c r="C280" s="539"/>
      <c r="D280" s="540"/>
      <c r="E280" s="541"/>
      <c r="F280" s="541"/>
      <c r="G280" s="541"/>
      <c r="H280" s="541"/>
      <c r="I280" s="541"/>
      <c r="J280" s="541"/>
      <c r="K280" s="541"/>
    </row>
    <row r="281" spans="2:11" ht="20.100000000000001" customHeight="1" x14ac:dyDescent="0.25">
      <c r="B281" s="538"/>
      <c r="C281" s="539"/>
      <c r="D281" s="540"/>
      <c r="E281" s="541"/>
      <c r="F281" s="541"/>
      <c r="G281" s="541"/>
      <c r="H281" s="541"/>
      <c r="I281" s="541"/>
      <c r="J281" s="541"/>
      <c r="K281" s="541"/>
    </row>
    <row r="282" spans="2:11" ht="20.100000000000001" customHeight="1" x14ac:dyDescent="0.25">
      <c r="B282" s="538"/>
      <c r="C282" s="539"/>
      <c r="D282" s="540"/>
      <c r="E282" s="541"/>
      <c r="F282" s="541"/>
      <c r="G282" s="541"/>
      <c r="H282" s="541"/>
      <c r="I282" s="541"/>
      <c r="J282" s="541"/>
      <c r="K282" s="541"/>
    </row>
    <row r="283" spans="2:11" ht="20.100000000000001" customHeight="1" x14ac:dyDescent="0.25">
      <c r="B283" s="538"/>
      <c r="C283" s="539"/>
      <c r="D283" s="540"/>
      <c r="E283" s="541"/>
      <c r="F283" s="541"/>
      <c r="G283" s="541"/>
      <c r="H283" s="541"/>
      <c r="I283" s="541"/>
      <c r="J283" s="541"/>
      <c r="K283" s="541"/>
    </row>
    <row r="284" spans="2:11" ht="20.100000000000001" customHeight="1" x14ac:dyDescent="0.25">
      <c r="B284" s="538"/>
      <c r="C284" s="539"/>
      <c r="D284" s="540"/>
      <c r="E284" s="541"/>
      <c r="F284" s="541"/>
      <c r="G284" s="541"/>
      <c r="H284" s="541"/>
      <c r="I284" s="541"/>
      <c r="J284" s="541"/>
      <c r="K284" s="541"/>
    </row>
    <row r="285" spans="2:11" ht="20.100000000000001" customHeight="1" x14ac:dyDescent="0.25">
      <c r="B285" s="538"/>
      <c r="C285" s="539"/>
      <c r="D285" s="540"/>
      <c r="E285" s="541"/>
      <c r="F285" s="541"/>
      <c r="G285" s="541"/>
      <c r="H285" s="541"/>
      <c r="I285" s="541"/>
      <c r="J285" s="541"/>
      <c r="K285" s="541"/>
    </row>
    <row r="286" spans="2:11" ht="20.100000000000001" customHeight="1" x14ac:dyDescent="0.25">
      <c r="B286" s="538"/>
      <c r="C286" s="539"/>
      <c r="D286" s="540"/>
      <c r="E286" s="541"/>
      <c r="F286" s="541"/>
      <c r="G286" s="541"/>
      <c r="H286" s="541"/>
      <c r="I286" s="541"/>
      <c r="J286" s="541"/>
      <c r="K286" s="541"/>
    </row>
    <row r="287" spans="2:11" ht="20.100000000000001" customHeight="1" x14ac:dyDescent="0.25">
      <c r="B287" s="538"/>
      <c r="C287" s="539"/>
      <c r="D287" s="540"/>
      <c r="E287" s="541"/>
      <c r="F287" s="541"/>
      <c r="G287" s="541"/>
      <c r="H287" s="541"/>
      <c r="I287" s="541"/>
      <c r="J287" s="541"/>
      <c r="K287" s="541"/>
    </row>
    <row r="288" spans="2:11" ht="20.100000000000001" customHeight="1" x14ac:dyDescent="0.25">
      <c r="B288" s="538"/>
      <c r="C288" s="539"/>
      <c r="D288" s="540"/>
      <c r="E288" s="541"/>
      <c r="F288" s="541"/>
      <c r="G288" s="541"/>
      <c r="H288" s="541"/>
      <c r="I288" s="541"/>
      <c r="J288" s="541"/>
      <c r="K288" s="541"/>
    </row>
    <row r="289" spans="2:11" ht="20.100000000000001" customHeight="1" x14ac:dyDescent="0.25">
      <c r="B289" s="538"/>
      <c r="C289" s="539"/>
      <c r="D289" s="540"/>
      <c r="E289" s="541"/>
      <c r="F289" s="541"/>
      <c r="G289" s="541"/>
      <c r="H289" s="541"/>
      <c r="I289" s="541"/>
      <c r="J289" s="541"/>
      <c r="K289" s="541"/>
    </row>
    <row r="290" spans="2:11" ht="20.100000000000001" customHeight="1" x14ac:dyDescent="0.25">
      <c r="B290" s="538"/>
      <c r="C290" s="539"/>
      <c r="D290" s="540"/>
      <c r="E290" s="541"/>
      <c r="F290" s="541"/>
      <c r="G290" s="541"/>
      <c r="H290" s="541"/>
      <c r="I290" s="541"/>
      <c r="J290" s="541"/>
      <c r="K290" s="541"/>
    </row>
    <row r="291" spans="2:11" ht="20.100000000000001" customHeight="1" x14ac:dyDescent="0.25">
      <c r="B291" s="538"/>
      <c r="C291" s="539"/>
      <c r="D291" s="540"/>
      <c r="E291" s="541"/>
      <c r="F291" s="541"/>
      <c r="G291" s="541"/>
      <c r="H291" s="541"/>
      <c r="I291" s="541"/>
      <c r="J291" s="541"/>
      <c r="K291" s="541"/>
    </row>
    <row r="292" spans="2:11" ht="20.100000000000001" customHeight="1" x14ac:dyDescent="0.25">
      <c r="B292" s="538"/>
      <c r="C292" s="539"/>
      <c r="D292" s="540"/>
      <c r="E292" s="541"/>
      <c r="F292" s="541"/>
      <c r="G292" s="541"/>
      <c r="H292" s="541"/>
      <c r="I292" s="541"/>
      <c r="J292" s="541"/>
      <c r="K292" s="541"/>
    </row>
    <row r="293" spans="2:11" ht="20.100000000000001" customHeight="1" x14ac:dyDescent="0.25">
      <c r="B293" s="538"/>
      <c r="C293" s="539"/>
      <c r="D293" s="540"/>
      <c r="E293" s="541"/>
      <c r="F293" s="541"/>
      <c r="G293" s="541"/>
      <c r="H293" s="541"/>
      <c r="I293" s="541"/>
      <c r="J293" s="541"/>
      <c r="K293" s="541"/>
    </row>
    <row r="294" spans="2:11" ht="20.100000000000001" customHeight="1" x14ac:dyDescent="0.25">
      <c r="B294" s="538"/>
      <c r="C294" s="539"/>
      <c r="D294" s="540"/>
      <c r="E294" s="541"/>
      <c r="F294" s="541"/>
      <c r="G294" s="541"/>
      <c r="H294" s="541"/>
      <c r="I294" s="541"/>
      <c r="J294" s="541"/>
      <c r="K294" s="541"/>
    </row>
    <row r="295" spans="2:11" ht="20.100000000000001" customHeight="1" x14ac:dyDescent="0.25">
      <c r="B295" s="538"/>
      <c r="C295" s="539"/>
      <c r="D295" s="540"/>
      <c r="E295" s="541"/>
      <c r="F295" s="541"/>
      <c r="G295" s="541"/>
      <c r="H295" s="541"/>
      <c r="I295" s="541"/>
      <c r="J295" s="541"/>
      <c r="K295" s="541"/>
    </row>
    <row r="296" spans="2:11" ht="20.100000000000001" customHeight="1" x14ac:dyDescent="0.25">
      <c r="B296" s="538"/>
      <c r="C296" s="539"/>
      <c r="D296" s="540"/>
      <c r="E296" s="541"/>
      <c r="F296" s="541"/>
      <c r="G296" s="541"/>
      <c r="H296" s="541"/>
      <c r="I296" s="541"/>
      <c r="J296" s="541"/>
      <c r="K296" s="541"/>
    </row>
    <row r="297" spans="2:11" ht="20.100000000000001" customHeight="1" x14ac:dyDescent="0.25">
      <c r="B297" s="538"/>
      <c r="C297" s="539"/>
      <c r="D297" s="540"/>
      <c r="E297" s="541"/>
      <c r="F297" s="541"/>
      <c r="G297" s="541"/>
      <c r="H297" s="541"/>
      <c r="I297" s="541"/>
      <c r="J297" s="541"/>
      <c r="K297" s="541"/>
    </row>
    <row r="298" spans="2:11" ht="20.100000000000001" customHeight="1" x14ac:dyDescent="0.25">
      <c r="B298" s="538"/>
      <c r="C298" s="539"/>
      <c r="D298" s="540"/>
      <c r="E298" s="541"/>
      <c r="F298" s="541"/>
      <c r="G298" s="541"/>
      <c r="H298" s="541"/>
      <c r="I298" s="541"/>
      <c r="J298" s="541"/>
      <c r="K298" s="541"/>
    </row>
    <row r="299" spans="2:11" ht="20.100000000000001" customHeight="1" x14ac:dyDescent="0.25">
      <c r="B299" s="538"/>
      <c r="C299" s="539"/>
      <c r="D299" s="540"/>
      <c r="E299" s="541"/>
      <c r="F299" s="541"/>
      <c r="G299" s="541"/>
      <c r="H299" s="541"/>
      <c r="I299" s="541"/>
      <c r="J299" s="541"/>
      <c r="K299" s="541"/>
    </row>
    <row r="300" spans="2:11" ht="20.100000000000001" customHeight="1" x14ac:dyDescent="0.25">
      <c r="B300" s="538"/>
      <c r="C300" s="539"/>
      <c r="D300" s="540"/>
      <c r="E300" s="541"/>
      <c r="F300" s="541"/>
      <c r="G300" s="541"/>
      <c r="H300" s="541"/>
      <c r="I300" s="541"/>
      <c r="J300" s="541"/>
      <c r="K300" s="541"/>
    </row>
    <row r="301" spans="2:11" ht="20.100000000000001" customHeight="1" x14ac:dyDescent="0.25">
      <c r="B301" s="538"/>
      <c r="C301" s="539"/>
      <c r="D301" s="540"/>
      <c r="E301" s="541"/>
      <c r="F301" s="541"/>
      <c r="G301" s="541"/>
      <c r="H301" s="541"/>
      <c r="I301" s="541"/>
      <c r="J301" s="541"/>
      <c r="K301" s="541"/>
    </row>
    <row r="302" spans="2:11" ht="20.100000000000001" customHeight="1" x14ac:dyDescent="0.25">
      <c r="B302" s="538"/>
      <c r="C302" s="539"/>
      <c r="D302" s="540"/>
      <c r="E302" s="541"/>
      <c r="F302" s="541"/>
      <c r="G302" s="541"/>
      <c r="H302" s="541"/>
      <c r="I302" s="541"/>
      <c r="J302" s="541"/>
      <c r="K302" s="541"/>
    </row>
    <row r="303" spans="2:11" ht="20.100000000000001" customHeight="1" x14ac:dyDescent="0.25">
      <c r="B303" s="538"/>
      <c r="C303" s="539"/>
      <c r="D303" s="540"/>
      <c r="E303" s="541"/>
      <c r="F303" s="541"/>
      <c r="G303" s="541"/>
      <c r="H303" s="541"/>
      <c r="I303" s="541"/>
      <c r="J303" s="541"/>
      <c r="K303" s="541"/>
    </row>
    <row r="304" spans="2:11" ht="20.100000000000001" customHeight="1" x14ac:dyDescent="0.25">
      <c r="B304" s="538"/>
      <c r="C304" s="539"/>
      <c r="D304" s="540"/>
      <c r="E304" s="541"/>
      <c r="F304" s="541"/>
      <c r="G304" s="541"/>
      <c r="H304" s="541"/>
      <c r="I304" s="541"/>
      <c r="J304" s="541"/>
      <c r="K304" s="541"/>
    </row>
    <row r="305" spans="2:11" ht="20.100000000000001" customHeight="1" x14ac:dyDescent="0.25">
      <c r="B305" s="538"/>
      <c r="C305" s="539"/>
      <c r="D305" s="540"/>
      <c r="E305" s="541"/>
      <c r="F305" s="541"/>
      <c r="G305" s="541"/>
      <c r="H305" s="541"/>
      <c r="I305" s="541"/>
      <c r="J305" s="541"/>
      <c r="K305" s="541"/>
    </row>
    <row r="306" spans="2:11" ht="20.100000000000001" customHeight="1" x14ac:dyDescent="0.25">
      <c r="B306" s="538"/>
      <c r="C306" s="539"/>
      <c r="D306" s="540"/>
      <c r="E306" s="541"/>
      <c r="F306" s="541"/>
      <c r="G306" s="541"/>
      <c r="H306" s="541"/>
      <c r="I306" s="541"/>
      <c r="J306" s="541"/>
      <c r="K306" s="541"/>
    </row>
    <row r="307" spans="2:11" ht="20.100000000000001" customHeight="1" x14ac:dyDescent="0.25">
      <c r="B307" s="538"/>
      <c r="C307" s="539"/>
      <c r="D307" s="540"/>
      <c r="E307" s="541"/>
      <c r="F307" s="541"/>
      <c r="G307" s="541"/>
      <c r="H307" s="541"/>
      <c r="I307" s="541"/>
      <c r="J307" s="541"/>
      <c r="K307" s="541"/>
    </row>
    <row r="308" spans="2:11" ht="20.100000000000001" customHeight="1" x14ac:dyDescent="0.25">
      <c r="B308" s="538"/>
      <c r="C308" s="539"/>
      <c r="D308" s="540"/>
      <c r="E308" s="541"/>
      <c r="F308" s="541"/>
      <c r="G308" s="541"/>
      <c r="H308" s="541"/>
      <c r="I308" s="541"/>
      <c r="J308" s="541"/>
      <c r="K308" s="541"/>
    </row>
    <row r="309" spans="2:11" ht="20.100000000000001" customHeight="1" x14ac:dyDescent="0.25">
      <c r="B309" s="538"/>
      <c r="C309" s="539"/>
      <c r="D309" s="540"/>
      <c r="E309" s="541"/>
      <c r="F309" s="541"/>
      <c r="G309" s="541"/>
      <c r="H309" s="541"/>
      <c r="I309" s="541"/>
      <c r="J309" s="541"/>
      <c r="K309" s="541"/>
    </row>
    <row r="310" spans="2:11" ht="20.100000000000001" customHeight="1" x14ac:dyDescent="0.25">
      <c r="B310" s="538"/>
      <c r="C310" s="539"/>
      <c r="D310" s="540"/>
      <c r="E310" s="541"/>
      <c r="F310" s="541"/>
      <c r="G310" s="541"/>
      <c r="H310" s="541"/>
      <c r="I310" s="541"/>
      <c r="J310" s="541"/>
      <c r="K310" s="541"/>
    </row>
    <row r="311" spans="2:11" ht="20.100000000000001" customHeight="1" x14ac:dyDescent="0.25">
      <c r="B311" s="538"/>
      <c r="C311" s="539"/>
      <c r="D311" s="540"/>
      <c r="E311" s="541"/>
      <c r="F311" s="541"/>
      <c r="G311" s="541"/>
      <c r="H311" s="541"/>
      <c r="I311" s="541"/>
      <c r="J311" s="541"/>
      <c r="K311" s="541"/>
    </row>
    <row r="312" spans="2:11" ht="20.100000000000001" customHeight="1" x14ac:dyDescent="0.25">
      <c r="B312" s="538"/>
      <c r="C312" s="539"/>
      <c r="D312" s="540"/>
      <c r="E312" s="541"/>
      <c r="F312" s="541"/>
      <c r="G312" s="541"/>
      <c r="H312" s="541"/>
      <c r="I312" s="541"/>
      <c r="J312" s="541"/>
      <c r="K312" s="541"/>
    </row>
    <row r="313" spans="2:11" ht="20.100000000000001" customHeight="1" x14ac:dyDescent="0.25">
      <c r="B313" s="538"/>
      <c r="C313" s="539"/>
      <c r="D313" s="540"/>
      <c r="E313" s="541"/>
      <c r="F313" s="541"/>
      <c r="G313" s="541"/>
      <c r="H313" s="541"/>
      <c r="I313" s="541"/>
      <c r="J313" s="541"/>
      <c r="K313" s="541"/>
    </row>
    <row r="314" spans="2:11" ht="20.100000000000001" customHeight="1" x14ac:dyDescent="0.25">
      <c r="B314" s="538"/>
      <c r="C314" s="539"/>
      <c r="D314" s="540"/>
      <c r="E314" s="541"/>
      <c r="F314" s="541"/>
      <c r="G314" s="541"/>
      <c r="H314" s="541"/>
      <c r="I314" s="541"/>
      <c r="J314" s="541"/>
      <c r="K314" s="541"/>
    </row>
    <row r="315" spans="2:11" ht="20.100000000000001" customHeight="1" x14ac:dyDescent="0.25">
      <c r="B315" s="538"/>
      <c r="C315" s="539"/>
      <c r="D315" s="540"/>
      <c r="E315" s="541"/>
      <c r="F315" s="541"/>
      <c r="G315" s="541"/>
      <c r="H315" s="541"/>
      <c r="I315" s="541"/>
      <c r="J315" s="541"/>
      <c r="K315" s="541"/>
    </row>
    <row r="316" spans="2:11" ht="20.100000000000001" customHeight="1" x14ac:dyDescent="0.25">
      <c r="B316" s="538"/>
      <c r="C316" s="539"/>
      <c r="D316" s="540"/>
      <c r="E316" s="541"/>
      <c r="F316" s="541"/>
      <c r="G316" s="541"/>
      <c r="H316" s="541"/>
      <c r="I316" s="541"/>
      <c r="J316" s="541"/>
      <c r="K316" s="541"/>
    </row>
    <row r="317" spans="2:11" ht="20.100000000000001" customHeight="1" x14ac:dyDescent="0.25">
      <c r="B317" s="538"/>
      <c r="C317" s="539"/>
      <c r="D317" s="540"/>
      <c r="E317" s="541"/>
      <c r="F317" s="541"/>
      <c r="G317" s="541"/>
      <c r="H317" s="541"/>
      <c r="I317" s="541"/>
      <c r="J317" s="541"/>
      <c r="K317" s="541"/>
    </row>
    <row r="318" spans="2:11" ht="20.100000000000001" customHeight="1" x14ac:dyDescent="0.25">
      <c r="B318" s="538"/>
      <c r="C318" s="539"/>
      <c r="D318" s="540"/>
      <c r="E318" s="541"/>
      <c r="F318" s="541"/>
      <c r="G318" s="541"/>
      <c r="H318" s="541"/>
      <c r="I318" s="541"/>
      <c r="J318" s="541"/>
      <c r="K318" s="541"/>
    </row>
    <row r="319" spans="2:11" ht="20.100000000000001" customHeight="1" x14ac:dyDescent="0.25">
      <c r="B319" s="538"/>
      <c r="C319" s="539"/>
      <c r="D319" s="540"/>
      <c r="E319" s="541"/>
      <c r="F319" s="541"/>
      <c r="G319" s="541"/>
      <c r="H319" s="541"/>
      <c r="I319" s="541"/>
      <c r="J319" s="541"/>
      <c r="K319" s="541"/>
    </row>
    <row r="320" spans="2:11" ht="20.100000000000001" customHeight="1" x14ac:dyDescent="0.25">
      <c r="B320" s="538"/>
      <c r="C320" s="539"/>
      <c r="D320" s="540"/>
      <c r="E320" s="541"/>
      <c r="F320" s="541"/>
      <c r="G320" s="541"/>
      <c r="H320" s="541"/>
      <c r="I320" s="541"/>
      <c r="J320" s="541"/>
      <c r="K320" s="541"/>
    </row>
    <row r="321" spans="2:11" ht="20.100000000000001" customHeight="1" x14ac:dyDescent="0.25">
      <c r="B321" s="538"/>
      <c r="C321" s="539"/>
      <c r="D321" s="540"/>
      <c r="E321" s="541"/>
      <c r="F321" s="541"/>
      <c r="G321" s="541"/>
      <c r="H321" s="541"/>
      <c r="I321" s="541"/>
      <c r="J321" s="541"/>
      <c r="K321" s="541"/>
    </row>
    <row r="322" spans="2:11" ht="20.100000000000001" customHeight="1" x14ac:dyDescent="0.25">
      <c r="B322" s="538"/>
      <c r="C322" s="539"/>
      <c r="D322" s="540"/>
      <c r="E322" s="541"/>
      <c r="F322" s="541"/>
      <c r="G322" s="541"/>
      <c r="H322" s="541"/>
      <c r="I322" s="541"/>
      <c r="J322" s="541"/>
      <c r="K322" s="541"/>
    </row>
    <row r="323" spans="2:11" ht="20.100000000000001" customHeight="1" x14ac:dyDescent="0.25">
      <c r="B323" s="538"/>
      <c r="C323" s="539"/>
      <c r="D323" s="540"/>
      <c r="E323" s="541"/>
      <c r="F323" s="541"/>
      <c r="G323" s="541"/>
      <c r="H323" s="541"/>
      <c r="I323" s="541"/>
      <c r="J323" s="541"/>
      <c r="K323" s="541"/>
    </row>
    <row r="324" spans="2:11" ht="20.100000000000001" customHeight="1" x14ac:dyDescent="0.25">
      <c r="B324" s="538"/>
      <c r="C324" s="539"/>
      <c r="D324" s="540"/>
      <c r="E324" s="541"/>
      <c r="F324" s="541"/>
      <c r="G324" s="541"/>
      <c r="H324" s="541"/>
      <c r="I324" s="541"/>
      <c r="J324" s="541"/>
      <c r="K324" s="541"/>
    </row>
    <row r="325" spans="2:11" ht="20.100000000000001" customHeight="1" x14ac:dyDescent="0.25">
      <c r="B325" s="538"/>
      <c r="C325" s="539"/>
      <c r="D325" s="540"/>
      <c r="E325" s="541"/>
      <c r="F325" s="541"/>
      <c r="G325" s="541"/>
      <c r="H325" s="541"/>
      <c r="I325" s="541"/>
      <c r="J325" s="541"/>
      <c r="K325" s="541"/>
    </row>
    <row r="326" spans="2:11" ht="20.100000000000001" customHeight="1" x14ac:dyDescent="0.25">
      <c r="B326" s="538"/>
      <c r="C326" s="539"/>
      <c r="D326" s="540"/>
      <c r="E326" s="541"/>
      <c r="F326" s="541"/>
      <c r="G326" s="541"/>
      <c r="H326" s="541"/>
      <c r="I326" s="541"/>
      <c r="J326" s="541"/>
      <c r="K326" s="541"/>
    </row>
    <row r="327" spans="2:11" ht="20.100000000000001" customHeight="1" x14ac:dyDescent="0.25">
      <c r="B327" s="538"/>
      <c r="C327" s="539"/>
      <c r="D327" s="540"/>
      <c r="E327" s="541"/>
      <c r="F327" s="541"/>
      <c r="G327" s="541"/>
      <c r="H327" s="541"/>
      <c r="I327" s="541"/>
      <c r="J327" s="541"/>
      <c r="K327" s="541"/>
    </row>
    <row r="328" spans="2:11" ht="20.100000000000001" customHeight="1" x14ac:dyDescent="0.25">
      <c r="B328" s="538"/>
      <c r="C328" s="539"/>
      <c r="D328" s="540"/>
      <c r="E328" s="541"/>
      <c r="F328" s="541"/>
      <c r="G328" s="541"/>
      <c r="H328" s="541"/>
      <c r="I328" s="541"/>
      <c r="J328" s="541"/>
      <c r="K328" s="541"/>
    </row>
    <row r="329" spans="2:11" ht="20.100000000000001" customHeight="1" x14ac:dyDescent="0.25">
      <c r="B329" s="538"/>
      <c r="C329" s="539"/>
      <c r="D329" s="540"/>
      <c r="E329" s="541"/>
      <c r="F329" s="541"/>
      <c r="G329" s="541"/>
      <c r="H329" s="541"/>
      <c r="I329" s="541"/>
      <c r="J329" s="541"/>
      <c r="K329" s="541"/>
    </row>
    <row r="330" spans="2:11" ht="20.100000000000001" customHeight="1" x14ac:dyDescent="0.25">
      <c r="B330" s="538"/>
      <c r="C330" s="539"/>
      <c r="D330" s="540"/>
      <c r="E330" s="541"/>
      <c r="F330" s="541"/>
      <c r="G330" s="541"/>
      <c r="H330" s="541"/>
      <c r="I330" s="541"/>
      <c r="J330" s="541"/>
      <c r="K330" s="541"/>
    </row>
    <row r="331" spans="2:11" ht="20.100000000000001" customHeight="1" x14ac:dyDescent="0.25">
      <c r="B331" s="538"/>
      <c r="C331" s="539"/>
      <c r="D331" s="540"/>
      <c r="E331" s="541"/>
      <c r="F331" s="541"/>
      <c r="G331" s="541"/>
      <c r="H331" s="541"/>
      <c r="I331" s="541"/>
      <c r="J331" s="541"/>
      <c r="K331" s="541"/>
    </row>
    <row r="332" spans="2:11" ht="20.100000000000001" customHeight="1" x14ac:dyDescent="0.25">
      <c r="B332" s="538"/>
      <c r="C332" s="539"/>
      <c r="D332" s="540"/>
      <c r="E332" s="541"/>
      <c r="F332" s="541"/>
      <c r="G332" s="541"/>
      <c r="H332" s="541"/>
      <c r="I332" s="541"/>
      <c r="J332" s="541"/>
      <c r="K332" s="541"/>
    </row>
    <row r="333" spans="2:11" ht="20.100000000000001" customHeight="1" x14ac:dyDescent="0.25">
      <c r="B333" s="538"/>
      <c r="C333" s="539"/>
      <c r="D333" s="540"/>
      <c r="E333" s="541"/>
      <c r="F333" s="541"/>
      <c r="G333" s="541"/>
      <c r="H333" s="541"/>
      <c r="I333" s="541"/>
      <c r="J333" s="541"/>
      <c r="K333" s="541"/>
    </row>
    <row r="334" spans="2:11" ht="20.100000000000001" customHeight="1" x14ac:dyDescent="0.25">
      <c r="B334" s="538"/>
      <c r="C334" s="539"/>
      <c r="D334" s="540"/>
      <c r="E334" s="541"/>
      <c r="F334" s="541"/>
      <c r="G334" s="541"/>
      <c r="H334" s="541"/>
      <c r="I334" s="541"/>
      <c r="J334" s="541"/>
      <c r="K334" s="541"/>
    </row>
    <row r="335" spans="2:11" ht="20.100000000000001" customHeight="1" x14ac:dyDescent="0.25">
      <c r="B335" s="538"/>
      <c r="C335" s="539"/>
      <c r="D335" s="540"/>
      <c r="E335" s="541"/>
      <c r="F335" s="541"/>
      <c r="G335" s="541"/>
      <c r="H335" s="541"/>
      <c r="I335" s="541"/>
      <c r="J335" s="541"/>
      <c r="K335" s="541"/>
    </row>
    <row r="336" spans="2:11" ht="20.100000000000001" customHeight="1" x14ac:dyDescent="0.25">
      <c r="B336" s="538"/>
      <c r="C336" s="539"/>
      <c r="D336" s="540"/>
      <c r="E336" s="541"/>
      <c r="F336" s="541"/>
      <c r="G336" s="541"/>
      <c r="H336" s="541"/>
      <c r="I336" s="541"/>
      <c r="J336" s="541"/>
      <c r="K336" s="541"/>
    </row>
    <row r="337" spans="2:11" ht="20.100000000000001" customHeight="1" x14ac:dyDescent="0.25">
      <c r="B337" s="538"/>
      <c r="C337" s="539"/>
      <c r="D337" s="540"/>
      <c r="E337" s="541"/>
      <c r="F337" s="541"/>
      <c r="G337" s="541"/>
      <c r="H337" s="541"/>
      <c r="I337" s="541"/>
      <c r="J337" s="541"/>
      <c r="K337" s="541"/>
    </row>
    <row r="338" spans="2:11" ht="20.100000000000001" customHeight="1" x14ac:dyDescent="0.25">
      <c r="B338" s="538"/>
      <c r="C338" s="539"/>
      <c r="D338" s="540"/>
      <c r="E338" s="541"/>
      <c r="F338" s="541"/>
      <c r="G338" s="541"/>
      <c r="H338" s="541"/>
      <c r="I338" s="541"/>
      <c r="J338" s="541"/>
      <c r="K338" s="541"/>
    </row>
    <row r="339" spans="2:11" ht="20.100000000000001" customHeight="1" x14ac:dyDescent="0.25">
      <c r="B339" s="538"/>
      <c r="C339" s="539"/>
      <c r="D339" s="540"/>
      <c r="E339" s="541"/>
      <c r="F339" s="541"/>
      <c r="G339" s="541"/>
      <c r="H339" s="541"/>
      <c r="I339" s="541"/>
      <c r="J339" s="541"/>
      <c r="K339" s="541"/>
    </row>
    <row r="340" spans="2:11" ht="20.100000000000001" customHeight="1" x14ac:dyDescent="0.25">
      <c r="B340" s="538"/>
      <c r="C340" s="539"/>
      <c r="D340" s="540"/>
      <c r="E340" s="541"/>
      <c r="F340" s="541"/>
      <c r="G340" s="541"/>
      <c r="H340" s="541"/>
      <c r="I340" s="541"/>
      <c r="J340" s="541"/>
      <c r="K340" s="541"/>
    </row>
    <row r="341" spans="2:11" ht="20.100000000000001" customHeight="1" x14ac:dyDescent="0.25">
      <c r="B341" s="538"/>
      <c r="C341" s="539"/>
      <c r="D341" s="540"/>
      <c r="E341" s="541"/>
      <c r="F341" s="541"/>
      <c r="G341" s="541"/>
      <c r="H341" s="541"/>
      <c r="I341" s="541"/>
      <c r="J341" s="541"/>
      <c r="K341" s="541"/>
    </row>
    <row r="342" spans="2:11" ht="20.100000000000001" customHeight="1" x14ac:dyDescent="0.25">
      <c r="B342" s="538"/>
      <c r="C342" s="539"/>
      <c r="D342" s="540"/>
      <c r="E342" s="541"/>
      <c r="F342" s="541"/>
      <c r="G342" s="541"/>
      <c r="H342" s="541"/>
      <c r="I342" s="541"/>
      <c r="J342" s="541"/>
      <c r="K342" s="541"/>
    </row>
    <row r="343" spans="2:11" ht="20.100000000000001" customHeight="1" x14ac:dyDescent="0.25">
      <c r="B343" s="538"/>
      <c r="C343" s="539"/>
      <c r="D343" s="540"/>
      <c r="E343" s="541"/>
      <c r="F343" s="541"/>
      <c r="G343" s="541"/>
      <c r="H343" s="541"/>
      <c r="I343" s="541"/>
      <c r="J343" s="541"/>
      <c r="K343" s="541"/>
    </row>
    <row r="344" spans="2:11" ht="20.100000000000001" customHeight="1" x14ac:dyDescent="0.25">
      <c r="B344" s="538"/>
      <c r="C344" s="539"/>
      <c r="D344" s="540"/>
      <c r="E344" s="541"/>
      <c r="F344" s="541"/>
      <c r="G344" s="541"/>
      <c r="H344" s="541"/>
      <c r="I344" s="541"/>
      <c r="J344" s="541"/>
      <c r="K344" s="541"/>
    </row>
    <row r="345" spans="2:11" ht="20.100000000000001" customHeight="1" x14ac:dyDescent="0.25">
      <c r="B345" s="538"/>
      <c r="C345" s="539"/>
      <c r="D345" s="540"/>
      <c r="E345" s="541"/>
      <c r="F345" s="541"/>
      <c r="G345" s="541"/>
      <c r="H345" s="541"/>
      <c r="I345" s="541"/>
      <c r="J345" s="541"/>
      <c r="K345" s="541"/>
    </row>
    <row r="346" spans="2:11" ht="20.100000000000001" customHeight="1" x14ac:dyDescent="0.25">
      <c r="B346" s="538"/>
      <c r="C346" s="539"/>
      <c r="D346" s="540"/>
      <c r="E346" s="541"/>
      <c r="F346" s="541"/>
      <c r="G346" s="541"/>
      <c r="H346" s="541"/>
      <c r="I346" s="541"/>
      <c r="J346" s="541"/>
      <c r="K346" s="541"/>
    </row>
    <row r="347" spans="2:11" ht="20.100000000000001" customHeight="1" x14ac:dyDescent="0.25">
      <c r="B347" s="538"/>
      <c r="C347" s="539"/>
      <c r="D347" s="540"/>
      <c r="E347" s="541"/>
      <c r="F347" s="541"/>
      <c r="G347" s="541"/>
      <c r="H347" s="541"/>
      <c r="I347" s="541"/>
      <c r="J347" s="541"/>
      <c r="K347" s="541"/>
    </row>
    <row r="348" spans="2:11" ht="20.100000000000001" customHeight="1" x14ac:dyDescent="0.25">
      <c r="B348" s="538"/>
      <c r="C348" s="539"/>
      <c r="D348" s="540"/>
      <c r="E348" s="541"/>
      <c r="F348" s="541"/>
      <c r="G348" s="541"/>
      <c r="H348" s="541"/>
      <c r="I348" s="541"/>
      <c r="J348" s="541"/>
      <c r="K348" s="541"/>
    </row>
    <row r="349" spans="2:11" ht="20.100000000000001" customHeight="1" x14ac:dyDescent="0.25">
      <c r="B349" s="538"/>
      <c r="C349" s="539"/>
      <c r="D349" s="540"/>
      <c r="E349" s="541"/>
      <c r="F349" s="541"/>
      <c r="G349" s="541"/>
      <c r="H349" s="541"/>
      <c r="I349" s="541"/>
      <c r="J349" s="541"/>
      <c r="K349" s="541"/>
    </row>
    <row r="350" spans="2:11" ht="20.100000000000001" customHeight="1" x14ac:dyDescent="0.25">
      <c r="B350" s="538"/>
      <c r="C350" s="539"/>
      <c r="D350" s="540"/>
      <c r="E350" s="541"/>
      <c r="F350" s="541"/>
      <c r="G350" s="541"/>
      <c r="H350" s="541"/>
      <c r="I350" s="541"/>
      <c r="J350" s="541"/>
      <c r="K350" s="541"/>
    </row>
    <row r="351" spans="2:11" ht="20.100000000000001" customHeight="1" x14ac:dyDescent="0.25">
      <c r="B351" s="538"/>
      <c r="C351" s="539"/>
      <c r="D351" s="540"/>
      <c r="E351" s="541"/>
      <c r="F351" s="541"/>
      <c r="G351" s="541"/>
      <c r="H351" s="541"/>
      <c r="I351" s="541"/>
      <c r="J351" s="541"/>
      <c r="K351" s="541"/>
    </row>
    <row r="352" spans="2:11" ht="20.100000000000001" customHeight="1" x14ac:dyDescent="0.25">
      <c r="B352" s="538"/>
      <c r="C352" s="539"/>
      <c r="D352" s="540"/>
      <c r="E352" s="541"/>
      <c r="F352" s="541"/>
      <c r="G352" s="541"/>
      <c r="H352" s="541"/>
      <c r="I352" s="541"/>
      <c r="J352" s="541"/>
      <c r="K352" s="541"/>
    </row>
    <row r="353" spans="2:11" ht="20.100000000000001" customHeight="1" x14ac:dyDescent="0.25">
      <c r="B353" s="538"/>
      <c r="C353" s="539"/>
      <c r="D353" s="540"/>
      <c r="E353" s="541"/>
      <c r="F353" s="541"/>
      <c r="G353" s="541"/>
      <c r="H353" s="541"/>
      <c r="I353" s="541"/>
      <c r="J353" s="541"/>
      <c r="K353" s="541"/>
    </row>
    <row r="354" spans="2:11" ht="20.100000000000001" customHeight="1" x14ac:dyDescent="0.25">
      <c r="B354" s="538"/>
      <c r="C354" s="539"/>
      <c r="D354" s="540"/>
      <c r="E354" s="541"/>
      <c r="F354" s="541"/>
      <c r="G354" s="541"/>
      <c r="H354" s="541"/>
      <c r="I354" s="541"/>
      <c r="J354" s="541"/>
      <c r="K354" s="541"/>
    </row>
    <row r="355" spans="2:11" ht="20.100000000000001" customHeight="1" x14ac:dyDescent="0.25">
      <c r="B355" s="538"/>
      <c r="C355" s="539"/>
      <c r="D355" s="540"/>
      <c r="E355" s="541"/>
      <c r="F355" s="541"/>
      <c r="G355" s="541"/>
      <c r="H355" s="541"/>
      <c r="I355" s="541"/>
      <c r="J355" s="541"/>
      <c r="K355" s="541"/>
    </row>
    <row r="356" spans="2:11" ht="20.100000000000001" customHeight="1" x14ac:dyDescent="0.25">
      <c r="B356" s="538"/>
      <c r="C356" s="539"/>
      <c r="D356" s="540"/>
      <c r="E356" s="541"/>
      <c r="F356" s="541"/>
      <c r="G356" s="541"/>
      <c r="H356" s="541"/>
      <c r="I356" s="541"/>
      <c r="J356" s="541"/>
      <c r="K356" s="541"/>
    </row>
    <row r="357" spans="2:11" ht="20.100000000000001" customHeight="1" x14ac:dyDescent="0.25">
      <c r="B357" s="538"/>
      <c r="C357" s="539"/>
      <c r="D357" s="540"/>
      <c r="E357" s="541"/>
      <c r="F357" s="541"/>
      <c r="G357" s="541"/>
      <c r="H357" s="541"/>
      <c r="I357" s="541"/>
      <c r="J357" s="541"/>
      <c r="K357" s="541"/>
    </row>
    <row r="358" spans="2:11" ht="20.100000000000001" customHeight="1" x14ac:dyDescent="0.25">
      <c r="B358" s="538"/>
      <c r="C358" s="539"/>
      <c r="D358" s="540"/>
      <c r="E358" s="541"/>
      <c r="F358" s="541"/>
      <c r="G358" s="541"/>
      <c r="H358" s="541"/>
      <c r="I358" s="541"/>
      <c r="J358" s="541"/>
      <c r="K358" s="541"/>
    </row>
    <row r="359" spans="2:11" ht="20.100000000000001" customHeight="1" x14ac:dyDescent="0.25">
      <c r="B359" s="538"/>
      <c r="C359" s="539"/>
      <c r="D359" s="540"/>
      <c r="E359" s="541"/>
      <c r="F359" s="541"/>
      <c r="G359" s="541"/>
      <c r="H359" s="541"/>
      <c r="I359" s="541"/>
      <c r="J359" s="541"/>
      <c r="K359" s="541"/>
    </row>
    <row r="360" spans="2:11" ht="20.100000000000001" customHeight="1" x14ac:dyDescent="0.25">
      <c r="B360" s="538"/>
      <c r="C360" s="539"/>
      <c r="D360" s="540"/>
      <c r="E360" s="541"/>
      <c r="F360" s="541"/>
      <c r="G360" s="541"/>
      <c r="H360" s="541"/>
      <c r="I360" s="541"/>
      <c r="J360" s="541"/>
      <c r="K360" s="541"/>
    </row>
    <row r="361" spans="2:11" ht="20.100000000000001" customHeight="1" x14ac:dyDescent="0.25">
      <c r="B361" s="538"/>
      <c r="C361" s="539"/>
      <c r="D361" s="540"/>
      <c r="E361" s="541"/>
      <c r="F361" s="541"/>
      <c r="G361" s="541"/>
      <c r="H361" s="541"/>
      <c r="I361" s="541"/>
      <c r="J361" s="541"/>
      <c r="K361" s="541"/>
    </row>
    <row r="362" spans="2:11" ht="20.100000000000001" customHeight="1" x14ac:dyDescent="0.25">
      <c r="B362" s="538"/>
      <c r="C362" s="539"/>
      <c r="D362" s="540"/>
      <c r="E362" s="541"/>
      <c r="F362" s="541"/>
      <c r="G362" s="541"/>
      <c r="H362" s="541"/>
      <c r="I362" s="541"/>
      <c r="J362" s="541"/>
      <c r="K362" s="541"/>
    </row>
    <row r="363" spans="2:11" ht="20.100000000000001" customHeight="1" x14ac:dyDescent="0.25">
      <c r="B363" s="538"/>
      <c r="C363" s="539"/>
      <c r="D363" s="540"/>
      <c r="E363" s="541"/>
      <c r="F363" s="541"/>
      <c r="G363" s="541"/>
      <c r="H363" s="541"/>
      <c r="I363" s="541"/>
      <c r="J363" s="541"/>
      <c r="K363" s="541"/>
    </row>
    <row r="364" spans="2:11" ht="20.100000000000001" customHeight="1" x14ac:dyDescent="0.25">
      <c r="B364" s="538"/>
      <c r="C364" s="539"/>
      <c r="D364" s="540"/>
      <c r="E364" s="541"/>
      <c r="F364" s="541"/>
      <c r="G364" s="541"/>
      <c r="H364" s="541"/>
      <c r="I364" s="541"/>
      <c r="J364" s="541"/>
      <c r="K364" s="541"/>
    </row>
    <row r="365" spans="2:11" ht="20.100000000000001" customHeight="1" x14ac:dyDescent="0.25">
      <c r="B365" s="538"/>
      <c r="C365" s="539"/>
      <c r="D365" s="540"/>
      <c r="E365" s="541"/>
      <c r="F365" s="541"/>
      <c r="G365" s="541"/>
      <c r="H365" s="541"/>
      <c r="I365" s="541"/>
      <c r="J365" s="541"/>
      <c r="K365" s="541"/>
    </row>
    <row r="366" spans="2:11" ht="20.100000000000001" customHeight="1" x14ac:dyDescent="0.25">
      <c r="B366" s="538"/>
      <c r="C366" s="539"/>
      <c r="D366" s="540"/>
      <c r="E366" s="541"/>
      <c r="F366" s="541"/>
      <c r="G366" s="541"/>
      <c r="H366" s="541"/>
      <c r="I366" s="541"/>
      <c r="J366" s="541"/>
      <c r="K366" s="541"/>
    </row>
    <row r="367" spans="2:11" ht="20.100000000000001" customHeight="1" x14ac:dyDescent="0.25">
      <c r="B367" s="538"/>
      <c r="C367" s="539"/>
      <c r="D367" s="540"/>
      <c r="E367" s="541"/>
      <c r="F367" s="541"/>
      <c r="G367" s="541"/>
      <c r="H367" s="541"/>
      <c r="I367" s="541"/>
      <c r="J367" s="541"/>
      <c r="K367" s="541"/>
    </row>
    <row r="368" spans="2:11" ht="20.100000000000001" customHeight="1" x14ac:dyDescent="0.25">
      <c r="B368" s="538"/>
      <c r="C368" s="539"/>
      <c r="D368" s="540"/>
      <c r="E368" s="541"/>
      <c r="F368" s="541"/>
      <c r="G368" s="541"/>
      <c r="H368" s="541"/>
      <c r="I368" s="541"/>
      <c r="J368" s="541"/>
      <c r="K368" s="541"/>
    </row>
    <row r="369" spans="2:11" ht="20.100000000000001" customHeight="1" x14ac:dyDescent="0.25">
      <c r="B369" s="538"/>
      <c r="C369" s="539"/>
      <c r="D369" s="540"/>
      <c r="E369" s="541"/>
      <c r="F369" s="541"/>
      <c r="G369" s="541"/>
      <c r="H369" s="541"/>
      <c r="I369" s="541"/>
      <c r="J369" s="541"/>
      <c r="K369" s="541"/>
    </row>
    <row r="370" spans="2:11" ht="20.100000000000001" customHeight="1" x14ac:dyDescent="0.25">
      <c r="B370" s="538"/>
      <c r="C370" s="539"/>
      <c r="D370" s="540"/>
      <c r="E370" s="541"/>
      <c r="F370" s="541"/>
      <c r="G370" s="541"/>
      <c r="H370" s="541"/>
      <c r="I370" s="541"/>
      <c r="J370" s="541"/>
      <c r="K370" s="541"/>
    </row>
    <row r="371" spans="2:11" ht="20.100000000000001" customHeight="1" x14ac:dyDescent="0.25">
      <c r="B371" s="538"/>
      <c r="C371" s="539"/>
      <c r="D371" s="540"/>
      <c r="E371" s="541"/>
      <c r="F371" s="541"/>
      <c r="G371" s="541"/>
      <c r="H371" s="541"/>
      <c r="I371" s="541"/>
      <c r="J371" s="541"/>
      <c r="K371" s="541"/>
    </row>
    <row r="372" spans="2:11" ht="20.100000000000001" customHeight="1" x14ac:dyDescent="0.25">
      <c r="B372" s="538"/>
      <c r="C372" s="539"/>
      <c r="D372" s="540"/>
      <c r="E372" s="541"/>
      <c r="F372" s="541"/>
      <c r="G372" s="541"/>
      <c r="H372" s="541"/>
      <c r="I372" s="541"/>
      <c r="J372" s="541"/>
      <c r="K372" s="541"/>
    </row>
    <row r="373" spans="2:11" ht="20.100000000000001" customHeight="1" x14ac:dyDescent="0.25">
      <c r="B373" s="538"/>
      <c r="C373" s="539"/>
      <c r="D373" s="540"/>
      <c r="E373" s="541"/>
      <c r="F373" s="541"/>
      <c r="G373" s="541"/>
      <c r="H373" s="541"/>
      <c r="I373" s="541"/>
      <c r="J373" s="541"/>
      <c r="K373" s="541"/>
    </row>
    <row r="374" spans="2:11" ht="20.100000000000001" customHeight="1" x14ac:dyDescent="0.25">
      <c r="B374" s="538"/>
      <c r="C374" s="539"/>
      <c r="D374" s="540"/>
      <c r="E374" s="541"/>
      <c r="F374" s="541"/>
      <c r="G374" s="541"/>
      <c r="H374" s="541"/>
      <c r="I374" s="541"/>
      <c r="J374" s="541"/>
      <c r="K374" s="541"/>
    </row>
    <row r="375" spans="2:11" ht="20.100000000000001" customHeight="1" x14ac:dyDescent="0.25">
      <c r="B375" s="538"/>
      <c r="C375" s="539"/>
      <c r="D375" s="540"/>
      <c r="E375" s="541"/>
      <c r="F375" s="541"/>
      <c r="G375" s="541"/>
      <c r="H375" s="541"/>
      <c r="I375" s="541"/>
      <c r="J375" s="541"/>
      <c r="K375" s="541"/>
    </row>
    <row r="376" spans="2:11" ht="20.100000000000001" customHeight="1" x14ac:dyDescent="0.25">
      <c r="B376" s="538"/>
      <c r="C376" s="539"/>
      <c r="D376" s="540"/>
      <c r="E376" s="541"/>
      <c r="F376" s="541"/>
      <c r="G376" s="541"/>
      <c r="H376" s="541"/>
      <c r="I376" s="541"/>
      <c r="J376" s="541"/>
      <c r="K376" s="541"/>
    </row>
    <row r="377" spans="2:11" ht="20.100000000000001" customHeight="1" x14ac:dyDescent="0.25">
      <c r="B377" s="538"/>
      <c r="C377" s="539"/>
      <c r="D377" s="540"/>
      <c r="E377" s="541"/>
      <c r="F377" s="541"/>
      <c r="G377" s="541"/>
      <c r="H377" s="541"/>
      <c r="I377" s="541"/>
      <c r="J377" s="541"/>
      <c r="K377" s="541"/>
    </row>
    <row r="378" spans="2:11" ht="20.100000000000001" customHeight="1" x14ac:dyDescent="0.25">
      <c r="B378" s="538"/>
      <c r="C378" s="539"/>
      <c r="D378" s="540"/>
      <c r="E378" s="541"/>
      <c r="F378" s="541"/>
      <c r="G378" s="541"/>
      <c r="H378" s="541"/>
      <c r="I378" s="541"/>
      <c r="J378" s="541"/>
      <c r="K378" s="541"/>
    </row>
    <row r="379" spans="2:11" ht="20.100000000000001" customHeight="1" x14ac:dyDescent="0.25">
      <c r="B379" s="538"/>
      <c r="C379" s="539"/>
      <c r="D379" s="540"/>
      <c r="E379" s="541"/>
      <c r="F379" s="541"/>
      <c r="G379" s="541"/>
      <c r="H379" s="541"/>
      <c r="I379" s="541"/>
      <c r="J379" s="541"/>
      <c r="K379" s="541"/>
    </row>
    <row r="380" spans="2:11" ht="20.100000000000001" customHeight="1" x14ac:dyDescent="0.25">
      <c r="B380" s="538"/>
      <c r="C380" s="539"/>
      <c r="D380" s="540"/>
      <c r="E380" s="541"/>
      <c r="F380" s="541"/>
      <c r="G380" s="541"/>
      <c r="H380" s="541"/>
      <c r="I380" s="541"/>
      <c r="J380" s="541"/>
      <c r="K380" s="541"/>
    </row>
    <row r="381" spans="2:11" ht="20.100000000000001" customHeight="1" x14ac:dyDescent="0.25">
      <c r="B381" s="538"/>
      <c r="C381" s="539"/>
      <c r="D381" s="540"/>
      <c r="E381" s="541"/>
      <c r="F381" s="541"/>
      <c r="G381" s="541"/>
      <c r="H381" s="541"/>
      <c r="I381" s="541"/>
      <c r="J381" s="541"/>
      <c r="K381" s="541"/>
    </row>
    <row r="382" spans="2:11" ht="20.100000000000001" customHeight="1" x14ac:dyDescent="0.25">
      <c r="B382" s="538"/>
      <c r="C382" s="539"/>
      <c r="D382" s="540"/>
      <c r="E382" s="541"/>
      <c r="F382" s="541"/>
      <c r="G382" s="541"/>
      <c r="H382" s="541"/>
      <c r="I382" s="541"/>
      <c r="J382" s="541"/>
      <c r="K382" s="541"/>
    </row>
    <row r="383" spans="2:11" ht="20.100000000000001" customHeight="1" x14ac:dyDescent="0.25">
      <c r="B383" s="538"/>
      <c r="C383" s="539"/>
      <c r="D383" s="540"/>
      <c r="E383" s="541"/>
      <c r="F383" s="541"/>
      <c r="G383" s="541"/>
      <c r="H383" s="541"/>
      <c r="I383" s="541"/>
      <c r="J383" s="541"/>
      <c r="K383" s="541"/>
    </row>
    <row r="384" spans="2:11" ht="20.100000000000001" customHeight="1" x14ac:dyDescent="0.25">
      <c r="B384" s="538"/>
      <c r="C384" s="539"/>
      <c r="D384" s="540"/>
      <c r="E384" s="541"/>
      <c r="F384" s="541"/>
      <c r="G384" s="541"/>
      <c r="H384" s="541"/>
      <c r="I384" s="541"/>
      <c r="J384" s="541"/>
      <c r="K384" s="541"/>
    </row>
    <row r="385" spans="2:11" ht="20.100000000000001" customHeight="1" x14ac:dyDescent="0.25">
      <c r="B385" s="538"/>
      <c r="C385" s="539"/>
      <c r="D385" s="540"/>
      <c r="E385" s="541"/>
      <c r="F385" s="541"/>
      <c r="G385" s="541"/>
      <c r="H385" s="541"/>
      <c r="I385" s="541"/>
      <c r="J385" s="541"/>
      <c r="K385" s="541"/>
    </row>
    <row r="386" spans="2:11" ht="20.100000000000001" customHeight="1" x14ac:dyDescent="0.25">
      <c r="B386" s="538"/>
      <c r="C386" s="539"/>
      <c r="D386" s="540"/>
      <c r="E386" s="541"/>
      <c r="F386" s="541"/>
      <c r="G386" s="541"/>
      <c r="H386" s="541"/>
      <c r="I386" s="541"/>
      <c r="J386" s="541"/>
      <c r="K386" s="541"/>
    </row>
    <row r="387" spans="2:11" ht="20.100000000000001" customHeight="1" x14ac:dyDescent="0.25">
      <c r="B387" s="538"/>
      <c r="C387" s="539"/>
      <c r="D387" s="540"/>
      <c r="E387" s="541"/>
      <c r="F387" s="541"/>
      <c r="G387" s="541"/>
      <c r="H387" s="541"/>
      <c r="I387" s="541"/>
      <c r="J387" s="541"/>
      <c r="K387" s="541"/>
    </row>
    <row r="388" spans="2:11" ht="20.100000000000001" customHeight="1" x14ac:dyDescent="0.25">
      <c r="B388" s="538"/>
      <c r="C388" s="539"/>
      <c r="D388" s="540"/>
      <c r="E388" s="541"/>
      <c r="F388" s="541"/>
      <c r="G388" s="541"/>
      <c r="H388" s="541"/>
      <c r="I388" s="541"/>
      <c r="J388" s="541"/>
      <c r="K388" s="541"/>
    </row>
    <row r="389" spans="2:11" ht="20.100000000000001" customHeight="1" x14ac:dyDescent="0.25">
      <c r="B389" s="538"/>
      <c r="C389" s="539"/>
      <c r="D389" s="540"/>
      <c r="E389" s="541"/>
      <c r="F389" s="541"/>
      <c r="G389" s="541"/>
      <c r="H389" s="541"/>
      <c r="I389" s="541"/>
      <c r="J389" s="541"/>
      <c r="K389" s="541"/>
    </row>
    <row r="390" spans="2:11" ht="20.100000000000001" customHeight="1" x14ac:dyDescent="0.25">
      <c r="B390" s="538"/>
      <c r="C390" s="539"/>
      <c r="D390" s="540"/>
      <c r="E390" s="541"/>
      <c r="F390" s="541"/>
      <c r="G390" s="541"/>
      <c r="H390" s="541"/>
      <c r="I390" s="541"/>
      <c r="J390" s="541"/>
      <c r="K390" s="541"/>
    </row>
    <row r="391" spans="2:11" ht="20.100000000000001" customHeight="1" x14ac:dyDescent="0.25">
      <c r="B391" s="538"/>
      <c r="C391" s="539"/>
      <c r="D391" s="540"/>
      <c r="E391" s="541"/>
      <c r="F391" s="541"/>
      <c r="G391" s="541"/>
      <c r="H391" s="541"/>
      <c r="I391" s="541"/>
      <c r="J391" s="541"/>
      <c r="K391" s="541"/>
    </row>
    <row r="392" spans="2:11" ht="20.100000000000001" customHeight="1" x14ac:dyDescent="0.25">
      <c r="B392" s="538"/>
      <c r="C392" s="539"/>
      <c r="D392" s="540"/>
      <c r="E392" s="541"/>
      <c r="F392" s="541"/>
      <c r="G392" s="541"/>
      <c r="H392" s="541"/>
      <c r="I392" s="541"/>
      <c r="J392" s="541"/>
      <c r="K392" s="541"/>
    </row>
    <row r="393" spans="2:11" ht="20.100000000000001" customHeight="1" x14ac:dyDescent="0.25">
      <c r="B393" s="538"/>
      <c r="C393" s="539"/>
      <c r="D393" s="540"/>
      <c r="E393" s="541"/>
      <c r="F393" s="541"/>
      <c r="G393" s="541"/>
      <c r="H393" s="541"/>
      <c r="I393" s="541"/>
      <c r="J393" s="541"/>
      <c r="K393" s="541"/>
    </row>
    <row r="394" spans="2:11" ht="20.100000000000001" customHeight="1" x14ac:dyDescent="0.25">
      <c r="B394" s="538"/>
      <c r="C394" s="539"/>
      <c r="D394" s="540"/>
      <c r="E394" s="541"/>
      <c r="F394" s="541"/>
      <c r="G394" s="541"/>
      <c r="H394" s="541"/>
      <c r="I394" s="541"/>
      <c r="J394" s="541"/>
      <c r="K394" s="541"/>
    </row>
    <row r="395" spans="2:11" ht="20.100000000000001" customHeight="1" x14ac:dyDescent="0.25">
      <c r="B395" s="538"/>
      <c r="C395" s="539"/>
      <c r="D395" s="540"/>
      <c r="E395" s="541"/>
      <c r="F395" s="541"/>
      <c r="G395" s="541"/>
      <c r="H395" s="541"/>
      <c r="I395" s="541"/>
      <c r="J395" s="541"/>
      <c r="K395" s="541"/>
    </row>
    <row r="396" spans="2:11" ht="20.100000000000001" customHeight="1" x14ac:dyDescent="0.25">
      <c r="B396" s="538"/>
      <c r="C396" s="539"/>
      <c r="D396" s="540"/>
      <c r="E396" s="541"/>
      <c r="F396" s="541"/>
      <c r="G396" s="541"/>
      <c r="H396" s="541"/>
      <c r="I396" s="541"/>
      <c r="J396" s="541"/>
      <c r="K396" s="541"/>
    </row>
    <row r="397" spans="2:11" ht="20.100000000000001" customHeight="1" x14ac:dyDescent="0.25">
      <c r="B397" s="538"/>
      <c r="C397" s="539"/>
      <c r="D397" s="540"/>
      <c r="E397" s="541"/>
      <c r="F397" s="541"/>
      <c r="G397" s="541"/>
      <c r="H397" s="541"/>
      <c r="I397" s="541"/>
      <c r="J397" s="541"/>
      <c r="K397" s="541"/>
    </row>
    <row r="398" spans="2:11" ht="20.100000000000001" customHeight="1" x14ac:dyDescent="0.25">
      <c r="B398" s="538"/>
      <c r="C398" s="539"/>
      <c r="D398" s="540"/>
      <c r="E398" s="541"/>
      <c r="F398" s="541"/>
      <c r="G398" s="541"/>
      <c r="H398" s="541"/>
      <c r="I398" s="541"/>
      <c r="J398" s="541"/>
      <c r="K398" s="541"/>
    </row>
    <row r="399" spans="2:11" ht="20.100000000000001" customHeight="1" x14ac:dyDescent="0.25">
      <c r="B399" s="538"/>
      <c r="C399" s="539"/>
      <c r="D399" s="540"/>
      <c r="E399" s="541"/>
      <c r="F399" s="541"/>
      <c r="G399" s="541"/>
      <c r="H399" s="541"/>
      <c r="I399" s="541"/>
      <c r="J399" s="541"/>
      <c r="K399" s="541"/>
    </row>
    <row r="400" spans="2:11" ht="20.100000000000001" customHeight="1" x14ac:dyDescent="0.25">
      <c r="B400" s="538"/>
      <c r="C400" s="539"/>
      <c r="D400" s="540"/>
      <c r="E400" s="541"/>
      <c r="F400" s="541"/>
      <c r="G400" s="541"/>
      <c r="H400" s="541"/>
      <c r="I400" s="541"/>
      <c r="J400" s="541"/>
      <c r="K400" s="541"/>
    </row>
    <row r="401" spans="2:11" ht="20.100000000000001" customHeight="1" x14ac:dyDescent="0.25">
      <c r="B401" s="538"/>
      <c r="C401" s="539"/>
      <c r="D401" s="540"/>
      <c r="E401" s="541"/>
      <c r="F401" s="541"/>
      <c r="G401" s="541"/>
      <c r="H401" s="541"/>
      <c r="I401" s="541"/>
      <c r="J401" s="541"/>
      <c r="K401" s="541"/>
    </row>
    <row r="402" spans="2:11" ht="20.100000000000001" customHeight="1" x14ac:dyDescent="0.25">
      <c r="B402" s="538"/>
      <c r="C402" s="539"/>
      <c r="D402" s="540"/>
      <c r="E402" s="541"/>
      <c r="F402" s="541"/>
      <c r="G402" s="541"/>
      <c r="H402" s="541"/>
      <c r="I402" s="541"/>
      <c r="J402" s="541"/>
      <c r="K402" s="541"/>
    </row>
    <row r="403" spans="2:11" ht="20.100000000000001" customHeight="1" x14ac:dyDescent="0.25">
      <c r="B403" s="538"/>
      <c r="C403" s="539"/>
      <c r="D403" s="540"/>
      <c r="E403" s="541"/>
      <c r="F403" s="541"/>
      <c r="G403" s="541"/>
      <c r="H403" s="541"/>
      <c r="I403" s="541"/>
      <c r="J403" s="541"/>
      <c r="K403" s="541"/>
    </row>
    <row r="404" spans="2:11" ht="20.100000000000001" customHeight="1" x14ac:dyDescent="0.25">
      <c r="B404" s="538"/>
      <c r="C404" s="539"/>
      <c r="D404" s="540"/>
      <c r="E404" s="541"/>
      <c r="F404" s="541"/>
      <c r="G404" s="541"/>
      <c r="H404" s="541"/>
      <c r="I404" s="541"/>
      <c r="J404" s="541"/>
      <c r="K404" s="541"/>
    </row>
    <row r="405" spans="2:11" ht="20.100000000000001" customHeight="1" x14ac:dyDescent="0.25">
      <c r="B405" s="538"/>
      <c r="C405" s="539"/>
      <c r="D405" s="540"/>
      <c r="E405" s="541"/>
      <c r="F405" s="541"/>
      <c r="G405" s="541"/>
      <c r="H405" s="541"/>
      <c r="I405" s="541"/>
      <c r="J405" s="541"/>
      <c r="K405" s="541"/>
    </row>
    <row r="406" spans="2:11" ht="20.100000000000001" customHeight="1" x14ac:dyDescent="0.25">
      <c r="B406" s="538"/>
      <c r="C406" s="539"/>
      <c r="D406" s="540"/>
      <c r="E406" s="541"/>
      <c r="F406" s="541"/>
      <c r="G406" s="541"/>
      <c r="H406" s="541"/>
      <c r="I406" s="541"/>
      <c r="J406" s="541"/>
      <c r="K406" s="541"/>
    </row>
    <row r="407" spans="2:11" ht="20.100000000000001" customHeight="1" x14ac:dyDescent="0.25">
      <c r="B407" s="538"/>
      <c r="C407" s="539"/>
      <c r="D407" s="540"/>
      <c r="E407" s="541"/>
      <c r="F407" s="541"/>
      <c r="G407" s="541"/>
      <c r="H407" s="541"/>
      <c r="I407" s="541"/>
      <c r="J407" s="541"/>
      <c r="K407" s="541"/>
    </row>
    <row r="408" spans="2:11" ht="20.100000000000001" customHeight="1" x14ac:dyDescent="0.25">
      <c r="B408" s="538"/>
      <c r="C408" s="539"/>
      <c r="D408" s="540"/>
      <c r="E408" s="541"/>
      <c r="F408" s="541"/>
      <c r="G408" s="541"/>
      <c r="H408" s="541"/>
      <c r="I408" s="541"/>
      <c r="J408" s="541"/>
      <c r="K408" s="541"/>
    </row>
    <row r="409" spans="2:11" ht="20.100000000000001" customHeight="1" x14ac:dyDescent="0.25">
      <c r="B409" s="538"/>
      <c r="C409" s="539"/>
      <c r="D409" s="540"/>
      <c r="E409" s="541"/>
      <c r="F409" s="541"/>
      <c r="G409" s="541"/>
      <c r="H409" s="541"/>
      <c r="I409" s="541"/>
      <c r="J409" s="541"/>
      <c r="K409" s="541"/>
    </row>
    <row r="410" spans="2:11" ht="20.100000000000001" customHeight="1" x14ac:dyDescent="0.25">
      <c r="B410" s="538"/>
      <c r="C410" s="539"/>
      <c r="D410" s="540"/>
      <c r="E410" s="541"/>
      <c r="F410" s="541"/>
      <c r="G410" s="541"/>
      <c r="H410" s="541"/>
      <c r="I410" s="541"/>
      <c r="J410" s="541"/>
      <c r="K410" s="541"/>
    </row>
    <row r="411" spans="2:11" ht="20.100000000000001" customHeight="1" x14ac:dyDescent="0.25">
      <c r="B411" s="538"/>
      <c r="C411" s="539"/>
      <c r="D411" s="540"/>
      <c r="E411" s="541"/>
      <c r="F411" s="541"/>
      <c r="G411" s="541"/>
      <c r="H411" s="541"/>
      <c r="I411" s="541"/>
      <c r="J411" s="541"/>
      <c r="K411" s="541"/>
    </row>
    <row r="412" spans="2:11" ht="20.100000000000001" customHeight="1" x14ac:dyDescent="0.25">
      <c r="B412" s="538"/>
      <c r="C412" s="539"/>
      <c r="D412" s="540"/>
      <c r="E412" s="541"/>
      <c r="F412" s="541"/>
      <c r="G412" s="541"/>
      <c r="H412" s="541"/>
      <c r="I412" s="541"/>
      <c r="J412" s="541"/>
      <c r="K412" s="541"/>
    </row>
    <row r="413" spans="2:11" ht="20.100000000000001" customHeight="1" x14ac:dyDescent="0.25">
      <c r="B413" s="538"/>
      <c r="C413" s="539"/>
      <c r="D413" s="540"/>
      <c r="E413" s="541"/>
      <c r="F413" s="541"/>
      <c r="G413" s="541"/>
      <c r="H413" s="541"/>
      <c r="I413" s="541"/>
      <c r="J413" s="541"/>
      <c r="K413" s="541"/>
    </row>
    <row r="414" spans="2:11" ht="20.100000000000001" customHeight="1" x14ac:dyDescent="0.25">
      <c r="B414" s="538"/>
      <c r="C414" s="539"/>
      <c r="D414" s="540"/>
      <c r="E414" s="541"/>
      <c r="F414" s="541"/>
      <c r="G414" s="541"/>
      <c r="H414" s="541"/>
      <c r="I414" s="541"/>
      <c r="J414" s="541"/>
      <c r="K414" s="541"/>
    </row>
    <row r="415" spans="2:11" ht="20.100000000000001" customHeight="1" x14ac:dyDescent="0.25">
      <c r="B415" s="538"/>
      <c r="C415" s="539"/>
      <c r="D415" s="540"/>
      <c r="E415" s="541"/>
      <c r="F415" s="541"/>
      <c r="G415" s="541"/>
      <c r="H415" s="541"/>
      <c r="I415" s="541"/>
      <c r="J415" s="541"/>
      <c r="K415" s="541"/>
    </row>
    <row r="416" spans="2:11" ht="20.100000000000001" customHeight="1" x14ac:dyDescent="0.25">
      <c r="B416" s="538"/>
      <c r="C416" s="539"/>
      <c r="D416" s="540"/>
      <c r="E416" s="541"/>
      <c r="F416" s="541"/>
      <c r="G416" s="541"/>
      <c r="H416" s="541"/>
      <c r="I416" s="541"/>
      <c r="J416" s="541"/>
      <c r="K416" s="541"/>
    </row>
    <row r="417" spans="2:11" ht="20.100000000000001" customHeight="1" x14ac:dyDescent="0.25">
      <c r="B417" s="538"/>
      <c r="C417" s="539"/>
      <c r="D417" s="540"/>
      <c r="E417" s="541"/>
      <c r="F417" s="541"/>
      <c r="G417" s="541"/>
      <c r="H417" s="541"/>
      <c r="I417" s="541"/>
      <c r="J417" s="541"/>
      <c r="K417" s="541"/>
    </row>
    <row r="418" spans="2:11" ht="20.100000000000001" customHeight="1" x14ac:dyDescent="0.25">
      <c r="B418" s="538"/>
      <c r="C418" s="539"/>
      <c r="D418" s="540"/>
      <c r="E418" s="541"/>
      <c r="F418" s="541"/>
      <c r="G418" s="541"/>
      <c r="H418" s="541"/>
      <c r="I418" s="541"/>
      <c r="J418" s="541"/>
      <c r="K418" s="541"/>
    </row>
    <row r="419" spans="2:11" ht="20.100000000000001" customHeight="1" x14ac:dyDescent="0.25">
      <c r="B419" s="538"/>
      <c r="C419" s="539"/>
      <c r="D419" s="540"/>
      <c r="E419" s="541"/>
      <c r="F419" s="541"/>
      <c r="G419" s="541"/>
      <c r="H419" s="541"/>
      <c r="I419" s="541"/>
      <c r="J419" s="541"/>
      <c r="K419" s="541"/>
    </row>
    <row r="420" spans="2:11" ht="20.100000000000001" customHeight="1" x14ac:dyDescent="0.25">
      <c r="B420" s="538"/>
      <c r="C420" s="539"/>
      <c r="D420" s="540"/>
      <c r="E420" s="541"/>
      <c r="F420" s="541"/>
      <c r="G420" s="541"/>
      <c r="H420" s="541"/>
      <c r="I420" s="541"/>
      <c r="J420" s="541"/>
      <c r="K420" s="541"/>
    </row>
    <row r="421" spans="2:11" ht="20.100000000000001" customHeight="1" x14ac:dyDescent="0.25">
      <c r="B421" s="538"/>
      <c r="C421" s="539"/>
      <c r="D421" s="540"/>
      <c r="E421" s="541"/>
      <c r="F421" s="541"/>
      <c r="G421" s="541"/>
      <c r="H421" s="541"/>
      <c r="I421" s="541"/>
      <c r="J421" s="541"/>
      <c r="K421" s="541"/>
    </row>
    <row r="422" spans="2:11" ht="20.100000000000001" customHeight="1" x14ac:dyDescent="0.25">
      <c r="B422" s="538"/>
      <c r="C422" s="539"/>
      <c r="D422" s="540"/>
      <c r="E422" s="541"/>
      <c r="F422" s="541"/>
      <c r="G422" s="541"/>
      <c r="H422" s="541"/>
      <c r="I422" s="541"/>
      <c r="J422" s="541"/>
      <c r="K422" s="541"/>
    </row>
    <row r="423" spans="2:11" ht="20.100000000000001" customHeight="1" x14ac:dyDescent="0.25">
      <c r="B423" s="538"/>
      <c r="C423" s="539"/>
      <c r="D423" s="540"/>
      <c r="E423" s="541"/>
      <c r="F423" s="541"/>
      <c r="G423" s="541"/>
      <c r="H423" s="541"/>
      <c r="I423" s="541"/>
      <c r="J423" s="541"/>
      <c r="K423" s="541"/>
    </row>
    <row r="424" spans="2:11" ht="20.100000000000001" customHeight="1" x14ac:dyDescent="0.25">
      <c r="B424" s="538"/>
      <c r="C424" s="539"/>
      <c r="D424" s="540"/>
      <c r="E424" s="541"/>
      <c r="F424" s="541"/>
      <c r="G424" s="541"/>
      <c r="H424" s="541"/>
      <c r="I424" s="541"/>
      <c r="J424" s="541"/>
      <c r="K424" s="541"/>
    </row>
    <row r="425" spans="2:11" ht="20.100000000000001" customHeight="1" x14ac:dyDescent="0.25">
      <c r="B425" s="538"/>
      <c r="C425" s="539"/>
      <c r="D425" s="540"/>
      <c r="E425" s="541"/>
      <c r="F425" s="541"/>
      <c r="G425" s="541"/>
      <c r="H425" s="541"/>
      <c r="I425" s="541"/>
      <c r="J425" s="541"/>
      <c r="K425" s="541"/>
    </row>
    <row r="426" spans="2:11" ht="20.100000000000001" customHeight="1" x14ac:dyDescent="0.25">
      <c r="B426" s="538"/>
      <c r="C426" s="539"/>
      <c r="D426" s="540"/>
      <c r="E426" s="541"/>
      <c r="F426" s="541"/>
      <c r="G426" s="541"/>
      <c r="H426" s="541"/>
      <c r="I426" s="541"/>
      <c r="J426" s="541"/>
      <c r="K426" s="541"/>
    </row>
    <row r="427" spans="2:11" ht="20.100000000000001" customHeight="1" x14ac:dyDescent="0.25">
      <c r="B427" s="538"/>
      <c r="C427" s="539"/>
      <c r="D427" s="540"/>
      <c r="E427" s="541"/>
      <c r="F427" s="541"/>
      <c r="G427" s="541"/>
      <c r="H427" s="541"/>
      <c r="I427" s="541"/>
      <c r="J427" s="541"/>
      <c r="K427" s="541"/>
    </row>
    <row r="428" spans="2:11" ht="20.100000000000001" customHeight="1" x14ac:dyDescent="0.25">
      <c r="B428" s="538"/>
      <c r="C428" s="539"/>
      <c r="D428" s="540"/>
      <c r="E428" s="541"/>
      <c r="F428" s="541"/>
      <c r="G428" s="541"/>
      <c r="H428" s="541"/>
      <c r="I428" s="541"/>
      <c r="J428" s="541"/>
      <c r="K428" s="541"/>
    </row>
    <row r="429" spans="2:11" ht="20.100000000000001" customHeight="1" x14ac:dyDescent="0.25">
      <c r="B429" s="538"/>
      <c r="C429" s="539"/>
      <c r="D429" s="540"/>
      <c r="E429" s="541"/>
      <c r="F429" s="541"/>
      <c r="G429" s="541"/>
      <c r="H429" s="541"/>
      <c r="I429" s="541"/>
      <c r="J429" s="541"/>
      <c r="K429" s="541"/>
    </row>
    <row r="430" spans="2:11" ht="20.100000000000001" customHeight="1" x14ac:dyDescent="0.25">
      <c r="B430" s="538"/>
      <c r="C430" s="539"/>
      <c r="D430" s="540"/>
      <c r="E430" s="541"/>
      <c r="F430" s="541"/>
      <c r="G430" s="541"/>
      <c r="H430" s="541"/>
      <c r="I430" s="541"/>
      <c r="J430" s="541"/>
      <c r="K430" s="541"/>
    </row>
    <row r="431" spans="2:11" ht="20.100000000000001" customHeight="1" x14ac:dyDescent="0.25">
      <c r="B431" s="538"/>
      <c r="C431" s="539"/>
      <c r="D431" s="540"/>
      <c r="E431" s="541"/>
      <c r="F431" s="541"/>
      <c r="G431" s="541"/>
      <c r="H431" s="541"/>
      <c r="I431" s="541"/>
      <c r="J431" s="541"/>
      <c r="K431" s="541"/>
    </row>
    <row r="432" spans="2:11" ht="20.100000000000001" customHeight="1" x14ac:dyDescent="0.25">
      <c r="B432" s="538"/>
      <c r="C432" s="539"/>
      <c r="D432" s="540"/>
      <c r="E432" s="541"/>
      <c r="F432" s="541"/>
      <c r="G432" s="541"/>
      <c r="H432" s="541"/>
      <c r="I432" s="541"/>
      <c r="J432" s="541"/>
      <c r="K432" s="541"/>
    </row>
    <row r="433" spans="2:11" ht="20.100000000000001" customHeight="1" x14ac:dyDescent="0.25">
      <c r="B433" s="538"/>
      <c r="C433" s="539"/>
      <c r="D433" s="540"/>
      <c r="E433" s="541"/>
      <c r="F433" s="541"/>
      <c r="G433" s="541"/>
      <c r="H433" s="541"/>
      <c r="I433" s="541"/>
      <c r="J433" s="541"/>
      <c r="K433" s="541"/>
    </row>
    <row r="434" spans="2:11" ht="20.100000000000001" customHeight="1" x14ac:dyDescent="0.25">
      <c r="B434" s="538"/>
      <c r="C434" s="539"/>
      <c r="D434" s="540"/>
      <c r="E434" s="541"/>
      <c r="F434" s="541"/>
      <c r="G434" s="541"/>
      <c r="H434" s="541"/>
      <c r="I434" s="541"/>
      <c r="J434" s="541"/>
      <c r="K434" s="541"/>
    </row>
    <row r="435" spans="2:11" ht="20.100000000000001" customHeight="1" x14ac:dyDescent="0.25">
      <c r="B435" s="538"/>
      <c r="C435" s="539"/>
      <c r="D435" s="540"/>
      <c r="E435" s="541"/>
      <c r="F435" s="541"/>
      <c r="G435" s="541"/>
      <c r="H435" s="541"/>
      <c r="I435" s="541"/>
      <c r="J435" s="541"/>
      <c r="K435" s="541"/>
    </row>
    <row r="436" spans="2:11" ht="20.100000000000001" customHeight="1" x14ac:dyDescent="0.25">
      <c r="B436" s="538"/>
      <c r="C436" s="539"/>
      <c r="D436" s="540"/>
      <c r="E436" s="541"/>
      <c r="F436" s="541"/>
      <c r="G436" s="541"/>
      <c r="H436" s="541"/>
      <c r="I436" s="541"/>
      <c r="J436" s="541"/>
      <c r="K436" s="541"/>
    </row>
    <row r="437" spans="2:11" ht="20.100000000000001" customHeight="1" x14ac:dyDescent="0.25">
      <c r="B437" s="538"/>
      <c r="C437" s="539"/>
      <c r="D437" s="540"/>
      <c r="E437" s="541"/>
      <c r="F437" s="541"/>
      <c r="G437" s="541"/>
      <c r="H437" s="541"/>
      <c r="I437" s="541"/>
      <c r="J437" s="541"/>
      <c r="K437" s="541"/>
    </row>
    <row r="438" spans="2:11" ht="20.100000000000001" customHeight="1" x14ac:dyDescent="0.25">
      <c r="B438" s="538"/>
      <c r="C438" s="539"/>
      <c r="D438" s="540"/>
      <c r="E438" s="541"/>
      <c r="F438" s="541"/>
      <c r="G438" s="541"/>
      <c r="H438" s="541"/>
      <c r="I438" s="541"/>
      <c r="J438" s="541"/>
      <c r="K438" s="541"/>
    </row>
    <row r="439" spans="2:11" ht="20.100000000000001" customHeight="1" x14ac:dyDescent="0.25">
      <c r="B439" s="538"/>
      <c r="C439" s="539"/>
      <c r="D439" s="540"/>
      <c r="E439" s="541"/>
      <c r="F439" s="541"/>
      <c r="G439" s="541"/>
      <c r="H439" s="541"/>
      <c r="I439" s="541"/>
      <c r="J439" s="541"/>
      <c r="K439" s="541"/>
    </row>
    <row r="440" spans="2:11" ht="20.100000000000001" customHeight="1" x14ac:dyDescent="0.25">
      <c r="B440" s="538"/>
      <c r="C440" s="539"/>
      <c r="D440" s="540"/>
      <c r="E440" s="541"/>
      <c r="F440" s="541"/>
      <c r="G440" s="541"/>
      <c r="H440" s="541"/>
      <c r="I440" s="541"/>
      <c r="J440" s="541"/>
      <c r="K440" s="541"/>
    </row>
    <row r="441" spans="2:11" ht="20.100000000000001" customHeight="1" x14ac:dyDescent="0.25">
      <c r="B441" s="538"/>
      <c r="C441" s="539"/>
      <c r="D441" s="540"/>
      <c r="E441" s="541"/>
      <c r="F441" s="541"/>
      <c r="G441" s="541"/>
      <c r="H441" s="541"/>
      <c r="I441" s="541"/>
      <c r="J441" s="541"/>
      <c r="K441" s="541"/>
    </row>
    <row r="442" spans="2:11" ht="20.100000000000001" customHeight="1" x14ac:dyDescent="0.25">
      <c r="B442" s="538"/>
      <c r="C442" s="539"/>
      <c r="D442" s="540"/>
      <c r="E442" s="541"/>
      <c r="F442" s="541"/>
      <c r="G442" s="541"/>
      <c r="H442" s="541"/>
      <c r="I442" s="541"/>
      <c r="J442" s="541"/>
      <c r="K442" s="541"/>
    </row>
    <row r="443" spans="2:11" ht="20.100000000000001" customHeight="1" x14ac:dyDescent="0.25">
      <c r="B443" s="538"/>
      <c r="C443" s="539"/>
      <c r="D443" s="540"/>
      <c r="E443" s="541"/>
      <c r="F443" s="541"/>
      <c r="G443" s="541"/>
      <c r="H443" s="541"/>
      <c r="I443" s="541"/>
      <c r="J443" s="541"/>
      <c r="K443" s="541"/>
    </row>
    <row r="444" spans="2:11" ht="20.100000000000001" customHeight="1" x14ac:dyDescent="0.25">
      <c r="B444" s="538"/>
      <c r="C444" s="539"/>
      <c r="D444" s="540"/>
      <c r="E444" s="541"/>
      <c r="F444" s="541"/>
      <c r="G444" s="541"/>
      <c r="H444" s="541"/>
      <c r="I444" s="541"/>
      <c r="J444" s="541"/>
      <c r="K444" s="541"/>
    </row>
    <row r="445" spans="2:11" ht="20.100000000000001" customHeight="1" x14ac:dyDescent="0.25">
      <c r="B445" s="538"/>
      <c r="C445" s="539"/>
      <c r="D445" s="540"/>
      <c r="E445" s="541"/>
      <c r="F445" s="541"/>
      <c r="G445" s="541"/>
      <c r="H445" s="541"/>
      <c r="I445" s="541"/>
      <c r="J445" s="541"/>
      <c r="K445" s="541"/>
    </row>
    <row r="446" spans="2:11" ht="20.100000000000001" customHeight="1" x14ac:dyDescent="0.25">
      <c r="B446" s="538"/>
      <c r="C446" s="539"/>
      <c r="D446" s="540"/>
      <c r="E446" s="541"/>
      <c r="F446" s="541"/>
      <c r="G446" s="541"/>
      <c r="H446" s="541"/>
      <c r="I446" s="541"/>
      <c r="J446" s="541"/>
      <c r="K446" s="541"/>
    </row>
    <row r="447" spans="2:11" ht="20.100000000000001" customHeight="1" x14ac:dyDescent="0.25">
      <c r="B447" s="538"/>
      <c r="C447" s="539"/>
      <c r="D447" s="540"/>
      <c r="E447" s="541"/>
      <c r="F447" s="541"/>
      <c r="G447" s="541"/>
      <c r="H447" s="541"/>
      <c r="I447" s="541"/>
      <c r="J447" s="541"/>
      <c r="K447" s="541"/>
    </row>
    <row r="448" spans="2:11" ht="20.100000000000001" customHeight="1" x14ac:dyDescent="0.25">
      <c r="B448" s="538"/>
      <c r="C448" s="539"/>
      <c r="D448" s="540"/>
      <c r="E448" s="541"/>
      <c r="F448" s="541"/>
      <c r="G448" s="541"/>
      <c r="H448" s="541"/>
      <c r="I448" s="541"/>
      <c r="J448" s="541"/>
      <c r="K448" s="541"/>
    </row>
    <row r="449" spans="2:11" ht="20.100000000000001" customHeight="1" x14ac:dyDescent="0.25">
      <c r="B449" s="538"/>
      <c r="C449" s="539"/>
      <c r="D449" s="540"/>
      <c r="E449" s="541"/>
      <c r="F449" s="541"/>
      <c r="G449" s="541"/>
      <c r="H449" s="541"/>
      <c r="I449" s="541"/>
      <c r="J449" s="541"/>
      <c r="K449" s="541"/>
    </row>
    <row r="450" spans="2:11" ht="20.100000000000001" customHeight="1" x14ac:dyDescent="0.25">
      <c r="B450" s="538"/>
      <c r="C450" s="539"/>
      <c r="D450" s="540"/>
      <c r="E450" s="541"/>
      <c r="F450" s="541"/>
      <c r="G450" s="541"/>
      <c r="H450" s="541"/>
      <c r="I450" s="541"/>
      <c r="J450" s="541"/>
      <c r="K450" s="541"/>
    </row>
    <row r="451" spans="2:11" ht="20.100000000000001" customHeight="1" x14ac:dyDescent="0.25">
      <c r="B451" s="538"/>
      <c r="C451" s="539"/>
      <c r="D451" s="540"/>
      <c r="E451" s="541"/>
      <c r="F451" s="541"/>
      <c r="G451" s="541"/>
      <c r="H451" s="541"/>
      <c r="I451" s="541"/>
      <c r="J451" s="541"/>
      <c r="K451" s="541"/>
    </row>
    <row r="452" spans="2:11" ht="20.100000000000001" customHeight="1" x14ac:dyDescent="0.25">
      <c r="B452" s="538"/>
      <c r="C452" s="539"/>
      <c r="D452" s="540"/>
      <c r="E452" s="541"/>
      <c r="F452" s="541"/>
      <c r="G452" s="541"/>
      <c r="H452" s="541"/>
      <c r="I452" s="541"/>
      <c r="J452" s="541"/>
      <c r="K452" s="541"/>
    </row>
    <row r="453" spans="2:11" ht="20.100000000000001" customHeight="1" x14ac:dyDescent="0.25">
      <c r="B453" s="538"/>
      <c r="C453" s="539"/>
      <c r="D453" s="540"/>
      <c r="E453" s="541"/>
      <c r="F453" s="541"/>
      <c r="G453" s="541"/>
      <c r="H453" s="541"/>
      <c r="I453" s="541"/>
      <c r="J453" s="541"/>
      <c r="K453" s="541"/>
    </row>
    <row r="454" spans="2:11" ht="20.100000000000001" customHeight="1" x14ac:dyDescent="0.25">
      <c r="B454" s="538"/>
      <c r="C454" s="539"/>
      <c r="D454" s="540"/>
      <c r="E454" s="541"/>
      <c r="F454" s="541"/>
      <c r="G454" s="541"/>
      <c r="H454" s="541"/>
      <c r="I454" s="541"/>
      <c r="J454" s="541"/>
      <c r="K454" s="541"/>
    </row>
    <row r="455" spans="2:11" ht="20.100000000000001" customHeight="1" x14ac:dyDescent="0.25">
      <c r="B455" s="538"/>
      <c r="C455" s="539"/>
      <c r="D455" s="540"/>
      <c r="E455" s="541"/>
      <c r="F455" s="541"/>
      <c r="G455" s="541"/>
      <c r="H455" s="541"/>
      <c r="I455" s="541"/>
      <c r="J455" s="541"/>
      <c r="K455" s="541"/>
    </row>
    <row r="456" spans="2:11" ht="20.100000000000001" customHeight="1" x14ac:dyDescent="0.25">
      <c r="B456" s="538"/>
      <c r="C456" s="539"/>
      <c r="D456" s="540"/>
      <c r="E456" s="541"/>
      <c r="F456" s="541"/>
      <c r="G456" s="541"/>
      <c r="H456" s="541"/>
      <c r="I456" s="541"/>
      <c r="J456" s="541"/>
      <c r="K456" s="541"/>
    </row>
    <row r="457" spans="2:11" ht="20.100000000000001" customHeight="1" x14ac:dyDescent="0.25">
      <c r="B457" s="538"/>
      <c r="C457" s="539"/>
      <c r="D457" s="540"/>
      <c r="E457" s="541"/>
      <c r="F457" s="541"/>
      <c r="G457" s="541"/>
      <c r="H457" s="541"/>
      <c r="I457" s="541"/>
      <c r="J457" s="541"/>
      <c r="K457" s="541"/>
    </row>
    <row r="458" spans="2:11" ht="20.100000000000001" customHeight="1" x14ac:dyDescent="0.25">
      <c r="B458" s="538"/>
      <c r="C458" s="539"/>
      <c r="D458" s="540"/>
      <c r="E458" s="541"/>
      <c r="F458" s="541"/>
      <c r="G458" s="541"/>
      <c r="H458" s="541"/>
      <c r="I458" s="541"/>
      <c r="J458" s="541"/>
      <c r="K458" s="541"/>
    </row>
    <row r="459" spans="2:11" ht="20.100000000000001" customHeight="1" x14ac:dyDescent="0.25">
      <c r="B459" s="538"/>
      <c r="C459" s="539"/>
      <c r="D459" s="540"/>
      <c r="E459" s="541"/>
      <c r="F459" s="541"/>
      <c r="G459" s="541"/>
      <c r="H459" s="541"/>
      <c r="I459" s="541"/>
      <c r="J459" s="541"/>
      <c r="K459" s="541"/>
    </row>
    <row r="460" spans="2:11" ht="20.100000000000001" customHeight="1" x14ac:dyDescent="0.25">
      <c r="B460" s="538"/>
      <c r="C460" s="539"/>
      <c r="D460" s="540"/>
      <c r="E460" s="541"/>
      <c r="F460" s="541"/>
      <c r="G460" s="541"/>
      <c r="H460" s="541"/>
      <c r="I460" s="541"/>
      <c r="J460" s="541"/>
      <c r="K460" s="541"/>
    </row>
    <row r="461" spans="2:11" ht="20.100000000000001" customHeight="1" x14ac:dyDescent="0.25">
      <c r="B461" s="538"/>
      <c r="C461" s="539"/>
      <c r="D461" s="540"/>
      <c r="E461" s="541"/>
      <c r="F461" s="541"/>
      <c r="G461" s="541"/>
      <c r="H461" s="541"/>
      <c r="I461" s="541"/>
      <c r="J461" s="541"/>
      <c r="K461" s="541"/>
    </row>
    <row r="462" spans="2:11" ht="20.100000000000001" customHeight="1" x14ac:dyDescent="0.25">
      <c r="B462" s="538"/>
      <c r="C462" s="539"/>
      <c r="D462" s="540"/>
      <c r="E462" s="541"/>
      <c r="F462" s="541"/>
      <c r="G462" s="541"/>
      <c r="H462" s="541"/>
      <c r="I462" s="541"/>
      <c r="J462" s="541"/>
      <c r="K462" s="541"/>
    </row>
    <row r="463" spans="2:11" ht="20.100000000000001" customHeight="1" x14ac:dyDescent="0.25">
      <c r="B463" s="538"/>
      <c r="C463" s="539"/>
      <c r="D463" s="540"/>
      <c r="E463" s="541"/>
      <c r="F463" s="541"/>
      <c r="G463" s="541"/>
      <c r="H463" s="541"/>
      <c r="I463" s="541"/>
      <c r="J463" s="541"/>
      <c r="K463" s="541"/>
    </row>
    <row r="464" spans="2:11" ht="20.100000000000001" customHeight="1" x14ac:dyDescent="0.25">
      <c r="B464" s="538"/>
      <c r="C464" s="539"/>
      <c r="D464" s="540"/>
      <c r="E464" s="541"/>
      <c r="F464" s="541"/>
      <c r="G464" s="541"/>
      <c r="H464" s="541"/>
      <c r="I464" s="541"/>
      <c r="J464" s="541"/>
      <c r="K464" s="541"/>
    </row>
    <row r="465" spans="2:11" ht="20.100000000000001" customHeight="1" x14ac:dyDescent="0.25">
      <c r="B465" s="538"/>
      <c r="C465" s="539"/>
      <c r="D465" s="540"/>
      <c r="E465" s="541"/>
      <c r="F465" s="541"/>
      <c r="G465" s="541"/>
      <c r="H465" s="541"/>
      <c r="I465" s="541"/>
      <c r="J465" s="541"/>
      <c r="K465" s="541"/>
    </row>
    <row r="466" spans="2:11" ht="20.100000000000001" customHeight="1" x14ac:dyDescent="0.25">
      <c r="B466" s="538"/>
      <c r="C466" s="539"/>
      <c r="D466" s="540"/>
      <c r="E466" s="541"/>
      <c r="F466" s="541"/>
      <c r="G466" s="541"/>
      <c r="H466" s="541"/>
      <c r="I466" s="541"/>
      <c r="J466" s="541"/>
      <c r="K466" s="541"/>
    </row>
    <row r="467" spans="2:11" ht="20.100000000000001" customHeight="1" x14ac:dyDescent="0.25">
      <c r="B467" s="538"/>
      <c r="C467" s="539"/>
      <c r="D467" s="540"/>
      <c r="E467" s="541"/>
      <c r="F467" s="541"/>
      <c r="G467" s="541"/>
      <c r="H467" s="541"/>
      <c r="I467" s="541"/>
      <c r="J467" s="541"/>
      <c r="K467" s="541"/>
    </row>
    <row r="468" spans="2:11" ht="20.100000000000001" customHeight="1" x14ac:dyDescent="0.25">
      <c r="B468" s="538"/>
      <c r="C468" s="539"/>
      <c r="D468" s="540"/>
      <c r="E468" s="541"/>
      <c r="F468" s="541"/>
      <c r="G468" s="541"/>
      <c r="H468" s="541"/>
      <c r="I468" s="541"/>
      <c r="J468" s="541"/>
      <c r="K468" s="541"/>
    </row>
    <row r="469" spans="2:11" ht="20.100000000000001" customHeight="1" x14ac:dyDescent="0.25">
      <c r="B469" s="538"/>
      <c r="C469" s="539"/>
      <c r="D469" s="540"/>
      <c r="E469" s="541"/>
      <c r="F469" s="541"/>
      <c r="G469" s="541"/>
      <c r="H469" s="541"/>
      <c r="I469" s="541"/>
      <c r="J469" s="541"/>
      <c r="K469" s="541"/>
    </row>
    <row r="470" spans="2:11" ht="20.100000000000001" customHeight="1" x14ac:dyDescent="0.25">
      <c r="B470" s="538"/>
      <c r="C470" s="539"/>
      <c r="D470" s="540"/>
      <c r="E470" s="541"/>
      <c r="F470" s="541"/>
      <c r="G470" s="541"/>
      <c r="H470" s="541"/>
      <c r="I470" s="541"/>
      <c r="J470" s="541"/>
      <c r="K470" s="541"/>
    </row>
    <row r="471" spans="2:11" ht="20.100000000000001" customHeight="1" x14ac:dyDescent="0.25">
      <c r="B471" s="538"/>
      <c r="C471" s="539"/>
      <c r="D471" s="540"/>
      <c r="E471" s="541"/>
      <c r="F471" s="541"/>
      <c r="G471" s="541"/>
      <c r="H471" s="541"/>
      <c r="I471" s="541"/>
      <c r="J471" s="541"/>
      <c r="K471" s="541"/>
    </row>
    <row r="472" spans="2:11" ht="20.100000000000001" customHeight="1" x14ac:dyDescent="0.25">
      <c r="B472" s="538"/>
      <c r="C472" s="539"/>
      <c r="D472" s="540"/>
      <c r="E472" s="541"/>
      <c r="F472" s="541"/>
      <c r="G472" s="541"/>
      <c r="H472" s="541"/>
      <c r="I472" s="541"/>
      <c r="J472" s="541"/>
      <c r="K472" s="541"/>
    </row>
    <row r="473" spans="2:11" ht="20.100000000000001" customHeight="1" x14ac:dyDescent="0.25">
      <c r="B473" s="538"/>
      <c r="C473" s="539"/>
      <c r="D473" s="540"/>
      <c r="E473" s="541"/>
      <c r="F473" s="541"/>
      <c r="G473" s="541"/>
      <c r="H473" s="541"/>
      <c r="I473" s="541"/>
      <c r="J473" s="541"/>
      <c r="K473" s="541"/>
    </row>
    <row r="474" spans="2:11" ht="20.100000000000001" customHeight="1" x14ac:dyDescent="0.25">
      <c r="B474" s="538"/>
      <c r="C474" s="539"/>
      <c r="D474" s="540"/>
      <c r="E474" s="541"/>
      <c r="F474" s="541"/>
      <c r="G474" s="541"/>
      <c r="H474" s="541"/>
      <c r="I474" s="541"/>
      <c r="J474" s="541"/>
      <c r="K474" s="541"/>
    </row>
    <row r="475" spans="2:11" ht="20.100000000000001" customHeight="1" x14ac:dyDescent="0.25">
      <c r="B475" s="538"/>
      <c r="C475" s="539"/>
      <c r="D475" s="540"/>
      <c r="E475" s="541"/>
      <c r="F475" s="541"/>
      <c r="G475" s="541"/>
      <c r="H475" s="541"/>
      <c r="I475" s="541"/>
      <c r="J475" s="541"/>
      <c r="K475" s="541"/>
    </row>
    <row r="476" spans="2:11" ht="20.100000000000001" customHeight="1" x14ac:dyDescent="0.25">
      <c r="B476" s="538"/>
      <c r="C476" s="539"/>
      <c r="D476" s="540"/>
      <c r="E476" s="541"/>
      <c r="F476" s="541"/>
      <c r="G476" s="541"/>
      <c r="H476" s="541"/>
      <c r="I476" s="541"/>
      <c r="J476" s="541"/>
      <c r="K476" s="541"/>
    </row>
    <row r="477" spans="2:11" ht="20.100000000000001" customHeight="1" x14ac:dyDescent="0.25">
      <c r="B477" s="538"/>
      <c r="C477" s="539"/>
      <c r="D477" s="540"/>
      <c r="E477" s="541"/>
      <c r="F477" s="541"/>
      <c r="G477" s="541"/>
      <c r="H477" s="541"/>
      <c r="I477" s="541"/>
      <c r="J477" s="541"/>
      <c r="K477" s="541"/>
    </row>
    <row r="478" spans="2:11" ht="20.100000000000001" customHeight="1" x14ac:dyDescent="0.25">
      <c r="B478" s="538"/>
      <c r="C478" s="539"/>
      <c r="D478" s="540"/>
      <c r="E478" s="541"/>
      <c r="F478" s="541"/>
      <c r="G478" s="541"/>
      <c r="H478" s="541"/>
      <c r="I478" s="541"/>
      <c r="J478" s="541"/>
      <c r="K478" s="541"/>
    </row>
    <row r="479" spans="2:11" ht="20.100000000000001" customHeight="1" x14ac:dyDescent="0.25">
      <c r="B479" s="538"/>
      <c r="C479" s="539"/>
      <c r="D479" s="540"/>
      <c r="E479" s="541"/>
      <c r="F479" s="541"/>
      <c r="G479" s="541"/>
      <c r="H479" s="541"/>
      <c r="I479" s="541"/>
      <c r="J479" s="541"/>
      <c r="K479" s="541"/>
    </row>
    <row r="480" spans="2:11" ht="20.100000000000001" customHeight="1" x14ac:dyDescent="0.25">
      <c r="B480" s="538"/>
      <c r="C480" s="539"/>
      <c r="D480" s="540"/>
      <c r="E480" s="541"/>
      <c r="F480" s="541"/>
      <c r="G480" s="541"/>
      <c r="H480" s="541"/>
      <c r="I480" s="541"/>
      <c r="J480" s="541"/>
      <c r="K480" s="541"/>
    </row>
    <row r="481" spans="2:11" ht="20.100000000000001" customHeight="1" x14ac:dyDescent="0.25">
      <c r="B481" s="538"/>
      <c r="C481" s="539"/>
      <c r="D481" s="540"/>
      <c r="E481" s="541"/>
      <c r="F481" s="541"/>
      <c r="G481" s="541"/>
      <c r="H481" s="541"/>
      <c r="I481" s="541"/>
      <c r="J481" s="541"/>
      <c r="K481" s="541"/>
    </row>
    <row r="482" spans="2:11" ht="20.100000000000001" customHeight="1" x14ac:dyDescent="0.25">
      <c r="B482" s="538"/>
      <c r="C482" s="539"/>
      <c r="D482" s="540"/>
      <c r="E482" s="541"/>
      <c r="F482" s="541"/>
      <c r="G482" s="541"/>
      <c r="H482" s="541"/>
      <c r="I482" s="541"/>
      <c r="J482" s="541"/>
      <c r="K482" s="541"/>
    </row>
    <row r="483" spans="2:11" ht="20.100000000000001" customHeight="1" x14ac:dyDescent="0.25">
      <c r="B483" s="538"/>
      <c r="C483" s="539"/>
      <c r="D483" s="540"/>
      <c r="E483" s="541"/>
      <c r="F483" s="541"/>
      <c r="G483" s="541"/>
      <c r="H483" s="541"/>
      <c r="I483" s="541"/>
      <c r="J483" s="541"/>
      <c r="K483" s="541"/>
    </row>
    <row r="484" spans="2:11" ht="20.100000000000001" customHeight="1" x14ac:dyDescent="0.25">
      <c r="B484" s="538"/>
      <c r="C484" s="539"/>
      <c r="D484" s="540"/>
      <c r="E484" s="541"/>
      <c r="F484" s="541"/>
      <c r="G484" s="541"/>
      <c r="H484" s="541"/>
      <c r="I484" s="541"/>
      <c r="J484" s="541"/>
      <c r="K484" s="541"/>
    </row>
    <row r="485" spans="2:11" ht="20.100000000000001" customHeight="1" x14ac:dyDescent="0.25">
      <c r="B485" s="538"/>
      <c r="C485" s="539"/>
      <c r="D485" s="540"/>
      <c r="E485" s="541"/>
      <c r="F485" s="541"/>
      <c r="G485" s="541"/>
      <c r="H485" s="541"/>
      <c r="I485" s="541"/>
      <c r="J485" s="541"/>
      <c r="K485" s="541"/>
    </row>
    <row r="486" spans="2:11" ht="20.100000000000001" customHeight="1" x14ac:dyDescent="0.25">
      <c r="B486" s="538"/>
      <c r="C486" s="539"/>
      <c r="D486" s="540"/>
      <c r="E486" s="541"/>
      <c r="F486" s="541"/>
      <c r="G486" s="541"/>
      <c r="H486" s="541"/>
      <c r="I486" s="541"/>
      <c r="J486" s="541"/>
      <c r="K486" s="541"/>
    </row>
    <row r="487" spans="2:11" ht="20.100000000000001" customHeight="1" x14ac:dyDescent="0.25">
      <c r="B487" s="538"/>
      <c r="C487" s="539"/>
      <c r="D487" s="540"/>
      <c r="E487" s="541"/>
      <c r="F487" s="541"/>
      <c r="G487" s="541"/>
      <c r="H487" s="541"/>
      <c r="I487" s="541"/>
      <c r="J487" s="541"/>
      <c r="K487" s="541"/>
    </row>
    <row r="488" spans="2:11" ht="20.100000000000001" customHeight="1" x14ac:dyDescent="0.25">
      <c r="B488" s="538"/>
      <c r="C488" s="539"/>
      <c r="D488" s="540"/>
      <c r="E488" s="541"/>
      <c r="F488" s="541"/>
      <c r="G488" s="541"/>
      <c r="H488" s="541"/>
      <c r="I488" s="541"/>
      <c r="J488" s="541"/>
      <c r="K488" s="541"/>
    </row>
    <row r="489" spans="2:11" ht="20.100000000000001" customHeight="1" x14ac:dyDescent="0.25">
      <c r="B489" s="538"/>
      <c r="C489" s="539"/>
      <c r="D489" s="540"/>
      <c r="E489" s="541"/>
      <c r="F489" s="541"/>
      <c r="G489" s="541"/>
      <c r="H489" s="541"/>
      <c r="I489" s="541"/>
      <c r="J489" s="541"/>
      <c r="K489" s="541"/>
    </row>
    <row r="490" spans="2:11" ht="20.100000000000001" customHeight="1" x14ac:dyDescent="0.25">
      <c r="B490" s="538"/>
      <c r="C490" s="539"/>
      <c r="D490" s="540"/>
      <c r="E490" s="541"/>
      <c r="F490" s="541"/>
      <c r="G490" s="541"/>
      <c r="H490" s="541"/>
      <c r="I490" s="541"/>
      <c r="J490" s="541"/>
      <c r="K490" s="541"/>
    </row>
    <row r="491" spans="2:11" ht="20.100000000000001" customHeight="1" x14ac:dyDescent="0.25">
      <c r="B491" s="538"/>
      <c r="C491" s="539"/>
      <c r="D491" s="540"/>
      <c r="E491" s="541"/>
      <c r="F491" s="541"/>
      <c r="G491" s="541"/>
      <c r="H491" s="541"/>
      <c r="I491" s="541"/>
      <c r="J491" s="541"/>
      <c r="K491" s="541"/>
    </row>
    <row r="492" spans="2:11" ht="20.100000000000001" customHeight="1" x14ac:dyDescent="0.25">
      <c r="B492" s="538"/>
      <c r="C492" s="539"/>
      <c r="D492" s="540"/>
      <c r="E492" s="541"/>
      <c r="F492" s="541"/>
      <c r="G492" s="541"/>
      <c r="H492" s="541"/>
      <c r="I492" s="541"/>
      <c r="J492" s="541"/>
      <c r="K492" s="541"/>
    </row>
    <row r="493" spans="2:11" ht="20.100000000000001" customHeight="1" x14ac:dyDescent="0.25">
      <c r="B493" s="538"/>
      <c r="C493" s="539"/>
      <c r="D493" s="540"/>
      <c r="E493" s="541"/>
      <c r="F493" s="541"/>
      <c r="G493" s="541"/>
      <c r="H493" s="541"/>
      <c r="I493" s="541"/>
      <c r="J493" s="541"/>
      <c r="K493" s="541"/>
    </row>
    <row r="494" spans="2:11" ht="20.100000000000001" customHeight="1" x14ac:dyDescent="0.25">
      <c r="B494" s="538"/>
      <c r="C494" s="539"/>
      <c r="D494" s="540"/>
      <c r="E494" s="541"/>
      <c r="F494" s="541"/>
      <c r="G494" s="541"/>
      <c r="H494" s="541"/>
      <c r="I494" s="541"/>
      <c r="J494" s="541"/>
      <c r="K494" s="541"/>
    </row>
    <row r="495" spans="2:11" ht="20.100000000000001" customHeight="1" x14ac:dyDescent="0.25">
      <c r="B495" s="538"/>
      <c r="C495" s="539"/>
      <c r="D495" s="540"/>
      <c r="E495" s="541"/>
      <c r="F495" s="541"/>
      <c r="G495" s="541"/>
      <c r="H495" s="541"/>
      <c r="I495" s="541"/>
      <c r="J495" s="541"/>
      <c r="K495" s="541"/>
    </row>
    <row r="496" spans="2:11" ht="20.100000000000001" customHeight="1" x14ac:dyDescent="0.25">
      <c r="B496" s="538"/>
      <c r="C496" s="539"/>
      <c r="D496" s="540"/>
      <c r="E496" s="541"/>
      <c r="F496" s="541"/>
      <c r="G496" s="541"/>
      <c r="H496" s="541"/>
      <c r="I496" s="541"/>
      <c r="J496" s="541"/>
      <c r="K496" s="541"/>
    </row>
    <row r="497" spans="1:11" ht="20.100000000000001" customHeight="1" x14ac:dyDescent="0.25">
      <c r="B497" s="538"/>
      <c r="C497" s="539"/>
      <c r="D497" s="540"/>
      <c r="E497" s="541"/>
      <c r="F497" s="541"/>
      <c r="G497" s="541"/>
      <c r="H497" s="541"/>
      <c r="I497" s="541"/>
      <c r="J497" s="541"/>
      <c r="K497" s="541"/>
    </row>
    <row r="498" spans="1:11" ht="20.100000000000001" customHeight="1" x14ac:dyDescent="0.25">
      <c r="B498" s="538"/>
      <c r="C498" s="539"/>
      <c r="D498" s="540"/>
      <c r="E498" s="541"/>
      <c r="F498" s="541"/>
      <c r="G498" s="541"/>
      <c r="H498" s="541"/>
      <c r="I498" s="541"/>
      <c r="J498" s="541"/>
      <c r="K498" s="541"/>
    </row>
    <row r="499" spans="1:11" ht="20.100000000000001" customHeight="1" x14ac:dyDescent="0.25">
      <c r="B499" s="538"/>
      <c r="C499" s="539"/>
      <c r="D499" s="540"/>
      <c r="E499" s="541"/>
      <c r="F499" s="541"/>
      <c r="G499" s="541"/>
      <c r="H499" s="541"/>
      <c r="I499" s="541"/>
      <c r="J499" s="541"/>
      <c r="K499" s="541"/>
    </row>
    <row r="500" spans="1:11" ht="20.100000000000001" customHeight="1" x14ac:dyDescent="0.25">
      <c r="B500" s="538"/>
      <c r="C500" s="539"/>
      <c r="D500" s="540"/>
      <c r="E500" s="541"/>
      <c r="F500" s="541"/>
      <c r="G500" s="541"/>
      <c r="H500" s="541"/>
      <c r="I500" s="541"/>
      <c r="J500" s="541"/>
      <c r="K500" s="541"/>
    </row>
    <row r="501" spans="1:11" ht="20.100000000000001" customHeight="1" x14ac:dyDescent="0.25">
      <c r="B501" s="538"/>
      <c r="C501" s="539"/>
      <c r="D501" s="540"/>
      <c r="E501" s="541"/>
      <c r="F501" s="541"/>
      <c r="G501" s="541"/>
      <c r="H501" s="541"/>
      <c r="I501" s="541"/>
      <c r="J501" s="541"/>
      <c r="K501" s="541"/>
    </row>
    <row r="502" spans="1:11" ht="20.100000000000001" customHeight="1" x14ac:dyDescent="0.25">
      <c r="B502" s="538"/>
      <c r="C502" s="539"/>
      <c r="D502" s="540"/>
      <c r="E502" s="541"/>
      <c r="F502" s="541"/>
      <c r="G502" s="541"/>
      <c r="H502" s="541"/>
      <c r="I502" s="541"/>
      <c r="J502" s="541"/>
      <c r="K502" s="541"/>
    </row>
    <row r="503" spans="1:11" ht="20.100000000000001" customHeight="1" x14ac:dyDescent="0.25">
      <c r="B503" s="538"/>
      <c r="C503" s="539"/>
      <c r="D503" s="540"/>
      <c r="E503" s="541"/>
      <c r="F503" s="541"/>
      <c r="G503" s="541"/>
      <c r="H503" s="541"/>
      <c r="I503" s="541"/>
      <c r="J503" s="541"/>
      <c r="K503" s="541"/>
    </row>
    <row r="504" spans="1:11" ht="20.100000000000001" customHeight="1" x14ac:dyDescent="0.25">
      <c r="B504" s="538"/>
      <c r="C504" s="539"/>
      <c r="D504" s="540"/>
      <c r="E504" s="541"/>
      <c r="F504" s="541"/>
      <c r="G504" s="541"/>
      <c r="H504" s="541"/>
      <c r="I504" s="541"/>
      <c r="J504" s="541"/>
      <c r="K504" s="541"/>
    </row>
    <row r="505" spans="1:11" ht="20.100000000000001" customHeight="1" x14ac:dyDescent="0.25">
      <c r="B505" s="538"/>
      <c r="C505" s="539"/>
      <c r="D505" s="540"/>
      <c r="E505" s="541"/>
      <c r="F505" s="541"/>
      <c r="G505" s="541"/>
      <c r="H505" s="541"/>
      <c r="I505" s="541"/>
      <c r="J505" s="541"/>
      <c r="K505" s="541"/>
    </row>
    <row r="506" spans="1:11" ht="20.100000000000001" customHeight="1" x14ac:dyDescent="0.25">
      <c r="B506" s="538"/>
      <c r="C506" s="539"/>
      <c r="D506" s="540"/>
      <c r="E506" s="541"/>
      <c r="F506" s="541"/>
      <c r="G506" s="541"/>
      <c r="H506" s="541"/>
      <c r="I506" s="541"/>
      <c r="J506" s="541"/>
      <c r="K506" s="541"/>
    </row>
    <row r="507" spans="1:11" ht="20.100000000000001" customHeight="1" x14ac:dyDescent="0.25">
      <c r="B507" s="538"/>
      <c r="C507" s="539"/>
      <c r="D507" s="540"/>
      <c r="E507" s="541"/>
      <c r="F507" s="541"/>
      <c r="G507" s="541"/>
      <c r="H507" s="541"/>
      <c r="I507" s="541"/>
      <c r="J507" s="541"/>
      <c r="K507" s="541"/>
    </row>
    <row r="508" spans="1:11" ht="20.100000000000001" customHeight="1" x14ac:dyDescent="0.25">
      <c r="B508" s="538"/>
      <c r="C508" s="539"/>
      <c r="D508" s="540"/>
      <c r="E508" s="541"/>
      <c r="F508" s="541"/>
      <c r="G508" s="541"/>
      <c r="H508" s="541"/>
      <c r="I508" s="541"/>
      <c r="J508" s="541"/>
      <c r="K508" s="541"/>
    </row>
    <row r="509" spans="1:11" ht="20.100000000000001" customHeight="1" x14ac:dyDescent="0.25">
      <c r="B509" s="452"/>
      <c r="C509" s="452"/>
      <c r="D509" s="452"/>
      <c r="E509" s="452"/>
      <c r="F509" s="452"/>
      <c r="G509" s="452"/>
      <c r="H509" s="452"/>
      <c r="I509" s="452"/>
      <c r="J509" s="452"/>
      <c r="K509" s="452"/>
    </row>
    <row r="510" spans="1:11" ht="20.100000000000001" customHeight="1" x14ac:dyDescent="0.25">
      <c r="A510" s="543"/>
      <c r="B510" s="449">
        <f t="shared" ref="B510:B524" si="1">IFERROR(IF(LEN(C510)=0,"",StartYear+1),"")</f>
        <v>2023</v>
      </c>
      <c r="C510" s="348" t="str">
        <f>IFERROR(IF(INDEX(TableEmployeeList[Employee Name],Calc!B11)="","",INDEX(TableEmployeeList[Employee Name],Calc!B11)),"")</f>
        <v>Jonah Peterson</v>
      </c>
      <c r="D510" s="349" t="str">
        <f>IFERROR(IF(INDEX(TableEmployeeList[Department],Calc!B11)="","",INDEX(TableEmployeeList[Department],Calc!B11)),"")</f>
        <v>HR</v>
      </c>
      <c r="E510" s="327"/>
      <c r="F510" s="327"/>
      <c r="G510" s="327"/>
      <c r="H510" s="327"/>
      <c r="I510" s="327"/>
      <c r="J510" s="327"/>
      <c r="K510" s="327"/>
    </row>
    <row r="511" spans="1:11" ht="20.100000000000001" customHeight="1" x14ac:dyDescent="0.25">
      <c r="A511" s="543"/>
      <c r="B511" s="450">
        <f t="shared" si="1"/>
        <v>2023</v>
      </c>
      <c r="C511" s="348" t="str">
        <f>IFERROR(IF(INDEX(TableEmployeeList[Employee Name],Calc!B12)="","",INDEX(TableEmployeeList[Employee Name],Calc!B12)),"")</f>
        <v>Laila Robinson</v>
      </c>
      <c r="D511" s="349" t="str">
        <f>IFERROR(IF(INDEX(TableEmployeeList[Department],Calc!B12)="","",INDEX(TableEmployeeList[Department],Calc!B12)),"")</f>
        <v>Marketing</v>
      </c>
      <c r="E511" s="327"/>
      <c r="F511" s="327"/>
      <c r="G511" s="327"/>
      <c r="H511" s="327"/>
      <c r="I511" s="327"/>
      <c r="J511" s="327"/>
      <c r="K511" s="327"/>
    </row>
    <row r="512" spans="1:11" ht="20.100000000000001" customHeight="1" x14ac:dyDescent="0.25">
      <c r="A512" s="543"/>
      <c r="B512" s="450">
        <f t="shared" si="1"/>
        <v>2023</v>
      </c>
      <c r="C512" s="348" t="str">
        <f>IFERROR(IF(INDEX(TableEmployeeList[Employee Name],Calc!B13)="","",INDEX(TableEmployeeList[Employee Name],Calc!B13)),"")</f>
        <v>Vincent Collins</v>
      </c>
      <c r="D512" s="349" t="str">
        <f>IFERROR(IF(INDEX(TableEmployeeList[Department],Calc!B13)="","",INDEX(TableEmployeeList[Department],Calc!B13)),"")</f>
        <v>Marketing</v>
      </c>
      <c r="E512" s="327"/>
      <c r="F512" s="327"/>
      <c r="G512" s="327"/>
      <c r="H512" s="327"/>
      <c r="I512" s="327"/>
      <c r="J512" s="327"/>
      <c r="K512" s="327"/>
    </row>
    <row r="513" spans="1:11" ht="20.100000000000001" customHeight="1" x14ac:dyDescent="0.25">
      <c r="A513" s="543"/>
      <c r="B513" s="450">
        <f t="shared" si="1"/>
        <v>2023</v>
      </c>
      <c r="C513" s="348" t="str">
        <f>IFERROR(IF(INDEX(TableEmployeeList[Employee Name],Calc!B14)="","",INDEX(TableEmployeeList[Employee Name],Calc!B14)),"")</f>
        <v>Noah Kim</v>
      </c>
      <c r="D513" s="349" t="str">
        <f>IFERROR(IF(INDEX(TableEmployeeList[Department],Calc!B14)="","",INDEX(TableEmployeeList[Department],Calc!B14)),"")</f>
        <v>Finance</v>
      </c>
      <c r="E513" s="327"/>
      <c r="F513" s="327"/>
      <c r="G513" s="327"/>
      <c r="H513" s="327"/>
      <c r="I513" s="327"/>
      <c r="J513" s="327"/>
      <c r="K513" s="327"/>
    </row>
    <row r="514" spans="1:11" ht="20.100000000000001" customHeight="1" x14ac:dyDescent="0.25">
      <c r="A514" s="543"/>
      <c r="B514" s="450">
        <f t="shared" si="1"/>
        <v>2023</v>
      </c>
      <c r="C514" s="348" t="str">
        <f>IFERROR(IF(INDEX(TableEmployeeList[Employee Name],Calc!B15)="","",INDEX(TableEmployeeList[Employee Name],Calc!B15)),"")</f>
        <v>Kane Watts</v>
      </c>
      <c r="D514" s="349" t="str">
        <f>IFERROR(IF(INDEX(TableEmployeeList[Department],Calc!B15)="","",INDEX(TableEmployeeList[Department],Calc!B15)),"")</f>
        <v>Finance</v>
      </c>
      <c r="E514" s="327"/>
      <c r="F514" s="327"/>
      <c r="G514" s="327"/>
      <c r="H514" s="327"/>
      <c r="I514" s="327"/>
      <c r="J514" s="327"/>
      <c r="K514" s="327"/>
    </row>
    <row r="515" spans="1:11" ht="20.100000000000001" customHeight="1" x14ac:dyDescent="0.25">
      <c r="A515" s="543"/>
      <c r="B515" s="450">
        <f t="shared" si="1"/>
        <v>2023</v>
      </c>
      <c r="C515" s="348" t="str">
        <f>IFERROR(IF(INDEX(TableEmployeeList[Employee Name],Calc!B16)="","",INDEX(TableEmployeeList[Employee Name],Calc!B16)),"")</f>
        <v>Ryan Briggs</v>
      </c>
      <c r="D515" s="349" t="str">
        <f>IFERROR(IF(INDEX(TableEmployeeList[Department],Calc!B16)="","",INDEX(TableEmployeeList[Department],Calc!B16)),"")</f>
        <v>Accounting</v>
      </c>
      <c r="E515" s="327"/>
      <c r="F515" s="327"/>
      <c r="G515" s="327"/>
      <c r="H515" s="327"/>
      <c r="I515" s="327"/>
      <c r="J515" s="327"/>
      <c r="K515" s="327"/>
    </row>
    <row r="516" spans="1:11" ht="20.100000000000001" customHeight="1" x14ac:dyDescent="0.25">
      <c r="A516" s="543"/>
      <c r="B516" s="450">
        <f t="shared" si="1"/>
        <v>2023</v>
      </c>
      <c r="C516" s="348" t="str">
        <f>IFERROR(IF(INDEX(TableEmployeeList[Employee Name],Calc!B17)="","",INDEX(TableEmployeeList[Employee Name],Calc!B17)),"")</f>
        <v>Kobe Murphy</v>
      </c>
      <c r="D516" s="349" t="str">
        <f>IFERROR(IF(INDEX(TableEmployeeList[Department],Calc!B17)="","",INDEX(TableEmployeeList[Department],Calc!B17)),"")</f>
        <v>Accounting</v>
      </c>
      <c r="E516" s="327"/>
      <c r="F516" s="327"/>
      <c r="G516" s="327"/>
      <c r="H516" s="327"/>
      <c r="I516" s="327"/>
      <c r="J516" s="327"/>
      <c r="K516" s="327"/>
    </row>
    <row r="517" spans="1:11" ht="20.100000000000001" customHeight="1" x14ac:dyDescent="0.25">
      <c r="A517" s="543"/>
      <c r="B517" s="450">
        <f t="shared" si="1"/>
        <v>2023</v>
      </c>
      <c r="C517" s="348" t="str">
        <f>IFERROR(IF(INDEX(TableEmployeeList[Employee Name],Calc!B18)="","",INDEX(TableEmployeeList[Employee Name],Calc!B18)),"")</f>
        <v>Rylie Norman</v>
      </c>
      <c r="D517" s="349" t="str">
        <f>IFERROR(IF(INDEX(TableEmployeeList[Department],Calc!B18)="","",INDEX(TableEmployeeList[Department],Calc!B18)),"")</f>
        <v>Sales</v>
      </c>
      <c r="E517" s="327"/>
      <c r="F517" s="327"/>
      <c r="G517" s="327"/>
      <c r="H517" s="327"/>
      <c r="I517" s="327"/>
      <c r="J517" s="327"/>
      <c r="K517" s="327"/>
    </row>
    <row r="518" spans="1:11" ht="20.100000000000001" customHeight="1" x14ac:dyDescent="0.25">
      <c r="A518" s="543"/>
      <c r="B518" s="450">
        <f t="shared" si="1"/>
        <v>2023</v>
      </c>
      <c r="C518" s="348" t="str">
        <f>IFERROR(IF(INDEX(TableEmployeeList[Employee Name],Calc!B19)="","",INDEX(TableEmployeeList[Employee Name],Calc!B19)),"")</f>
        <v>Adalynn Turner</v>
      </c>
      <c r="D518" s="349" t="str">
        <f>IFERROR(IF(INDEX(TableEmployeeList[Department],Calc!B19)="","",INDEX(TableEmployeeList[Department],Calc!B19)),"")</f>
        <v>Sales</v>
      </c>
      <c r="E518" s="327"/>
      <c r="F518" s="327"/>
      <c r="G518" s="327"/>
      <c r="H518" s="327"/>
      <c r="I518" s="327"/>
      <c r="J518" s="327"/>
      <c r="K518" s="327"/>
    </row>
    <row r="519" spans="1:11" ht="20.100000000000001" customHeight="1" x14ac:dyDescent="0.25">
      <c r="A519" s="543"/>
      <c r="B519" s="450">
        <f t="shared" si="1"/>
        <v>2023</v>
      </c>
      <c r="C519" s="348" t="str">
        <f>IFERROR(IF(INDEX(TableEmployeeList[Employee Name],Calc!B20)="","",INDEX(TableEmployeeList[Employee Name],Calc!B20)),"")</f>
        <v>Aylin Berry</v>
      </c>
      <c r="D519" s="349" t="str">
        <f>IFERROR(IF(INDEX(TableEmployeeList[Department],Calc!B20)="","",INDEX(TableEmployeeList[Department],Calc!B20)),"")</f>
        <v>Sales</v>
      </c>
      <c r="E519" s="327"/>
      <c r="F519" s="327"/>
      <c r="G519" s="327"/>
      <c r="H519" s="327"/>
      <c r="I519" s="327"/>
      <c r="J519" s="327"/>
      <c r="K519" s="327"/>
    </row>
    <row r="520" spans="1:11" ht="20.100000000000001" customHeight="1" x14ac:dyDescent="0.25">
      <c r="A520" s="543"/>
      <c r="B520" s="450" t="str">
        <f t="shared" si="1"/>
        <v/>
      </c>
      <c r="C520" s="348" t="str">
        <f>IFERROR(IF(INDEX(TableEmployeeList[Employee Name],Calc!B21)="","",INDEX(TableEmployeeList[Employee Name],Calc!B21)),"")</f>
        <v/>
      </c>
      <c r="D520" s="349" t="str">
        <f>IFERROR(IF(INDEX(TableEmployeeList[Department],Calc!B21)="","",INDEX(TableEmployeeList[Department],Calc!B21)),"")</f>
        <v/>
      </c>
      <c r="E520" s="327"/>
      <c r="F520" s="327"/>
      <c r="G520" s="327"/>
      <c r="H520" s="327"/>
      <c r="I520" s="327"/>
      <c r="J520" s="327"/>
      <c r="K520" s="327"/>
    </row>
    <row r="521" spans="1:11" ht="20.100000000000001" customHeight="1" x14ac:dyDescent="0.25">
      <c r="A521" s="543"/>
      <c r="B521" s="450" t="str">
        <f t="shared" si="1"/>
        <v/>
      </c>
      <c r="C521" s="348" t="str">
        <f>IFERROR(IF(INDEX(TableEmployeeList[Employee Name],Calc!B22)="","",INDEX(TableEmployeeList[Employee Name],Calc!B22)),"")</f>
        <v/>
      </c>
      <c r="D521" s="349" t="str">
        <f>IFERROR(IF(INDEX(TableEmployeeList[Department],Calc!B22)="","",INDEX(TableEmployeeList[Department],Calc!B22)),"")</f>
        <v/>
      </c>
      <c r="E521" s="327"/>
      <c r="F521" s="327"/>
      <c r="G521" s="327"/>
      <c r="H521" s="327"/>
      <c r="I521" s="327"/>
      <c r="J521" s="327"/>
      <c r="K521" s="327"/>
    </row>
    <row r="522" spans="1:11" ht="20.100000000000001" customHeight="1" x14ac:dyDescent="0.25">
      <c r="A522" s="543"/>
      <c r="B522" s="450" t="str">
        <f t="shared" si="1"/>
        <v/>
      </c>
      <c r="C522" s="348" t="str">
        <f>IFERROR(IF(INDEX(TableEmployeeList[Employee Name],Calc!B23)="","",INDEX(TableEmployeeList[Employee Name],Calc!B23)),"")</f>
        <v/>
      </c>
      <c r="D522" s="349" t="str">
        <f>IFERROR(IF(INDEX(TableEmployeeList[Department],Calc!B23)="","",INDEX(TableEmployeeList[Department],Calc!B23)),"")</f>
        <v/>
      </c>
      <c r="E522" s="327"/>
      <c r="F522" s="327"/>
      <c r="G522" s="327"/>
      <c r="H522" s="327"/>
      <c r="I522" s="327"/>
      <c r="J522" s="327"/>
      <c r="K522" s="327"/>
    </row>
    <row r="523" spans="1:11" ht="20.100000000000001" customHeight="1" x14ac:dyDescent="0.25">
      <c r="A523" s="543"/>
      <c r="B523" s="450" t="str">
        <f t="shared" si="1"/>
        <v/>
      </c>
      <c r="C523" s="348" t="str">
        <f>IFERROR(IF(INDEX(TableEmployeeList[Employee Name],Calc!B24)="","",INDEX(TableEmployeeList[Employee Name],Calc!B24)),"")</f>
        <v/>
      </c>
      <c r="D523" s="349" t="str">
        <f>IFERROR(IF(INDEX(TableEmployeeList[Department],Calc!B24)="","",INDEX(TableEmployeeList[Department],Calc!B24)),"")</f>
        <v/>
      </c>
      <c r="E523" s="327"/>
      <c r="F523" s="327"/>
      <c r="G523" s="327"/>
      <c r="H523" s="327"/>
      <c r="I523" s="327"/>
      <c r="J523" s="327"/>
      <c r="K523" s="327"/>
    </row>
    <row r="524" spans="1:11" ht="20.100000000000001" customHeight="1" x14ac:dyDescent="0.25">
      <c r="A524" s="543"/>
      <c r="B524" s="450" t="str">
        <f t="shared" si="1"/>
        <v/>
      </c>
      <c r="C524" s="348" t="str">
        <f>IFERROR(IF(INDEX(TableEmployeeList[Employee Name],Calc!B25)="","",INDEX(TableEmployeeList[Employee Name],Calc!B25)),"")</f>
        <v/>
      </c>
      <c r="D524" s="349" t="str">
        <f>IFERROR(IF(INDEX(TableEmployeeList[Department],Calc!B25)="","",INDEX(TableEmployeeList[Department],Calc!B25)),"")</f>
        <v/>
      </c>
      <c r="E524" s="327"/>
      <c r="F524" s="327"/>
      <c r="G524" s="327"/>
      <c r="H524" s="327"/>
      <c r="I524" s="327"/>
      <c r="J524" s="327"/>
      <c r="K524" s="327"/>
    </row>
    <row r="525" spans="1:11" ht="20.100000000000001" customHeight="1" x14ac:dyDescent="0.25">
      <c r="A525" s="543"/>
      <c r="B525" s="538"/>
      <c r="C525" s="539"/>
      <c r="D525" s="540"/>
      <c r="E525" s="541"/>
      <c r="F525" s="541"/>
      <c r="G525" s="541"/>
      <c r="H525" s="541"/>
      <c r="I525" s="541"/>
      <c r="J525" s="541"/>
      <c r="K525" s="541"/>
    </row>
    <row r="526" spans="1:11" ht="20.100000000000001" customHeight="1" x14ac:dyDescent="0.25">
      <c r="A526" s="543"/>
      <c r="B526" s="538"/>
      <c r="C526" s="539"/>
      <c r="D526" s="540"/>
      <c r="E526" s="541"/>
      <c r="F526" s="541"/>
      <c r="G526" s="541"/>
      <c r="H526" s="541"/>
      <c r="I526" s="541"/>
      <c r="J526" s="541"/>
      <c r="K526" s="541"/>
    </row>
    <row r="527" spans="1:11" ht="20.100000000000001" customHeight="1" x14ac:dyDescent="0.25">
      <c r="A527" s="543"/>
      <c r="B527" s="538"/>
      <c r="C527" s="539"/>
      <c r="D527" s="540"/>
      <c r="E527" s="541"/>
      <c r="F527" s="541"/>
      <c r="G527" s="541"/>
      <c r="H527" s="541"/>
      <c r="I527" s="541"/>
      <c r="J527" s="541"/>
      <c r="K527" s="541"/>
    </row>
    <row r="528" spans="1:11" ht="20.100000000000001" customHeight="1" x14ac:dyDescent="0.25">
      <c r="A528" s="543"/>
      <c r="B528" s="538"/>
      <c r="C528" s="539"/>
      <c r="D528" s="540"/>
      <c r="E528" s="541"/>
      <c r="F528" s="541"/>
      <c r="G528" s="541"/>
      <c r="H528" s="541"/>
      <c r="I528" s="541"/>
      <c r="J528" s="541"/>
      <c r="K528" s="541"/>
    </row>
    <row r="529" spans="1:11" ht="20.100000000000001" customHeight="1" x14ac:dyDescent="0.25">
      <c r="A529" s="543"/>
      <c r="B529" s="538"/>
      <c r="C529" s="539"/>
      <c r="D529" s="540"/>
      <c r="E529" s="541"/>
      <c r="F529" s="541"/>
      <c r="G529" s="541"/>
      <c r="H529" s="541"/>
      <c r="I529" s="541"/>
      <c r="J529" s="541"/>
      <c r="K529" s="541"/>
    </row>
    <row r="530" spans="1:11" ht="20.100000000000001" customHeight="1" x14ac:dyDescent="0.25">
      <c r="B530" s="538"/>
      <c r="C530" s="539"/>
      <c r="D530" s="540"/>
      <c r="E530" s="541"/>
      <c r="F530" s="541"/>
      <c r="G530" s="541"/>
      <c r="H530" s="541"/>
      <c r="I530" s="541"/>
      <c r="J530" s="541"/>
      <c r="K530" s="541"/>
    </row>
    <row r="531" spans="1:11" ht="20.100000000000001" customHeight="1" x14ac:dyDescent="0.25">
      <c r="B531" s="538"/>
      <c r="C531" s="539"/>
      <c r="D531" s="540"/>
      <c r="E531" s="541"/>
      <c r="F531" s="541"/>
      <c r="G531" s="541"/>
      <c r="H531" s="541"/>
      <c r="I531" s="541"/>
      <c r="J531" s="541"/>
      <c r="K531" s="541"/>
    </row>
    <row r="532" spans="1:11" ht="20.100000000000001" customHeight="1" x14ac:dyDescent="0.25">
      <c r="B532" s="538"/>
      <c r="C532" s="539"/>
      <c r="D532" s="540"/>
      <c r="E532" s="541"/>
      <c r="F532" s="541"/>
      <c r="G532" s="541"/>
      <c r="H532" s="541"/>
      <c r="I532" s="541"/>
      <c r="J532" s="541"/>
      <c r="K532" s="541"/>
    </row>
    <row r="533" spans="1:11" ht="20.100000000000001" customHeight="1" x14ac:dyDescent="0.25">
      <c r="B533" s="538"/>
      <c r="C533" s="539"/>
      <c r="D533" s="540"/>
      <c r="E533" s="541"/>
      <c r="F533" s="541"/>
      <c r="G533" s="541"/>
      <c r="H533" s="541"/>
      <c r="I533" s="541"/>
      <c r="J533" s="541"/>
      <c r="K533" s="541"/>
    </row>
    <row r="534" spans="1:11" ht="20.100000000000001" customHeight="1" x14ac:dyDescent="0.25">
      <c r="B534" s="538"/>
      <c r="C534" s="539"/>
      <c r="D534" s="540"/>
      <c r="E534" s="541"/>
      <c r="F534" s="541"/>
      <c r="G534" s="541"/>
      <c r="H534" s="541"/>
      <c r="I534" s="541"/>
      <c r="J534" s="541"/>
      <c r="K534" s="541"/>
    </row>
    <row r="535" spans="1:11" ht="20.100000000000001" customHeight="1" x14ac:dyDescent="0.25">
      <c r="B535" s="538"/>
      <c r="C535" s="539"/>
      <c r="D535" s="540"/>
      <c r="E535" s="541"/>
      <c r="F535" s="541"/>
      <c r="G535" s="541"/>
      <c r="H535" s="541"/>
      <c r="I535" s="541"/>
      <c r="J535" s="541"/>
      <c r="K535" s="541"/>
    </row>
    <row r="536" spans="1:11" ht="20.100000000000001" customHeight="1" x14ac:dyDescent="0.25">
      <c r="B536" s="538"/>
      <c r="C536" s="539"/>
      <c r="D536" s="540"/>
      <c r="E536" s="541"/>
      <c r="F536" s="541"/>
      <c r="G536" s="541"/>
      <c r="H536" s="541"/>
      <c r="I536" s="541"/>
      <c r="J536" s="541"/>
      <c r="K536" s="541"/>
    </row>
    <row r="537" spans="1:11" ht="20.100000000000001" customHeight="1" x14ac:dyDescent="0.25">
      <c r="B537" s="538"/>
      <c r="C537" s="539"/>
      <c r="D537" s="540"/>
      <c r="E537" s="541"/>
      <c r="F537" s="541"/>
      <c r="G537" s="541"/>
      <c r="H537" s="541"/>
      <c r="I537" s="541"/>
      <c r="J537" s="541"/>
      <c r="K537" s="541"/>
    </row>
    <row r="538" spans="1:11" ht="20.100000000000001" customHeight="1" x14ac:dyDescent="0.25">
      <c r="B538" s="538"/>
      <c r="C538" s="539"/>
      <c r="D538" s="540"/>
      <c r="E538" s="541"/>
      <c r="F538" s="541"/>
      <c r="G538" s="541"/>
      <c r="H538" s="541"/>
      <c r="I538" s="541"/>
      <c r="J538" s="541"/>
      <c r="K538" s="541"/>
    </row>
    <row r="539" spans="1:11" ht="20.100000000000001" customHeight="1" x14ac:dyDescent="0.25">
      <c r="B539" s="538"/>
      <c r="C539" s="539"/>
      <c r="D539" s="540"/>
      <c r="E539" s="541"/>
      <c r="F539" s="541"/>
      <c r="G539" s="541"/>
      <c r="H539" s="541"/>
      <c r="I539" s="541"/>
      <c r="J539" s="541"/>
      <c r="K539" s="541"/>
    </row>
    <row r="540" spans="1:11" ht="20.100000000000001" customHeight="1" x14ac:dyDescent="0.25">
      <c r="B540" s="538"/>
      <c r="C540" s="539"/>
      <c r="D540" s="540"/>
      <c r="E540" s="541"/>
      <c r="F540" s="541"/>
      <c r="G540" s="541"/>
      <c r="H540" s="541"/>
      <c r="I540" s="541"/>
      <c r="J540" s="541"/>
      <c r="K540" s="541"/>
    </row>
    <row r="541" spans="1:11" ht="20.100000000000001" customHeight="1" x14ac:dyDescent="0.25">
      <c r="B541" s="538"/>
      <c r="C541" s="539"/>
      <c r="D541" s="540"/>
      <c r="E541" s="541"/>
      <c r="F541" s="541"/>
      <c r="G541" s="541"/>
      <c r="H541" s="541"/>
      <c r="I541" s="541"/>
      <c r="J541" s="541"/>
      <c r="K541" s="541"/>
    </row>
    <row r="542" spans="1:11" ht="20.100000000000001" customHeight="1" x14ac:dyDescent="0.25">
      <c r="B542" s="538"/>
      <c r="C542" s="539"/>
      <c r="D542" s="540"/>
      <c r="E542" s="541"/>
      <c r="F542" s="541"/>
      <c r="G542" s="541"/>
      <c r="H542" s="541"/>
      <c r="I542" s="541"/>
      <c r="J542" s="541"/>
      <c r="K542" s="541"/>
    </row>
    <row r="543" spans="1:11" ht="20.100000000000001" customHeight="1" x14ac:dyDescent="0.25">
      <c r="B543" s="538"/>
      <c r="C543" s="539"/>
      <c r="D543" s="540"/>
      <c r="E543" s="541"/>
      <c r="F543" s="541"/>
      <c r="G543" s="541"/>
      <c r="H543" s="541"/>
      <c r="I543" s="541"/>
      <c r="J543" s="541"/>
      <c r="K543" s="541"/>
    </row>
    <row r="544" spans="1:11" ht="20.100000000000001" customHeight="1" x14ac:dyDescent="0.25">
      <c r="B544" s="538"/>
      <c r="C544" s="539"/>
      <c r="D544" s="540"/>
      <c r="E544" s="541"/>
      <c r="F544" s="541"/>
      <c r="G544" s="541"/>
      <c r="H544" s="541"/>
      <c r="I544" s="541"/>
      <c r="J544" s="541"/>
      <c r="K544" s="541"/>
    </row>
    <row r="545" spans="2:11" ht="20.100000000000001" customHeight="1" x14ac:dyDescent="0.25">
      <c r="B545" s="538"/>
      <c r="C545" s="539"/>
      <c r="D545" s="540"/>
      <c r="E545" s="541"/>
      <c r="F545" s="541"/>
      <c r="G545" s="541"/>
      <c r="H545" s="541"/>
      <c r="I545" s="541"/>
      <c r="J545" s="541"/>
      <c r="K545" s="541"/>
    </row>
    <row r="546" spans="2:11" ht="20.100000000000001" customHeight="1" x14ac:dyDescent="0.25">
      <c r="B546" s="538"/>
      <c r="C546" s="539"/>
      <c r="D546" s="540"/>
      <c r="E546" s="541"/>
      <c r="F546" s="541"/>
      <c r="G546" s="541"/>
      <c r="H546" s="541"/>
      <c r="I546" s="541"/>
      <c r="J546" s="541"/>
      <c r="K546" s="541"/>
    </row>
    <row r="547" spans="2:11" ht="20.100000000000001" customHeight="1" x14ac:dyDescent="0.25">
      <c r="B547" s="538"/>
      <c r="C547" s="539"/>
      <c r="D547" s="540"/>
      <c r="E547" s="541"/>
      <c r="F547" s="541"/>
      <c r="G547" s="541"/>
      <c r="H547" s="541"/>
      <c r="I547" s="541"/>
      <c r="J547" s="541"/>
      <c r="K547" s="541"/>
    </row>
    <row r="548" spans="2:11" ht="20.100000000000001" customHeight="1" x14ac:dyDescent="0.25">
      <c r="B548" s="538"/>
      <c r="C548" s="539"/>
      <c r="D548" s="540"/>
      <c r="E548" s="541"/>
      <c r="F548" s="541"/>
      <c r="G548" s="541"/>
      <c r="H548" s="541"/>
      <c r="I548" s="541"/>
      <c r="J548" s="541"/>
      <c r="K548" s="541"/>
    </row>
    <row r="549" spans="2:11" ht="20.100000000000001" customHeight="1" x14ac:dyDescent="0.25">
      <c r="B549" s="538"/>
      <c r="C549" s="539"/>
      <c r="D549" s="540"/>
      <c r="E549" s="541"/>
      <c r="F549" s="541"/>
      <c r="G549" s="541"/>
      <c r="H549" s="541"/>
      <c r="I549" s="541"/>
      <c r="J549" s="541"/>
      <c r="K549" s="541"/>
    </row>
    <row r="550" spans="2:11" ht="20.100000000000001" customHeight="1" x14ac:dyDescent="0.25">
      <c r="B550" s="538"/>
      <c r="C550" s="539"/>
      <c r="D550" s="540"/>
      <c r="E550" s="541"/>
      <c r="F550" s="541"/>
      <c r="G550" s="541"/>
      <c r="H550" s="541"/>
      <c r="I550" s="541"/>
      <c r="J550" s="541"/>
      <c r="K550" s="541"/>
    </row>
    <row r="551" spans="2:11" ht="20.100000000000001" customHeight="1" x14ac:dyDescent="0.25">
      <c r="B551" s="538"/>
      <c r="C551" s="539"/>
      <c r="D551" s="540"/>
      <c r="E551" s="541"/>
      <c r="F551" s="541"/>
      <c r="G551" s="541"/>
      <c r="H551" s="541"/>
      <c r="I551" s="541"/>
      <c r="J551" s="541"/>
      <c r="K551" s="541"/>
    </row>
    <row r="552" spans="2:11" ht="20.100000000000001" customHeight="1" x14ac:dyDescent="0.25">
      <c r="B552" s="538"/>
      <c r="C552" s="539"/>
      <c r="D552" s="540"/>
      <c r="E552" s="541"/>
      <c r="F552" s="541"/>
      <c r="G552" s="541"/>
      <c r="H552" s="541"/>
      <c r="I552" s="541"/>
      <c r="J552" s="541"/>
      <c r="K552" s="541"/>
    </row>
    <row r="553" spans="2:11" ht="20.100000000000001" customHeight="1" x14ac:dyDescent="0.25">
      <c r="B553" s="538"/>
      <c r="C553" s="539"/>
      <c r="D553" s="540"/>
      <c r="E553" s="541"/>
      <c r="F553" s="541"/>
      <c r="G553" s="541"/>
      <c r="H553" s="541"/>
      <c r="I553" s="541"/>
      <c r="J553" s="541"/>
      <c r="K553" s="541"/>
    </row>
    <row r="554" spans="2:11" ht="20.100000000000001" customHeight="1" x14ac:dyDescent="0.25">
      <c r="B554" s="538"/>
      <c r="C554" s="539"/>
      <c r="D554" s="540"/>
      <c r="E554" s="541"/>
      <c r="F554" s="541"/>
      <c r="G554" s="541"/>
      <c r="H554" s="541"/>
      <c r="I554" s="541"/>
      <c r="J554" s="541"/>
      <c r="K554" s="541"/>
    </row>
    <row r="555" spans="2:11" ht="20.100000000000001" customHeight="1" x14ac:dyDescent="0.25">
      <c r="B555" s="538"/>
      <c r="C555" s="539"/>
      <c r="D555" s="540"/>
      <c r="E555" s="541"/>
      <c r="F555" s="541"/>
      <c r="G555" s="541"/>
      <c r="H555" s="541"/>
      <c r="I555" s="541"/>
      <c r="J555" s="541"/>
      <c r="K555" s="541"/>
    </row>
    <row r="556" spans="2:11" ht="20.100000000000001" customHeight="1" x14ac:dyDescent="0.25">
      <c r="B556" s="538"/>
      <c r="C556" s="539"/>
      <c r="D556" s="540"/>
      <c r="E556" s="541"/>
      <c r="F556" s="541"/>
      <c r="G556" s="541"/>
      <c r="H556" s="541"/>
      <c r="I556" s="541"/>
      <c r="J556" s="541"/>
      <c r="K556" s="541"/>
    </row>
    <row r="557" spans="2:11" ht="20.100000000000001" customHeight="1" x14ac:dyDescent="0.25">
      <c r="B557" s="538"/>
      <c r="C557" s="539"/>
      <c r="D557" s="540"/>
      <c r="E557" s="541"/>
      <c r="F557" s="541"/>
      <c r="G557" s="541"/>
      <c r="H557" s="541"/>
      <c r="I557" s="541"/>
      <c r="J557" s="541"/>
      <c r="K557" s="541"/>
    </row>
    <row r="558" spans="2:11" ht="20.100000000000001" customHeight="1" x14ac:dyDescent="0.25">
      <c r="B558" s="538"/>
      <c r="C558" s="539"/>
      <c r="D558" s="540"/>
      <c r="E558" s="541"/>
      <c r="F558" s="541"/>
      <c r="G558" s="541"/>
      <c r="H558" s="541"/>
      <c r="I558" s="541"/>
      <c r="J558" s="541"/>
      <c r="K558" s="541"/>
    </row>
    <row r="559" spans="2:11" ht="20.100000000000001" customHeight="1" x14ac:dyDescent="0.25">
      <c r="B559" s="538"/>
      <c r="C559" s="539"/>
      <c r="D559" s="540"/>
      <c r="E559" s="541"/>
      <c r="F559" s="541"/>
      <c r="G559" s="541"/>
      <c r="H559" s="541"/>
      <c r="I559" s="541"/>
      <c r="J559" s="541"/>
      <c r="K559" s="541"/>
    </row>
    <row r="560" spans="2:11" ht="20.100000000000001" customHeight="1" x14ac:dyDescent="0.25">
      <c r="B560" s="538"/>
      <c r="C560" s="539"/>
      <c r="D560" s="540"/>
      <c r="E560" s="541"/>
      <c r="F560" s="541"/>
      <c r="G560" s="541"/>
      <c r="H560" s="541"/>
      <c r="I560" s="541"/>
      <c r="J560" s="541"/>
      <c r="K560" s="541"/>
    </row>
    <row r="561" spans="2:11" ht="20.100000000000001" customHeight="1" x14ac:dyDescent="0.25">
      <c r="B561" s="538"/>
      <c r="C561" s="539"/>
      <c r="D561" s="540"/>
      <c r="E561" s="541"/>
      <c r="F561" s="541"/>
      <c r="G561" s="541"/>
      <c r="H561" s="541"/>
      <c r="I561" s="541"/>
      <c r="J561" s="541"/>
      <c r="K561" s="541"/>
    </row>
    <row r="562" spans="2:11" ht="20.100000000000001" customHeight="1" x14ac:dyDescent="0.25">
      <c r="B562" s="538"/>
      <c r="C562" s="539"/>
      <c r="D562" s="540"/>
      <c r="E562" s="541"/>
      <c r="F562" s="541"/>
      <c r="G562" s="541"/>
      <c r="H562" s="541"/>
      <c r="I562" s="541"/>
      <c r="J562" s="541"/>
      <c r="K562" s="541"/>
    </row>
    <row r="563" spans="2:11" ht="20.100000000000001" customHeight="1" x14ac:dyDescent="0.25">
      <c r="B563" s="538"/>
      <c r="C563" s="539"/>
      <c r="D563" s="540"/>
      <c r="E563" s="541"/>
      <c r="F563" s="541"/>
      <c r="G563" s="541"/>
      <c r="H563" s="541"/>
      <c r="I563" s="541"/>
      <c r="J563" s="541"/>
      <c r="K563" s="541"/>
    </row>
    <row r="564" spans="2:11" ht="20.100000000000001" customHeight="1" x14ac:dyDescent="0.25">
      <c r="B564" s="538"/>
      <c r="C564" s="539"/>
      <c r="D564" s="540"/>
      <c r="E564" s="541"/>
      <c r="F564" s="541"/>
      <c r="G564" s="541"/>
      <c r="H564" s="541"/>
      <c r="I564" s="541"/>
      <c r="J564" s="541"/>
      <c r="K564" s="541"/>
    </row>
    <row r="565" spans="2:11" ht="20.100000000000001" customHeight="1" x14ac:dyDescent="0.25">
      <c r="B565" s="538"/>
      <c r="C565" s="539"/>
      <c r="D565" s="540"/>
      <c r="E565" s="541"/>
      <c r="F565" s="541"/>
      <c r="G565" s="541"/>
      <c r="H565" s="541"/>
      <c r="I565" s="541"/>
      <c r="J565" s="541"/>
      <c r="K565" s="541"/>
    </row>
    <row r="566" spans="2:11" ht="20.100000000000001" customHeight="1" x14ac:dyDescent="0.25">
      <c r="B566" s="538"/>
      <c r="C566" s="539"/>
      <c r="D566" s="540"/>
      <c r="E566" s="541"/>
      <c r="F566" s="541"/>
      <c r="G566" s="541"/>
      <c r="H566" s="541"/>
      <c r="I566" s="541"/>
      <c r="J566" s="541"/>
      <c r="K566" s="541"/>
    </row>
    <row r="567" spans="2:11" ht="20.100000000000001" customHeight="1" x14ac:dyDescent="0.25">
      <c r="B567" s="538"/>
      <c r="C567" s="539"/>
      <c r="D567" s="540"/>
      <c r="E567" s="541"/>
      <c r="F567" s="541"/>
      <c r="G567" s="541"/>
      <c r="H567" s="541"/>
      <c r="I567" s="541"/>
      <c r="J567" s="541"/>
      <c r="K567" s="541"/>
    </row>
    <row r="568" spans="2:11" ht="20.100000000000001" customHeight="1" x14ac:dyDescent="0.25">
      <c r="B568" s="538"/>
      <c r="C568" s="539"/>
      <c r="D568" s="540"/>
      <c r="E568" s="541"/>
      <c r="F568" s="541"/>
      <c r="G568" s="541"/>
      <c r="H568" s="541"/>
      <c r="I568" s="541"/>
      <c r="J568" s="541"/>
      <c r="K568" s="541"/>
    </row>
    <row r="569" spans="2:11" ht="20.100000000000001" customHeight="1" x14ac:dyDescent="0.25">
      <c r="B569" s="538"/>
      <c r="C569" s="539"/>
      <c r="D569" s="540"/>
      <c r="E569" s="541"/>
      <c r="F569" s="541"/>
      <c r="G569" s="541"/>
      <c r="H569" s="541"/>
      <c r="I569" s="541"/>
      <c r="J569" s="541"/>
      <c r="K569" s="541"/>
    </row>
    <row r="570" spans="2:11" ht="20.100000000000001" customHeight="1" x14ac:dyDescent="0.25">
      <c r="B570" s="538"/>
      <c r="C570" s="539"/>
      <c r="D570" s="540"/>
      <c r="E570" s="541"/>
      <c r="F570" s="541"/>
      <c r="G570" s="541"/>
      <c r="H570" s="541"/>
      <c r="I570" s="541"/>
      <c r="J570" s="541"/>
      <c r="K570" s="541"/>
    </row>
    <row r="571" spans="2:11" ht="20.100000000000001" customHeight="1" x14ac:dyDescent="0.25">
      <c r="B571" s="538"/>
      <c r="C571" s="539"/>
      <c r="D571" s="540"/>
      <c r="E571" s="541"/>
      <c r="F571" s="541"/>
      <c r="G571" s="541"/>
      <c r="H571" s="541"/>
      <c r="I571" s="541"/>
      <c r="J571" s="541"/>
      <c r="K571" s="541"/>
    </row>
    <row r="572" spans="2:11" ht="20.100000000000001" customHeight="1" x14ac:dyDescent="0.25">
      <c r="B572" s="538"/>
      <c r="C572" s="539"/>
      <c r="D572" s="540"/>
      <c r="E572" s="541"/>
      <c r="F572" s="541"/>
      <c r="G572" s="541"/>
      <c r="H572" s="541"/>
      <c r="I572" s="541"/>
      <c r="J572" s="541"/>
      <c r="K572" s="541"/>
    </row>
    <row r="573" spans="2:11" ht="20.100000000000001" customHeight="1" x14ac:dyDescent="0.25">
      <c r="B573" s="538"/>
      <c r="C573" s="539"/>
      <c r="D573" s="540"/>
      <c r="E573" s="541"/>
      <c r="F573" s="541"/>
      <c r="G573" s="541"/>
      <c r="H573" s="541"/>
      <c r="I573" s="541"/>
      <c r="J573" s="541"/>
      <c r="K573" s="541"/>
    </row>
    <row r="574" spans="2:11" ht="20.100000000000001" customHeight="1" x14ac:dyDescent="0.25">
      <c r="B574" s="538"/>
      <c r="C574" s="539"/>
      <c r="D574" s="540"/>
      <c r="E574" s="541"/>
      <c r="F574" s="541"/>
      <c r="G574" s="541"/>
      <c r="H574" s="541"/>
      <c r="I574" s="541"/>
      <c r="J574" s="541"/>
      <c r="K574" s="541"/>
    </row>
    <row r="575" spans="2:11" ht="20.100000000000001" customHeight="1" x14ac:dyDescent="0.25">
      <c r="B575" s="538"/>
      <c r="C575" s="539"/>
      <c r="D575" s="540"/>
      <c r="E575" s="541"/>
      <c r="F575" s="541"/>
      <c r="G575" s="541"/>
      <c r="H575" s="541"/>
      <c r="I575" s="541"/>
      <c r="J575" s="541"/>
      <c r="K575" s="541"/>
    </row>
    <row r="576" spans="2:11" ht="20.100000000000001" customHeight="1" x14ac:dyDescent="0.25">
      <c r="B576" s="538"/>
      <c r="C576" s="539"/>
      <c r="D576" s="540"/>
      <c r="E576" s="541"/>
      <c r="F576" s="541"/>
      <c r="G576" s="541"/>
      <c r="H576" s="541"/>
      <c r="I576" s="541"/>
      <c r="J576" s="541"/>
      <c r="K576" s="541"/>
    </row>
    <row r="577" spans="2:11" ht="20.100000000000001" customHeight="1" x14ac:dyDescent="0.25">
      <c r="B577" s="538"/>
      <c r="C577" s="539"/>
      <c r="D577" s="540"/>
      <c r="E577" s="541"/>
      <c r="F577" s="541"/>
      <c r="G577" s="541"/>
      <c r="H577" s="541"/>
      <c r="I577" s="541"/>
      <c r="J577" s="541"/>
      <c r="K577" s="541"/>
    </row>
    <row r="578" spans="2:11" ht="20.100000000000001" customHeight="1" x14ac:dyDescent="0.25">
      <c r="B578" s="538"/>
      <c r="C578" s="539"/>
      <c r="D578" s="540"/>
      <c r="E578" s="541"/>
      <c r="F578" s="541"/>
      <c r="G578" s="541"/>
      <c r="H578" s="541"/>
      <c r="I578" s="541"/>
      <c r="J578" s="541"/>
      <c r="K578" s="541"/>
    </row>
    <row r="579" spans="2:11" ht="20.100000000000001" customHeight="1" x14ac:dyDescent="0.25">
      <c r="B579" s="538"/>
      <c r="C579" s="539"/>
      <c r="D579" s="540"/>
      <c r="E579" s="541"/>
      <c r="F579" s="541"/>
      <c r="G579" s="541"/>
      <c r="H579" s="541"/>
      <c r="I579" s="541"/>
      <c r="J579" s="541"/>
      <c r="K579" s="541"/>
    </row>
    <row r="580" spans="2:11" ht="20.100000000000001" customHeight="1" x14ac:dyDescent="0.25">
      <c r="B580" s="538"/>
      <c r="C580" s="539"/>
      <c r="D580" s="540"/>
      <c r="E580" s="541"/>
      <c r="F580" s="541"/>
      <c r="G580" s="541"/>
      <c r="H580" s="541"/>
      <c r="I580" s="541"/>
      <c r="J580" s="541"/>
      <c r="K580" s="541"/>
    </row>
    <row r="581" spans="2:11" ht="20.100000000000001" customHeight="1" x14ac:dyDescent="0.25">
      <c r="B581" s="538"/>
      <c r="C581" s="539"/>
      <c r="D581" s="540"/>
      <c r="E581" s="541"/>
      <c r="F581" s="541"/>
      <c r="G581" s="541"/>
      <c r="H581" s="541"/>
      <c r="I581" s="541"/>
      <c r="J581" s="541"/>
      <c r="K581" s="541"/>
    </row>
    <row r="582" spans="2:11" ht="20.100000000000001" customHeight="1" x14ac:dyDescent="0.25">
      <c r="B582" s="538"/>
      <c r="C582" s="539"/>
      <c r="D582" s="540"/>
      <c r="E582" s="541"/>
      <c r="F582" s="541"/>
      <c r="G582" s="541"/>
      <c r="H582" s="541"/>
      <c r="I582" s="541"/>
      <c r="J582" s="541"/>
      <c r="K582" s="541"/>
    </row>
    <row r="583" spans="2:11" ht="20.100000000000001" customHeight="1" x14ac:dyDescent="0.25">
      <c r="B583" s="538"/>
      <c r="C583" s="539"/>
      <c r="D583" s="540"/>
      <c r="E583" s="541"/>
      <c r="F583" s="541"/>
      <c r="G583" s="541"/>
      <c r="H583" s="541"/>
      <c r="I583" s="541"/>
      <c r="J583" s="541"/>
      <c r="K583" s="541"/>
    </row>
    <row r="584" spans="2:11" ht="20.100000000000001" customHeight="1" x14ac:dyDescent="0.25">
      <c r="B584" s="538"/>
      <c r="C584" s="539"/>
      <c r="D584" s="540"/>
      <c r="E584" s="541"/>
      <c r="F584" s="541"/>
      <c r="G584" s="541"/>
      <c r="H584" s="541"/>
      <c r="I584" s="541"/>
      <c r="J584" s="541"/>
      <c r="K584" s="541"/>
    </row>
    <row r="585" spans="2:11" ht="20.100000000000001" customHeight="1" x14ac:dyDescent="0.25">
      <c r="B585" s="538"/>
      <c r="C585" s="539"/>
      <c r="D585" s="540"/>
      <c r="E585" s="541"/>
      <c r="F585" s="541"/>
      <c r="G585" s="541"/>
      <c r="H585" s="541"/>
      <c r="I585" s="541"/>
      <c r="J585" s="541"/>
      <c r="K585" s="541"/>
    </row>
    <row r="586" spans="2:11" ht="20.100000000000001" customHeight="1" x14ac:dyDescent="0.25">
      <c r="B586" s="538"/>
      <c r="C586" s="539"/>
      <c r="D586" s="540"/>
      <c r="E586" s="541"/>
      <c r="F586" s="541"/>
      <c r="G586" s="541"/>
      <c r="H586" s="541"/>
      <c r="I586" s="541"/>
      <c r="J586" s="541"/>
      <c r="K586" s="541"/>
    </row>
    <row r="587" spans="2:11" ht="20.100000000000001" customHeight="1" x14ac:dyDescent="0.25">
      <c r="B587" s="538"/>
      <c r="C587" s="539"/>
      <c r="D587" s="540"/>
      <c r="E587" s="541"/>
      <c r="F587" s="541"/>
      <c r="G587" s="541"/>
      <c r="H587" s="541"/>
      <c r="I587" s="541"/>
      <c r="J587" s="541"/>
      <c r="K587" s="541"/>
    </row>
    <row r="588" spans="2:11" ht="20.100000000000001" customHeight="1" x14ac:dyDescent="0.25">
      <c r="B588" s="538"/>
      <c r="C588" s="539"/>
      <c r="D588" s="540"/>
      <c r="E588" s="541"/>
      <c r="F588" s="541"/>
      <c r="G588" s="541"/>
      <c r="H588" s="541"/>
      <c r="I588" s="541"/>
      <c r="J588" s="541"/>
      <c r="K588" s="541"/>
    </row>
    <row r="589" spans="2:11" ht="20.100000000000001" customHeight="1" x14ac:dyDescent="0.25">
      <c r="B589" s="538"/>
      <c r="C589" s="539"/>
      <c r="D589" s="540"/>
      <c r="E589" s="541"/>
      <c r="F589" s="541"/>
      <c r="G589" s="541"/>
      <c r="H589" s="541"/>
      <c r="I589" s="541"/>
      <c r="J589" s="541"/>
      <c r="K589" s="541"/>
    </row>
    <row r="590" spans="2:11" ht="20.100000000000001" customHeight="1" x14ac:dyDescent="0.25">
      <c r="B590" s="538"/>
      <c r="C590" s="539"/>
      <c r="D590" s="540"/>
      <c r="E590" s="541"/>
      <c r="F590" s="541"/>
      <c r="G590" s="541"/>
      <c r="H590" s="541"/>
      <c r="I590" s="541"/>
      <c r="J590" s="541"/>
      <c r="K590" s="541"/>
    </row>
    <row r="591" spans="2:11" ht="20.100000000000001" customHeight="1" x14ac:dyDescent="0.25">
      <c r="B591" s="538"/>
      <c r="C591" s="539"/>
      <c r="D591" s="540"/>
      <c r="E591" s="541"/>
      <c r="F591" s="541"/>
      <c r="G591" s="541"/>
      <c r="H591" s="541"/>
      <c r="I591" s="541"/>
      <c r="J591" s="541"/>
      <c r="K591" s="541"/>
    </row>
    <row r="592" spans="2:11" ht="20.100000000000001" customHeight="1" x14ac:dyDescent="0.25">
      <c r="B592" s="538"/>
      <c r="C592" s="539"/>
      <c r="D592" s="540"/>
      <c r="E592" s="541"/>
      <c r="F592" s="541"/>
      <c r="G592" s="541"/>
      <c r="H592" s="541"/>
      <c r="I592" s="541"/>
      <c r="J592" s="541"/>
      <c r="K592" s="541"/>
    </row>
    <row r="593" spans="2:11" ht="20.100000000000001" customHeight="1" x14ac:dyDescent="0.25">
      <c r="B593" s="538"/>
      <c r="C593" s="539"/>
      <c r="D593" s="540"/>
      <c r="E593" s="541"/>
      <c r="F593" s="541"/>
      <c r="G593" s="541"/>
      <c r="H593" s="541"/>
      <c r="I593" s="541"/>
      <c r="J593" s="541"/>
      <c r="K593" s="541"/>
    </row>
    <row r="594" spans="2:11" ht="20.100000000000001" customHeight="1" x14ac:dyDescent="0.25">
      <c r="B594" s="538"/>
      <c r="C594" s="539"/>
      <c r="D594" s="540"/>
      <c r="E594" s="541"/>
      <c r="F594" s="541"/>
      <c r="G594" s="541"/>
      <c r="H594" s="541"/>
      <c r="I594" s="541"/>
      <c r="J594" s="541"/>
      <c r="K594" s="541"/>
    </row>
    <row r="595" spans="2:11" ht="20.100000000000001" customHeight="1" x14ac:dyDescent="0.25">
      <c r="B595" s="538"/>
      <c r="C595" s="539"/>
      <c r="D595" s="540"/>
      <c r="E595" s="541"/>
      <c r="F595" s="541"/>
      <c r="G595" s="541"/>
      <c r="H595" s="541"/>
      <c r="I595" s="541"/>
      <c r="J595" s="541"/>
      <c r="K595" s="541"/>
    </row>
    <row r="596" spans="2:11" ht="20.100000000000001" customHeight="1" x14ac:dyDescent="0.25">
      <c r="B596" s="538"/>
      <c r="C596" s="539"/>
      <c r="D596" s="540"/>
      <c r="E596" s="541"/>
      <c r="F596" s="541"/>
      <c r="G596" s="541"/>
      <c r="H596" s="541"/>
      <c r="I596" s="541"/>
      <c r="J596" s="541"/>
      <c r="K596" s="541"/>
    </row>
    <row r="597" spans="2:11" ht="20.100000000000001" customHeight="1" x14ac:dyDescent="0.25">
      <c r="B597" s="538"/>
      <c r="C597" s="539"/>
      <c r="D597" s="540"/>
      <c r="E597" s="541"/>
      <c r="F597" s="541"/>
      <c r="G597" s="541"/>
      <c r="H597" s="541"/>
      <c r="I597" s="541"/>
      <c r="J597" s="541"/>
      <c r="K597" s="541"/>
    </row>
    <row r="598" spans="2:11" ht="20.100000000000001" customHeight="1" x14ac:dyDescent="0.25">
      <c r="B598" s="538"/>
      <c r="C598" s="539"/>
      <c r="D598" s="540"/>
      <c r="E598" s="541"/>
      <c r="F598" s="541"/>
      <c r="G598" s="541"/>
      <c r="H598" s="541"/>
      <c r="I598" s="541"/>
      <c r="J598" s="541"/>
      <c r="K598" s="541"/>
    </row>
    <row r="599" spans="2:11" ht="20.100000000000001" customHeight="1" x14ac:dyDescent="0.25">
      <c r="B599" s="538"/>
      <c r="C599" s="539"/>
      <c r="D599" s="540"/>
      <c r="E599" s="541"/>
      <c r="F599" s="541"/>
      <c r="G599" s="541"/>
      <c r="H599" s="541"/>
      <c r="I599" s="541"/>
      <c r="J599" s="541"/>
      <c r="K599" s="541"/>
    </row>
    <row r="600" spans="2:11" ht="20.100000000000001" customHeight="1" x14ac:dyDescent="0.25">
      <c r="B600" s="538"/>
      <c r="C600" s="539"/>
      <c r="D600" s="540"/>
      <c r="E600" s="541"/>
      <c r="F600" s="541"/>
      <c r="G600" s="541"/>
      <c r="H600" s="541"/>
      <c r="I600" s="541"/>
      <c r="J600" s="541"/>
      <c r="K600" s="541"/>
    </row>
    <row r="601" spans="2:11" ht="20.100000000000001" customHeight="1" x14ac:dyDescent="0.25">
      <c r="B601" s="538"/>
      <c r="C601" s="539"/>
      <c r="D601" s="540"/>
      <c r="E601" s="541"/>
      <c r="F601" s="541"/>
      <c r="G601" s="541"/>
      <c r="H601" s="541"/>
      <c r="I601" s="541"/>
      <c r="J601" s="541"/>
      <c r="K601" s="541"/>
    </row>
    <row r="602" spans="2:11" ht="20.100000000000001" customHeight="1" x14ac:dyDescent="0.25">
      <c r="B602" s="538"/>
      <c r="C602" s="539"/>
      <c r="D602" s="540"/>
      <c r="E602" s="541"/>
      <c r="F602" s="541"/>
      <c r="G602" s="541"/>
      <c r="H602" s="541"/>
      <c r="I602" s="541"/>
      <c r="J602" s="541"/>
      <c r="K602" s="541"/>
    </row>
    <row r="603" spans="2:11" ht="20.100000000000001" customHeight="1" x14ac:dyDescent="0.25">
      <c r="B603" s="538"/>
      <c r="C603" s="539"/>
      <c r="D603" s="540"/>
      <c r="E603" s="541"/>
      <c r="F603" s="541"/>
      <c r="G603" s="541"/>
      <c r="H603" s="541"/>
      <c r="I603" s="541"/>
      <c r="J603" s="541"/>
      <c r="K603" s="541"/>
    </row>
    <row r="604" spans="2:11" ht="20.100000000000001" customHeight="1" x14ac:dyDescent="0.25">
      <c r="B604" s="538"/>
      <c r="C604" s="539"/>
      <c r="D604" s="540"/>
      <c r="E604" s="541"/>
      <c r="F604" s="541"/>
      <c r="G604" s="541"/>
      <c r="H604" s="541"/>
      <c r="I604" s="541"/>
      <c r="J604" s="541"/>
      <c r="K604" s="541"/>
    </row>
    <row r="605" spans="2:11" ht="20.100000000000001" customHeight="1" x14ac:dyDescent="0.25">
      <c r="B605" s="538"/>
      <c r="C605" s="539"/>
      <c r="D605" s="540"/>
      <c r="E605" s="541"/>
      <c r="F605" s="541"/>
      <c r="G605" s="541"/>
      <c r="H605" s="541"/>
      <c r="I605" s="541"/>
      <c r="J605" s="541"/>
      <c r="K605" s="541"/>
    </row>
    <row r="606" spans="2:11" ht="20.100000000000001" customHeight="1" x14ac:dyDescent="0.25">
      <c r="B606" s="538"/>
      <c r="C606" s="539"/>
      <c r="D606" s="540"/>
      <c r="E606" s="541"/>
      <c r="F606" s="541"/>
      <c r="G606" s="541"/>
      <c r="H606" s="541"/>
      <c r="I606" s="541"/>
      <c r="J606" s="541"/>
      <c r="K606" s="541"/>
    </row>
    <row r="607" spans="2:11" ht="20.100000000000001" customHeight="1" x14ac:dyDescent="0.25">
      <c r="B607" s="538"/>
      <c r="C607" s="539"/>
      <c r="D607" s="540"/>
      <c r="E607" s="541"/>
      <c r="F607" s="541"/>
      <c r="G607" s="541"/>
      <c r="H607" s="541"/>
      <c r="I607" s="541"/>
      <c r="J607" s="541"/>
      <c r="K607" s="541"/>
    </row>
    <row r="608" spans="2:11" ht="20.100000000000001" customHeight="1" x14ac:dyDescent="0.25">
      <c r="B608" s="538"/>
      <c r="C608" s="539"/>
      <c r="D608" s="540"/>
      <c r="E608" s="541"/>
      <c r="F608" s="541"/>
      <c r="G608" s="541"/>
      <c r="H608" s="541"/>
      <c r="I608" s="541"/>
      <c r="J608" s="541"/>
      <c r="K608" s="541"/>
    </row>
    <row r="609" spans="2:11" ht="20.100000000000001" customHeight="1" x14ac:dyDescent="0.25">
      <c r="B609" s="538"/>
      <c r="C609" s="539"/>
      <c r="D609" s="540"/>
      <c r="E609" s="541"/>
      <c r="F609" s="541"/>
      <c r="G609" s="541"/>
      <c r="H609" s="541"/>
      <c r="I609" s="541"/>
      <c r="J609" s="541"/>
      <c r="K609" s="541"/>
    </row>
    <row r="610" spans="2:11" ht="20.100000000000001" customHeight="1" x14ac:dyDescent="0.25">
      <c r="B610" s="538"/>
      <c r="C610" s="539"/>
      <c r="D610" s="540"/>
      <c r="E610" s="541"/>
      <c r="F610" s="541"/>
      <c r="G610" s="541"/>
      <c r="H610" s="541"/>
      <c r="I610" s="541"/>
      <c r="J610" s="541"/>
      <c r="K610" s="541"/>
    </row>
    <row r="611" spans="2:11" ht="20.100000000000001" customHeight="1" x14ac:dyDescent="0.25">
      <c r="B611" s="538"/>
      <c r="C611" s="539"/>
      <c r="D611" s="540"/>
      <c r="E611" s="541"/>
      <c r="F611" s="541"/>
      <c r="G611" s="541"/>
      <c r="H611" s="541"/>
      <c r="I611" s="541"/>
      <c r="J611" s="541"/>
      <c r="K611" s="541"/>
    </row>
    <row r="612" spans="2:11" ht="20.100000000000001" customHeight="1" x14ac:dyDescent="0.25">
      <c r="B612" s="538"/>
      <c r="C612" s="539"/>
      <c r="D612" s="540"/>
      <c r="E612" s="541"/>
      <c r="F612" s="541"/>
      <c r="G612" s="541"/>
      <c r="H612" s="541"/>
      <c r="I612" s="541"/>
      <c r="J612" s="541"/>
      <c r="K612" s="541"/>
    </row>
    <row r="613" spans="2:11" ht="20.100000000000001" customHeight="1" x14ac:dyDescent="0.25">
      <c r="B613" s="538"/>
      <c r="C613" s="539"/>
      <c r="D613" s="540"/>
      <c r="E613" s="541"/>
      <c r="F613" s="541"/>
      <c r="G613" s="541"/>
      <c r="H613" s="541"/>
      <c r="I613" s="541"/>
      <c r="J613" s="541"/>
      <c r="K613" s="541"/>
    </row>
    <row r="614" spans="2:11" ht="20.100000000000001" customHeight="1" x14ac:dyDescent="0.25">
      <c r="B614" s="538"/>
      <c r="C614" s="539"/>
      <c r="D614" s="540"/>
      <c r="E614" s="541"/>
      <c r="F614" s="541"/>
      <c r="G614" s="541"/>
      <c r="H614" s="541"/>
      <c r="I614" s="541"/>
      <c r="J614" s="541"/>
      <c r="K614" s="541"/>
    </row>
    <row r="615" spans="2:11" ht="20.100000000000001" customHeight="1" x14ac:dyDescent="0.25">
      <c r="B615" s="538"/>
      <c r="C615" s="539"/>
      <c r="D615" s="540"/>
      <c r="E615" s="541"/>
      <c r="F615" s="541"/>
      <c r="G615" s="541"/>
      <c r="H615" s="541"/>
      <c r="I615" s="541"/>
      <c r="J615" s="541"/>
      <c r="K615" s="541"/>
    </row>
    <row r="616" spans="2:11" ht="20.100000000000001" customHeight="1" x14ac:dyDescent="0.25">
      <c r="B616" s="538"/>
      <c r="C616" s="539"/>
      <c r="D616" s="540"/>
      <c r="E616" s="541"/>
      <c r="F616" s="541"/>
      <c r="G616" s="541"/>
      <c r="H616" s="541"/>
      <c r="I616" s="541"/>
      <c r="J616" s="541"/>
      <c r="K616" s="541"/>
    </row>
    <row r="617" spans="2:11" ht="20.100000000000001" customHeight="1" x14ac:dyDescent="0.25">
      <c r="B617" s="538"/>
      <c r="C617" s="539"/>
      <c r="D617" s="540"/>
      <c r="E617" s="541"/>
      <c r="F617" s="541"/>
      <c r="G617" s="541"/>
      <c r="H617" s="541"/>
      <c r="I617" s="541"/>
      <c r="J617" s="541"/>
      <c r="K617" s="541"/>
    </row>
    <row r="618" spans="2:11" ht="20.100000000000001" customHeight="1" x14ac:dyDescent="0.25">
      <c r="B618" s="538"/>
      <c r="C618" s="539"/>
      <c r="D618" s="540"/>
      <c r="E618" s="541"/>
      <c r="F618" s="541"/>
      <c r="G618" s="541"/>
      <c r="H618" s="541"/>
      <c r="I618" s="541"/>
      <c r="J618" s="541"/>
      <c r="K618" s="541"/>
    </row>
    <row r="619" spans="2:11" ht="20.100000000000001" customHeight="1" x14ac:dyDescent="0.25">
      <c r="B619" s="538"/>
      <c r="C619" s="539"/>
      <c r="D619" s="540"/>
      <c r="E619" s="541"/>
      <c r="F619" s="541"/>
      <c r="G619" s="541"/>
      <c r="H619" s="541"/>
      <c r="I619" s="541"/>
      <c r="J619" s="541"/>
      <c r="K619" s="541"/>
    </row>
    <row r="620" spans="2:11" ht="20.100000000000001" customHeight="1" x14ac:dyDescent="0.25">
      <c r="B620" s="538"/>
      <c r="C620" s="539"/>
      <c r="D620" s="540"/>
      <c r="E620" s="541"/>
      <c r="F620" s="541"/>
      <c r="G620" s="541"/>
      <c r="H620" s="541"/>
      <c r="I620" s="541"/>
      <c r="J620" s="541"/>
      <c r="K620" s="541"/>
    </row>
    <row r="621" spans="2:11" ht="20.100000000000001" customHeight="1" x14ac:dyDescent="0.25">
      <c r="B621" s="538"/>
      <c r="C621" s="539"/>
      <c r="D621" s="540"/>
      <c r="E621" s="541"/>
      <c r="F621" s="541"/>
      <c r="G621" s="541"/>
      <c r="H621" s="541"/>
      <c r="I621" s="541"/>
      <c r="J621" s="541"/>
      <c r="K621" s="541"/>
    </row>
    <row r="622" spans="2:11" ht="20.100000000000001" customHeight="1" x14ac:dyDescent="0.25">
      <c r="B622" s="538"/>
      <c r="C622" s="539"/>
      <c r="D622" s="540"/>
      <c r="E622" s="541"/>
      <c r="F622" s="541"/>
      <c r="G622" s="541"/>
      <c r="H622" s="541"/>
      <c r="I622" s="541"/>
      <c r="J622" s="541"/>
      <c r="K622" s="541"/>
    </row>
    <row r="623" spans="2:11" ht="20.100000000000001" customHeight="1" x14ac:dyDescent="0.25">
      <c r="B623" s="538"/>
      <c r="C623" s="539"/>
      <c r="D623" s="540"/>
      <c r="E623" s="541"/>
      <c r="F623" s="541"/>
      <c r="G623" s="541"/>
      <c r="H623" s="541"/>
      <c r="I623" s="541"/>
      <c r="J623" s="541"/>
      <c r="K623" s="541"/>
    </row>
    <row r="624" spans="2:11" ht="20.100000000000001" customHeight="1" x14ac:dyDescent="0.25">
      <c r="B624" s="538"/>
      <c r="C624" s="539"/>
      <c r="D624" s="540"/>
      <c r="E624" s="541"/>
      <c r="F624" s="541"/>
      <c r="G624" s="541"/>
      <c r="H624" s="541"/>
      <c r="I624" s="541"/>
      <c r="J624" s="541"/>
      <c r="K624" s="541"/>
    </row>
    <row r="625" spans="2:11" ht="20.100000000000001" customHeight="1" x14ac:dyDescent="0.25">
      <c r="B625" s="538"/>
      <c r="C625" s="539"/>
      <c r="D625" s="540"/>
      <c r="E625" s="541"/>
      <c r="F625" s="541"/>
      <c r="G625" s="541"/>
      <c r="H625" s="541"/>
      <c r="I625" s="541"/>
      <c r="J625" s="541"/>
      <c r="K625" s="541"/>
    </row>
    <row r="626" spans="2:11" ht="20.100000000000001" customHeight="1" x14ac:dyDescent="0.25">
      <c r="B626" s="538"/>
      <c r="C626" s="539"/>
      <c r="D626" s="540"/>
      <c r="E626" s="541"/>
      <c r="F626" s="541"/>
      <c r="G626" s="541"/>
      <c r="H626" s="541"/>
      <c r="I626" s="541"/>
      <c r="J626" s="541"/>
      <c r="K626" s="541"/>
    </row>
    <row r="627" spans="2:11" ht="20.100000000000001" customHeight="1" x14ac:dyDescent="0.25">
      <c r="B627" s="538"/>
      <c r="C627" s="539"/>
      <c r="D627" s="540"/>
      <c r="E627" s="541"/>
      <c r="F627" s="541"/>
      <c r="G627" s="541"/>
      <c r="H627" s="541"/>
      <c r="I627" s="541"/>
      <c r="J627" s="541"/>
      <c r="K627" s="541"/>
    </row>
    <row r="628" spans="2:11" ht="20.100000000000001" customHeight="1" x14ac:dyDescent="0.25">
      <c r="B628" s="538"/>
      <c r="C628" s="539"/>
      <c r="D628" s="540"/>
      <c r="E628" s="541"/>
      <c r="F628" s="541"/>
      <c r="G628" s="541"/>
      <c r="H628" s="541"/>
      <c r="I628" s="541"/>
      <c r="J628" s="541"/>
      <c r="K628" s="541"/>
    </row>
    <row r="629" spans="2:11" ht="20.100000000000001" customHeight="1" x14ac:dyDescent="0.25">
      <c r="B629" s="538"/>
      <c r="C629" s="539"/>
      <c r="D629" s="540"/>
      <c r="E629" s="541"/>
      <c r="F629" s="541"/>
      <c r="G629" s="541"/>
      <c r="H629" s="541"/>
      <c r="I629" s="541"/>
      <c r="J629" s="541"/>
      <c r="K629" s="541"/>
    </row>
    <row r="630" spans="2:11" ht="20.100000000000001" customHeight="1" x14ac:dyDescent="0.25">
      <c r="B630" s="538"/>
      <c r="C630" s="539"/>
      <c r="D630" s="540"/>
      <c r="E630" s="541"/>
      <c r="F630" s="541"/>
      <c r="G630" s="541"/>
      <c r="H630" s="541"/>
      <c r="I630" s="541"/>
      <c r="J630" s="541"/>
      <c r="K630" s="541"/>
    </row>
    <row r="631" spans="2:11" ht="20.100000000000001" customHeight="1" x14ac:dyDescent="0.25">
      <c r="B631" s="538"/>
      <c r="C631" s="539"/>
      <c r="D631" s="540"/>
      <c r="E631" s="541"/>
      <c r="F631" s="541"/>
      <c r="G631" s="541"/>
      <c r="H631" s="541"/>
      <c r="I631" s="541"/>
      <c r="J631" s="541"/>
      <c r="K631" s="541"/>
    </row>
    <row r="632" spans="2:11" ht="20.100000000000001" customHeight="1" x14ac:dyDescent="0.25">
      <c r="B632" s="538"/>
      <c r="C632" s="539"/>
      <c r="D632" s="540"/>
      <c r="E632" s="541"/>
      <c r="F632" s="541"/>
      <c r="G632" s="541"/>
      <c r="H632" s="541"/>
      <c r="I632" s="541"/>
      <c r="J632" s="541"/>
      <c r="K632" s="541"/>
    </row>
    <row r="633" spans="2:11" ht="20.100000000000001" customHeight="1" x14ac:dyDescent="0.25">
      <c r="B633" s="538"/>
      <c r="C633" s="539"/>
      <c r="D633" s="540"/>
      <c r="E633" s="541"/>
      <c r="F633" s="541"/>
      <c r="G633" s="541"/>
      <c r="H633" s="541"/>
      <c r="I633" s="541"/>
      <c r="J633" s="541"/>
      <c r="K633" s="541"/>
    </row>
    <row r="634" spans="2:11" ht="20.100000000000001" customHeight="1" x14ac:dyDescent="0.25">
      <c r="B634" s="538"/>
      <c r="C634" s="539"/>
      <c r="D634" s="540"/>
      <c r="E634" s="541"/>
      <c r="F634" s="541"/>
      <c r="G634" s="541"/>
      <c r="H634" s="541"/>
      <c r="I634" s="541"/>
      <c r="J634" s="541"/>
      <c r="K634" s="541"/>
    </row>
    <row r="635" spans="2:11" ht="20.100000000000001" customHeight="1" x14ac:dyDescent="0.25">
      <c r="B635" s="538"/>
      <c r="C635" s="539"/>
      <c r="D635" s="540"/>
      <c r="E635" s="541"/>
      <c r="F635" s="541"/>
      <c r="G635" s="541"/>
      <c r="H635" s="541"/>
      <c r="I635" s="541"/>
      <c r="J635" s="541"/>
      <c r="K635" s="541"/>
    </row>
    <row r="636" spans="2:11" ht="20.100000000000001" customHeight="1" x14ac:dyDescent="0.25">
      <c r="B636" s="538"/>
      <c r="C636" s="539"/>
      <c r="D636" s="540"/>
      <c r="E636" s="541"/>
      <c r="F636" s="541"/>
      <c r="G636" s="541"/>
      <c r="H636" s="541"/>
      <c r="I636" s="541"/>
      <c r="J636" s="541"/>
      <c r="K636" s="541"/>
    </row>
    <row r="637" spans="2:11" ht="20.100000000000001" customHeight="1" x14ac:dyDescent="0.25">
      <c r="B637" s="538"/>
      <c r="C637" s="539"/>
      <c r="D637" s="540"/>
      <c r="E637" s="541"/>
      <c r="F637" s="541"/>
      <c r="G637" s="541"/>
      <c r="H637" s="541"/>
      <c r="I637" s="541"/>
      <c r="J637" s="541"/>
      <c r="K637" s="541"/>
    </row>
    <row r="638" spans="2:11" ht="20.100000000000001" customHeight="1" x14ac:dyDescent="0.25">
      <c r="B638" s="538"/>
      <c r="C638" s="539"/>
      <c r="D638" s="540"/>
      <c r="E638" s="541"/>
      <c r="F638" s="541"/>
      <c r="G638" s="541"/>
      <c r="H638" s="541"/>
      <c r="I638" s="541"/>
      <c r="J638" s="541"/>
      <c r="K638" s="541"/>
    </row>
    <row r="639" spans="2:11" ht="20.100000000000001" customHeight="1" x14ac:dyDescent="0.25">
      <c r="B639" s="538"/>
      <c r="C639" s="539"/>
      <c r="D639" s="540"/>
      <c r="E639" s="541"/>
      <c r="F639" s="541"/>
      <c r="G639" s="541"/>
      <c r="H639" s="541"/>
      <c r="I639" s="541"/>
      <c r="J639" s="541"/>
      <c r="K639" s="541"/>
    </row>
    <row r="640" spans="2:11" ht="20.100000000000001" customHeight="1" x14ac:dyDescent="0.25">
      <c r="B640" s="538"/>
      <c r="C640" s="539"/>
      <c r="D640" s="540"/>
      <c r="E640" s="541"/>
      <c r="F640" s="541"/>
      <c r="G640" s="541"/>
      <c r="H640" s="541"/>
      <c r="I640" s="541"/>
      <c r="J640" s="541"/>
      <c r="K640" s="541"/>
    </row>
    <row r="641" spans="2:11" ht="20.100000000000001" customHeight="1" x14ac:dyDescent="0.25">
      <c r="B641" s="538"/>
      <c r="C641" s="539"/>
      <c r="D641" s="540"/>
      <c r="E641" s="541"/>
      <c r="F641" s="541"/>
      <c r="G641" s="541"/>
      <c r="H641" s="541"/>
      <c r="I641" s="541"/>
      <c r="J641" s="541"/>
      <c r="K641" s="541"/>
    </row>
    <row r="642" spans="2:11" ht="20.100000000000001" customHeight="1" x14ac:dyDescent="0.25">
      <c r="B642" s="538"/>
      <c r="C642" s="539"/>
      <c r="D642" s="540"/>
      <c r="E642" s="541"/>
      <c r="F642" s="541"/>
      <c r="G642" s="541"/>
      <c r="H642" s="541"/>
      <c r="I642" s="541"/>
      <c r="J642" s="541"/>
      <c r="K642" s="541"/>
    </row>
    <row r="643" spans="2:11" ht="20.100000000000001" customHeight="1" x14ac:dyDescent="0.25">
      <c r="B643" s="538"/>
      <c r="C643" s="539"/>
      <c r="D643" s="540"/>
      <c r="E643" s="541"/>
      <c r="F643" s="541"/>
      <c r="G643" s="541"/>
      <c r="H643" s="541"/>
      <c r="I643" s="541"/>
      <c r="J643" s="541"/>
      <c r="K643" s="541"/>
    </row>
    <row r="644" spans="2:11" ht="20.100000000000001" customHeight="1" x14ac:dyDescent="0.25">
      <c r="B644" s="538"/>
      <c r="C644" s="539"/>
      <c r="D644" s="540"/>
      <c r="E644" s="541"/>
      <c r="F644" s="541"/>
      <c r="G644" s="541"/>
      <c r="H644" s="541"/>
      <c r="I644" s="541"/>
      <c r="J644" s="541"/>
      <c r="K644" s="541"/>
    </row>
    <row r="645" spans="2:11" ht="20.100000000000001" customHeight="1" x14ac:dyDescent="0.25">
      <c r="B645" s="538"/>
      <c r="C645" s="539"/>
      <c r="D645" s="540"/>
      <c r="E645" s="541"/>
      <c r="F645" s="541"/>
      <c r="G645" s="541"/>
      <c r="H645" s="541"/>
      <c r="I645" s="541"/>
      <c r="J645" s="541"/>
      <c r="K645" s="541"/>
    </row>
    <row r="646" spans="2:11" ht="20.100000000000001" customHeight="1" x14ac:dyDescent="0.25">
      <c r="B646" s="538"/>
      <c r="C646" s="539"/>
      <c r="D646" s="540"/>
      <c r="E646" s="541"/>
      <c r="F646" s="541"/>
      <c r="G646" s="541"/>
      <c r="H646" s="541"/>
      <c r="I646" s="541"/>
      <c r="J646" s="541"/>
      <c r="K646" s="541"/>
    </row>
    <row r="647" spans="2:11" ht="20.100000000000001" customHeight="1" x14ac:dyDescent="0.25">
      <c r="B647" s="538"/>
      <c r="C647" s="539"/>
      <c r="D647" s="540"/>
      <c r="E647" s="541"/>
      <c r="F647" s="541"/>
      <c r="G647" s="541"/>
      <c r="H647" s="541"/>
      <c r="I647" s="541"/>
      <c r="J647" s="541"/>
      <c r="K647" s="541"/>
    </row>
    <row r="648" spans="2:11" ht="20.100000000000001" customHeight="1" x14ac:dyDescent="0.25">
      <c r="B648" s="538"/>
      <c r="C648" s="539"/>
      <c r="D648" s="540"/>
      <c r="E648" s="541"/>
      <c r="F648" s="541"/>
      <c r="G648" s="541"/>
      <c r="H648" s="541"/>
      <c r="I648" s="541"/>
      <c r="J648" s="541"/>
      <c r="K648" s="541"/>
    </row>
    <row r="649" spans="2:11" ht="20.100000000000001" customHeight="1" x14ac:dyDescent="0.25">
      <c r="B649" s="538"/>
      <c r="C649" s="539"/>
      <c r="D649" s="540"/>
      <c r="E649" s="541"/>
      <c r="F649" s="541"/>
      <c r="G649" s="541"/>
      <c r="H649" s="541"/>
      <c r="I649" s="541"/>
      <c r="J649" s="541"/>
      <c r="K649" s="541"/>
    </row>
    <row r="650" spans="2:11" ht="20.100000000000001" customHeight="1" x14ac:dyDescent="0.25">
      <c r="B650" s="538"/>
      <c r="C650" s="539"/>
      <c r="D650" s="540"/>
      <c r="E650" s="541"/>
      <c r="F650" s="541"/>
      <c r="G650" s="541"/>
      <c r="H650" s="541"/>
      <c r="I650" s="541"/>
      <c r="J650" s="541"/>
      <c r="K650" s="541"/>
    </row>
    <row r="651" spans="2:11" ht="20.100000000000001" customHeight="1" x14ac:dyDescent="0.25">
      <c r="B651" s="538"/>
      <c r="C651" s="539"/>
      <c r="D651" s="540"/>
      <c r="E651" s="541"/>
      <c r="F651" s="541"/>
      <c r="G651" s="541"/>
      <c r="H651" s="541"/>
      <c r="I651" s="541"/>
      <c r="J651" s="541"/>
      <c r="K651" s="541"/>
    </row>
    <row r="652" spans="2:11" ht="20.100000000000001" customHeight="1" x14ac:dyDescent="0.25">
      <c r="B652" s="538"/>
      <c r="C652" s="539"/>
      <c r="D652" s="540"/>
      <c r="E652" s="541"/>
      <c r="F652" s="541"/>
      <c r="G652" s="541"/>
      <c r="H652" s="541"/>
      <c r="I652" s="541"/>
      <c r="J652" s="541"/>
      <c r="K652" s="541"/>
    </row>
    <row r="653" spans="2:11" ht="20.100000000000001" customHeight="1" x14ac:dyDescent="0.25">
      <c r="B653" s="538"/>
      <c r="C653" s="539"/>
      <c r="D653" s="540"/>
      <c r="E653" s="541"/>
      <c r="F653" s="541"/>
      <c r="G653" s="541"/>
      <c r="H653" s="541"/>
      <c r="I653" s="541"/>
      <c r="J653" s="541"/>
      <c r="K653" s="541"/>
    </row>
    <row r="654" spans="2:11" ht="20.100000000000001" customHeight="1" x14ac:dyDescent="0.25">
      <c r="B654" s="538"/>
      <c r="C654" s="539"/>
      <c r="D654" s="540"/>
      <c r="E654" s="541"/>
      <c r="F654" s="541"/>
      <c r="G654" s="541"/>
      <c r="H654" s="541"/>
      <c r="I654" s="541"/>
      <c r="J654" s="541"/>
      <c r="K654" s="541"/>
    </row>
    <row r="655" spans="2:11" ht="20.100000000000001" customHeight="1" x14ac:dyDescent="0.25">
      <c r="B655" s="538"/>
      <c r="C655" s="539"/>
      <c r="D655" s="540"/>
      <c r="E655" s="541"/>
      <c r="F655" s="541"/>
      <c r="G655" s="541"/>
      <c r="H655" s="541"/>
      <c r="I655" s="541"/>
      <c r="J655" s="541"/>
      <c r="K655" s="541"/>
    </row>
    <row r="656" spans="2:11" ht="20.100000000000001" customHeight="1" x14ac:dyDescent="0.25">
      <c r="B656" s="538"/>
      <c r="C656" s="539"/>
      <c r="D656" s="540"/>
      <c r="E656" s="541"/>
      <c r="F656" s="541"/>
      <c r="G656" s="541"/>
      <c r="H656" s="541"/>
      <c r="I656" s="541"/>
      <c r="J656" s="541"/>
      <c r="K656" s="541"/>
    </row>
    <row r="657" spans="2:11" ht="20.100000000000001" customHeight="1" x14ac:dyDescent="0.25">
      <c r="B657" s="538"/>
      <c r="C657" s="539"/>
      <c r="D657" s="540"/>
      <c r="E657" s="541"/>
      <c r="F657" s="541"/>
      <c r="G657" s="541"/>
      <c r="H657" s="541"/>
      <c r="I657" s="541"/>
      <c r="J657" s="541"/>
      <c r="K657" s="541"/>
    </row>
    <row r="658" spans="2:11" ht="20.100000000000001" customHeight="1" x14ac:dyDescent="0.25">
      <c r="B658" s="538"/>
      <c r="C658" s="539"/>
      <c r="D658" s="540"/>
      <c r="E658" s="541"/>
      <c r="F658" s="541"/>
      <c r="G658" s="541"/>
      <c r="H658" s="541"/>
      <c r="I658" s="541"/>
      <c r="J658" s="541"/>
      <c r="K658" s="541"/>
    </row>
    <row r="659" spans="2:11" ht="20.100000000000001" customHeight="1" x14ac:dyDescent="0.25">
      <c r="B659" s="538"/>
      <c r="C659" s="539"/>
      <c r="D659" s="540"/>
      <c r="E659" s="541"/>
      <c r="F659" s="541"/>
      <c r="G659" s="541"/>
      <c r="H659" s="541"/>
      <c r="I659" s="541"/>
      <c r="J659" s="541"/>
      <c r="K659" s="541"/>
    </row>
    <row r="660" spans="2:11" ht="20.100000000000001" customHeight="1" x14ac:dyDescent="0.25">
      <c r="B660" s="538"/>
      <c r="C660" s="539"/>
      <c r="D660" s="540"/>
      <c r="E660" s="541"/>
      <c r="F660" s="541"/>
      <c r="G660" s="541"/>
      <c r="H660" s="541"/>
      <c r="I660" s="541"/>
      <c r="J660" s="541"/>
      <c r="K660" s="541"/>
    </row>
    <row r="661" spans="2:11" ht="20.100000000000001" customHeight="1" x14ac:dyDescent="0.25">
      <c r="B661" s="538"/>
      <c r="C661" s="539"/>
      <c r="D661" s="540"/>
      <c r="E661" s="541"/>
      <c r="F661" s="541"/>
      <c r="G661" s="541"/>
      <c r="H661" s="541"/>
      <c r="I661" s="541"/>
      <c r="J661" s="541"/>
      <c r="K661" s="541"/>
    </row>
    <row r="662" spans="2:11" ht="20.100000000000001" customHeight="1" x14ac:dyDescent="0.25">
      <c r="B662" s="538"/>
      <c r="C662" s="539"/>
      <c r="D662" s="540"/>
      <c r="E662" s="541"/>
      <c r="F662" s="541"/>
      <c r="G662" s="541"/>
      <c r="H662" s="541"/>
      <c r="I662" s="541"/>
      <c r="J662" s="541"/>
      <c r="K662" s="541"/>
    </row>
    <row r="663" spans="2:11" ht="20.100000000000001" customHeight="1" x14ac:dyDescent="0.25">
      <c r="B663" s="538"/>
      <c r="C663" s="539"/>
      <c r="D663" s="540"/>
      <c r="E663" s="541"/>
      <c r="F663" s="541"/>
      <c r="G663" s="541"/>
      <c r="H663" s="541"/>
      <c r="I663" s="541"/>
      <c r="J663" s="541"/>
      <c r="K663" s="541"/>
    </row>
    <row r="664" spans="2:11" ht="20.100000000000001" customHeight="1" x14ac:dyDescent="0.25">
      <c r="B664" s="538"/>
      <c r="C664" s="539"/>
      <c r="D664" s="540"/>
      <c r="E664" s="541"/>
      <c r="F664" s="541"/>
      <c r="G664" s="541"/>
      <c r="H664" s="541"/>
      <c r="I664" s="541"/>
      <c r="J664" s="541"/>
      <c r="K664" s="541"/>
    </row>
    <row r="665" spans="2:11" ht="20.100000000000001" customHeight="1" x14ac:dyDescent="0.25">
      <c r="B665" s="538"/>
      <c r="C665" s="539"/>
      <c r="D665" s="540"/>
      <c r="E665" s="541"/>
      <c r="F665" s="541"/>
      <c r="G665" s="541"/>
      <c r="H665" s="541"/>
      <c r="I665" s="541"/>
      <c r="J665" s="541"/>
      <c r="K665" s="541"/>
    </row>
    <row r="666" spans="2:11" ht="20.100000000000001" customHeight="1" x14ac:dyDescent="0.25">
      <c r="B666" s="538"/>
      <c r="C666" s="539"/>
      <c r="D666" s="540"/>
      <c r="E666" s="541"/>
      <c r="F666" s="541"/>
      <c r="G666" s="541"/>
      <c r="H666" s="541"/>
      <c r="I666" s="541"/>
      <c r="J666" s="541"/>
      <c r="K666" s="541"/>
    </row>
    <row r="667" spans="2:11" ht="20.100000000000001" customHeight="1" x14ac:dyDescent="0.25">
      <c r="B667" s="538"/>
      <c r="C667" s="539"/>
      <c r="D667" s="540"/>
      <c r="E667" s="541"/>
      <c r="F667" s="541"/>
      <c r="G667" s="541"/>
      <c r="H667" s="541"/>
      <c r="I667" s="541"/>
      <c r="J667" s="541"/>
      <c r="K667" s="541"/>
    </row>
    <row r="668" spans="2:11" ht="20.100000000000001" customHeight="1" x14ac:dyDescent="0.25">
      <c r="B668" s="538"/>
      <c r="C668" s="539"/>
      <c r="D668" s="540"/>
      <c r="E668" s="541"/>
      <c r="F668" s="541"/>
      <c r="G668" s="541"/>
      <c r="H668" s="541"/>
      <c r="I668" s="541"/>
      <c r="J668" s="541"/>
      <c r="K668" s="541"/>
    </row>
    <row r="669" spans="2:11" ht="20.100000000000001" customHeight="1" x14ac:dyDescent="0.25">
      <c r="B669" s="538"/>
      <c r="C669" s="539"/>
      <c r="D669" s="540"/>
      <c r="E669" s="541"/>
      <c r="F669" s="541"/>
      <c r="G669" s="541"/>
      <c r="H669" s="541"/>
      <c r="I669" s="541"/>
      <c r="J669" s="541"/>
      <c r="K669" s="541"/>
    </row>
    <row r="670" spans="2:11" ht="20.100000000000001" customHeight="1" x14ac:dyDescent="0.25">
      <c r="B670" s="538"/>
      <c r="C670" s="539"/>
      <c r="D670" s="540"/>
      <c r="E670" s="541"/>
      <c r="F670" s="541"/>
      <c r="G670" s="541"/>
      <c r="H670" s="541"/>
      <c r="I670" s="541"/>
      <c r="J670" s="541"/>
      <c r="K670" s="541"/>
    </row>
    <row r="671" spans="2:11" ht="20.100000000000001" customHeight="1" x14ac:dyDescent="0.25">
      <c r="B671" s="538"/>
      <c r="C671" s="539"/>
      <c r="D671" s="540"/>
      <c r="E671" s="541"/>
      <c r="F671" s="541"/>
      <c r="G671" s="541"/>
      <c r="H671" s="541"/>
      <c r="I671" s="541"/>
      <c r="J671" s="541"/>
      <c r="K671" s="541"/>
    </row>
    <row r="672" spans="2:11" ht="20.100000000000001" customHeight="1" x14ac:dyDescent="0.25">
      <c r="B672" s="538"/>
      <c r="C672" s="539"/>
      <c r="D672" s="540"/>
      <c r="E672" s="541"/>
      <c r="F672" s="541"/>
      <c r="G672" s="541"/>
      <c r="H672" s="541"/>
      <c r="I672" s="541"/>
      <c r="J672" s="541"/>
      <c r="K672" s="541"/>
    </row>
    <row r="673" spans="2:11" ht="20.100000000000001" customHeight="1" x14ac:dyDescent="0.25">
      <c r="B673" s="538"/>
      <c r="C673" s="539"/>
      <c r="D673" s="540"/>
      <c r="E673" s="541"/>
      <c r="F673" s="541"/>
      <c r="G673" s="541"/>
      <c r="H673" s="541"/>
      <c r="I673" s="541"/>
      <c r="J673" s="541"/>
      <c r="K673" s="541"/>
    </row>
    <row r="674" spans="2:11" ht="20.100000000000001" customHeight="1" x14ac:dyDescent="0.25">
      <c r="B674" s="538"/>
      <c r="C674" s="539"/>
      <c r="D674" s="540"/>
      <c r="E674" s="541"/>
      <c r="F674" s="541"/>
      <c r="G674" s="541"/>
      <c r="H674" s="541"/>
      <c r="I674" s="541"/>
      <c r="J674" s="541"/>
      <c r="K674" s="541"/>
    </row>
    <row r="675" spans="2:11" ht="20.100000000000001" customHeight="1" x14ac:dyDescent="0.25">
      <c r="B675" s="538"/>
      <c r="C675" s="539"/>
      <c r="D675" s="540"/>
      <c r="E675" s="541"/>
      <c r="F675" s="541"/>
      <c r="G675" s="541"/>
      <c r="H675" s="541"/>
      <c r="I675" s="541"/>
      <c r="J675" s="541"/>
      <c r="K675" s="541"/>
    </row>
    <row r="676" spans="2:11" ht="20.100000000000001" customHeight="1" x14ac:dyDescent="0.25">
      <c r="B676" s="538"/>
      <c r="C676" s="539"/>
      <c r="D676" s="540"/>
      <c r="E676" s="541"/>
      <c r="F676" s="541"/>
      <c r="G676" s="541"/>
      <c r="H676" s="541"/>
      <c r="I676" s="541"/>
      <c r="J676" s="541"/>
      <c r="K676" s="541"/>
    </row>
    <row r="677" spans="2:11" ht="20.100000000000001" customHeight="1" x14ac:dyDescent="0.25">
      <c r="B677" s="538"/>
      <c r="C677" s="539"/>
      <c r="D677" s="540"/>
      <c r="E677" s="541"/>
      <c r="F677" s="541"/>
      <c r="G677" s="541"/>
      <c r="H677" s="541"/>
      <c r="I677" s="541"/>
      <c r="J677" s="541"/>
      <c r="K677" s="541"/>
    </row>
    <row r="678" spans="2:11" ht="20.100000000000001" customHeight="1" x14ac:dyDescent="0.25">
      <c r="B678" s="538"/>
      <c r="C678" s="539"/>
      <c r="D678" s="540"/>
      <c r="E678" s="541"/>
      <c r="F678" s="541"/>
      <c r="G678" s="541"/>
      <c r="H678" s="541"/>
      <c r="I678" s="541"/>
      <c r="J678" s="541"/>
      <c r="K678" s="541"/>
    </row>
    <row r="679" spans="2:11" ht="20.100000000000001" customHeight="1" x14ac:dyDescent="0.25">
      <c r="B679" s="538"/>
      <c r="C679" s="539"/>
      <c r="D679" s="540"/>
      <c r="E679" s="541"/>
      <c r="F679" s="541"/>
      <c r="G679" s="541"/>
      <c r="H679" s="541"/>
      <c r="I679" s="541"/>
      <c r="J679" s="541"/>
      <c r="K679" s="541"/>
    </row>
    <row r="680" spans="2:11" ht="20.100000000000001" customHeight="1" x14ac:dyDescent="0.25">
      <c r="B680" s="538"/>
      <c r="C680" s="539"/>
      <c r="D680" s="540"/>
      <c r="E680" s="541"/>
      <c r="F680" s="541"/>
      <c r="G680" s="541"/>
      <c r="H680" s="541"/>
      <c r="I680" s="541"/>
      <c r="J680" s="541"/>
      <c r="K680" s="541"/>
    </row>
    <row r="681" spans="2:11" ht="20.100000000000001" customHeight="1" x14ac:dyDescent="0.25">
      <c r="B681" s="538"/>
      <c r="C681" s="539"/>
      <c r="D681" s="540"/>
      <c r="E681" s="541"/>
      <c r="F681" s="541"/>
      <c r="G681" s="541"/>
      <c r="H681" s="541"/>
      <c r="I681" s="541"/>
      <c r="J681" s="541"/>
      <c r="K681" s="541"/>
    </row>
    <row r="682" spans="2:11" ht="20.100000000000001" customHeight="1" x14ac:dyDescent="0.25">
      <c r="B682" s="538"/>
      <c r="C682" s="539"/>
      <c r="D682" s="540"/>
      <c r="E682" s="541"/>
      <c r="F682" s="541"/>
      <c r="G682" s="541"/>
      <c r="H682" s="541"/>
      <c r="I682" s="541"/>
      <c r="J682" s="541"/>
      <c r="K682" s="541"/>
    </row>
    <row r="683" spans="2:11" ht="20.100000000000001" customHeight="1" x14ac:dyDescent="0.25">
      <c r="B683" s="538"/>
      <c r="C683" s="539"/>
      <c r="D683" s="540"/>
      <c r="E683" s="541"/>
      <c r="F683" s="541"/>
      <c r="G683" s="541"/>
      <c r="H683" s="541"/>
      <c r="I683" s="541"/>
      <c r="J683" s="541"/>
      <c r="K683" s="541"/>
    </row>
    <row r="684" spans="2:11" ht="20.100000000000001" customHeight="1" x14ac:dyDescent="0.25">
      <c r="B684" s="538"/>
      <c r="C684" s="539"/>
      <c r="D684" s="540"/>
      <c r="E684" s="541"/>
      <c r="F684" s="541"/>
      <c r="G684" s="541"/>
      <c r="H684" s="541"/>
      <c r="I684" s="541"/>
      <c r="J684" s="541"/>
      <c r="K684" s="541"/>
    </row>
    <row r="685" spans="2:11" ht="20.100000000000001" customHeight="1" x14ac:dyDescent="0.25">
      <c r="B685" s="538"/>
      <c r="C685" s="539"/>
      <c r="D685" s="540"/>
      <c r="E685" s="541"/>
      <c r="F685" s="541"/>
      <c r="G685" s="541"/>
      <c r="H685" s="541"/>
      <c r="I685" s="541"/>
      <c r="J685" s="541"/>
      <c r="K685" s="541"/>
    </row>
    <row r="686" spans="2:11" ht="20.100000000000001" customHeight="1" x14ac:dyDescent="0.25">
      <c r="B686" s="538"/>
      <c r="C686" s="539"/>
      <c r="D686" s="540"/>
      <c r="E686" s="541"/>
      <c r="F686" s="541"/>
      <c r="G686" s="541"/>
      <c r="H686" s="541"/>
      <c r="I686" s="541"/>
      <c r="J686" s="541"/>
      <c r="K686" s="541"/>
    </row>
    <row r="687" spans="2:11" ht="20.100000000000001" customHeight="1" x14ac:dyDescent="0.25">
      <c r="B687" s="538"/>
      <c r="C687" s="539"/>
      <c r="D687" s="540"/>
      <c r="E687" s="541"/>
      <c r="F687" s="541"/>
      <c r="G687" s="541"/>
      <c r="H687" s="541"/>
      <c r="I687" s="541"/>
      <c r="J687" s="541"/>
      <c r="K687" s="541"/>
    </row>
    <row r="688" spans="2:11" ht="20.100000000000001" customHeight="1" x14ac:dyDescent="0.25">
      <c r="B688" s="538"/>
      <c r="C688" s="539"/>
      <c r="D688" s="540"/>
      <c r="E688" s="541"/>
      <c r="F688" s="541"/>
      <c r="G688" s="541"/>
      <c r="H688" s="541"/>
      <c r="I688" s="541"/>
      <c r="J688" s="541"/>
      <c r="K688" s="541"/>
    </row>
    <row r="689" spans="2:11" ht="20.100000000000001" customHeight="1" x14ac:dyDescent="0.25">
      <c r="B689" s="538"/>
      <c r="C689" s="539"/>
      <c r="D689" s="540"/>
      <c r="E689" s="541"/>
      <c r="F689" s="541"/>
      <c r="G689" s="541"/>
      <c r="H689" s="541"/>
      <c r="I689" s="541"/>
      <c r="J689" s="541"/>
      <c r="K689" s="541"/>
    </row>
    <row r="690" spans="2:11" ht="20.100000000000001" customHeight="1" x14ac:dyDescent="0.25">
      <c r="B690" s="538"/>
      <c r="C690" s="539"/>
      <c r="D690" s="540"/>
      <c r="E690" s="541"/>
      <c r="F690" s="541"/>
      <c r="G690" s="541"/>
      <c r="H690" s="541"/>
      <c r="I690" s="541"/>
      <c r="J690" s="541"/>
      <c r="K690" s="541"/>
    </row>
    <row r="691" spans="2:11" ht="20.100000000000001" customHeight="1" x14ac:dyDescent="0.25">
      <c r="B691" s="538"/>
      <c r="C691" s="539"/>
      <c r="D691" s="540"/>
      <c r="E691" s="541"/>
      <c r="F691" s="541"/>
      <c r="G691" s="541"/>
      <c r="H691" s="541"/>
      <c r="I691" s="541"/>
      <c r="J691" s="541"/>
      <c r="K691" s="541"/>
    </row>
    <row r="692" spans="2:11" ht="20.100000000000001" customHeight="1" x14ac:dyDescent="0.25">
      <c r="B692" s="538"/>
      <c r="C692" s="539"/>
      <c r="D692" s="540"/>
      <c r="E692" s="541"/>
      <c r="F692" s="541"/>
      <c r="G692" s="541"/>
      <c r="H692" s="541"/>
      <c r="I692" s="541"/>
      <c r="J692" s="541"/>
      <c r="K692" s="541"/>
    </row>
    <row r="693" spans="2:11" ht="20.100000000000001" customHeight="1" x14ac:dyDescent="0.25">
      <c r="B693" s="538"/>
      <c r="C693" s="539"/>
      <c r="D693" s="540"/>
      <c r="E693" s="541"/>
      <c r="F693" s="541"/>
      <c r="G693" s="541"/>
      <c r="H693" s="541"/>
      <c r="I693" s="541"/>
      <c r="J693" s="541"/>
      <c r="K693" s="541"/>
    </row>
    <row r="694" spans="2:11" ht="20.100000000000001" customHeight="1" x14ac:dyDescent="0.25">
      <c r="B694" s="538"/>
      <c r="C694" s="539"/>
      <c r="D694" s="540"/>
      <c r="E694" s="541"/>
      <c r="F694" s="541"/>
      <c r="G694" s="541"/>
      <c r="H694" s="541"/>
      <c r="I694" s="541"/>
      <c r="J694" s="541"/>
      <c r="K694" s="541"/>
    </row>
    <row r="695" spans="2:11" ht="20.100000000000001" customHeight="1" x14ac:dyDescent="0.25">
      <c r="B695" s="538"/>
      <c r="C695" s="539"/>
      <c r="D695" s="540"/>
      <c r="E695" s="541"/>
      <c r="F695" s="541"/>
      <c r="G695" s="541"/>
      <c r="H695" s="541"/>
      <c r="I695" s="541"/>
      <c r="J695" s="541"/>
      <c r="K695" s="541"/>
    </row>
    <row r="696" spans="2:11" ht="20.100000000000001" customHeight="1" x14ac:dyDescent="0.25">
      <c r="B696" s="538"/>
      <c r="C696" s="539"/>
      <c r="D696" s="540"/>
      <c r="E696" s="541"/>
      <c r="F696" s="541"/>
      <c r="G696" s="541"/>
      <c r="H696" s="541"/>
      <c r="I696" s="541"/>
      <c r="J696" s="541"/>
      <c r="K696" s="541"/>
    </row>
    <row r="697" spans="2:11" ht="20.100000000000001" customHeight="1" x14ac:dyDescent="0.25">
      <c r="B697" s="538"/>
      <c r="C697" s="539"/>
      <c r="D697" s="540"/>
      <c r="E697" s="541"/>
      <c r="F697" s="541"/>
      <c r="G697" s="541"/>
      <c r="H697" s="541"/>
      <c r="I697" s="541"/>
      <c r="J697" s="541"/>
      <c r="K697" s="541"/>
    </row>
    <row r="698" spans="2:11" ht="20.100000000000001" customHeight="1" x14ac:dyDescent="0.25">
      <c r="B698" s="538"/>
      <c r="C698" s="539"/>
      <c r="D698" s="540"/>
      <c r="E698" s="541"/>
      <c r="F698" s="541"/>
      <c r="G698" s="541"/>
      <c r="H698" s="541"/>
      <c r="I698" s="541"/>
      <c r="J698" s="541"/>
      <c r="K698" s="541"/>
    </row>
    <row r="699" spans="2:11" ht="20.100000000000001" customHeight="1" x14ac:dyDescent="0.25">
      <c r="B699" s="538"/>
      <c r="C699" s="539"/>
      <c r="D699" s="540"/>
      <c r="E699" s="541"/>
      <c r="F699" s="541"/>
      <c r="G699" s="541"/>
      <c r="H699" s="541"/>
      <c r="I699" s="541"/>
      <c r="J699" s="541"/>
      <c r="K699" s="541"/>
    </row>
    <row r="700" spans="2:11" ht="20.100000000000001" customHeight="1" x14ac:dyDescent="0.25">
      <c r="B700" s="538"/>
      <c r="C700" s="539"/>
      <c r="D700" s="540"/>
      <c r="E700" s="541"/>
      <c r="F700" s="541"/>
      <c r="G700" s="541"/>
      <c r="H700" s="541"/>
      <c r="I700" s="541"/>
      <c r="J700" s="541"/>
      <c r="K700" s="541"/>
    </row>
    <row r="701" spans="2:11" ht="20.100000000000001" customHeight="1" x14ac:dyDescent="0.25">
      <c r="B701" s="538"/>
      <c r="C701" s="539"/>
      <c r="D701" s="540"/>
      <c r="E701" s="541"/>
      <c r="F701" s="541"/>
      <c r="G701" s="541"/>
      <c r="H701" s="541"/>
      <c r="I701" s="541"/>
      <c r="J701" s="541"/>
      <c r="K701" s="541"/>
    </row>
    <row r="702" spans="2:11" ht="20.100000000000001" customHeight="1" x14ac:dyDescent="0.25">
      <c r="B702" s="538"/>
      <c r="C702" s="539"/>
      <c r="D702" s="540"/>
      <c r="E702" s="541"/>
      <c r="F702" s="541"/>
      <c r="G702" s="541"/>
      <c r="H702" s="541"/>
      <c r="I702" s="541"/>
      <c r="J702" s="541"/>
      <c r="K702" s="541"/>
    </row>
    <row r="703" spans="2:11" ht="20.100000000000001" customHeight="1" x14ac:dyDescent="0.25">
      <c r="B703" s="538"/>
      <c r="C703" s="539"/>
      <c r="D703" s="540"/>
      <c r="E703" s="541"/>
      <c r="F703" s="541"/>
      <c r="G703" s="541"/>
      <c r="H703" s="541"/>
      <c r="I703" s="541"/>
      <c r="J703" s="541"/>
      <c r="K703" s="541"/>
    </row>
    <row r="704" spans="2:11" ht="20.100000000000001" customHeight="1" x14ac:dyDescent="0.25">
      <c r="B704" s="538"/>
      <c r="C704" s="539"/>
      <c r="D704" s="540"/>
      <c r="E704" s="541"/>
      <c r="F704" s="541"/>
      <c r="G704" s="541"/>
      <c r="H704" s="541"/>
      <c r="I704" s="541"/>
      <c r="J704" s="541"/>
      <c r="K704" s="541"/>
    </row>
    <row r="705" spans="2:11" ht="20.100000000000001" customHeight="1" x14ac:dyDescent="0.25">
      <c r="B705" s="538"/>
      <c r="C705" s="539"/>
      <c r="D705" s="540"/>
      <c r="E705" s="541"/>
      <c r="F705" s="541"/>
      <c r="G705" s="541"/>
      <c r="H705" s="541"/>
      <c r="I705" s="541"/>
      <c r="J705" s="541"/>
      <c r="K705" s="541"/>
    </row>
    <row r="706" spans="2:11" ht="20.100000000000001" customHeight="1" x14ac:dyDescent="0.25">
      <c r="B706" s="538"/>
      <c r="C706" s="539"/>
      <c r="D706" s="540"/>
      <c r="E706" s="541"/>
      <c r="F706" s="541"/>
      <c r="G706" s="541"/>
      <c r="H706" s="541"/>
      <c r="I706" s="541"/>
      <c r="J706" s="541"/>
      <c r="K706" s="541"/>
    </row>
    <row r="707" spans="2:11" ht="20.100000000000001" customHeight="1" x14ac:dyDescent="0.25">
      <c r="B707" s="538"/>
      <c r="C707" s="539"/>
      <c r="D707" s="540"/>
      <c r="E707" s="541"/>
      <c r="F707" s="541"/>
      <c r="G707" s="541"/>
      <c r="H707" s="541"/>
      <c r="I707" s="541"/>
      <c r="J707" s="541"/>
      <c r="K707" s="541"/>
    </row>
    <row r="708" spans="2:11" ht="20.100000000000001" customHeight="1" x14ac:dyDescent="0.25">
      <c r="B708" s="538"/>
      <c r="C708" s="539"/>
      <c r="D708" s="540"/>
      <c r="E708" s="541"/>
      <c r="F708" s="541"/>
      <c r="G708" s="541"/>
      <c r="H708" s="541"/>
      <c r="I708" s="541"/>
      <c r="J708" s="541"/>
      <c r="K708" s="541"/>
    </row>
    <row r="709" spans="2:11" ht="20.100000000000001" customHeight="1" x14ac:dyDescent="0.25">
      <c r="B709" s="538"/>
      <c r="C709" s="539"/>
      <c r="D709" s="540"/>
      <c r="E709" s="541"/>
      <c r="F709" s="541"/>
      <c r="G709" s="541"/>
      <c r="H709" s="541"/>
      <c r="I709" s="541"/>
      <c r="J709" s="541"/>
      <c r="K709" s="541"/>
    </row>
    <row r="710" spans="2:11" ht="20.100000000000001" customHeight="1" x14ac:dyDescent="0.25">
      <c r="B710" s="538"/>
      <c r="C710" s="539"/>
      <c r="D710" s="540"/>
      <c r="E710" s="541"/>
      <c r="F710" s="541"/>
      <c r="G710" s="541"/>
      <c r="H710" s="541"/>
      <c r="I710" s="541"/>
      <c r="J710" s="541"/>
      <c r="K710" s="541"/>
    </row>
    <row r="711" spans="2:11" ht="20.100000000000001" customHeight="1" x14ac:dyDescent="0.25">
      <c r="B711" s="538"/>
      <c r="C711" s="539"/>
      <c r="D711" s="540"/>
      <c r="E711" s="541"/>
      <c r="F711" s="541"/>
      <c r="G711" s="541"/>
      <c r="H711" s="541"/>
      <c r="I711" s="541"/>
      <c r="J711" s="541"/>
      <c r="K711" s="541"/>
    </row>
    <row r="712" spans="2:11" ht="20.100000000000001" customHeight="1" x14ac:dyDescent="0.25">
      <c r="B712" s="538"/>
      <c r="C712" s="539"/>
      <c r="D712" s="540"/>
      <c r="E712" s="541"/>
      <c r="F712" s="541"/>
      <c r="G712" s="541"/>
      <c r="H712" s="541"/>
      <c r="I712" s="541"/>
      <c r="J712" s="541"/>
      <c r="K712" s="541"/>
    </row>
    <row r="713" spans="2:11" ht="20.100000000000001" customHeight="1" x14ac:dyDescent="0.25">
      <c r="B713" s="538"/>
      <c r="C713" s="539"/>
      <c r="D713" s="540"/>
      <c r="E713" s="541"/>
      <c r="F713" s="541"/>
      <c r="G713" s="541"/>
      <c r="H713" s="541"/>
      <c r="I713" s="541"/>
      <c r="J713" s="541"/>
      <c r="K713" s="541"/>
    </row>
    <row r="714" spans="2:11" ht="20.100000000000001" customHeight="1" x14ac:dyDescent="0.25">
      <c r="B714" s="538"/>
      <c r="C714" s="539"/>
      <c r="D714" s="540"/>
      <c r="E714" s="541"/>
      <c r="F714" s="541"/>
      <c r="G714" s="541"/>
      <c r="H714" s="541"/>
      <c r="I714" s="541"/>
      <c r="J714" s="541"/>
      <c r="K714" s="541"/>
    </row>
    <row r="715" spans="2:11" ht="20.100000000000001" customHeight="1" x14ac:dyDescent="0.25">
      <c r="B715" s="538"/>
      <c r="C715" s="539"/>
      <c r="D715" s="540"/>
      <c r="E715" s="541"/>
      <c r="F715" s="541"/>
      <c r="G715" s="541"/>
      <c r="H715" s="541"/>
      <c r="I715" s="541"/>
      <c r="J715" s="541"/>
      <c r="K715" s="541"/>
    </row>
    <row r="716" spans="2:11" ht="20.100000000000001" customHeight="1" x14ac:dyDescent="0.25">
      <c r="B716" s="538"/>
      <c r="C716" s="539"/>
      <c r="D716" s="540"/>
      <c r="E716" s="541"/>
      <c r="F716" s="541"/>
      <c r="G716" s="541"/>
      <c r="H716" s="541"/>
      <c r="I716" s="541"/>
      <c r="J716" s="541"/>
      <c r="K716" s="541"/>
    </row>
    <row r="717" spans="2:11" ht="20.100000000000001" customHeight="1" x14ac:dyDescent="0.25">
      <c r="B717" s="538"/>
      <c r="C717" s="539"/>
      <c r="D717" s="540"/>
      <c r="E717" s="541"/>
      <c r="F717" s="541"/>
      <c r="G717" s="541"/>
      <c r="H717" s="541"/>
      <c r="I717" s="541"/>
      <c r="J717" s="541"/>
      <c r="K717" s="541"/>
    </row>
    <row r="718" spans="2:11" ht="20.100000000000001" customHeight="1" x14ac:dyDescent="0.25">
      <c r="B718" s="538"/>
      <c r="C718" s="539"/>
      <c r="D718" s="540"/>
      <c r="E718" s="541"/>
      <c r="F718" s="541"/>
      <c r="G718" s="541"/>
      <c r="H718" s="541"/>
      <c r="I718" s="541"/>
      <c r="J718" s="541"/>
      <c r="K718" s="541"/>
    </row>
    <row r="719" spans="2:11" ht="20.100000000000001" customHeight="1" x14ac:dyDescent="0.25">
      <c r="B719" s="538"/>
      <c r="C719" s="539"/>
      <c r="D719" s="540"/>
      <c r="E719" s="541"/>
      <c r="F719" s="541"/>
      <c r="G719" s="541"/>
      <c r="H719" s="541"/>
      <c r="I719" s="541"/>
      <c r="J719" s="541"/>
      <c r="K719" s="541"/>
    </row>
    <row r="720" spans="2:11" ht="20.100000000000001" customHeight="1" x14ac:dyDescent="0.25">
      <c r="B720" s="538"/>
      <c r="C720" s="539"/>
      <c r="D720" s="540"/>
      <c r="E720" s="541"/>
      <c r="F720" s="541"/>
      <c r="G720" s="541"/>
      <c r="H720" s="541"/>
      <c r="I720" s="541"/>
      <c r="J720" s="541"/>
      <c r="K720" s="541"/>
    </row>
    <row r="721" spans="2:11" ht="20.100000000000001" customHeight="1" x14ac:dyDescent="0.25">
      <c r="B721" s="538"/>
      <c r="C721" s="539"/>
      <c r="D721" s="540"/>
      <c r="E721" s="541"/>
      <c r="F721" s="541"/>
      <c r="G721" s="541"/>
      <c r="H721" s="541"/>
      <c r="I721" s="541"/>
      <c r="J721" s="541"/>
      <c r="K721" s="541"/>
    </row>
    <row r="722" spans="2:11" ht="20.100000000000001" customHeight="1" x14ac:dyDescent="0.25">
      <c r="B722" s="538"/>
      <c r="C722" s="539"/>
      <c r="D722" s="540"/>
      <c r="E722" s="541"/>
      <c r="F722" s="541"/>
      <c r="G722" s="541"/>
      <c r="H722" s="541"/>
      <c r="I722" s="541"/>
      <c r="J722" s="541"/>
      <c r="K722" s="541"/>
    </row>
    <row r="723" spans="2:11" ht="20.100000000000001" customHeight="1" x14ac:dyDescent="0.25">
      <c r="B723" s="538"/>
      <c r="C723" s="539"/>
      <c r="D723" s="540"/>
      <c r="E723" s="541"/>
      <c r="F723" s="541"/>
      <c r="G723" s="541"/>
      <c r="H723" s="541"/>
      <c r="I723" s="541"/>
      <c r="J723" s="541"/>
      <c r="K723" s="541"/>
    </row>
    <row r="724" spans="2:11" ht="20.100000000000001" customHeight="1" x14ac:dyDescent="0.25">
      <c r="B724" s="538"/>
      <c r="C724" s="539"/>
      <c r="D724" s="540"/>
      <c r="E724" s="541"/>
      <c r="F724" s="541"/>
      <c r="G724" s="541"/>
      <c r="H724" s="541"/>
      <c r="I724" s="541"/>
      <c r="J724" s="541"/>
      <c r="K724" s="541"/>
    </row>
    <row r="725" spans="2:11" ht="20.100000000000001" customHeight="1" x14ac:dyDescent="0.25">
      <c r="B725" s="538"/>
      <c r="C725" s="539"/>
      <c r="D725" s="540"/>
      <c r="E725" s="541"/>
      <c r="F725" s="541"/>
      <c r="G725" s="541"/>
      <c r="H725" s="541"/>
      <c r="I725" s="541"/>
      <c r="J725" s="541"/>
      <c r="K725" s="541"/>
    </row>
    <row r="726" spans="2:11" ht="20.100000000000001" customHeight="1" x14ac:dyDescent="0.25">
      <c r="B726" s="538"/>
      <c r="C726" s="539"/>
      <c r="D726" s="540"/>
      <c r="E726" s="541"/>
      <c r="F726" s="541"/>
      <c r="G726" s="541"/>
      <c r="H726" s="541"/>
      <c r="I726" s="541"/>
      <c r="J726" s="541"/>
      <c r="K726" s="541"/>
    </row>
    <row r="727" spans="2:11" ht="20.100000000000001" customHeight="1" x14ac:dyDescent="0.25">
      <c r="B727" s="538"/>
      <c r="C727" s="539"/>
      <c r="D727" s="540"/>
      <c r="E727" s="541"/>
      <c r="F727" s="541"/>
      <c r="G727" s="541"/>
      <c r="H727" s="541"/>
      <c r="I727" s="541"/>
      <c r="J727" s="541"/>
      <c r="K727" s="541"/>
    </row>
    <row r="728" spans="2:11" ht="20.100000000000001" customHeight="1" x14ac:dyDescent="0.25">
      <c r="B728" s="538"/>
      <c r="C728" s="539"/>
      <c r="D728" s="540"/>
      <c r="E728" s="541"/>
      <c r="F728" s="541"/>
      <c r="G728" s="541"/>
      <c r="H728" s="541"/>
      <c r="I728" s="541"/>
      <c r="J728" s="541"/>
      <c r="K728" s="541"/>
    </row>
    <row r="729" spans="2:11" ht="20.100000000000001" customHeight="1" x14ac:dyDescent="0.25">
      <c r="B729" s="538"/>
      <c r="C729" s="539"/>
      <c r="D729" s="540"/>
      <c r="E729" s="541"/>
      <c r="F729" s="541"/>
      <c r="G729" s="541"/>
      <c r="H729" s="541"/>
      <c r="I729" s="541"/>
      <c r="J729" s="541"/>
      <c r="K729" s="541"/>
    </row>
    <row r="730" spans="2:11" ht="20.100000000000001" customHeight="1" x14ac:dyDescent="0.25">
      <c r="B730" s="538"/>
      <c r="C730" s="539"/>
      <c r="D730" s="540"/>
      <c r="E730" s="541"/>
      <c r="F730" s="541"/>
      <c r="G730" s="541"/>
      <c r="H730" s="541"/>
      <c r="I730" s="541"/>
      <c r="J730" s="541"/>
      <c r="K730" s="541"/>
    </row>
    <row r="731" spans="2:11" ht="20.100000000000001" customHeight="1" x14ac:dyDescent="0.25">
      <c r="B731" s="538"/>
      <c r="C731" s="539"/>
      <c r="D731" s="540"/>
      <c r="E731" s="541"/>
      <c r="F731" s="541"/>
      <c r="G731" s="541"/>
      <c r="H731" s="541"/>
      <c r="I731" s="541"/>
      <c r="J731" s="541"/>
      <c r="K731" s="541"/>
    </row>
    <row r="732" spans="2:11" ht="20.100000000000001" customHeight="1" x14ac:dyDescent="0.25">
      <c r="B732" s="538"/>
      <c r="C732" s="539"/>
      <c r="D732" s="540"/>
      <c r="E732" s="541"/>
      <c r="F732" s="541"/>
      <c r="G732" s="541"/>
      <c r="H732" s="541"/>
      <c r="I732" s="541"/>
      <c r="J732" s="541"/>
      <c r="K732" s="541"/>
    </row>
    <row r="733" spans="2:11" ht="20.100000000000001" customHeight="1" x14ac:dyDescent="0.25">
      <c r="B733" s="538"/>
      <c r="C733" s="539"/>
      <c r="D733" s="540"/>
      <c r="E733" s="541"/>
      <c r="F733" s="541"/>
      <c r="G733" s="541"/>
      <c r="H733" s="541"/>
      <c r="I733" s="541"/>
      <c r="J733" s="541"/>
      <c r="K733" s="541"/>
    </row>
    <row r="734" spans="2:11" ht="20.100000000000001" customHeight="1" x14ac:dyDescent="0.25">
      <c r="B734" s="538"/>
      <c r="C734" s="539"/>
      <c r="D734" s="540"/>
      <c r="E734" s="541"/>
      <c r="F734" s="541"/>
      <c r="G734" s="541"/>
      <c r="H734" s="541"/>
      <c r="I734" s="541"/>
      <c r="J734" s="541"/>
      <c r="K734" s="541"/>
    </row>
    <row r="735" spans="2:11" ht="20.100000000000001" customHeight="1" x14ac:dyDescent="0.25">
      <c r="B735" s="538"/>
      <c r="C735" s="539"/>
      <c r="D735" s="540"/>
      <c r="E735" s="541"/>
      <c r="F735" s="541"/>
      <c r="G735" s="541"/>
      <c r="H735" s="541"/>
      <c r="I735" s="541"/>
      <c r="J735" s="541"/>
      <c r="K735" s="541"/>
    </row>
    <row r="736" spans="2:11" ht="20.100000000000001" customHeight="1" x14ac:dyDescent="0.25">
      <c r="B736" s="538"/>
      <c r="C736" s="539"/>
      <c r="D736" s="540"/>
      <c r="E736" s="541"/>
      <c r="F736" s="541"/>
      <c r="G736" s="541"/>
      <c r="H736" s="541"/>
      <c r="I736" s="541"/>
      <c r="J736" s="541"/>
      <c r="K736" s="541"/>
    </row>
    <row r="737" spans="2:11" ht="20.100000000000001" customHeight="1" x14ac:dyDescent="0.25">
      <c r="B737" s="538"/>
      <c r="C737" s="539"/>
      <c r="D737" s="540"/>
      <c r="E737" s="541"/>
      <c r="F737" s="541"/>
      <c r="G737" s="541"/>
      <c r="H737" s="541"/>
      <c r="I737" s="541"/>
      <c r="J737" s="541"/>
      <c r="K737" s="541"/>
    </row>
    <row r="738" spans="2:11" ht="20.100000000000001" customHeight="1" x14ac:dyDescent="0.25">
      <c r="B738" s="538"/>
      <c r="C738" s="539"/>
      <c r="D738" s="540"/>
      <c r="E738" s="541"/>
      <c r="F738" s="541"/>
      <c r="G738" s="541"/>
      <c r="H738" s="541"/>
      <c r="I738" s="541"/>
      <c r="J738" s="541"/>
      <c r="K738" s="541"/>
    </row>
    <row r="739" spans="2:11" ht="20.100000000000001" customHeight="1" x14ac:dyDescent="0.25">
      <c r="B739" s="538"/>
      <c r="C739" s="539"/>
      <c r="D739" s="540"/>
      <c r="E739" s="541"/>
      <c r="F739" s="541"/>
      <c r="G739" s="541"/>
      <c r="H739" s="541"/>
      <c r="I739" s="541"/>
      <c r="J739" s="541"/>
      <c r="K739" s="541"/>
    </row>
    <row r="740" spans="2:11" ht="20.100000000000001" customHeight="1" x14ac:dyDescent="0.25">
      <c r="B740" s="538"/>
      <c r="C740" s="539"/>
      <c r="D740" s="540"/>
      <c r="E740" s="541"/>
      <c r="F740" s="541"/>
      <c r="G740" s="541"/>
      <c r="H740" s="541"/>
      <c r="I740" s="541"/>
      <c r="J740" s="541"/>
      <c r="K740" s="541"/>
    </row>
    <row r="741" spans="2:11" ht="20.100000000000001" customHeight="1" x14ac:dyDescent="0.25">
      <c r="B741" s="538"/>
      <c r="C741" s="539"/>
      <c r="D741" s="540"/>
      <c r="E741" s="541"/>
      <c r="F741" s="541"/>
      <c r="G741" s="541"/>
      <c r="H741" s="541"/>
      <c r="I741" s="541"/>
      <c r="J741" s="541"/>
      <c r="K741" s="541"/>
    </row>
    <row r="742" spans="2:11" ht="20.100000000000001" customHeight="1" x14ac:dyDescent="0.25">
      <c r="B742" s="538"/>
      <c r="C742" s="539"/>
      <c r="D742" s="540"/>
      <c r="E742" s="541"/>
      <c r="F742" s="541"/>
      <c r="G742" s="541"/>
      <c r="H742" s="541"/>
      <c r="I742" s="541"/>
      <c r="J742" s="541"/>
      <c r="K742" s="541"/>
    </row>
    <row r="743" spans="2:11" ht="20.100000000000001" customHeight="1" x14ac:dyDescent="0.25">
      <c r="B743" s="538"/>
      <c r="C743" s="539"/>
      <c r="D743" s="540"/>
      <c r="E743" s="541"/>
      <c r="F743" s="541"/>
      <c r="G743" s="541"/>
      <c r="H743" s="541"/>
      <c r="I743" s="541"/>
      <c r="J743" s="541"/>
      <c r="K743" s="541"/>
    </row>
    <row r="744" spans="2:11" ht="20.100000000000001" customHeight="1" x14ac:dyDescent="0.25">
      <c r="B744" s="538"/>
      <c r="C744" s="539"/>
      <c r="D744" s="540"/>
      <c r="E744" s="541"/>
      <c r="F744" s="541"/>
      <c r="G744" s="541"/>
      <c r="H744" s="541"/>
      <c r="I744" s="541"/>
      <c r="J744" s="541"/>
      <c r="K744" s="541"/>
    </row>
    <row r="745" spans="2:11" ht="20.100000000000001" customHeight="1" x14ac:dyDescent="0.25">
      <c r="B745" s="538"/>
      <c r="C745" s="539"/>
      <c r="D745" s="540"/>
      <c r="E745" s="541"/>
      <c r="F745" s="541"/>
      <c r="G745" s="541"/>
      <c r="H745" s="541"/>
      <c r="I745" s="541"/>
      <c r="J745" s="541"/>
      <c r="K745" s="541"/>
    </row>
    <row r="746" spans="2:11" ht="20.100000000000001" customHeight="1" x14ac:dyDescent="0.25">
      <c r="B746" s="538"/>
      <c r="C746" s="539"/>
      <c r="D746" s="540"/>
      <c r="E746" s="541"/>
      <c r="F746" s="541"/>
      <c r="G746" s="541"/>
      <c r="H746" s="541"/>
      <c r="I746" s="541"/>
      <c r="J746" s="541"/>
      <c r="K746" s="541"/>
    </row>
    <row r="747" spans="2:11" ht="20.100000000000001" customHeight="1" x14ac:dyDescent="0.25">
      <c r="B747" s="538"/>
      <c r="C747" s="539"/>
      <c r="D747" s="540"/>
      <c r="E747" s="541"/>
      <c r="F747" s="541"/>
      <c r="G747" s="541"/>
      <c r="H747" s="541"/>
      <c r="I747" s="541"/>
      <c r="J747" s="541"/>
      <c r="K747" s="541"/>
    </row>
    <row r="748" spans="2:11" ht="20.100000000000001" customHeight="1" x14ac:dyDescent="0.25">
      <c r="B748" s="538"/>
      <c r="C748" s="539"/>
      <c r="D748" s="540"/>
      <c r="E748" s="541"/>
      <c r="F748" s="541"/>
      <c r="G748" s="541"/>
      <c r="H748" s="541"/>
      <c r="I748" s="541"/>
      <c r="J748" s="541"/>
      <c r="K748" s="541"/>
    </row>
    <row r="749" spans="2:11" ht="20.100000000000001" customHeight="1" x14ac:dyDescent="0.25">
      <c r="B749" s="538"/>
      <c r="C749" s="539"/>
      <c r="D749" s="540"/>
      <c r="E749" s="541"/>
      <c r="F749" s="541"/>
      <c r="G749" s="541"/>
      <c r="H749" s="541"/>
      <c r="I749" s="541"/>
      <c r="J749" s="541"/>
      <c r="K749" s="541"/>
    </row>
    <row r="750" spans="2:11" ht="20.100000000000001" customHeight="1" x14ac:dyDescent="0.25">
      <c r="B750" s="538"/>
      <c r="C750" s="539"/>
      <c r="D750" s="540"/>
      <c r="E750" s="541"/>
      <c r="F750" s="541"/>
      <c r="G750" s="541"/>
      <c r="H750" s="541"/>
      <c r="I750" s="541"/>
      <c r="J750" s="541"/>
      <c r="K750" s="541"/>
    </row>
    <row r="751" spans="2:11" ht="20.100000000000001" customHeight="1" x14ac:dyDescent="0.25">
      <c r="B751" s="538"/>
      <c r="C751" s="539"/>
      <c r="D751" s="540"/>
      <c r="E751" s="541"/>
      <c r="F751" s="541"/>
      <c r="G751" s="541"/>
      <c r="H751" s="541"/>
      <c r="I751" s="541"/>
      <c r="J751" s="541"/>
      <c r="K751" s="541"/>
    </row>
    <row r="752" spans="2:11" ht="20.100000000000001" customHeight="1" x14ac:dyDescent="0.25">
      <c r="B752" s="538"/>
      <c r="C752" s="539"/>
      <c r="D752" s="540"/>
      <c r="E752" s="541"/>
      <c r="F752" s="541"/>
      <c r="G752" s="541"/>
      <c r="H752" s="541"/>
      <c r="I752" s="541"/>
      <c r="J752" s="541"/>
      <c r="K752" s="541"/>
    </row>
    <row r="753" spans="2:11" ht="20.100000000000001" customHeight="1" x14ac:dyDescent="0.25">
      <c r="B753" s="538"/>
      <c r="C753" s="539"/>
      <c r="D753" s="540"/>
      <c r="E753" s="541"/>
      <c r="F753" s="541"/>
      <c r="G753" s="541"/>
      <c r="H753" s="541"/>
      <c r="I753" s="541"/>
      <c r="J753" s="541"/>
      <c r="K753" s="541"/>
    </row>
    <row r="754" spans="2:11" ht="20.100000000000001" customHeight="1" x14ac:dyDescent="0.25">
      <c r="B754" s="538"/>
      <c r="C754" s="539"/>
      <c r="D754" s="540"/>
      <c r="E754" s="541"/>
      <c r="F754" s="541"/>
      <c r="G754" s="541"/>
      <c r="H754" s="541"/>
      <c r="I754" s="541"/>
      <c r="J754" s="541"/>
      <c r="K754" s="541"/>
    </row>
    <row r="755" spans="2:11" ht="20.100000000000001" customHeight="1" x14ac:dyDescent="0.25">
      <c r="B755" s="538"/>
      <c r="C755" s="539"/>
      <c r="D755" s="540"/>
      <c r="E755" s="541"/>
      <c r="F755" s="541"/>
      <c r="G755" s="541"/>
      <c r="H755" s="541"/>
      <c r="I755" s="541"/>
      <c r="J755" s="541"/>
      <c r="K755" s="541"/>
    </row>
    <row r="756" spans="2:11" ht="20.100000000000001" customHeight="1" x14ac:dyDescent="0.25">
      <c r="B756" s="538"/>
      <c r="C756" s="539"/>
      <c r="D756" s="540"/>
      <c r="E756" s="541"/>
      <c r="F756" s="541"/>
      <c r="G756" s="541"/>
      <c r="H756" s="541"/>
      <c r="I756" s="541"/>
      <c r="J756" s="541"/>
      <c r="K756" s="541"/>
    </row>
    <row r="757" spans="2:11" ht="20.100000000000001" customHeight="1" x14ac:dyDescent="0.25">
      <c r="B757" s="538"/>
      <c r="C757" s="539"/>
      <c r="D757" s="540"/>
      <c r="E757" s="541"/>
      <c r="F757" s="541"/>
      <c r="G757" s="541"/>
      <c r="H757" s="541"/>
      <c r="I757" s="541"/>
      <c r="J757" s="541"/>
      <c r="K757" s="541"/>
    </row>
    <row r="758" spans="2:11" ht="20.100000000000001" customHeight="1" x14ac:dyDescent="0.25">
      <c r="B758" s="538"/>
      <c r="C758" s="539"/>
      <c r="D758" s="540"/>
      <c r="E758" s="541"/>
      <c r="F758" s="541"/>
      <c r="G758" s="541"/>
      <c r="H758" s="541"/>
      <c r="I758" s="541"/>
      <c r="J758" s="541"/>
      <c r="K758" s="541"/>
    </row>
    <row r="759" spans="2:11" ht="20.100000000000001" customHeight="1" x14ac:dyDescent="0.25">
      <c r="B759" s="538"/>
      <c r="C759" s="539"/>
      <c r="D759" s="540"/>
      <c r="E759" s="541"/>
      <c r="F759" s="541"/>
      <c r="G759" s="541"/>
      <c r="H759" s="541"/>
      <c r="I759" s="541"/>
      <c r="J759" s="541"/>
      <c r="K759" s="541"/>
    </row>
    <row r="760" spans="2:11" ht="20.100000000000001" customHeight="1" x14ac:dyDescent="0.25">
      <c r="B760" s="538"/>
      <c r="C760" s="539"/>
      <c r="D760" s="540"/>
      <c r="E760" s="541"/>
      <c r="F760" s="541"/>
      <c r="G760" s="541"/>
      <c r="H760" s="541"/>
      <c r="I760" s="541"/>
      <c r="J760" s="541"/>
      <c r="K760" s="541"/>
    </row>
    <row r="761" spans="2:11" ht="20.100000000000001" customHeight="1" x14ac:dyDescent="0.25">
      <c r="B761" s="538"/>
      <c r="C761" s="539"/>
      <c r="D761" s="540"/>
      <c r="E761" s="541"/>
      <c r="F761" s="541"/>
      <c r="G761" s="541"/>
      <c r="H761" s="541"/>
      <c r="I761" s="541"/>
      <c r="J761" s="541"/>
      <c r="K761" s="541"/>
    </row>
    <row r="762" spans="2:11" ht="20.100000000000001" customHeight="1" x14ac:dyDescent="0.25">
      <c r="B762" s="538"/>
      <c r="C762" s="539"/>
      <c r="D762" s="540"/>
      <c r="E762" s="541"/>
      <c r="F762" s="541"/>
      <c r="G762" s="541"/>
      <c r="H762" s="541"/>
      <c r="I762" s="541"/>
      <c r="J762" s="541"/>
      <c r="K762" s="541"/>
    </row>
    <row r="763" spans="2:11" ht="20.100000000000001" customHeight="1" x14ac:dyDescent="0.25">
      <c r="B763" s="538"/>
      <c r="C763" s="539"/>
      <c r="D763" s="540"/>
      <c r="E763" s="541"/>
      <c r="F763" s="541"/>
      <c r="G763" s="541"/>
      <c r="H763" s="541"/>
      <c r="I763" s="541"/>
      <c r="J763" s="541"/>
      <c r="K763" s="541"/>
    </row>
    <row r="764" spans="2:11" ht="20.100000000000001" customHeight="1" x14ac:dyDescent="0.25">
      <c r="B764" s="538"/>
      <c r="C764" s="539"/>
      <c r="D764" s="540"/>
      <c r="E764" s="541"/>
      <c r="F764" s="541"/>
      <c r="G764" s="541"/>
      <c r="H764" s="541"/>
      <c r="I764" s="541"/>
      <c r="J764" s="541"/>
      <c r="K764" s="541"/>
    </row>
    <row r="765" spans="2:11" ht="20.100000000000001" customHeight="1" x14ac:dyDescent="0.25">
      <c r="B765" s="538"/>
      <c r="C765" s="539"/>
      <c r="D765" s="540"/>
      <c r="E765" s="541"/>
      <c r="F765" s="541"/>
      <c r="G765" s="541"/>
      <c r="H765" s="541"/>
      <c r="I765" s="541"/>
      <c r="J765" s="541"/>
      <c r="K765" s="541"/>
    </row>
    <row r="766" spans="2:11" ht="20.100000000000001" customHeight="1" x14ac:dyDescent="0.25">
      <c r="B766" s="538"/>
      <c r="C766" s="539"/>
      <c r="D766" s="540"/>
      <c r="E766" s="541"/>
      <c r="F766" s="541"/>
      <c r="G766" s="541"/>
      <c r="H766" s="541"/>
      <c r="I766" s="541"/>
      <c r="J766" s="541"/>
      <c r="K766" s="541"/>
    </row>
    <row r="767" spans="2:11" ht="20.100000000000001" customHeight="1" x14ac:dyDescent="0.25">
      <c r="B767" s="538"/>
      <c r="C767" s="539"/>
      <c r="D767" s="540"/>
      <c r="E767" s="541"/>
      <c r="F767" s="541"/>
      <c r="G767" s="541"/>
      <c r="H767" s="541"/>
      <c r="I767" s="541"/>
      <c r="J767" s="541"/>
      <c r="K767" s="541"/>
    </row>
    <row r="768" spans="2:11" ht="20.100000000000001" customHeight="1" x14ac:dyDescent="0.25">
      <c r="B768" s="538"/>
      <c r="C768" s="539"/>
      <c r="D768" s="540"/>
      <c r="E768" s="541"/>
      <c r="F768" s="541"/>
      <c r="G768" s="541"/>
      <c r="H768" s="541"/>
      <c r="I768" s="541"/>
      <c r="J768" s="541"/>
      <c r="K768" s="541"/>
    </row>
    <row r="769" spans="2:11" ht="20.100000000000001" customHeight="1" x14ac:dyDescent="0.25">
      <c r="B769" s="538"/>
      <c r="C769" s="539"/>
      <c r="D769" s="540"/>
      <c r="E769" s="541"/>
      <c r="F769" s="541"/>
      <c r="G769" s="541"/>
      <c r="H769" s="541"/>
      <c r="I769" s="541"/>
      <c r="J769" s="541"/>
      <c r="K769" s="541"/>
    </row>
    <row r="770" spans="2:11" ht="20.100000000000001" customHeight="1" x14ac:dyDescent="0.25">
      <c r="B770" s="538"/>
      <c r="C770" s="539"/>
      <c r="D770" s="540"/>
      <c r="E770" s="541"/>
      <c r="F770" s="541"/>
      <c r="G770" s="541"/>
      <c r="H770" s="541"/>
      <c r="I770" s="541"/>
      <c r="J770" s="541"/>
      <c r="K770" s="541"/>
    </row>
    <row r="771" spans="2:11" ht="20.100000000000001" customHeight="1" x14ac:dyDescent="0.25">
      <c r="B771" s="538"/>
      <c r="C771" s="539"/>
      <c r="D771" s="540"/>
      <c r="E771" s="541"/>
      <c r="F771" s="541"/>
      <c r="G771" s="541"/>
      <c r="H771" s="541"/>
      <c r="I771" s="541"/>
      <c r="J771" s="541"/>
      <c r="K771" s="541"/>
    </row>
    <row r="772" spans="2:11" ht="20.100000000000001" customHeight="1" x14ac:dyDescent="0.25">
      <c r="B772" s="538"/>
      <c r="C772" s="539"/>
      <c r="D772" s="540"/>
      <c r="E772" s="541"/>
      <c r="F772" s="541"/>
      <c r="G772" s="541"/>
      <c r="H772" s="541"/>
      <c r="I772" s="541"/>
      <c r="J772" s="541"/>
      <c r="K772" s="541"/>
    </row>
    <row r="773" spans="2:11" ht="20.100000000000001" customHeight="1" x14ac:dyDescent="0.25">
      <c r="B773" s="538"/>
      <c r="C773" s="539"/>
      <c r="D773" s="540"/>
      <c r="E773" s="541"/>
      <c r="F773" s="541"/>
      <c r="G773" s="541"/>
      <c r="H773" s="541"/>
      <c r="I773" s="541"/>
      <c r="J773" s="541"/>
      <c r="K773" s="541"/>
    </row>
    <row r="774" spans="2:11" ht="20.100000000000001" customHeight="1" x14ac:dyDescent="0.25">
      <c r="B774" s="538"/>
      <c r="C774" s="539"/>
      <c r="D774" s="540"/>
      <c r="E774" s="541"/>
      <c r="F774" s="541"/>
      <c r="G774" s="541"/>
      <c r="H774" s="541"/>
      <c r="I774" s="541"/>
      <c r="J774" s="541"/>
      <c r="K774" s="541"/>
    </row>
    <row r="775" spans="2:11" ht="20.100000000000001" customHeight="1" x14ac:dyDescent="0.25">
      <c r="B775" s="538"/>
      <c r="C775" s="539"/>
      <c r="D775" s="540"/>
      <c r="E775" s="541"/>
      <c r="F775" s="541"/>
      <c r="G775" s="541"/>
      <c r="H775" s="541"/>
      <c r="I775" s="541"/>
      <c r="J775" s="541"/>
      <c r="K775" s="541"/>
    </row>
    <row r="776" spans="2:11" ht="20.100000000000001" customHeight="1" x14ac:dyDescent="0.25">
      <c r="B776" s="538"/>
      <c r="C776" s="539"/>
      <c r="D776" s="540"/>
      <c r="E776" s="541"/>
      <c r="F776" s="541"/>
      <c r="G776" s="541"/>
      <c r="H776" s="541"/>
      <c r="I776" s="541"/>
      <c r="J776" s="541"/>
      <c r="K776" s="541"/>
    </row>
    <row r="777" spans="2:11" ht="20.100000000000001" customHeight="1" x14ac:dyDescent="0.25">
      <c r="B777" s="538"/>
      <c r="C777" s="539"/>
      <c r="D777" s="540"/>
      <c r="E777" s="541"/>
      <c r="F777" s="541"/>
      <c r="G777" s="541"/>
      <c r="H777" s="541"/>
      <c r="I777" s="541"/>
      <c r="J777" s="541"/>
      <c r="K777" s="541"/>
    </row>
    <row r="778" spans="2:11" ht="20.100000000000001" customHeight="1" x14ac:dyDescent="0.25">
      <c r="B778" s="538"/>
      <c r="C778" s="539"/>
      <c r="D778" s="540"/>
      <c r="E778" s="541"/>
      <c r="F778" s="541"/>
      <c r="G778" s="541"/>
      <c r="H778" s="541"/>
      <c r="I778" s="541"/>
      <c r="J778" s="541"/>
      <c r="K778" s="541"/>
    </row>
    <row r="779" spans="2:11" ht="20.100000000000001" customHeight="1" x14ac:dyDescent="0.25">
      <c r="B779" s="538"/>
      <c r="C779" s="539"/>
      <c r="D779" s="540"/>
      <c r="E779" s="541"/>
      <c r="F779" s="541"/>
      <c r="G779" s="541"/>
      <c r="H779" s="541"/>
      <c r="I779" s="541"/>
      <c r="J779" s="541"/>
      <c r="K779" s="541"/>
    </row>
    <row r="780" spans="2:11" ht="20.100000000000001" customHeight="1" x14ac:dyDescent="0.25">
      <c r="B780" s="538"/>
      <c r="C780" s="539"/>
      <c r="D780" s="540"/>
      <c r="E780" s="541"/>
      <c r="F780" s="541"/>
      <c r="G780" s="541"/>
      <c r="H780" s="541"/>
      <c r="I780" s="541"/>
      <c r="J780" s="541"/>
      <c r="K780" s="541"/>
    </row>
    <row r="781" spans="2:11" ht="20.100000000000001" customHeight="1" x14ac:dyDescent="0.25">
      <c r="B781" s="538"/>
      <c r="C781" s="539"/>
      <c r="D781" s="540"/>
      <c r="E781" s="541"/>
      <c r="F781" s="541"/>
      <c r="G781" s="541"/>
      <c r="H781" s="541"/>
      <c r="I781" s="541"/>
      <c r="J781" s="541"/>
      <c r="K781" s="541"/>
    </row>
    <row r="782" spans="2:11" ht="20.100000000000001" customHeight="1" x14ac:dyDescent="0.25">
      <c r="B782" s="538"/>
      <c r="C782" s="539"/>
      <c r="D782" s="540"/>
      <c r="E782" s="541"/>
      <c r="F782" s="541"/>
      <c r="G782" s="541"/>
      <c r="H782" s="541"/>
      <c r="I782" s="541"/>
      <c r="J782" s="541"/>
      <c r="K782" s="541"/>
    </row>
    <row r="783" spans="2:11" ht="20.100000000000001" customHeight="1" x14ac:dyDescent="0.25">
      <c r="B783" s="538"/>
      <c r="C783" s="539"/>
      <c r="D783" s="540"/>
      <c r="E783" s="541"/>
      <c r="F783" s="541"/>
      <c r="G783" s="541"/>
      <c r="H783" s="541"/>
      <c r="I783" s="541"/>
      <c r="J783" s="541"/>
      <c r="K783" s="541"/>
    </row>
    <row r="784" spans="2:11" ht="20.100000000000001" customHeight="1" x14ac:dyDescent="0.25">
      <c r="B784" s="538"/>
      <c r="C784" s="539"/>
      <c r="D784" s="540"/>
      <c r="E784" s="541"/>
      <c r="F784" s="541"/>
      <c r="G784" s="541"/>
      <c r="H784" s="541"/>
      <c r="I784" s="541"/>
      <c r="J784" s="541"/>
      <c r="K784" s="541"/>
    </row>
    <row r="785" spans="2:11" ht="20.100000000000001" customHeight="1" x14ac:dyDescent="0.25">
      <c r="B785" s="538"/>
      <c r="C785" s="539"/>
      <c r="D785" s="540"/>
      <c r="E785" s="541"/>
      <c r="F785" s="541"/>
      <c r="G785" s="541"/>
      <c r="H785" s="541"/>
      <c r="I785" s="541"/>
      <c r="J785" s="541"/>
      <c r="K785" s="541"/>
    </row>
    <row r="786" spans="2:11" ht="20.100000000000001" customHeight="1" x14ac:dyDescent="0.25">
      <c r="B786" s="538"/>
      <c r="C786" s="539"/>
      <c r="D786" s="540"/>
      <c r="E786" s="541"/>
      <c r="F786" s="541"/>
      <c r="G786" s="541"/>
      <c r="H786" s="541"/>
      <c r="I786" s="541"/>
      <c r="J786" s="541"/>
      <c r="K786" s="541"/>
    </row>
    <row r="787" spans="2:11" ht="20.100000000000001" customHeight="1" x14ac:dyDescent="0.25">
      <c r="B787" s="538"/>
      <c r="C787" s="539"/>
      <c r="D787" s="540"/>
      <c r="E787" s="541"/>
      <c r="F787" s="541"/>
      <c r="G787" s="541"/>
      <c r="H787" s="541"/>
      <c r="I787" s="541"/>
      <c r="J787" s="541"/>
      <c r="K787" s="541"/>
    </row>
    <row r="788" spans="2:11" ht="20.100000000000001" customHeight="1" x14ac:dyDescent="0.25">
      <c r="B788" s="538"/>
      <c r="C788" s="539"/>
      <c r="D788" s="540"/>
      <c r="E788" s="541"/>
      <c r="F788" s="541"/>
      <c r="G788" s="541"/>
      <c r="H788" s="541"/>
      <c r="I788" s="541"/>
      <c r="J788" s="541"/>
      <c r="K788" s="541"/>
    </row>
    <row r="789" spans="2:11" ht="20.100000000000001" customHeight="1" x14ac:dyDescent="0.25">
      <c r="B789" s="538"/>
      <c r="C789" s="539"/>
      <c r="D789" s="540"/>
      <c r="E789" s="541"/>
      <c r="F789" s="541"/>
      <c r="G789" s="541"/>
      <c r="H789" s="541"/>
      <c r="I789" s="541"/>
      <c r="J789" s="541"/>
      <c r="K789" s="541"/>
    </row>
    <row r="790" spans="2:11" ht="20.100000000000001" customHeight="1" x14ac:dyDescent="0.25">
      <c r="B790" s="538"/>
      <c r="C790" s="539"/>
      <c r="D790" s="540"/>
      <c r="E790" s="541"/>
      <c r="F790" s="541"/>
      <c r="G790" s="541"/>
      <c r="H790" s="541"/>
      <c r="I790" s="541"/>
      <c r="J790" s="541"/>
      <c r="K790" s="541"/>
    </row>
    <row r="791" spans="2:11" ht="20.100000000000001" customHeight="1" x14ac:dyDescent="0.25">
      <c r="B791" s="538"/>
      <c r="C791" s="539"/>
      <c r="D791" s="540"/>
      <c r="E791" s="541"/>
      <c r="F791" s="541"/>
      <c r="G791" s="541"/>
      <c r="H791" s="541"/>
      <c r="I791" s="541"/>
      <c r="J791" s="541"/>
      <c r="K791" s="541"/>
    </row>
    <row r="792" spans="2:11" ht="20.100000000000001" customHeight="1" x14ac:dyDescent="0.25">
      <c r="B792" s="538"/>
      <c r="C792" s="539"/>
      <c r="D792" s="540"/>
      <c r="E792" s="541"/>
      <c r="F792" s="541"/>
      <c r="G792" s="541"/>
      <c r="H792" s="541"/>
      <c r="I792" s="541"/>
      <c r="J792" s="541"/>
      <c r="K792" s="541"/>
    </row>
    <row r="793" spans="2:11" ht="20.100000000000001" customHeight="1" x14ac:dyDescent="0.25">
      <c r="B793" s="538"/>
      <c r="C793" s="539"/>
      <c r="D793" s="540"/>
      <c r="E793" s="541"/>
      <c r="F793" s="541"/>
      <c r="G793" s="541"/>
      <c r="H793" s="541"/>
      <c r="I793" s="541"/>
      <c r="J793" s="541"/>
      <c r="K793" s="541"/>
    </row>
    <row r="794" spans="2:11" ht="20.100000000000001" customHeight="1" x14ac:dyDescent="0.25">
      <c r="B794" s="538"/>
      <c r="C794" s="539"/>
      <c r="D794" s="540"/>
      <c r="E794" s="541"/>
      <c r="F794" s="541"/>
      <c r="G794" s="541"/>
      <c r="H794" s="541"/>
      <c r="I794" s="541"/>
      <c r="J794" s="541"/>
      <c r="K794" s="541"/>
    </row>
    <row r="795" spans="2:11" ht="20.100000000000001" customHeight="1" x14ac:dyDescent="0.25">
      <c r="B795" s="538"/>
      <c r="C795" s="539"/>
      <c r="D795" s="540"/>
      <c r="E795" s="541"/>
      <c r="F795" s="541"/>
      <c r="G795" s="541"/>
      <c r="H795" s="541"/>
      <c r="I795" s="541"/>
      <c r="J795" s="541"/>
      <c r="K795" s="541"/>
    </row>
    <row r="796" spans="2:11" ht="20.100000000000001" customHeight="1" x14ac:dyDescent="0.25">
      <c r="B796" s="538"/>
      <c r="C796" s="539"/>
      <c r="D796" s="540"/>
      <c r="E796" s="541"/>
      <c r="F796" s="541"/>
      <c r="G796" s="541"/>
      <c r="H796" s="541"/>
      <c r="I796" s="541"/>
      <c r="J796" s="541"/>
      <c r="K796" s="541"/>
    </row>
    <row r="797" spans="2:11" ht="20.100000000000001" customHeight="1" x14ac:dyDescent="0.25">
      <c r="B797" s="538"/>
      <c r="C797" s="539"/>
      <c r="D797" s="540"/>
      <c r="E797" s="541"/>
      <c r="F797" s="541"/>
      <c r="G797" s="541"/>
      <c r="H797" s="541"/>
      <c r="I797" s="541"/>
      <c r="J797" s="541"/>
      <c r="K797" s="541"/>
    </row>
    <row r="798" spans="2:11" ht="20.100000000000001" customHeight="1" x14ac:dyDescent="0.25">
      <c r="B798" s="538"/>
      <c r="C798" s="539"/>
      <c r="D798" s="540"/>
      <c r="E798" s="541"/>
      <c r="F798" s="541"/>
      <c r="G798" s="541"/>
      <c r="H798" s="541"/>
      <c r="I798" s="541"/>
      <c r="J798" s="541"/>
      <c r="K798" s="541"/>
    </row>
    <row r="799" spans="2:11" ht="20.100000000000001" customHeight="1" x14ac:dyDescent="0.25">
      <c r="B799" s="538"/>
      <c r="C799" s="539"/>
      <c r="D799" s="540"/>
      <c r="E799" s="541"/>
      <c r="F799" s="541"/>
      <c r="G799" s="541"/>
      <c r="H799" s="541"/>
      <c r="I799" s="541"/>
      <c r="J799" s="541"/>
      <c r="K799" s="541"/>
    </row>
    <row r="800" spans="2:11" ht="20.100000000000001" customHeight="1" x14ac:dyDescent="0.25">
      <c r="B800" s="538"/>
      <c r="C800" s="539"/>
      <c r="D800" s="540"/>
      <c r="E800" s="541"/>
      <c r="F800" s="541"/>
      <c r="G800" s="541"/>
      <c r="H800" s="541"/>
      <c r="I800" s="541"/>
      <c r="J800" s="541"/>
      <c r="K800" s="541"/>
    </row>
    <row r="801" spans="2:11" ht="20.100000000000001" customHeight="1" x14ac:dyDescent="0.25">
      <c r="B801" s="538"/>
      <c r="C801" s="539"/>
      <c r="D801" s="540"/>
      <c r="E801" s="541"/>
      <c r="F801" s="541"/>
      <c r="G801" s="541"/>
      <c r="H801" s="541"/>
      <c r="I801" s="541"/>
      <c r="J801" s="541"/>
      <c r="K801" s="541"/>
    </row>
    <row r="802" spans="2:11" ht="20.100000000000001" customHeight="1" x14ac:dyDescent="0.25">
      <c r="B802" s="538"/>
      <c r="C802" s="539"/>
      <c r="D802" s="540"/>
      <c r="E802" s="541"/>
      <c r="F802" s="541"/>
      <c r="G802" s="541"/>
      <c r="H802" s="541"/>
      <c r="I802" s="541"/>
      <c r="J802" s="541"/>
      <c r="K802" s="541"/>
    </row>
    <row r="803" spans="2:11" ht="20.100000000000001" customHeight="1" x14ac:dyDescent="0.25">
      <c r="B803" s="538"/>
      <c r="C803" s="539"/>
      <c r="D803" s="540"/>
      <c r="E803" s="541"/>
      <c r="F803" s="541"/>
      <c r="G803" s="541"/>
      <c r="H803" s="541"/>
      <c r="I803" s="541"/>
      <c r="J803" s="541"/>
      <c r="K803" s="541"/>
    </row>
    <row r="804" spans="2:11" ht="20.100000000000001" customHeight="1" x14ac:dyDescent="0.25">
      <c r="B804" s="538"/>
      <c r="C804" s="539"/>
      <c r="D804" s="540"/>
      <c r="E804" s="541"/>
      <c r="F804" s="541"/>
      <c r="G804" s="541"/>
      <c r="H804" s="541"/>
      <c r="I804" s="541"/>
      <c r="J804" s="541"/>
      <c r="K804" s="541"/>
    </row>
    <row r="805" spans="2:11" ht="20.100000000000001" customHeight="1" x14ac:dyDescent="0.25">
      <c r="B805" s="538"/>
      <c r="C805" s="539"/>
      <c r="D805" s="540"/>
      <c r="E805" s="541"/>
      <c r="F805" s="541"/>
      <c r="G805" s="541"/>
      <c r="H805" s="541"/>
      <c r="I805" s="541"/>
      <c r="J805" s="541"/>
      <c r="K805" s="541"/>
    </row>
    <row r="806" spans="2:11" ht="20.100000000000001" customHeight="1" x14ac:dyDescent="0.25">
      <c r="B806" s="538"/>
      <c r="C806" s="539"/>
      <c r="D806" s="540"/>
      <c r="E806" s="541"/>
      <c r="F806" s="541"/>
      <c r="G806" s="541"/>
      <c r="H806" s="541"/>
      <c r="I806" s="541"/>
      <c r="J806" s="541"/>
      <c r="K806" s="541"/>
    </row>
    <row r="807" spans="2:11" ht="20.100000000000001" customHeight="1" x14ac:dyDescent="0.25">
      <c r="B807" s="538"/>
      <c r="C807" s="539"/>
      <c r="D807" s="540"/>
      <c r="E807" s="541"/>
      <c r="F807" s="541"/>
      <c r="G807" s="541"/>
      <c r="H807" s="541"/>
      <c r="I807" s="541"/>
      <c r="J807" s="541"/>
      <c r="K807" s="541"/>
    </row>
    <row r="808" spans="2:11" ht="20.100000000000001" customHeight="1" x14ac:dyDescent="0.25">
      <c r="B808" s="538"/>
      <c r="C808" s="539"/>
      <c r="D808" s="540"/>
      <c r="E808" s="541"/>
      <c r="F808" s="541"/>
      <c r="G808" s="541"/>
      <c r="H808" s="541"/>
      <c r="I808" s="541"/>
      <c r="J808" s="541"/>
      <c r="K808" s="541"/>
    </row>
    <row r="809" spans="2:11" ht="20.100000000000001" customHeight="1" x14ac:dyDescent="0.25">
      <c r="B809" s="538"/>
      <c r="C809" s="539"/>
      <c r="D809" s="540"/>
      <c r="E809" s="541"/>
      <c r="F809" s="541"/>
      <c r="G809" s="541"/>
      <c r="H809" s="541"/>
      <c r="I809" s="541"/>
      <c r="J809" s="541"/>
      <c r="K809" s="541"/>
    </row>
    <row r="810" spans="2:11" ht="20.100000000000001" customHeight="1" x14ac:dyDescent="0.25">
      <c r="B810" s="538"/>
      <c r="C810" s="539"/>
      <c r="D810" s="540"/>
      <c r="E810" s="541"/>
      <c r="F810" s="541"/>
      <c r="G810" s="541"/>
      <c r="H810" s="541"/>
      <c r="I810" s="541"/>
      <c r="J810" s="541"/>
      <c r="K810" s="541"/>
    </row>
    <row r="811" spans="2:11" ht="20.100000000000001" customHeight="1" x14ac:dyDescent="0.25">
      <c r="B811" s="538"/>
      <c r="C811" s="539"/>
      <c r="D811" s="540"/>
      <c r="E811" s="541"/>
      <c r="F811" s="541"/>
      <c r="G811" s="541"/>
      <c r="H811" s="541"/>
      <c r="I811" s="541"/>
      <c r="J811" s="541"/>
      <c r="K811" s="541"/>
    </row>
    <row r="812" spans="2:11" ht="20.100000000000001" customHeight="1" x14ac:dyDescent="0.25">
      <c r="B812" s="538"/>
      <c r="C812" s="539"/>
      <c r="D812" s="540"/>
      <c r="E812" s="541"/>
      <c r="F812" s="541"/>
      <c r="G812" s="541"/>
      <c r="H812" s="541"/>
      <c r="I812" s="541"/>
      <c r="J812" s="541"/>
      <c r="K812" s="541"/>
    </row>
    <row r="813" spans="2:11" ht="20.100000000000001" customHeight="1" x14ac:dyDescent="0.25">
      <c r="B813" s="538"/>
      <c r="C813" s="539"/>
      <c r="D813" s="540"/>
      <c r="E813" s="541"/>
      <c r="F813" s="541"/>
      <c r="G813" s="541"/>
      <c r="H813" s="541"/>
      <c r="I813" s="541"/>
      <c r="J813" s="541"/>
      <c r="K813" s="541"/>
    </row>
    <row r="814" spans="2:11" ht="20.100000000000001" customHeight="1" x14ac:dyDescent="0.25">
      <c r="B814" s="538"/>
      <c r="C814" s="539"/>
      <c r="D814" s="540"/>
      <c r="E814" s="541"/>
      <c r="F814" s="541"/>
      <c r="G814" s="541"/>
      <c r="H814" s="541"/>
      <c r="I814" s="541"/>
      <c r="J814" s="541"/>
      <c r="K814" s="541"/>
    </row>
    <row r="815" spans="2:11" ht="20.100000000000001" customHeight="1" x14ac:dyDescent="0.25">
      <c r="B815" s="538"/>
      <c r="C815" s="539"/>
      <c r="D815" s="540"/>
      <c r="E815" s="541"/>
      <c r="F815" s="541"/>
      <c r="G815" s="541"/>
      <c r="H815" s="541"/>
      <c r="I815" s="541"/>
      <c r="J815" s="541"/>
      <c r="K815" s="541"/>
    </row>
    <row r="816" spans="2:11" ht="20.100000000000001" customHeight="1" x14ac:dyDescent="0.25">
      <c r="B816" s="538"/>
      <c r="C816" s="539"/>
      <c r="D816" s="540"/>
      <c r="E816" s="541"/>
      <c r="F816" s="541"/>
      <c r="G816" s="541"/>
      <c r="H816" s="541"/>
      <c r="I816" s="541"/>
      <c r="J816" s="541"/>
      <c r="K816" s="541"/>
    </row>
    <row r="817" spans="2:11" ht="20.100000000000001" customHeight="1" x14ac:dyDescent="0.25">
      <c r="B817" s="538"/>
      <c r="C817" s="539"/>
      <c r="D817" s="540"/>
      <c r="E817" s="541"/>
      <c r="F817" s="541"/>
      <c r="G817" s="541"/>
      <c r="H817" s="541"/>
      <c r="I817" s="541"/>
      <c r="J817" s="541"/>
      <c r="K817" s="541"/>
    </row>
    <row r="818" spans="2:11" ht="20.100000000000001" customHeight="1" x14ac:dyDescent="0.25">
      <c r="B818" s="538"/>
      <c r="C818" s="539"/>
      <c r="D818" s="540"/>
      <c r="E818" s="541"/>
      <c r="F818" s="541"/>
      <c r="G818" s="541"/>
      <c r="H818" s="541"/>
      <c r="I818" s="541"/>
      <c r="J818" s="541"/>
      <c r="K818" s="541"/>
    </row>
    <row r="819" spans="2:11" ht="20.100000000000001" customHeight="1" x14ac:dyDescent="0.25">
      <c r="B819" s="538"/>
      <c r="C819" s="539"/>
      <c r="D819" s="540"/>
      <c r="E819" s="541"/>
      <c r="F819" s="541"/>
      <c r="G819" s="541"/>
      <c r="H819" s="541"/>
      <c r="I819" s="541"/>
      <c r="J819" s="541"/>
      <c r="K819" s="541"/>
    </row>
    <row r="820" spans="2:11" ht="20.100000000000001" customHeight="1" x14ac:dyDescent="0.25">
      <c r="B820" s="538"/>
      <c r="C820" s="539"/>
      <c r="D820" s="540"/>
      <c r="E820" s="541"/>
      <c r="F820" s="541"/>
      <c r="G820" s="541"/>
      <c r="H820" s="541"/>
      <c r="I820" s="541"/>
      <c r="J820" s="541"/>
      <c r="K820" s="541"/>
    </row>
    <row r="821" spans="2:11" ht="20.100000000000001" customHeight="1" x14ac:dyDescent="0.25">
      <c r="B821" s="538"/>
      <c r="C821" s="539"/>
      <c r="D821" s="540"/>
      <c r="E821" s="541"/>
      <c r="F821" s="541"/>
      <c r="G821" s="541"/>
      <c r="H821" s="541"/>
      <c r="I821" s="541"/>
      <c r="J821" s="541"/>
      <c r="K821" s="541"/>
    </row>
    <row r="822" spans="2:11" ht="20.100000000000001" customHeight="1" x14ac:dyDescent="0.25">
      <c r="B822" s="538"/>
      <c r="C822" s="539"/>
      <c r="D822" s="540"/>
      <c r="E822" s="541"/>
      <c r="F822" s="541"/>
      <c r="G822" s="541"/>
      <c r="H822" s="541"/>
      <c r="I822" s="541"/>
      <c r="J822" s="541"/>
      <c r="K822" s="541"/>
    </row>
    <row r="823" spans="2:11" ht="20.100000000000001" customHeight="1" x14ac:dyDescent="0.25">
      <c r="B823" s="538"/>
      <c r="C823" s="539"/>
      <c r="D823" s="540"/>
      <c r="E823" s="541"/>
      <c r="F823" s="541"/>
      <c r="G823" s="541"/>
      <c r="H823" s="541"/>
      <c r="I823" s="541"/>
      <c r="J823" s="541"/>
      <c r="K823" s="541"/>
    </row>
    <row r="824" spans="2:11" ht="20.100000000000001" customHeight="1" x14ac:dyDescent="0.25">
      <c r="B824" s="538"/>
      <c r="C824" s="539"/>
      <c r="D824" s="540"/>
      <c r="E824" s="541"/>
      <c r="F824" s="541"/>
      <c r="G824" s="541"/>
      <c r="H824" s="541"/>
      <c r="I824" s="541"/>
      <c r="J824" s="541"/>
      <c r="K824" s="541"/>
    </row>
    <row r="825" spans="2:11" ht="20.100000000000001" customHeight="1" x14ac:dyDescent="0.25">
      <c r="B825" s="538"/>
      <c r="C825" s="539"/>
      <c r="D825" s="540"/>
      <c r="E825" s="541"/>
      <c r="F825" s="541"/>
      <c r="G825" s="541"/>
      <c r="H825" s="541"/>
      <c r="I825" s="541"/>
      <c r="J825" s="541"/>
      <c r="K825" s="541"/>
    </row>
    <row r="826" spans="2:11" ht="20.100000000000001" customHeight="1" x14ac:dyDescent="0.25">
      <c r="B826" s="538"/>
      <c r="C826" s="539"/>
      <c r="D826" s="540"/>
      <c r="E826" s="541"/>
      <c r="F826" s="541"/>
      <c r="G826" s="541"/>
      <c r="H826" s="541"/>
      <c r="I826" s="541"/>
      <c r="J826" s="541"/>
      <c r="K826" s="541"/>
    </row>
    <row r="827" spans="2:11" ht="20.100000000000001" customHeight="1" x14ac:dyDescent="0.25">
      <c r="B827" s="538"/>
      <c r="C827" s="539"/>
      <c r="D827" s="540"/>
      <c r="E827" s="541"/>
      <c r="F827" s="541"/>
      <c r="G827" s="541"/>
      <c r="H827" s="541"/>
      <c r="I827" s="541"/>
      <c r="J827" s="541"/>
      <c r="K827" s="541"/>
    </row>
    <row r="828" spans="2:11" ht="20.100000000000001" customHeight="1" x14ac:dyDescent="0.25">
      <c r="B828" s="538"/>
      <c r="C828" s="539"/>
      <c r="D828" s="540"/>
      <c r="E828" s="541"/>
      <c r="F828" s="541"/>
      <c r="G828" s="541"/>
      <c r="H828" s="541"/>
      <c r="I828" s="541"/>
      <c r="J828" s="541"/>
      <c r="K828" s="541"/>
    </row>
    <row r="829" spans="2:11" ht="20.100000000000001" customHeight="1" x14ac:dyDescent="0.25">
      <c r="B829" s="538"/>
      <c r="C829" s="539"/>
      <c r="D829" s="540"/>
      <c r="E829" s="541"/>
      <c r="F829" s="541"/>
      <c r="G829" s="541"/>
      <c r="H829" s="541"/>
      <c r="I829" s="541"/>
      <c r="J829" s="541"/>
      <c r="K829" s="541"/>
    </row>
    <row r="830" spans="2:11" ht="20.100000000000001" customHeight="1" x14ac:dyDescent="0.25">
      <c r="B830" s="538"/>
      <c r="C830" s="539"/>
      <c r="D830" s="540"/>
      <c r="E830" s="541"/>
      <c r="F830" s="541"/>
      <c r="G830" s="541"/>
      <c r="H830" s="541"/>
      <c r="I830" s="541"/>
      <c r="J830" s="541"/>
      <c r="K830" s="541"/>
    </row>
    <row r="831" spans="2:11" ht="20.100000000000001" customHeight="1" x14ac:dyDescent="0.25">
      <c r="B831" s="538"/>
      <c r="C831" s="539"/>
      <c r="D831" s="540"/>
      <c r="E831" s="541"/>
      <c r="F831" s="541"/>
      <c r="G831" s="541"/>
      <c r="H831" s="541"/>
      <c r="I831" s="541"/>
      <c r="J831" s="541"/>
      <c r="K831" s="541"/>
    </row>
    <row r="832" spans="2:11" ht="20.100000000000001" customHeight="1" x14ac:dyDescent="0.25">
      <c r="B832" s="538"/>
      <c r="C832" s="539"/>
      <c r="D832" s="540"/>
      <c r="E832" s="541"/>
      <c r="F832" s="541"/>
      <c r="G832" s="541"/>
      <c r="H832" s="541"/>
      <c r="I832" s="541"/>
      <c r="J832" s="541"/>
      <c r="K832" s="541"/>
    </row>
    <row r="833" spans="2:11" ht="20.100000000000001" customHeight="1" x14ac:dyDescent="0.25">
      <c r="B833" s="538"/>
      <c r="C833" s="539"/>
      <c r="D833" s="540"/>
      <c r="E833" s="541"/>
      <c r="F833" s="541"/>
      <c r="G833" s="541"/>
      <c r="H833" s="541"/>
      <c r="I833" s="541"/>
      <c r="J833" s="541"/>
      <c r="K833" s="541"/>
    </row>
    <row r="834" spans="2:11" ht="20.100000000000001" customHeight="1" x14ac:dyDescent="0.25">
      <c r="B834" s="538"/>
      <c r="C834" s="539"/>
      <c r="D834" s="540"/>
      <c r="E834" s="541"/>
      <c r="F834" s="541"/>
      <c r="G834" s="541"/>
      <c r="H834" s="541"/>
      <c r="I834" s="541"/>
      <c r="J834" s="541"/>
      <c r="K834" s="541"/>
    </row>
    <row r="835" spans="2:11" ht="20.100000000000001" customHeight="1" x14ac:dyDescent="0.25">
      <c r="B835" s="538"/>
      <c r="C835" s="539"/>
      <c r="D835" s="540"/>
      <c r="E835" s="541"/>
      <c r="F835" s="541"/>
      <c r="G835" s="541"/>
      <c r="H835" s="541"/>
      <c r="I835" s="541"/>
      <c r="J835" s="541"/>
      <c r="K835" s="541"/>
    </row>
    <row r="836" spans="2:11" ht="20.100000000000001" customHeight="1" x14ac:dyDescent="0.25">
      <c r="B836" s="538"/>
      <c r="C836" s="539"/>
      <c r="D836" s="540"/>
      <c r="E836" s="541"/>
      <c r="F836" s="541"/>
      <c r="G836" s="541"/>
      <c r="H836" s="541"/>
      <c r="I836" s="541"/>
      <c r="J836" s="541"/>
      <c r="K836" s="541"/>
    </row>
    <row r="837" spans="2:11" ht="20.100000000000001" customHeight="1" x14ac:dyDescent="0.25">
      <c r="B837" s="538"/>
      <c r="C837" s="539"/>
      <c r="D837" s="540"/>
      <c r="E837" s="541"/>
      <c r="F837" s="541"/>
      <c r="G837" s="541"/>
      <c r="H837" s="541"/>
      <c r="I837" s="541"/>
      <c r="J837" s="541"/>
      <c r="K837" s="541"/>
    </row>
    <row r="838" spans="2:11" ht="20.100000000000001" customHeight="1" x14ac:dyDescent="0.25">
      <c r="B838" s="538"/>
      <c r="C838" s="539"/>
      <c r="D838" s="540"/>
      <c r="E838" s="541"/>
      <c r="F838" s="541"/>
      <c r="G838" s="541"/>
      <c r="H838" s="541"/>
      <c r="I838" s="541"/>
      <c r="J838" s="541"/>
      <c r="K838" s="541"/>
    </row>
    <row r="839" spans="2:11" ht="20.100000000000001" customHeight="1" x14ac:dyDescent="0.25">
      <c r="B839" s="538"/>
      <c r="C839" s="539"/>
      <c r="D839" s="540"/>
      <c r="E839" s="541"/>
      <c r="F839" s="541"/>
      <c r="G839" s="541"/>
      <c r="H839" s="541"/>
      <c r="I839" s="541"/>
      <c r="J839" s="541"/>
      <c r="K839" s="541"/>
    </row>
    <row r="840" spans="2:11" ht="20.100000000000001" customHeight="1" x14ac:dyDescent="0.25">
      <c r="B840" s="538"/>
      <c r="C840" s="539"/>
      <c r="D840" s="540"/>
      <c r="E840" s="541"/>
      <c r="F840" s="541"/>
      <c r="G840" s="541"/>
      <c r="H840" s="541"/>
      <c r="I840" s="541"/>
      <c r="J840" s="541"/>
      <c r="K840" s="541"/>
    </row>
    <row r="841" spans="2:11" ht="20.100000000000001" customHeight="1" x14ac:dyDescent="0.25">
      <c r="B841" s="538"/>
      <c r="C841" s="539"/>
      <c r="D841" s="540"/>
      <c r="E841" s="541"/>
      <c r="F841" s="541"/>
      <c r="G841" s="541"/>
      <c r="H841" s="541"/>
      <c r="I841" s="541"/>
      <c r="J841" s="541"/>
      <c r="K841" s="541"/>
    </row>
    <row r="842" spans="2:11" ht="20.100000000000001" customHeight="1" x14ac:dyDescent="0.25">
      <c r="B842" s="538"/>
      <c r="C842" s="539"/>
      <c r="D842" s="540"/>
      <c r="E842" s="541"/>
      <c r="F842" s="541"/>
      <c r="G842" s="541"/>
      <c r="H842" s="541"/>
      <c r="I842" s="541"/>
      <c r="J842" s="541"/>
      <c r="K842" s="541"/>
    </row>
    <row r="843" spans="2:11" ht="20.100000000000001" customHeight="1" x14ac:dyDescent="0.25">
      <c r="B843" s="538"/>
      <c r="C843" s="539"/>
      <c r="D843" s="540"/>
      <c r="E843" s="541"/>
      <c r="F843" s="541"/>
      <c r="G843" s="541"/>
      <c r="H843" s="541"/>
      <c r="I843" s="541"/>
      <c r="J843" s="541"/>
      <c r="K843" s="541"/>
    </row>
    <row r="844" spans="2:11" ht="20.100000000000001" customHeight="1" x14ac:dyDescent="0.25">
      <c r="B844" s="538"/>
      <c r="C844" s="539"/>
      <c r="D844" s="540"/>
      <c r="E844" s="541"/>
      <c r="F844" s="541"/>
      <c r="G844" s="541"/>
      <c r="H844" s="541"/>
      <c r="I844" s="541"/>
      <c r="J844" s="541"/>
      <c r="K844" s="541"/>
    </row>
    <row r="845" spans="2:11" ht="20.100000000000001" customHeight="1" x14ac:dyDescent="0.25">
      <c r="B845" s="538"/>
      <c r="C845" s="539"/>
      <c r="D845" s="540"/>
      <c r="E845" s="541"/>
      <c r="F845" s="541"/>
      <c r="G845" s="541"/>
      <c r="H845" s="541"/>
      <c r="I845" s="541"/>
      <c r="J845" s="541"/>
      <c r="K845" s="541"/>
    </row>
    <row r="846" spans="2:11" ht="20.100000000000001" customHeight="1" x14ac:dyDescent="0.25">
      <c r="B846" s="538"/>
      <c r="C846" s="539"/>
      <c r="D846" s="540"/>
      <c r="E846" s="541"/>
      <c r="F846" s="541"/>
      <c r="G846" s="541"/>
      <c r="H846" s="541"/>
      <c r="I846" s="541"/>
      <c r="J846" s="541"/>
      <c r="K846" s="541"/>
    </row>
    <row r="847" spans="2:11" ht="20.100000000000001" customHeight="1" x14ac:dyDescent="0.25">
      <c r="B847" s="538"/>
      <c r="C847" s="539"/>
      <c r="D847" s="540"/>
      <c r="E847" s="541"/>
      <c r="F847" s="541"/>
      <c r="G847" s="541"/>
      <c r="H847" s="541"/>
      <c r="I847" s="541"/>
      <c r="J847" s="541"/>
      <c r="K847" s="541"/>
    </row>
    <row r="848" spans="2:11" ht="20.100000000000001" customHeight="1" x14ac:dyDescent="0.25">
      <c r="B848" s="538"/>
      <c r="C848" s="539"/>
      <c r="D848" s="540"/>
      <c r="E848" s="541"/>
      <c r="F848" s="541"/>
      <c r="G848" s="541"/>
      <c r="H848" s="541"/>
      <c r="I848" s="541"/>
      <c r="J848" s="541"/>
      <c r="K848" s="541"/>
    </row>
    <row r="849" spans="2:11" ht="20.100000000000001" customHeight="1" x14ac:dyDescent="0.25">
      <c r="B849" s="538"/>
      <c r="C849" s="539"/>
      <c r="D849" s="540"/>
      <c r="E849" s="541"/>
      <c r="F849" s="541"/>
      <c r="G849" s="541"/>
      <c r="H849" s="541"/>
      <c r="I849" s="541"/>
      <c r="J849" s="541"/>
      <c r="K849" s="541"/>
    </row>
    <row r="850" spans="2:11" ht="20.100000000000001" customHeight="1" x14ac:dyDescent="0.25">
      <c r="B850" s="538"/>
      <c r="C850" s="539"/>
      <c r="D850" s="540"/>
      <c r="E850" s="541"/>
      <c r="F850" s="541"/>
      <c r="G850" s="541"/>
      <c r="H850" s="541"/>
      <c r="I850" s="541"/>
      <c r="J850" s="541"/>
      <c r="K850" s="541"/>
    </row>
    <row r="851" spans="2:11" ht="20.100000000000001" customHeight="1" x14ac:dyDescent="0.25">
      <c r="B851" s="538"/>
      <c r="C851" s="539"/>
      <c r="D851" s="540"/>
      <c r="E851" s="541"/>
      <c r="F851" s="541"/>
      <c r="G851" s="541"/>
      <c r="H851" s="541"/>
      <c r="I851" s="541"/>
      <c r="J851" s="541"/>
      <c r="K851" s="541"/>
    </row>
    <row r="852" spans="2:11" ht="20.100000000000001" customHeight="1" x14ac:dyDescent="0.25">
      <c r="B852" s="538"/>
      <c r="C852" s="539"/>
      <c r="D852" s="540"/>
      <c r="E852" s="541"/>
      <c r="F852" s="541"/>
      <c r="G852" s="541"/>
      <c r="H852" s="541"/>
      <c r="I852" s="541"/>
      <c r="J852" s="541"/>
      <c r="K852" s="541"/>
    </row>
    <row r="853" spans="2:11" ht="20.100000000000001" customHeight="1" x14ac:dyDescent="0.25">
      <c r="B853" s="538"/>
      <c r="C853" s="539"/>
      <c r="D853" s="540"/>
      <c r="E853" s="541"/>
      <c r="F853" s="541"/>
      <c r="G853" s="541"/>
      <c r="H853" s="541"/>
      <c r="I853" s="541"/>
      <c r="J853" s="541"/>
      <c r="K853" s="541"/>
    </row>
    <row r="854" spans="2:11" ht="20.100000000000001" customHeight="1" x14ac:dyDescent="0.25">
      <c r="B854" s="538"/>
      <c r="C854" s="539"/>
      <c r="D854" s="540"/>
      <c r="E854" s="541"/>
      <c r="F854" s="541"/>
      <c r="G854" s="541"/>
      <c r="H854" s="541"/>
      <c r="I854" s="541"/>
      <c r="J854" s="541"/>
      <c r="K854" s="541"/>
    </row>
    <row r="855" spans="2:11" ht="20.100000000000001" customHeight="1" x14ac:dyDescent="0.25">
      <c r="B855" s="538"/>
      <c r="C855" s="539"/>
      <c r="D855" s="540"/>
      <c r="E855" s="541"/>
      <c r="F855" s="541"/>
      <c r="G855" s="541"/>
      <c r="H855" s="541"/>
      <c r="I855" s="541"/>
      <c r="J855" s="541"/>
      <c r="K855" s="541"/>
    </row>
    <row r="856" spans="2:11" ht="20.100000000000001" customHeight="1" x14ac:dyDescent="0.25">
      <c r="B856" s="538"/>
      <c r="C856" s="539"/>
      <c r="D856" s="540"/>
      <c r="E856" s="541"/>
      <c r="F856" s="541"/>
      <c r="G856" s="541"/>
      <c r="H856" s="541"/>
      <c r="I856" s="541"/>
      <c r="J856" s="541"/>
      <c r="K856" s="541"/>
    </row>
    <row r="857" spans="2:11" ht="20.100000000000001" customHeight="1" x14ac:dyDescent="0.25">
      <c r="B857" s="538"/>
      <c r="C857" s="539"/>
      <c r="D857" s="540"/>
      <c r="E857" s="541"/>
      <c r="F857" s="541"/>
      <c r="G857" s="541"/>
      <c r="H857" s="541"/>
      <c r="I857" s="541"/>
      <c r="J857" s="541"/>
      <c r="K857" s="541"/>
    </row>
    <row r="858" spans="2:11" ht="20.100000000000001" customHeight="1" x14ac:dyDescent="0.25">
      <c r="B858" s="538"/>
      <c r="C858" s="539"/>
      <c r="D858" s="540"/>
      <c r="E858" s="541"/>
      <c r="F858" s="541"/>
      <c r="G858" s="541"/>
      <c r="H858" s="541"/>
      <c r="I858" s="541"/>
      <c r="J858" s="541"/>
      <c r="K858" s="541"/>
    </row>
    <row r="859" spans="2:11" ht="20.100000000000001" customHeight="1" x14ac:dyDescent="0.25">
      <c r="B859" s="538"/>
      <c r="C859" s="539"/>
      <c r="D859" s="540"/>
      <c r="E859" s="541"/>
      <c r="F859" s="541"/>
      <c r="G859" s="541"/>
      <c r="H859" s="541"/>
      <c r="I859" s="541"/>
      <c r="J859" s="541"/>
      <c r="K859" s="541"/>
    </row>
    <row r="860" spans="2:11" ht="20.100000000000001" customHeight="1" x14ac:dyDescent="0.25">
      <c r="B860" s="538"/>
      <c r="C860" s="539"/>
      <c r="D860" s="540"/>
      <c r="E860" s="541"/>
      <c r="F860" s="541"/>
      <c r="G860" s="541"/>
      <c r="H860" s="541"/>
      <c r="I860" s="541"/>
      <c r="J860" s="541"/>
      <c r="K860" s="541"/>
    </row>
    <row r="861" spans="2:11" ht="20.100000000000001" customHeight="1" x14ac:dyDescent="0.25">
      <c r="B861" s="538"/>
      <c r="C861" s="539"/>
      <c r="D861" s="540"/>
      <c r="E861" s="541"/>
      <c r="F861" s="541"/>
      <c r="G861" s="541"/>
      <c r="H861" s="541"/>
      <c r="I861" s="541"/>
      <c r="J861" s="541"/>
      <c r="K861" s="541"/>
    </row>
    <row r="862" spans="2:11" ht="20.100000000000001" customHeight="1" x14ac:dyDescent="0.25">
      <c r="B862" s="538"/>
      <c r="C862" s="539"/>
      <c r="D862" s="540"/>
      <c r="E862" s="541"/>
      <c r="F862" s="541"/>
      <c r="G862" s="541"/>
      <c r="H862" s="541"/>
      <c r="I862" s="541"/>
      <c r="J862" s="541"/>
      <c r="K862" s="541"/>
    </row>
    <row r="863" spans="2:11" ht="20.100000000000001" customHeight="1" x14ac:dyDescent="0.25">
      <c r="B863" s="538"/>
      <c r="C863" s="539"/>
      <c r="D863" s="540"/>
      <c r="E863" s="541"/>
      <c r="F863" s="541"/>
      <c r="G863" s="541"/>
      <c r="H863" s="541"/>
      <c r="I863" s="541"/>
      <c r="J863" s="541"/>
      <c r="K863" s="541"/>
    </row>
    <row r="864" spans="2:11" ht="20.100000000000001" customHeight="1" x14ac:dyDescent="0.25">
      <c r="B864" s="538"/>
      <c r="C864" s="539"/>
      <c r="D864" s="540"/>
      <c r="E864" s="541"/>
      <c r="F864" s="541"/>
      <c r="G864" s="541"/>
      <c r="H864" s="541"/>
      <c r="I864" s="541"/>
      <c r="J864" s="541"/>
      <c r="K864" s="541"/>
    </row>
    <row r="865" spans="2:11" ht="20.100000000000001" customHeight="1" x14ac:dyDescent="0.25">
      <c r="B865" s="538"/>
      <c r="C865" s="539"/>
      <c r="D865" s="540"/>
      <c r="E865" s="541"/>
      <c r="F865" s="541"/>
      <c r="G865" s="541"/>
      <c r="H865" s="541"/>
      <c r="I865" s="541"/>
      <c r="J865" s="541"/>
      <c r="K865" s="541"/>
    </row>
    <row r="866" spans="2:11" ht="20.100000000000001" customHeight="1" x14ac:dyDescent="0.25">
      <c r="B866" s="538"/>
      <c r="C866" s="539"/>
      <c r="D866" s="540"/>
      <c r="E866" s="541"/>
      <c r="F866" s="541"/>
      <c r="G866" s="541"/>
      <c r="H866" s="541"/>
      <c r="I866" s="541"/>
      <c r="J866" s="541"/>
      <c r="K866" s="541"/>
    </row>
    <row r="867" spans="2:11" ht="20.100000000000001" customHeight="1" x14ac:dyDescent="0.25">
      <c r="B867" s="538"/>
      <c r="C867" s="539"/>
      <c r="D867" s="540"/>
      <c r="E867" s="541"/>
      <c r="F867" s="541"/>
      <c r="G867" s="541"/>
      <c r="H867" s="541"/>
      <c r="I867" s="541"/>
      <c r="J867" s="541"/>
      <c r="K867" s="541"/>
    </row>
    <row r="868" spans="2:11" ht="20.100000000000001" customHeight="1" x14ac:dyDescent="0.25">
      <c r="B868" s="538"/>
      <c r="C868" s="539"/>
      <c r="D868" s="540"/>
      <c r="E868" s="541"/>
      <c r="F868" s="541"/>
      <c r="G868" s="541"/>
      <c r="H868" s="541"/>
      <c r="I868" s="541"/>
      <c r="J868" s="541"/>
      <c r="K868" s="541"/>
    </row>
    <row r="869" spans="2:11" ht="20.100000000000001" customHeight="1" x14ac:dyDescent="0.25">
      <c r="B869" s="538"/>
      <c r="C869" s="539"/>
      <c r="D869" s="540"/>
      <c r="E869" s="541"/>
      <c r="F869" s="541"/>
      <c r="G869" s="541"/>
      <c r="H869" s="541"/>
      <c r="I869" s="541"/>
      <c r="J869" s="541"/>
      <c r="K869" s="541"/>
    </row>
    <row r="870" spans="2:11" ht="20.100000000000001" customHeight="1" x14ac:dyDescent="0.25">
      <c r="B870" s="538"/>
      <c r="C870" s="539"/>
      <c r="D870" s="540"/>
      <c r="E870" s="541"/>
      <c r="F870" s="541"/>
      <c r="G870" s="541"/>
      <c r="H870" s="541"/>
      <c r="I870" s="541"/>
      <c r="J870" s="541"/>
      <c r="K870" s="541"/>
    </row>
    <row r="871" spans="2:11" ht="20.100000000000001" customHeight="1" x14ac:dyDescent="0.25">
      <c r="B871" s="538"/>
      <c r="C871" s="539"/>
      <c r="D871" s="540"/>
      <c r="E871" s="541"/>
      <c r="F871" s="541"/>
      <c r="G871" s="541"/>
      <c r="H871" s="541"/>
      <c r="I871" s="541"/>
      <c r="J871" s="541"/>
      <c r="K871" s="541"/>
    </row>
    <row r="872" spans="2:11" ht="20.100000000000001" customHeight="1" x14ac:dyDescent="0.25">
      <c r="B872" s="538"/>
      <c r="C872" s="539"/>
      <c r="D872" s="540"/>
      <c r="E872" s="541"/>
      <c r="F872" s="541"/>
      <c r="G872" s="541"/>
      <c r="H872" s="541"/>
      <c r="I872" s="541"/>
      <c r="J872" s="541"/>
      <c r="K872" s="541"/>
    </row>
    <row r="873" spans="2:11" ht="20.100000000000001" customHeight="1" x14ac:dyDescent="0.25">
      <c r="B873" s="538"/>
      <c r="C873" s="539"/>
      <c r="D873" s="540"/>
      <c r="E873" s="541"/>
      <c r="F873" s="541"/>
      <c r="G873" s="541"/>
      <c r="H873" s="541"/>
      <c r="I873" s="541"/>
      <c r="J873" s="541"/>
      <c r="K873" s="541"/>
    </row>
    <row r="874" spans="2:11" ht="20.100000000000001" customHeight="1" x14ac:dyDescent="0.25">
      <c r="B874" s="538"/>
      <c r="C874" s="539"/>
      <c r="D874" s="540"/>
      <c r="E874" s="541"/>
      <c r="F874" s="541"/>
      <c r="G874" s="541"/>
      <c r="H874" s="541"/>
      <c r="I874" s="541"/>
      <c r="J874" s="541"/>
      <c r="K874" s="541"/>
    </row>
    <row r="875" spans="2:11" ht="20.100000000000001" customHeight="1" x14ac:dyDescent="0.25">
      <c r="B875" s="538"/>
      <c r="C875" s="539"/>
      <c r="D875" s="540"/>
      <c r="E875" s="541"/>
      <c r="F875" s="541"/>
      <c r="G875" s="541"/>
      <c r="H875" s="541"/>
      <c r="I875" s="541"/>
      <c r="J875" s="541"/>
      <c r="K875" s="541"/>
    </row>
    <row r="876" spans="2:11" ht="20.100000000000001" customHeight="1" x14ac:dyDescent="0.25">
      <c r="B876" s="538"/>
      <c r="C876" s="539"/>
      <c r="D876" s="540"/>
      <c r="E876" s="541"/>
      <c r="F876" s="541"/>
      <c r="G876" s="541"/>
      <c r="H876" s="541"/>
      <c r="I876" s="541"/>
      <c r="J876" s="541"/>
      <c r="K876" s="541"/>
    </row>
    <row r="877" spans="2:11" ht="20.100000000000001" customHeight="1" x14ac:dyDescent="0.25">
      <c r="B877" s="538"/>
      <c r="C877" s="539"/>
      <c r="D877" s="540"/>
      <c r="E877" s="541"/>
      <c r="F877" s="541"/>
      <c r="G877" s="541"/>
      <c r="H877" s="541"/>
      <c r="I877" s="541"/>
      <c r="J877" s="541"/>
      <c r="K877" s="541"/>
    </row>
    <row r="878" spans="2:11" ht="20.100000000000001" customHeight="1" x14ac:dyDescent="0.25">
      <c r="B878" s="538"/>
      <c r="C878" s="539"/>
      <c r="D878" s="540"/>
      <c r="E878" s="541"/>
      <c r="F878" s="541"/>
      <c r="G878" s="541"/>
      <c r="H878" s="541"/>
      <c r="I878" s="541"/>
      <c r="J878" s="541"/>
      <c r="K878" s="541"/>
    </row>
    <row r="879" spans="2:11" ht="20.100000000000001" customHeight="1" x14ac:dyDescent="0.25">
      <c r="B879" s="538"/>
      <c r="C879" s="539"/>
      <c r="D879" s="540"/>
      <c r="E879" s="541"/>
      <c r="F879" s="541"/>
      <c r="G879" s="541"/>
      <c r="H879" s="541"/>
      <c r="I879" s="541"/>
      <c r="J879" s="541"/>
      <c r="K879" s="541"/>
    </row>
    <row r="880" spans="2:11" ht="20.100000000000001" customHeight="1" x14ac:dyDescent="0.25">
      <c r="B880" s="538"/>
      <c r="C880" s="539"/>
      <c r="D880" s="540"/>
      <c r="E880" s="541"/>
      <c r="F880" s="541"/>
      <c r="G880" s="541"/>
      <c r="H880" s="541"/>
      <c r="I880" s="541"/>
      <c r="J880" s="541"/>
      <c r="K880" s="541"/>
    </row>
    <row r="881" spans="2:11" ht="20.100000000000001" customHeight="1" x14ac:dyDescent="0.25">
      <c r="B881" s="538"/>
      <c r="C881" s="539"/>
      <c r="D881" s="540"/>
      <c r="E881" s="541"/>
      <c r="F881" s="541"/>
      <c r="G881" s="541"/>
      <c r="H881" s="541"/>
      <c r="I881" s="541"/>
      <c r="J881" s="541"/>
      <c r="K881" s="541"/>
    </row>
    <row r="882" spans="2:11" ht="20.100000000000001" customHeight="1" x14ac:dyDescent="0.25">
      <c r="B882" s="538"/>
      <c r="C882" s="539"/>
      <c r="D882" s="540"/>
      <c r="E882" s="541"/>
      <c r="F882" s="541"/>
      <c r="G882" s="541"/>
      <c r="H882" s="541"/>
      <c r="I882" s="541"/>
      <c r="J882" s="541"/>
      <c r="K882" s="541"/>
    </row>
    <row r="883" spans="2:11" ht="20.100000000000001" customHeight="1" x14ac:dyDescent="0.25">
      <c r="B883" s="538"/>
      <c r="C883" s="539"/>
      <c r="D883" s="540"/>
      <c r="E883" s="541"/>
      <c r="F883" s="541"/>
      <c r="G883" s="541"/>
      <c r="H883" s="541"/>
      <c r="I883" s="541"/>
      <c r="J883" s="541"/>
      <c r="K883" s="541"/>
    </row>
    <row r="884" spans="2:11" ht="20.100000000000001" customHeight="1" x14ac:dyDescent="0.25">
      <c r="B884" s="538"/>
      <c r="C884" s="539"/>
      <c r="D884" s="540"/>
      <c r="E884" s="541"/>
      <c r="F884" s="541"/>
      <c r="G884" s="541"/>
      <c r="H884" s="541"/>
      <c r="I884" s="541"/>
      <c r="J884" s="541"/>
      <c r="K884" s="541"/>
    </row>
    <row r="885" spans="2:11" ht="20.100000000000001" customHeight="1" x14ac:dyDescent="0.25">
      <c r="B885" s="538"/>
      <c r="C885" s="539"/>
      <c r="D885" s="540"/>
      <c r="E885" s="541"/>
      <c r="F885" s="541"/>
      <c r="G885" s="541"/>
      <c r="H885" s="541"/>
      <c r="I885" s="541"/>
      <c r="J885" s="541"/>
      <c r="K885" s="541"/>
    </row>
    <row r="886" spans="2:11" ht="20.100000000000001" customHeight="1" x14ac:dyDescent="0.25">
      <c r="B886" s="538"/>
      <c r="C886" s="539"/>
      <c r="D886" s="540"/>
      <c r="E886" s="541"/>
      <c r="F886" s="541"/>
      <c r="G886" s="541"/>
      <c r="H886" s="541"/>
      <c r="I886" s="541"/>
      <c r="J886" s="541"/>
      <c r="K886" s="541"/>
    </row>
    <row r="887" spans="2:11" ht="20.100000000000001" customHeight="1" x14ac:dyDescent="0.25">
      <c r="B887" s="538"/>
      <c r="C887" s="539"/>
      <c r="D887" s="540"/>
      <c r="E887" s="541"/>
      <c r="F887" s="541"/>
      <c r="G887" s="541"/>
      <c r="H887" s="541"/>
      <c r="I887" s="541"/>
      <c r="J887" s="541"/>
      <c r="K887" s="541"/>
    </row>
    <row r="888" spans="2:11" ht="20.100000000000001" customHeight="1" x14ac:dyDescent="0.25">
      <c r="B888" s="538"/>
      <c r="C888" s="539"/>
      <c r="D888" s="540"/>
      <c r="E888" s="541"/>
      <c r="F888" s="541"/>
      <c r="G888" s="541"/>
      <c r="H888" s="541"/>
      <c r="I888" s="541"/>
      <c r="J888" s="541"/>
      <c r="K888" s="541"/>
    </row>
    <row r="889" spans="2:11" ht="20.100000000000001" customHeight="1" x14ac:dyDescent="0.25">
      <c r="B889" s="538"/>
      <c r="C889" s="539"/>
      <c r="D889" s="540"/>
      <c r="E889" s="541"/>
      <c r="F889" s="541"/>
      <c r="G889" s="541"/>
      <c r="H889" s="541"/>
      <c r="I889" s="541"/>
      <c r="J889" s="541"/>
      <c r="K889" s="541"/>
    </row>
    <row r="890" spans="2:11" ht="20.100000000000001" customHeight="1" x14ac:dyDescent="0.25">
      <c r="B890" s="538"/>
      <c r="C890" s="539"/>
      <c r="D890" s="540"/>
      <c r="E890" s="541"/>
      <c r="F890" s="541"/>
      <c r="G890" s="541"/>
      <c r="H890" s="541"/>
      <c r="I890" s="541"/>
      <c r="J890" s="541"/>
      <c r="K890" s="541"/>
    </row>
    <row r="891" spans="2:11" ht="20.100000000000001" customHeight="1" x14ac:dyDescent="0.25">
      <c r="B891" s="538"/>
      <c r="C891" s="539"/>
      <c r="D891" s="540"/>
      <c r="E891" s="541"/>
      <c r="F891" s="541"/>
      <c r="G891" s="541"/>
      <c r="H891" s="541"/>
      <c r="I891" s="541"/>
      <c r="J891" s="541"/>
      <c r="K891" s="541"/>
    </row>
    <row r="892" spans="2:11" ht="20.100000000000001" customHeight="1" x14ac:dyDescent="0.25">
      <c r="B892" s="538"/>
      <c r="C892" s="539"/>
      <c r="D892" s="540"/>
      <c r="E892" s="541"/>
      <c r="F892" s="541"/>
      <c r="G892" s="541"/>
      <c r="H892" s="541"/>
      <c r="I892" s="541"/>
      <c r="J892" s="541"/>
      <c r="K892" s="541"/>
    </row>
    <row r="893" spans="2:11" ht="20.100000000000001" customHeight="1" x14ac:dyDescent="0.25">
      <c r="B893" s="538"/>
      <c r="C893" s="539"/>
      <c r="D893" s="540"/>
      <c r="E893" s="541"/>
      <c r="F893" s="541"/>
      <c r="G893" s="541"/>
      <c r="H893" s="541"/>
      <c r="I893" s="541"/>
      <c r="J893" s="541"/>
      <c r="K893" s="541"/>
    </row>
    <row r="894" spans="2:11" ht="20.100000000000001" customHeight="1" x14ac:dyDescent="0.25">
      <c r="B894" s="538"/>
      <c r="C894" s="539"/>
      <c r="D894" s="540"/>
      <c r="E894" s="541"/>
      <c r="F894" s="541"/>
      <c r="G894" s="541"/>
      <c r="H894" s="541"/>
      <c r="I894" s="541"/>
      <c r="J894" s="541"/>
      <c r="K894" s="541"/>
    </row>
    <row r="895" spans="2:11" ht="20.100000000000001" customHeight="1" x14ac:dyDescent="0.25">
      <c r="B895" s="538"/>
      <c r="C895" s="539"/>
      <c r="D895" s="540"/>
      <c r="E895" s="541"/>
      <c r="F895" s="541"/>
      <c r="G895" s="541"/>
      <c r="H895" s="541"/>
      <c r="I895" s="541"/>
      <c r="J895" s="541"/>
      <c r="K895" s="541"/>
    </row>
    <row r="896" spans="2:11" ht="20.100000000000001" customHeight="1" x14ac:dyDescent="0.25">
      <c r="B896" s="538"/>
      <c r="C896" s="539"/>
      <c r="D896" s="540"/>
      <c r="E896" s="541"/>
      <c r="F896" s="541"/>
      <c r="G896" s="541"/>
      <c r="H896" s="541"/>
      <c r="I896" s="541"/>
      <c r="J896" s="541"/>
      <c r="K896" s="541"/>
    </row>
    <row r="897" spans="2:11" ht="20.100000000000001" customHeight="1" x14ac:dyDescent="0.25">
      <c r="B897" s="538"/>
      <c r="C897" s="539"/>
      <c r="D897" s="540"/>
      <c r="E897" s="541"/>
      <c r="F897" s="541"/>
      <c r="G897" s="541"/>
      <c r="H897" s="541"/>
      <c r="I897" s="541"/>
      <c r="J897" s="541"/>
      <c r="K897" s="541"/>
    </row>
    <row r="898" spans="2:11" ht="20.100000000000001" customHeight="1" x14ac:dyDescent="0.25">
      <c r="B898" s="538"/>
      <c r="C898" s="539"/>
      <c r="D898" s="540"/>
      <c r="E898" s="541"/>
      <c r="F898" s="541"/>
      <c r="G898" s="541"/>
      <c r="H898" s="541"/>
      <c r="I898" s="541"/>
      <c r="J898" s="541"/>
      <c r="K898" s="541"/>
    </row>
    <row r="899" spans="2:11" ht="20.100000000000001" customHeight="1" x14ac:dyDescent="0.25">
      <c r="B899" s="538"/>
      <c r="C899" s="539"/>
      <c r="D899" s="540"/>
      <c r="E899" s="541"/>
      <c r="F899" s="541"/>
      <c r="G899" s="541"/>
      <c r="H899" s="541"/>
      <c r="I899" s="541"/>
      <c r="J899" s="541"/>
      <c r="K899" s="541"/>
    </row>
    <row r="900" spans="2:11" ht="20.100000000000001" customHeight="1" x14ac:dyDescent="0.25">
      <c r="B900" s="538"/>
      <c r="C900" s="539"/>
      <c r="D900" s="540"/>
      <c r="E900" s="541"/>
      <c r="F900" s="541"/>
      <c r="G900" s="541"/>
      <c r="H900" s="541"/>
      <c r="I900" s="541"/>
      <c r="J900" s="541"/>
      <c r="K900" s="541"/>
    </row>
    <row r="901" spans="2:11" ht="20.100000000000001" customHeight="1" x14ac:dyDescent="0.25">
      <c r="B901" s="538"/>
      <c r="C901" s="539"/>
      <c r="D901" s="540"/>
      <c r="E901" s="541"/>
      <c r="F901" s="541"/>
      <c r="G901" s="541"/>
      <c r="H901" s="541"/>
      <c r="I901" s="541"/>
      <c r="J901" s="541"/>
      <c r="K901" s="541"/>
    </row>
    <row r="902" spans="2:11" ht="20.100000000000001" customHeight="1" x14ac:dyDescent="0.25">
      <c r="B902" s="538"/>
      <c r="C902" s="539"/>
      <c r="D902" s="540"/>
      <c r="E902" s="541"/>
      <c r="F902" s="541"/>
      <c r="G902" s="541"/>
      <c r="H902" s="541"/>
      <c r="I902" s="541"/>
      <c r="J902" s="541"/>
      <c r="K902" s="541"/>
    </row>
    <row r="903" spans="2:11" ht="20.100000000000001" customHeight="1" x14ac:dyDescent="0.25">
      <c r="B903" s="538"/>
      <c r="C903" s="539"/>
      <c r="D903" s="540"/>
      <c r="E903" s="541"/>
      <c r="F903" s="541"/>
      <c r="G903" s="541"/>
      <c r="H903" s="541"/>
      <c r="I903" s="541"/>
      <c r="J903" s="541"/>
      <c r="K903" s="541"/>
    </row>
    <row r="904" spans="2:11" ht="20.100000000000001" customHeight="1" x14ac:dyDescent="0.25">
      <c r="B904" s="538"/>
      <c r="C904" s="539"/>
      <c r="D904" s="540"/>
      <c r="E904" s="541"/>
      <c r="F904" s="541"/>
      <c r="G904" s="541"/>
      <c r="H904" s="541"/>
      <c r="I904" s="541"/>
      <c r="J904" s="541"/>
      <c r="K904" s="541"/>
    </row>
    <row r="905" spans="2:11" ht="20.100000000000001" customHeight="1" x14ac:dyDescent="0.25">
      <c r="B905" s="538"/>
      <c r="C905" s="539"/>
      <c r="D905" s="540"/>
      <c r="E905" s="541"/>
      <c r="F905" s="541"/>
      <c r="G905" s="541"/>
      <c r="H905" s="541"/>
      <c r="I905" s="541"/>
      <c r="J905" s="541"/>
      <c r="K905" s="541"/>
    </row>
    <row r="906" spans="2:11" ht="20.100000000000001" customHeight="1" x14ac:dyDescent="0.25">
      <c r="B906" s="538"/>
      <c r="C906" s="539"/>
      <c r="D906" s="540"/>
      <c r="E906" s="541"/>
      <c r="F906" s="541"/>
      <c r="G906" s="541"/>
      <c r="H906" s="541"/>
      <c r="I906" s="541"/>
      <c r="J906" s="541"/>
      <c r="K906" s="541"/>
    </row>
    <row r="907" spans="2:11" ht="20.100000000000001" customHeight="1" x14ac:dyDescent="0.25">
      <c r="B907" s="538"/>
      <c r="C907" s="539"/>
      <c r="D907" s="540"/>
      <c r="E907" s="541"/>
      <c r="F907" s="541"/>
      <c r="G907" s="541"/>
      <c r="H907" s="541"/>
      <c r="I907" s="541"/>
      <c r="J907" s="541"/>
      <c r="K907" s="541"/>
    </row>
    <row r="908" spans="2:11" ht="20.100000000000001" customHeight="1" x14ac:dyDescent="0.25">
      <c r="B908" s="538"/>
      <c r="C908" s="539"/>
      <c r="D908" s="540"/>
      <c r="E908" s="541"/>
      <c r="F908" s="541"/>
      <c r="G908" s="541"/>
      <c r="H908" s="541"/>
      <c r="I908" s="541"/>
      <c r="J908" s="541"/>
      <c r="K908" s="541"/>
    </row>
    <row r="909" spans="2:11" ht="20.100000000000001" customHeight="1" x14ac:dyDescent="0.25">
      <c r="B909" s="538"/>
      <c r="C909" s="539"/>
      <c r="D909" s="540"/>
      <c r="E909" s="541"/>
      <c r="F909" s="541"/>
      <c r="G909" s="541"/>
      <c r="H909" s="541"/>
      <c r="I909" s="541"/>
      <c r="J909" s="541"/>
      <c r="K909" s="541"/>
    </row>
    <row r="910" spans="2:11" ht="20.100000000000001" customHeight="1" x14ac:dyDescent="0.25">
      <c r="B910" s="538"/>
      <c r="C910" s="539"/>
      <c r="D910" s="540"/>
      <c r="E910" s="541"/>
      <c r="F910" s="541"/>
      <c r="G910" s="541"/>
      <c r="H910" s="541"/>
      <c r="I910" s="541"/>
      <c r="J910" s="541"/>
      <c r="K910" s="541"/>
    </row>
    <row r="911" spans="2:11" ht="20.100000000000001" customHeight="1" x14ac:dyDescent="0.25">
      <c r="B911" s="538"/>
      <c r="C911" s="539"/>
      <c r="D911" s="540"/>
      <c r="E911" s="541"/>
      <c r="F911" s="541"/>
      <c r="G911" s="541"/>
      <c r="H911" s="541"/>
      <c r="I911" s="541"/>
      <c r="J911" s="541"/>
      <c r="K911" s="541"/>
    </row>
    <row r="912" spans="2:11" ht="20.100000000000001" customHeight="1" x14ac:dyDescent="0.25">
      <c r="B912" s="538"/>
      <c r="C912" s="539"/>
      <c r="D912" s="540"/>
      <c r="E912" s="541"/>
      <c r="F912" s="541"/>
      <c r="G912" s="541"/>
      <c r="H912" s="541"/>
      <c r="I912" s="541"/>
      <c r="J912" s="541"/>
      <c r="K912" s="541"/>
    </row>
    <row r="913" spans="2:11" ht="20.100000000000001" customHeight="1" x14ac:dyDescent="0.25">
      <c r="B913" s="538"/>
      <c r="C913" s="539"/>
      <c r="D913" s="540"/>
      <c r="E913" s="541"/>
      <c r="F913" s="541"/>
      <c r="G913" s="541"/>
      <c r="H913" s="541"/>
      <c r="I913" s="541"/>
      <c r="J913" s="541"/>
      <c r="K913" s="541"/>
    </row>
    <row r="914" spans="2:11" ht="20.100000000000001" customHeight="1" x14ac:dyDescent="0.25">
      <c r="B914" s="538"/>
      <c r="C914" s="539"/>
      <c r="D914" s="540"/>
      <c r="E914" s="541"/>
      <c r="F914" s="541"/>
      <c r="G914" s="541"/>
      <c r="H914" s="541"/>
      <c r="I914" s="541"/>
      <c r="J914" s="541"/>
      <c r="K914" s="541"/>
    </row>
    <row r="915" spans="2:11" ht="20.100000000000001" customHeight="1" x14ac:dyDescent="0.25">
      <c r="B915" s="538"/>
      <c r="C915" s="539"/>
      <c r="D915" s="540"/>
      <c r="E915" s="541"/>
      <c r="F915" s="541"/>
      <c r="G915" s="541"/>
      <c r="H915" s="541"/>
      <c r="I915" s="541"/>
      <c r="J915" s="541"/>
      <c r="K915" s="541"/>
    </row>
    <row r="916" spans="2:11" ht="20.100000000000001" customHeight="1" x14ac:dyDescent="0.25">
      <c r="B916" s="538"/>
      <c r="C916" s="539"/>
      <c r="D916" s="540"/>
      <c r="E916" s="541"/>
      <c r="F916" s="541"/>
      <c r="G916" s="541"/>
      <c r="H916" s="541"/>
      <c r="I916" s="541"/>
      <c r="J916" s="541"/>
      <c r="K916" s="541"/>
    </row>
    <row r="917" spans="2:11" ht="20.100000000000001" customHeight="1" x14ac:dyDescent="0.25">
      <c r="B917" s="538"/>
      <c r="C917" s="539"/>
      <c r="D917" s="540"/>
      <c r="E917" s="541"/>
      <c r="F917" s="541"/>
      <c r="G917" s="541"/>
      <c r="H917" s="541"/>
      <c r="I917" s="541"/>
      <c r="J917" s="541"/>
      <c r="K917" s="541"/>
    </row>
    <row r="918" spans="2:11" ht="20.100000000000001" customHeight="1" x14ac:dyDescent="0.25">
      <c r="B918" s="538"/>
      <c r="C918" s="539"/>
      <c r="D918" s="540"/>
      <c r="E918" s="541"/>
      <c r="F918" s="541"/>
      <c r="G918" s="541"/>
      <c r="H918" s="541"/>
      <c r="I918" s="541"/>
      <c r="J918" s="541"/>
      <c r="K918" s="541"/>
    </row>
    <row r="919" spans="2:11" ht="20.100000000000001" customHeight="1" x14ac:dyDescent="0.25">
      <c r="B919" s="538"/>
      <c r="C919" s="539"/>
      <c r="D919" s="540"/>
      <c r="E919" s="541"/>
      <c r="F919" s="541"/>
      <c r="G919" s="541"/>
      <c r="H919" s="541"/>
      <c r="I919" s="541"/>
      <c r="J919" s="541"/>
      <c r="K919" s="541"/>
    </row>
    <row r="920" spans="2:11" ht="20.100000000000001" customHeight="1" x14ac:dyDescent="0.25">
      <c r="B920" s="538"/>
      <c r="C920" s="539"/>
      <c r="D920" s="540"/>
      <c r="E920" s="541"/>
      <c r="F920" s="541"/>
      <c r="G920" s="541"/>
      <c r="H920" s="541"/>
      <c r="I920" s="541"/>
      <c r="J920" s="541"/>
      <c r="K920" s="541"/>
    </row>
    <row r="921" spans="2:11" ht="20.100000000000001" customHeight="1" x14ac:dyDescent="0.25">
      <c r="B921" s="538"/>
      <c r="C921" s="539"/>
      <c r="D921" s="540"/>
      <c r="E921" s="541"/>
      <c r="F921" s="541"/>
      <c r="G921" s="541"/>
      <c r="H921" s="541"/>
      <c r="I921" s="541"/>
      <c r="J921" s="541"/>
      <c r="K921" s="541"/>
    </row>
    <row r="922" spans="2:11" ht="20.100000000000001" customHeight="1" x14ac:dyDescent="0.25">
      <c r="B922" s="538"/>
      <c r="C922" s="539"/>
      <c r="D922" s="540"/>
      <c r="E922" s="541"/>
      <c r="F922" s="541"/>
      <c r="G922" s="541"/>
      <c r="H922" s="541"/>
      <c r="I922" s="541"/>
      <c r="J922" s="541"/>
      <c r="K922" s="541"/>
    </row>
    <row r="923" spans="2:11" ht="20.100000000000001" customHeight="1" x14ac:dyDescent="0.25">
      <c r="B923" s="538"/>
      <c r="C923" s="539"/>
      <c r="D923" s="540"/>
      <c r="E923" s="541"/>
      <c r="F923" s="541"/>
      <c r="G923" s="541"/>
      <c r="H923" s="541"/>
      <c r="I923" s="541"/>
      <c r="J923" s="541"/>
      <c r="K923" s="541"/>
    </row>
    <row r="924" spans="2:11" ht="20.100000000000001" customHeight="1" x14ac:dyDescent="0.25">
      <c r="B924" s="538"/>
      <c r="C924" s="539"/>
      <c r="D924" s="540"/>
      <c r="E924" s="541"/>
      <c r="F924" s="541"/>
      <c r="G924" s="541"/>
      <c r="H924" s="541"/>
      <c r="I924" s="541"/>
      <c r="J924" s="541"/>
      <c r="K924" s="541"/>
    </row>
    <row r="925" spans="2:11" ht="20.100000000000001" customHeight="1" x14ac:dyDescent="0.25">
      <c r="B925" s="538"/>
      <c r="C925" s="539"/>
      <c r="D925" s="540"/>
      <c r="E925" s="541"/>
      <c r="F925" s="541"/>
      <c r="G925" s="541"/>
      <c r="H925" s="541"/>
      <c r="I925" s="541"/>
      <c r="J925" s="541"/>
      <c r="K925" s="541"/>
    </row>
    <row r="926" spans="2:11" ht="20.100000000000001" customHeight="1" x14ac:dyDescent="0.25">
      <c r="B926" s="538"/>
      <c r="C926" s="539"/>
      <c r="D926" s="540"/>
      <c r="E926" s="541"/>
      <c r="F926" s="541"/>
      <c r="G926" s="541"/>
      <c r="H926" s="541"/>
      <c r="I926" s="541"/>
      <c r="J926" s="541"/>
      <c r="K926" s="541"/>
    </row>
    <row r="927" spans="2:11" ht="20.100000000000001" customHeight="1" x14ac:dyDescent="0.25">
      <c r="B927" s="538"/>
      <c r="C927" s="539"/>
      <c r="D927" s="540"/>
      <c r="E927" s="541"/>
      <c r="F927" s="541"/>
      <c r="G927" s="541"/>
      <c r="H927" s="541"/>
      <c r="I927" s="541"/>
      <c r="J927" s="541"/>
      <c r="K927" s="541"/>
    </row>
    <row r="928" spans="2:11" ht="20.100000000000001" customHeight="1" x14ac:dyDescent="0.25">
      <c r="B928" s="538"/>
      <c r="C928" s="539"/>
      <c r="D928" s="540"/>
      <c r="E928" s="541"/>
      <c r="F928" s="541"/>
      <c r="G928" s="541"/>
      <c r="H928" s="541"/>
      <c r="I928" s="541"/>
      <c r="J928" s="541"/>
      <c r="K928" s="541"/>
    </row>
    <row r="929" spans="2:11" ht="20.100000000000001" customHeight="1" x14ac:dyDescent="0.25">
      <c r="B929" s="538"/>
      <c r="C929" s="539"/>
      <c r="D929" s="540"/>
      <c r="E929" s="541"/>
      <c r="F929" s="541"/>
      <c r="G929" s="541"/>
      <c r="H929" s="541"/>
      <c r="I929" s="541"/>
      <c r="J929" s="541"/>
      <c r="K929" s="541"/>
    </row>
    <row r="930" spans="2:11" ht="20.100000000000001" customHeight="1" x14ac:dyDescent="0.25">
      <c r="B930" s="538"/>
      <c r="C930" s="539"/>
      <c r="D930" s="540"/>
      <c r="E930" s="541"/>
      <c r="F930" s="541"/>
      <c r="G930" s="541"/>
      <c r="H930" s="541"/>
      <c r="I930" s="541"/>
      <c r="J930" s="541"/>
      <c r="K930" s="541"/>
    </row>
    <row r="931" spans="2:11" ht="20.100000000000001" customHeight="1" x14ac:dyDescent="0.25">
      <c r="B931" s="538"/>
      <c r="C931" s="539"/>
      <c r="D931" s="540"/>
      <c r="E931" s="541"/>
      <c r="F931" s="541"/>
      <c r="G931" s="541"/>
      <c r="H931" s="541"/>
      <c r="I931" s="541"/>
      <c r="J931" s="541"/>
      <c r="K931" s="541"/>
    </row>
    <row r="932" spans="2:11" ht="20.100000000000001" customHeight="1" x14ac:dyDescent="0.25">
      <c r="B932" s="538"/>
      <c r="C932" s="539"/>
      <c r="D932" s="540"/>
      <c r="E932" s="541"/>
      <c r="F932" s="541"/>
      <c r="G932" s="541"/>
      <c r="H932" s="541"/>
      <c r="I932" s="541"/>
      <c r="J932" s="541"/>
      <c r="K932" s="541"/>
    </row>
    <row r="933" spans="2:11" ht="20.100000000000001" customHeight="1" x14ac:dyDescent="0.25">
      <c r="B933" s="538"/>
      <c r="C933" s="539"/>
      <c r="D933" s="540"/>
      <c r="E933" s="541"/>
      <c r="F933" s="541"/>
      <c r="G933" s="541"/>
      <c r="H933" s="541"/>
      <c r="I933" s="541"/>
      <c r="J933" s="541"/>
      <c r="K933" s="541"/>
    </row>
    <row r="934" spans="2:11" ht="20.100000000000001" customHeight="1" x14ac:dyDescent="0.25">
      <c r="B934" s="538"/>
      <c r="C934" s="539"/>
      <c r="D934" s="540"/>
      <c r="E934" s="541"/>
      <c r="F934" s="541"/>
      <c r="G934" s="541"/>
      <c r="H934" s="541"/>
      <c r="I934" s="541"/>
      <c r="J934" s="541"/>
      <c r="K934" s="541"/>
    </row>
    <row r="935" spans="2:11" ht="20.100000000000001" customHeight="1" x14ac:dyDescent="0.25">
      <c r="B935" s="538"/>
      <c r="C935" s="539"/>
      <c r="D935" s="540"/>
      <c r="E935" s="541"/>
      <c r="F935" s="541"/>
      <c r="G935" s="541"/>
      <c r="H935" s="541"/>
      <c r="I935" s="541"/>
      <c r="J935" s="541"/>
      <c r="K935" s="541"/>
    </row>
    <row r="936" spans="2:11" ht="20.100000000000001" customHeight="1" x14ac:dyDescent="0.25">
      <c r="B936" s="538"/>
      <c r="C936" s="539"/>
      <c r="D936" s="540"/>
      <c r="E936" s="541"/>
      <c r="F936" s="541"/>
      <c r="G936" s="541"/>
      <c r="H936" s="541"/>
      <c r="I936" s="541"/>
      <c r="J936" s="541"/>
      <c r="K936" s="541"/>
    </row>
    <row r="937" spans="2:11" ht="20.100000000000001" customHeight="1" x14ac:dyDescent="0.25">
      <c r="B937" s="538"/>
      <c r="C937" s="539"/>
      <c r="D937" s="540"/>
      <c r="E937" s="541"/>
      <c r="F937" s="541"/>
      <c r="G937" s="541"/>
      <c r="H937" s="541"/>
      <c r="I937" s="541"/>
      <c r="J937" s="541"/>
      <c r="K937" s="541"/>
    </row>
    <row r="938" spans="2:11" ht="20.100000000000001" customHeight="1" x14ac:dyDescent="0.25">
      <c r="B938" s="538"/>
      <c r="C938" s="539"/>
      <c r="D938" s="540"/>
      <c r="E938" s="541"/>
      <c r="F938" s="541"/>
      <c r="G938" s="541"/>
      <c r="H938" s="541"/>
      <c r="I938" s="541"/>
      <c r="J938" s="541"/>
      <c r="K938" s="541"/>
    </row>
    <row r="939" spans="2:11" ht="20.100000000000001" customHeight="1" x14ac:dyDescent="0.25">
      <c r="B939" s="538"/>
      <c r="C939" s="539"/>
      <c r="D939" s="540"/>
      <c r="E939" s="541"/>
      <c r="F939" s="541"/>
      <c r="G939" s="541"/>
      <c r="H939" s="541"/>
      <c r="I939" s="541"/>
      <c r="J939" s="541"/>
      <c r="K939" s="541"/>
    </row>
    <row r="940" spans="2:11" ht="20.100000000000001" customHeight="1" x14ac:dyDescent="0.25">
      <c r="B940" s="538"/>
      <c r="C940" s="539"/>
      <c r="D940" s="540"/>
      <c r="E940" s="541"/>
      <c r="F940" s="541"/>
      <c r="G940" s="541"/>
      <c r="H940" s="541"/>
      <c r="I940" s="541"/>
      <c r="J940" s="541"/>
      <c r="K940" s="541"/>
    </row>
    <row r="941" spans="2:11" ht="20.100000000000001" customHeight="1" x14ac:dyDescent="0.25">
      <c r="B941" s="538"/>
      <c r="C941" s="539"/>
      <c r="D941" s="540"/>
      <c r="E941" s="541"/>
      <c r="F941" s="541"/>
      <c r="G941" s="541"/>
      <c r="H941" s="541"/>
      <c r="I941" s="541"/>
      <c r="J941" s="541"/>
      <c r="K941" s="541"/>
    </row>
    <row r="942" spans="2:11" ht="20.100000000000001" customHeight="1" x14ac:dyDescent="0.25">
      <c r="B942" s="538"/>
      <c r="C942" s="539"/>
      <c r="D942" s="540"/>
      <c r="E942" s="541"/>
      <c r="F942" s="541"/>
      <c r="G942" s="541"/>
      <c r="H942" s="541"/>
      <c r="I942" s="541"/>
      <c r="J942" s="541"/>
      <c r="K942" s="541"/>
    </row>
    <row r="943" spans="2:11" ht="20.100000000000001" customHeight="1" x14ac:dyDescent="0.25">
      <c r="B943" s="538"/>
      <c r="C943" s="539"/>
      <c r="D943" s="540"/>
      <c r="E943" s="541"/>
      <c r="F943" s="541"/>
      <c r="G943" s="541"/>
      <c r="H943" s="541"/>
      <c r="I943" s="541"/>
      <c r="J943" s="541"/>
      <c r="K943" s="541"/>
    </row>
    <row r="944" spans="2:11" ht="20.100000000000001" customHeight="1" x14ac:dyDescent="0.25">
      <c r="B944" s="538"/>
      <c r="C944" s="539"/>
      <c r="D944" s="540"/>
      <c r="E944" s="541"/>
      <c r="F944" s="541"/>
      <c r="G944" s="541"/>
      <c r="H944" s="541"/>
      <c r="I944" s="541"/>
      <c r="J944" s="541"/>
      <c r="K944" s="541"/>
    </row>
    <row r="945" spans="2:11" ht="20.100000000000001" customHeight="1" x14ac:dyDescent="0.25">
      <c r="B945" s="538"/>
      <c r="C945" s="539"/>
      <c r="D945" s="540"/>
      <c r="E945" s="541"/>
      <c r="F945" s="541"/>
      <c r="G945" s="541"/>
      <c r="H945" s="541"/>
      <c r="I945" s="541"/>
      <c r="J945" s="541"/>
      <c r="K945" s="541"/>
    </row>
    <row r="946" spans="2:11" ht="20.100000000000001" customHeight="1" x14ac:dyDescent="0.25">
      <c r="B946" s="538"/>
      <c r="C946" s="539"/>
      <c r="D946" s="540"/>
      <c r="E946" s="541"/>
      <c r="F946" s="541"/>
      <c r="G946" s="541"/>
      <c r="H946" s="541"/>
      <c r="I946" s="541"/>
      <c r="J946" s="541"/>
      <c r="K946" s="541"/>
    </row>
    <row r="947" spans="2:11" ht="20.100000000000001" customHeight="1" x14ac:dyDescent="0.25">
      <c r="B947" s="538"/>
      <c r="C947" s="539"/>
      <c r="D947" s="540"/>
      <c r="E947" s="541"/>
      <c r="F947" s="541"/>
      <c r="G947" s="541"/>
      <c r="H947" s="541"/>
      <c r="I947" s="541"/>
      <c r="J947" s="541"/>
      <c r="K947" s="541"/>
    </row>
    <row r="948" spans="2:11" ht="20.100000000000001" customHeight="1" x14ac:dyDescent="0.25">
      <c r="B948" s="538"/>
      <c r="C948" s="539"/>
      <c r="D948" s="540"/>
      <c r="E948" s="541"/>
      <c r="F948" s="541"/>
      <c r="G948" s="541"/>
      <c r="H948" s="541"/>
      <c r="I948" s="541"/>
      <c r="J948" s="541"/>
      <c r="K948" s="541"/>
    </row>
    <row r="949" spans="2:11" ht="20.100000000000001" customHeight="1" x14ac:dyDescent="0.25">
      <c r="B949" s="538"/>
      <c r="C949" s="539"/>
      <c r="D949" s="540"/>
      <c r="E949" s="541"/>
      <c r="F949" s="541"/>
      <c r="G949" s="541"/>
      <c r="H949" s="541"/>
      <c r="I949" s="541"/>
      <c r="J949" s="541"/>
      <c r="K949" s="541"/>
    </row>
    <row r="950" spans="2:11" ht="20.100000000000001" customHeight="1" x14ac:dyDescent="0.25">
      <c r="B950" s="538"/>
      <c r="C950" s="539"/>
      <c r="D950" s="540"/>
      <c r="E950" s="541"/>
      <c r="F950" s="541"/>
      <c r="G950" s="541"/>
      <c r="H950" s="541"/>
      <c r="I950" s="541"/>
      <c r="J950" s="541"/>
      <c r="K950" s="541"/>
    </row>
    <row r="951" spans="2:11" ht="20.100000000000001" customHeight="1" x14ac:dyDescent="0.25">
      <c r="B951" s="538"/>
      <c r="C951" s="539"/>
      <c r="D951" s="540"/>
      <c r="E951" s="541"/>
      <c r="F951" s="541"/>
      <c r="G951" s="541"/>
      <c r="H951" s="541"/>
      <c r="I951" s="541"/>
      <c r="J951" s="541"/>
      <c r="K951" s="541"/>
    </row>
    <row r="952" spans="2:11" ht="20.100000000000001" customHeight="1" x14ac:dyDescent="0.25">
      <c r="B952" s="538"/>
      <c r="C952" s="539"/>
      <c r="D952" s="540"/>
      <c r="E952" s="541"/>
      <c r="F952" s="541"/>
      <c r="G952" s="541"/>
      <c r="H952" s="541"/>
      <c r="I952" s="541"/>
      <c r="J952" s="541"/>
      <c r="K952" s="541"/>
    </row>
    <row r="953" spans="2:11" ht="20.100000000000001" customHeight="1" x14ac:dyDescent="0.25">
      <c r="B953" s="538"/>
      <c r="C953" s="539"/>
      <c r="D953" s="540"/>
      <c r="E953" s="541"/>
      <c r="F953" s="541"/>
      <c r="G953" s="541"/>
      <c r="H953" s="541"/>
      <c r="I953" s="541"/>
      <c r="J953" s="541"/>
      <c r="K953" s="541"/>
    </row>
    <row r="954" spans="2:11" ht="20.100000000000001" customHeight="1" x14ac:dyDescent="0.25">
      <c r="B954" s="538"/>
      <c r="C954" s="539"/>
      <c r="D954" s="540"/>
      <c r="E954" s="541"/>
      <c r="F954" s="541"/>
      <c r="G954" s="541"/>
      <c r="H954" s="541"/>
      <c r="I954" s="541"/>
      <c r="J954" s="541"/>
      <c r="K954" s="541"/>
    </row>
    <row r="955" spans="2:11" ht="20.100000000000001" customHeight="1" x14ac:dyDescent="0.25">
      <c r="B955" s="538"/>
      <c r="C955" s="539"/>
      <c r="D955" s="540"/>
      <c r="E955" s="541"/>
      <c r="F955" s="541"/>
      <c r="G955" s="541"/>
      <c r="H955" s="541"/>
      <c r="I955" s="541"/>
      <c r="J955" s="541"/>
      <c r="K955" s="541"/>
    </row>
    <row r="956" spans="2:11" ht="20.100000000000001" customHeight="1" x14ac:dyDescent="0.25">
      <c r="B956" s="538"/>
      <c r="C956" s="539"/>
      <c r="D956" s="540"/>
      <c r="E956" s="541"/>
      <c r="F956" s="541"/>
      <c r="G956" s="541"/>
      <c r="H956" s="541"/>
      <c r="I956" s="541"/>
      <c r="J956" s="541"/>
      <c r="K956" s="541"/>
    </row>
    <row r="957" spans="2:11" ht="20.100000000000001" customHeight="1" x14ac:dyDescent="0.25">
      <c r="B957" s="538"/>
      <c r="C957" s="539"/>
      <c r="D957" s="540"/>
      <c r="E957" s="541"/>
      <c r="F957" s="541"/>
      <c r="G957" s="541"/>
      <c r="H957" s="541"/>
      <c r="I957" s="541"/>
      <c r="J957" s="541"/>
      <c r="K957" s="541"/>
    </row>
    <row r="958" spans="2:11" ht="20.100000000000001" customHeight="1" x14ac:dyDescent="0.25">
      <c r="B958" s="538"/>
      <c r="C958" s="539"/>
      <c r="D958" s="540"/>
      <c r="E958" s="541"/>
      <c r="F958" s="541"/>
      <c r="G958" s="541"/>
      <c r="H958" s="541"/>
      <c r="I958" s="541"/>
      <c r="J958" s="541"/>
      <c r="K958" s="541"/>
    </row>
    <row r="959" spans="2:11" ht="20.100000000000001" customHeight="1" x14ac:dyDescent="0.25">
      <c r="B959" s="538"/>
      <c r="C959" s="539"/>
      <c r="D959" s="540"/>
      <c r="E959" s="541"/>
      <c r="F959" s="541"/>
      <c r="G959" s="541"/>
      <c r="H959" s="541"/>
      <c r="I959" s="541"/>
      <c r="J959" s="541"/>
      <c r="K959" s="541"/>
    </row>
    <row r="960" spans="2:11" ht="20.100000000000001" customHeight="1" x14ac:dyDescent="0.25">
      <c r="B960" s="538"/>
      <c r="C960" s="539"/>
      <c r="D960" s="540"/>
      <c r="E960" s="541"/>
      <c r="F960" s="541"/>
      <c r="G960" s="541"/>
      <c r="H960" s="541"/>
      <c r="I960" s="541"/>
      <c r="J960" s="541"/>
      <c r="K960" s="541"/>
    </row>
    <row r="961" spans="2:11" ht="20.100000000000001" customHeight="1" x14ac:dyDescent="0.25">
      <c r="B961" s="538"/>
      <c r="C961" s="539"/>
      <c r="D961" s="540"/>
      <c r="E961" s="541"/>
      <c r="F961" s="541"/>
      <c r="G961" s="541"/>
      <c r="H961" s="541"/>
      <c r="I961" s="541"/>
      <c r="J961" s="541"/>
      <c r="K961" s="541"/>
    </row>
    <row r="962" spans="2:11" ht="20.100000000000001" customHeight="1" x14ac:dyDescent="0.25">
      <c r="B962" s="538"/>
      <c r="C962" s="539"/>
      <c r="D962" s="540"/>
      <c r="E962" s="541"/>
      <c r="F962" s="541"/>
      <c r="G962" s="541"/>
      <c r="H962" s="541"/>
      <c r="I962" s="541"/>
      <c r="J962" s="541"/>
      <c r="K962" s="541"/>
    </row>
    <row r="963" spans="2:11" ht="20.100000000000001" customHeight="1" x14ac:dyDescent="0.25">
      <c r="B963" s="538"/>
      <c r="C963" s="539"/>
      <c r="D963" s="540"/>
      <c r="E963" s="541"/>
      <c r="F963" s="541"/>
      <c r="G963" s="541"/>
      <c r="H963" s="541"/>
      <c r="I963" s="541"/>
      <c r="J963" s="541"/>
      <c r="K963" s="541"/>
    </row>
    <row r="964" spans="2:11" ht="20.100000000000001" customHeight="1" x14ac:dyDescent="0.25">
      <c r="B964" s="538"/>
      <c r="C964" s="539"/>
      <c r="D964" s="540"/>
      <c r="E964" s="541"/>
      <c r="F964" s="541"/>
      <c r="G964" s="541"/>
      <c r="H964" s="541"/>
      <c r="I964" s="541"/>
      <c r="J964" s="541"/>
      <c r="K964" s="541"/>
    </row>
    <row r="965" spans="2:11" ht="20.100000000000001" customHeight="1" x14ac:dyDescent="0.25">
      <c r="B965" s="538"/>
      <c r="C965" s="539"/>
      <c r="D965" s="540"/>
      <c r="E965" s="541"/>
      <c r="F965" s="541"/>
      <c r="G965" s="541"/>
      <c r="H965" s="541"/>
      <c r="I965" s="541"/>
      <c r="J965" s="541"/>
      <c r="K965" s="541"/>
    </row>
    <row r="966" spans="2:11" ht="20.100000000000001" customHeight="1" x14ac:dyDescent="0.25">
      <c r="B966" s="538"/>
      <c r="C966" s="539"/>
      <c r="D966" s="540"/>
      <c r="E966" s="541"/>
      <c r="F966" s="541"/>
      <c r="G966" s="541"/>
      <c r="H966" s="541"/>
      <c r="I966" s="541"/>
      <c r="J966" s="541"/>
      <c r="K966" s="541"/>
    </row>
    <row r="967" spans="2:11" ht="20.100000000000001" customHeight="1" x14ac:dyDescent="0.25">
      <c r="B967" s="538"/>
      <c r="C967" s="539"/>
      <c r="D967" s="540"/>
      <c r="E967" s="541"/>
      <c r="F967" s="541"/>
      <c r="G967" s="541"/>
      <c r="H967" s="541"/>
      <c r="I967" s="541"/>
      <c r="J967" s="541"/>
      <c r="K967" s="541"/>
    </row>
    <row r="968" spans="2:11" ht="20.100000000000001" customHeight="1" x14ac:dyDescent="0.25">
      <c r="B968" s="538"/>
      <c r="C968" s="539"/>
      <c r="D968" s="540"/>
      <c r="E968" s="541"/>
      <c r="F968" s="541"/>
      <c r="G968" s="541"/>
      <c r="H968" s="541"/>
      <c r="I968" s="541"/>
      <c r="J968" s="541"/>
      <c r="K968" s="541"/>
    </row>
    <row r="969" spans="2:11" ht="20.100000000000001" customHeight="1" x14ac:dyDescent="0.25">
      <c r="B969" s="538"/>
      <c r="C969" s="539"/>
      <c r="D969" s="540"/>
      <c r="E969" s="541"/>
      <c r="F969" s="541"/>
      <c r="G969" s="541"/>
      <c r="H969" s="541"/>
      <c r="I969" s="541"/>
      <c r="J969" s="541"/>
      <c r="K969" s="541"/>
    </row>
    <row r="970" spans="2:11" ht="20.100000000000001" customHeight="1" x14ac:dyDescent="0.25">
      <c r="B970" s="538"/>
      <c r="C970" s="539"/>
      <c r="D970" s="540"/>
      <c r="E970" s="541"/>
      <c r="F970" s="541"/>
      <c r="G970" s="541"/>
      <c r="H970" s="541"/>
      <c r="I970" s="541"/>
      <c r="J970" s="541"/>
      <c r="K970" s="541"/>
    </row>
    <row r="971" spans="2:11" ht="20.100000000000001" customHeight="1" x14ac:dyDescent="0.25">
      <c r="B971" s="538"/>
      <c r="C971" s="539"/>
      <c r="D971" s="540"/>
      <c r="E971" s="541"/>
      <c r="F971" s="541"/>
      <c r="G971" s="541"/>
      <c r="H971" s="541"/>
      <c r="I971" s="541"/>
      <c r="J971" s="541"/>
      <c r="K971" s="541"/>
    </row>
    <row r="972" spans="2:11" ht="20.100000000000001" customHeight="1" x14ac:dyDescent="0.25">
      <c r="B972" s="538"/>
      <c r="C972" s="539"/>
      <c r="D972" s="540"/>
      <c r="E972" s="541"/>
      <c r="F972" s="541"/>
      <c r="G972" s="541"/>
      <c r="H972" s="541"/>
      <c r="I972" s="541"/>
      <c r="J972" s="541"/>
      <c r="K972" s="541"/>
    </row>
    <row r="973" spans="2:11" ht="20.100000000000001" customHeight="1" x14ac:dyDescent="0.25">
      <c r="B973" s="538"/>
      <c r="C973" s="539"/>
      <c r="D973" s="540"/>
      <c r="E973" s="541"/>
      <c r="F973" s="541"/>
      <c r="G973" s="541"/>
      <c r="H973" s="541"/>
      <c r="I973" s="541"/>
      <c r="J973" s="541"/>
      <c r="K973" s="541"/>
    </row>
    <row r="974" spans="2:11" ht="20.100000000000001" customHeight="1" x14ac:dyDescent="0.25">
      <c r="B974" s="538"/>
      <c r="C974" s="539"/>
      <c r="D974" s="540"/>
      <c r="E974" s="541"/>
      <c r="F974" s="541"/>
      <c r="G974" s="541"/>
      <c r="H974" s="541"/>
      <c r="I974" s="541"/>
      <c r="J974" s="541"/>
      <c r="K974" s="541"/>
    </row>
    <row r="975" spans="2:11" ht="20.100000000000001" customHeight="1" x14ac:dyDescent="0.25">
      <c r="B975" s="538"/>
      <c r="C975" s="539"/>
      <c r="D975" s="540"/>
      <c r="E975" s="541"/>
      <c r="F975" s="541"/>
      <c r="G975" s="541"/>
      <c r="H975" s="541"/>
      <c r="I975" s="541"/>
      <c r="J975" s="541"/>
      <c r="K975" s="541"/>
    </row>
    <row r="976" spans="2:11" ht="20.100000000000001" customHeight="1" x14ac:dyDescent="0.25">
      <c r="B976" s="538"/>
      <c r="C976" s="539"/>
      <c r="D976" s="540"/>
      <c r="E976" s="541"/>
      <c r="F976" s="541"/>
      <c r="G976" s="541"/>
      <c r="H976" s="541"/>
      <c r="I976" s="541"/>
      <c r="J976" s="541"/>
      <c r="K976" s="541"/>
    </row>
    <row r="977" spans="2:11" ht="20.100000000000001" customHeight="1" x14ac:dyDescent="0.25">
      <c r="B977" s="538"/>
      <c r="C977" s="539"/>
      <c r="D977" s="540"/>
      <c r="E977" s="541"/>
      <c r="F977" s="541"/>
      <c r="G977" s="541"/>
      <c r="H977" s="541"/>
      <c r="I977" s="541"/>
      <c r="J977" s="541"/>
      <c r="K977" s="541"/>
    </row>
    <row r="978" spans="2:11" ht="20.100000000000001" customHeight="1" x14ac:dyDescent="0.25">
      <c r="B978" s="538"/>
      <c r="C978" s="539"/>
      <c r="D978" s="540"/>
      <c r="E978" s="541"/>
      <c r="F978" s="541"/>
      <c r="G978" s="541"/>
      <c r="H978" s="541"/>
      <c r="I978" s="541"/>
      <c r="J978" s="541"/>
      <c r="K978" s="541"/>
    </row>
    <row r="979" spans="2:11" ht="20.100000000000001" customHeight="1" x14ac:dyDescent="0.25">
      <c r="B979" s="538"/>
      <c r="C979" s="539"/>
      <c r="D979" s="540"/>
      <c r="E979" s="541"/>
      <c r="F979" s="541"/>
      <c r="G979" s="541"/>
      <c r="H979" s="541"/>
      <c r="I979" s="541"/>
      <c r="J979" s="541"/>
      <c r="K979" s="541"/>
    </row>
    <row r="980" spans="2:11" ht="20.100000000000001" customHeight="1" x14ac:dyDescent="0.25">
      <c r="B980" s="538"/>
      <c r="C980" s="539"/>
      <c r="D980" s="540"/>
      <c r="E980" s="541"/>
      <c r="F980" s="541"/>
      <c r="G980" s="541"/>
      <c r="H980" s="541"/>
      <c r="I980" s="541"/>
      <c r="J980" s="541"/>
      <c r="K980" s="541"/>
    </row>
    <row r="981" spans="2:11" ht="20.100000000000001" customHeight="1" x14ac:dyDescent="0.25">
      <c r="B981" s="538"/>
      <c r="C981" s="539"/>
      <c r="D981" s="540"/>
      <c r="E981" s="541"/>
      <c r="F981" s="541"/>
      <c r="G981" s="541"/>
      <c r="H981" s="541"/>
      <c r="I981" s="541"/>
      <c r="J981" s="541"/>
      <c r="K981" s="541"/>
    </row>
    <row r="982" spans="2:11" ht="20.100000000000001" customHeight="1" x14ac:dyDescent="0.25">
      <c r="B982" s="538"/>
      <c r="C982" s="539"/>
      <c r="D982" s="540"/>
      <c r="E982" s="541"/>
      <c r="F982" s="541"/>
      <c r="G982" s="541"/>
      <c r="H982" s="541"/>
      <c r="I982" s="541"/>
      <c r="J982" s="541"/>
      <c r="K982" s="541"/>
    </row>
    <row r="983" spans="2:11" ht="20.100000000000001" customHeight="1" x14ac:dyDescent="0.25">
      <c r="B983" s="538"/>
      <c r="C983" s="539"/>
      <c r="D983" s="540"/>
      <c r="E983" s="541"/>
      <c r="F983" s="541"/>
      <c r="G983" s="541"/>
      <c r="H983" s="541"/>
      <c r="I983" s="541"/>
      <c r="J983" s="541"/>
      <c r="K983" s="541"/>
    </row>
    <row r="984" spans="2:11" ht="20.100000000000001" customHeight="1" x14ac:dyDescent="0.25">
      <c r="B984" s="538"/>
      <c r="C984" s="539"/>
      <c r="D984" s="540"/>
      <c r="E984" s="541"/>
      <c r="F984" s="541"/>
      <c r="G984" s="541"/>
      <c r="H984" s="541"/>
      <c r="I984" s="541"/>
      <c r="J984" s="541"/>
      <c r="K984" s="541"/>
    </row>
    <row r="985" spans="2:11" ht="20.100000000000001" customHeight="1" x14ac:dyDescent="0.25">
      <c r="B985" s="538"/>
      <c r="C985" s="539"/>
      <c r="D985" s="540"/>
      <c r="E985" s="541"/>
      <c r="F985" s="541"/>
      <c r="G985" s="541"/>
      <c r="H985" s="541"/>
      <c r="I985" s="541"/>
      <c r="J985" s="541"/>
      <c r="K985" s="541"/>
    </row>
    <row r="986" spans="2:11" ht="20.100000000000001" customHeight="1" x14ac:dyDescent="0.25">
      <c r="B986" s="538"/>
      <c r="C986" s="539"/>
      <c r="D986" s="540"/>
      <c r="E986" s="541"/>
      <c r="F986" s="541"/>
      <c r="G986" s="541"/>
      <c r="H986" s="541"/>
      <c r="I986" s="541"/>
      <c r="J986" s="541"/>
      <c r="K986" s="541"/>
    </row>
    <row r="987" spans="2:11" ht="20.100000000000001" customHeight="1" x14ac:dyDescent="0.25">
      <c r="B987" s="538"/>
      <c r="C987" s="539"/>
      <c r="D987" s="540"/>
      <c r="E987" s="541"/>
      <c r="F987" s="541"/>
      <c r="G987" s="541"/>
      <c r="H987" s="541"/>
      <c r="I987" s="541"/>
      <c r="J987" s="541"/>
      <c r="K987" s="541"/>
    </row>
    <row r="988" spans="2:11" ht="20.100000000000001" customHeight="1" x14ac:dyDescent="0.25">
      <c r="B988" s="538"/>
      <c r="C988" s="539"/>
      <c r="D988" s="540"/>
      <c r="E988" s="541"/>
      <c r="F988" s="541"/>
      <c r="G988" s="541"/>
      <c r="H988" s="541"/>
      <c r="I988" s="541"/>
      <c r="J988" s="541"/>
      <c r="K988" s="541"/>
    </row>
    <row r="989" spans="2:11" ht="20.100000000000001" customHeight="1" x14ac:dyDescent="0.25">
      <c r="B989" s="538"/>
      <c r="C989" s="539"/>
      <c r="D989" s="540"/>
      <c r="E989" s="541"/>
      <c r="F989" s="541"/>
      <c r="G989" s="541"/>
      <c r="H989" s="541"/>
      <c r="I989" s="541"/>
      <c r="J989" s="541"/>
      <c r="K989" s="541"/>
    </row>
    <row r="990" spans="2:11" ht="20.100000000000001" customHeight="1" x14ac:dyDescent="0.25">
      <c r="B990" s="538"/>
      <c r="C990" s="539"/>
      <c r="D990" s="540"/>
      <c r="E990" s="541"/>
      <c r="F990" s="541"/>
      <c r="G990" s="541"/>
      <c r="H990" s="541"/>
      <c r="I990" s="541"/>
      <c r="J990" s="541"/>
      <c r="K990" s="541"/>
    </row>
    <row r="991" spans="2:11" ht="20.100000000000001" customHeight="1" x14ac:dyDescent="0.25">
      <c r="B991" s="538"/>
      <c r="C991" s="539"/>
      <c r="D991" s="540"/>
      <c r="E991" s="541"/>
      <c r="F991" s="541"/>
      <c r="G991" s="541"/>
      <c r="H991" s="541"/>
      <c r="I991" s="541"/>
      <c r="J991" s="541"/>
      <c r="K991" s="541"/>
    </row>
    <row r="992" spans="2:11" ht="20.100000000000001" customHeight="1" x14ac:dyDescent="0.25">
      <c r="B992" s="538"/>
      <c r="C992" s="539"/>
      <c r="D992" s="540"/>
      <c r="E992" s="541"/>
      <c r="F992" s="541"/>
      <c r="G992" s="541"/>
      <c r="H992" s="541"/>
      <c r="I992" s="541"/>
      <c r="J992" s="541"/>
      <c r="K992" s="541"/>
    </row>
    <row r="993" spans="2:11" ht="20.100000000000001" customHeight="1" x14ac:dyDescent="0.25">
      <c r="B993" s="538"/>
      <c r="C993" s="539"/>
      <c r="D993" s="540"/>
      <c r="E993" s="541"/>
      <c r="F993" s="541"/>
      <c r="G993" s="541"/>
      <c r="H993" s="541"/>
      <c r="I993" s="541"/>
      <c r="J993" s="541"/>
      <c r="K993" s="541"/>
    </row>
    <row r="994" spans="2:11" ht="20.100000000000001" customHeight="1" x14ac:dyDescent="0.25">
      <c r="B994" s="538"/>
      <c r="C994" s="539"/>
      <c r="D994" s="540"/>
      <c r="E994" s="541"/>
      <c r="F994" s="541"/>
      <c r="G994" s="541"/>
      <c r="H994" s="541"/>
      <c r="I994" s="541"/>
      <c r="J994" s="541"/>
      <c r="K994" s="541"/>
    </row>
    <row r="995" spans="2:11" ht="20.100000000000001" customHeight="1" x14ac:dyDescent="0.25">
      <c r="B995" s="538"/>
      <c r="C995" s="539"/>
      <c r="D995" s="540"/>
      <c r="E995" s="541"/>
      <c r="F995" s="541"/>
      <c r="G995" s="541"/>
      <c r="H995" s="541"/>
      <c r="I995" s="541"/>
      <c r="J995" s="541"/>
      <c r="K995" s="541"/>
    </row>
    <row r="996" spans="2:11" ht="20.100000000000001" customHeight="1" x14ac:dyDescent="0.25">
      <c r="B996" s="538"/>
      <c r="C996" s="539"/>
      <c r="D996" s="540"/>
      <c r="E996" s="541"/>
      <c r="F996" s="541"/>
      <c r="G996" s="541"/>
      <c r="H996" s="541"/>
      <c r="I996" s="541"/>
      <c r="J996" s="541"/>
      <c r="K996" s="541"/>
    </row>
    <row r="997" spans="2:11" ht="20.100000000000001" customHeight="1" x14ac:dyDescent="0.25">
      <c r="B997" s="538"/>
      <c r="C997" s="539"/>
      <c r="D997" s="540"/>
      <c r="E997" s="541"/>
      <c r="F997" s="541"/>
      <c r="G997" s="541"/>
      <c r="H997" s="541"/>
      <c r="I997" s="541"/>
      <c r="J997" s="541"/>
      <c r="K997" s="541"/>
    </row>
    <row r="998" spans="2:11" ht="20.100000000000001" customHeight="1" x14ac:dyDescent="0.25">
      <c r="B998" s="538"/>
      <c r="C998" s="539"/>
      <c r="D998" s="540"/>
      <c r="E998" s="541"/>
      <c r="F998" s="541"/>
      <c r="G998" s="541"/>
      <c r="H998" s="541"/>
      <c r="I998" s="541"/>
      <c r="J998" s="541"/>
      <c r="K998" s="541"/>
    </row>
    <row r="999" spans="2:11" ht="20.100000000000001" customHeight="1" x14ac:dyDescent="0.25">
      <c r="B999" s="538"/>
      <c r="C999" s="539"/>
      <c r="D999" s="540"/>
      <c r="E999" s="541"/>
      <c r="F999" s="541"/>
      <c r="G999" s="541"/>
      <c r="H999" s="541"/>
      <c r="I999" s="541"/>
      <c r="J999" s="541"/>
      <c r="K999" s="541"/>
    </row>
    <row r="1000" spans="2:11" ht="20.100000000000001" customHeight="1" x14ac:dyDescent="0.25">
      <c r="B1000" s="538"/>
      <c r="C1000" s="539"/>
      <c r="D1000" s="540"/>
      <c r="E1000" s="541"/>
      <c r="F1000" s="541"/>
      <c r="G1000" s="541"/>
      <c r="H1000" s="541"/>
      <c r="I1000" s="541"/>
      <c r="J1000" s="541"/>
      <c r="K1000" s="541"/>
    </row>
    <row r="1001" spans="2:11" ht="20.100000000000001" customHeight="1" x14ac:dyDescent="0.25">
      <c r="B1001" s="538"/>
      <c r="C1001" s="539"/>
      <c r="D1001" s="540"/>
      <c r="E1001" s="541"/>
      <c r="F1001" s="541"/>
      <c r="G1001" s="541"/>
      <c r="H1001" s="541"/>
      <c r="I1001" s="541"/>
      <c r="J1001" s="541"/>
      <c r="K1001" s="541"/>
    </row>
    <row r="1002" spans="2:11" ht="20.100000000000001" customHeight="1" x14ac:dyDescent="0.25">
      <c r="B1002" s="538"/>
      <c r="C1002" s="539"/>
      <c r="D1002" s="540"/>
      <c r="E1002" s="541"/>
      <c r="F1002" s="541"/>
      <c r="G1002" s="541"/>
      <c r="H1002" s="541"/>
      <c r="I1002" s="541"/>
      <c r="J1002" s="541"/>
      <c r="K1002" s="541"/>
    </row>
    <row r="1003" spans="2:11" ht="20.100000000000001" customHeight="1" x14ac:dyDescent="0.25">
      <c r="B1003" s="538"/>
      <c r="C1003" s="539"/>
      <c r="D1003" s="540"/>
      <c r="E1003" s="541"/>
      <c r="F1003" s="541"/>
      <c r="G1003" s="541"/>
      <c r="H1003" s="541"/>
      <c r="I1003" s="541"/>
      <c r="J1003" s="541"/>
      <c r="K1003" s="541"/>
    </row>
    <row r="1004" spans="2:11" ht="20.100000000000001" customHeight="1" x14ac:dyDescent="0.25">
      <c r="B1004" s="538"/>
      <c r="C1004" s="539"/>
      <c r="D1004" s="540"/>
      <c r="E1004" s="541"/>
      <c r="F1004" s="541"/>
      <c r="G1004" s="541"/>
      <c r="H1004" s="541"/>
      <c r="I1004" s="541"/>
      <c r="J1004" s="541"/>
      <c r="K1004" s="541"/>
    </row>
    <row r="1005" spans="2:11" ht="20.100000000000001" customHeight="1" x14ac:dyDescent="0.25">
      <c r="B1005" s="538"/>
      <c r="C1005" s="539"/>
      <c r="D1005" s="540"/>
      <c r="E1005" s="541"/>
      <c r="F1005" s="541"/>
      <c r="G1005" s="541"/>
      <c r="H1005" s="541"/>
      <c r="I1005" s="541"/>
      <c r="J1005" s="541"/>
      <c r="K1005" s="541"/>
    </row>
    <row r="1006" spans="2:11" ht="20.100000000000001" customHeight="1" x14ac:dyDescent="0.25">
      <c r="B1006" s="538"/>
      <c r="C1006" s="539"/>
      <c r="D1006" s="540"/>
      <c r="E1006" s="541"/>
      <c r="F1006" s="541"/>
      <c r="G1006" s="541"/>
      <c r="H1006" s="541"/>
      <c r="I1006" s="541"/>
      <c r="J1006" s="541"/>
      <c r="K1006" s="541"/>
    </row>
    <row r="1007" spans="2:11" ht="20.100000000000001" customHeight="1" x14ac:dyDescent="0.25">
      <c r="B1007" s="538"/>
      <c r="C1007" s="539"/>
      <c r="D1007" s="540"/>
      <c r="E1007" s="541"/>
      <c r="F1007" s="541"/>
      <c r="G1007" s="541"/>
      <c r="H1007" s="541"/>
      <c r="I1007" s="541"/>
      <c r="J1007" s="541"/>
      <c r="K1007" s="541"/>
    </row>
    <row r="1008" spans="2:11" ht="20.100000000000001" customHeight="1" x14ac:dyDescent="0.25">
      <c r="B1008" s="538"/>
      <c r="C1008" s="539"/>
      <c r="D1008" s="540"/>
      <c r="E1008" s="541"/>
      <c r="F1008" s="541"/>
      <c r="G1008" s="541"/>
      <c r="H1008" s="541"/>
      <c r="I1008" s="541"/>
      <c r="J1008" s="541"/>
      <c r="K1008" s="541"/>
    </row>
    <row r="1009" spans="1:11" ht="20.100000000000001" customHeight="1" x14ac:dyDescent="0.25">
      <c r="B1009" s="538"/>
      <c r="C1009" s="539"/>
      <c r="D1009" s="540"/>
      <c r="E1009" s="541"/>
      <c r="F1009" s="541"/>
      <c r="G1009" s="541"/>
      <c r="H1009" s="541"/>
      <c r="I1009" s="541"/>
      <c r="J1009" s="541"/>
      <c r="K1009" s="541"/>
    </row>
    <row r="1010" spans="1:11" ht="20.100000000000001" customHeight="1" x14ac:dyDescent="0.25">
      <c r="B1010" s="452"/>
      <c r="C1010" s="452"/>
      <c r="D1010" s="452"/>
      <c r="E1010" s="452"/>
      <c r="F1010" s="452"/>
      <c r="G1010" s="452"/>
      <c r="H1010" s="452"/>
      <c r="I1010" s="452"/>
      <c r="J1010" s="452"/>
      <c r="K1010" s="452"/>
    </row>
    <row r="1011" spans="1:11" ht="20.100000000000001" customHeight="1" x14ac:dyDescent="0.25">
      <c r="A1011" s="543"/>
      <c r="B1011" s="449">
        <f t="shared" ref="B1011:B1025" si="2">IFERROR(IF(LEN(C1011)=0,"",StartYear+2),"")</f>
        <v>2024</v>
      </c>
      <c r="C1011" s="348" t="str">
        <f>IFERROR(IF(INDEX(TableEmployeeList[Employee Name],Calc!B11)="","",INDEX(TableEmployeeList[Employee Name],Calc!B11)),"")</f>
        <v>Jonah Peterson</v>
      </c>
      <c r="D1011" s="349" t="str">
        <f>IFERROR(IF(INDEX(TableEmployeeList[Department],Calc!B11)="","",INDEX(TableEmployeeList[Department],Calc!B11)),"")</f>
        <v>HR</v>
      </c>
      <c r="E1011" s="327"/>
      <c r="F1011" s="327"/>
      <c r="G1011" s="327"/>
      <c r="H1011" s="327"/>
      <c r="I1011" s="327"/>
      <c r="J1011" s="327"/>
      <c r="K1011" s="327"/>
    </row>
    <row r="1012" spans="1:11" ht="20.100000000000001" customHeight="1" x14ac:dyDescent="0.25">
      <c r="A1012" s="543"/>
      <c r="B1012" s="450">
        <f t="shared" si="2"/>
        <v>2024</v>
      </c>
      <c r="C1012" s="348" t="str">
        <f>IFERROR(IF(INDEX(TableEmployeeList[Employee Name],Calc!B12)="","",INDEX(TableEmployeeList[Employee Name],Calc!B12)),"")</f>
        <v>Laila Robinson</v>
      </c>
      <c r="D1012" s="349" t="str">
        <f>IFERROR(IF(INDEX(TableEmployeeList[Department],Calc!B12)="","",INDEX(TableEmployeeList[Department],Calc!B12)),"")</f>
        <v>Marketing</v>
      </c>
      <c r="E1012" s="327"/>
      <c r="F1012" s="327"/>
      <c r="G1012" s="327"/>
      <c r="H1012" s="327"/>
      <c r="I1012" s="327"/>
      <c r="J1012" s="327"/>
      <c r="K1012" s="327"/>
    </row>
    <row r="1013" spans="1:11" ht="20.100000000000001" customHeight="1" x14ac:dyDescent="0.25">
      <c r="A1013" s="543"/>
      <c r="B1013" s="450">
        <f t="shared" si="2"/>
        <v>2024</v>
      </c>
      <c r="C1013" s="348" t="str">
        <f>IFERROR(IF(INDEX(TableEmployeeList[Employee Name],Calc!B13)="","",INDEX(TableEmployeeList[Employee Name],Calc!B13)),"")</f>
        <v>Vincent Collins</v>
      </c>
      <c r="D1013" s="349" t="str">
        <f>IFERROR(IF(INDEX(TableEmployeeList[Department],Calc!B13)="","",INDEX(TableEmployeeList[Department],Calc!B13)),"")</f>
        <v>Marketing</v>
      </c>
      <c r="E1013" s="327"/>
      <c r="F1013" s="327"/>
      <c r="G1013" s="327"/>
      <c r="H1013" s="327"/>
      <c r="I1013" s="327"/>
      <c r="J1013" s="327"/>
      <c r="K1013" s="327"/>
    </row>
    <row r="1014" spans="1:11" ht="20.100000000000001" customHeight="1" x14ac:dyDescent="0.25">
      <c r="A1014" s="543"/>
      <c r="B1014" s="450">
        <f t="shared" si="2"/>
        <v>2024</v>
      </c>
      <c r="C1014" s="348" t="str">
        <f>IFERROR(IF(INDEX(TableEmployeeList[Employee Name],Calc!B14)="","",INDEX(TableEmployeeList[Employee Name],Calc!B14)),"")</f>
        <v>Noah Kim</v>
      </c>
      <c r="D1014" s="349" t="str">
        <f>IFERROR(IF(INDEX(TableEmployeeList[Department],Calc!B14)="","",INDEX(TableEmployeeList[Department],Calc!B14)),"")</f>
        <v>Finance</v>
      </c>
      <c r="E1014" s="327"/>
      <c r="F1014" s="327"/>
      <c r="G1014" s="327"/>
      <c r="H1014" s="327"/>
      <c r="I1014" s="327"/>
      <c r="J1014" s="327"/>
      <c r="K1014" s="327"/>
    </row>
    <row r="1015" spans="1:11" ht="20.100000000000001" customHeight="1" x14ac:dyDescent="0.25">
      <c r="A1015" s="543"/>
      <c r="B1015" s="450">
        <f t="shared" si="2"/>
        <v>2024</v>
      </c>
      <c r="C1015" s="348" t="str">
        <f>IFERROR(IF(INDEX(TableEmployeeList[Employee Name],Calc!B15)="","",INDEX(TableEmployeeList[Employee Name],Calc!B15)),"")</f>
        <v>Kane Watts</v>
      </c>
      <c r="D1015" s="349" t="str">
        <f>IFERROR(IF(INDEX(TableEmployeeList[Department],Calc!B15)="","",INDEX(TableEmployeeList[Department],Calc!B15)),"")</f>
        <v>Finance</v>
      </c>
      <c r="E1015" s="327"/>
      <c r="F1015" s="327"/>
      <c r="G1015" s="327"/>
      <c r="H1015" s="327"/>
      <c r="I1015" s="327"/>
      <c r="J1015" s="327"/>
      <c r="K1015" s="327"/>
    </row>
    <row r="1016" spans="1:11" ht="20.100000000000001" customHeight="1" x14ac:dyDescent="0.25">
      <c r="A1016" s="543"/>
      <c r="B1016" s="450">
        <f t="shared" si="2"/>
        <v>2024</v>
      </c>
      <c r="C1016" s="348" t="str">
        <f>IFERROR(IF(INDEX(TableEmployeeList[Employee Name],Calc!B16)="","",INDEX(TableEmployeeList[Employee Name],Calc!B16)),"")</f>
        <v>Ryan Briggs</v>
      </c>
      <c r="D1016" s="349" t="str">
        <f>IFERROR(IF(INDEX(TableEmployeeList[Department],Calc!B16)="","",INDEX(TableEmployeeList[Department],Calc!B16)),"")</f>
        <v>Accounting</v>
      </c>
      <c r="E1016" s="327"/>
      <c r="F1016" s="327"/>
      <c r="G1016" s="327"/>
      <c r="H1016" s="327"/>
      <c r="I1016" s="327"/>
      <c r="J1016" s="327"/>
      <c r="K1016" s="327"/>
    </row>
    <row r="1017" spans="1:11" ht="20.100000000000001" customHeight="1" x14ac:dyDescent="0.25">
      <c r="A1017" s="543"/>
      <c r="B1017" s="450">
        <f t="shared" si="2"/>
        <v>2024</v>
      </c>
      <c r="C1017" s="348" t="str">
        <f>IFERROR(IF(INDEX(TableEmployeeList[Employee Name],Calc!B17)="","",INDEX(TableEmployeeList[Employee Name],Calc!B17)),"")</f>
        <v>Kobe Murphy</v>
      </c>
      <c r="D1017" s="349" t="str">
        <f>IFERROR(IF(INDEX(TableEmployeeList[Department],Calc!B17)="","",INDEX(TableEmployeeList[Department],Calc!B17)),"")</f>
        <v>Accounting</v>
      </c>
      <c r="E1017" s="327"/>
      <c r="F1017" s="327"/>
      <c r="G1017" s="327"/>
      <c r="H1017" s="327"/>
      <c r="I1017" s="327"/>
      <c r="J1017" s="327"/>
      <c r="K1017" s="327"/>
    </row>
    <row r="1018" spans="1:11" ht="20.100000000000001" customHeight="1" x14ac:dyDescent="0.25">
      <c r="A1018" s="543"/>
      <c r="B1018" s="450">
        <f t="shared" si="2"/>
        <v>2024</v>
      </c>
      <c r="C1018" s="348" t="str">
        <f>IFERROR(IF(INDEX(TableEmployeeList[Employee Name],Calc!B18)="","",INDEX(TableEmployeeList[Employee Name],Calc!B18)),"")</f>
        <v>Rylie Norman</v>
      </c>
      <c r="D1018" s="349" t="str">
        <f>IFERROR(IF(INDEX(TableEmployeeList[Department],Calc!B18)="","",INDEX(TableEmployeeList[Department],Calc!B18)),"")</f>
        <v>Sales</v>
      </c>
      <c r="E1018" s="327"/>
      <c r="F1018" s="327"/>
      <c r="G1018" s="327"/>
      <c r="H1018" s="327"/>
      <c r="I1018" s="327"/>
      <c r="J1018" s="327"/>
      <c r="K1018" s="327"/>
    </row>
    <row r="1019" spans="1:11" ht="20.100000000000001" customHeight="1" x14ac:dyDescent="0.25">
      <c r="A1019" s="543"/>
      <c r="B1019" s="450">
        <f t="shared" si="2"/>
        <v>2024</v>
      </c>
      <c r="C1019" s="348" t="str">
        <f>IFERROR(IF(INDEX(TableEmployeeList[Employee Name],Calc!B19)="","",INDEX(TableEmployeeList[Employee Name],Calc!B19)),"")</f>
        <v>Adalynn Turner</v>
      </c>
      <c r="D1019" s="349" t="str">
        <f>IFERROR(IF(INDEX(TableEmployeeList[Department],Calc!B19)="","",INDEX(TableEmployeeList[Department],Calc!B19)),"")</f>
        <v>Sales</v>
      </c>
      <c r="E1019" s="327"/>
      <c r="F1019" s="327"/>
      <c r="G1019" s="327"/>
      <c r="H1019" s="327"/>
      <c r="I1019" s="327"/>
      <c r="J1019" s="327"/>
      <c r="K1019" s="327"/>
    </row>
    <row r="1020" spans="1:11" ht="20.100000000000001" customHeight="1" x14ac:dyDescent="0.25">
      <c r="A1020" s="543"/>
      <c r="B1020" s="450">
        <f t="shared" si="2"/>
        <v>2024</v>
      </c>
      <c r="C1020" s="348" t="str">
        <f>IFERROR(IF(INDEX(TableEmployeeList[Employee Name],Calc!B20)="","",INDEX(TableEmployeeList[Employee Name],Calc!B20)),"")</f>
        <v>Aylin Berry</v>
      </c>
      <c r="D1020" s="349" t="str">
        <f>IFERROR(IF(INDEX(TableEmployeeList[Department],Calc!B20)="","",INDEX(TableEmployeeList[Department],Calc!B20)),"")</f>
        <v>Sales</v>
      </c>
      <c r="E1020" s="327"/>
      <c r="F1020" s="327"/>
      <c r="G1020" s="327"/>
      <c r="H1020" s="327"/>
      <c r="I1020" s="327"/>
      <c r="J1020" s="327"/>
      <c r="K1020" s="327"/>
    </row>
    <row r="1021" spans="1:11" ht="20.100000000000001" customHeight="1" x14ac:dyDescent="0.25">
      <c r="A1021" s="543"/>
      <c r="B1021" s="450" t="str">
        <f t="shared" si="2"/>
        <v/>
      </c>
      <c r="C1021" s="348" t="str">
        <f>IFERROR(IF(INDEX(TableEmployeeList[Employee Name],Calc!B21)="","",INDEX(TableEmployeeList[Employee Name],Calc!B21)),"")</f>
        <v/>
      </c>
      <c r="D1021" s="349" t="str">
        <f>IFERROR(IF(INDEX(TableEmployeeList[Department],Calc!B21)="","",INDEX(TableEmployeeList[Department],Calc!B21)),"")</f>
        <v/>
      </c>
      <c r="E1021" s="327"/>
      <c r="F1021" s="327"/>
      <c r="G1021" s="327"/>
      <c r="H1021" s="327"/>
      <c r="I1021" s="327"/>
      <c r="J1021" s="327"/>
      <c r="K1021" s="327"/>
    </row>
    <row r="1022" spans="1:11" ht="20.100000000000001" customHeight="1" x14ac:dyDescent="0.25">
      <c r="A1022" s="543"/>
      <c r="B1022" s="450" t="str">
        <f t="shared" si="2"/>
        <v/>
      </c>
      <c r="C1022" s="348" t="str">
        <f>IFERROR(IF(INDEX(TableEmployeeList[Employee Name],Calc!B22)="","",INDEX(TableEmployeeList[Employee Name],Calc!B22)),"")</f>
        <v/>
      </c>
      <c r="D1022" s="349" t="str">
        <f>IFERROR(IF(INDEX(TableEmployeeList[Department],Calc!B22)="","",INDEX(TableEmployeeList[Department],Calc!B22)),"")</f>
        <v/>
      </c>
      <c r="E1022" s="327"/>
      <c r="F1022" s="327"/>
      <c r="G1022" s="327"/>
      <c r="H1022" s="327"/>
      <c r="I1022" s="327"/>
      <c r="J1022" s="327"/>
      <c r="K1022" s="327"/>
    </row>
    <row r="1023" spans="1:11" ht="20.100000000000001" customHeight="1" x14ac:dyDescent="0.25">
      <c r="A1023" s="543"/>
      <c r="B1023" s="450" t="str">
        <f t="shared" si="2"/>
        <v/>
      </c>
      <c r="C1023" s="348" t="str">
        <f>IFERROR(IF(INDEX(TableEmployeeList[Employee Name],Calc!B23)="","",INDEX(TableEmployeeList[Employee Name],Calc!B23)),"")</f>
        <v/>
      </c>
      <c r="D1023" s="349" t="str">
        <f>IFERROR(IF(INDEX(TableEmployeeList[Department],Calc!B23)="","",INDEX(TableEmployeeList[Department],Calc!B23)),"")</f>
        <v/>
      </c>
      <c r="E1023" s="327"/>
      <c r="F1023" s="327"/>
      <c r="G1023" s="327"/>
      <c r="H1023" s="327"/>
      <c r="I1023" s="327"/>
      <c r="J1023" s="327"/>
      <c r="K1023" s="327"/>
    </row>
    <row r="1024" spans="1:11" ht="20.100000000000001" customHeight="1" x14ac:dyDescent="0.25">
      <c r="A1024" s="543"/>
      <c r="B1024" s="450" t="str">
        <f t="shared" si="2"/>
        <v/>
      </c>
      <c r="C1024" s="348" t="str">
        <f>IFERROR(IF(INDEX(TableEmployeeList[Employee Name],Calc!B24)="","",INDEX(TableEmployeeList[Employee Name],Calc!B24)),"")</f>
        <v/>
      </c>
      <c r="D1024" s="349" t="str">
        <f>IFERROR(IF(INDEX(TableEmployeeList[Department],Calc!B24)="","",INDEX(TableEmployeeList[Department],Calc!B24)),"")</f>
        <v/>
      </c>
      <c r="E1024" s="327"/>
      <c r="F1024" s="327"/>
      <c r="G1024" s="327"/>
      <c r="H1024" s="327"/>
      <c r="I1024" s="327"/>
      <c r="J1024" s="327"/>
      <c r="K1024" s="327"/>
    </row>
    <row r="1025" spans="1:11" ht="20.100000000000001" customHeight="1" x14ac:dyDescent="0.25">
      <c r="A1025" s="543"/>
      <c r="B1025" s="450" t="str">
        <f t="shared" si="2"/>
        <v/>
      </c>
      <c r="C1025" s="348" t="str">
        <f>IFERROR(IF(INDEX(TableEmployeeList[Employee Name],Calc!B25)="","",INDEX(TableEmployeeList[Employee Name],Calc!B25)),"")</f>
        <v/>
      </c>
      <c r="D1025" s="349" t="str">
        <f>IFERROR(IF(INDEX(TableEmployeeList[Department],Calc!B25)="","",INDEX(TableEmployeeList[Department],Calc!B25)),"")</f>
        <v/>
      </c>
      <c r="E1025" s="327"/>
      <c r="F1025" s="327"/>
      <c r="G1025" s="327"/>
      <c r="H1025" s="327"/>
      <c r="I1025" s="327"/>
      <c r="J1025" s="327"/>
      <c r="K1025" s="327"/>
    </row>
    <row r="1026" spans="1:11" ht="20.100000000000001" customHeight="1" x14ac:dyDescent="0.25">
      <c r="A1026" s="543"/>
      <c r="B1026" s="538"/>
      <c r="C1026" s="539"/>
      <c r="D1026" s="540"/>
      <c r="E1026" s="541"/>
      <c r="F1026" s="541"/>
      <c r="G1026" s="541"/>
      <c r="H1026" s="541"/>
      <c r="I1026" s="541"/>
      <c r="J1026" s="541"/>
      <c r="K1026" s="541"/>
    </row>
    <row r="1027" spans="1:11" ht="20.100000000000001" customHeight="1" x14ac:dyDescent="0.25">
      <c r="A1027" s="543"/>
      <c r="B1027" s="538"/>
      <c r="C1027" s="539"/>
      <c r="D1027" s="540"/>
      <c r="E1027" s="541"/>
      <c r="F1027" s="541"/>
      <c r="G1027" s="541"/>
      <c r="H1027" s="541"/>
      <c r="I1027" s="541"/>
      <c r="J1027" s="541"/>
      <c r="K1027" s="541"/>
    </row>
    <row r="1028" spans="1:11" ht="20.100000000000001" customHeight="1" x14ac:dyDescent="0.25">
      <c r="A1028" s="543"/>
      <c r="B1028" s="538"/>
      <c r="C1028" s="539"/>
      <c r="D1028" s="540"/>
      <c r="E1028" s="541"/>
      <c r="F1028" s="541"/>
      <c r="G1028" s="541"/>
      <c r="H1028" s="541"/>
      <c r="I1028" s="541"/>
      <c r="J1028" s="541"/>
      <c r="K1028" s="541"/>
    </row>
    <row r="1029" spans="1:11" ht="20.100000000000001" customHeight="1" x14ac:dyDescent="0.25">
      <c r="A1029" s="543"/>
      <c r="B1029" s="538"/>
      <c r="C1029" s="539"/>
      <c r="D1029" s="540"/>
      <c r="E1029" s="541"/>
      <c r="F1029" s="541"/>
      <c r="G1029" s="541"/>
      <c r="H1029" s="541"/>
      <c r="I1029" s="541"/>
      <c r="J1029" s="541"/>
      <c r="K1029" s="541"/>
    </row>
    <row r="1030" spans="1:11" ht="20.100000000000001" customHeight="1" x14ac:dyDescent="0.25">
      <c r="A1030" s="543"/>
      <c r="B1030" s="538"/>
      <c r="C1030" s="539"/>
      <c r="D1030" s="540"/>
      <c r="E1030" s="541"/>
      <c r="F1030" s="541"/>
      <c r="G1030" s="541"/>
      <c r="H1030" s="541"/>
      <c r="I1030" s="541"/>
      <c r="J1030" s="541"/>
      <c r="K1030" s="541"/>
    </row>
    <row r="1031" spans="1:11" ht="20.100000000000001" customHeight="1" x14ac:dyDescent="0.25">
      <c r="B1031" s="538"/>
      <c r="C1031" s="539"/>
      <c r="D1031" s="540"/>
      <c r="E1031" s="541"/>
      <c r="F1031" s="541"/>
      <c r="G1031" s="541"/>
      <c r="H1031" s="541"/>
      <c r="I1031" s="541"/>
      <c r="J1031" s="541"/>
      <c r="K1031" s="541"/>
    </row>
    <row r="1032" spans="1:11" ht="20.100000000000001" customHeight="1" x14ac:dyDescent="0.25">
      <c r="B1032" s="538"/>
      <c r="C1032" s="539"/>
      <c r="D1032" s="540"/>
      <c r="E1032" s="541"/>
      <c r="F1032" s="541"/>
      <c r="G1032" s="541"/>
      <c r="H1032" s="541"/>
      <c r="I1032" s="541"/>
      <c r="J1032" s="541"/>
      <c r="K1032" s="541"/>
    </row>
    <row r="1033" spans="1:11" ht="20.100000000000001" customHeight="1" x14ac:dyDescent="0.25">
      <c r="B1033" s="538"/>
      <c r="C1033" s="539"/>
      <c r="D1033" s="540"/>
      <c r="E1033" s="541"/>
      <c r="F1033" s="541"/>
      <c r="G1033" s="541"/>
      <c r="H1033" s="541"/>
      <c r="I1033" s="541"/>
      <c r="J1033" s="541"/>
      <c r="K1033" s="541"/>
    </row>
    <row r="1034" spans="1:11" ht="20.100000000000001" customHeight="1" x14ac:dyDescent="0.25">
      <c r="B1034" s="538"/>
      <c r="C1034" s="539"/>
      <c r="D1034" s="540"/>
      <c r="E1034" s="541"/>
      <c r="F1034" s="541"/>
      <c r="G1034" s="541"/>
      <c r="H1034" s="541"/>
      <c r="I1034" s="541"/>
      <c r="J1034" s="541"/>
      <c r="K1034" s="541"/>
    </row>
    <row r="1035" spans="1:11" ht="20.100000000000001" customHeight="1" x14ac:dyDescent="0.25">
      <c r="B1035" s="538"/>
      <c r="C1035" s="539"/>
      <c r="D1035" s="540"/>
      <c r="E1035" s="541"/>
      <c r="F1035" s="541"/>
      <c r="G1035" s="541"/>
      <c r="H1035" s="541"/>
      <c r="I1035" s="541"/>
      <c r="J1035" s="541"/>
      <c r="K1035" s="541"/>
    </row>
    <row r="1036" spans="1:11" ht="20.100000000000001" customHeight="1" x14ac:dyDescent="0.25">
      <c r="B1036" s="538"/>
      <c r="C1036" s="539"/>
      <c r="D1036" s="540"/>
      <c r="E1036" s="541"/>
      <c r="F1036" s="541"/>
      <c r="G1036" s="541"/>
      <c r="H1036" s="541"/>
      <c r="I1036" s="541"/>
      <c r="J1036" s="541"/>
      <c r="K1036" s="541"/>
    </row>
    <row r="1037" spans="1:11" ht="20.100000000000001" customHeight="1" x14ac:dyDescent="0.25">
      <c r="B1037" s="538"/>
      <c r="C1037" s="539"/>
      <c r="D1037" s="540"/>
      <c r="E1037" s="541"/>
      <c r="F1037" s="541"/>
      <c r="G1037" s="541"/>
      <c r="H1037" s="541"/>
      <c r="I1037" s="541"/>
      <c r="J1037" s="541"/>
      <c r="K1037" s="541"/>
    </row>
    <row r="1038" spans="1:11" ht="20.100000000000001" customHeight="1" x14ac:dyDescent="0.25">
      <c r="B1038" s="538"/>
      <c r="C1038" s="539"/>
      <c r="D1038" s="540"/>
      <c r="E1038" s="541"/>
      <c r="F1038" s="541"/>
      <c r="G1038" s="541"/>
      <c r="H1038" s="541"/>
      <c r="I1038" s="541"/>
      <c r="J1038" s="541"/>
      <c r="K1038" s="541"/>
    </row>
    <row r="1039" spans="1:11" ht="20.100000000000001" customHeight="1" x14ac:dyDescent="0.25">
      <c r="B1039" s="538"/>
      <c r="C1039" s="539"/>
      <c r="D1039" s="540"/>
      <c r="E1039" s="541"/>
      <c r="F1039" s="541"/>
      <c r="G1039" s="541"/>
      <c r="H1039" s="541"/>
      <c r="I1039" s="541"/>
      <c r="J1039" s="541"/>
      <c r="K1039" s="541"/>
    </row>
    <row r="1040" spans="1:11" ht="20.100000000000001" customHeight="1" x14ac:dyDescent="0.25">
      <c r="B1040" s="538"/>
      <c r="C1040" s="539"/>
      <c r="D1040" s="540"/>
      <c r="E1040" s="541"/>
      <c r="F1040" s="541"/>
      <c r="G1040" s="541"/>
      <c r="H1040" s="541"/>
      <c r="I1040" s="541"/>
      <c r="J1040" s="541"/>
      <c r="K1040" s="541"/>
    </row>
    <row r="1041" spans="2:11" ht="20.100000000000001" customHeight="1" x14ac:dyDescent="0.25">
      <c r="B1041" s="538"/>
      <c r="C1041" s="539"/>
      <c r="D1041" s="540"/>
      <c r="E1041" s="541"/>
      <c r="F1041" s="541"/>
      <c r="G1041" s="541"/>
      <c r="H1041" s="541"/>
      <c r="I1041" s="541"/>
      <c r="J1041" s="541"/>
      <c r="K1041" s="541"/>
    </row>
    <row r="1042" spans="2:11" ht="20.100000000000001" customHeight="1" x14ac:dyDescent="0.25">
      <c r="B1042" s="538"/>
      <c r="C1042" s="539"/>
      <c r="D1042" s="540"/>
      <c r="E1042" s="541"/>
      <c r="F1042" s="541"/>
      <c r="G1042" s="541"/>
      <c r="H1042" s="541"/>
      <c r="I1042" s="541"/>
      <c r="J1042" s="541"/>
      <c r="K1042" s="541"/>
    </row>
    <row r="1043" spans="2:11" ht="20.100000000000001" customHeight="1" x14ac:dyDescent="0.25">
      <c r="B1043" s="538"/>
      <c r="C1043" s="539"/>
      <c r="D1043" s="540"/>
      <c r="E1043" s="541"/>
      <c r="F1043" s="541"/>
      <c r="G1043" s="541"/>
      <c r="H1043" s="541"/>
      <c r="I1043" s="541"/>
      <c r="J1043" s="541"/>
      <c r="K1043" s="541"/>
    </row>
    <row r="1044" spans="2:11" ht="20.100000000000001" customHeight="1" x14ac:dyDescent="0.25">
      <c r="B1044" s="538"/>
      <c r="C1044" s="539"/>
      <c r="D1044" s="540"/>
      <c r="E1044" s="541"/>
      <c r="F1044" s="541"/>
      <c r="G1044" s="541"/>
      <c r="H1044" s="541"/>
      <c r="I1044" s="541"/>
      <c r="J1044" s="541"/>
      <c r="K1044" s="541"/>
    </row>
    <row r="1045" spans="2:11" ht="20.100000000000001" customHeight="1" x14ac:dyDescent="0.25">
      <c r="B1045" s="538"/>
      <c r="C1045" s="539"/>
      <c r="D1045" s="540"/>
      <c r="E1045" s="541"/>
      <c r="F1045" s="541"/>
      <c r="G1045" s="541"/>
      <c r="H1045" s="541"/>
      <c r="I1045" s="541"/>
      <c r="J1045" s="541"/>
      <c r="K1045" s="541"/>
    </row>
    <row r="1046" spans="2:11" ht="20.100000000000001" customHeight="1" x14ac:dyDescent="0.25">
      <c r="B1046" s="538"/>
      <c r="C1046" s="539"/>
      <c r="D1046" s="540"/>
      <c r="E1046" s="541"/>
      <c r="F1046" s="541"/>
      <c r="G1046" s="541"/>
      <c r="H1046" s="541"/>
      <c r="I1046" s="541"/>
      <c r="J1046" s="541"/>
      <c r="K1046" s="541"/>
    </row>
    <row r="1047" spans="2:11" ht="20.100000000000001" customHeight="1" x14ac:dyDescent="0.25">
      <c r="B1047" s="538"/>
      <c r="C1047" s="539"/>
      <c r="D1047" s="540"/>
      <c r="E1047" s="541"/>
      <c r="F1047" s="541"/>
      <c r="G1047" s="541"/>
      <c r="H1047" s="541"/>
      <c r="I1047" s="541"/>
      <c r="J1047" s="541"/>
      <c r="K1047" s="541"/>
    </row>
    <row r="1048" spans="2:11" ht="20.100000000000001" customHeight="1" x14ac:dyDescent="0.25">
      <c r="B1048" s="538"/>
      <c r="C1048" s="539"/>
      <c r="D1048" s="540"/>
      <c r="E1048" s="541"/>
      <c r="F1048" s="541"/>
      <c r="G1048" s="541"/>
      <c r="H1048" s="541"/>
      <c r="I1048" s="541"/>
      <c r="J1048" s="541"/>
      <c r="K1048" s="541"/>
    </row>
    <row r="1049" spans="2:11" ht="20.100000000000001" customHeight="1" x14ac:dyDescent="0.25">
      <c r="B1049" s="538"/>
      <c r="C1049" s="539"/>
      <c r="D1049" s="540"/>
      <c r="E1049" s="541"/>
      <c r="F1049" s="541"/>
      <c r="G1049" s="541"/>
      <c r="H1049" s="541"/>
      <c r="I1049" s="541"/>
      <c r="J1049" s="541"/>
      <c r="K1049" s="541"/>
    </row>
    <row r="1050" spans="2:11" ht="20.100000000000001" customHeight="1" x14ac:dyDescent="0.25">
      <c r="B1050" s="538"/>
      <c r="C1050" s="539"/>
      <c r="D1050" s="540"/>
      <c r="E1050" s="541"/>
      <c r="F1050" s="541"/>
      <c r="G1050" s="541"/>
      <c r="H1050" s="541"/>
      <c r="I1050" s="541"/>
      <c r="J1050" s="541"/>
      <c r="K1050" s="541"/>
    </row>
    <row r="1051" spans="2:11" ht="20.100000000000001" customHeight="1" x14ac:dyDescent="0.25">
      <c r="B1051" s="538"/>
      <c r="C1051" s="539"/>
      <c r="D1051" s="540"/>
      <c r="E1051" s="541"/>
      <c r="F1051" s="541"/>
      <c r="G1051" s="541"/>
      <c r="H1051" s="541"/>
      <c r="I1051" s="541"/>
      <c r="J1051" s="541"/>
      <c r="K1051" s="541"/>
    </row>
    <row r="1052" spans="2:11" ht="20.100000000000001" customHeight="1" x14ac:dyDescent="0.25">
      <c r="B1052" s="538"/>
      <c r="C1052" s="539"/>
      <c r="D1052" s="540"/>
      <c r="E1052" s="541"/>
      <c r="F1052" s="541"/>
      <c r="G1052" s="541"/>
      <c r="H1052" s="541"/>
      <c r="I1052" s="541"/>
      <c r="J1052" s="541"/>
      <c r="K1052" s="541"/>
    </row>
    <row r="1053" spans="2:11" ht="20.100000000000001" customHeight="1" x14ac:dyDescent="0.25">
      <c r="B1053" s="538"/>
      <c r="C1053" s="539"/>
      <c r="D1053" s="540"/>
      <c r="E1053" s="541"/>
      <c r="F1053" s="541"/>
      <c r="G1053" s="541"/>
      <c r="H1053" s="541"/>
      <c r="I1053" s="541"/>
      <c r="J1053" s="541"/>
      <c r="K1053" s="541"/>
    </row>
    <row r="1054" spans="2:11" ht="20.100000000000001" customHeight="1" x14ac:dyDescent="0.25">
      <c r="B1054" s="538"/>
      <c r="C1054" s="539"/>
      <c r="D1054" s="540"/>
      <c r="E1054" s="541"/>
      <c r="F1054" s="541"/>
      <c r="G1054" s="541"/>
      <c r="H1054" s="541"/>
      <c r="I1054" s="541"/>
      <c r="J1054" s="541"/>
      <c r="K1054" s="541"/>
    </row>
    <row r="1055" spans="2:11" ht="20.100000000000001" customHeight="1" x14ac:dyDescent="0.25">
      <c r="B1055" s="538"/>
      <c r="C1055" s="539"/>
      <c r="D1055" s="540"/>
      <c r="E1055" s="541"/>
      <c r="F1055" s="541"/>
      <c r="G1055" s="541"/>
      <c r="H1055" s="541"/>
      <c r="I1055" s="541"/>
      <c r="J1055" s="541"/>
      <c r="K1055" s="541"/>
    </row>
    <row r="1056" spans="2:11" ht="20.100000000000001" customHeight="1" x14ac:dyDescent="0.25">
      <c r="B1056" s="538"/>
      <c r="C1056" s="539"/>
      <c r="D1056" s="540"/>
      <c r="E1056" s="541"/>
      <c r="F1056" s="541"/>
      <c r="G1056" s="541"/>
      <c r="H1056" s="541"/>
      <c r="I1056" s="541"/>
      <c r="J1056" s="541"/>
      <c r="K1056" s="541"/>
    </row>
    <row r="1057" spans="2:11" ht="20.100000000000001" customHeight="1" x14ac:dyDescent="0.25">
      <c r="B1057" s="538"/>
      <c r="C1057" s="539"/>
      <c r="D1057" s="540"/>
      <c r="E1057" s="541"/>
      <c r="F1057" s="541"/>
      <c r="G1057" s="541"/>
      <c r="H1057" s="541"/>
      <c r="I1057" s="541"/>
      <c r="J1057" s="541"/>
      <c r="K1057" s="541"/>
    </row>
    <row r="1058" spans="2:11" ht="20.100000000000001" customHeight="1" x14ac:dyDescent="0.25">
      <c r="B1058" s="538"/>
      <c r="C1058" s="539"/>
      <c r="D1058" s="540"/>
      <c r="E1058" s="541"/>
      <c r="F1058" s="541"/>
      <c r="G1058" s="541"/>
      <c r="H1058" s="541"/>
      <c r="I1058" s="541"/>
      <c r="J1058" s="541"/>
      <c r="K1058" s="541"/>
    </row>
    <row r="1059" spans="2:11" ht="20.100000000000001" customHeight="1" x14ac:dyDescent="0.25">
      <c r="B1059" s="538"/>
      <c r="C1059" s="539"/>
      <c r="D1059" s="540"/>
      <c r="E1059" s="541"/>
      <c r="F1059" s="541"/>
      <c r="G1059" s="541"/>
      <c r="H1059" s="541"/>
      <c r="I1059" s="541"/>
      <c r="J1059" s="541"/>
      <c r="K1059" s="541"/>
    </row>
    <row r="1060" spans="2:11" ht="20.100000000000001" customHeight="1" x14ac:dyDescent="0.25">
      <c r="B1060" s="538"/>
      <c r="C1060" s="539"/>
      <c r="D1060" s="540"/>
      <c r="E1060" s="541"/>
      <c r="F1060" s="541"/>
      <c r="G1060" s="541"/>
      <c r="H1060" s="541"/>
      <c r="I1060" s="541"/>
      <c r="J1060" s="541"/>
      <c r="K1060" s="541"/>
    </row>
    <row r="1061" spans="2:11" ht="20.100000000000001" customHeight="1" x14ac:dyDescent="0.25">
      <c r="B1061" s="538"/>
      <c r="C1061" s="539"/>
      <c r="D1061" s="540"/>
      <c r="E1061" s="541"/>
      <c r="F1061" s="541"/>
      <c r="G1061" s="541"/>
      <c r="H1061" s="541"/>
      <c r="I1061" s="541"/>
      <c r="J1061" s="541"/>
      <c r="K1061" s="541"/>
    </row>
    <row r="1062" spans="2:11" ht="20.100000000000001" customHeight="1" x14ac:dyDescent="0.25">
      <c r="B1062" s="538"/>
      <c r="C1062" s="539"/>
      <c r="D1062" s="540"/>
      <c r="E1062" s="541"/>
      <c r="F1062" s="541"/>
      <c r="G1062" s="541"/>
      <c r="H1062" s="541"/>
      <c r="I1062" s="541"/>
      <c r="J1062" s="541"/>
      <c r="K1062" s="541"/>
    </row>
    <row r="1063" spans="2:11" ht="20.100000000000001" customHeight="1" x14ac:dyDescent="0.25">
      <c r="B1063" s="538"/>
      <c r="C1063" s="539"/>
      <c r="D1063" s="540"/>
      <c r="E1063" s="541"/>
      <c r="F1063" s="541"/>
      <c r="G1063" s="541"/>
      <c r="H1063" s="541"/>
      <c r="I1063" s="541"/>
      <c r="J1063" s="541"/>
      <c r="K1063" s="541"/>
    </row>
    <row r="1064" spans="2:11" ht="20.100000000000001" customHeight="1" x14ac:dyDescent="0.25">
      <c r="B1064" s="538"/>
      <c r="C1064" s="539"/>
      <c r="D1064" s="540"/>
      <c r="E1064" s="541"/>
      <c r="F1064" s="541"/>
      <c r="G1064" s="541"/>
      <c r="H1064" s="541"/>
      <c r="I1064" s="541"/>
      <c r="J1064" s="541"/>
      <c r="K1064" s="541"/>
    </row>
    <row r="1065" spans="2:11" ht="20.100000000000001" customHeight="1" x14ac:dyDescent="0.25">
      <c r="B1065" s="538"/>
      <c r="C1065" s="539"/>
      <c r="D1065" s="540"/>
      <c r="E1065" s="541"/>
      <c r="F1065" s="541"/>
      <c r="G1065" s="541"/>
      <c r="H1065" s="541"/>
      <c r="I1065" s="541"/>
      <c r="J1065" s="541"/>
      <c r="K1065" s="541"/>
    </row>
    <row r="1066" spans="2:11" ht="20.100000000000001" customHeight="1" x14ac:dyDescent="0.25">
      <c r="B1066" s="538"/>
      <c r="C1066" s="539"/>
      <c r="D1066" s="540"/>
      <c r="E1066" s="541"/>
      <c r="F1066" s="541"/>
      <c r="G1066" s="541"/>
      <c r="H1066" s="541"/>
      <c r="I1066" s="541"/>
      <c r="J1066" s="541"/>
      <c r="K1066" s="541"/>
    </row>
    <row r="1067" spans="2:11" ht="20.100000000000001" customHeight="1" x14ac:dyDescent="0.25">
      <c r="B1067" s="538"/>
      <c r="C1067" s="539"/>
      <c r="D1067" s="540"/>
      <c r="E1067" s="541"/>
      <c r="F1067" s="541"/>
      <c r="G1067" s="541"/>
      <c r="H1067" s="541"/>
      <c r="I1067" s="541"/>
      <c r="J1067" s="541"/>
      <c r="K1067" s="541"/>
    </row>
    <row r="1068" spans="2:11" ht="20.100000000000001" customHeight="1" x14ac:dyDescent="0.25">
      <c r="B1068" s="538"/>
      <c r="C1068" s="539"/>
      <c r="D1068" s="540"/>
      <c r="E1068" s="541"/>
      <c r="F1068" s="541"/>
      <c r="G1068" s="541"/>
      <c r="H1068" s="541"/>
      <c r="I1068" s="541"/>
      <c r="J1068" s="541"/>
      <c r="K1068" s="541"/>
    </row>
    <row r="1069" spans="2:11" ht="20.100000000000001" customHeight="1" x14ac:dyDescent="0.25">
      <c r="B1069" s="538"/>
      <c r="C1069" s="539"/>
      <c r="D1069" s="540"/>
      <c r="E1069" s="541"/>
      <c r="F1069" s="541"/>
      <c r="G1069" s="541"/>
      <c r="H1069" s="541"/>
      <c r="I1069" s="541"/>
      <c r="J1069" s="541"/>
      <c r="K1069" s="541"/>
    </row>
    <row r="1070" spans="2:11" ht="20.100000000000001" customHeight="1" x14ac:dyDescent="0.25">
      <c r="B1070" s="538"/>
      <c r="C1070" s="539"/>
      <c r="D1070" s="540"/>
      <c r="E1070" s="541"/>
      <c r="F1070" s="541"/>
      <c r="G1070" s="541"/>
      <c r="H1070" s="541"/>
      <c r="I1070" s="541"/>
      <c r="J1070" s="541"/>
      <c r="K1070" s="541"/>
    </row>
    <row r="1071" spans="2:11" ht="20.100000000000001" customHeight="1" x14ac:dyDescent="0.25">
      <c r="B1071" s="538"/>
      <c r="C1071" s="539"/>
      <c r="D1071" s="540"/>
      <c r="E1071" s="541"/>
      <c r="F1071" s="541"/>
      <c r="G1071" s="541"/>
      <c r="H1071" s="541"/>
      <c r="I1071" s="541"/>
      <c r="J1071" s="541"/>
      <c r="K1071" s="541"/>
    </row>
    <row r="1072" spans="2:11" ht="20.100000000000001" customHeight="1" x14ac:dyDescent="0.25">
      <c r="B1072" s="538"/>
      <c r="C1072" s="539"/>
      <c r="D1072" s="540"/>
      <c r="E1072" s="541"/>
      <c r="F1072" s="541"/>
      <c r="G1072" s="541"/>
      <c r="H1072" s="541"/>
      <c r="I1072" s="541"/>
      <c r="J1072" s="541"/>
      <c r="K1072" s="541"/>
    </row>
    <row r="1073" spans="2:11" ht="20.100000000000001" customHeight="1" x14ac:dyDescent="0.25">
      <c r="B1073" s="538"/>
      <c r="C1073" s="539"/>
      <c r="D1073" s="540"/>
      <c r="E1073" s="541"/>
      <c r="F1073" s="541"/>
      <c r="G1073" s="541"/>
      <c r="H1073" s="541"/>
      <c r="I1073" s="541"/>
      <c r="J1073" s="541"/>
      <c r="K1073" s="541"/>
    </row>
    <row r="1074" spans="2:11" ht="20.100000000000001" customHeight="1" x14ac:dyDescent="0.25">
      <c r="B1074" s="538"/>
      <c r="C1074" s="539"/>
      <c r="D1074" s="540"/>
      <c r="E1074" s="541"/>
      <c r="F1074" s="541"/>
      <c r="G1074" s="541"/>
      <c r="H1074" s="541"/>
      <c r="I1074" s="541"/>
      <c r="J1074" s="541"/>
      <c r="K1074" s="541"/>
    </row>
    <row r="1075" spans="2:11" ht="20.100000000000001" customHeight="1" x14ac:dyDescent="0.25">
      <c r="B1075" s="538"/>
      <c r="C1075" s="539"/>
      <c r="D1075" s="540"/>
      <c r="E1075" s="541"/>
      <c r="F1075" s="541"/>
      <c r="G1075" s="541"/>
      <c r="H1075" s="541"/>
      <c r="I1075" s="541"/>
      <c r="J1075" s="541"/>
      <c r="K1075" s="541"/>
    </row>
    <row r="1076" spans="2:11" ht="20.100000000000001" customHeight="1" x14ac:dyDescent="0.25">
      <c r="B1076" s="538"/>
      <c r="C1076" s="539"/>
      <c r="D1076" s="540"/>
      <c r="E1076" s="541"/>
      <c r="F1076" s="541"/>
      <c r="G1076" s="541"/>
      <c r="H1076" s="541"/>
      <c r="I1076" s="541"/>
      <c r="J1076" s="541"/>
      <c r="K1076" s="541"/>
    </row>
    <row r="1077" spans="2:11" ht="20.100000000000001" customHeight="1" x14ac:dyDescent="0.25">
      <c r="B1077" s="538"/>
      <c r="C1077" s="539"/>
      <c r="D1077" s="540"/>
      <c r="E1077" s="541"/>
      <c r="F1077" s="541"/>
      <c r="G1077" s="541"/>
      <c r="H1077" s="541"/>
      <c r="I1077" s="541"/>
      <c r="J1077" s="541"/>
      <c r="K1077" s="541"/>
    </row>
    <row r="1078" spans="2:11" ht="20.100000000000001" customHeight="1" x14ac:dyDescent="0.25">
      <c r="B1078" s="538"/>
      <c r="C1078" s="539"/>
      <c r="D1078" s="540"/>
      <c r="E1078" s="541"/>
      <c r="F1078" s="541"/>
      <c r="G1078" s="541"/>
      <c r="H1078" s="541"/>
      <c r="I1078" s="541"/>
      <c r="J1078" s="541"/>
      <c r="K1078" s="541"/>
    </row>
    <row r="1079" spans="2:11" ht="20.100000000000001" customHeight="1" x14ac:dyDescent="0.25">
      <c r="B1079" s="538"/>
      <c r="C1079" s="539"/>
      <c r="D1079" s="540"/>
      <c r="E1079" s="541"/>
      <c r="F1079" s="541"/>
      <c r="G1079" s="541"/>
      <c r="H1079" s="541"/>
      <c r="I1079" s="541"/>
      <c r="J1079" s="541"/>
      <c r="K1079" s="541"/>
    </row>
    <row r="1080" spans="2:11" ht="20.100000000000001" customHeight="1" x14ac:dyDescent="0.25">
      <c r="B1080" s="538"/>
      <c r="C1080" s="539"/>
      <c r="D1080" s="540"/>
      <c r="E1080" s="541"/>
      <c r="F1080" s="541"/>
      <c r="G1080" s="541"/>
      <c r="H1080" s="541"/>
      <c r="I1080" s="541"/>
      <c r="J1080" s="541"/>
      <c r="K1080" s="541"/>
    </row>
    <row r="1081" spans="2:11" ht="20.100000000000001" customHeight="1" x14ac:dyDescent="0.25">
      <c r="B1081" s="538"/>
      <c r="C1081" s="539"/>
      <c r="D1081" s="540"/>
      <c r="E1081" s="541"/>
      <c r="F1081" s="541"/>
      <c r="G1081" s="541"/>
      <c r="H1081" s="541"/>
      <c r="I1081" s="541"/>
      <c r="J1081" s="541"/>
      <c r="K1081" s="541"/>
    </row>
    <row r="1082" spans="2:11" ht="20.100000000000001" customHeight="1" x14ac:dyDescent="0.25">
      <c r="B1082" s="538"/>
      <c r="C1082" s="539"/>
      <c r="D1082" s="540"/>
      <c r="E1082" s="541"/>
      <c r="F1082" s="541"/>
      <c r="G1082" s="541"/>
      <c r="H1082" s="541"/>
      <c r="I1082" s="541"/>
      <c r="J1082" s="541"/>
      <c r="K1082" s="541"/>
    </row>
    <row r="1083" spans="2:11" ht="20.100000000000001" customHeight="1" x14ac:dyDescent="0.25">
      <c r="B1083" s="538"/>
      <c r="C1083" s="539"/>
      <c r="D1083" s="540"/>
      <c r="E1083" s="541"/>
      <c r="F1083" s="541"/>
      <c r="G1083" s="541"/>
      <c r="H1083" s="541"/>
      <c r="I1083" s="541"/>
      <c r="J1083" s="541"/>
      <c r="K1083" s="541"/>
    </row>
    <row r="1084" spans="2:11" ht="20.100000000000001" customHeight="1" x14ac:dyDescent="0.25">
      <c r="B1084" s="538"/>
      <c r="C1084" s="539"/>
      <c r="D1084" s="540"/>
      <c r="E1084" s="541"/>
      <c r="F1084" s="541"/>
      <c r="G1084" s="541"/>
      <c r="H1084" s="541"/>
      <c r="I1084" s="541"/>
      <c r="J1084" s="541"/>
      <c r="K1084" s="541"/>
    </row>
    <row r="1085" spans="2:11" ht="20.100000000000001" customHeight="1" x14ac:dyDescent="0.25">
      <c r="B1085" s="538"/>
      <c r="C1085" s="539"/>
      <c r="D1085" s="540"/>
      <c r="E1085" s="541"/>
      <c r="F1085" s="541"/>
      <c r="G1085" s="541"/>
      <c r="H1085" s="541"/>
      <c r="I1085" s="541"/>
      <c r="J1085" s="541"/>
      <c r="K1085" s="541"/>
    </row>
    <row r="1086" spans="2:11" ht="20.100000000000001" customHeight="1" x14ac:dyDescent="0.25">
      <c r="B1086" s="538"/>
      <c r="C1086" s="539"/>
      <c r="D1086" s="540"/>
      <c r="E1086" s="541"/>
      <c r="F1086" s="541"/>
      <c r="G1086" s="541"/>
      <c r="H1086" s="541"/>
      <c r="I1086" s="541"/>
      <c r="J1086" s="541"/>
      <c r="K1086" s="541"/>
    </row>
    <row r="1087" spans="2:11" ht="20.100000000000001" customHeight="1" x14ac:dyDescent="0.25">
      <c r="B1087" s="538"/>
      <c r="C1087" s="539"/>
      <c r="D1087" s="540"/>
      <c r="E1087" s="541"/>
      <c r="F1087" s="541"/>
      <c r="G1087" s="541"/>
      <c r="H1087" s="541"/>
      <c r="I1087" s="541"/>
      <c r="J1087" s="541"/>
      <c r="K1087" s="541"/>
    </row>
    <row r="1088" spans="2:11" ht="20.100000000000001" customHeight="1" x14ac:dyDescent="0.25">
      <c r="B1088" s="538"/>
      <c r="C1088" s="539"/>
      <c r="D1088" s="540"/>
      <c r="E1088" s="541"/>
      <c r="F1088" s="541"/>
      <c r="G1088" s="541"/>
      <c r="H1088" s="541"/>
      <c r="I1088" s="541"/>
      <c r="J1088" s="541"/>
      <c r="K1088" s="541"/>
    </row>
    <row r="1089" spans="2:11" ht="20.100000000000001" customHeight="1" x14ac:dyDescent="0.25">
      <c r="B1089" s="538"/>
      <c r="C1089" s="539"/>
      <c r="D1089" s="540"/>
      <c r="E1089" s="541"/>
      <c r="F1089" s="541"/>
      <c r="G1089" s="541"/>
      <c r="H1089" s="541"/>
      <c r="I1089" s="541"/>
      <c r="J1089" s="541"/>
      <c r="K1089" s="541"/>
    </row>
    <row r="1090" spans="2:11" ht="20.100000000000001" customHeight="1" x14ac:dyDescent="0.25">
      <c r="B1090" s="538"/>
      <c r="C1090" s="539"/>
      <c r="D1090" s="540"/>
      <c r="E1090" s="541"/>
      <c r="F1090" s="541"/>
      <c r="G1090" s="541"/>
      <c r="H1090" s="541"/>
      <c r="I1090" s="541"/>
      <c r="J1090" s="541"/>
      <c r="K1090" s="541"/>
    </row>
    <row r="1091" spans="2:11" ht="20.100000000000001" customHeight="1" x14ac:dyDescent="0.25">
      <c r="B1091" s="538"/>
      <c r="C1091" s="539"/>
      <c r="D1091" s="540"/>
      <c r="E1091" s="541"/>
      <c r="F1091" s="541"/>
      <c r="G1091" s="541"/>
      <c r="H1091" s="541"/>
      <c r="I1091" s="541"/>
      <c r="J1091" s="541"/>
      <c r="K1091" s="541"/>
    </row>
    <row r="1092" spans="2:11" ht="20.100000000000001" customHeight="1" x14ac:dyDescent="0.25">
      <c r="B1092" s="538"/>
      <c r="C1092" s="539"/>
      <c r="D1092" s="540"/>
      <c r="E1092" s="541"/>
      <c r="F1092" s="541"/>
      <c r="G1092" s="541"/>
      <c r="H1092" s="541"/>
      <c r="I1092" s="541"/>
      <c r="J1092" s="541"/>
      <c r="K1092" s="541"/>
    </row>
    <row r="1093" spans="2:11" ht="20.100000000000001" customHeight="1" x14ac:dyDescent="0.25">
      <c r="B1093" s="538"/>
      <c r="C1093" s="539"/>
      <c r="D1093" s="540"/>
      <c r="E1093" s="541"/>
      <c r="F1093" s="541"/>
      <c r="G1093" s="541"/>
      <c r="H1093" s="541"/>
      <c r="I1093" s="541"/>
      <c r="J1093" s="541"/>
      <c r="K1093" s="541"/>
    </row>
    <row r="1094" spans="2:11" ht="20.100000000000001" customHeight="1" x14ac:dyDescent="0.25">
      <c r="B1094" s="538"/>
      <c r="C1094" s="539"/>
      <c r="D1094" s="540"/>
      <c r="E1094" s="541"/>
      <c r="F1094" s="541"/>
      <c r="G1094" s="541"/>
      <c r="H1094" s="541"/>
      <c r="I1094" s="541"/>
      <c r="J1094" s="541"/>
      <c r="K1094" s="541"/>
    </row>
    <row r="1095" spans="2:11" ht="20.100000000000001" customHeight="1" x14ac:dyDescent="0.25">
      <c r="B1095" s="538"/>
      <c r="C1095" s="539"/>
      <c r="D1095" s="540"/>
      <c r="E1095" s="541"/>
      <c r="F1095" s="541"/>
      <c r="G1095" s="541"/>
      <c r="H1095" s="541"/>
      <c r="I1095" s="541"/>
      <c r="J1095" s="541"/>
      <c r="K1095" s="541"/>
    </row>
    <row r="1096" spans="2:11" ht="20.100000000000001" customHeight="1" x14ac:dyDescent="0.25">
      <c r="B1096" s="538"/>
      <c r="C1096" s="539"/>
      <c r="D1096" s="540"/>
      <c r="E1096" s="541"/>
      <c r="F1096" s="541"/>
      <c r="G1096" s="541"/>
      <c r="H1096" s="541"/>
      <c r="I1096" s="541"/>
      <c r="J1096" s="541"/>
      <c r="K1096" s="541"/>
    </row>
    <row r="1097" spans="2:11" ht="20.100000000000001" customHeight="1" x14ac:dyDescent="0.25">
      <c r="B1097" s="538"/>
      <c r="C1097" s="539"/>
      <c r="D1097" s="540"/>
      <c r="E1097" s="541"/>
      <c r="F1097" s="541"/>
      <c r="G1097" s="541"/>
      <c r="H1097" s="541"/>
      <c r="I1097" s="541"/>
      <c r="J1097" s="541"/>
      <c r="K1097" s="541"/>
    </row>
    <row r="1098" spans="2:11" ht="20.100000000000001" customHeight="1" x14ac:dyDescent="0.25">
      <c r="B1098" s="538"/>
      <c r="C1098" s="539"/>
      <c r="D1098" s="540"/>
      <c r="E1098" s="541"/>
      <c r="F1098" s="541"/>
      <c r="G1098" s="541"/>
      <c r="H1098" s="541"/>
      <c r="I1098" s="541"/>
      <c r="J1098" s="541"/>
      <c r="K1098" s="541"/>
    </row>
    <row r="1099" spans="2:11" ht="20.100000000000001" customHeight="1" x14ac:dyDescent="0.25">
      <c r="B1099" s="538"/>
      <c r="C1099" s="539"/>
      <c r="D1099" s="540"/>
      <c r="E1099" s="541"/>
      <c r="F1099" s="541"/>
      <c r="G1099" s="541"/>
      <c r="H1099" s="541"/>
      <c r="I1099" s="541"/>
      <c r="J1099" s="541"/>
      <c r="K1099" s="541"/>
    </row>
    <row r="1100" spans="2:11" ht="20.100000000000001" customHeight="1" x14ac:dyDescent="0.25">
      <c r="B1100" s="538"/>
      <c r="C1100" s="539"/>
      <c r="D1100" s="540"/>
      <c r="E1100" s="541"/>
      <c r="F1100" s="541"/>
      <c r="G1100" s="541"/>
      <c r="H1100" s="541"/>
      <c r="I1100" s="541"/>
      <c r="J1100" s="541"/>
      <c r="K1100" s="541"/>
    </row>
    <row r="1101" spans="2:11" ht="20.100000000000001" customHeight="1" x14ac:dyDescent="0.25">
      <c r="B1101" s="538"/>
      <c r="C1101" s="539"/>
      <c r="D1101" s="540"/>
      <c r="E1101" s="541"/>
      <c r="F1101" s="541"/>
      <c r="G1101" s="541"/>
      <c r="H1101" s="541"/>
      <c r="I1101" s="541"/>
      <c r="J1101" s="541"/>
      <c r="K1101" s="541"/>
    </row>
    <row r="1102" spans="2:11" ht="20.100000000000001" customHeight="1" x14ac:dyDescent="0.25">
      <c r="B1102" s="538"/>
      <c r="C1102" s="539"/>
      <c r="D1102" s="540"/>
      <c r="E1102" s="541"/>
      <c r="F1102" s="541"/>
      <c r="G1102" s="541"/>
      <c r="H1102" s="541"/>
      <c r="I1102" s="541"/>
      <c r="J1102" s="541"/>
      <c r="K1102" s="541"/>
    </row>
    <row r="1103" spans="2:11" ht="20.100000000000001" customHeight="1" x14ac:dyDescent="0.25">
      <c r="B1103" s="538"/>
      <c r="C1103" s="539"/>
      <c r="D1103" s="540"/>
      <c r="E1103" s="541"/>
      <c r="F1103" s="541"/>
      <c r="G1103" s="541"/>
      <c r="H1103" s="541"/>
      <c r="I1103" s="541"/>
      <c r="J1103" s="541"/>
      <c r="K1103" s="541"/>
    </row>
    <row r="1104" spans="2:11" ht="20.100000000000001" customHeight="1" x14ac:dyDescent="0.25">
      <c r="B1104" s="538"/>
      <c r="C1104" s="539"/>
      <c r="D1104" s="540"/>
      <c r="E1104" s="541"/>
      <c r="F1104" s="541"/>
      <c r="G1104" s="541"/>
      <c r="H1104" s="541"/>
      <c r="I1104" s="541"/>
      <c r="J1104" s="541"/>
      <c r="K1104" s="541"/>
    </row>
    <row r="1105" spans="2:11" ht="20.100000000000001" customHeight="1" x14ac:dyDescent="0.25">
      <c r="B1105" s="538"/>
      <c r="C1105" s="539"/>
      <c r="D1105" s="540"/>
      <c r="E1105" s="541"/>
      <c r="F1105" s="541"/>
      <c r="G1105" s="541"/>
      <c r="H1105" s="541"/>
      <c r="I1105" s="541"/>
      <c r="J1105" s="541"/>
      <c r="K1105" s="541"/>
    </row>
    <row r="1106" spans="2:11" ht="20.100000000000001" customHeight="1" x14ac:dyDescent="0.25">
      <c r="B1106" s="538"/>
      <c r="C1106" s="539"/>
      <c r="D1106" s="540"/>
      <c r="E1106" s="541"/>
      <c r="F1106" s="541"/>
      <c r="G1106" s="541"/>
      <c r="H1106" s="541"/>
      <c r="I1106" s="541"/>
      <c r="J1106" s="541"/>
      <c r="K1106" s="541"/>
    </row>
    <row r="1107" spans="2:11" ht="20.100000000000001" customHeight="1" x14ac:dyDescent="0.25">
      <c r="B1107" s="538"/>
      <c r="C1107" s="539"/>
      <c r="D1107" s="540"/>
      <c r="E1107" s="541"/>
      <c r="F1107" s="541"/>
      <c r="G1107" s="541"/>
      <c r="H1107" s="541"/>
      <c r="I1107" s="541"/>
      <c r="J1107" s="541"/>
      <c r="K1107" s="541"/>
    </row>
    <row r="1108" spans="2:11" ht="20.100000000000001" customHeight="1" x14ac:dyDescent="0.25">
      <c r="B1108" s="538"/>
      <c r="C1108" s="539"/>
      <c r="D1108" s="540"/>
      <c r="E1108" s="541"/>
      <c r="F1108" s="541"/>
      <c r="G1108" s="541"/>
      <c r="H1108" s="541"/>
      <c r="I1108" s="541"/>
      <c r="J1108" s="541"/>
      <c r="K1108" s="541"/>
    </row>
    <row r="1109" spans="2:11" ht="20.100000000000001" customHeight="1" x14ac:dyDescent="0.25">
      <c r="B1109" s="538"/>
      <c r="C1109" s="539"/>
      <c r="D1109" s="540"/>
      <c r="E1109" s="541"/>
      <c r="F1109" s="541"/>
      <c r="G1109" s="541"/>
      <c r="H1109" s="541"/>
      <c r="I1109" s="541"/>
      <c r="J1109" s="541"/>
      <c r="K1109" s="541"/>
    </row>
    <row r="1110" spans="2:11" ht="20.100000000000001" customHeight="1" x14ac:dyDescent="0.25">
      <c r="B1110" s="538"/>
      <c r="C1110" s="539"/>
      <c r="D1110" s="540"/>
      <c r="E1110" s="541"/>
      <c r="F1110" s="541"/>
      <c r="G1110" s="541"/>
      <c r="H1110" s="541"/>
      <c r="I1110" s="541"/>
      <c r="J1110" s="541"/>
      <c r="K1110" s="541"/>
    </row>
    <row r="1111" spans="2:11" ht="20.100000000000001" customHeight="1" x14ac:dyDescent="0.25">
      <c r="B1111" s="538"/>
      <c r="C1111" s="539"/>
      <c r="D1111" s="540"/>
      <c r="E1111" s="541"/>
      <c r="F1111" s="541"/>
      <c r="G1111" s="541"/>
      <c r="H1111" s="541"/>
      <c r="I1111" s="541"/>
      <c r="J1111" s="541"/>
      <c r="K1111" s="541"/>
    </row>
    <row r="1112" spans="2:11" ht="20.100000000000001" customHeight="1" x14ac:dyDescent="0.25">
      <c r="B1112" s="538"/>
      <c r="C1112" s="539"/>
      <c r="D1112" s="540"/>
      <c r="E1112" s="541"/>
      <c r="F1112" s="541"/>
      <c r="G1112" s="541"/>
      <c r="H1112" s="541"/>
      <c r="I1112" s="541"/>
      <c r="J1112" s="541"/>
      <c r="K1112" s="541"/>
    </row>
    <row r="1113" spans="2:11" ht="20.100000000000001" customHeight="1" x14ac:dyDescent="0.25">
      <c r="B1113" s="538"/>
      <c r="C1113" s="539"/>
      <c r="D1113" s="540"/>
      <c r="E1113" s="541"/>
      <c r="F1113" s="541"/>
      <c r="G1113" s="541"/>
      <c r="H1113" s="541"/>
      <c r="I1113" s="541"/>
      <c r="J1113" s="541"/>
      <c r="K1113" s="541"/>
    </row>
    <row r="1114" spans="2:11" ht="20.100000000000001" customHeight="1" x14ac:dyDescent="0.25">
      <c r="B1114" s="538"/>
      <c r="C1114" s="539"/>
      <c r="D1114" s="540"/>
      <c r="E1114" s="541"/>
      <c r="F1114" s="541"/>
      <c r="G1114" s="541"/>
      <c r="H1114" s="541"/>
      <c r="I1114" s="541"/>
      <c r="J1114" s="541"/>
      <c r="K1114" s="541"/>
    </row>
    <row r="1115" spans="2:11" ht="20.100000000000001" customHeight="1" x14ac:dyDescent="0.25">
      <c r="B1115" s="538"/>
      <c r="C1115" s="539"/>
      <c r="D1115" s="540"/>
      <c r="E1115" s="541"/>
      <c r="F1115" s="541"/>
      <c r="G1115" s="541"/>
      <c r="H1115" s="541"/>
      <c r="I1115" s="541"/>
      <c r="J1115" s="541"/>
      <c r="K1115" s="541"/>
    </row>
    <row r="1116" spans="2:11" ht="20.100000000000001" customHeight="1" x14ac:dyDescent="0.25">
      <c r="B1116" s="538"/>
      <c r="C1116" s="539"/>
      <c r="D1116" s="540"/>
      <c r="E1116" s="541"/>
      <c r="F1116" s="541"/>
      <c r="G1116" s="541"/>
      <c r="H1116" s="541"/>
      <c r="I1116" s="541"/>
      <c r="J1116" s="541"/>
      <c r="K1116" s="541"/>
    </row>
    <row r="1117" spans="2:11" ht="20.100000000000001" customHeight="1" x14ac:dyDescent="0.25">
      <c r="B1117" s="538"/>
      <c r="C1117" s="539"/>
      <c r="D1117" s="540"/>
      <c r="E1117" s="541"/>
      <c r="F1117" s="541"/>
      <c r="G1117" s="541"/>
      <c r="H1117" s="541"/>
      <c r="I1117" s="541"/>
      <c r="J1117" s="541"/>
      <c r="K1117" s="541"/>
    </row>
    <row r="1118" spans="2:11" ht="20.100000000000001" customHeight="1" x14ac:dyDescent="0.25">
      <c r="B1118" s="538"/>
      <c r="C1118" s="539"/>
      <c r="D1118" s="540"/>
      <c r="E1118" s="541"/>
      <c r="F1118" s="541"/>
      <c r="G1118" s="541"/>
      <c r="H1118" s="541"/>
      <c r="I1118" s="541"/>
      <c r="J1118" s="541"/>
      <c r="K1118" s="541"/>
    </row>
    <row r="1119" spans="2:11" ht="20.100000000000001" customHeight="1" x14ac:dyDescent="0.25">
      <c r="B1119" s="538"/>
      <c r="C1119" s="539"/>
      <c r="D1119" s="540"/>
      <c r="E1119" s="541"/>
      <c r="F1119" s="541"/>
      <c r="G1119" s="541"/>
      <c r="H1119" s="541"/>
      <c r="I1119" s="541"/>
      <c r="J1119" s="541"/>
      <c r="K1119" s="541"/>
    </row>
    <row r="1120" spans="2:11" ht="20.100000000000001" customHeight="1" x14ac:dyDescent="0.25">
      <c r="B1120" s="538"/>
      <c r="C1120" s="539"/>
      <c r="D1120" s="540"/>
      <c r="E1120" s="541"/>
      <c r="F1120" s="541"/>
      <c r="G1120" s="541"/>
      <c r="H1120" s="541"/>
      <c r="I1120" s="541"/>
      <c r="J1120" s="541"/>
      <c r="K1120" s="541"/>
    </row>
    <row r="1121" spans="2:11" ht="20.100000000000001" customHeight="1" x14ac:dyDescent="0.25">
      <c r="B1121" s="538"/>
      <c r="C1121" s="539"/>
      <c r="D1121" s="540"/>
      <c r="E1121" s="541"/>
      <c r="F1121" s="541"/>
      <c r="G1121" s="541"/>
      <c r="H1121" s="541"/>
      <c r="I1121" s="541"/>
      <c r="J1121" s="541"/>
      <c r="K1121" s="541"/>
    </row>
    <row r="1122" spans="2:11" ht="20.100000000000001" customHeight="1" x14ac:dyDescent="0.25">
      <c r="B1122" s="538"/>
      <c r="C1122" s="539"/>
      <c r="D1122" s="540"/>
      <c r="E1122" s="541"/>
      <c r="F1122" s="541"/>
      <c r="G1122" s="541"/>
      <c r="H1122" s="541"/>
      <c r="I1122" s="541"/>
      <c r="J1122" s="541"/>
      <c r="K1122" s="541"/>
    </row>
    <row r="1123" spans="2:11" ht="20.100000000000001" customHeight="1" x14ac:dyDescent="0.25">
      <c r="B1123" s="538"/>
      <c r="C1123" s="539"/>
      <c r="D1123" s="540"/>
      <c r="E1123" s="541"/>
      <c r="F1123" s="541"/>
      <c r="G1123" s="541"/>
      <c r="H1123" s="541"/>
      <c r="I1123" s="541"/>
      <c r="J1123" s="541"/>
      <c r="K1123" s="541"/>
    </row>
    <row r="1124" spans="2:11" ht="20.100000000000001" customHeight="1" x14ac:dyDescent="0.25">
      <c r="B1124" s="538"/>
      <c r="C1124" s="539"/>
      <c r="D1124" s="540"/>
      <c r="E1124" s="541"/>
      <c r="F1124" s="541"/>
      <c r="G1124" s="541"/>
      <c r="H1124" s="541"/>
      <c r="I1124" s="541"/>
      <c r="J1124" s="541"/>
      <c r="K1124" s="541"/>
    </row>
    <row r="1125" spans="2:11" ht="20.100000000000001" customHeight="1" x14ac:dyDescent="0.25">
      <c r="B1125" s="538"/>
      <c r="C1125" s="539"/>
      <c r="D1125" s="540"/>
      <c r="E1125" s="541"/>
      <c r="F1125" s="541"/>
      <c r="G1125" s="541"/>
      <c r="H1125" s="541"/>
      <c r="I1125" s="541"/>
      <c r="J1125" s="541"/>
      <c r="K1125" s="541"/>
    </row>
    <row r="1126" spans="2:11" ht="20.100000000000001" customHeight="1" x14ac:dyDescent="0.25">
      <c r="B1126" s="538"/>
      <c r="C1126" s="539"/>
      <c r="D1126" s="540"/>
      <c r="E1126" s="541"/>
      <c r="F1126" s="541"/>
      <c r="G1126" s="541"/>
      <c r="H1126" s="541"/>
      <c r="I1126" s="541"/>
      <c r="J1126" s="541"/>
      <c r="K1126" s="541"/>
    </row>
    <row r="1127" spans="2:11" ht="20.100000000000001" customHeight="1" x14ac:dyDescent="0.25">
      <c r="B1127" s="538"/>
      <c r="C1127" s="539"/>
      <c r="D1127" s="540"/>
      <c r="E1127" s="541"/>
      <c r="F1127" s="541"/>
      <c r="G1127" s="541"/>
      <c r="H1127" s="541"/>
      <c r="I1127" s="541"/>
      <c r="J1127" s="541"/>
      <c r="K1127" s="541"/>
    </row>
    <row r="1128" spans="2:11" ht="20.100000000000001" customHeight="1" x14ac:dyDescent="0.25">
      <c r="B1128" s="538"/>
      <c r="C1128" s="539"/>
      <c r="D1128" s="540"/>
      <c r="E1128" s="541"/>
      <c r="F1128" s="541"/>
      <c r="G1128" s="541"/>
      <c r="H1128" s="541"/>
      <c r="I1128" s="541"/>
      <c r="J1128" s="541"/>
      <c r="K1128" s="541"/>
    </row>
    <row r="1129" spans="2:11" ht="20.100000000000001" customHeight="1" x14ac:dyDescent="0.25">
      <c r="B1129" s="538"/>
      <c r="C1129" s="539"/>
      <c r="D1129" s="540"/>
      <c r="E1129" s="541"/>
      <c r="F1129" s="541"/>
      <c r="G1129" s="541"/>
      <c r="H1129" s="541"/>
      <c r="I1129" s="541"/>
      <c r="J1129" s="541"/>
      <c r="K1129" s="541"/>
    </row>
    <row r="1130" spans="2:11" ht="20.100000000000001" customHeight="1" x14ac:dyDescent="0.25">
      <c r="B1130" s="538"/>
      <c r="C1130" s="539"/>
      <c r="D1130" s="540"/>
      <c r="E1130" s="541"/>
      <c r="F1130" s="541"/>
      <c r="G1130" s="541"/>
      <c r="H1130" s="541"/>
      <c r="I1130" s="541"/>
      <c r="J1130" s="541"/>
      <c r="K1130" s="541"/>
    </row>
    <row r="1131" spans="2:11" ht="20.100000000000001" customHeight="1" x14ac:dyDescent="0.25">
      <c r="B1131" s="538"/>
      <c r="C1131" s="539"/>
      <c r="D1131" s="540"/>
      <c r="E1131" s="541"/>
      <c r="F1131" s="541"/>
      <c r="G1131" s="541"/>
      <c r="H1131" s="541"/>
      <c r="I1131" s="541"/>
      <c r="J1131" s="541"/>
      <c r="K1131" s="541"/>
    </row>
    <row r="1132" spans="2:11" ht="20.100000000000001" customHeight="1" x14ac:dyDescent="0.25">
      <c r="B1132" s="538"/>
      <c r="C1132" s="539"/>
      <c r="D1132" s="540"/>
      <c r="E1132" s="541"/>
      <c r="F1132" s="541"/>
      <c r="G1132" s="541"/>
      <c r="H1132" s="541"/>
      <c r="I1132" s="541"/>
      <c r="J1132" s="541"/>
      <c r="K1132" s="541"/>
    </row>
    <row r="1133" spans="2:11" ht="20.100000000000001" customHeight="1" x14ac:dyDescent="0.25">
      <c r="B1133" s="538"/>
      <c r="C1133" s="539"/>
      <c r="D1133" s="540"/>
      <c r="E1133" s="541"/>
      <c r="F1133" s="541"/>
      <c r="G1133" s="541"/>
      <c r="H1133" s="541"/>
      <c r="I1133" s="541"/>
      <c r="J1133" s="541"/>
      <c r="K1133" s="541"/>
    </row>
    <row r="1134" spans="2:11" ht="20.100000000000001" customHeight="1" x14ac:dyDescent="0.25">
      <c r="B1134" s="538"/>
      <c r="C1134" s="539"/>
      <c r="D1134" s="540"/>
      <c r="E1134" s="541"/>
      <c r="F1134" s="541"/>
      <c r="G1134" s="541"/>
      <c r="H1134" s="541"/>
      <c r="I1134" s="541"/>
      <c r="J1134" s="541"/>
      <c r="K1134" s="541"/>
    </row>
    <row r="1135" spans="2:11" ht="20.100000000000001" customHeight="1" x14ac:dyDescent="0.25">
      <c r="B1135" s="538"/>
      <c r="C1135" s="539"/>
      <c r="D1135" s="540"/>
      <c r="E1135" s="541"/>
      <c r="F1135" s="541"/>
      <c r="G1135" s="541"/>
      <c r="H1135" s="541"/>
      <c r="I1135" s="541"/>
      <c r="J1135" s="541"/>
      <c r="K1135" s="541"/>
    </row>
    <row r="1136" spans="2:11" ht="20.100000000000001" customHeight="1" x14ac:dyDescent="0.25">
      <c r="B1136" s="538"/>
      <c r="C1136" s="539"/>
      <c r="D1136" s="540"/>
      <c r="E1136" s="541"/>
      <c r="F1136" s="541"/>
      <c r="G1136" s="541"/>
      <c r="H1136" s="541"/>
      <c r="I1136" s="541"/>
      <c r="J1136" s="541"/>
      <c r="K1136" s="541"/>
    </row>
    <row r="1137" spans="2:11" ht="20.100000000000001" customHeight="1" x14ac:dyDescent="0.25">
      <c r="B1137" s="538"/>
      <c r="C1137" s="539"/>
      <c r="D1137" s="540"/>
      <c r="E1137" s="541"/>
      <c r="F1137" s="541"/>
      <c r="G1137" s="541"/>
      <c r="H1137" s="541"/>
      <c r="I1137" s="541"/>
      <c r="J1137" s="541"/>
      <c r="K1137" s="541"/>
    </row>
    <row r="1138" spans="2:11" ht="20.100000000000001" customHeight="1" x14ac:dyDescent="0.25">
      <c r="B1138" s="538"/>
      <c r="C1138" s="539"/>
      <c r="D1138" s="540"/>
      <c r="E1138" s="541"/>
      <c r="F1138" s="541"/>
      <c r="G1138" s="541"/>
      <c r="H1138" s="541"/>
      <c r="I1138" s="541"/>
      <c r="J1138" s="541"/>
      <c r="K1138" s="541"/>
    </row>
    <row r="1139" spans="2:11" ht="20.100000000000001" customHeight="1" x14ac:dyDescent="0.25">
      <c r="B1139" s="538"/>
      <c r="C1139" s="539"/>
      <c r="D1139" s="540"/>
      <c r="E1139" s="541"/>
      <c r="F1139" s="541"/>
      <c r="G1139" s="541"/>
      <c r="H1139" s="541"/>
      <c r="I1139" s="541"/>
      <c r="J1139" s="541"/>
      <c r="K1139" s="541"/>
    </row>
    <row r="1140" spans="2:11" ht="20.100000000000001" customHeight="1" x14ac:dyDescent="0.25">
      <c r="B1140" s="538"/>
      <c r="C1140" s="539"/>
      <c r="D1140" s="540"/>
      <c r="E1140" s="541"/>
      <c r="F1140" s="541"/>
      <c r="G1140" s="541"/>
      <c r="H1140" s="541"/>
      <c r="I1140" s="541"/>
      <c r="J1140" s="541"/>
      <c r="K1140" s="541"/>
    </row>
    <row r="1141" spans="2:11" ht="20.100000000000001" customHeight="1" x14ac:dyDescent="0.25">
      <c r="B1141" s="538"/>
      <c r="C1141" s="539"/>
      <c r="D1141" s="540"/>
      <c r="E1141" s="541"/>
      <c r="F1141" s="541"/>
      <c r="G1141" s="541"/>
      <c r="H1141" s="541"/>
      <c r="I1141" s="541"/>
      <c r="J1141" s="541"/>
      <c r="K1141" s="541"/>
    </row>
    <row r="1142" spans="2:11" ht="20.100000000000001" customHeight="1" x14ac:dyDescent="0.25">
      <c r="B1142" s="538"/>
      <c r="C1142" s="539"/>
      <c r="D1142" s="540"/>
      <c r="E1142" s="541"/>
      <c r="F1142" s="541"/>
      <c r="G1142" s="541"/>
      <c r="H1142" s="541"/>
      <c r="I1142" s="541"/>
      <c r="J1142" s="541"/>
      <c r="K1142" s="541"/>
    </row>
    <row r="1143" spans="2:11" ht="20.100000000000001" customHeight="1" x14ac:dyDescent="0.25">
      <c r="B1143" s="538"/>
      <c r="C1143" s="539"/>
      <c r="D1143" s="540"/>
      <c r="E1143" s="541"/>
      <c r="F1143" s="541"/>
      <c r="G1143" s="541"/>
      <c r="H1143" s="541"/>
      <c r="I1143" s="541"/>
      <c r="J1143" s="541"/>
      <c r="K1143" s="541"/>
    </row>
    <row r="1144" spans="2:11" ht="20.100000000000001" customHeight="1" x14ac:dyDescent="0.25">
      <c r="B1144" s="538"/>
      <c r="C1144" s="539"/>
      <c r="D1144" s="540"/>
      <c r="E1144" s="541"/>
      <c r="F1144" s="541"/>
      <c r="G1144" s="541"/>
      <c r="H1144" s="541"/>
      <c r="I1144" s="541"/>
      <c r="J1144" s="541"/>
      <c r="K1144" s="541"/>
    </row>
    <row r="1145" spans="2:11" ht="20.100000000000001" customHeight="1" x14ac:dyDescent="0.25">
      <c r="B1145" s="538"/>
      <c r="C1145" s="539"/>
      <c r="D1145" s="540"/>
      <c r="E1145" s="541"/>
      <c r="F1145" s="541"/>
      <c r="G1145" s="541"/>
      <c r="H1145" s="541"/>
      <c r="I1145" s="541"/>
      <c r="J1145" s="541"/>
      <c r="K1145" s="541"/>
    </row>
    <row r="1146" spans="2:11" ht="20.100000000000001" customHeight="1" x14ac:dyDescent="0.25">
      <c r="B1146" s="538"/>
      <c r="C1146" s="539"/>
      <c r="D1146" s="540"/>
      <c r="E1146" s="541"/>
      <c r="F1146" s="541"/>
      <c r="G1146" s="541"/>
      <c r="H1146" s="541"/>
      <c r="I1146" s="541"/>
      <c r="J1146" s="541"/>
      <c r="K1146" s="541"/>
    </row>
    <row r="1147" spans="2:11" ht="20.100000000000001" customHeight="1" x14ac:dyDescent="0.25">
      <c r="B1147" s="538"/>
      <c r="C1147" s="539"/>
      <c r="D1147" s="540"/>
      <c r="E1147" s="541"/>
      <c r="F1147" s="541"/>
      <c r="G1147" s="541"/>
      <c r="H1147" s="541"/>
      <c r="I1147" s="541"/>
      <c r="J1147" s="541"/>
      <c r="K1147" s="541"/>
    </row>
    <row r="1148" spans="2:11" ht="20.100000000000001" customHeight="1" x14ac:dyDescent="0.25">
      <c r="B1148" s="538"/>
      <c r="C1148" s="539"/>
      <c r="D1148" s="540"/>
      <c r="E1148" s="541"/>
      <c r="F1148" s="541"/>
      <c r="G1148" s="541"/>
      <c r="H1148" s="541"/>
      <c r="I1148" s="541"/>
      <c r="J1148" s="541"/>
      <c r="K1148" s="541"/>
    </row>
    <row r="1149" spans="2:11" ht="20.100000000000001" customHeight="1" x14ac:dyDescent="0.25">
      <c r="B1149" s="538"/>
      <c r="C1149" s="539"/>
      <c r="D1149" s="540"/>
      <c r="E1149" s="541"/>
      <c r="F1149" s="541"/>
      <c r="G1149" s="541"/>
      <c r="H1149" s="541"/>
      <c r="I1149" s="541"/>
      <c r="J1149" s="541"/>
      <c r="K1149" s="541"/>
    </row>
    <row r="1150" spans="2:11" ht="20.100000000000001" customHeight="1" x14ac:dyDescent="0.25">
      <c r="B1150" s="538"/>
      <c r="C1150" s="539"/>
      <c r="D1150" s="540"/>
      <c r="E1150" s="541"/>
      <c r="F1150" s="541"/>
      <c r="G1150" s="541"/>
      <c r="H1150" s="541"/>
      <c r="I1150" s="541"/>
      <c r="J1150" s="541"/>
      <c r="K1150" s="541"/>
    </row>
    <row r="1151" spans="2:11" ht="20.100000000000001" customHeight="1" x14ac:dyDescent="0.25">
      <c r="B1151" s="538"/>
      <c r="C1151" s="539"/>
      <c r="D1151" s="540"/>
      <c r="E1151" s="541"/>
      <c r="F1151" s="541"/>
      <c r="G1151" s="541"/>
      <c r="H1151" s="541"/>
      <c r="I1151" s="541"/>
      <c r="J1151" s="541"/>
      <c r="K1151" s="541"/>
    </row>
    <row r="1152" spans="2:11" ht="20.100000000000001" customHeight="1" x14ac:dyDescent="0.25">
      <c r="B1152" s="538"/>
      <c r="C1152" s="539"/>
      <c r="D1152" s="540"/>
      <c r="E1152" s="541"/>
      <c r="F1152" s="541"/>
      <c r="G1152" s="541"/>
      <c r="H1152" s="541"/>
      <c r="I1152" s="541"/>
      <c r="J1152" s="541"/>
      <c r="K1152" s="541"/>
    </row>
    <row r="1153" spans="2:11" ht="20.100000000000001" customHeight="1" x14ac:dyDescent="0.25">
      <c r="B1153" s="538"/>
      <c r="C1153" s="539"/>
      <c r="D1153" s="540"/>
      <c r="E1153" s="541"/>
      <c r="F1153" s="541"/>
      <c r="G1153" s="541"/>
      <c r="H1153" s="541"/>
      <c r="I1153" s="541"/>
      <c r="J1153" s="541"/>
      <c r="K1153" s="541"/>
    </row>
    <row r="1154" spans="2:11" ht="20.100000000000001" customHeight="1" x14ac:dyDescent="0.25">
      <c r="B1154" s="538"/>
      <c r="C1154" s="539"/>
      <c r="D1154" s="540"/>
      <c r="E1154" s="541"/>
      <c r="F1154" s="541"/>
      <c r="G1154" s="541"/>
      <c r="H1154" s="541"/>
      <c r="I1154" s="541"/>
      <c r="J1154" s="541"/>
      <c r="K1154" s="541"/>
    </row>
    <row r="1155" spans="2:11" ht="20.100000000000001" customHeight="1" x14ac:dyDescent="0.25">
      <c r="B1155" s="538"/>
      <c r="C1155" s="539"/>
      <c r="D1155" s="540"/>
      <c r="E1155" s="541"/>
      <c r="F1155" s="541"/>
      <c r="G1155" s="541"/>
      <c r="H1155" s="541"/>
      <c r="I1155" s="541"/>
      <c r="J1155" s="541"/>
      <c r="K1155" s="541"/>
    </row>
    <row r="1156" spans="2:11" ht="20.100000000000001" customHeight="1" x14ac:dyDescent="0.25">
      <c r="B1156" s="538"/>
      <c r="C1156" s="539"/>
      <c r="D1156" s="540"/>
      <c r="E1156" s="541"/>
      <c r="F1156" s="541"/>
      <c r="G1156" s="541"/>
      <c r="H1156" s="541"/>
      <c r="I1156" s="541"/>
      <c r="J1156" s="541"/>
      <c r="K1156" s="541"/>
    </row>
    <row r="1157" spans="2:11" ht="20.100000000000001" customHeight="1" x14ac:dyDescent="0.25">
      <c r="B1157" s="538"/>
      <c r="C1157" s="539"/>
      <c r="D1157" s="540"/>
      <c r="E1157" s="541"/>
      <c r="F1157" s="541"/>
      <c r="G1157" s="541"/>
      <c r="H1157" s="541"/>
      <c r="I1157" s="541"/>
      <c r="J1157" s="541"/>
      <c r="K1157" s="541"/>
    </row>
    <row r="1158" spans="2:11" ht="20.100000000000001" customHeight="1" x14ac:dyDescent="0.25">
      <c r="B1158" s="538"/>
      <c r="C1158" s="539"/>
      <c r="D1158" s="540"/>
      <c r="E1158" s="541"/>
      <c r="F1158" s="541"/>
      <c r="G1158" s="541"/>
      <c r="H1158" s="541"/>
      <c r="I1158" s="541"/>
      <c r="J1158" s="541"/>
      <c r="K1158" s="541"/>
    </row>
    <row r="1159" spans="2:11" ht="20.100000000000001" customHeight="1" x14ac:dyDescent="0.25">
      <c r="B1159" s="538"/>
      <c r="C1159" s="539"/>
      <c r="D1159" s="540"/>
      <c r="E1159" s="541"/>
      <c r="F1159" s="541"/>
      <c r="G1159" s="541"/>
      <c r="H1159" s="541"/>
      <c r="I1159" s="541"/>
      <c r="J1159" s="541"/>
      <c r="K1159" s="541"/>
    </row>
    <row r="1160" spans="2:11" ht="20.100000000000001" customHeight="1" x14ac:dyDescent="0.25">
      <c r="B1160" s="538"/>
      <c r="C1160" s="539"/>
      <c r="D1160" s="540"/>
      <c r="E1160" s="541"/>
      <c r="F1160" s="541"/>
      <c r="G1160" s="541"/>
      <c r="H1160" s="541"/>
      <c r="I1160" s="541"/>
      <c r="J1160" s="541"/>
      <c r="K1160" s="541"/>
    </row>
    <row r="1161" spans="2:11" ht="20.100000000000001" customHeight="1" x14ac:dyDescent="0.25">
      <c r="B1161" s="538"/>
      <c r="C1161" s="539"/>
      <c r="D1161" s="540"/>
      <c r="E1161" s="541"/>
      <c r="F1161" s="541"/>
      <c r="G1161" s="541"/>
      <c r="H1161" s="541"/>
      <c r="I1161" s="541"/>
      <c r="J1161" s="541"/>
      <c r="K1161" s="541"/>
    </row>
    <row r="1162" spans="2:11" ht="20.100000000000001" customHeight="1" x14ac:dyDescent="0.25">
      <c r="B1162" s="538"/>
      <c r="C1162" s="539"/>
      <c r="D1162" s="540"/>
      <c r="E1162" s="541"/>
      <c r="F1162" s="541"/>
      <c r="G1162" s="541"/>
      <c r="H1162" s="541"/>
      <c r="I1162" s="541"/>
      <c r="J1162" s="541"/>
      <c r="K1162" s="541"/>
    </row>
    <row r="1163" spans="2:11" ht="20.100000000000001" customHeight="1" x14ac:dyDescent="0.25">
      <c r="B1163" s="538"/>
      <c r="C1163" s="539"/>
      <c r="D1163" s="540"/>
      <c r="E1163" s="541"/>
      <c r="F1163" s="541"/>
      <c r="G1163" s="541"/>
      <c r="H1163" s="541"/>
      <c r="I1163" s="541"/>
      <c r="J1163" s="541"/>
      <c r="K1163" s="541"/>
    </row>
    <row r="1164" spans="2:11" ht="20.100000000000001" customHeight="1" x14ac:dyDescent="0.25">
      <c r="B1164" s="538"/>
      <c r="C1164" s="539"/>
      <c r="D1164" s="540"/>
      <c r="E1164" s="541"/>
      <c r="F1164" s="541"/>
      <c r="G1164" s="541"/>
      <c r="H1164" s="541"/>
      <c r="I1164" s="541"/>
      <c r="J1164" s="541"/>
      <c r="K1164" s="541"/>
    </row>
    <row r="1165" spans="2:11" ht="20.100000000000001" customHeight="1" x14ac:dyDescent="0.25">
      <c r="B1165" s="538"/>
      <c r="C1165" s="539"/>
      <c r="D1165" s="540"/>
      <c r="E1165" s="541"/>
      <c r="F1165" s="541"/>
      <c r="G1165" s="541"/>
      <c r="H1165" s="541"/>
      <c r="I1165" s="541"/>
      <c r="J1165" s="541"/>
      <c r="K1165" s="541"/>
    </row>
    <row r="1166" spans="2:11" ht="20.100000000000001" customHeight="1" x14ac:dyDescent="0.25">
      <c r="B1166" s="538"/>
      <c r="C1166" s="539"/>
      <c r="D1166" s="540"/>
      <c r="E1166" s="541"/>
      <c r="F1166" s="541"/>
      <c r="G1166" s="541"/>
      <c r="H1166" s="541"/>
      <c r="I1166" s="541"/>
      <c r="J1166" s="541"/>
      <c r="K1166" s="541"/>
    </row>
    <row r="1167" spans="2:11" ht="20.100000000000001" customHeight="1" x14ac:dyDescent="0.25">
      <c r="B1167" s="538"/>
      <c r="C1167" s="539"/>
      <c r="D1167" s="540"/>
      <c r="E1167" s="541"/>
      <c r="F1167" s="541"/>
      <c r="G1167" s="541"/>
      <c r="H1167" s="541"/>
      <c r="I1167" s="541"/>
      <c r="J1167" s="541"/>
      <c r="K1167" s="541"/>
    </row>
    <row r="1168" spans="2:11" ht="20.100000000000001" customHeight="1" x14ac:dyDescent="0.25">
      <c r="B1168" s="538"/>
      <c r="C1168" s="539"/>
      <c r="D1168" s="540"/>
      <c r="E1168" s="541"/>
      <c r="F1168" s="541"/>
      <c r="G1168" s="541"/>
      <c r="H1168" s="541"/>
      <c r="I1168" s="541"/>
      <c r="J1168" s="541"/>
      <c r="K1168" s="541"/>
    </row>
    <row r="1169" spans="2:11" ht="20.100000000000001" customHeight="1" x14ac:dyDescent="0.25">
      <c r="B1169" s="538"/>
      <c r="C1169" s="539"/>
      <c r="D1169" s="540"/>
      <c r="E1169" s="541"/>
      <c r="F1169" s="541"/>
      <c r="G1169" s="541"/>
      <c r="H1169" s="541"/>
      <c r="I1169" s="541"/>
      <c r="J1169" s="541"/>
      <c r="K1169" s="541"/>
    </row>
    <row r="1170" spans="2:11" ht="20.100000000000001" customHeight="1" x14ac:dyDescent="0.25">
      <c r="B1170" s="538"/>
      <c r="C1170" s="539"/>
      <c r="D1170" s="540"/>
      <c r="E1170" s="541"/>
      <c r="F1170" s="541"/>
      <c r="G1170" s="541"/>
      <c r="H1170" s="541"/>
      <c r="I1170" s="541"/>
      <c r="J1170" s="541"/>
      <c r="K1170" s="541"/>
    </row>
    <row r="1171" spans="2:11" ht="20.100000000000001" customHeight="1" x14ac:dyDescent="0.25">
      <c r="B1171" s="538"/>
      <c r="C1171" s="539"/>
      <c r="D1171" s="540"/>
      <c r="E1171" s="541"/>
      <c r="F1171" s="541"/>
      <c r="G1171" s="541"/>
      <c r="H1171" s="541"/>
      <c r="I1171" s="541"/>
      <c r="J1171" s="541"/>
      <c r="K1171" s="541"/>
    </row>
    <row r="1172" spans="2:11" ht="20.100000000000001" customHeight="1" x14ac:dyDescent="0.25">
      <c r="B1172" s="538"/>
      <c r="C1172" s="539"/>
      <c r="D1172" s="540"/>
      <c r="E1172" s="541"/>
      <c r="F1172" s="541"/>
      <c r="G1172" s="541"/>
      <c r="H1172" s="541"/>
      <c r="I1172" s="541"/>
      <c r="J1172" s="541"/>
      <c r="K1172" s="541"/>
    </row>
    <row r="1173" spans="2:11" ht="20.100000000000001" customHeight="1" x14ac:dyDescent="0.25">
      <c r="B1173" s="538"/>
      <c r="C1173" s="539"/>
      <c r="D1173" s="540"/>
      <c r="E1173" s="541"/>
      <c r="F1173" s="541"/>
      <c r="G1173" s="541"/>
      <c r="H1173" s="541"/>
      <c r="I1173" s="541"/>
      <c r="J1173" s="541"/>
      <c r="K1173" s="541"/>
    </row>
    <row r="1174" spans="2:11" ht="20.100000000000001" customHeight="1" x14ac:dyDescent="0.25">
      <c r="B1174" s="538"/>
      <c r="C1174" s="539"/>
      <c r="D1174" s="540"/>
      <c r="E1174" s="541"/>
      <c r="F1174" s="541"/>
      <c r="G1174" s="541"/>
      <c r="H1174" s="541"/>
      <c r="I1174" s="541"/>
      <c r="J1174" s="541"/>
      <c r="K1174" s="541"/>
    </row>
    <row r="1175" spans="2:11" ht="20.100000000000001" customHeight="1" x14ac:dyDescent="0.25">
      <c r="B1175" s="538"/>
      <c r="C1175" s="539"/>
      <c r="D1175" s="540"/>
      <c r="E1175" s="541"/>
      <c r="F1175" s="541"/>
      <c r="G1175" s="541"/>
      <c r="H1175" s="541"/>
      <c r="I1175" s="541"/>
      <c r="J1175" s="541"/>
      <c r="K1175" s="541"/>
    </row>
    <row r="1176" spans="2:11" ht="20.100000000000001" customHeight="1" x14ac:dyDescent="0.25">
      <c r="B1176" s="538"/>
      <c r="C1176" s="539"/>
      <c r="D1176" s="540"/>
      <c r="E1176" s="541"/>
      <c r="F1176" s="541"/>
      <c r="G1176" s="541"/>
      <c r="H1176" s="541"/>
      <c r="I1176" s="541"/>
      <c r="J1176" s="541"/>
      <c r="K1176" s="541"/>
    </row>
    <row r="1177" spans="2:11" ht="20.100000000000001" customHeight="1" x14ac:dyDescent="0.25">
      <c r="B1177" s="538"/>
      <c r="C1177" s="539"/>
      <c r="D1177" s="540"/>
      <c r="E1177" s="541"/>
      <c r="F1177" s="541"/>
      <c r="G1177" s="541"/>
      <c r="H1177" s="541"/>
      <c r="I1177" s="541"/>
      <c r="J1177" s="541"/>
      <c r="K1177" s="541"/>
    </row>
    <row r="1178" spans="2:11" ht="20.100000000000001" customHeight="1" x14ac:dyDescent="0.25">
      <c r="B1178" s="538"/>
      <c r="C1178" s="539"/>
      <c r="D1178" s="540"/>
      <c r="E1178" s="541"/>
      <c r="F1178" s="541"/>
      <c r="G1178" s="541"/>
      <c r="H1178" s="541"/>
      <c r="I1178" s="541"/>
      <c r="J1178" s="541"/>
      <c r="K1178" s="541"/>
    </row>
    <row r="1179" spans="2:11" ht="20.100000000000001" customHeight="1" x14ac:dyDescent="0.25">
      <c r="B1179" s="538"/>
      <c r="C1179" s="539"/>
      <c r="D1179" s="540"/>
      <c r="E1179" s="541"/>
      <c r="F1179" s="541"/>
      <c r="G1179" s="541"/>
      <c r="H1179" s="541"/>
      <c r="I1179" s="541"/>
      <c r="J1179" s="541"/>
      <c r="K1179" s="541"/>
    </row>
    <row r="1180" spans="2:11" ht="20.100000000000001" customHeight="1" x14ac:dyDescent="0.25">
      <c r="B1180" s="538"/>
      <c r="C1180" s="539"/>
      <c r="D1180" s="540"/>
      <c r="E1180" s="541"/>
      <c r="F1180" s="541"/>
      <c r="G1180" s="541"/>
      <c r="H1180" s="541"/>
      <c r="I1180" s="541"/>
      <c r="J1180" s="541"/>
      <c r="K1180" s="541"/>
    </row>
    <row r="1181" spans="2:11" ht="20.100000000000001" customHeight="1" x14ac:dyDescent="0.25">
      <c r="B1181" s="538"/>
      <c r="C1181" s="539"/>
      <c r="D1181" s="540"/>
      <c r="E1181" s="541"/>
      <c r="F1181" s="541"/>
      <c r="G1181" s="541"/>
      <c r="H1181" s="541"/>
      <c r="I1181" s="541"/>
      <c r="J1181" s="541"/>
      <c r="K1181" s="541"/>
    </row>
    <row r="1182" spans="2:11" ht="20.100000000000001" customHeight="1" x14ac:dyDescent="0.25">
      <c r="B1182" s="538"/>
      <c r="C1182" s="539"/>
      <c r="D1182" s="540"/>
      <c r="E1182" s="541"/>
      <c r="F1182" s="541"/>
      <c r="G1182" s="541"/>
      <c r="H1182" s="541"/>
      <c r="I1182" s="541"/>
      <c r="J1182" s="541"/>
      <c r="K1182" s="541"/>
    </row>
    <row r="1183" spans="2:11" ht="20.100000000000001" customHeight="1" x14ac:dyDescent="0.25">
      <c r="B1183" s="538"/>
      <c r="C1183" s="539"/>
      <c r="D1183" s="540"/>
      <c r="E1183" s="541"/>
      <c r="F1183" s="541"/>
      <c r="G1183" s="541"/>
      <c r="H1183" s="541"/>
      <c r="I1183" s="541"/>
      <c r="J1183" s="541"/>
      <c r="K1183" s="541"/>
    </row>
    <row r="1184" spans="2:11" ht="20.100000000000001" customHeight="1" x14ac:dyDescent="0.25">
      <c r="B1184" s="538"/>
      <c r="C1184" s="539"/>
      <c r="D1184" s="540"/>
      <c r="E1184" s="541"/>
      <c r="F1184" s="541"/>
      <c r="G1184" s="541"/>
      <c r="H1184" s="541"/>
      <c r="I1184" s="541"/>
      <c r="J1184" s="541"/>
      <c r="K1184" s="541"/>
    </row>
    <row r="1185" spans="2:11" ht="20.100000000000001" customHeight="1" x14ac:dyDescent="0.25">
      <c r="B1185" s="538"/>
      <c r="C1185" s="539"/>
      <c r="D1185" s="540"/>
      <c r="E1185" s="541"/>
      <c r="F1185" s="541"/>
      <c r="G1185" s="541"/>
      <c r="H1185" s="541"/>
      <c r="I1185" s="541"/>
      <c r="J1185" s="541"/>
      <c r="K1185" s="541"/>
    </row>
    <row r="1186" spans="2:11" ht="20.100000000000001" customHeight="1" x14ac:dyDescent="0.25">
      <c r="B1186" s="538"/>
      <c r="C1186" s="539"/>
      <c r="D1186" s="540"/>
      <c r="E1186" s="541"/>
      <c r="F1186" s="541"/>
      <c r="G1186" s="541"/>
      <c r="H1186" s="541"/>
      <c r="I1186" s="541"/>
      <c r="J1186" s="541"/>
      <c r="K1186" s="541"/>
    </row>
    <row r="1187" spans="2:11" ht="20.100000000000001" customHeight="1" x14ac:dyDescent="0.25">
      <c r="B1187" s="538"/>
      <c r="C1187" s="539"/>
      <c r="D1187" s="540"/>
      <c r="E1187" s="541"/>
      <c r="F1187" s="541"/>
      <c r="G1187" s="541"/>
      <c r="H1187" s="541"/>
      <c r="I1187" s="541"/>
      <c r="J1187" s="541"/>
      <c r="K1187" s="541"/>
    </row>
    <row r="1188" spans="2:11" ht="20.100000000000001" customHeight="1" x14ac:dyDescent="0.25">
      <c r="B1188" s="538"/>
      <c r="C1188" s="539"/>
      <c r="D1188" s="540"/>
      <c r="E1188" s="541"/>
      <c r="F1188" s="541"/>
      <c r="G1188" s="541"/>
      <c r="H1188" s="541"/>
      <c r="I1188" s="541"/>
      <c r="J1188" s="541"/>
      <c r="K1188" s="541"/>
    </row>
    <row r="1189" spans="2:11" ht="20.100000000000001" customHeight="1" x14ac:dyDescent="0.25">
      <c r="B1189" s="538"/>
      <c r="C1189" s="539"/>
      <c r="D1189" s="540"/>
      <c r="E1189" s="541"/>
      <c r="F1189" s="541"/>
      <c r="G1189" s="541"/>
      <c r="H1189" s="541"/>
      <c r="I1189" s="541"/>
      <c r="J1189" s="541"/>
      <c r="K1189" s="541"/>
    </row>
    <row r="1190" spans="2:11" ht="20.100000000000001" customHeight="1" x14ac:dyDescent="0.25">
      <c r="B1190" s="538"/>
      <c r="C1190" s="539"/>
      <c r="D1190" s="540"/>
      <c r="E1190" s="541"/>
      <c r="F1190" s="541"/>
      <c r="G1190" s="541"/>
      <c r="H1190" s="541"/>
      <c r="I1190" s="541"/>
      <c r="J1190" s="541"/>
      <c r="K1190" s="541"/>
    </row>
    <row r="1191" spans="2:11" ht="20.100000000000001" customHeight="1" x14ac:dyDescent="0.25">
      <c r="B1191" s="538"/>
      <c r="C1191" s="539"/>
      <c r="D1191" s="540"/>
      <c r="E1191" s="541"/>
      <c r="F1191" s="541"/>
      <c r="G1191" s="541"/>
      <c r="H1191" s="541"/>
      <c r="I1191" s="541"/>
      <c r="J1191" s="541"/>
      <c r="K1191" s="541"/>
    </row>
    <row r="1192" spans="2:11" ht="20.100000000000001" customHeight="1" x14ac:dyDescent="0.25">
      <c r="B1192" s="538"/>
      <c r="C1192" s="539"/>
      <c r="D1192" s="540"/>
      <c r="E1192" s="541"/>
      <c r="F1192" s="541"/>
      <c r="G1192" s="541"/>
      <c r="H1192" s="541"/>
      <c r="I1192" s="541"/>
      <c r="J1192" s="541"/>
      <c r="K1192" s="541"/>
    </row>
    <row r="1193" spans="2:11" ht="20.100000000000001" customHeight="1" x14ac:dyDescent="0.25">
      <c r="B1193" s="538"/>
      <c r="C1193" s="539"/>
      <c r="D1193" s="540"/>
      <c r="E1193" s="541"/>
      <c r="F1193" s="541"/>
      <c r="G1193" s="541"/>
      <c r="H1193" s="541"/>
      <c r="I1193" s="541"/>
      <c r="J1193" s="541"/>
      <c r="K1193" s="541"/>
    </row>
    <row r="1194" spans="2:11" ht="20.100000000000001" customHeight="1" x14ac:dyDescent="0.25">
      <c r="B1194" s="538"/>
      <c r="C1194" s="539"/>
      <c r="D1194" s="540"/>
      <c r="E1194" s="541"/>
      <c r="F1194" s="541"/>
      <c r="G1194" s="541"/>
      <c r="H1194" s="541"/>
      <c r="I1194" s="541"/>
      <c r="J1194" s="541"/>
      <c r="K1194" s="541"/>
    </row>
    <row r="1195" spans="2:11" ht="20.100000000000001" customHeight="1" x14ac:dyDescent="0.25">
      <c r="B1195" s="538"/>
      <c r="C1195" s="539"/>
      <c r="D1195" s="540"/>
      <c r="E1195" s="541"/>
      <c r="F1195" s="541"/>
      <c r="G1195" s="541"/>
      <c r="H1195" s="541"/>
      <c r="I1195" s="541"/>
      <c r="J1195" s="541"/>
      <c r="K1195" s="541"/>
    </row>
    <row r="1196" spans="2:11" ht="20.100000000000001" customHeight="1" x14ac:dyDescent="0.25">
      <c r="B1196" s="538"/>
      <c r="C1196" s="539"/>
      <c r="D1196" s="540"/>
      <c r="E1196" s="541"/>
      <c r="F1196" s="541"/>
      <c r="G1196" s="541"/>
      <c r="H1196" s="541"/>
      <c r="I1196" s="541"/>
      <c r="J1196" s="541"/>
      <c r="K1196" s="541"/>
    </row>
    <row r="1197" spans="2:11" ht="20.100000000000001" customHeight="1" x14ac:dyDescent="0.25">
      <c r="B1197" s="538"/>
      <c r="C1197" s="539"/>
      <c r="D1197" s="540"/>
      <c r="E1197" s="541"/>
      <c r="F1197" s="541"/>
      <c r="G1197" s="541"/>
      <c r="H1197" s="541"/>
      <c r="I1197" s="541"/>
      <c r="J1197" s="541"/>
      <c r="K1197" s="541"/>
    </row>
    <row r="1198" spans="2:11" ht="20.100000000000001" customHeight="1" x14ac:dyDescent="0.25">
      <c r="B1198" s="538"/>
      <c r="C1198" s="539"/>
      <c r="D1198" s="540"/>
      <c r="E1198" s="541"/>
      <c r="F1198" s="541"/>
      <c r="G1198" s="541"/>
      <c r="H1198" s="541"/>
      <c r="I1198" s="541"/>
      <c r="J1198" s="541"/>
      <c r="K1198" s="541"/>
    </row>
    <row r="1199" spans="2:11" ht="20.100000000000001" customHeight="1" x14ac:dyDescent="0.25">
      <c r="B1199" s="538"/>
      <c r="C1199" s="539"/>
      <c r="D1199" s="540"/>
      <c r="E1199" s="541"/>
      <c r="F1199" s="541"/>
      <c r="G1199" s="541"/>
      <c r="H1199" s="541"/>
      <c r="I1199" s="541"/>
      <c r="J1199" s="541"/>
      <c r="K1199" s="541"/>
    </row>
    <row r="1200" spans="2:11" ht="20.100000000000001" customHeight="1" x14ac:dyDescent="0.25">
      <c r="B1200" s="538"/>
      <c r="C1200" s="539"/>
      <c r="D1200" s="540"/>
      <c r="E1200" s="541"/>
      <c r="F1200" s="541"/>
      <c r="G1200" s="541"/>
      <c r="H1200" s="541"/>
      <c r="I1200" s="541"/>
      <c r="J1200" s="541"/>
      <c r="K1200" s="541"/>
    </row>
    <row r="1201" spans="2:11" ht="20.100000000000001" customHeight="1" x14ac:dyDescent="0.25">
      <c r="B1201" s="538"/>
      <c r="C1201" s="539"/>
      <c r="D1201" s="540"/>
      <c r="E1201" s="541"/>
      <c r="F1201" s="541"/>
      <c r="G1201" s="541"/>
      <c r="H1201" s="541"/>
      <c r="I1201" s="541"/>
      <c r="J1201" s="541"/>
      <c r="K1201" s="541"/>
    </row>
    <row r="1202" spans="2:11" ht="20.100000000000001" customHeight="1" x14ac:dyDescent="0.25">
      <c r="B1202" s="538"/>
      <c r="C1202" s="539"/>
      <c r="D1202" s="540"/>
      <c r="E1202" s="541"/>
      <c r="F1202" s="541"/>
      <c r="G1202" s="541"/>
      <c r="H1202" s="541"/>
      <c r="I1202" s="541"/>
      <c r="J1202" s="541"/>
      <c r="K1202" s="541"/>
    </row>
    <row r="1203" spans="2:11" ht="20.100000000000001" customHeight="1" x14ac:dyDescent="0.25">
      <c r="B1203" s="538"/>
      <c r="C1203" s="539"/>
      <c r="D1203" s="540"/>
      <c r="E1203" s="541"/>
      <c r="F1203" s="541"/>
      <c r="G1203" s="541"/>
      <c r="H1203" s="541"/>
      <c r="I1203" s="541"/>
      <c r="J1203" s="541"/>
      <c r="K1203" s="541"/>
    </row>
    <row r="1204" spans="2:11" ht="20.100000000000001" customHeight="1" x14ac:dyDescent="0.25">
      <c r="B1204" s="538"/>
      <c r="C1204" s="539"/>
      <c r="D1204" s="540"/>
      <c r="E1204" s="541"/>
      <c r="F1204" s="541"/>
      <c r="G1204" s="541"/>
      <c r="H1204" s="541"/>
      <c r="I1204" s="541"/>
      <c r="J1204" s="541"/>
      <c r="K1204" s="541"/>
    </row>
    <row r="1205" spans="2:11" ht="20.100000000000001" customHeight="1" x14ac:dyDescent="0.25">
      <c r="B1205" s="538"/>
      <c r="C1205" s="539"/>
      <c r="D1205" s="540"/>
      <c r="E1205" s="541"/>
      <c r="F1205" s="541"/>
      <c r="G1205" s="541"/>
      <c r="H1205" s="541"/>
      <c r="I1205" s="541"/>
      <c r="J1205" s="541"/>
      <c r="K1205" s="541"/>
    </row>
    <row r="1206" spans="2:11" ht="20.100000000000001" customHeight="1" x14ac:dyDescent="0.25">
      <c r="B1206" s="538"/>
      <c r="C1206" s="539"/>
      <c r="D1206" s="540"/>
      <c r="E1206" s="541"/>
      <c r="F1206" s="541"/>
      <c r="G1206" s="541"/>
      <c r="H1206" s="541"/>
      <c r="I1206" s="541"/>
      <c r="J1206" s="541"/>
      <c r="K1206" s="541"/>
    </row>
    <row r="1207" spans="2:11" ht="20.100000000000001" customHeight="1" x14ac:dyDescent="0.25">
      <c r="B1207" s="538"/>
      <c r="C1207" s="539"/>
      <c r="D1207" s="540"/>
      <c r="E1207" s="541"/>
      <c r="F1207" s="541"/>
      <c r="G1207" s="541"/>
      <c r="H1207" s="541"/>
      <c r="I1207" s="541"/>
      <c r="J1207" s="541"/>
      <c r="K1207" s="541"/>
    </row>
    <row r="1208" spans="2:11" ht="20.100000000000001" customHeight="1" x14ac:dyDescent="0.25">
      <c r="B1208" s="538"/>
      <c r="C1208" s="539"/>
      <c r="D1208" s="540"/>
      <c r="E1208" s="541"/>
      <c r="F1208" s="541"/>
      <c r="G1208" s="541"/>
      <c r="H1208" s="541"/>
      <c r="I1208" s="541"/>
      <c r="J1208" s="541"/>
      <c r="K1208" s="541"/>
    </row>
    <row r="1209" spans="2:11" ht="20.100000000000001" customHeight="1" x14ac:dyDescent="0.25">
      <c r="B1209" s="538"/>
      <c r="C1209" s="539"/>
      <c r="D1209" s="540"/>
      <c r="E1209" s="541"/>
      <c r="F1209" s="541"/>
      <c r="G1209" s="541"/>
      <c r="H1209" s="541"/>
      <c r="I1209" s="541"/>
      <c r="J1209" s="541"/>
      <c r="K1209" s="541"/>
    </row>
    <row r="1210" spans="2:11" ht="20.100000000000001" customHeight="1" x14ac:dyDescent="0.25">
      <c r="B1210" s="538"/>
      <c r="C1210" s="539"/>
      <c r="D1210" s="540"/>
      <c r="E1210" s="541"/>
      <c r="F1210" s="541"/>
      <c r="G1210" s="541"/>
      <c r="H1210" s="541"/>
      <c r="I1210" s="541"/>
      <c r="J1210" s="541"/>
      <c r="K1210" s="541"/>
    </row>
    <row r="1211" spans="2:11" ht="20.100000000000001" customHeight="1" x14ac:dyDescent="0.25">
      <c r="B1211" s="538"/>
      <c r="C1211" s="539"/>
      <c r="D1211" s="540"/>
      <c r="E1211" s="541"/>
      <c r="F1211" s="541"/>
      <c r="G1211" s="541"/>
      <c r="H1211" s="541"/>
      <c r="I1211" s="541"/>
      <c r="J1211" s="541"/>
      <c r="K1211" s="541"/>
    </row>
    <row r="1212" spans="2:11" ht="20.100000000000001" customHeight="1" x14ac:dyDescent="0.25">
      <c r="B1212" s="538"/>
      <c r="C1212" s="539"/>
      <c r="D1212" s="540"/>
      <c r="E1212" s="541"/>
      <c r="F1212" s="541"/>
      <c r="G1212" s="541"/>
      <c r="H1212" s="541"/>
      <c r="I1212" s="541"/>
      <c r="J1212" s="541"/>
      <c r="K1212" s="541"/>
    </row>
    <row r="1213" spans="2:11" ht="20.100000000000001" customHeight="1" x14ac:dyDescent="0.25">
      <c r="B1213" s="538"/>
      <c r="C1213" s="539"/>
      <c r="D1213" s="540"/>
      <c r="E1213" s="541"/>
      <c r="F1213" s="541"/>
      <c r="G1213" s="541"/>
      <c r="H1213" s="541"/>
      <c r="I1213" s="541"/>
      <c r="J1213" s="541"/>
      <c r="K1213" s="541"/>
    </row>
    <row r="1214" spans="2:11" ht="20.100000000000001" customHeight="1" x14ac:dyDescent="0.25">
      <c r="B1214" s="538"/>
      <c r="C1214" s="539"/>
      <c r="D1214" s="540"/>
      <c r="E1214" s="541"/>
      <c r="F1214" s="541"/>
      <c r="G1214" s="541"/>
      <c r="H1214" s="541"/>
      <c r="I1214" s="541"/>
      <c r="J1214" s="541"/>
      <c r="K1214" s="541"/>
    </row>
    <row r="1215" spans="2:11" ht="20.100000000000001" customHeight="1" x14ac:dyDescent="0.25">
      <c r="B1215" s="538"/>
      <c r="C1215" s="539"/>
      <c r="D1215" s="540"/>
      <c r="E1215" s="541"/>
      <c r="F1215" s="541"/>
      <c r="G1215" s="541"/>
      <c r="H1215" s="541"/>
      <c r="I1215" s="541"/>
      <c r="J1215" s="541"/>
      <c r="K1215" s="541"/>
    </row>
    <row r="1216" spans="2:11" ht="20.100000000000001" customHeight="1" x14ac:dyDescent="0.25">
      <c r="B1216" s="538"/>
      <c r="C1216" s="539"/>
      <c r="D1216" s="540"/>
      <c r="E1216" s="541"/>
      <c r="F1216" s="541"/>
      <c r="G1216" s="541"/>
      <c r="H1216" s="541"/>
      <c r="I1216" s="541"/>
      <c r="J1216" s="541"/>
      <c r="K1216" s="541"/>
    </row>
    <row r="1217" spans="2:11" ht="20.100000000000001" customHeight="1" x14ac:dyDescent="0.25">
      <c r="B1217" s="538"/>
      <c r="C1217" s="539"/>
      <c r="D1217" s="540"/>
      <c r="E1217" s="541"/>
      <c r="F1217" s="541"/>
      <c r="G1217" s="541"/>
      <c r="H1217" s="541"/>
      <c r="I1217" s="541"/>
      <c r="J1217" s="541"/>
      <c r="K1217" s="541"/>
    </row>
    <row r="1218" spans="2:11" ht="20.100000000000001" customHeight="1" x14ac:dyDescent="0.25">
      <c r="B1218" s="538"/>
      <c r="C1218" s="539"/>
      <c r="D1218" s="540"/>
      <c r="E1218" s="541"/>
      <c r="F1218" s="541"/>
      <c r="G1218" s="541"/>
      <c r="H1218" s="541"/>
      <c r="I1218" s="541"/>
      <c r="J1218" s="541"/>
      <c r="K1218" s="541"/>
    </row>
    <row r="1219" spans="2:11" ht="20.100000000000001" customHeight="1" x14ac:dyDescent="0.25">
      <c r="B1219" s="538"/>
      <c r="C1219" s="539"/>
      <c r="D1219" s="540"/>
      <c r="E1219" s="541"/>
      <c r="F1219" s="541"/>
      <c r="G1219" s="541"/>
      <c r="H1219" s="541"/>
      <c r="I1219" s="541"/>
      <c r="J1219" s="541"/>
      <c r="K1219" s="541"/>
    </row>
    <row r="1220" spans="2:11" ht="20.100000000000001" customHeight="1" x14ac:dyDescent="0.25">
      <c r="B1220" s="538"/>
      <c r="C1220" s="539"/>
      <c r="D1220" s="540"/>
      <c r="E1220" s="541"/>
      <c r="F1220" s="541"/>
      <c r="G1220" s="541"/>
      <c r="H1220" s="541"/>
      <c r="I1220" s="541"/>
      <c r="J1220" s="541"/>
      <c r="K1220" s="541"/>
    </row>
    <row r="1221" spans="2:11" ht="20.100000000000001" customHeight="1" x14ac:dyDescent="0.25">
      <c r="B1221" s="538"/>
      <c r="C1221" s="539"/>
      <c r="D1221" s="540"/>
      <c r="E1221" s="541"/>
      <c r="F1221" s="541"/>
      <c r="G1221" s="541"/>
      <c r="H1221" s="541"/>
      <c r="I1221" s="541"/>
      <c r="J1221" s="541"/>
      <c r="K1221" s="541"/>
    </row>
    <row r="1222" spans="2:11" ht="20.100000000000001" customHeight="1" x14ac:dyDescent="0.25">
      <c r="B1222" s="538"/>
      <c r="C1222" s="539"/>
      <c r="D1222" s="540"/>
      <c r="E1222" s="541"/>
      <c r="F1222" s="541"/>
      <c r="G1222" s="541"/>
      <c r="H1222" s="541"/>
      <c r="I1222" s="541"/>
      <c r="J1222" s="541"/>
      <c r="K1222" s="541"/>
    </row>
    <row r="1223" spans="2:11" ht="20.100000000000001" customHeight="1" x14ac:dyDescent="0.25">
      <c r="B1223" s="538"/>
      <c r="C1223" s="539"/>
      <c r="D1223" s="540"/>
      <c r="E1223" s="541"/>
      <c r="F1223" s="541"/>
      <c r="G1223" s="541"/>
      <c r="H1223" s="541"/>
      <c r="I1223" s="541"/>
      <c r="J1223" s="541"/>
      <c r="K1223" s="541"/>
    </row>
    <row r="1224" spans="2:11" ht="20.100000000000001" customHeight="1" x14ac:dyDescent="0.25">
      <c r="B1224" s="538"/>
      <c r="C1224" s="539"/>
      <c r="D1224" s="540"/>
      <c r="E1224" s="541"/>
      <c r="F1224" s="541"/>
      <c r="G1224" s="541"/>
      <c r="H1224" s="541"/>
      <c r="I1224" s="541"/>
      <c r="J1224" s="541"/>
      <c r="K1224" s="541"/>
    </row>
    <row r="1225" spans="2:11" ht="20.100000000000001" customHeight="1" x14ac:dyDescent="0.25">
      <c r="B1225" s="538"/>
      <c r="C1225" s="539"/>
      <c r="D1225" s="540"/>
      <c r="E1225" s="541"/>
      <c r="F1225" s="541"/>
      <c r="G1225" s="541"/>
      <c r="H1225" s="541"/>
      <c r="I1225" s="541"/>
      <c r="J1225" s="541"/>
      <c r="K1225" s="541"/>
    </row>
    <row r="1226" spans="2:11" ht="20.100000000000001" customHeight="1" x14ac:dyDescent="0.25">
      <c r="B1226" s="538"/>
      <c r="C1226" s="539"/>
      <c r="D1226" s="540"/>
      <c r="E1226" s="541"/>
      <c r="F1226" s="541"/>
      <c r="G1226" s="541"/>
      <c r="H1226" s="541"/>
      <c r="I1226" s="541"/>
      <c r="J1226" s="541"/>
      <c r="K1226" s="541"/>
    </row>
    <row r="1227" spans="2:11" ht="20.100000000000001" customHeight="1" x14ac:dyDescent="0.25">
      <c r="B1227" s="538"/>
      <c r="C1227" s="539"/>
      <c r="D1227" s="540"/>
      <c r="E1227" s="541"/>
      <c r="F1227" s="541"/>
      <c r="G1227" s="541"/>
      <c r="H1227" s="541"/>
      <c r="I1227" s="541"/>
      <c r="J1227" s="541"/>
      <c r="K1227" s="541"/>
    </row>
    <row r="1228" spans="2:11" ht="20.100000000000001" customHeight="1" x14ac:dyDescent="0.25">
      <c r="B1228" s="538"/>
      <c r="C1228" s="539"/>
      <c r="D1228" s="540"/>
      <c r="E1228" s="541"/>
      <c r="F1228" s="541"/>
      <c r="G1228" s="541"/>
      <c r="H1228" s="541"/>
      <c r="I1228" s="541"/>
      <c r="J1228" s="541"/>
      <c r="K1228" s="541"/>
    </row>
    <row r="1229" spans="2:11" ht="20.100000000000001" customHeight="1" x14ac:dyDescent="0.25">
      <c r="B1229" s="538"/>
      <c r="C1229" s="539"/>
      <c r="D1229" s="540"/>
      <c r="E1229" s="541"/>
      <c r="F1229" s="541"/>
      <c r="G1229" s="541"/>
      <c r="H1229" s="541"/>
      <c r="I1229" s="541"/>
      <c r="J1229" s="541"/>
      <c r="K1229" s="541"/>
    </row>
    <row r="1230" spans="2:11" ht="20.100000000000001" customHeight="1" x14ac:dyDescent="0.25">
      <c r="B1230" s="538"/>
      <c r="C1230" s="539"/>
      <c r="D1230" s="540"/>
      <c r="E1230" s="541"/>
      <c r="F1230" s="541"/>
      <c r="G1230" s="541"/>
      <c r="H1230" s="541"/>
      <c r="I1230" s="541"/>
      <c r="J1230" s="541"/>
      <c r="K1230" s="541"/>
    </row>
    <row r="1231" spans="2:11" ht="20.100000000000001" customHeight="1" x14ac:dyDescent="0.25">
      <c r="B1231" s="538"/>
      <c r="C1231" s="539"/>
      <c r="D1231" s="540"/>
      <c r="E1231" s="541"/>
      <c r="F1231" s="541"/>
      <c r="G1231" s="541"/>
      <c r="H1231" s="541"/>
      <c r="I1231" s="541"/>
      <c r="J1231" s="541"/>
      <c r="K1231" s="541"/>
    </row>
    <row r="1232" spans="2:11" ht="20.100000000000001" customHeight="1" x14ac:dyDescent="0.25">
      <c r="B1232" s="538"/>
      <c r="C1232" s="539"/>
      <c r="D1232" s="540"/>
      <c r="E1232" s="541"/>
      <c r="F1232" s="541"/>
      <c r="G1232" s="541"/>
      <c r="H1232" s="541"/>
      <c r="I1232" s="541"/>
      <c r="J1232" s="541"/>
      <c r="K1232" s="541"/>
    </row>
    <row r="1233" spans="2:11" ht="20.100000000000001" customHeight="1" x14ac:dyDescent="0.25">
      <c r="B1233" s="538"/>
      <c r="C1233" s="539"/>
      <c r="D1233" s="540"/>
      <c r="E1233" s="541"/>
      <c r="F1233" s="541"/>
      <c r="G1233" s="541"/>
      <c r="H1233" s="541"/>
      <c r="I1233" s="541"/>
      <c r="J1233" s="541"/>
      <c r="K1233" s="541"/>
    </row>
    <row r="1234" spans="2:11" ht="20.100000000000001" customHeight="1" x14ac:dyDescent="0.25">
      <c r="B1234" s="538"/>
      <c r="C1234" s="539"/>
      <c r="D1234" s="540"/>
      <c r="E1234" s="541"/>
      <c r="F1234" s="541"/>
      <c r="G1234" s="541"/>
      <c r="H1234" s="541"/>
      <c r="I1234" s="541"/>
      <c r="J1234" s="541"/>
      <c r="K1234" s="541"/>
    </row>
    <row r="1235" spans="2:11" ht="20.100000000000001" customHeight="1" x14ac:dyDescent="0.25">
      <c r="B1235" s="538"/>
      <c r="C1235" s="539"/>
      <c r="D1235" s="540"/>
      <c r="E1235" s="541"/>
      <c r="F1235" s="541"/>
      <c r="G1235" s="541"/>
      <c r="H1235" s="541"/>
      <c r="I1235" s="541"/>
      <c r="J1235" s="541"/>
      <c r="K1235" s="541"/>
    </row>
    <row r="1236" spans="2:11" ht="20.100000000000001" customHeight="1" x14ac:dyDescent="0.25">
      <c r="B1236" s="538"/>
      <c r="C1236" s="539"/>
      <c r="D1236" s="540"/>
      <c r="E1236" s="541"/>
      <c r="F1236" s="541"/>
      <c r="G1236" s="541"/>
      <c r="H1236" s="541"/>
      <c r="I1236" s="541"/>
      <c r="J1236" s="541"/>
      <c r="K1236" s="541"/>
    </row>
    <row r="1237" spans="2:11" ht="20.100000000000001" customHeight="1" x14ac:dyDescent="0.25">
      <c r="B1237" s="538"/>
      <c r="C1237" s="539"/>
      <c r="D1237" s="540"/>
      <c r="E1237" s="541"/>
      <c r="F1237" s="541"/>
      <c r="G1237" s="541"/>
      <c r="H1237" s="541"/>
      <c r="I1237" s="541"/>
      <c r="J1237" s="541"/>
      <c r="K1237" s="541"/>
    </row>
    <row r="1238" spans="2:11" ht="20.100000000000001" customHeight="1" x14ac:dyDescent="0.25">
      <c r="B1238" s="538"/>
      <c r="C1238" s="539"/>
      <c r="D1238" s="540"/>
      <c r="E1238" s="541"/>
      <c r="F1238" s="541"/>
      <c r="G1238" s="541"/>
      <c r="H1238" s="541"/>
      <c r="I1238" s="541"/>
      <c r="J1238" s="541"/>
      <c r="K1238" s="541"/>
    </row>
    <row r="1239" spans="2:11" ht="20.100000000000001" customHeight="1" x14ac:dyDescent="0.25">
      <c r="B1239" s="538"/>
      <c r="C1239" s="539"/>
      <c r="D1239" s="540"/>
      <c r="E1239" s="541"/>
      <c r="F1239" s="541"/>
      <c r="G1239" s="541"/>
      <c r="H1239" s="541"/>
      <c r="I1239" s="541"/>
      <c r="J1239" s="541"/>
      <c r="K1239" s="541"/>
    </row>
    <row r="1240" spans="2:11" ht="20.100000000000001" customHeight="1" x14ac:dyDescent="0.25">
      <c r="B1240" s="538"/>
      <c r="C1240" s="539"/>
      <c r="D1240" s="540"/>
      <c r="E1240" s="541"/>
      <c r="F1240" s="541"/>
      <c r="G1240" s="541"/>
      <c r="H1240" s="541"/>
      <c r="I1240" s="541"/>
      <c r="J1240" s="541"/>
      <c r="K1240" s="541"/>
    </row>
    <row r="1241" spans="2:11" ht="20.100000000000001" customHeight="1" x14ac:dyDescent="0.25">
      <c r="B1241" s="538"/>
      <c r="C1241" s="539"/>
      <c r="D1241" s="540"/>
      <c r="E1241" s="541"/>
      <c r="F1241" s="541"/>
      <c r="G1241" s="541"/>
      <c r="H1241" s="541"/>
      <c r="I1241" s="541"/>
      <c r="J1241" s="541"/>
      <c r="K1241" s="541"/>
    </row>
    <row r="1242" spans="2:11" ht="20.100000000000001" customHeight="1" x14ac:dyDescent="0.25">
      <c r="B1242" s="538"/>
      <c r="C1242" s="539"/>
      <c r="D1242" s="540"/>
      <c r="E1242" s="541"/>
      <c r="F1242" s="541"/>
      <c r="G1242" s="541"/>
      <c r="H1242" s="541"/>
      <c r="I1242" s="541"/>
      <c r="J1242" s="541"/>
      <c r="K1242" s="541"/>
    </row>
    <row r="1243" spans="2:11" ht="20.100000000000001" customHeight="1" x14ac:dyDescent="0.25">
      <c r="B1243" s="538"/>
      <c r="C1243" s="539"/>
      <c r="D1243" s="540"/>
      <c r="E1243" s="541"/>
      <c r="F1243" s="541"/>
      <c r="G1243" s="541"/>
      <c r="H1243" s="541"/>
      <c r="I1243" s="541"/>
      <c r="J1243" s="541"/>
      <c r="K1243" s="541"/>
    </row>
    <row r="1244" spans="2:11" ht="20.100000000000001" customHeight="1" x14ac:dyDescent="0.25">
      <c r="B1244" s="538"/>
      <c r="C1244" s="539"/>
      <c r="D1244" s="540"/>
      <c r="E1244" s="541"/>
      <c r="F1244" s="541"/>
      <c r="G1244" s="541"/>
      <c r="H1244" s="541"/>
      <c r="I1244" s="541"/>
      <c r="J1244" s="541"/>
      <c r="K1244" s="541"/>
    </row>
    <row r="1245" spans="2:11" ht="20.100000000000001" customHeight="1" x14ac:dyDescent="0.25">
      <c r="B1245" s="538"/>
      <c r="C1245" s="539"/>
      <c r="D1245" s="540"/>
      <c r="E1245" s="541"/>
      <c r="F1245" s="541"/>
      <c r="G1245" s="541"/>
      <c r="H1245" s="541"/>
      <c r="I1245" s="541"/>
      <c r="J1245" s="541"/>
      <c r="K1245" s="541"/>
    </row>
    <row r="1246" spans="2:11" ht="20.100000000000001" customHeight="1" x14ac:dyDescent="0.25">
      <c r="B1246" s="538"/>
      <c r="C1246" s="539"/>
      <c r="D1246" s="540"/>
      <c r="E1246" s="541"/>
      <c r="F1246" s="541"/>
      <c r="G1246" s="541"/>
      <c r="H1246" s="541"/>
      <c r="I1246" s="541"/>
      <c r="J1246" s="541"/>
      <c r="K1246" s="541"/>
    </row>
    <row r="1247" spans="2:11" ht="20.100000000000001" customHeight="1" x14ac:dyDescent="0.25">
      <c r="B1247" s="538"/>
      <c r="C1247" s="539"/>
      <c r="D1247" s="540"/>
      <c r="E1247" s="541"/>
      <c r="F1247" s="541"/>
      <c r="G1247" s="541"/>
      <c r="H1247" s="541"/>
      <c r="I1247" s="541"/>
      <c r="J1247" s="541"/>
      <c r="K1247" s="541"/>
    </row>
    <row r="1248" spans="2:11" ht="20.100000000000001" customHeight="1" x14ac:dyDescent="0.25">
      <c r="B1248" s="538"/>
      <c r="C1248" s="539"/>
      <c r="D1248" s="540"/>
      <c r="E1248" s="541"/>
      <c r="F1248" s="541"/>
      <c r="G1248" s="541"/>
      <c r="H1248" s="541"/>
      <c r="I1248" s="541"/>
      <c r="J1248" s="541"/>
      <c r="K1248" s="541"/>
    </row>
    <row r="1249" spans="2:11" ht="20.100000000000001" customHeight="1" x14ac:dyDescent="0.25">
      <c r="B1249" s="538"/>
      <c r="C1249" s="539"/>
      <c r="D1249" s="540"/>
      <c r="E1249" s="541"/>
      <c r="F1249" s="541"/>
      <c r="G1249" s="541"/>
      <c r="H1249" s="541"/>
      <c r="I1249" s="541"/>
      <c r="J1249" s="541"/>
      <c r="K1249" s="541"/>
    </row>
    <row r="1250" spans="2:11" ht="20.100000000000001" customHeight="1" x14ac:dyDescent="0.25">
      <c r="B1250" s="538"/>
      <c r="C1250" s="539"/>
      <c r="D1250" s="540"/>
      <c r="E1250" s="541"/>
      <c r="F1250" s="541"/>
      <c r="G1250" s="541"/>
      <c r="H1250" s="541"/>
      <c r="I1250" s="541"/>
      <c r="J1250" s="541"/>
      <c r="K1250" s="541"/>
    </row>
    <row r="1251" spans="2:11" ht="20.100000000000001" customHeight="1" x14ac:dyDescent="0.25">
      <c r="B1251" s="538"/>
      <c r="C1251" s="539"/>
      <c r="D1251" s="540"/>
      <c r="E1251" s="541"/>
      <c r="F1251" s="541"/>
      <c r="G1251" s="541"/>
      <c r="H1251" s="541"/>
      <c r="I1251" s="541"/>
      <c r="J1251" s="541"/>
      <c r="K1251" s="541"/>
    </row>
    <row r="1252" spans="2:11" ht="20.100000000000001" customHeight="1" x14ac:dyDescent="0.25">
      <c r="B1252" s="538"/>
      <c r="C1252" s="539"/>
      <c r="D1252" s="540"/>
      <c r="E1252" s="541"/>
      <c r="F1252" s="541"/>
      <c r="G1252" s="541"/>
      <c r="H1252" s="541"/>
      <c r="I1252" s="541"/>
      <c r="J1252" s="541"/>
      <c r="K1252" s="541"/>
    </row>
    <row r="1253" spans="2:11" ht="20.100000000000001" customHeight="1" x14ac:dyDescent="0.25">
      <c r="B1253" s="538"/>
      <c r="C1253" s="539"/>
      <c r="D1253" s="540"/>
      <c r="E1253" s="541"/>
      <c r="F1253" s="541"/>
      <c r="G1253" s="541"/>
      <c r="H1253" s="541"/>
      <c r="I1253" s="541"/>
      <c r="J1253" s="541"/>
      <c r="K1253" s="541"/>
    </row>
    <row r="1254" spans="2:11" ht="20.100000000000001" customHeight="1" x14ac:dyDescent="0.25">
      <c r="B1254" s="538"/>
      <c r="C1254" s="539"/>
      <c r="D1254" s="540"/>
      <c r="E1254" s="541"/>
      <c r="F1254" s="541"/>
      <c r="G1254" s="541"/>
      <c r="H1254" s="541"/>
      <c r="I1254" s="541"/>
      <c r="J1254" s="541"/>
      <c r="K1254" s="541"/>
    </row>
    <row r="1255" spans="2:11" ht="20.100000000000001" customHeight="1" x14ac:dyDescent="0.25">
      <c r="B1255" s="538"/>
      <c r="C1255" s="539"/>
      <c r="D1255" s="540"/>
      <c r="E1255" s="541"/>
      <c r="F1255" s="541"/>
      <c r="G1255" s="541"/>
      <c r="H1255" s="541"/>
      <c r="I1255" s="541"/>
      <c r="J1255" s="541"/>
      <c r="K1255" s="541"/>
    </row>
    <row r="1256" spans="2:11" ht="20.100000000000001" customHeight="1" x14ac:dyDescent="0.25">
      <c r="B1256" s="538"/>
      <c r="C1256" s="539"/>
      <c r="D1256" s="540"/>
      <c r="E1256" s="541"/>
      <c r="F1256" s="541"/>
      <c r="G1256" s="541"/>
      <c r="H1256" s="541"/>
      <c r="I1256" s="541"/>
      <c r="J1256" s="541"/>
      <c r="K1256" s="541"/>
    </row>
    <row r="1257" spans="2:11" ht="20.100000000000001" customHeight="1" x14ac:dyDescent="0.25">
      <c r="B1257" s="538"/>
      <c r="C1257" s="539"/>
      <c r="D1257" s="540"/>
      <c r="E1257" s="541"/>
      <c r="F1257" s="541"/>
      <c r="G1257" s="541"/>
      <c r="H1257" s="541"/>
      <c r="I1257" s="541"/>
      <c r="J1257" s="541"/>
      <c r="K1257" s="541"/>
    </row>
    <row r="1258" spans="2:11" ht="20.100000000000001" customHeight="1" x14ac:dyDescent="0.25">
      <c r="B1258" s="538"/>
      <c r="C1258" s="539"/>
      <c r="D1258" s="540"/>
      <c r="E1258" s="541"/>
      <c r="F1258" s="541"/>
      <c r="G1258" s="541"/>
      <c r="H1258" s="541"/>
      <c r="I1258" s="541"/>
      <c r="J1258" s="541"/>
      <c r="K1258" s="541"/>
    </row>
    <row r="1259" spans="2:11" ht="20.100000000000001" customHeight="1" x14ac:dyDescent="0.25">
      <c r="B1259" s="538"/>
      <c r="C1259" s="539"/>
      <c r="D1259" s="540"/>
      <c r="E1259" s="541"/>
      <c r="F1259" s="541"/>
      <c r="G1259" s="541"/>
      <c r="H1259" s="541"/>
      <c r="I1259" s="541"/>
      <c r="J1259" s="541"/>
      <c r="K1259" s="541"/>
    </row>
    <row r="1260" spans="2:11" ht="20.100000000000001" customHeight="1" x14ac:dyDescent="0.25">
      <c r="B1260" s="538"/>
      <c r="C1260" s="539"/>
      <c r="D1260" s="540"/>
      <c r="E1260" s="541"/>
      <c r="F1260" s="541"/>
      <c r="G1260" s="541"/>
      <c r="H1260" s="541"/>
      <c r="I1260" s="541"/>
      <c r="J1260" s="541"/>
      <c r="K1260" s="541"/>
    </row>
    <row r="1261" spans="2:11" ht="20.100000000000001" customHeight="1" x14ac:dyDescent="0.25">
      <c r="B1261" s="538"/>
      <c r="C1261" s="539"/>
      <c r="D1261" s="540"/>
      <c r="E1261" s="541"/>
      <c r="F1261" s="541"/>
      <c r="G1261" s="541"/>
      <c r="H1261" s="541"/>
      <c r="I1261" s="541"/>
      <c r="J1261" s="541"/>
      <c r="K1261" s="541"/>
    </row>
    <row r="1262" spans="2:11" ht="20.100000000000001" customHeight="1" x14ac:dyDescent="0.25">
      <c r="B1262" s="538"/>
      <c r="C1262" s="539"/>
      <c r="D1262" s="540"/>
      <c r="E1262" s="541"/>
      <c r="F1262" s="541"/>
      <c r="G1262" s="541"/>
      <c r="H1262" s="541"/>
      <c r="I1262" s="541"/>
      <c r="J1262" s="541"/>
      <c r="K1262" s="541"/>
    </row>
    <row r="1263" spans="2:11" ht="20.100000000000001" customHeight="1" x14ac:dyDescent="0.25">
      <c r="B1263" s="538"/>
      <c r="C1263" s="539"/>
      <c r="D1263" s="540"/>
      <c r="E1263" s="541"/>
      <c r="F1263" s="541"/>
      <c r="G1263" s="541"/>
      <c r="H1263" s="541"/>
      <c r="I1263" s="541"/>
      <c r="J1263" s="541"/>
      <c r="K1263" s="541"/>
    </row>
    <row r="1264" spans="2:11" ht="20.100000000000001" customHeight="1" x14ac:dyDescent="0.25">
      <c r="B1264" s="538"/>
      <c r="C1264" s="539"/>
      <c r="D1264" s="540"/>
      <c r="E1264" s="541"/>
      <c r="F1264" s="541"/>
      <c r="G1264" s="541"/>
      <c r="H1264" s="541"/>
      <c r="I1264" s="541"/>
      <c r="J1264" s="541"/>
      <c r="K1264" s="541"/>
    </row>
    <row r="1265" spans="2:11" ht="20.100000000000001" customHeight="1" x14ac:dyDescent="0.25">
      <c r="B1265" s="538"/>
      <c r="C1265" s="539"/>
      <c r="D1265" s="540"/>
      <c r="E1265" s="541"/>
      <c r="F1265" s="541"/>
      <c r="G1265" s="541"/>
      <c r="H1265" s="541"/>
      <c r="I1265" s="541"/>
      <c r="J1265" s="541"/>
      <c r="K1265" s="541"/>
    </row>
    <row r="1266" spans="2:11" ht="20.100000000000001" customHeight="1" x14ac:dyDescent="0.25">
      <c r="B1266" s="538"/>
      <c r="C1266" s="539"/>
      <c r="D1266" s="540"/>
      <c r="E1266" s="541"/>
      <c r="F1266" s="541"/>
      <c r="G1266" s="541"/>
      <c r="H1266" s="541"/>
      <c r="I1266" s="541"/>
      <c r="J1266" s="541"/>
      <c r="K1266" s="541"/>
    </row>
    <row r="1267" spans="2:11" ht="20.100000000000001" customHeight="1" x14ac:dyDescent="0.25">
      <c r="B1267" s="538"/>
      <c r="C1267" s="539"/>
      <c r="D1267" s="540"/>
      <c r="E1267" s="541"/>
      <c r="F1267" s="541"/>
      <c r="G1267" s="541"/>
      <c r="H1267" s="541"/>
      <c r="I1267" s="541"/>
      <c r="J1267" s="541"/>
      <c r="K1267" s="541"/>
    </row>
    <row r="1268" spans="2:11" ht="20.100000000000001" customHeight="1" x14ac:dyDescent="0.25">
      <c r="B1268" s="538"/>
      <c r="C1268" s="539"/>
      <c r="D1268" s="540"/>
      <c r="E1268" s="541"/>
      <c r="F1268" s="541"/>
      <c r="G1268" s="541"/>
      <c r="H1268" s="541"/>
      <c r="I1268" s="541"/>
      <c r="J1268" s="541"/>
      <c r="K1268" s="541"/>
    </row>
    <row r="1269" spans="2:11" ht="20.100000000000001" customHeight="1" x14ac:dyDescent="0.25">
      <c r="B1269" s="538"/>
      <c r="C1269" s="539"/>
      <c r="D1269" s="540"/>
      <c r="E1269" s="541"/>
      <c r="F1269" s="541"/>
      <c r="G1269" s="541"/>
      <c r="H1269" s="541"/>
      <c r="I1269" s="541"/>
      <c r="J1269" s="541"/>
      <c r="K1269" s="541"/>
    </row>
    <row r="1270" spans="2:11" ht="20.100000000000001" customHeight="1" x14ac:dyDescent="0.25">
      <c r="B1270" s="538"/>
      <c r="C1270" s="539"/>
      <c r="D1270" s="540"/>
      <c r="E1270" s="541"/>
      <c r="F1270" s="541"/>
      <c r="G1270" s="541"/>
      <c r="H1270" s="541"/>
      <c r="I1270" s="541"/>
      <c r="J1270" s="541"/>
      <c r="K1270" s="541"/>
    </row>
    <row r="1271" spans="2:11" ht="20.100000000000001" customHeight="1" x14ac:dyDescent="0.25">
      <c r="B1271" s="538"/>
      <c r="C1271" s="539"/>
      <c r="D1271" s="540"/>
      <c r="E1271" s="541"/>
      <c r="F1271" s="541"/>
      <c r="G1271" s="541"/>
      <c r="H1271" s="541"/>
      <c r="I1271" s="541"/>
      <c r="J1271" s="541"/>
      <c r="K1271" s="541"/>
    </row>
    <row r="1272" spans="2:11" ht="20.100000000000001" customHeight="1" x14ac:dyDescent="0.25">
      <c r="B1272" s="538"/>
      <c r="C1272" s="539"/>
      <c r="D1272" s="540"/>
      <c r="E1272" s="541"/>
      <c r="F1272" s="541"/>
      <c r="G1272" s="541"/>
      <c r="H1272" s="541"/>
      <c r="I1272" s="541"/>
      <c r="J1272" s="541"/>
      <c r="K1272" s="541"/>
    </row>
    <row r="1273" spans="2:11" ht="20.100000000000001" customHeight="1" x14ac:dyDescent="0.25">
      <c r="B1273" s="538"/>
      <c r="C1273" s="539"/>
      <c r="D1273" s="540"/>
      <c r="E1273" s="541"/>
      <c r="F1273" s="541"/>
      <c r="G1273" s="541"/>
      <c r="H1273" s="541"/>
      <c r="I1273" s="541"/>
      <c r="J1273" s="541"/>
      <c r="K1273" s="541"/>
    </row>
    <row r="1274" spans="2:11" ht="20.100000000000001" customHeight="1" x14ac:dyDescent="0.25">
      <c r="B1274" s="538"/>
      <c r="C1274" s="539"/>
      <c r="D1274" s="540"/>
      <c r="E1274" s="541"/>
      <c r="F1274" s="541"/>
      <c r="G1274" s="541"/>
      <c r="H1274" s="541"/>
      <c r="I1274" s="541"/>
      <c r="J1274" s="541"/>
      <c r="K1274" s="541"/>
    </row>
    <row r="1275" spans="2:11" ht="20.100000000000001" customHeight="1" x14ac:dyDescent="0.25">
      <c r="B1275" s="538"/>
      <c r="C1275" s="539"/>
      <c r="D1275" s="540"/>
      <c r="E1275" s="541"/>
      <c r="F1275" s="541"/>
      <c r="G1275" s="541"/>
      <c r="H1275" s="541"/>
      <c r="I1275" s="541"/>
      <c r="J1275" s="541"/>
      <c r="K1275" s="541"/>
    </row>
    <row r="1276" spans="2:11" ht="20.100000000000001" customHeight="1" x14ac:dyDescent="0.25">
      <c r="B1276" s="538"/>
      <c r="C1276" s="539"/>
      <c r="D1276" s="540"/>
      <c r="E1276" s="541"/>
      <c r="F1276" s="541"/>
      <c r="G1276" s="541"/>
      <c r="H1276" s="541"/>
      <c r="I1276" s="541"/>
      <c r="J1276" s="541"/>
      <c r="K1276" s="541"/>
    </row>
    <row r="1277" spans="2:11" ht="20.100000000000001" customHeight="1" x14ac:dyDescent="0.25">
      <c r="B1277" s="538"/>
      <c r="C1277" s="539"/>
      <c r="D1277" s="540"/>
      <c r="E1277" s="541"/>
      <c r="F1277" s="541"/>
      <c r="G1277" s="541"/>
      <c r="H1277" s="541"/>
      <c r="I1277" s="541"/>
      <c r="J1277" s="541"/>
      <c r="K1277" s="541"/>
    </row>
    <row r="1278" spans="2:11" ht="20.100000000000001" customHeight="1" x14ac:dyDescent="0.25">
      <c r="B1278" s="538"/>
      <c r="C1278" s="539"/>
      <c r="D1278" s="540"/>
      <c r="E1278" s="541"/>
      <c r="F1278" s="541"/>
      <c r="G1278" s="541"/>
      <c r="H1278" s="541"/>
      <c r="I1278" s="541"/>
      <c r="J1278" s="541"/>
      <c r="K1278" s="541"/>
    </row>
    <row r="1279" spans="2:11" ht="20.100000000000001" customHeight="1" x14ac:dyDescent="0.25">
      <c r="B1279" s="538"/>
      <c r="C1279" s="539"/>
      <c r="D1279" s="540"/>
      <c r="E1279" s="541"/>
      <c r="F1279" s="541"/>
      <c r="G1279" s="541"/>
      <c r="H1279" s="541"/>
      <c r="I1279" s="541"/>
      <c r="J1279" s="541"/>
      <c r="K1279" s="541"/>
    </row>
    <row r="1280" spans="2:11" ht="20.100000000000001" customHeight="1" x14ac:dyDescent="0.25">
      <c r="B1280" s="538"/>
      <c r="C1280" s="539"/>
      <c r="D1280" s="540"/>
      <c r="E1280" s="541"/>
      <c r="F1280" s="541"/>
      <c r="G1280" s="541"/>
      <c r="H1280" s="541"/>
      <c r="I1280" s="541"/>
      <c r="J1280" s="541"/>
      <c r="K1280" s="541"/>
    </row>
    <row r="1281" spans="2:11" ht="20.100000000000001" customHeight="1" x14ac:dyDescent="0.25">
      <c r="B1281" s="538"/>
      <c r="C1281" s="539"/>
      <c r="D1281" s="540"/>
      <c r="E1281" s="541"/>
      <c r="F1281" s="541"/>
      <c r="G1281" s="541"/>
      <c r="H1281" s="541"/>
      <c r="I1281" s="541"/>
      <c r="J1281" s="541"/>
      <c r="K1281" s="541"/>
    </row>
    <row r="1282" spans="2:11" ht="20.100000000000001" customHeight="1" x14ac:dyDescent="0.25">
      <c r="B1282" s="538"/>
      <c r="C1282" s="539"/>
      <c r="D1282" s="540"/>
      <c r="E1282" s="541"/>
      <c r="F1282" s="541"/>
      <c r="G1282" s="541"/>
      <c r="H1282" s="541"/>
      <c r="I1282" s="541"/>
      <c r="J1282" s="541"/>
      <c r="K1282" s="541"/>
    </row>
    <row r="1283" spans="2:11" ht="20.100000000000001" customHeight="1" x14ac:dyDescent="0.25">
      <c r="B1283" s="538"/>
      <c r="C1283" s="539"/>
      <c r="D1283" s="540"/>
      <c r="E1283" s="541"/>
      <c r="F1283" s="541"/>
      <c r="G1283" s="541"/>
      <c r="H1283" s="541"/>
      <c r="I1283" s="541"/>
      <c r="J1283" s="541"/>
      <c r="K1283" s="541"/>
    </row>
    <row r="1284" spans="2:11" ht="20.100000000000001" customHeight="1" x14ac:dyDescent="0.25">
      <c r="B1284" s="538"/>
      <c r="C1284" s="539"/>
      <c r="D1284" s="540"/>
      <c r="E1284" s="541"/>
      <c r="F1284" s="541"/>
      <c r="G1284" s="541"/>
      <c r="H1284" s="541"/>
      <c r="I1284" s="541"/>
      <c r="J1284" s="541"/>
      <c r="K1284" s="541"/>
    </row>
    <row r="1285" spans="2:11" ht="20.100000000000001" customHeight="1" x14ac:dyDescent="0.25">
      <c r="B1285" s="538"/>
      <c r="C1285" s="539"/>
      <c r="D1285" s="540"/>
      <c r="E1285" s="541"/>
      <c r="F1285" s="541"/>
      <c r="G1285" s="541"/>
      <c r="H1285" s="541"/>
      <c r="I1285" s="541"/>
      <c r="J1285" s="541"/>
      <c r="K1285" s="541"/>
    </row>
    <row r="1286" spans="2:11" ht="20.100000000000001" customHeight="1" x14ac:dyDescent="0.25">
      <c r="B1286" s="538"/>
      <c r="C1286" s="539"/>
      <c r="D1286" s="540"/>
      <c r="E1286" s="541"/>
      <c r="F1286" s="541"/>
      <c r="G1286" s="541"/>
      <c r="H1286" s="541"/>
      <c r="I1286" s="541"/>
      <c r="J1286" s="541"/>
      <c r="K1286" s="541"/>
    </row>
    <row r="1287" spans="2:11" ht="20.100000000000001" customHeight="1" x14ac:dyDescent="0.25">
      <c r="B1287" s="538"/>
      <c r="C1287" s="539"/>
      <c r="D1287" s="540"/>
      <c r="E1287" s="541"/>
      <c r="F1287" s="541"/>
      <c r="G1287" s="541"/>
      <c r="H1287" s="541"/>
      <c r="I1287" s="541"/>
      <c r="J1287" s="541"/>
      <c r="K1287" s="541"/>
    </row>
    <row r="1288" spans="2:11" ht="20.100000000000001" customHeight="1" x14ac:dyDescent="0.25">
      <c r="B1288" s="538"/>
      <c r="C1288" s="539"/>
      <c r="D1288" s="540"/>
      <c r="E1288" s="541"/>
      <c r="F1288" s="541"/>
      <c r="G1288" s="541"/>
      <c r="H1288" s="541"/>
      <c r="I1288" s="541"/>
      <c r="J1288" s="541"/>
      <c r="K1288" s="541"/>
    </row>
    <row r="1289" spans="2:11" ht="20.100000000000001" customHeight="1" x14ac:dyDescent="0.25">
      <c r="B1289" s="538"/>
      <c r="C1289" s="539"/>
      <c r="D1289" s="540"/>
      <c r="E1289" s="541"/>
      <c r="F1289" s="541"/>
      <c r="G1289" s="541"/>
      <c r="H1289" s="541"/>
      <c r="I1289" s="541"/>
      <c r="J1289" s="541"/>
      <c r="K1289" s="541"/>
    </row>
    <row r="1290" spans="2:11" ht="20.100000000000001" customHeight="1" x14ac:dyDescent="0.25">
      <c r="B1290" s="538"/>
      <c r="C1290" s="539"/>
      <c r="D1290" s="540"/>
      <c r="E1290" s="541"/>
      <c r="F1290" s="541"/>
      <c r="G1290" s="541"/>
      <c r="H1290" s="541"/>
      <c r="I1290" s="541"/>
      <c r="J1290" s="541"/>
      <c r="K1290" s="541"/>
    </row>
    <row r="1291" spans="2:11" ht="20.100000000000001" customHeight="1" x14ac:dyDescent="0.25">
      <c r="B1291" s="538"/>
      <c r="C1291" s="539"/>
      <c r="D1291" s="540"/>
      <c r="E1291" s="541"/>
      <c r="F1291" s="541"/>
      <c r="G1291" s="541"/>
      <c r="H1291" s="541"/>
      <c r="I1291" s="541"/>
      <c r="J1291" s="541"/>
      <c r="K1291" s="541"/>
    </row>
    <row r="1292" spans="2:11" ht="20.100000000000001" customHeight="1" x14ac:dyDescent="0.25">
      <c r="B1292" s="538"/>
      <c r="C1292" s="539"/>
      <c r="D1292" s="540"/>
      <c r="E1292" s="541"/>
      <c r="F1292" s="541"/>
      <c r="G1292" s="541"/>
      <c r="H1292" s="541"/>
      <c r="I1292" s="541"/>
      <c r="J1292" s="541"/>
      <c r="K1292" s="541"/>
    </row>
    <row r="1293" spans="2:11" ht="20.100000000000001" customHeight="1" x14ac:dyDescent="0.25">
      <c r="B1293" s="538"/>
      <c r="C1293" s="539"/>
      <c r="D1293" s="540"/>
      <c r="E1293" s="541"/>
      <c r="F1293" s="541"/>
      <c r="G1293" s="541"/>
      <c r="H1293" s="541"/>
      <c r="I1293" s="541"/>
      <c r="J1293" s="541"/>
      <c r="K1293" s="541"/>
    </row>
    <row r="1294" spans="2:11" ht="20.100000000000001" customHeight="1" x14ac:dyDescent="0.25">
      <c r="B1294" s="538"/>
      <c r="C1294" s="539"/>
      <c r="D1294" s="540"/>
      <c r="E1294" s="541"/>
      <c r="F1294" s="541"/>
      <c r="G1294" s="541"/>
      <c r="H1294" s="541"/>
      <c r="I1294" s="541"/>
      <c r="J1294" s="541"/>
      <c r="K1294" s="541"/>
    </row>
    <row r="1295" spans="2:11" ht="20.100000000000001" customHeight="1" x14ac:dyDescent="0.25">
      <c r="B1295" s="538"/>
      <c r="C1295" s="539"/>
      <c r="D1295" s="540"/>
      <c r="E1295" s="541"/>
      <c r="F1295" s="541"/>
      <c r="G1295" s="541"/>
      <c r="H1295" s="541"/>
      <c r="I1295" s="541"/>
      <c r="J1295" s="541"/>
      <c r="K1295" s="541"/>
    </row>
    <row r="1296" spans="2:11" ht="20.100000000000001" customHeight="1" x14ac:dyDescent="0.25">
      <c r="B1296" s="538"/>
      <c r="C1296" s="539"/>
      <c r="D1296" s="540"/>
      <c r="E1296" s="541"/>
      <c r="F1296" s="541"/>
      <c r="G1296" s="541"/>
      <c r="H1296" s="541"/>
      <c r="I1296" s="541"/>
      <c r="J1296" s="541"/>
      <c r="K1296" s="541"/>
    </row>
    <row r="1297" spans="2:11" ht="20.100000000000001" customHeight="1" x14ac:dyDescent="0.25">
      <c r="B1297" s="538"/>
      <c r="C1297" s="539"/>
      <c r="D1297" s="540"/>
      <c r="E1297" s="541"/>
      <c r="F1297" s="541"/>
      <c r="G1297" s="541"/>
      <c r="H1297" s="541"/>
      <c r="I1297" s="541"/>
      <c r="J1297" s="541"/>
      <c r="K1297" s="541"/>
    </row>
    <row r="1298" spans="2:11" ht="20.100000000000001" customHeight="1" x14ac:dyDescent="0.25">
      <c r="B1298" s="538"/>
      <c r="C1298" s="539"/>
      <c r="D1298" s="540"/>
      <c r="E1298" s="541"/>
      <c r="F1298" s="541"/>
      <c r="G1298" s="541"/>
      <c r="H1298" s="541"/>
      <c r="I1298" s="541"/>
      <c r="J1298" s="541"/>
      <c r="K1298" s="541"/>
    </row>
    <row r="1299" spans="2:11" ht="20.100000000000001" customHeight="1" x14ac:dyDescent="0.25">
      <c r="B1299" s="538"/>
      <c r="C1299" s="539"/>
      <c r="D1299" s="540"/>
      <c r="E1299" s="541"/>
      <c r="F1299" s="541"/>
      <c r="G1299" s="541"/>
      <c r="H1299" s="541"/>
      <c r="I1299" s="541"/>
      <c r="J1299" s="541"/>
      <c r="K1299" s="541"/>
    </row>
    <row r="1300" spans="2:11" ht="20.100000000000001" customHeight="1" x14ac:dyDescent="0.25">
      <c r="B1300" s="538"/>
      <c r="C1300" s="539"/>
      <c r="D1300" s="540"/>
      <c r="E1300" s="541"/>
      <c r="F1300" s="541"/>
      <c r="G1300" s="541"/>
      <c r="H1300" s="541"/>
      <c r="I1300" s="541"/>
      <c r="J1300" s="541"/>
      <c r="K1300" s="541"/>
    </row>
    <row r="1301" spans="2:11" ht="20.100000000000001" customHeight="1" x14ac:dyDescent="0.25">
      <c r="B1301" s="538"/>
      <c r="C1301" s="539"/>
      <c r="D1301" s="540"/>
      <c r="E1301" s="541"/>
      <c r="F1301" s="541"/>
      <c r="G1301" s="541"/>
      <c r="H1301" s="541"/>
      <c r="I1301" s="541"/>
      <c r="J1301" s="541"/>
      <c r="K1301" s="541"/>
    </row>
    <row r="1302" spans="2:11" ht="20.100000000000001" customHeight="1" x14ac:dyDescent="0.25">
      <c r="B1302" s="538"/>
      <c r="C1302" s="539"/>
      <c r="D1302" s="540"/>
      <c r="E1302" s="541"/>
      <c r="F1302" s="541"/>
      <c r="G1302" s="541"/>
      <c r="H1302" s="541"/>
      <c r="I1302" s="541"/>
      <c r="J1302" s="541"/>
      <c r="K1302" s="541"/>
    </row>
    <row r="1303" spans="2:11" ht="20.100000000000001" customHeight="1" x14ac:dyDescent="0.25">
      <c r="B1303" s="538"/>
      <c r="C1303" s="539"/>
      <c r="D1303" s="540"/>
      <c r="E1303" s="541"/>
      <c r="F1303" s="541"/>
      <c r="G1303" s="541"/>
      <c r="H1303" s="541"/>
      <c r="I1303" s="541"/>
      <c r="J1303" s="541"/>
      <c r="K1303" s="541"/>
    </row>
    <row r="1304" spans="2:11" ht="20.100000000000001" customHeight="1" x14ac:dyDescent="0.25">
      <c r="B1304" s="538"/>
      <c r="C1304" s="539"/>
      <c r="D1304" s="540"/>
      <c r="E1304" s="541"/>
      <c r="F1304" s="541"/>
      <c r="G1304" s="541"/>
      <c r="H1304" s="541"/>
      <c r="I1304" s="541"/>
      <c r="J1304" s="541"/>
      <c r="K1304" s="541"/>
    </row>
    <row r="1305" spans="2:11" ht="20.100000000000001" customHeight="1" x14ac:dyDescent="0.25">
      <c r="B1305" s="538"/>
      <c r="C1305" s="539"/>
      <c r="D1305" s="540"/>
      <c r="E1305" s="541"/>
      <c r="F1305" s="541"/>
      <c r="G1305" s="541"/>
      <c r="H1305" s="541"/>
      <c r="I1305" s="541"/>
      <c r="J1305" s="541"/>
      <c r="K1305" s="541"/>
    </row>
    <row r="1306" spans="2:11" ht="20.100000000000001" customHeight="1" x14ac:dyDescent="0.25">
      <c r="B1306" s="538"/>
      <c r="C1306" s="539"/>
      <c r="D1306" s="540"/>
      <c r="E1306" s="541"/>
      <c r="F1306" s="541"/>
      <c r="G1306" s="541"/>
      <c r="H1306" s="541"/>
      <c r="I1306" s="541"/>
      <c r="J1306" s="541"/>
      <c r="K1306" s="541"/>
    </row>
    <row r="1307" spans="2:11" ht="20.100000000000001" customHeight="1" x14ac:dyDescent="0.25">
      <c r="B1307" s="538"/>
      <c r="C1307" s="539"/>
      <c r="D1307" s="540"/>
      <c r="E1307" s="541"/>
      <c r="F1307" s="541"/>
      <c r="G1307" s="541"/>
      <c r="H1307" s="541"/>
      <c r="I1307" s="541"/>
      <c r="J1307" s="541"/>
      <c r="K1307" s="541"/>
    </row>
    <row r="1308" spans="2:11" ht="20.100000000000001" customHeight="1" x14ac:dyDescent="0.25">
      <c r="B1308" s="538"/>
      <c r="C1308" s="539"/>
      <c r="D1308" s="540"/>
      <c r="E1308" s="541"/>
      <c r="F1308" s="541"/>
      <c r="G1308" s="541"/>
      <c r="H1308" s="541"/>
      <c r="I1308" s="541"/>
      <c r="J1308" s="541"/>
      <c r="K1308" s="541"/>
    </row>
    <row r="1309" spans="2:11" ht="20.100000000000001" customHeight="1" x14ac:dyDescent="0.25">
      <c r="B1309" s="538"/>
      <c r="C1309" s="539"/>
      <c r="D1309" s="540"/>
      <c r="E1309" s="541"/>
      <c r="F1309" s="541"/>
      <c r="G1309" s="541"/>
      <c r="H1309" s="541"/>
      <c r="I1309" s="541"/>
      <c r="J1309" s="541"/>
      <c r="K1309" s="541"/>
    </row>
    <row r="1310" spans="2:11" ht="20.100000000000001" customHeight="1" x14ac:dyDescent="0.25">
      <c r="B1310" s="538"/>
      <c r="C1310" s="539"/>
      <c r="D1310" s="540"/>
      <c r="E1310" s="541"/>
      <c r="F1310" s="541"/>
      <c r="G1310" s="541"/>
      <c r="H1310" s="541"/>
      <c r="I1310" s="541"/>
      <c r="J1310" s="541"/>
      <c r="K1310" s="541"/>
    </row>
    <row r="1311" spans="2:11" ht="20.100000000000001" customHeight="1" x14ac:dyDescent="0.25">
      <c r="B1311" s="538"/>
      <c r="C1311" s="539"/>
      <c r="D1311" s="540"/>
      <c r="E1311" s="541"/>
      <c r="F1311" s="541"/>
      <c r="G1311" s="541"/>
      <c r="H1311" s="541"/>
      <c r="I1311" s="541"/>
      <c r="J1311" s="541"/>
      <c r="K1311" s="541"/>
    </row>
    <row r="1312" spans="2:11" ht="20.100000000000001" customHeight="1" x14ac:dyDescent="0.25">
      <c r="B1312" s="538"/>
      <c r="C1312" s="539"/>
      <c r="D1312" s="540"/>
      <c r="E1312" s="541"/>
      <c r="F1312" s="541"/>
      <c r="G1312" s="541"/>
      <c r="H1312" s="541"/>
      <c r="I1312" s="541"/>
      <c r="J1312" s="541"/>
      <c r="K1312" s="541"/>
    </row>
    <row r="1313" spans="2:11" ht="20.100000000000001" customHeight="1" x14ac:dyDescent="0.25">
      <c r="B1313" s="538"/>
      <c r="C1313" s="539"/>
      <c r="D1313" s="540"/>
      <c r="E1313" s="541"/>
      <c r="F1313" s="541"/>
      <c r="G1313" s="541"/>
      <c r="H1313" s="541"/>
      <c r="I1313" s="541"/>
      <c r="J1313" s="541"/>
      <c r="K1313" s="541"/>
    </row>
    <row r="1314" spans="2:11" ht="20.100000000000001" customHeight="1" x14ac:dyDescent="0.25">
      <c r="B1314" s="538"/>
      <c r="C1314" s="539"/>
      <c r="D1314" s="540"/>
      <c r="E1314" s="541"/>
      <c r="F1314" s="541"/>
      <c r="G1314" s="541"/>
      <c r="H1314" s="541"/>
      <c r="I1314" s="541"/>
      <c r="J1314" s="541"/>
      <c r="K1314" s="541"/>
    </row>
    <row r="1315" spans="2:11" ht="20.100000000000001" customHeight="1" x14ac:dyDescent="0.25">
      <c r="B1315" s="538"/>
      <c r="C1315" s="539"/>
      <c r="D1315" s="540"/>
      <c r="E1315" s="541"/>
      <c r="F1315" s="541"/>
      <c r="G1315" s="541"/>
      <c r="H1315" s="541"/>
      <c r="I1315" s="541"/>
      <c r="J1315" s="541"/>
      <c r="K1315" s="541"/>
    </row>
    <row r="1316" spans="2:11" ht="20.100000000000001" customHeight="1" x14ac:dyDescent="0.25">
      <c r="B1316" s="538"/>
      <c r="C1316" s="539"/>
      <c r="D1316" s="540"/>
      <c r="E1316" s="541"/>
      <c r="F1316" s="541"/>
      <c r="G1316" s="541"/>
      <c r="H1316" s="541"/>
      <c r="I1316" s="541"/>
      <c r="J1316" s="541"/>
      <c r="K1316" s="541"/>
    </row>
    <row r="1317" spans="2:11" ht="20.100000000000001" customHeight="1" x14ac:dyDescent="0.25">
      <c r="B1317" s="538"/>
      <c r="C1317" s="539"/>
      <c r="D1317" s="540"/>
      <c r="E1317" s="541"/>
      <c r="F1317" s="541"/>
      <c r="G1317" s="541"/>
      <c r="H1317" s="541"/>
      <c r="I1317" s="541"/>
      <c r="J1317" s="541"/>
      <c r="K1317" s="541"/>
    </row>
    <row r="1318" spans="2:11" ht="20.100000000000001" customHeight="1" x14ac:dyDescent="0.25">
      <c r="B1318" s="538"/>
      <c r="C1318" s="539"/>
      <c r="D1318" s="540"/>
      <c r="E1318" s="541"/>
      <c r="F1318" s="541"/>
      <c r="G1318" s="541"/>
      <c r="H1318" s="541"/>
      <c r="I1318" s="541"/>
      <c r="J1318" s="541"/>
      <c r="K1318" s="541"/>
    </row>
    <row r="1319" spans="2:11" ht="20.100000000000001" customHeight="1" x14ac:dyDescent="0.25">
      <c r="B1319" s="538"/>
      <c r="C1319" s="539"/>
      <c r="D1319" s="540"/>
      <c r="E1319" s="541"/>
      <c r="F1319" s="541"/>
      <c r="G1319" s="541"/>
      <c r="H1319" s="541"/>
      <c r="I1319" s="541"/>
      <c r="J1319" s="541"/>
      <c r="K1319" s="541"/>
    </row>
    <row r="1320" spans="2:11" ht="20.100000000000001" customHeight="1" x14ac:dyDescent="0.25">
      <c r="B1320" s="538"/>
      <c r="C1320" s="539"/>
      <c r="D1320" s="540"/>
      <c r="E1320" s="541"/>
      <c r="F1320" s="541"/>
      <c r="G1320" s="541"/>
      <c r="H1320" s="541"/>
      <c r="I1320" s="541"/>
      <c r="J1320" s="541"/>
      <c r="K1320" s="541"/>
    </row>
    <row r="1321" spans="2:11" ht="20.100000000000001" customHeight="1" x14ac:dyDescent="0.25">
      <c r="B1321" s="538"/>
      <c r="C1321" s="539"/>
      <c r="D1321" s="540"/>
      <c r="E1321" s="541"/>
      <c r="F1321" s="541"/>
      <c r="G1321" s="541"/>
      <c r="H1321" s="541"/>
      <c r="I1321" s="541"/>
      <c r="J1321" s="541"/>
      <c r="K1321" s="541"/>
    </row>
    <row r="1322" spans="2:11" ht="20.100000000000001" customHeight="1" x14ac:dyDescent="0.25">
      <c r="B1322" s="538"/>
      <c r="C1322" s="539"/>
      <c r="D1322" s="540"/>
      <c r="E1322" s="541"/>
      <c r="F1322" s="541"/>
      <c r="G1322" s="541"/>
      <c r="H1322" s="541"/>
      <c r="I1322" s="541"/>
      <c r="J1322" s="541"/>
      <c r="K1322" s="541"/>
    </row>
    <row r="1323" spans="2:11" ht="20.100000000000001" customHeight="1" x14ac:dyDescent="0.25">
      <c r="B1323" s="538"/>
      <c r="C1323" s="539"/>
      <c r="D1323" s="540"/>
      <c r="E1323" s="541"/>
      <c r="F1323" s="541"/>
      <c r="G1323" s="541"/>
      <c r="H1323" s="541"/>
      <c r="I1323" s="541"/>
      <c r="J1323" s="541"/>
      <c r="K1323" s="541"/>
    </row>
    <row r="1324" spans="2:11" ht="20.100000000000001" customHeight="1" x14ac:dyDescent="0.25">
      <c r="B1324" s="538"/>
      <c r="C1324" s="539"/>
      <c r="D1324" s="540"/>
      <c r="E1324" s="541"/>
      <c r="F1324" s="541"/>
      <c r="G1324" s="541"/>
      <c r="H1324" s="541"/>
      <c r="I1324" s="541"/>
      <c r="J1324" s="541"/>
      <c r="K1324" s="541"/>
    </row>
    <row r="1325" spans="2:11" ht="20.100000000000001" customHeight="1" x14ac:dyDescent="0.25">
      <c r="B1325" s="538"/>
      <c r="C1325" s="539"/>
      <c r="D1325" s="540"/>
      <c r="E1325" s="541"/>
      <c r="F1325" s="541"/>
      <c r="G1325" s="541"/>
      <c r="H1325" s="541"/>
      <c r="I1325" s="541"/>
      <c r="J1325" s="541"/>
      <c r="K1325" s="541"/>
    </row>
    <row r="1326" spans="2:11" ht="20.100000000000001" customHeight="1" x14ac:dyDescent="0.25">
      <c r="B1326" s="538"/>
      <c r="C1326" s="539"/>
      <c r="D1326" s="540"/>
      <c r="E1326" s="541"/>
      <c r="F1326" s="541"/>
      <c r="G1326" s="541"/>
      <c r="H1326" s="541"/>
      <c r="I1326" s="541"/>
      <c r="J1326" s="541"/>
      <c r="K1326" s="541"/>
    </row>
    <row r="1327" spans="2:11" ht="20.100000000000001" customHeight="1" x14ac:dyDescent="0.25">
      <c r="B1327" s="538"/>
      <c r="C1327" s="539"/>
      <c r="D1327" s="540"/>
      <c r="E1327" s="541"/>
      <c r="F1327" s="541"/>
      <c r="G1327" s="541"/>
      <c r="H1327" s="541"/>
      <c r="I1327" s="541"/>
      <c r="J1327" s="541"/>
      <c r="K1327" s="541"/>
    </row>
    <row r="1328" spans="2:11" ht="20.100000000000001" customHeight="1" x14ac:dyDescent="0.25">
      <c r="B1328" s="538"/>
      <c r="C1328" s="539"/>
      <c r="D1328" s="540"/>
      <c r="E1328" s="541"/>
      <c r="F1328" s="541"/>
      <c r="G1328" s="541"/>
      <c r="H1328" s="541"/>
      <c r="I1328" s="541"/>
      <c r="J1328" s="541"/>
      <c r="K1328" s="541"/>
    </row>
    <row r="1329" spans="2:11" ht="20.100000000000001" customHeight="1" x14ac:dyDescent="0.25">
      <c r="B1329" s="538"/>
      <c r="C1329" s="539"/>
      <c r="D1329" s="540"/>
      <c r="E1329" s="541"/>
      <c r="F1329" s="541"/>
      <c r="G1329" s="541"/>
      <c r="H1329" s="541"/>
      <c r="I1329" s="541"/>
      <c r="J1329" s="541"/>
      <c r="K1329" s="541"/>
    </row>
    <row r="1330" spans="2:11" ht="20.100000000000001" customHeight="1" x14ac:dyDescent="0.25">
      <c r="B1330" s="538"/>
      <c r="C1330" s="539"/>
      <c r="D1330" s="540"/>
      <c r="E1330" s="541"/>
      <c r="F1330" s="541"/>
      <c r="G1330" s="541"/>
      <c r="H1330" s="541"/>
      <c r="I1330" s="541"/>
      <c r="J1330" s="541"/>
      <c r="K1330" s="541"/>
    </row>
    <row r="1331" spans="2:11" ht="20.100000000000001" customHeight="1" x14ac:dyDescent="0.25">
      <c r="B1331" s="538"/>
      <c r="C1331" s="539"/>
      <c r="D1331" s="540"/>
      <c r="E1331" s="541"/>
      <c r="F1331" s="541"/>
      <c r="G1331" s="541"/>
      <c r="H1331" s="541"/>
      <c r="I1331" s="541"/>
      <c r="J1331" s="541"/>
      <c r="K1331" s="541"/>
    </row>
    <row r="1332" spans="2:11" ht="20.100000000000001" customHeight="1" x14ac:dyDescent="0.25">
      <c r="B1332" s="538"/>
      <c r="C1332" s="539"/>
      <c r="D1332" s="540"/>
      <c r="E1332" s="541"/>
      <c r="F1332" s="541"/>
      <c r="G1332" s="541"/>
      <c r="H1332" s="541"/>
      <c r="I1332" s="541"/>
      <c r="J1332" s="541"/>
      <c r="K1332" s="541"/>
    </row>
    <row r="1333" spans="2:11" ht="20.100000000000001" customHeight="1" x14ac:dyDescent="0.25">
      <c r="B1333" s="538"/>
      <c r="C1333" s="539"/>
      <c r="D1333" s="540"/>
      <c r="E1333" s="541"/>
      <c r="F1333" s="541"/>
      <c r="G1333" s="541"/>
      <c r="H1333" s="541"/>
      <c r="I1333" s="541"/>
      <c r="J1333" s="541"/>
      <c r="K1333" s="541"/>
    </row>
    <row r="1334" spans="2:11" ht="20.100000000000001" customHeight="1" x14ac:dyDescent="0.25">
      <c r="B1334" s="538"/>
      <c r="C1334" s="539"/>
      <c r="D1334" s="540"/>
      <c r="E1334" s="541"/>
      <c r="F1334" s="541"/>
      <c r="G1334" s="541"/>
      <c r="H1334" s="541"/>
      <c r="I1334" s="541"/>
      <c r="J1334" s="541"/>
      <c r="K1334" s="541"/>
    </row>
    <row r="1335" spans="2:11" ht="20.100000000000001" customHeight="1" x14ac:dyDescent="0.25">
      <c r="B1335" s="538"/>
      <c r="C1335" s="539"/>
      <c r="D1335" s="540"/>
      <c r="E1335" s="541"/>
      <c r="F1335" s="541"/>
      <c r="G1335" s="541"/>
      <c r="H1335" s="541"/>
      <c r="I1335" s="541"/>
      <c r="J1335" s="541"/>
      <c r="K1335" s="541"/>
    </row>
    <row r="1336" spans="2:11" ht="20.100000000000001" customHeight="1" x14ac:dyDescent="0.25">
      <c r="B1336" s="538"/>
      <c r="C1336" s="539"/>
      <c r="D1336" s="540"/>
      <c r="E1336" s="541"/>
      <c r="F1336" s="541"/>
      <c r="G1336" s="541"/>
      <c r="H1336" s="541"/>
      <c r="I1336" s="541"/>
      <c r="J1336" s="541"/>
      <c r="K1336" s="541"/>
    </row>
    <row r="1337" spans="2:11" ht="20.100000000000001" customHeight="1" x14ac:dyDescent="0.25">
      <c r="B1337" s="538"/>
      <c r="C1337" s="539"/>
      <c r="D1337" s="540"/>
      <c r="E1337" s="541"/>
      <c r="F1337" s="541"/>
      <c r="G1337" s="541"/>
      <c r="H1337" s="541"/>
      <c r="I1337" s="541"/>
      <c r="J1337" s="541"/>
      <c r="K1337" s="541"/>
    </row>
    <row r="1338" spans="2:11" ht="20.100000000000001" customHeight="1" x14ac:dyDescent="0.25">
      <c r="B1338" s="538"/>
      <c r="C1338" s="539"/>
      <c r="D1338" s="540"/>
      <c r="E1338" s="541"/>
      <c r="F1338" s="541"/>
      <c r="G1338" s="541"/>
      <c r="H1338" s="541"/>
      <c r="I1338" s="541"/>
      <c r="J1338" s="541"/>
      <c r="K1338" s="541"/>
    </row>
    <row r="1339" spans="2:11" ht="20.100000000000001" customHeight="1" x14ac:dyDescent="0.25">
      <c r="B1339" s="538"/>
      <c r="C1339" s="539"/>
      <c r="D1339" s="540"/>
      <c r="E1339" s="541"/>
      <c r="F1339" s="541"/>
      <c r="G1339" s="541"/>
      <c r="H1339" s="541"/>
      <c r="I1339" s="541"/>
      <c r="J1339" s="541"/>
      <c r="K1339" s="541"/>
    </row>
    <row r="1340" spans="2:11" ht="20.100000000000001" customHeight="1" x14ac:dyDescent="0.25">
      <c r="B1340" s="538"/>
      <c r="C1340" s="539"/>
      <c r="D1340" s="540"/>
      <c r="E1340" s="541"/>
      <c r="F1340" s="541"/>
      <c r="G1340" s="541"/>
      <c r="H1340" s="541"/>
      <c r="I1340" s="541"/>
      <c r="J1340" s="541"/>
      <c r="K1340" s="541"/>
    </row>
    <row r="1341" spans="2:11" ht="20.100000000000001" customHeight="1" x14ac:dyDescent="0.25">
      <c r="B1341" s="538"/>
      <c r="C1341" s="539"/>
      <c r="D1341" s="540"/>
      <c r="E1341" s="541"/>
      <c r="F1341" s="541"/>
      <c r="G1341" s="541"/>
      <c r="H1341" s="541"/>
      <c r="I1341" s="541"/>
      <c r="J1341" s="541"/>
      <c r="K1341" s="541"/>
    </row>
    <row r="1342" spans="2:11" ht="20.100000000000001" customHeight="1" x14ac:dyDescent="0.25">
      <c r="B1342" s="538"/>
      <c r="C1342" s="539"/>
      <c r="D1342" s="540"/>
      <c r="E1342" s="541"/>
      <c r="F1342" s="541"/>
      <c r="G1342" s="541"/>
      <c r="H1342" s="541"/>
      <c r="I1342" s="541"/>
      <c r="J1342" s="541"/>
      <c r="K1342" s="541"/>
    </row>
    <row r="1343" spans="2:11" ht="20.100000000000001" customHeight="1" x14ac:dyDescent="0.25">
      <c r="B1343" s="538"/>
      <c r="C1343" s="539"/>
      <c r="D1343" s="540"/>
      <c r="E1343" s="541"/>
      <c r="F1343" s="541"/>
      <c r="G1343" s="541"/>
      <c r="H1343" s="541"/>
      <c r="I1343" s="541"/>
      <c r="J1343" s="541"/>
      <c r="K1343" s="541"/>
    </row>
    <row r="1344" spans="2:11" ht="20.100000000000001" customHeight="1" x14ac:dyDescent="0.25">
      <c r="B1344" s="538"/>
      <c r="C1344" s="539"/>
      <c r="D1344" s="540"/>
      <c r="E1344" s="541"/>
      <c r="F1344" s="541"/>
      <c r="G1344" s="541"/>
      <c r="H1344" s="541"/>
      <c r="I1344" s="541"/>
      <c r="J1344" s="541"/>
      <c r="K1344" s="541"/>
    </row>
    <row r="1345" spans="2:11" ht="20.100000000000001" customHeight="1" x14ac:dyDescent="0.25">
      <c r="B1345" s="538"/>
      <c r="C1345" s="539"/>
      <c r="D1345" s="540"/>
      <c r="E1345" s="541"/>
      <c r="F1345" s="541"/>
      <c r="G1345" s="541"/>
      <c r="H1345" s="541"/>
      <c r="I1345" s="541"/>
      <c r="J1345" s="541"/>
      <c r="K1345" s="541"/>
    </row>
    <row r="1346" spans="2:11" ht="20.100000000000001" customHeight="1" x14ac:dyDescent="0.25">
      <c r="B1346" s="538"/>
      <c r="C1346" s="539"/>
      <c r="D1346" s="540"/>
      <c r="E1346" s="541"/>
      <c r="F1346" s="541"/>
      <c r="G1346" s="541"/>
      <c r="H1346" s="541"/>
      <c r="I1346" s="541"/>
      <c r="J1346" s="541"/>
      <c r="K1346" s="541"/>
    </row>
    <row r="1347" spans="2:11" ht="20.100000000000001" customHeight="1" x14ac:dyDescent="0.25">
      <c r="B1347" s="538"/>
      <c r="C1347" s="539"/>
      <c r="D1347" s="540"/>
      <c r="E1347" s="541"/>
      <c r="F1347" s="541"/>
      <c r="G1347" s="541"/>
      <c r="H1347" s="541"/>
      <c r="I1347" s="541"/>
      <c r="J1347" s="541"/>
      <c r="K1347" s="541"/>
    </row>
    <row r="1348" spans="2:11" ht="20.100000000000001" customHeight="1" x14ac:dyDescent="0.25">
      <c r="B1348" s="538"/>
      <c r="C1348" s="539"/>
      <c r="D1348" s="540"/>
      <c r="E1348" s="541"/>
      <c r="F1348" s="541"/>
      <c r="G1348" s="541"/>
      <c r="H1348" s="541"/>
      <c r="I1348" s="541"/>
      <c r="J1348" s="541"/>
      <c r="K1348" s="541"/>
    </row>
    <row r="1349" spans="2:11" ht="20.100000000000001" customHeight="1" x14ac:dyDescent="0.25">
      <c r="B1349" s="538"/>
      <c r="C1349" s="539"/>
      <c r="D1349" s="540"/>
      <c r="E1349" s="541"/>
      <c r="F1349" s="541"/>
      <c r="G1349" s="541"/>
      <c r="H1349" s="541"/>
      <c r="I1349" s="541"/>
      <c r="J1349" s="541"/>
      <c r="K1349" s="541"/>
    </row>
    <row r="1350" spans="2:11" ht="20.100000000000001" customHeight="1" x14ac:dyDescent="0.25">
      <c r="B1350" s="538"/>
      <c r="C1350" s="539"/>
      <c r="D1350" s="540"/>
      <c r="E1350" s="541"/>
      <c r="F1350" s="541"/>
      <c r="G1350" s="541"/>
      <c r="H1350" s="541"/>
      <c r="I1350" s="541"/>
      <c r="J1350" s="541"/>
      <c r="K1350" s="541"/>
    </row>
    <row r="1351" spans="2:11" ht="20.100000000000001" customHeight="1" x14ac:dyDescent="0.25">
      <c r="B1351" s="538"/>
      <c r="C1351" s="539"/>
      <c r="D1351" s="540"/>
      <c r="E1351" s="541"/>
      <c r="F1351" s="541"/>
      <c r="G1351" s="541"/>
      <c r="H1351" s="541"/>
      <c r="I1351" s="541"/>
      <c r="J1351" s="541"/>
      <c r="K1351" s="541"/>
    </row>
    <row r="1352" spans="2:11" ht="20.100000000000001" customHeight="1" x14ac:dyDescent="0.25">
      <c r="B1352" s="538"/>
      <c r="C1352" s="539"/>
      <c r="D1352" s="540"/>
      <c r="E1352" s="541"/>
      <c r="F1352" s="541"/>
      <c r="G1352" s="541"/>
      <c r="H1352" s="541"/>
      <c r="I1352" s="541"/>
      <c r="J1352" s="541"/>
      <c r="K1352" s="541"/>
    </row>
    <row r="1353" spans="2:11" ht="20.100000000000001" customHeight="1" x14ac:dyDescent="0.25">
      <c r="B1353" s="538"/>
      <c r="C1353" s="539"/>
      <c r="D1353" s="540"/>
      <c r="E1353" s="541"/>
      <c r="F1353" s="541"/>
      <c r="G1353" s="541"/>
      <c r="H1353" s="541"/>
      <c r="I1353" s="541"/>
      <c r="J1353" s="541"/>
      <c r="K1353" s="541"/>
    </row>
    <row r="1354" spans="2:11" ht="20.100000000000001" customHeight="1" x14ac:dyDescent="0.25">
      <c r="B1354" s="538"/>
      <c r="C1354" s="539"/>
      <c r="D1354" s="540"/>
      <c r="E1354" s="541"/>
      <c r="F1354" s="541"/>
      <c r="G1354" s="541"/>
      <c r="H1354" s="541"/>
      <c r="I1354" s="541"/>
      <c r="J1354" s="541"/>
      <c r="K1354" s="541"/>
    </row>
    <row r="1355" spans="2:11" ht="20.100000000000001" customHeight="1" x14ac:dyDescent="0.25">
      <c r="B1355" s="538"/>
      <c r="C1355" s="539"/>
      <c r="D1355" s="540"/>
      <c r="E1355" s="541"/>
      <c r="F1355" s="541"/>
      <c r="G1355" s="541"/>
      <c r="H1355" s="541"/>
      <c r="I1355" s="541"/>
      <c r="J1355" s="541"/>
      <c r="K1355" s="541"/>
    </row>
    <row r="1356" spans="2:11" ht="20.100000000000001" customHeight="1" x14ac:dyDescent="0.25">
      <c r="B1356" s="538"/>
      <c r="C1356" s="539"/>
      <c r="D1356" s="540"/>
      <c r="E1356" s="541"/>
      <c r="F1356" s="541"/>
      <c r="G1356" s="541"/>
      <c r="H1356" s="541"/>
      <c r="I1356" s="541"/>
      <c r="J1356" s="541"/>
      <c r="K1356" s="541"/>
    </row>
    <row r="1357" spans="2:11" ht="20.100000000000001" customHeight="1" x14ac:dyDescent="0.25">
      <c r="B1357" s="538"/>
      <c r="C1357" s="539"/>
      <c r="D1357" s="540"/>
      <c r="E1357" s="541"/>
      <c r="F1357" s="541"/>
      <c r="G1357" s="541"/>
      <c r="H1357" s="541"/>
      <c r="I1357" s="541"/>
      <c r="J1357" s="541"/>
      <c r="K1357" s="541"/>
    </row>
    <row r="1358" spans="2:11" ht="20.100000000000001" customHeight="1" x14ac:dyDescent="0.25">
      <c r="B1358" s="538"/>
      <c r="C1358" s="539"/>
      <c r="D1358" s="540"/>
      <c r="E1358" s="541"/>
      <c r="F1358" s="541"/>
      <c r="G1358" s="541"/>
      <c r="H1358" s="541"/>
      <c r="I1358" s="541"/>
      <c r="J1358" s="541"/>
      <c r="K1358" s="541"/>
    </row>
    <row r="1359" spans="2:11" ht="20.100000000000001" customHeight="1" x14ac:dyDescent="0.25">
      <c r="B1359" s="538"/>
      <c r="C1359" s="539"/>
      <c r="D1359" s="540"/>
      <c r="E1359" s="541"/>
      <c r="F1359" s="541"/>
      <c r="G1359" s="541"/>
      <c r="H1359" s="541"/>
      <c r="I1359" s="541"/>
      <c r="J1359" s="541"/>
      <c r="K1359" s="541"/>
    </row>
    <row r="1360" spans="2:11" ht="20.100000000000001" customHeight="1" x14ac:dyDescent="0.25">
      <c r="B1360" s="538"/>
      <c r="C1360" s="539"/>
      <c r="D1360" s="540"/>
      <c r="E1360" s="541"/>
      <c r="F1360" s="541"/>
      <c r="G1360" s="541"/>
      <c r="H1360" s="541"/>
      <c r="I1360" s="541"/>
      <c r="J1360" s="541"/>
      <c r="K1360" s="541"/>
    </row>
    <row r="1361" spans="2:11" ht="20.100000000000001" customHeight="1" x14ac:dyDescent="0.25">
      <c r="B1361" s="538"/>
      <c r="C1361" s="539"/>
      <c r="D1361" s="540"/>
      <c r="E1361" s="541"/>
      <c r="F1361" s="541"/>
      <c r="G1361" s="541"/>
      <c r="H1361" s="541"/>
      <c r="I1361" s="541"/>
      <c r="J1361" s="541"/>
      <c r="K1361" s="541"/>
    </row>
    <row r="1362" spans="2:11" ht="20.100000000000001" customHeight="1" x14ac:dyDescent="0.25">
      <c r="B1362" s="538"/>
      <c r="C1362" s="539"/>
      <c r="D1362" s="540"/>
      <c r="E1362" s="541"/>
      <c r="F1362" s="541"/>
      <c r="G1362" s="541"/>
      <c r="H1362" s="541"/>
      <c r="I1362" s="541"/>
      <c r="J1362" s="541"/>
      <c r="K1362" s="541"/>
    </row>
    <row r="1363" spans="2:11" ht="20.100000000000001" customHeight="1" x14ac:dyDescent="0.25">
      <c r="B1363" s="538"/>
      <c r="C1363" s="539"/>
      <c r="D1363" s="540"/>
      <c r="E1363" s="541"/>
      <c r="F1363" s="541"/>
      <c r="G1363" s="541"/>
      <c r="H1363" s="541"/>
      <c r="I1363" s="541"/>
      <c r="J1363" s="541"/>
      <c r="K1363" s="541"/>
    </row>
    <row r="1364" spans="2:11" ht="20.100000000000001" customHeight="1" x14ac:dyDescent="0.25">
      <c r="B1364" s="538"/>
      <c r="C1364" s="539"/>
      <c r="D1364" s="540"/>
      <c r="E1364" s="541"/>
      <c r="F1364" s="541"/>
      <c r="G1364" s="541"/>
      <c r="H1364" s="541"/>
      <c r="I1364" s="541"/>
      <c r="J1364" s="541"/>
      <c r="K1364" s="541"/>
    </row>
    <row r="1365" spans="2:11" ht="20.100000000000001" customHeight="1" x14ac:dyDescent="0.25">
      <c r="B1365" s="538"/>
      <c r="C1365" s="539"/>
      <c r="D1365" s="540"/>
      <c r="E1365" s="541"/>
      <c r="F1365" s="541"/>
      <c r="G1365" s="541"/>
      <c r="H1365" s="541"/>
      <c r="I1365" s="541"/>
      <c r="J1365" s="541"/>
      <c r="K1365" s="541"/>
    </row>
    <row r="1366" spans="2:11" ht="20.100000000000001" customHeight="1" x14ac:dyDescent="0.25">
      <c r="B1366" s="538"/>
      <c r="C1366" s="539"/>
      <c r="D1366" s="540"/>
      <c r="E1366" s="541"/>
      <c r="F1366" s="541"/>
      <c r="G1366" s="541"/>
      <c r="H1366" s="541"/>
      <c r="I1366" s="541"/>
      <c r="J1366" s="541"/>
      <c r="K1366" s="541"/>
    </row>
    <row r="1367" spans="2:11" ht="20.100000000000001" customHeight="1" x14ac:dyDescent="0.25">
      <c r="B1367" s="538"/>
      <c r="C1367" s="539"/>
      <c r="D1367" s="540"/>
      <c r="E1367" s="541"/>
      <c r="F1367" s="541"/>
      <c r="G1367" s="541"/>
      <c r="H1367" s="541"/>
      <c r="I1367" s="541"/>
      <c r="J1367" s="541"/>
      <c r="K1367" s="541"/>
    </row>
    <row r="1368" spans="2:11" ht="20.100000000000001" customHeight="1" x14ac:dyDescent="0.25">
      <c r="B1368" s="538"/>
      <c r="C1368" s="539"/>
      <c r="D1368" s="540"/>
      <c r="E1368" s="541"/>
      <c r="F1368" s="541"/>
      <c r="G1368" s="541"/>
      <c r="H1368" s="541"/>
      <c r="I1368" s="541"/>
      <c r="J1368" s="541"/>
      <c r="K1368" s="541"/>
    </row>
    <row r="1369" spans="2:11" ht="20.100000000000001" customHeight="1" x14ac:dyDescent="0.25">
      <c r="B1369" s="538"/>
      <c r="C1369" s="539"/>
      <c r="D1369" s="540"/>
      <c r="E1369" s="541"/>
      <c r="F1369" s="541"/>
      <c r="G1369" s="541"/>
      <c r="H1369" s="541"/>
      <c r="I1369" s="541"/>
      <c r="J1369" s="541"/>
      <c r="K1369" s="541"/>
    </row>
    <row r="1370" spans="2:11" ht="20.100000000000001" customHeight="1" x14ac:dyDescent="0.25">
      <c r="B1370" s="538"/>
      <c r="C1370" s="539"/>
      <c r="D1370" s="540"/>
      <c r="E1370" s="541"/>
      <c r="F1370" s="541"/>
      <c r="G1370" s="541"/>
      <c r="H1370" s="541"/>
      <c r="I1370" s="541"/>
      <c r="J1370" s="541"/>
      <c r="K1370" s="541"/>
    </row>
    <row r="1371" spans="2:11" ht="20.100000000000001" customHeight="1" x14ac:dyDescent="0.25">
      <c r="B1371" s="538"/>
      <c r="C1371" s="539"/>
      <c r="D1371" s="540"/>
      <c r="E1371" s="541"/>
      <c r="F1371" s="541"/>
      <c r="G1371" s="541"/>
      <c r="H1371" s="541"/>
      <c r="I1371" s="541"/>
      <c r="J1371" s="541"/>
      <c r="K1371" s="541"/>
    </row>
    <row r="1372" spans="2:11" ht="20.100000000000001" customHeight="1" x14ac:dyDescent="0.25">
      <c r="B1372" s="538"/>
      <c r="C1372" s="539"/>
      <c r="D1372" s="540"/>
      <c r="E1372" s="541"/>
      <c r="F1372" s="541"/>
      <c r="G1372" s="541"/>
      <c r="H1372" s="541"/>
      <c r="I1372" s="541"/>
      <c r="J1372" s="541"/>
      <c r="K1372" s="541"/>
    </row>
    <row r="1373" spans="2:11" ht="20.100000000000001" customHeight="1" x14ac:dyDescent="0.25">
      <c r="B1373" s="538"/>
      <c r="C1373" s="539"/>
      <c r="D1373" s="540"/>
      <c r="E1373" s="541"/>
      <c r="F1373" s="541"/>
      <c r="G1373" s="541"/>
      <c r="H1373" s="541"/>
      <c r="I1373" s="541"/>
      <c r="J1373" s="541"/>
      <c r="K1373" s="541"/>
    </row>
    <row r="1374" spans="2:11" ht="20.100000000000001" customHeight="1" x14ac:dyDescent="0.25">
      <c r="B1374" s="538"/>
      <c r="C1374" s="539"/>
      <c r="D1374" s="540"/>
      <c r="E1374" s="541"/>
      <c r="F1374" s="541"/>
      <c r="G1374" s="541"/>
      <c r="H1374" s="541"/>
      <c r="I1374" s="541"/>
      <c r="J1374" s="541"/>
      <c r="K1374" s="541"/>
    </row>
    <row r="1375" spans="2:11" ht="20.100000000000001" customHeight="1" x14ac:dyDescent="0.25">
      <c r="B1375" s="538"/>
      <c r="C1375" s="539"/>
      <c r="D1375" s="540"/>
      <c r="E1375" s="541"/>
      <c r="F1375" s="541"/>
      <c r="G1375" s="541"/>
      <c r="H1375" s="541"/>
      <c r="I1375" s="541"/>
      <c r="J1375" s="541"/>
      <c r="K1375" s="541"/>
    </row>
    <row r="1376" spans="2:11" ht="20.100000000000001" customHeight="1" x14ac:dyDescent="0.25">
      <c r="B1376" s="538"/>
      <c r="C1376" s="539"/>
      <c r="D1376" s="540"/>
      <c r="E1376" s="541"/>
      <c r="F1376" s="541"/>
      <c r="G1376" s="541"/>
      <c r="H1376" s="541"/>
      <c r="I1376" s="541"/>
      <c r="J1376" s="541"/>
      <c r="K1376" s="541"/>
    </row>
    <row r="1377" spans="2:11" ht="20.100000000000001" customHeight="1" x14ac:dyDescent="0.25">
      <c r="B1377" s="538"/>
      <c r="C1377" s="539"/>
      <c r="D1377" s="540"/>
      <c r="E1377" s="541"/>
      <c r="F1377" s="541"/>
      <c r="G1377" s="541"/>
      <c r="H1377" s="541"/>
      <c r="I1377" s="541"/>
      <c r="J1377" s="541"/>
      <c r="K1377" s="541"/>
    </row>
    <row r="1378" spans="2:11" ht="20.100000000000001" customHeight="1" x14ac:dyDescent="0.25">
      <c r="B1378" s="538"/>
      <c r="C1378" s="539"/>
      <c r="D1378" s="540"/>
      <c r="E1378" s="541"/>
      <c r="F1378" s="541"/>
      <c r="G1378" s="541"/>
      <c r="H1378" s="541"/>
      <c r="I1378" s="541"/>
      <c r="J1378" s="541"/>
      <c r="K1378" s="541"/>
    </row>
    <row r="1379" spans="2:11" ht="20.100000000000001" customHeight="1" x14ac:dyDescent="0.25">
      <c r="B1379" s="538"/>
      <c r="C1379" s="539"/>
      <c r="D1379" s="540"/>
      <c r="E1379" s="541"/>
      <c r="F1379" s="541"/>
      <c r="G1379" s="541"/>
      <c r="H1379" s="541"/>
      <c r="I1379" s="541"/>
      <c r="J1379" s="541"/>
      <c r="K1379" s="541"/>
    </row>
    <row r="1380" spans="2:11" ht="20.100000000000001" customHeight="1" x14ac:dyDescent="0.25">
      <c r="B1380" s="538"/>
      <c r="C1380" s="539"/>
      <c r="D1380" s="540"/>
      <c r="E1380" s="541"/>
      <c r="F1380" s="541"/>
      <c r="G1380" s="541"/>
      <c r="H1380" s="541"/>
      <c r="I1380" s="541"/>
      <c r="J1380" s="541"/>
      <c r="K1380" s="541"/>
    </row>
    <row r="1381" spans="2:11" ht="20.100000000000001" customHeight="1" x14ac:dyDescent="0.25">
      <c r="B1381" s="538"/>
      <c r="C1381" s="539"/>
      <c r="D1381" s="540"/>
      <c r="E1381" s="541"/>
      <c r="F1381" s="541"/>
      <c r="G1381" s="541"/>
      <c r="H1381" s="541"/>
      <c r="I1381" s="541"/>
      <c r="J1381" s="541"/>
      <c r="K1381" s="541"/>
    </row>
    <row r="1382" spans="2:11" ht="20.100000000000001" customHeight="1" x14ac:dyDescent="0.25">
      <c r="B1382" s="538"/>
      <c r="C1382" s="539"/>
      <c r="D1382" s="540"/>
      <c r="E1382" s="541"/>
      <c r="F1382" s="541"/>
      <c r="G1382" s="541"/>
      <c r="H1382" s="541"/>
      <c r="I1382" s="541"/>
      <c r="J1382" s="541"/>
      <c r="K1382" s="541"/>
    </row>
    <row r="1383" spans="2:11" ht="20.100000000000001" customHeight="1" x14ac:dyDescent="0.25">
      <c r="B1383" s="538"/>
      <c r="C1383" s="539"/>
      <c r="D1383" s="540"/>
      <c r="E1383" s="541"/>
      <c r="F1383" s="541"/>
      <c r="G1383" s="541"/>
      <c r="H1383" s="541"/>
      <c r="I1383" s="541"/>
      <c r="J1383" s="541"/>
      <c r="K1383" s="541"/>
    </row>
    <row r="1384" spans="2:11" ht="20.100000000000001" customHeight="1" x14ac:dyDescent="0.25">
      <c r="B1384" s="538"/>
      <c r="C1384" s="539"/>
      <c r="D1384" s="540"/>
      <c r="E1384" s="541"/>
      <c r="F1384" s="541"/>
      <c r="G1384" s="541"/>
      <c r="H1384" s="541"/>
      <c r="I1384" s="541"/>
      <c r="J1384" s="541"/>
      <c r="K1384" s="541"/>
    </row>
    <row r="1385" spans="2:11" ht="20.100000000000001" customHeight="1" x14ac:dyDescent="0.25">
      <c r="B1385" s="538"/>
      <c r="C1385" s="539"/>
      <c r="D1385" s="540"/>
      <c r="E1385" s="541"/>
      <c r="F1385" s="541"/>
      <c r="G1385" s="541"/>
      <c r="H1385" s="541"/>
      <c r="I1385" s="541"/>
      <c r="J1385" s="541"/>
      <c r="K1385" s="541"/>
    </row>
    <row r="1386" spans="2:11" ht="20.100000000000001" customHeight="1" x14ac:dyDescent="0.25">
      <c r="B1386" s="538"/>
      <c r="C1386" s="539"/>
      <c r="D1386" s="540"/>
      <c r="E1386" s="541"/>
      <c r="F1386" s="541"/>
      <c r="G1386" s="541"/>
      <c r="H1386" s="541"/>
      <c r="I1386" s="541"/>
      <c r="J1386" s="541"/>
      <c r="K1386" s="541"/>
    </row>
    <row r="1387" spans="2:11" ht="20.100000000000001" customHeight="1" x14ac:dyDescent="0.25">
      <c r="B1387" s="538"/>
      <c r="C1387" s="539"/>
      <c r="D1387" s="540"/>
      <c r="E1387" s="541"/>
      <c r="F1387" s="541"/>
      <c r="G1387" s="541"/>
      <c r="H1387" s="541"/>
      <c r="I1387" s="541"/>
      <c r="J1387" s="541"/>
      <c r="K1387" s="541"/>
    </row>
    <row r="1388" spans="2:11" ht="20.100000000000001" customHeight="1" x14ac:dyDescent="0.25">
      <c r="B1388" s="538"/>
      <c r="C1388" s="539"/>
      <c r="D1388" s="540"/>
      <c r="E1388" s="541"/>
      <c r="F1388" s="541"/>
      <c r="G1388" s="541"/>
      <c r="H1388" s="541"/>
      <c r="I1388" s="541"/>
      <c r="J1388" s="541"/>
      <c r="K1388" s="541"/>
    </row>
    <row r="1389" spans="2:11" ht="20.100000000000001" customHeight="1" x14ac:dyDescent="0.25">
      <c r="B1389" s="538"/>
      <c r="C1389" s="539"/>
      <c r="D1389" s="540"/>
      <c r="E1389" s="541"/>
      <c r="F1389" s="541"/>
      <c r="G1389" s="541"/>
      <c r="H1389" s="541"/>
      <c r="I1389" s="541"/>
      <c r="J1389" s="541"/>
      <c r="K1389" s="541"/>
    </row>
    <row r="1390" spans="2:11" ht="20.100000000000001" customHeight="1" x14ac:dyDescent="0.25">
      <c r="B1390" s="538"/>
      <c r="C1390" s="539"/>
      <c r="D1390" s="540"/>
      <c r="E1390" s="541"/>
      <c r="F1390" s="541"/>
      <c r="G1390" s="541"/>
      <c r="H1390" s="541"/>
      <c r="I1390" s="541"/>
      <c r="J1390" s="541"/>
      <c r="K1390" s="541"/>
    </row>
    <row r="1391" spans="2:11" ht="20.100000000000001" customHeight="1" x14ac:dyDescent="0.25">
      <c r="B1391" s="538"/>
      <c r="C1391" s="539"/>
      <c r="D1391" s="540"/>
      <c r="E1391" s="541"/>
      <c r="F1391" s="541"/>
      <c r="G1391" s="541"/>
      <c r="H1391" s="541"/>
      <c r="I1391" s="541"/>
      <c r="J1391" s="541"/>
      <c r="K1391" s="541"/>
    </row>
    <row r="1392" spans="2:11" ht="20.100000000000001" customHeight="1" x14ac:dyDescent="0.25">
      <c r="B1392" s="538"/>
      <c r="C1392" s="539"/>
      <c r="D1392" s="540"/>
      <c r="E1392" s="541"/>
      <c r="F1392" s="541"/>
      <c r="G1392" s="541"/>
      <c r="H1392" s="541"/>
      <c r="I1392" s="541"/>
      <c r="J1392" s="541"/>
      <c r="K1392" s="541"/>
    </row>
    <row r="1393" spans="2:11" ht="20.100000000000001" customHeight="1" x14ac:dyDescent="0.25">
      <c r="B1393" s="538"/>
      <c r="C1393" s="539"/>
      <c r="D1393" s="540"/>
      <c r="E1393" s="541"/>
      <c r="F1393" s="541"/>
      <c r="G1393" s="541"/>
      <c r="H1393" s="541"/>
      <c r="I1393" s="541"/>
      <c r="J1393" s="541"/>
      <c r="K1393" s="541"/>
    </row>
    <row r="1394" spans="2:11" ht="20.100000000000001" customHeight="1" x14ac:dyDescent="0.25">
      <c r="B1394" s="538"/>
      <c r="C1394" s="539"/>
      <c r="D1394" s="540"/>
      <c r="E1394" s="541"/>
      <c r="F1394" s="541"/>
      <c r="G1394" s="541"/>
      <c r="H1394" s="541"/>
      <c r="I1394" s="541"/>
      <c r="J1394" s="541"/>
      <c r="K1394" s="541"/>
    </row>
    <row r="1395" spans="2:11" ht="20.100000000000001" customHeight="1" x14ac:dyDescent="0.25">
      <c r="B1395" s="538"/>
      <c r="C1395" s="539"/>
      <c r="D1395" s="540"/>
      <c r="E1395" s="541"/>
      <c r="F1395" s="541"/>
      <c r="G1395" s="541"/>
      <c r="H1395" s="541"/>
      <c r="I1395" s="541"/>
      <c r="J1395" s="541"/>
      <c r="K1395" s="541"/>
    </row>
    <row r="1396" spans="2:11" ht="20.100000000000001" customHeight="1" x14ac:dyDescent="0.25">
      <c r="B1396" s="538"/>
      <c r="C1396" s="539"/>
      <c r="D1396" s="540"/>
      <c r="E1396" s="541"/>
      <c r="F1396" s="541"/>
      <c r="G1396" s="541"/>
      <c r="H1396" s="541"/>
      <c r="I1396" s="541"/>
      <c r="J1396" s="541"/>
      <c r="K1396" s="541"/>
    </row>
    <row r="1397" spans="2:11" ht="20.100000000000001" customHeight="1" x14ac:dyDescent="0.25">
      <c r="B1397" s="538"/>
      <c r="C1397" s="539"/>
      <c r="D1397" s="540"/>
      <c r="E1397" s="541"/>
      <c r="F1397" s="541"/>
      <c r="G1397" s="541"/>
      <c r="H1397" s="541"/>
      <c r="I1397" s="541"/>
      <c r="J1397" s="541"/>
      <c r="K1397" s="541"/>
    </row>
    <row r="1398" spans="2:11" ht="20.100000000000001" customHeight="1" x14ac:dyDescent="0.25">
      <c r="B1398" s="538"/>
      <c r="C1398" s="539"/>
      <c r="D1398" s="540"/>
      <c r="E1398" s="541"/>
      <c r="F1398" s="541"/>
      <c r="G1398" s="541"/>
      <c r="H1398" s="541"/>
      <c r="I1398" s="541"/>
      <c r="J1398" s="541"/>
      <c r="K1398" s="541"/>
    </row>
    <row r="1399" spans="2:11" ht="20.100000000000001" customHeight="1" x14ac:dyDescent="0.25">
      <c r="B1399" s="538"/>
      <c r="C1399" s="539"/>
      <c r="D1399" s="540"/>
      <c r="E1399" s="541"/>
      <c r="F1399" s="541"/>
      <c r="G1399" s="541"/>
      <c r="H1399" s="541"/>
      <c r="I1399" s="541"/>
      <c r="J1399" s="541"/>
      <c r="K1399" s="541"/>
    </row>
    <row r="1400" spans="2:11" ht="20.100000000000001" customHeight="1" x14ac:dyDescent="0.25">
      <c r="B1400" s="538"/>
      <c r="C1400" s="539"/>
      <c r="D1400" s="540"/>
      <c r="E1400" s="541"/>
      <c r="F1400" s="541"/>
      <c r="G1400" s="541"/>
      <c r="H1400" s="541"/>
      <c r="I1400" s="541"/>
      <c r="J1400" s="541"/>
      <c r="K1400" s="541"/>
    </row>
    <row r="1401" spans="2:11" ht="20.100000000000001" customHeight="1" x14ac:dyDescent="0.25">
      <c r="B1401" s="538"/>
      <c r="C1401" s="539"/>
      <c r="D1401" s="540"/>
      <c r="E1401" s="541"/>
      <c r="F1401" s="541"/>
      <c r="G1401" s="541"/>
      <c r="H1401" s="541"/>
      <c r="I1401" s="541"/>
      <c r="J1401" s="541"/>
      <c r="K1401" s="541"/>
    </row>
    <row r="1402" spans="2:11" ht="20.100000000000001" customHeight="1" x14ac:dyDescent="0.25">
      <c r="B1402" s="538"/>
      <c r="C1402" s="539"/>
      <c r="D1402" s="540"/>
      <c r="E1402" s="541"/>
      <c r="F1402" s="541"/>
      <c r="G1402" s="541"/>
      <c r="H1402" s="541"/>
      <c r="I1402" s="541"/>
      <c r="J1402" s="541"/>
      <c r="K1402" s="541"/>
    </row>
    <row r="1403" spans="2:11" ht="20.100000000000001" customHeight="1" x14ac:dyDescent="0.25">
      <c r="B1403" s="538"/>
      <c r="C1403" s="539"/>
      <c r="D1403" s="540"/>
      <c r="E1403" s="541"/>
      <c r="F1403" s="541"/>
      <c r="G1403" s="541"/>
      <c r="H1403" s="541"/>
      <c r="I1403" s="541"/>
      <c r="J1403" s="541"/>
      <c r="K1403" s="541"/>
    </row>
    <row r="1404" spans="2:11" ht="20.100000000000001" customHeight="1" x14ac:dyDescent="0.25">
      <c r="B1404" s="538"/>
      <c r="C1404" s="539"/>
      <c r="D1404" s="540"/>
      <c r="E1404" s="541"/>
      <c r="F1404" s="541"/>
      <c r="G1404" s="541"/>
      <c r="H1404" s="541"/>
      <c r="I1404" s="541"/>
      <c r="J1404" s="541"/>
      <c r="K1404" s="541"/>
    </row>
    <row r="1405" spans="2:11" ht="20.100000000000001" customHeight="1" x14ac:dyDescent="0.25">
      <c r="B1405" s="538"/>
      <c r="C1405" s="539"/>
      <c r="D1405" s="540"/>
      <c r="E1405" s="541"/>
      <c r="F1405" s="541"/>
      <c r="G1405" s="541"/>
      <c r="H1405" s="541"/>
      <c r="I1405" s="541"/>
      <c r="J1405" s="541"/>
      <c r="K1405" s="541"/>
    </row>
    <row r="1406" spans="2:11" ht="20.100000000000001" customHeight="1" x14ac:dyDescent="0.25">
      <c r="B1406" s="538"/>
      <c r="C1406" s="539"/>
      <c r="D1406" s="540"/>
      <c r="E1406" s="541"/>
      <c r="F1406" s="541"/>
      <c r="G1406" s="541"/>
      <c r="H1406" s="541"/>
      <c r="I1406" s="541"/>
      <c r="J1406" s="541"/>
      <c r="K1406" s="541"/>
    </row>
    <row r="1407" spans="2:11" ht="20.100000000000001" customHeight="1" x14ac:dyDescent="0.25">
      <c r="B1407" s="538"/>
      <c r="C1407" s="539"/>
      <c r="D1407" s="540"/>
      <c r="E1407" s="541"/>
      <c r="F1407" s="541"/>
      <c r="G1407" s="541"/>
      <c r="H1407" s="541"/>
      <c r="I1407" s="541"/>
      <c r="J1407" s="541"/>
      <c r="K1407" s="541"/>
    </row>
    <row r="1408" spans="2:11" ht="20.100000000000001" customHeight="1" x14ac:dyDescent="0.25">
      <c r="B1408" s="538"/>
      <c r="C1408" s="539"/>
      <c r="D1408" s="540"/>
      <c r="E1408" s="541"/>
      <c r="F1408" s="541"/>
      <c r="G1408" s="541"/>
      <c r="H1408" s="541"/>
      <c r="I1408" s="541"/>
      <c r="J1408" s="541"/>
      <c r="K1408" s="541"/>
    </row>
    <row r="1409" spans="2:11" ht="20.100000000000001" customHeight="1" x14ac:dyDescent="0.25">
      <c r="B1409" s="538"/>
      <c r="C1409" s="539"/>
      <c r="D1409" s="540"/>
      <c r="E1409" s="541"/>
      <c r="F1409" s="541"/>
      <c r="G1409" s="541"/>
      <c r="H1409" s="541"/>
      <c r="I1409" s="541"/>
      <c r="J1409" s="541"/>
      <c r="K1409" s="541"/>
    </row>
    <row r="1410" spans="2:11" ht="20.100000000000001" customHeight="1" x14ac:dyDescent="0.25">
      <c r="B1410" s="538"/>
      <c r="C1410" s="539"/>
      <c r="D1410" s="540"/>
      <c r="E1410" s="541"/>
      <c r="F1410" s="541"/>
      <c r="G1410" s="541"/>
      <c r="H1410" s="541"/>
      <c r="I1410" s="541"/>
      <c r="J1410" s="541"/>
      <c r="K1410" s="541"/>
    </row>
    <row r="1411" spans="2:11" ht="20.100000000000001" customHeight="1" x14ac:dyDescent="0.25">
      <c r="B1411" s="538"/>
      <c r="C1411" s="539"/>
      <c r="D1411" s="540"/>
      <c r="E1411" s="541"/>
      <c r="F1411" s="541"/>
      <c r="G1411" s="541"/>
      <c r="H1411" s="541"/>
      <c r="I1411" s="541"/>
      <c r="J1411" s="541"/>
      <c r="K1411" s="541"/>
    </row>
    <row r="1412" spans="2:11" ht="20.100000000000001" customHeight="1" x14ac:dyDescent="0.25">
      <c r="B1412" s="538"/>
      <c r="C1412" s="539"/>
      <c r="D1412" s="540"/>
      <c r="E1412" s="541"/>
      <c r="F1412" s="541"/>
      <c r="G1412" s="541"/>
      <c r="H1412" s="541"/>
      <c r="I1412" s="541"/>
      <c r="J1412" s="541"/>
      <c r="K1412" s="541"/>
    </row>
    <row r="1413" spans="2:11" ht="20.100000000000001" customHeight="1" x14ac:dyDescent="0.25">
      <c r="B1413" s="538"/>
      <c r="C1413" s="539"/>
      <c r="D1413" s="540"/>
      <c r="E1413" s="541"/>
      <c r="F1413" s="541"/>
      <c r="G1413" s="541"/>
      <c r="H1413" s="541"/>
      <c r="I1413" s="541"/>
      <c r="J1413" s="541"/>
      <c r="K1413" s="541"/>
    </row>
    <row r="1414" spans="2:11" ht="20.100000000000001" customHeight="1" x14ac:dyDescent="0.25">
      <c r="B1414" s="538"/>
      <c r="C1414" s="539"/>
      <c r="D1414" s="540"/>
      <c r="E1414" s="541"/>
      <c r="F1414" s="541"/>
      <c r="G1414" s="541"/>
      <c r="H1414" s="541"/>
      <c r="I1414" s="541"/>
      <c r="J1414" s="541"/>
      <c r="K1414" s="541"/>
    </row>
    <row r="1415" spans="2:11" ht="20.100000000000001" customHeight="1" x14ac:dyDescent="0.25">
      <c r="B1415" s="538"/>
      <c r="C1415" s="539"/>
      <c r="D1415" s="540"/>
      <c r="E1415" s="541"/>
      <c r="F1415" s="541"/>
      <c r="G1415" s="541"/>
      <c r="H1415" s="541"/>
      <c r="I1415" s="541"/>
      <c r="J1415" s="541"/>
      <c r="K1415" s="541"/>
    </row>
    <row r="1416" spans="2:11" ht="20.100000000000001" customHeight="1" x14ac:dyDescent="0.25">
      <c r="B1416" s="538"/>
      <c r="C1416" s="539"/>
      <c r="D1416" s="540"/>
      <c r="E1416" s="541"/>
      <c r="F1416" s="541"/>
      <c r="G1416" s="541"/>
      <c r="H1416" s="541"/>
      <c r="I1416" s="541"/>
      <c r="J1416" s="541"/>
      <c r="K1416" s="541"/>
    </row>
    <row r="1417" spans="2:11" ht="20.100000000000001" customHeight="1" x14ac:dyDescent="0.25">
      <c r="B1417" s="538"/>
      <c r="C1417" s="539"/>
      <c r="D1417" s="540"/>
      <c r="E1417" s="541"/>
      <c r="F1417" s="541"/>
      <c r="G1417" s="541"/>
      <c r="H1417" s="541"/>
      <c r="I1417" s="541"/>
      <c r="J1417" s="541"/>
      <c r="K1417" s="541"/>
    </row>
    <row r="1418" spans="2:11" ht="20.100000000000001" customHeight="1" x14ac:dyDescent="0.25">
      <c r="B1418" s="538"/>
      <c r="C1418" s="539"/>
      <c r="D1418" s="540"/>
      <c r="E1418" s="541"/>
      <c r="F1418" s="541"/>
      <c r="G1418" s="541"/>
      <c r="H1418" s="541"/>
      <c r="I1418" s="541"/>
      <c r="J1418" s="541"/>
      <c r="K1418" s="541"/>
    </row>
    <row r="1419" spans="2:11" ht="20.100000000000001" customHeight="1" x14ac:dyDescent="0.25">
      <c r="B1419" s="538"/>
      <c r="C1419" s="539"/>
      <c r="D1419" s="540"/>
      <c r="E1419" s="541"/>
      <c r="F1419" s="541"/>
      <c r="G1419" s="541"/>
      <c r="H1419" s="541"/>
      <c r="I1419" s="541"/>
      <c r="J1419" s="541"/>
      <c r="K1419" s="541"/>
    </row>
    <row r="1420" spans="2:11" ht="20.100000000000001" customHeight="1" x14ac:dyDescent="0.25">
      <c r="B1420" s="538"/>
      <c r="C1420" s="539"/>
      <c r="D1420" s="540"/>
      <c r="E1420" s="541"/>
      <c r="F1420" s="541"/>
      <c r="G1420" s="541"/>
      <c r="H1420" s="541"/>
      <c r="I1420" s="541"/>
      <c r="J1420" s="541"/>
      <c r="K1420" s="541"/>
    </row>
    <row r="1421" spans="2:11" ht="20.100000000000001" customHeight="1" x14ac:dyDescent="0.25">
      <c r="B1421" s="538"/>
      <c r="C1421" s="539"/>
      <c r="D1421" s="540"/>
      <c r="E1421" s="541"/>
      <c r="F1421" s="541"/>
      <c r="G1421" s="541"/>
      <c r="H1421" s="541"/>
      <c r="I1421" s="541"/>
      <c r="J1421" s="541"/>
      <c r="K1421" s="541"/>
    </row>
    <row r="1422" spans="2:11" ht="20.100000000000001" customHeight="1" x14ac:dyDescent="0.25">
      <c r="B1422" s="538"/>
      <c r="C1422" s="539"/>
      <c r="D1422" s="540"/>
      <c r="E1422" s="541"/>
      <c r="F1422" s="541"/>
      <c r="G1422" s="541"/>
      <c r="H1422" s="541"/>
      <c r="I1422" s="541"/>
      <c r="J1422" s="541"/>
      <c r="K1422" s="541"/>
    </row>
    <row r="1423" spans="2:11" ht="20.100000000000001" customHeight="1" x14ac:dyDescent="0.25">
      <c r="B1423" s="538"/>
      <c r="C1423" s="539"/>
      <c r="D1423" s="540"/>
      <c r="E1423" s="541"/>
      <c r="F1423" s="541"/>
      <c r="G1423" s="541"/>
      <c r="H1423" s="541"/>
      <c r="I1423" s="541"/>
      <c r="J1423" s="541"/>
      <c r="K1423" s="541"/>
    </row>
    <row r="1424" spans="2:11" ht="20.100000000000001" customHeight="1" x14ac:dyDescent="0.25">
      <c r="B1424" s="538"/>
      <c r="C1424" s="539"/>
      <c r="D1424" s="540"/>
      <c r="E1424" s="541"/>
      <c r="F1424" s="541"/>
      <c r="G1424" s="541"/>
      <c r="H1424" s="541"/>
      <c r="I1424" s="541"/>
      <c r="J1424" s="541"/>
      <c r="K1424" s="541"/>
    </row>
    <row r="1425" spans="2:11" ht="20.100000000000001" customHeight="1" x14ac:dyDescent="0.25">
      <c r="B1425" s="538"/>
      <c r="C1425" s="539"/>
      <c r="D1425" s="540"/>
      <c r="E1425" s="541"/>
      <c r="F1425" s="541"/>
      <c r="G1425" s="541"/>
      <c r="H1425" s="541"/>
      <c r="I1425" s="541"/>
      <c r="J1425" s="541"/>
      <c r="K1425" s="541"/>
    </row>
    <row r="1426" spans="2:11" ht="20.100000000000001" customHeight="1" x14ac:dyDescent="0.25">
      <c r="B1426" s="538"/>
      <c r="C1426" s="539"/>
      <c r="D1426" s="540"/>
      <c r="E1426" s="541"/>
      <c r="F1426" s="541"/>
      <c r="G1426" s="541"/>
      <c r="H1426" s="541"/>
      <c r="I1426" s="541"/>
      <c r="J1426" s="541"/>
      <c r="K1426" s="541"/>
    </row>
    <row r="1427" spans="2:11" ht="20.100000000000001" customHeight="1" x14ac:dyDescent="0.25">
      <c r="B1427" s="538"/>
      <c r="C1427" s="539"/>
      <c r="D1427" s="540"/>
      <c r="E1427" s="541"/>
      <c r="F1427" s="541"/>
      <c r="G1427" s="541"/>
      <c r="H1427" s="541"/>
      <c r="I1427" s="541"/>
      <c r="J1427" s="541"/>
      <c r="K1427" s="541"/>
    </row>
    <row r="1428" spans="2:11" ht="20.100000000000001" customHeight="1" x14ac:dyDescent="0.25">
      <c r="B1428" s="538"/>
      <c r="C1428" s="539"/>
      <c r="D1428" s="540"/>
      <c r="E1428" s="541"/>
      <c r="F1428" s="541"/>
      <c r="G1428" s="541"/>
      <c r="H1428" s="541"/>
      <c r="I1428" s="541"/>
      <c r="J1428" s="541"/>
      <c r="K1428" s="541"/>
    </row>
    <row r="1429" spans="2:11" ht="20.100000000000001" customHeight="1" x14ac:dyDescent="0.25">
      <c r="B1429" s="538"/>
      <c r="C1429" s="539"/>
      <c r="D1429" s="540"/>
      <c r="E1429" s="541"/>
      <c r="F1429" s="541"/>
      <c r="G1429" s="541"/>
      <c r="H1429" s="541"/>
      <c r="I1429" s="541"/>
      <c r="J1429" s="541"/>
      <c r="K1429" s="541"/>
    </row>
    <row r="1430" spans="2:11" ht="20.100000000000001" customHeight="1" x14ac:dyDescent="0.25">
      <c r="B1430" s="538"/>
      <c r="C1430" s="539"/>
      <c r="D1430" s="540"/>
      <c r="E1430" s="541"/>
      <c r="F1430" s="541"/>
      <c r="G1430" s="541"/>
      <c r="H1430" s="541"/>
      <c r="I1430" s="541"/>
      <c r="J1430" s="541"/>
      <c r="K1430" s="541"/>
    </row>
    <row r="1431" spans="2:11" ht="20.100000000000001" customHeight="1" x14ac:dyDescent="0.25">
      <c r="B1431" s="538"/>
      <c r="C1431" s="539"/>
      <c r="D1431" s="540"/>
      <c r="E1431" s="541"/>
      <c r="F1431" s="541"/>
      <c r="G1431" s="541"/>
      <c r="H1431" s="541"/>
      <c r="I1431" s="541"/>
      <c r="J1431" s="541"/>
      <c r="K1431" s="541"/>
    </row>
    <row r="1432" spans="2:11" ht="20.100000000000001" customHeight="1" x14ac:dyDescent="0.25">
      <c r="B1432" s="538"/>
      <c r="C1432" s="539"/>
      <c r="D1432" s="540"/>
      <c r="E1432" s="541"/>
      <c r="F1432" s="541"/>
      <c r="G1432" s="541"/>
      <c r="H1432" s="541"/>
      <c r="I1432" s="541"/>
      <c r="J1432" s="541"/>
      <c r="K1432" s="541"/>
    </row>
    <row r="1433" spans="2:11" ht="20.100000000000001" customHeight="1" x14ac:dyDescent="0.25">
      <c r="B1433" s="538"/>
      <c r="C1433" s="539"/>
      <c r="D1433" s="540"/>
      <c r="E1433" s="541"/>
      <c r="F1433" s="541"/>
      <c r="G1433" s="541"/>
      <c r="H1433" s="541"/>
      <c r="I1433" s="541"/>
      <c r="J1433" s="541"/>
      <c r="K1433" s="541"/>
    </row>
    <row r="1434" spans="2:11" ht="20.100000000000001" customHeight="1" x14ac:dyDescent="0.25">
      <c r="B1434" s="538"/>
      <c r="C1434" s="539"/>
      <c r="D1434" s="540"/>
      <c r="E1434" s="541"/>
      <c r="F1434" s="541"/>
      <c r="G1434" s="541"/>
      <c r="H1434" s="541"/>
      <c r="I1434" s="541"/>
      <c r="J1434" s="541"/>
      <c r="K1434" s="541"/>
    </row>
    <row r="1435" spans="2:11" ht="20.100000000000001" customHeight="1" x14ac:dyDescent="0.25">
      <c r="B1435" s="538"/>
      <c r="C1435" s="539"/>
      <c r="D1435" s="540"/>
      <c r="E1435" s="541"/>
      <c r="F1435" s="541"/>
      <c r="G1435" s="541"/>
      <c r="H1435" s="541"/>
      <c r="I1435" s="541"/>
      <c r="J1435" s="541"/>
      <c r="K1435" s="541"/>
    </row>
    <row r="1436" spans="2:11" ht="20.100000000000001" customHeight="1" x14ac:dyDescent="0.25">
      <c r="B1436" s="538"/>
      <c r="C1436" s="539"/>
      <c r="D1436" s="540"/>
      <c r="E1436" s="541"/>
      <c r="F1436" s="541"/>
      <c r="G1436" s="541"/>
      <c r="H1436" s="541"/>
      <c r="I1436" s="541"/>
      <c r="J1436" s="541"/>
      <c r="K1436" s="541"/>
    </row>
    <row r="1437" spans="2:11" ht="20.100000000000001" customHeight="1" x14ac:dyDescent="0.25">
      <c r="B1437" s="538"/>
      <c r="C1437" s="539"/>
      <c r="D1437" s="540"/>
      <c r="E1437" s="541"/>
      <c r="F1437" s="541"/>
      <c r="G1437" s="541"/>
      <c r="H1437" s="541"/>
      <c r="I1437" s="541"/>
      <c r="J1437" s="541"/>
      <c r="K1437" s="541"/>
    </row>
    <row r="1438" spans="2:11" ht="20.100000000000001" customHeight="1" x14ac:dyDescent="0.25">
      <c r="B1438" s="538"/>
      <c r="C1438" s="539"/>
      <c r="D1438" s="540"/>
      <c r="E1438" s="541"/>
      <c r="F1438" s="541"/>
      <c r="G1438" s="541"/>
      <c r="H1438" s="541"/>
      <c r="I1438" s="541"/>
      <c r="J1438" s="541"/>
      <c r="K1438" s="541"/>
    </row>
    <row r="1439" spans="2:11" ht="20.100000000000001" customHeight="1" x14ac:dyDescent="0.25">
      <c r="B1439" s="538"/>
      <c r="C1439" s="539"/>
      <c r="D1439" s="540"/>
      <c r="E1439" s="541"/>
      <c r="F1439" s="541"/>
      <c r="G1439" s="541"/>
      <c r="H1439" s="541"/>
      <c r="I1439" s="541"/>
      <c r="J1439" s="541"/>
      <c r="K1439" s="541"/>
    </row>
    <row r="1440" spans="2:11" ht="20.100000000000001" customHeight="1" x14ac:dyDescent="0.25">
      <c r="B1440" s="538"/>
      <c r="C1440" s="539"/>
      <c r="D1440" s="540"/>
      <c r="E1440" s="541"/>
      <c r="F1440" s="541"/>
      <c r="G1440" s="541"/>
      <c r="H1440" s="541"/>
      <c r="I1440" s="541"/>
      <c r="J1440" s="541"/>
      <c r="K1440" s="541"/>
    </row>
    <row r="1441" spans="2:11" ht="20.100000000000001" customHeight="1" x14ac:dyDescent="0.25">
      <c r="B1441" s="538"/>
      <c r="C1441" s="539"/>
      <c r="D1441" s="540"/>
      <c r="E1441" s="541"/>
      <c r="F1441" s="541"/>
      <c r="G1441" s="541"/>
      <c r="H1441" s="541"/>
      <c r="I1441" s="541"/>
      <c r="J1441" s="541"/>
      <c r="K1441" s="541"/>
    </row>
    <row r="1442" spans="2:11" ht="20.100000000000001" customHeight="1" x14ac:dyDescent="0.25">
      <c r="B1442" s="538"/>
      <c r="C1442" s="539"/>
      <c r="D1442" s="540"/>
      <c r="E1442" s="541"/>
      <c r="F1442" s="541"/>
      <c r="G1442" s="541"/>
      <c r="H1442" s="541"/>
      <c r="I1442" s="541"/>
      <c r="J1442" s="541"/>
      <c r="K1442" s="541"/>
    </row>
    <row r="1443" spans="2:11" ht="20.100000000000001" customHeight="1" x14ac:dyDescent="0.25">
      <c r="B1443" s="538"/>
      <c r="C1443" s="539"/>
      <c r="D1443" s="540"/>
      <c r="E1443" s="541"/>
      <c r="F1443" s="541"/>
      <c r="G1443" s="541"/>
      <c r="H1443" s="541"/>
      <c r="I1443" s="541"/>
      <c r="J1443" s="541"/>
      <c r="K1443" s="541"/>
    </row>
    <row r="1444" spans="2:11" ht="20.100000000000001" customHeight="1" x14ac:dyDescent="0.25">
      <c r="B1444" s="538"/>
      <c r="C1444" s="539"/>
      <c r="D1444" s="540"/>
      <c r="E1444" s="541"/>
      <c r="F1444" s="541"/>
      <c r="G1444" s="541"/>
      <c r="H1444" s="541"/>
      <c r="I1444" s="541"/>
      <c r="J1444" s="541"/>
      <c r="K1444" s="541"/>
    </row>
    <row r="1445" spans="2:11" ht="20.100000000000001" customHeight="1" x14ac:dyDescent="0.25">
      <c r="B1445" s="538"/>
      <c r="C1445" s="539"/>
      <c r="D1445" s="540"/>
      <c r="E1445" s="541"/>
      <c r="F1445" s="541"/>
      <c r="G1445" s="541"/>
      <c r="H1445" s="541"/>
      <c r="I1445" s="541"/>
      <c r="J1445" s="541"/>
      <c r="K1445" s="541"/>
    </row>
    <row r="1446" spans="2:11" ht="20.100000000000001" customHeight="1" x14ac:dyDescent="0.25">
      <c r="B1446" s="538"/>
      <c r="C1446" s="539"/>
      <c r="D1446" s="540"/>
      <c r="E1446" s="541"/>
      <c r="F1446" s="541"/>
      <c r="G1446" s="541"/>
      <c r="H1446" s="541"/>
      <c r="I1446" s="541"/>
      <c r="J1446" s="541"/>
      <c r="K1446" s="541"/>
    </row>
    <row r="1447" spans="2:11" ht="20.100000000000001" customHeight="1" x14ac:dyDescent="0.25">
      <c r="B1447" s="538"/>
      <c r="C1447" s="539"/>
      <c r="D1447" s="540"/>
      <c r="E1447" s="541"/>
      <c r="F1447" s="541"/>
      <c r="G1447" s="541"/>
      <c r="H1447" s="541"/>
      <c r="I1447" s="541"/>
      <c r="J1447" s="541"/>
      <c r="K1447" s="541"/>
    </row>
    <row r="1448" spans="2:11" ht="20.100000000000001" customHeight="1" x14ac:dyDescent="0.25">
      <c r="B1448" s="538"/>
      <c r="C1448" s="539"/>
      <c r="D1448" s="540"/>
      <c r="E1448" s="541"/>
      <c r="F1448" s="541"/>
      <c r="G1448" s="541"/>
      <c r="H1448" s="541"/>
      <c r="I1448" s="541"/>
      <c r="J1448" s="541"/>
      <c r="K1448" s="541"/>
    </row>
    <row r="1449" spans="2:11" ht="20.100000000000001" customHeight="1" x14ac:dyDescent="0.25">
      <c r="B1449" s="538"/>
      <c r="C1449" s="539"/>
      <c r="D1449" s="540"/>
      <c r="E1449" s="541"/>
      <c r="F1449" s="541"/>
      <c r="G1449" s="541"/>
      <c r="H1449" s="541"/>
      <c r="I1449" s="541"/>
      <c r="J1449" s="541"/>
      <c r="K1449" s="541"/>
    </row>
    <row r="1450" spans="2:11" ht="20.100000000000001" customHeight="1" x14ac:dyDescent="0.25">
      <c r="B1450" s="538"/>
      <c r="C1450" s="539"/>
      <c r="D1450" s="540"/>
      <c r="E1450" s="541"/>
      <c r="F1450" s="541"/>
      <c r="G1450" s="541"/>
      <c r="H1450" s="541"/>
      <c r="I1450" s="541"/>
      <c r="J1450" s="541"/>
      <c r="K1450" s="541"/>
    </row>
    <row r="1451" spans="2:11" ht="20.100000000000001" customHeight="1" x14ac:dyDescent="0.25">
      <c r="B1451" s="538"/>
      <c r="C1451" s="539"/>
      <c r="D1451" s="540"/>
      <c r="E1451" s="541"/>
      <c r="F1451" s="541"/>
      <c r="G1451" s="541"/>
      <c r="H1451" s="541"/>
      <c r="I1451" s="541"/>
      <c r="J1451" s="541"/>
      <c r="K1451" s="541"/>
    </row>
    <row r="1452" spans="2:11" ht="20.100000000000001" customHeight="1" x14ac:dyDescent="0.25">
      <c r="B1452" s="538"/>
      <c r="C1452" s="539"/>
      <c r="D1452" s="540"/>
      <c r="E1452" s="541"/>
      <c r="F1452" s="541"/>
      <c r="G1452" s="541"/>
      <c r="H1452" s="541"/>
      <c r="I1452" s="541"/>
      <c r="J1452" s="541"/>
      <c r="K1452" s="541"/>
    </row>
    <row r="1453" spans="2:11" ht="20.100000000000001" customHeight="1" x14ac:dyDescent="0.25">
      <c r="B1453" s="538"/>
      <c r="C1453" s="539"/>
      <c r="D1453" s="540"/>
      <c r="E1453" s="541"/>
      <c r="F1453" s="541"/>
      <c r="G1453" s="541"/>
      <c r="H1453" s="541"/>
      <c r="I1453" s="541"/>
      <c r="J1453" s="541"/>
      <c r="K1453" s="541"/>
    </row>
    <row r="1454" spans="2:11" ht="20.100000000000001" customHeight="1" x14ac:dyDescent="0.25">
      <c r="B1454" s="538"/>
      <c r="C1454" s="539"/>
      <c r="D1454" s="540"/>
      <c r="E1454" s="541"/>
      <c r="F1454" s="541"/>
      <c r="G1454" s="541"/>
      <c r="H1454" s="541"/>
      <c r="I1454" s="541"/>
      <c r="J1454" s="541"/>
      <c r="K1454" s="541"/>
    </row>
    <row r="1455" spans="2:11" ht="20.100000000000001" customHeight="1" x14ac:dyDescent="0.25">
      <c r="B1455" s="538"/>
      <c r="C1455" s="539"/>
      <c r="D1455" s="540"/>
      <c r="E1455" s="541"/>
      <c r="F1455" s="541"/>
      <c r="G1455" s="541"/>
      <c r="H1455" s="541"/>
      <c r="I1455" s="541"/>
      <c r="J1455" s="541"/>
      <c r="K1455" s="541"/>
    </row>
    <row r="1456" spans="2:11" ht="20.100000000000001" customHeight="1" x14ac:dyDescent="0.25">
      <c r="B1456" s="538"/>
      <c r="C1456" s="539"/>
      <c r="D1456" s="540"/>
      <c r="E1456" s="541"/>
      <c r="F1456" s="541"/>
      <c r="G1456" s="541"/>
      <c r="H1456" s="541"/>
      <c r="I1456" s="541"/>
      <c r="J1456" s="541"/>
      <c r="K1456" s="541"/>
    </row>
    <row r="1457" spans="2:11" ht="20.100000000000001" customHeight="1" x14ac:dyDescent="0.25">
      <c r="B1457" s="538"/>
      <c r="C1457" s="539"/>
      <c r="D1457" s="540"/>
      <c r="E1457" s="541"/>
      <c r="F1457" s="541"/>
      <c r="G1457" s="541"/>
      <c r="H1457" s="541"/>
      <c r="I1457" s="541"/>
      <c r="J1457" s="541"/>
      <c r="K1457" s="541"/>
    </row>
    <row r="1458" spans="2:11" ht="20.100000000000001" customHeight="1" x14ac:dyDescent="0.25">
      <c r="B1458" s="538"/>
      <c r="C1458" s="539"/>
      <c r="D1458" s="540"/>
      <c r="E1458" s="541"/>
      <c r="F1458" s="541"/>
      <c r="G1458" s="541"/>
      <c r="H1458" s="541"/>
      <c r="I1458" s="541"/>
      <c r="J1458" s="541"/>
      <c r="K1458" s="541"/>
    </row>
    <row r="1459" spans="2:11" ht="20.100000000000001" customHeight="1" x14ac:dyDescent="0.25">
      <c r="B1459" s="538"/>
      <c r="C1459" s="539"/>
      <c r="D1459" s="540"/>
      <c r="E1459" s="541"/>
      <c r="F1459" s="541"/>
      <c r="G1459" s="541"/>
      <c r="H1459" s="541"/>
      <c r="I1459" s="541"/>
      <c r="J1459" s="541"/>
      <c r="K1459" s="541"/>
    </row>
    <row r="1460" spans="2:11" ht="20.100000000000001" customHeight="1" x14ac:dyDescent="0.25">
      <c r="B1460" s="538"/>
      <c r="C1460" s="539"/>
      <c r="D1460" s="540"/>
      <c r="E1460" s="541"/>
      <c r="F1460" s="541"/>
      <c r="G1460" s="541"/>
      <c r="H1460" s="541"/>
      <c r="I1460" s="541"/>
      <c r="J1460" s="541"/>
      <c r="K1460" s="541"/>
    </row>
    <row r="1461" spans="2:11" ht="20.100000000000001" customHeight="1" x14ac:dyDescent="0.25">
      <c r="B1461" s="538"/>
      <c r="C1461" s="539"/>
      <c r="D1461" s="540"/>
      <c r="E1461" s="541"/>
      <c r="F1461" s="541"/>
      <c r="G1461" s="541"/>
      <c r="H1461" s="541"/>
      <c r="I1461" s="541"/>
      <c r="J1461" s="541"/>
      <c r="K1461" s="541"/>
    </row>
    <row r="1462" spans="2:11" ht="20.100000000000001" customHeight="1" x14ac:dyDescent="0.25">
      <c r="B1462" s="538"/>
      <c r="C1462" s="539"/>
      <c r="D1462" s="540"/>
      <c r="E1462" s="541"/>
      <c r="F1462" s="541"/>
      <c r="G1462" s="541"/>
      <c r="H1462" s="541"/>
      <c r="I1462" s="541"/>
      <c r="J1462" s="541"/>
      <c r="K1462" s="541"/>
    </row>
    <row r="1463" spans="2:11" ht="20.100000000000001" customHeight="1" x14ac:dyDescent="0.25">
      <c r="B1463" s="538"/>
      <c r="C1463" s="539"/>
      <c r="D1463" s="540"/>
      <c r="E1463" s="541"/>
      <c r="F1463" s="541"/>
      <c r="G1463" s="541"/>
      <c r="H1463" s="541"/>
      <c r="I1463" s="541"/>
      <c r="J1463" s="541"/>
      <c r="K1463" s="541"/>
    </row>
    <row r="1464" spans="2:11" ht="20.100000000000001" customHeight="1" x14ac:dyDescent="0.25">
      <c r="B1464" s="538"/>
      <c r="C1464" s="539"/>
      <c r="D1464" s="540"/>
      <c r="E1464" s="541"/>
      <c r="F1464" s="541"/>
      <c r="G1464" s="541"/>
      <c r="H1464" s="541"/>
      <c r="I1464" s="541"/>
      <c r="J1464" s="541"/>
      <c r="K1464" s="541"/>
    </row>
    <row r="1465" spans="2:11" ht="20.100000000000001" customHeight="1" x14ac:dyDescent="0.25">
      <c r="B1465" s="538"/>
      <c r="C1465" s="539"/>
      <c r="D1465" s="540"/>
      <c r="E1465" s="541"/>
      <c r="F1465" s="541"/>
      <c r="G1465" s="541"/>
      <c r="H1465" s="541"/>
      <c r="I1465" s="541"/>
      <c r="J1465" s="541"/>
      <c r="K1465" s="541"/>
    </row>
    <row r="1466" spans="2:11" ht="20.100000000000001" customHeight="1" x14ac:dyDescent="0.25">
      <c r="B1466" s="538"/>
      <c r="C1466" s="539"/>
      <c r="D1466" s="540"/>
      <c r="E1466" s="541"/>
      <c r="F1466" s="541"/>
      <c r="G1466" s="541"/>
      <c r="H1466" s="541"/>
      <c r="I1466" s="541"/>
      <c r="J1466" s="541"/>
      <c r="K1466" s="541"/>
    </row>
    <row r="1467" spans="2:11" ht="20.100000000000001" customHeight="1" x14ac:dyDescent="0.25">
      <c r="B1467" s="538"/>
      <c r="C1467" s="539"/>
      <c r="D1467" s="540"/>
      <c r="E1467" s="541"/>
      <c r="F1467" s="541"/>
      <c r="G1467" s="541"/>
      <c r="H1467" s="541"/>
      <c r="I1467" s="541"/>
      <c r="J1467" s="541"/>
      <c r="K1467" s="541"/>
    </row>
    <row r="1468" spans="2:11" ht="20.100000000000001" customHeight="1" x14ac:dyDescent="0.25">
      <c r="B1468" s="538"/>
      <c r="C1468" s="539"/>
      <c r="D1468" s="540"/>
      <c r="E1468" s="541"/>
      <c r="F1468" s="541"/>
      <c r="G1468" s="541"/>
      <c r="H1468" s="541"/>
      <c r="I1468" s="541"/>
      <c r="J1468" s="541"/>
      <c r="K1468" s="541"/>
    </row>
    <row r="1469" spans="2:11" ht="20.100000000000001" customHeight="1" x14ac:dyDescent="0.25">
      <c r="B1469" s="538"/>
      <c r="C1469" s="539"/>
      <c r="D1469" s="540"/>
      <c r="E1469" s="541"/>
      <c r="F1469" s="541"/>
      <c r="G1469" s="541"/>
      <c r="H1469" s="541"/>
      <c r="I1469" s="541"/>
      <c r="J1469" s="541"/>
      <c r="K1469" s="541"/>
    </row>
    <row r="1470" spans="2:11" ht="20.100000000000001" customHeight="1" x14ac:dyDescent="0.25">
      <c r="B1470" s="538"/>
      <c r="C1470" s="539"/>
      <c r="D1470" s="540"/>
      <c r="E1470" s="541"/>
      <c r="F1470" s="541"/>
      <c r="G1470" s="541"/>
      <c r="H1470" s="541"/>
      <c r="I1470" s="541"/>
      <c r="J1470" s="541"/>
      <c r="K1470" s="541"/>
    </row>
    <row r="1471" spans="2:11" ht="20.100000000000001" customHeight="1" x14ac:dyDescent="0.25">
      <c r="B1471" s="538"/>
      <c r="C1471" s="539"/>
      <c r="D1471" s="540"/>
      <c r="E1471" s="541"/>
      <c r="F1471" s="541"/>
      <c r="G1471" s="541"/>
      <c r="H1471" s="541"/>
      <c r="I1471" s="541"/>
      <c r="J1471" s="541"/>
      <c r="K1471" s="541"/>
    </row>
    <row r="1472" spans="2:11" ht="20.100000000000001" customHeight="1" x14ac:dyDescent="0.25">
      <c r="B1472" s="538"/>
      <c r="C1472" s="539"/>
      <c r="D1472" s="540"/>
      <c r="E1472" s="541"/>
      <c r="F1472" s="541"/>
      <c r="G1472" s="541"/>
      <c r="H1472" s="541"/>
      <c r="I1472" s="541"/>
      <c r="J1472" s="541"/>
      <c r="K1472" s="541"/>
    </row>
    <row r="1473" spans="2:11" ht="20.100000000000001" customHeight="1" x14ac:dyDescent="0.25">
      <c r="B1473" s="538"/>
      <c r="C1473" s="539"/>
      <c r="D1473" s="540"/>
      <c r="E1473" s="541"/>
      <c r="F1473" s="541"/>
      <c r="G1473" s="541"/>
      <c r="H1473" s="541"/>
      <c r="I1473" s="541"/>
      <c r="J1473" s="541"/>
      <c r="K1473" s="541"/>
    </row>
    <row r="1474" spans="2:11" ht="20.100000000000001" customHeight="1" x14ac:dyDescent="0.25">
      <c r="B1474" s="538"/>
      <c r="C1474" s="539"/>
      <c r="D1474" s="540"/>
      <c r="E1474" s="541"/>
      <c r="F1474" s="541"/>
      <c r="G1474" s="541"/>
      <c r="H1474" s="541"/>
      <c r="I1474" s="541"/>
      <c r="J1474" s="541"/>
      <c r="K1474" s="541"/>
    </row>
    <row r="1475" spans="2:11" ht="20.100000000000001" customHeight="1" x14ac:dyDescent="0.25">
      <c r="B1475" s="538"/>
      <c r="C1475" s="539"/>
      <c r="D1475" s="540"/>
      <c r="E1475" s="541"/>
      <c r="F1475" s="541"/>
      <c r="G1475" s="541"/>
      <c r="H1475" s="541"/>
      <c r="I1475" s="541"/>
      <c r="J1475" s="541"/>
      <c r="K1475" s="541"/>
    </row>
    <row r="1476" spans="2:11" ht="20.100000000000001" customHeight="1" x14ac:dyDescent="0.25">
      <c r="B1476" s="538"/>
      <c r="C1476" s="539"/>
      <c r="D1476" s="540"/>
      <c r="E1476" s="541"/>
      <c r="F1476" s="541"/>
      <c r="G1476" s="541"/>
      <c r="H1476" s="541"/>
      <c r="I1476" s="541"/>
      <c r="J1476" s="541"/>
      <c r="K1476" s="541"/>
    </row>
    <row r="1477" spans="2:11" ht="20.100000000000001" customHeight="1" x14ac:dyDescent="0.25">
      <c r="B1477" s="538"/>
      <c r="C1477" s="539"/>
      <c r="D1477" s="540"/>
      <c r="E1477" s="541"/>
      <c r="F1477" s="541"/>
      <c r="G1477" s="541"/>
      <c r="H1477" s="541"/>
      <c r="I1477" s="541"/>
      <c r="J1477" s="541"/>
      <c r="K1477" s="541"/>
    </row>
    <row r="1478" spans="2:11" ht="20.100000000000001" customHeight="1" x14ac:dyDescent="0.25">
      <c r="B1478" s="538"/>
      <c r="C1478" s="539"/>
      <c r="D1478" s="540"/>
      <c r="E1478" s="541"/>
      <c r="F1478" s="541"/>
      <c r="G1478" s="541"/>
      <c r="H1478" s="541"/>
      <c r="I1478" s="541"/>
      <c r="J1478" s="541"/>
      <c r="K1478" s="541"/>
    </row>
    <row r="1479" spans="2:11" ht="20.100000000000001" customHeight="1" x14ac:dyDescent="0.25">
      <c r="B1479" s="538"/>
      <c r="C1479" s="539"/>
      <c r="D1479" s="540"/>
      <c r="E1479" s="541"/>
      <c r="F1479" s="541"/>
      <c r="G1479" s="541"/>
      <c r="H1479" s="541"/>
      <c r="I1479" s="541"/>
      <c r="J1479" s="541"/>
      <c r="K1479" s="541"/>
    </row>
    <row r="1480" spans="2:11" ht="20.100000000000001" customHeight="1" x14ac:dyDescent="0.25">
      <c r="B1480" s="538"/>
      <c r="C1480" s="539"/>
      <c r="D1480" s="540"/>
      <c r="E1480" s="541"/>
      <c r="F1480" s="541"/>
      <c r="G1480" s="541"/>
      <c r="H1480" s="541"/>
      <c r="I1480" s="541"/>
      <c r="J1480" s="541"/>
      <c r="K1480" s="541"/>
    </row>
    <row r="1481" spans="2:11" ht="20.100000000000001" customHeight="1" x14ac:dyDescent="0.25">
      <c r="B1481" s="538"/>
      <c r="C1481" s="539"/>
      <c r="D1481" s="540"/>
      <c r="E1481" s="541"/>
      <c r="F1481" s="541"/>
      <c r="G1481" s="541"/>
      <c r="H1481" s="541"/>
      <c r="I1481" s="541"/>
      <c r="J1481" s="541"/>
      <c r="K1481" s="541"/>
    </row>
    <row r="1482" spans="2:11" ht="20.100000000000001" customHeight="1" x14ac:dyDescent="0.25">
      <c r="B1482" s="538"/>
      <c r="C1482" s="539"/>
      <c r="D1482" s="540"/>
      <c r="E1482" s="541"/>
      <c r="F1482" s="541"/>
      <c r="G1482" s="541"/>
      <c r="H1482" s="541"/>
      <c r="I1482" s="541"/>
      <c r="J1482" s="541"/>
      <c r="K1482" s="541"/>
    </row>
    <row r="1483" spans="2:11" ht="20.100000000000001" customHeight="1" x14ac:dyDescent="0.25">
      <c r="B1483" s="538"/>
      <c r="C1483" s="539"/>
      <c r="D1483" s="540"/>
      <c r="E1483" s="541"/>
      <c r="F1483" s="541"/>
      <c r="G1483" s="541"/>
      <c r="H1483" s="541"/>
      <c r="I1483" s="541"/>
      <c r="J1483" s="541"/>
      <c r="K1483" s="541"/>
    </row>
    <row r="1484" spans="2:11" ht="20.100000000000001" customHeight="1" x14ac:dyDescent="0.25">
      <c r="B1484" s="538"/>
      <c r="C1484" s="539"/>
      <c r="D1484" s="540"/>
      <c r="E1484" s="541"/>
      <c r="F1484" s="541"/>
      <c r="G1484" s="541"/>
      <c r="H1484" s="541"/>
      <c r="I1484" s="541"/>
      <c r="J1484" s="541"/>
      <c r="K1484" s="541"/>
    </row>
    <row r="1485" spans="2:11" ht="20.100000000000001" customHeight="1" x14ac:dyDescent="0.25">
      <c r="B1485" s="538"/>
      <c r="C1485" s="539"/>
      <c r="D1485" s="540"/>
      <c r="E1485" s="541"/>
      <c r="F1485" s="541"/>
      <c r="G1485" s="541"/>
      <c r="H1485" s="541"/>
      <c r="I1485" s="541"/>
      <c r="J1485" s="541"/>
      <c r="K1485" s="541"/>
    </row>
    <row r="1486" spans="2:11" ht="20.100000000000001" customHeight="1" x14ac:dyDescent="0.25">
      <c r="B1486" s="538"/>
      <c r="C1486" s="539"/>
      <c r="D1486" s="540"/>
      <c r="E1486" s="541"/>
      <c r="F1486" s="541"/>
      <c r="G1486" s="541"/>
      <c r="H1486" s="541"/>
      <c r="I1486" s="541"/>
      <c r="J1486" s="541"/>
      <c r="K1486" s="541"/>
    </row>
    <row r="1487" spans="2:11" ht="20.100000000000001" customHeight="1" x14ac:dyDescent="0.25">
      <c r="B1487" s="538"/>
      <c r="C1487" s="539"/>
      <c r="D1487" s="540"/>
      <c r="E1487" s="541"/>
      <c r="F1487" s="541"/>
      <c r="G1487" s="541"/>
      <c r="H1487" s="541"/>
      <c r="I1487" s="541"/>
      <c r="J1487" s="541"/>
      <c r="K1487" s="541"/>
    </row>
    <row r="1488" spans="2:11" ht="20.100000000000001" customHeight="1" x14ac:dyDescent="0.25">
      <c r="B1488" s="538"/>
      <c r="C1488" s="539"/>
      <c r="D1488" s="540"/>
      <c r="E1488" s="541"/>
      <c r="F1488" s="541"/>
      <c r="G1488" s="541"/>
      <c r="H1488" s="541"/>
      <c r="I1488" s="541"/>
      <c r="J1488" s="541"/>
      <c r="K1488" s="541"/>
    </row>
    <row r="1489" spans="2:11" ht="20.100000000000001" customHeight="1" x14ac:dyDescent="0.25">
      <c r="B1489" s="538"/>
      <c r="C1489" s="539"/>
      <c r="D1489" s="540"/>
      <c r="E1489" s="541"/>
      <c r="F1489" s="541"/>
      <c r="G1489" s="541"/>
      <c r="H1489" s="541"/>
      <c r="I1489" s="541"/>
      <c r="J1489" s="541"/>
      <c r="K1489" s="541"/>
    </row>
    <row r="1490" spans="2:11" ht="20.100000000000001" customHeight="1" x14ac:dyDescent="0.25">
      <c r="B1490" s="538"/>
      <c r="C1490" s="539"/>
      <c r="D1490" s="540"/>
      <c r="E1490" s="541"/>
      <c r="F1490" s="541"/>
      <c r="G1490" s="541"/>
      <c r="H1490" s="541"/>
      <c r="I1490" s="541"/>
      <c r="J1490" s="541"/>
      <c r="K1490" s="541"/>
    </row>
    <row r="1491" spans="2:11" ht="20.100000000000001" customHeight="1" x14ac:dyDescent="0.25">
      <c r="B1491" s="538"/>
      <c r="C1491" s="539"/>
      <c r="D1491" s="540"/>
      <c r="E1491" s="541"/>
      <c r="F1491" s="541"/>
      <c r="G1491" s="541"/>
      <c r="H1491" s="541"/>
      <c r="I1491" s="541"/>
      <c r="J1491" s="541"/>
      <c r="K1491" s="541"/>
    </row>
    <row r="1492" spans="2:11" ht="20.100000000000001" customHeight="1" x14ac:dyDescent="0.25">
      <c r="B1492" s="538"/>
      <c r="C1492" s="539"/>
      <c r="D1492" s="540"/>
      <c r="E1492" s="541"/>
      <c r="F1492" s="541"/>
      <c r="G1492" s="541"/>
      <c r="H1492" s="541"/>
      <c r="I1492" s="541"/>
      <c r="J1492" s="541"/>
      <c r="K1492" s="541"/>
    </row>
    <row r="1493" spans="2:11" ht="20.100000000000001" customHeight="1" x14ac:dyDescent="0.25">
      <c r="B1493" s="538"/>
      <c r="C1493" s="539"/>
      <c r="D1493" s="540"/>
      <c r="E1493" s="541"/>
      <c r="F1493" s="541"/>
      <c r="G1493" s="541"/>
      <c r="H1493" s="541"/>
      <c r="I1493" s="541"/>
      <c r="J1493" s="541"/>
      <c r="K1493" s="541"/>
    </row>
    <row r="1494" spans="2:11" ht="20.100000000000001" customHeight="1" x14ac:dyDescent="0.25">
      <c r="B1494" s="538"/>
      <c r="C1494" s="539"/>
      <c r="D1494" s="540"/>
      <c r="E1494" s="541"/>
      <c r="F1494" s="541"/>
      <c r="G1494" s="541"/>
      <c r="H1494" s="541"/>
      <c r="I1494" s="541"/>
      <c r="J1494" s="541"/>
      <c r="K1494" s="541"/>
    </row>
    <row r="1495" spans="2:11" ht="20.100000000000001" customHeight="1" x14ac:dyDescent="0.25">
      <c r="B1495" s="538"/>
      <c r="C1495" s="539"/>
      <c r="D1495" s="540"/>
      <c r="E1495" s="541"/>
      <c r="F1495" s="541"/>
      <c r="G1495" s="541"/>
      <c r="H1495" s="541"/>
      <c r="I1495" s="541"/>
      <c r="J1495" s="541"/>
      <c r="K1495" s="541"/>
    </row>
    <row r="1496" spans="2:11" ht="20.100000000000001" customHeight="1" x14ac:dyDescent="0.25">
      <c r="B1496" s="538"/>
      <c r="C1496" s="539"/>
      <c r="D1496" s="540"/>
      <c r="E1496" s="541"/>
      <c r="F1496" s="541"/>
      <c r="G1496" s="541"/>
      <c r="H1496" s="541"/>
      <c r="I1496" s="541"/>
      <c r="J1496" s="541"/>
      <c r="K1496" s="541"/>
    </row>
    <row r="1497" spans="2:11" ht="20.100000000000001" customHeight="1" x14ac:dyDescent="0.25">
      <c r="B1497" s="538"/>
      <c r="C1497" s="539"/>
      <c r="D1497" s="540"/>
      <c r="E1497" s="541"/>
      <c r="F1497" s="541"/>
      <c r="G1497" s="541"/>
      <c r="H1497" s="541"/>
      <c r="I1497" s="541"/>
      <c r="J1497" s="541"/>
      <c r="K1497" s="541"/>
    </row>
    <row r="1498" spans="2:11" ht="20.100000000000001" customHeight="1" x14ac:dyDescent="0.25">
      <c r="B1498" s="538"/>
      <c r="C1498" s="539"/>
      <c r="D1498" s="540"/>
      <c r="E1498" s="541"/>
      <c r="F1498" s="541"/>
      <c r="G1498" s="541"/>
      <c r="H1498" s="541"/>
      <c r="I1498" s="541"/>
      <c r="J1498" s="541"/>
      <c r="K1498" s="541"/>
    </row>
    <row r="1499" spans="2:11" ht="20.100000000000001" customHeight="1" x14ac:dyDescent="0.25">
      <c r="B1499" s="538"/>
      <c r="C1499" s="539"/>
      <c r="D1499" s="540"/>
      <c r="E1499" s="541"/>
      <c r="F1499" s="541"/>
      <c r="G1499" s="541"/>
      <c r="H1499" s="541"/>
      <c r="I1499" s="541"/>
      <c r="J1499" s="541"/>
      <c r="K1499" s="541"/>
    </row>
    <row r="1500" spans="2:11" ht="20.100000000000001" customHeight="1" x14ac:dyDescent="0.25">
      <c r="B1500" s="538"/>
      <c r="C1500" s="539"/>
      <c r="D1500" s="540"/>
      <c r="E1500" s="541"/>
      <c r="F1500" s="541"/>
      <c r="G1500" s="541"/>
      <c r="H1500" s="541"/>
      <c r="I1500" s="541"/>
      <c r="J1500" s="541"/>
      <c r="K1500" s="541"/>
    </row>
    <row r="1501" spans="2:11" ht="20.100000000000001" customHeight="1" x14ac:dyDescent="0.25">
      <c r="B1501" s="538"/>
      <c r="C1501" s="539"/>
      <c r="D1501" s="540"/>
      <c r="E1501" s="541"/>
      <c r="F1501" s="541"/>
      <c r="G1501" s="541"/>
      <c r="H1501" s="541"/>
      <c r="I1501" s="541"/>
      <c r="J1501" s="541"/>
      <c r="K1501" s="541"/>
    </row>
    <row r="1502" spans="2:11" ht="20.100000000000001" customHeight="1" x14ac:dyDescent="0.25">
      <c r="B1502" s="538"/>
      <c r="C1502" s="539"/>
      <c r="D1502" s="540"/>
      <c r="E1502" s="541"/>
      <c r="F1502" s="541"/>
      <c r="G1502" s="541"/>
      <c r="H1502" s="541"/>
      <c r="I1502" s="541"/>
      <c r="J1502" s="541"/>
      <c r="K1502" s="541"/>
    </row>
    <row r="1503" spans="2:11" ht="20.100000000000001" customHeight="1" x14ac:dyDescent="0.25">
      <c r="B1503" s="538"/>
      <c r="C1503" s="539"/>
      <c r="D1503" s="540"/>
      <c r="E1503" s="541"/>
      <c r="F1503" s="541"/>
      <c r="G1503" s="541"/>
      <c r="H1503" s="541"/>
      <c r="I1503" s="541"/>
      <c r="J1503" s="541"/>
      <c r="K1503" s="541"/>
    </row>
    <row r="1504" spans="2:11" ht="20.100000000000001" customHeight="1" x14ac:dyDescent="0.25">
      <c r="B1504" s="538"/>
      <c r="C1504" s="539"/>
      <c r="D1504" s="540"/>
      <c r="E1504" s="541"/>
      <c r="F1504" s="541"/>
      <c r="G1504" s="541"/>
      <c r="H1504" s="541"/>
      <c r="I1504" s="541"/>
      <c r="J1504" s="541"/>
      <c r="K1504" s="541"/>
    </row>
    <row r="1505" spans="1:11" ht="20.100000000000001" customHeight="1" x14ac:dyDescent="0.25">
      <c r="B1505" s="538"/>
      <c r="C1505" s="539"/>
      <c r="D1505" s="540"/>
      <c r="E1505" s="541"/>
      <c r="F1505" s="541"/>
      <c r="G1505" s="541"/>
      <c r="H1505" s="541"/>
      <c r="I1505" s="541"/>
      <c r="J1505" s="541"/>
      <c r="K1505" s="541"/>
    </row>
    <row r="1506" spans="1:11" ht="20.100000000000001" customHeight="1" x14ac:dyDescent="0.25">
      <c r="B1506" s="538"/>
      <c r="C1506" s="539"/>
      <c r="D1506" s="540"/>
      <c r="E1506" s="541"/>
      <c r="F1506" s="541"/>
      <c r="G1506" s="541"/>
      <c r="H1506" s="541"/>
      <c r="I1506" s="541"/>
      <c r="J1506" s="541"/>
      <c r="K1506" s="541"/>
    </row>
    <row r="1507" spans="1:11" ht="20.100000000000001" customHeight="1" x14ac:dyDescent="0.25">
      <c r="B1507" s="538"/>
      <c r="C1507" s="539"/>
      <c r="D1507" s="540"/>
      <c r="E1507" s="541"/>
      <c r="F1507" s="541"/>
      <c r="G1507" s="541"/>
      <c r="H1507" s="541"/>
      <c r="I1507" s="541"/>
      <c r="J1507" s="541"/>
      <c r="K1507" s="541"/>
    </row>
    <row r="1508" spans="1:11" ht="20.100000000000001" customHeight="1" x14ac:dyDescent="0.25">
      <c r="B1508" s="538"/>
      <c r="C1508" s="539"/>
      <c r="D1508" s="540"/>
      <c r="E1508" s="541"/>
      <c r="F1508" s="541"/>
      <c r="G1508" s="541"/>
      <c r="H1508" s="541"/>
      <c r="I1508" s="541"/>
      <c r="J1508" s="541"/>
      <c r="K1508" s="541"/>
    </row>
    <row r="1509" spans="1:11" ht="20.100000000000001" customHeight="1" x14ac:dyDescent="0.25">
      <c r="B1509" s="538"/>
      <c r="C1509" s="539"/>
      <c r="D1509" s="540"/>
      <c r="E1509" s="541"/>
      <c r="F1509" s="541"/>
      <c r="G1509" s="541"/>
      <c r="H1509" s="541"/>
      <c r="I1509" s="541"/>
      <c r="J1509" s="541"/>
      <c r="K1509" s="541"/>
    </row>
    <row r="1510" spans="1:11" ht="20.100000000000001" customHeight="1" x14ac:dyDescent="0.25">
      <c r="B1510" s="538"/>
      <c r="C1510" s="539"/>
      <c r="D1510" s="540"/>
      <c r="E1510" s="541"/>
      <c r="F1510" s="541"/>
      <c r="G1510" s="541"/>
      <c r="H1510" s="541"/>
      <c r="I1510" s="541"/>
      <c r="J1510" s="541"/>
      <c r="K1510" s="541"/>
    </row>
    <row r="1511" spans="1:11" ht="20.100000000000001" customHeight="1" x14ac:dyDescent="0.25">
      <c r="B1511" s="452"/>
      <c r="C1511" s="452"/>
      <c r="D1511" s="452"/>
      <c r="E1511" s="452"/>
      <c r="F1511" s="452"/>
      <c r="G1511" s="452"/>
      <c r="H1511" s="452"/>
      <c r="I1511" s="452"/>
      <c r="J1511" s="452"/>
      <c r="K1511" s="452"/>
    </row>
    <row r="1512" spans="1:11" ht="20.100000000000001" customHeight="1" x14ac:dyDescent="0.25">
      <c r="A1512" s="543"/>
      <c r="B1512" s="449">
        <f t="shared" ref="B1512:B1526" si="3">IFERROR(IF(LEN(C1512)=0,"",StartYear+3),"")</f>
        <v>2025</v>
      </c>
      <c r="C1512" s="348" t="str">
        <f>IFERROR(IF(INDEX(TableEmployeeList[Employee Name],Calc!B11)="","",INDEX(TableEmployeeList[Employee Name],Calc!B11)),"")</f>
        <v>Jonah Peterson</v>
      </c>
      <c r="D1512" s="349" t="str">
        <f>IFERROR(IF(INDEX(TableEmployeeList[Department],Calc!B11)="","",INDEX(TableEmployeeList[Department],Calc!B11)),"")</f>
        <v>HR</v>
      </c>
      <c r="E1512" s="327"/>
      <c r="F1512" s="327"/>
      <c r="G1512" s="327"/>
      <c r="H1512" s="327"/>
      <c r="I1512" s="327"/>
      <c r="J1512" s="327"/>
      <c r="K1512" s="327"/>
    </row>
    <row r="1513" spans="1:11" ht="20.100000000000001" customHeight="1" x14ac:dyDescent="0.25">
      <c r="A1513" s="543"/>
      <c r="B1513" s="450">
        <f t="shared" si="3"/>
        <v>2025</v>
      </c>
      <c r="C1513" s="348" t="str">
        <f>IFERROR(IF(INDEX(TableEmployeeList[Employee Name],Calc!B12)="","",INDEX(TableEmployeeList[Employee Name],Calc!B12)),"")</f>
        <v>Laila Robinson</v>
      </c>
      <c r="D1513" s="349" t="str">
        <f>IFERROR(IF(INDEX(TableEmployeeList[Department],Calc!B12)="","",INDEX(TableEmployeeList[Department],Calc!B12)),"")</f>
        <v>Marketing</v>
      </c>
      <c r="E1513" s="327"/>
      <c r="F1513" s="327"/>
      <c r="G1513" s="327"/>
      <c r="H1513" s="327"/>
      <c r="I1513" s="327"/>
      <c r="J1513" s="327"/>
      <c r="K1513" s="327"/>
    </row>
    <row r="1514" spans="1:11" ht="20.100000000000001" customHeight="1" x14ac:dyDescent="0.25">
      <c r="A1514" s="543"/>
      <c r="B1514" s="450">
        <f t="shared" si="3"/>
        <v>2025</v>
      </c>
      <c r="C1514" s="348" t="str">
        <f>IFERROR(IF(INDEX(TableEmployeeList[Employee Name],Calc!B13)="","",INDEX(TableEmployeeList[Employee Name],Calc!B13)),"")</f>
        <v>Vincent Collins</v>
      </c>
      <c r="D1514" s="349" t="str">
        <f>IFERROR(IF(INDEX(TableEmployeeList[Department],Calc!B13)="","",INDEX(TableEmployeeList[Department],Calc!B13)),"")</f>
        <v>Marketing</v>
      </c>
      <c r="E1514" s="327"/>
      <c r="F1514" s="327"/>
      <c r="G1514" s="327"/>
      <c r="H1514" s="327"/>
      <c r="I1514" s="327"/>
      <c r="J1514" s="327"/>
      <c r="K1514" s="327"/>
    </row>
    <row r="1515" spans="1:11" ht="20.100000000000001" customHeight="1" x14ac:dyDescent="0.25">
      <c r="A1515" s="543"/>
      <c r="B1515" s="450">
        <f t="shared" si="3"/>
        <v>2025</v>
      </c>
      <c r="C1515" s="348" t="str">
        <f>IFERROR(IF(INDEX(TableEmployeeList[Employee Name],Calc!B14)="","",INDEX(TableEmployeeList[Employee Name],Calc!B14)),"")</f>
        <v>Noah Kim</v>
      </c>
      <c r="D1515" s="349" t="str">
        <f>IFERROR(IF(INDEX(TableEmployeeList[Department],Calc!B14)="","",INDEX(TableEmployeeList[Department],Calc!B14)),"")</f>
        <v>Finance</v>
      </c>
      <c r="E1515" s="327"/>
      <c r="F1515" s="327"/>
      <c r="G1515" s="327"/>
      <c r="H1515" s="327"/>
      <c r="I1515" s="327"/>
      <c r="J1515" s="327"/>
      <c r="K1515" s="327"/>
    </row>
    <row r="1516" spans="1:11" ht="20.100000000000001" customHeight="1" x14ac:dyDescent="0.25">
      <c r="A1516" s="543"/>
      <c r="B1516" s="450">
        <f t="shared" si="3"/>
        <v>2025</v>
      </c>
      <c r="C1516" s="348" t="str">
        <f>IFERROR(IF(INDEX(TableEmployeeList[Employee Name],Calc!B15)="","",INDEX(TableEmployeeList[Employee Name],Calc!B15)),"")</f>
        <v>Kane Watts</v>
      </c>
      <c r="D1516" s="349" t="str">
        <f>IFERROR(IF(INDEX(TableEmployeeList[Department],Calc!B15)="","",INDEX(TableEmployeeList[Department],Calc!B15)),"")</f>
        <v>Finance</v>
      </c>
      <c r="E1516" s="327"/>
      <c r="F1516" s="327"/>
      <c r="G1516" s="327"/>
      <c r="H1516" s="327"/>
      <c r="I1516" s="327"/>
      <c r="J1516" s="327"/>
      <c r="K1516" s="327"/>
    </row>
    <row r="1517" spans="1:11" ht="20.100000000000001" customHeight="1" x14ac:dyDescent="0.25">
      <c r="A1517" s="543"/>
      <c r="B1517" s="450">
        <f t="shared" si="3"/>
        <v>2025</v>
      </c>
      <c r="C1517" s="348" t="str">
        <f>IFERROR(IF(INDEX(TableEmployeeList[Employee Name],Calc!B16)="","",INDEX(TableEmployeeList[Employee Name],Calc!B16)),"")</f>
        <v>Ryan Briggs</v>
      </c>
      <c r="D1517" s="349" t="str">
        <f>IFERROR(IF(INDEX(TableEmployeeList[Department],Calc!B16)="","",INDEX(TableEmployeeList[Department],Calc!B16)),"")</f>
        <v>Accounting</v>
      </c>
      <c r="E1517" s="327"/>
      <c r="F1517" s="327"/>
      <c r="G1517" s="327"/>
      <c r="H1517" s="327"/>
      <c r="I1517" s="327"/>
      <c r="J1517" s="327"/>
      <c r="K1517" s="327"/>
    </row>
    <row r="1518" spans="1:11" ht="20.100000000000001" customHeight="1" x14ac:dyDescent="0.25">
      <c r="A1518" s="543"/>
      <c r="B1518" s="450">
        <f t="shared" si="3"/>
        <v>2025</v>
      </c>
      <c r="C1518" s="348" t="str">
        <f>IFERROR(IF(INDEX(TableEmployeeList[Employee Name],Calc!B17)="","",INDEX(TableEmployeeList[Employee Name],Calc!B17)),"")</f>
        <v>Kobe Murphy</v>
      </c>
      <c r="D1518" s="349" t="str">
        <f>IFERROR(IF(INDEX(TableEmployeeList[Department],Calc!B17)="","",INDEX(TableEmployeeList[Department],Calc!B17)),"")</f>
        <v>Accounting</v>
      </c>
      <c r="E1518" s="327"/>
      <c r="F1518" s="327"/>
      <c r="G1518" s="327"/>
      <c r="H1518" s="327"/>
      <c r="I1518" s="327"/>
      <c r="J1518" s="327"/>
      <c r="K1518" s="327"/>
    </row>
    <row r="1519" spans="1:11" ht="20.100000000000001" customHeight="1" x14ac:dyDescent="0.25">
      <c r="A1519" s="543"/>
      <c r="B1519" s="450">
        <f t="shared" si="3"/>
        <v>2025</v>
      </c>
      <c r="C1519" s="348" t="str">
        <f>IFERROR(IF(INDEX(TableEmployeeList[Employee Name],Calc!B18)="","",INDEX(TableEmployeeList[Employee Name],Calc!B18)),"")</f>
        <v>Rylie Norman</v>
      </c>
      <c r="D1519" s="349" t="str">
        <f>IFERROR(IF(INDEX(TableEmployeeList[Department],Calc!B18)="","",INDEX(TableEmployeeList[Department],Calc!B18)),"")</f>
        <v>Sales</v>
      </c>
      <c r="E1519" s="327"/>
      <c r="F1519" s="327"/>
      <c r="G1519" s="327"/>
      <c r="H1519" s="327"/>
      <c r="I1519" s="327"/>
      <c r="J1519" s="327"/>
      <c r="K1519" s="327"/>
    </row>
    <row r="1520" spans="1:11" ht="20.100000000000001" customHeight="1" x14ac:dyDescent="0.25">
      <c r="A1520" s="543"/>
      <c r="B1520" s="450">
        <f t="shared" si="3"/>
        <v>2025</v>
      </c>
      <c r="C1520" s="348" t="str">
        <f>IFERROR(IF(INDEX(TableEmployeeList[Employee Name],Calc!B19)="","",INDEX(TableEmployeeList[Employee Name],Calc!B19)),"")</f>
        <v>Adalynn Turner</v>
      </c>
      <c r="D1520" s="349" t="str">
        <f>IFERROR(IF(INDEX(TableEmployeeList[Department],Calc!B19)="","",INDEX(TableEmployeeList[Department],Calc!B19)),"")</f>
        <v>Sales</v>
      </c>
      <c r="E1520" s="327"/>
      <c r="F1520" s="327"/>
      <c r="G1520" s="327"/>
      <c r="H1520" s="327"/>
      <c r="I1520" s="327"/>
      <c r="J1520" s="327"/>
      <c r="K1520" s="327"/>
    </row>
    <row r="1521" spans="1:11" ht="20.100000000000001" customHeight="1" x14ac:dyDescent="0.25">
      <c r="A1521" s="543"/>
      <c r="B1521" s="450">
        <f t="shared" si="3"/>
        <v>2025</v>
      </c>
      <c r="C1521" s="348" t="str">
        <f>IFERROR(IF(INDEX(TableEmployeeList[Employee Name],Calc!B20)="","",INDEX(TableEmployeeList[Employee Name],Calc!B20)),"")</f>
        <v>Aylin Berry</v>
      </c>
      <c r="D1521" s="349" t="str">
        <f>IFERROR(IF(INDEX(TableEmployeeList[Department],Calc!B20)="","",INDEX(TableEmployeeList[Department],Calc!B20)),"")</f>
        <v>Sales</v>
      </c>
      <c r="E1521" s="327"/>
      <c r="F1521" s="327"/>
      <c r="G1521" s="327"/>
      <c r="H1521" s="327"/>
      <c r="I1521" s="327"/>
      <c r="J1521" s="327"/>
      <c r="K1521" s="327"/>
    </row>
    <row r="1522" spans="1:11" ht="20.100000000000001" customHeight="1" x14ac:dyDescent="0.25">
      <c r="A1522" s="543"/>
      <c r="B1522" s="450" t="str">
        <f t="shared" si="3"/>
        <v/>
      </c>
      <c r="C1522" s="348" t="str">
        <f>IFERROR(IF(INDEX(TableEmployeeList[Employee Name],Calc!B21)="","",INDEX(TableEmployeeList[Employee Name],Calc!B21)),"")</f>
        <v/>
      </c>
      <c r="D1522" s="349" t="str">
        <f>IFERROR(IF(INDEX(TableEmployeeList[Department],Calc!B21)="","",INDEX(TableEmployeeList[Department],Calc!B21)),"")</f>
        <v/>
      </c>
      <c r="E1522" s="327"/>
      <c r="F1522" s="327"/>
      <c r="G1522" s="327"/>
      <c r="H1522" s="327"/>
      <c r="I1522" s="327"/>
      <c r="J1522" s="327"/>
      <c r="K1522" s="327"/>
    </row>
    <row r="1523" spans="1:11" ht="20.100000000000001" customHeight="1" x14ac:dyDescent="0.25">
      <c r="A1523" s="543"/>
      <c r="B1523" s="450" t="str">
        <f t="shared" si="3"/>
        <v/>
      </c>
      <c r="C1523" s="348" t="str">
        <f>IFERROR(IF(INDEX(TableEmployeeList[Employee Name],Calc!B22)="","",INDEX(TableEmployeeList[Employee Name],Calc!B22)),"")</f>
        <v/>
      </c>
      <c r="D1523" s="349" t="str">
        <f>IFERROR(IF(INDEX(TableEmployeeList[Department],Calc!B22)="","",INDEX(TableEmployeeList[Department],Calc!B22)),"")</f>
        <v/>
      </c>
      <c r="E1523" s="327"/>
      <c r="F1523" s="327"/>
      <c r="G1523" s="327"/>
      <c r="H1523" s="327"/>
      <c r="I1523" s="327"/>
      <c r="J1523" s="327"/>
      <c r="K1523" s="327"/>
    </row>
    <row r="1524" spans="1:11" ht="20.100000000000001" customHeight="1" x14ac:dyDescent="0.25">
      <c r="A1524" s="543"/>
      <c r="B1524" s="450" t="str">
        <f t="shared" si="3"/>
        <v/>
      </c>
      <c r="C1524" s="348" t="str">
        <f>IFERROR(IF(INDEX(TableEmployeeList[Employee Name],Calc!B23)="","",INDEX(TableEmployeeList[Employee Name],Calc!B23)),"")</f>
        <v/>
      </c>
      <c r="D1524" s="349" t="str">
        <f>IFERROR(IF(INDEX(TableEmployeeList[Department],Calc!B23)="","",INDEX(TableEmployeeList[Department],Calc!B23)),"")</f>
        <v/>
      </c>
      <c r="E1524" s="327"/>
      <c r="F1524" s="327"/>
      <c r="G1524" s="327"/>
      <c r="H1524" s="327"/>
      <c r="I1524" s="327"/>
      <c r="J1524" s="327"/>
      <c r="K1524" s="327"/>
    </row>
    <row r="1525" spans="1:11" ht="20.100000000000001" customHeight="1" x14ac:dyDescent="0.25">
      <c r="A1525" s="543"/>
      <c r="B1525" s="450" t="str">
        <f t="shared" si="3"/>
        <v/>
      </c>
      <c r="C1525" s="348" t="str">
        <f>IFERROR(IF(INDEX(TableEmployeeList[Employee Name],Calc!B24)="","",INDEX(TableEmployeeList[Employee Name],Calc!B24)),"")</f>
        <v/>
      </c>
      <c r="D1525" s="349" t="str">
        <f>IFERROR(IF(INDEX(TableEmployeeList[Department],Calc!B24)="","",INDEX(TableEmployeeList[Department],Calc!B24)),"")</f>
        <v/>
      </c>
      <c r="E1525" s="327"/>
      <c r="F1525" s="327"/>
      <c r="G1525" s="327"/>
      <c r="H1525" s="327"/>
      <c r="I1525" s="327"/>
      <c r="J1525" s="327"/>
      <c r="K1525" s="327"/>
    </row>
    <row r="1526" spans="1:11" ht="20.100000000000001" customHeight="1" x14ac:dyDescent="0.25">
      <c r="A1526" s="543"/>
      <c r="B1526" s="450" t="str">
        <f t="shared" si="3"/>
        <v/>
      </c>
      <c r="C1526" s="348" t="str">
        <f>IFERROR(IF(INDEX(TableEmployeeList[Employee Name],Calc!B25)="","",INDEX(TableEmployeeList[Employee Name],Calc!B25)),"")</f>
        <v/>
      </c>
      <c r="D1526" s="349" t="str">
        <f>IFERROR(IF(INDEX(TableEmployeeList[Department],Calc!B25)="","",INDEX(TableEmployeeList[Department],Calc!B25)),"")</f>
        <v/>
      </c>
      <c r="E1526" s="327"/>
      <c r="F1526" s="327"/>
      <c r="G1526" s="327"/>
      <c r="H1526" s="327"/>
      <c r="I1526" s="327"/>
      <c r="J1526" s="327"/>
      <c r="K1526" s="327"/>
    </row>
    <row r="1527" spans="1:11" ht="20.100000000000001" customHeight="1" x14ac:dyDescent="0.25">
      <c r="A1527" s="543"/>
      <c r="B1527" s="538"/>
      <c r="C1527" s="539"/>
      <c r="D1527" s="540"/>
      <c r="E1527" s="541"/>
      <c r="F1527" s="541"/>
      <c r="G1527" s="541"/>
      <c r="H1527" s="541"/>
      <c r="I1527" s="541"/>
      <c r="J1527" s="541"/>
      <c r="K1527" s="541"/>
    </row>
    <row r="1528" spans="1:11" ht="20.100000000000001" customHeight="1" x14ac:dyDescent="0.25">
      <c r="A1528" s="543"/>
      <c r="B1528" s="538"/>
      <c r="C1528" s="539"/>
      <c r="D1528" s="540"/>
      <c r="E1528" s="541"/>
      <c r="F1528" s="541"/>
      <c r="G1528" s="541"/>
      <c r="H1528" s="541"/>
      <c r="I1528" s="541"/>
      <c r="J1528" s="541"/>
      <c r="K1528" s="541"/>
    </row>
    <row r="1529" spans="1:11" ht="20.100000000000001" customHeight="1" x14ac:dyDescent="0.25">
      <c r="A1529" s="543"/>
      <c r="B1529" s="538"/>
      <c r="C1529" s="539"/>
      <c r="D1529" s="540"/>
      <c r="E1529" s="541"/>
      <c r="F1529" s="541"/>
      <c r="G1529" s="541"/>
      <c r="H1529" s="541"/>
      <c r="I1529" s="541"/>
      <c r="J1529" s="541"/>
      <c r="K1529" s="541"/>
    </row>
    <row r="1530" spans="1:11" ht="20.100000000000001" customHeight="1" x14ac:dyDescent="0.25">
      <c r="A1530" s="543"/>
      <c r="B1530" s="538"/>
      <c r="C1530" s="539"/>
      <c r="D1530" s="540"/>
      <c r="E1530" s="541"/>
      <c r="F1530" s="541"/>
      <c r="G1530" s="541"/>
      <c r="H1530" s="541"/>
      <c r="I1530" s="541"/>
      <c r="J1530" s="541"/>
      <c r="K1530" s="541"/>
    </row>
    <row r="1531" spans="1:11" ht="20.100000000000001" customHeight="1" x14ac:dyDescent="0.25">
      <c r="A1531" s="543"/>
      <c r="B1531" s="538"/>
      <c r="C1531" s="539"/>
      <c r="D1531" s="540"/>
      <c r="E1531" s="541"/>
      <c r="F1531" s="541"/>
      <c r="G1531" s="541"/>
      <c r="H1531" s="541"/>
      <c r="I1531" s="541"/>
      <c r="J1531" s="541"/>
      <c r="K1531" s="541"/>
    </row>
    <row r="1532" spans="1:11" ht="20.100000000000001" customHeight="1" x14ac:dyDescent="0.25">
      <c r="B1532" s="538"/>
      <c r="C1532" s="539"/>
      <c r="D1532" s="540"/>
      <c r="E1532" s="541"/>
      <c r="F1532" s="541"/>
      <c r="G1532" s="541"/>
      <c r="H1532" s="541"/>
      <c r="I1532" s="541"/>
      <c r="J1532" s="541"/>
      <c r="K1532" s="541"/>
    </row>
    <row r="1533" spans="1:11" ht="20.100000000000001" customHeight="1" x14ac:dyDescent="0.25">
      <c r="B1533" s="538"/>
      <c r="C1533" s="539"/>
      <c r="D1533" s="540"/>
      <c r="E1533" s="541"/>
      <c r="F1533" s="541"/>
      <c r="G1533" s="541"/>
      <c r="H1533" s="541"/>
      <c r="I1533" s="541"/>
      <c r="J1533" s="541"/>
      <c r="K1533" s="541"/>
    </row>
    <row r="1534" spans="1:11" ht="20.100000000000001" customHeight="1" x14ac:dyDescent="0.25">
      <c r="B1534" s="538"/>
      <c r="C1534" s="539"/>
      <c r="D1534" s="540"/>
      <c r="E1534" s="541"/>
      <c r="F1534" s="541"/>
      <c r="G1534" s="541"/>
      <c r="H1534" s="541"/>
      <c r="I1534" s="541"/>
      <c r="J1534" s="541"/>
      <c r="K1534" s="541"/>
    </row>
    <row r="1535" spans="1:11" ht="20.100000000000001" customHeight="1" x14ac:dyDescent="0.25">
      <c r="B1535" s="538"/>
      <c r="C1535" s="539"/>
      <c r="D1535" s="540"/>
      <c r="E1535" s="541"/>
      <c r="F1535" s="541"/>
      <c r="G1535" s="541"/>
      <c r="H1535" s="541"/>
      <c r="I1535" s="541"/>
      <c r="J1535" s="541"/>
      <c r="K1535" s="541"/>
    </row>
    <row r="1536" spans="1:11" ht="20.100000000000001" customHeight="1" x14ac:dyDescent="0.25">
      <c r="B1536" s="538"/>
      <c r="C1536" s="539"/>
      <c r="D1536" s="540"/>
      <c r="E1536" s="541"/>
      <c r="F1536" s="541"/>
      <c r="G1536" s="541"/>
      <c r="H1536" s="541"/>
      <c r="I1536" s="541"/>
      <c r="J1536" s="541"/>
      <c r="K1536" s="541"/>
    </row>
    <row r="1537" spans="2:11" ht="20.100000000000001" customHeight="1" x14ac:dyDescent="0.25">
      <c r="B1537" s="538"/>
      <c r="C1537" s="539"/>
      <c r="D1537" s="540"/>
      <c r="E1537" s="541"/>
      <c r="F1537" s="541"/>
      <c r="G1537" s="541"/>
      <c r="H1537" s="541"/>
      <c r="I1537" s="541"/>
      <c r="J1537" s="541"/>
      <c r="K1537" s="541"/>
    </row>
    <row r="1538" spans="2:11" ht="20.100000000000001" customHeight="1" x14ac:dyDescent="0.25">
      <c r="B1538" s="538"/>
      <c r="C1538" s="539"/>
      <c r="D1538" s="540"/>
      <c r="E1538" s="541"/>
      <c r="F1538" s="541"/>
      <c r="G1538" s="541"/>
      <c r="H1538" s="541"/>
      <c r="I1538" s="541"/>
      <c r="J1538" s="541"/>
      <c r="K1538" s="541"/>
    </row>
    <row r="1539" spans="2:11" ht="20.100000000000001" customHeight="1" x14ac:dyDescent="0.25">
      <c r="B1539" s="538"/>
      <c r="C1539" s="539"/>
      <c r="D1539" s="540"/>
      <c r="E1539" s="541"/>
      <c r="F1539" s="541"/>
      <c r="G1539" s="541"/>
      <c r="H1539" s="541"/>
      <c r="I1539" s="541"/>
      <c r="J1539" s="541"/>
      <c r="K1539" s="541"/>
    </row>
    <row r="1540" spans="2:11" ht="20.100000000000001" customHeight="1" x14ac:dyDescent="0.25">
      <c r="B1540" s="538"/>
      <c r="C1540" s="539"/>
      <c r="D1540" s="540"/>
      <c r="E1540" s="541"/>
      <c r="F1540" s="541"/>
      <c r="G1540" s="541"/>
      <c r="H1540" s="541"/>
      <c r="I1540" s="541"/>
      <c r="J1540" s="541"/>
      <c r="K1540" s="541"/>
    </row>
    <row r="1541" spans="2:11" ht="20.100000000000001" customHeight="1" x14ac:dyDescent="0.25">
      <c r="B1541" s="538"/>
      <c r="C1541" s="539"/>
      <c r="D1541" s="540"/>
      <c r="E1541" s="541"/>
      <c r="F1541" s="541"/>
      <c r="G1541" s="541"/>
      <c r="H1541" s="541"/>
      <c r="I1541" s="541"/>
      <c r="J1541" s="541"/>
      <c r="K1541" s="541"/>
    </row>
    <row r="1542" spans="2:11" ht="20.100000000000001" customHeight="1" x14ac:dyDescent="0.25">
      <c r="B1542" s="538"/>
      <c r="C1542" s="539"/>
      <c r="D1542" s="540"/>
      <c r="E1542" s="541"/>
      <c r="F1542" s="541"/>
      <c r="G1542" s="541"/>
      <c r="H1542" s="541"/>
      <c r="I1542" s="541"/>
      <c r="J1542" s="541"/>
      <c r="K1542" s="541"/>
    </row>
    <row r="1543" spans="2:11" ht="20.100000000000001" customHeight="1" x14ac:dyDescent="0.25">
      <c r="B1543" s="538"/>
      <c r="C1543" s="539"/>
      <c r="D1543" s="540"/>
      <c r="E1543" s="541"/>
      <c r="F1543" s="541"/>
      <c r="G1543" s="541"/>
      <c r="H1543" s="541"/>
      <c r="I1543" s="541"/>
      <c r="J1543" s="541"/>
      <c r="K1543" s="541"/>
    </row>
    <row r="1544" spans="2:11" ht="20.100000000000001" customHeight="1" x14ac:dyDescent="0.25">
      <c r="B1544" s="538"/>
      <c r="C1544" s="539"/>
      <c r="D1544" s="540"/>
      <c r="E1544" s="541"/>
      <c r="F1544" s="541"/>
      <c r="G1544" s="541"/>
      <c r="H1544" s="541"/>
      <c r="I1544" s="541"/>
      <c r="J1544" s="541"/>
      <c r="K1544" s="541"/>
    </row>
    <row r="1545" spans="2:11" ht="20.100000000000001" customHeight="1" x14ac:dyDescent="0.25">
      <c r="B1545" s="538"/>
      <c r="C1545" s="539"/>
      <c r="D1545" s="540"/>
      <c r="E1545" s="541"/>
      <c r="F1545" s="541"/>
      <c r="G1545" s="541"/>
      <c r="H1545" s="541"/>
      <c r="I1545" s="541"/>
      <c r="J1545" s="541"/>
      <c r="K1545" s="541"/>
    </row>
    <row r="1546" spans="2:11" ht="20.100000000000001" customHeight="1" x14ac:dyDescent="0.25">
      <c r="B1546" s="538"/>
      <c r="C1546" s="539"/>
      <c r="D1546" s="540"/>
      <c r="E1546" s="541"/>
      <c r="F1546" s="541"/>
      <c r="G1546" s="541"/>
      <c r="H1546" s="541"/>
      <c r="I1546" s="541"/>
      <c r="J1546" s="541"/>
      <c r="K1546" s="541"/>
    </row>
    <row r="1547" spans="2:11" ht="20.100000000000001" customHeight="1" x14ac:dyDescent="0.25">
      <c r="B1547" s="538"/>
      <c r="C1547" s="539"/>
      <c r="D1547" s="540"/>
      <c r="E1547" s="541"/>
      <c r="F1547" s="541"/>
      <c r="G1547" s="541"/>
      <c r="H1547" s="541"/>
      <c r="I1547" s="541"/>
      <c r="J1547" s="541"/>
      <c r="K1547" s="541"/>
    </row>
    <row r="1548" spans="2:11" ht="20.100000000000001" customHeight="1" x14ac:dyDescent="0.25">
      <c r="B1548" s="538"/>
      <c r="C1548" s="539"/>
      <c r="D1548" s="540"/>
      <c r="E1548" s="541"/>
      <c r="F1548" s="541"/>
      <c r="G1548" s="541"/>
      <c r="H1548" s="541"/>
      <c r="I1548" s="541"/>
      <c r="J1548" s="541"/>
      <c r="K1548" s="541"/>
    </row>
    <row r="1549" spans="2:11" ht="20.100000000000001" customHeight="1" x14ac:dyDescent="0.25">
      <c r="B1549" s="538"/>
      <c r="C1549" s="539"/>
      <c r="D1549" s="540"/>
      <c r="E1549" s="541"/>
      <c r="F1549" s="541"/>
      <c r="G1549" s="541"/>
      <c r="H1549" s="541"/>
      <c r="I1549" s="541"/>
      <c r="J1549" s="541"/>
      <c r="K1549" s="541"/>
    </row>
    <row r="1550" spans="2:11" ht="20.100000000000001" customHeight="1" x14ac:dyDescent="0.25">
      <c r="B1550" s="538"/>
      <c r="C1550" s="539"/>
      <c r="D1550" s="540"/>
      <c r="E1550" s="541"/>
      <c r="F1550" s="541"/>
      <c r="G1550" s="541"/>
      <c r="H1550" s="541"/>
      <c r="I1550" s="541"/>
      <c r="J1550" s="541"/>
      <c r="K1550" s="541"/>
    </row>
    <row r="1551" spans="2:11" ht="20.100000000000001" customHeight="1" x14ac:dyDescent="0.25">
      <c r="B1551" s="538"/>
      <c r="C1551" s="539"/>
      <c r="D1551" s="540"/>
      <c r="E1551" s="541"/>
      <c r="F1551" s="541"/>
      <c r="G1551" s="541"/>
      <c r="H1551" s="541"/>
      <c r="I1551" s="541"/>
      <c r="J1551" s="541"/>
      <c r="K1551" s="541"/>
    </row>
    <row r="1552" spans="2:11" ht="20.100000000000001" customHeight="1" x14ac:dyDescent="0.25">
      <c r="B1552" s="538"/>
      <c r="C1552" s="539"/>
      <c r="D1552" s="540"/>
      <c r="E1552" s="541"/>
      <c r="F1552" s="541"/>
      <c r="G1552" s="541"/>
      <c r="H1552" s="541"/>
      <c r="I1552" s="541"/>
      <c r="J1552" s="541"/>
      <c r="K1552" s="541"/>
    </row>
    <row r="1553" spans="2:11" ht="20.100000000000001" customHeight="1" x14ac:dyDescent="0.25">
      <c r="B1553" s="538"/>
      <c r="C1553" s="539"/>
      <c r="D1553" s="540"/>
      <c r="E1553" s="541"/>
      <c r="F1553" s="541"/>
      <c r="G1553" s="541"/>
      <c r="H1553" s="541"/>
      <c r="I1553" s="541"/>
      <c r="J1553" s="541"/>
      <c r="K1553" s="541"/>
    </row>
    <row r="1554" spans="2:11" ht="20.100000000000001" customHeight="1" x14ac:dyDescent="0.25">
      <c r="B1554" s="538"/>
      <c r="C1554" s="539"/>
      <c r="D1554" s="540"/>
      <c r="E1554" s="541"/>
      <c r="F1554" s="541"/>
      <c r="G1554" s="541"/>
      <c r="H1554" s="541"/>
      <c r="I1554" s="541"/>
      <c r="J1554" s="541"/>
      <c r="K1554" s="541"/>
    </row>
    <row r="1555" spans="2:11" ht="20.100000000000001" customHeight="1" x14ac:dyDescent="0.25">
      <c r="B1555" s="538"/>
      <c r="C1555" s="539"/>
      <c r="D1555" s="540"/>
      <c r="E1555" s="541"/>
      <c r="F1555" s="541"/>
      <c r="G1555" s="541"/>
      <c r="H1555" s="541"/>
      <c r="I1555" s="541"/>
      <c r="J1555" s="541"/>
      <c r="K1555" s="541"/>
    </row>
    <row r="1556" spans="2:11" ht="20.100000000000001" customHeight="1" x14ac:dyDescent="0.25">
      <c r="B1556" s="538"/>
      <c r="C1556" s="539"/>
      <c r="D1556" s="540"/>
      <c r="E1556" s="541"/>
      <c r="F1556" s="541"/>
      <c r="G1556" s="541"/>
      <c r="H1556" s="541"/>
      <c r="I1556" s="541"/>
      <c r="J1556" s="541"/>
      <c r="K1556" s="541"/>
    </row>
    <row r="1557" spans="2:11" ht="20.100000000000001" customHeight="1" x14ac:dyDescent="0.25">
      <c r="B1557" s="538"/>
      <c r="C1557" s="539"/>
      <c r="D1557" s="540"/>
      <c r="E1557" s="541"/>
      <c r="F1557" s="541"/>
      <c r="G1557" s="541"/>
      <c r="H1557" s="541"/>
      <c r="I1557" s="541"/>
      <c r="J1557" s="541"/>
      <c r="K1557" s="541"/>
    </row>
    <row r="1558" spans="2:11" ht="20.100000000000001" customHeight="1" x14ac:dyDescent="0.25">
      <c r="B1558" s="538"/>
      <c r="C1558" s="539"/>
      <c r="D1558" s="540"/>
      <c r="E1558" s="541"/>
      <c r="F1558" s="541"/>
      <c r="G1558" s="541"/>
      <c r="H1558" s="541"/>
      <c r="I1558" s="541"/>
      <c r="J1558" s="541"/>
      <c r="K1558" s="541"/>
    </row>
    <row r="1559" spans="2:11" ht="20.100000000000001" customHeight="1" x14ac:dyDescent="0.25">
      <c r="B1559" s="538"/>
      <c r="C1559" s="539"/>
      <c r="D1559" s="540"/>
      <c r="E1559" s="541"/>
      <c r="F1559" s="541"/>
      <c r="G1559" s="541"/>
      <c r="H1559" s="541"/>
      <c r="I1559" s="541"/>
      <c r="J1559" s="541"/>
      <c r="K1559" s="541"/>
    </row>
    <row r="1560" spans="2:11" ht="20.100000000000001" customHeight="1" x14ac:dyDescent="0.25">
      <c r="B1560" s="538"/>
      <c r="C1560" s="539"/>
      <c r="D1560" s="540"/>
      <c r="E1560" s="541"/>
      <c r="F1560" s="541"/>
      <c r="G1560" s="541"/>
      <c r="H1560" s="541"/>
      <c r="I1560" s="541"/>
      <c r="J1560" s="541"/>
      <c r="K1560" s="541"/>
    </row>
    <row r="1561" spans="2:11" ht="20.100000000000001" customHeight="1" x14ac:dyDescent="0.25">
      <c r="B1561" s="538"/>
      <c r="C1561" s="539"/>
      <c r="D1561" s="540"/>
      <c r="E1561" s="541"/>
      <c r="F1561" s="541"/>
      <c r="G1561" s="541"/>
      <c r="H1561" s="541"/>
      <c r="I1561" s="541"/>
      <c r="J1561" s="541"/>
      <c r="K1561" s="541"/>
    </row>
    <row r="1562" spans="2:11" ht="20.100000000000001" customHeight="1" x14ac:dyDescent="0.25">
      <c r="B1562" s="538"/>
      <c r="C1562" s="539"/>
      <c r="D1562" s="540"/>
      <c r="E1562" s="541"/>
      <c r="F1562" s="541"/>
      <c r="G1562" s="541"/>
      <c r="H1562" s="541"/>
      <c r="I1562" s="541"/>
      <c r="J1562" s="541"/>
      <c r="K1562" s="541"/>
    </row>
    <row r="1563" spans="2:11" ht="20.100000000000001" customHeight="1" x14ac:dyDescent="0.25">
      <c r="B1563" s="538"/>
      <c r="C1563" s="539"/>
      <c r="D1563" s="540"/>
      <c r="E1563" s="541"/>
      <c r="F1563" s="541"/>
      <c r="G1563" s="541"/>
      <c r="H1563" s="541"/>
      <c r="I1563" s="541"/>
      <c r="J1563" s="541"/>
      <c r="K1563" s="541"/>
    </row>
    <row r="1564" spans="2:11" ht="20.100000000000001" customHeight="1" x14ac:dyDescent="0.25">
      <c r="B1564" s="538"/>
      <c r="C1564" s="539"/>
      <c r="D1564" s="540"/>
      <c r="E1564" s="541"/>
      <c r="F1564" s="541"/>
      <c r="G1564" s="541"/>
      <c r="H1564" s="541"/>
      <c r="I1564" s="541"/>
      <c r="J1564" s="541"/>
      <c r="K1564" s="541"/>
    </row>
    <row r="1565" spans="2:11" ht="20.100000000000001" customHeight="1" x14ac:dyDescent="0.25">
      <c r="B1565" s="538"/>
      <c r="C1565" s="539"/>
      <c r="D1565" s="540"/>
      <c r="E1565" s="541"/>
      <c r="F1565" s="541"/>
      <c r="G1565" s="541"/>
      <c r="H1565" s="541"/>
      <c r="I1565" s="541"/>
      <c r="J1565" s="541"/>
      <c r="K1565" s="541"/>
    </row>
    <row r="1566" spans="2:11" ht="20.100000000000001" customHeight="1" x14ac:dyDescent="0.25">
      <c r="B1566" s="538"/>
      <c r="C1566" s="539"/>
      <c r="D1566" s="540"/>
      <c r="E1566" s="541"/>
      <c r="F1566" s="541"/>
      <c r="G1566" s="541"/>
      <c r="H1566" s="541"/>
      <c r="I1566" s="541"/>
      <c r="J1566" s="541"/>
      <c r="K1566" s="541"/>
    </row>
    <row r="1567" spans="2:11" ht="20.100000000000001" customHeight="1" x14ac:dyDescent="0.25">
      <c r="B1567" s="538"/>
      <c r="C1567" s="539"/>
      <c r="D1567" s="540"/>
      <c r="E1567" s="541"/>
      <c r="F1567" s="541"/>
      <c r="G1567" s="541"/>
      <c r="H1567" s="541"/>
      <c r="I1567" s="541"/>
      <c r="J1567" s="541"/>
      <c r="K1567" s="541"/>
    </row>
    <row r="1568" spans="2:11" ht="20.100000000000001" customHeight="1" x14ac:dyDescent="0.25">
      <c r="B1568" s="538"/>
      <c r="C1568" s="539"/>
      <c r="D1568" s="540"/>
      <c r="E1568" s="541"/>
      <c r="F1568" s="541"/>
      <c r="G1568" s="541"/>
      <c r="H1568" s="541"/>
      <c r="I1568" s="541"/>
      <c r="J1568" s="541"/>
      <c r="K1568" s="541"/>
    </row>
    <row r="1569" spans="2:11" ht="20.100000000000001" customHeight="1" x14ac:dyDescent="0.25">
      <c r="B1569" s="538"/>
      <c r="C1569" s="539"/>
      <c r="D1569" s="540"/>
      <c r="E1569" s="541"/>
      <c r="F1569" s="541"/>
      <c r="G1569" s="541"/>
      <c r="H1569" s="541"/>
      <c r="I1569" s="541"/>
      <c r="J1569" s="541"/>
      <c r="K1569" s="541"/>
    </row>
    <row r="1570" spans="2:11" ht="20.100000000000001" customHeight="1" x14ac:dyDescent="0.25">
      <c r="B1570" s="538"/>
      <c r="C1570" s="539"/>
      <c r="D1570" s="540"/>
      <c r="E1570" s="541"/>
      <c r="F1570" s="541"/>
      <c r="G1570" s="541"/>
      <c r="H1570" s="541"/>
      <c r="I1570" s="541"/>
      <c r="J1570" s="541"/>
      <c r="K1570" s="541"/>
    </row>
    <row r="1571" spans="2:11" ht="20.100000000000001" customHeight="1" x14ac:dyDescent="0.25">
      <c r="B1571" s="538"/>
      <c r="C1571" s="539"/>
      <c r="D1571" s="540"/>
      <c r="E1571" s="541"/>
      <c r="F1571" s="541"/>
      <c r="G1571" s="541"/>
      <c r="H1571" s="541"/>
      <c r="I1571" s="541"/>
      <c r="J1571" s="541"/>
      <c r="K1571" s="541"/>
    </row>
    <row r="1572" spans="2:11" ht="20.100000000000001" customHeight="1" x14ac:dyDescent="0.25">
      <c r="B1572" s="538"/>
      <c r="C1572" s="539"/>
      <c r="D1572" s="540"/>
      <c r="E1572" s="541"/>
      <c r="F1572" s="541"/>
      <c r="G1572" s="541"/>
      <c r="H1572" s="541"/>
      <c r="I1572" s="541"/>
      <c r="J1572" s="541"/>
      <c r="K1572" s="541"/>
    </row>
    <row r="1573" spans="2:11" ht="20.100000000000001" customHeight="1" x14ac:dyDescent="0.25">
      <c r="B1573" s="538"/>
      <c r="C1573" s="539"/>
      <c r="D1573" s="540"/>
      <c r="E1573" s="541"/>
      <c r="F1573" s="541"/>
      <c r="G1573" s="541"/>
      <c r="H1573" s="541"/>
      <c r="I1573" s="541"/>
      <c r="J1573" s="541"/>
      <c r="K1573" s="541"/>
    </row>
    <row r="1574" spans="2:11" ht="20.100000000000001" customHeight="1" x14ac:dyDescent="0.25">
      <c r="B1574" s="538"/>
      <c r="C1574" s="539"/>
      <c r="D1574" s="540"/>
      <c r="E1574" s="541"/>
      <c r="F1574" s="541"/>
      <c r="G1574" s="541"/>
      <c r="H1574" s="541"/>
      <c r="I1574" s="541"/>
      <c r="J1574" s="541"/>
      <c r="K1574" s="541"/>
    </row>
    <row r="1575" spans="2:11" ht="20.100000000000001" customHeight="1" x14ac:dyDescent="0.25">
      <c r="B1575" s="538"/>
      <c r="C1575" s="539"/>
      <c r="D1575" s="540"/>
      <c r="E1575" s="541"/>
      <c r="F1575" s="541"/>
      <c r="G1575" s="541"/>
      <c r="H1575" s="541"/>
      <c r="I1575" s="541"/>
      <c r="J1575" s="541"/>
      <c r="K1575" s="541"/>
    </row>
    <row r="1576" spans="2:11" ht="20.100000000000001" customHeight="1" x14ac:dyDescent="0.25">
      <c r="B1576" s="538"/>
      <c r="C1576" s="539"/>
      <c r="D1576" s="540"/>
      <c r="E1576" s="541"/>
      <c r="F1576" s="541"/>
      <c r="G1576" s="541"/>
      <c r="H1576" s="541"/>
      <c r="I1576" s="541"/>
      <c r="J1576" s="541"/>
      <c r="K1576" s="541"/>
    </row>
    <row r="1577" spans="2:11" ht="20.100000000000001" customHeight="1" x14ac:dyDescent="0.25">
      <c r="B1577" s="538"/>
      <c r="C1577" s="539"/>
      <c r="D1577" s="540"/>
      <c r="E1577" s="541"/>
      <c r="F1577" s="541"/>
      <c r="G1577" s="541"/>
      <c r="H1577" s="541"/>
      <c r="I1577" s="541"/>
      <c r="J1577" s="541"/>
      <c r="K1577" s="541"/>
    </row>
    <row r="1578" spans="2:11" ht="20.100000000000001" customHeight="1" x14ac:dyDescent="0.25">
      <c r="B1578" s="538"/>
      <c r="C1578" s="539"/>
      <c r="D1578" s="540"/>
      <c r="E1578" s="541"/>
      <c r="F1578" s="541"/>
      <c r="G1578" s="541"/>
      <c r="H1578" s="541"/>
      <c r="I1578" s="541"/>
      <c r="J1578" s="541"/>
      <c r="K1578" s="541"/>
    </row>
    <row r="1579" spans="2:11" ht="20.100000000000001" customHeight="1" x14ac:dyDescent="0.25">
      <c r="B1579" s="538"/>
      <c r="C1579" s="539"/>
      <c r="D1579" s="540"/>
      <c r="E1579" s="541"/>
      <c r="F1579" s="541"/>
      <c r="G1579" s="541"/>
      <c r="H1579" s="541"/>
      <c r="I1579" s="541"/>
      <c r="J1579" s="541"/>
      <c r="K1579" s="541"/>
    </row>
    <row r="1580" spans="2:11" ht="20.100000000000001" customHeight="1" x14ac:dyDescent="0.25">
      <c r="B1580" s="538"/>
      <c r="C1580" s="539"/>
      <c r="D1580" s="540"/>
      <c r="E1580" s="541"/>
      <c r="F1580" s="541"/>
      <c r="G1580" s="541"/>
      <c r="H1580" s="541"/>
      <c r="I1580" s="541"/>
      <c r="J1580" s="541"/>
      <c r="K1580" s="541"/>
    </row>
    <row r="1581" spans="2:11" ht="20.100000000000001" customHeight="1" x14ac:dyDescent="0.25">
      <c r="B1581" s="538"/>
      <c r="C1581" s="539"/>
      <c r="D1581" s="540"/>
      <c r="E1581" s="541"/>
      <c r="F1581" s="541"/>
      <c r="G1581" s="541"/>
      <c r="H1581" s="541"/>
      <c r="I1581" s="541"/>
      <c r="J1581" s="541"/>
      <c r="K1581" s="541"/>
    </row>
    <row r="1582" spans="2:11" ht="20.100000000000001" customHeight="1" x14ac:dyDescent="0.25">
      <c r="B1582" s="538"/>
      <c r="C1582" s="539"/>
      <c r="D1582" s="540"/>
      <c r="E1582" s="541"/>
      <c r="F1582" s="541"/>
      <c r="G1582" s="541"/>
      <c r="H1582" s="541"/>
      <c r="I1582" s="541"/>
      <c r="J1582" s="541"/>
      <c r="K1582" s="541"/>
    </row>
    <row r="1583" spans="2:11" ht="20.100000000000001" customHeight="1" x14ac:dyDescent="0.25">
      <c r="B1583" s="538"/>
      <c r="C1583" s="539"/>
      <c r="D1583" s="540"/>
      <c r="E1583" s="541"/>
      <c r="F1583" s="541"/>
      <c r="G1583" s="541"/>
      <c r="H1583" s="541"/>
      <c r="I1583" s="541"/>
      <c r="J1583" s="541"/>
      <c r="K1583" s="541"/>
    </row>
    <row r="1584" spans="2:11" ht="20.100000000000001" customHeight="1" x14ac:dyDescent="0.25">
      <c r="B1584" s="538"/>
      <c r="C1584" s="539"/>
      <c r="D1584" s="540"/>
      <c r="E1584" s="541"/>
      <c r="F1584" s="541"/>
      <c r="G1584" s="541"/>
      <c r="H1584" s="541"/>
      <c r="I1584" s="541"/>
      <c r="J1584" s="541"/>
      <c r="K1584" s="541"/>
    </row>
    <row r="1585" spans="2:11" ht="20.100000000000001" customHeight="1" x14ac:dyDescent="0.25">
      <c r="B1585" s="538"/>
      <c r="C1585" s="539"/>
      <c r="D1585" s="540"/>
      <c r="E1585" s="541"/>
      <c r="F1585" s="541"/>
      <c r="G1585" s="541"/>
      <c r="H1585" s="541"/>
      <c r="I1585" s="541"/>
      <c r="J1585" s="541"/>
      <c r="K1585" s="541"/>
    </row>
    <row r="1586" spans="2:11" ht="20.100000000000001" customHeight="1" x14ac:dyDescent="0.25">
      <c r="B1586" s="538"/>
      <c r="C1586" s="539"/>
      <c r="D1586" s="540"/>
      <c r="E1586" s="541"/>
      <c r="F1586" s="541"/>
      <c r="G1586" s="541"/>
      <c r="H1586" s="541"/>
      <c r="I1586" s="541"/>
      <c r="J1586" s="541"/>
      <c r="K1586" s="541"/>
    </row>
    <row r="1587" spans="2:11" ht="20.100000000000001" customHeight="1" x14ac:dyDescent="0.25">
      <c r="B1587" s="538"/>
      <c r="C1587" s="539"/>
      <c r="D1587" s="540"/>
      <c r="E1587" s="541"/>
      <c r="F1587" s="541"/>
      <c r="G1587" s="541"/>
      <c r="H1587" s="541"/>
      <c r="I1587" s="541"/>
      <c r="J1587" s="541"/>
      <c r="K1587" s="541"/>
    </row>
    <row r="1588" spans="2:11" ht="20.100000000000001" customHeight="1" x14ac:dyDescent="0.25">
      <c r="B1588" s="538"/>
      <c r="C1588" s="539"/>
      <c r="D1588" s="540"/>
      <c r="E1588" s="541"/>
      <c r="F1588" s="541"/>
      <c r="G1588" s="541"/>
      <c r="H1588" s="541"/>
      <c r="I1588" s="541"/>
      <c r="J1588" s="541"/>
      <c r="K1588" s="541"/>
    </row>
    <row r="1589" spans="2:11" ht="20.100000000000001" customHeight="1" x14ac:dyDescent="0.25">
      <c r="B1589" s="538"/>
      <c r="C1589" s="539"/>
      <c r="D1589" s="540"/>
      <c r="E1589" s="541"/>
      <c r="F1589" s="541"/>
      <c r="G1589" s="541"/>
      <c r="H1589" s="541"/>
      <c r="I1589" s="541"/>
      <c r="J1589" s="541"/>
      <c r="K1589" s="541"/>
    </row>
    <row r="1590" spans="2:11" ht="20.100000000000001" customHeight="1" x14ac:dyDescent="0.25">
      <c r="B1590" s="538"/>
      <c r="C1590" s="539"/>
      <c r="D1590" s="540"/>
      <c r="E1590" s="541"/>
      <c r="F1590" s="541"/>
      <c r="G1590" s="541"/>
      <c r="H1590" s="541"/>
      <c r="I1590" s="541"/>
      <c r="J1590" s="541"/>
      <c r="K1590" s="541"/>
    </row>
    <row r="1591" spans="2:11" ht="20.100000000000001" customHeight="1" x14ac:dyDescent="0.25">
      <c r="B1591" s="538"/>
      <c r="C1591" s="539"/>
      <c r="D1591" s="540"/>
      <c r="E1591" s="541"/>
      <c r="F1591" s="541"/>
      <c r="G1591" s="541"/>
      <c r="H1591" s="541"/>
      <c r="I1591" s="541"/>
      <c r="J1591" s="541"/>
      <c r="K1591" s="541"/>
    </row>
    <row r="1592" spans="2:11" ht="20.100000000000001" customHeight="1" x14ac:dyDescent="0.25">
      <c r="B1592" s="538"/>
      <c r="C1592" s="539"/>
      <c r="D1592" s="540"/>
      <c r="E1592" s="541"/>
      <c r="F1592" s="541"/>
      <c r="G1592" s="541"/>
      <c r="H1592" s="541"/>
      <c r="I1592" s="541"/>
      <c r="J1592" s="541"/>
      <c r="K1592" s="541"/>
    </row>
    <row r="1593" spans="2:11" ht="20.100000000000001" customHeight="1" x14ac:dyDescent="0.25">
      <c r="B1593" s="538"/>
      <c r="C1593" s="539"/>
      <c r="D1593" s="540"/>
      <c r="E1593" s="541"/>
      <c r="F1593" s="541"/>
      <c r="G1593" s="541"/>
      <c r="H1593" s="541"/>
      <c r="I1593" s="541"/>
      <c r="J1593" s="541"/>
      <c r="K1593" s="541"/>
    </row>
    <row r="1594" spans="2:11" ht="20.100000000000001" customHeight="1" x14ac:dyDescent="0.25">
      <c r="B1594" s="538"/>
      <c r="C1594" s="539"/>
      <c r="D1594" s="540"/>
      <c r="E1594" s="541"/>
      <c r="F1594" s="541"/>
      <c r="G1594" s="541"/>
      <c r="H1594" s="541"/>
      <c r="I1594" s="541"/>
      <c r="J1594" s="541"/>
      <c r="K1594" s="541"/>
    </row>
    <row r="1595" spans="2:11" ht="20.100000000000001" customHeight="1" x14ac:dyDescent="0.25">
      <c r="B1595" s="538"/>
      <c r="C1595" s="539"/>
      <c r="D1595" s="540"/>
      <c r="E1595" s="541"/>
      <c r="F1595" s="541"/>
      <c r="G1595" s="541"/>
      <c r="H1595" s="541"/>
      <c r="I1595" s="541"/>
      <c r="J1595" s="541"/>
      <c r="K1595" s="541"/>
    </row>
    <row r="1596" spans="2:11" ht="20.100000000000001" customHeight="1" x14ac:dyDescent="0.25">
      <c r="B1596" s="538"/>
      <c r="C1596" s="539"/>
      <c r="D1596" s="540"/>
      <c r="E1596" s="541"/>
      <c r="F1596" s="541"/>
      <c r="G1596" s="541"/>
      <c r="H1596" s="541"/>
      <c r="I1596" s="541"/>
      <c r="J1596" s="541"/>
      <c r="K1596" s="541"/>
    </row>
    <row r="1597" spans="2:11" ht="20.100000000000001" customHeight="1" x14ac:dyDescent="0.25">
      <c r="B1597" s="538"/>
      <c r="C1597" s="539"/>
      <c r="D1597" s="540"/>
      <c r="E1597" s="541"/>
      <c r="F1597" s="541"/>
      <c r="G1597" s="541"/>
      <c r="H1597" s="541"/>
      <c r="I1597" s="541"/>
      <c r="J1597" s="541"/>
      <c r="K1597" s="541"/>
    </row>
    <row r="1598" spans="2:11" ht="20.100000000000001" customHeight="1" x14ac:dyDescent="0.25">
      <c r="B1598" s="538"/>
      <c r="C1598" s="539"/>
      <c r="D1598" s="540"/>
      <c r="E1598" s="541"/>
      <c r="F1598" s="541"/>
      <c r="G1598" s="541"/>
      <c r="H1598" s="541"/>
      <c r="I1598" s="541"/>
      <c r="J1598" s="541"/>
      <c r="K1598" s="541"/>
    </row>
    <row r="1599" spans="2:11" ht="20.100000000000001" customHeight="1" x14ac:dyDescent="0.25">
      <c r="B1599" s="538"/>
      <c r="C1599" s="539"/>
      <c r="D1599" s="540"/>
      <c r="E1599" s="541"/>
      <c r="F1599" s="541"/>
      <c r="G1599" s="541"/>
      <c r="H1599" s="541"/>
      <c r="I1599" s="541"/>
      <c r="J1599" s="541"/>
      <c r="K1599" s="541"/>
    </row>
    <row r="1600" spans="2:11" ht="20.100000000000001" customHeight="1" x14ac:dyDescent="0.25">
      <c r="B1600" s="538"/>
      <c r="C1600" s="539"/>
      <c r="D1600" s="540"/>
      <c r="E1600" s="541"/>
      <c r="F1600" s="541"/>
      <c r="G1600" s="541"/>
      <c r="H1600" s="541"/>
      <c r="I1600" s="541"/>
      <c r="J1600" s="541"/>
      <c r="K1600" s="541"/>
    </row>
    <row r="1601" spans="2:11" ht="20.100000000000001" customHeight="1" x14ac:dyDescent="0.25">
      <c r="B1601" s="538"/>
      <c r="C1601" s="539"/>
      <c r="D1601" s="540"/>
      <c r="E1601" s="541"/>
      <c r="F1601" s="541"/>
      <c r="G1601" s="541"/>
      <c r="H1601" s="541"/>
      <c r="I1601" s="541"/>
      <c r="J1601" s="541"/>
      <c r="K1601" s="541"/>
    </row>
    <row r="1602" spans="2:11" ht="20.100000000000001" customHeight="1" x14ac:dyDescent="0.25">
      <c r="B1602" s="538"/>
      <c r="C1602" s="539"/>
      <c r="D1602" s="540"/>
      <c r="E1602" s="541"/>
      <c r="F1602" s="541"/>
      <c r="G1602" s="541"/>
      <c r="H1602" s="541"/>
      <c r="I1602" s="541"/>
      <c r="J1602" s="541"/>
      <c r="K1602" s="541"/>
    </row>
    <row r="1603" spans="2:11" ht="20.100000000000001" customHeight="1" x14ac:dyDescent="0.25">
      <c r="B1603" s="538"/>
      <c r="C1603" s="539"/>
      <c r="D1603" s="540"/>
      <c r="E1603" s="541"/>
      <c r="F1603" s="541"/>
      <c r="G1603" s="541"/>
      <c r="H1603" s="541"/>
      <c r="I1603" s="541"/>
      <c r="J1603" s="541"/>
      <c r="K1603" s="541"/>
    </row>
    <row r="1604" spans="2:11" ht="20.100000000000001" customHeight="1" x14ac:dyDescent="0.25">
      <c r="B1604" s="538"/>
      <c r="C1604" s="539"/>
      <c r="D1604" s="540"/>
      <c r="E1604" s="541"/>
      <c r="F1604" s="541"/>
      <c r="G1604" s="541"/>
      <c r="H1604" s="541"/>
      <c r="I1604" s="541"/>
      <c r="J1604" s="541"/>
      <c r="K1604" s="541"/>
    </row>
    <row r="1605" spans="2:11" ht="20.100000000000001" customHeight="1" x14ac:dyDescent="0.25">
      <c r="B1605" s="538"/>
      <c r="C1605" s="539"/>
      <c r="D1605" s="540"/>
      <c r="E1605" s="541"/>
      <c r="F1605" s="541"/>
      <c r="G1605" s="541"/>
      <c r="H1605" s="541"/>
      <c r="I1605" s="541"/>
      <c r="J1605" s="541"/>
      <c r="K1605" s="541"/>
    </row>
    <row r="1606" spans="2:11" ht="20.100000000000001" customHeight="1" x14ac:dyDescent="0.25">
      <c r="B1606" s="538"/>
      <c r="C1606" s="539"/>
      <c r="D1606" s="540"/>
      <c r="E1606" s="541"/>
      <c r="F1606" s="541"/>
      <c r="G1606" s="541"/>
      <c r="H1606" s="541"/>
      <c r="I1606" s="541"/>
      <c r="J1606" s="541"/>
      <c r="K1606" s="541"/>
    </row>
    <row r="1607" spans="2:11" ht="20.100000000000001" customHeight="1" x14ac:dyDescent="0.25">
      <c r="B1607" s="538"/>
      <c r="C1607" s="539"/>
      <c r="D1607" s="540"/>
      <c r="E1607" s="541"/>
      <c r="F1607" s="541"/>
      <c r="G1607" s="541"/>
      <c r="H1607" s="541"/>
      <c r="I1607" s="541"/>
      <c r="J1607" s="541"/>
      <c r="K1607" s="541"/>
    </row>
    <row r="1608" spans="2:11" ht="20.100000000000001" customHeight="1" x14ac:dyDescent="0.25">
      <c r="B1608" s="538"/>
      <c r="C1608" s="539"/>
      <c r="D1608" s="540"/>
      <c r="E1608" s="541"/>
      <c r="F1608" s="541"/>
      <c r="G1608" s="541"/>
      <c r="H1608" s="541"/>
      <c r="I1608" s="541"/>
      <c r="J1608" s="541"/>
      <c r="K1608" s="541"/>
    </row>
    <row r="1609" spans="2:11" ht="20.100000000000001" customHeight="1" x14ac:dyDescent="0.25">
      <c r="B1609" s="538"/>
      <c r="C1609" s="539"/>
      <c r="D1609" s="540"/>
      <c r="E1609" s="541"/>
      <c r="F1609" s="541"/>
      <c r="G1609" s="541"/>
      <c r="H1609" s="541"/>
      <c r="I1609" s="541"/>
      <c r="J1609" s="541"/>
      <c r="K1609" s="541"/>
    </row>
    <row r="1610" spans="2:11" ht="20.100000000000001" customHeight="1" x14ac:dyDescent="0.25">
      <c r="B1610" s="538"/>
      <c r="C1610" s="539"/>
      <c r="D1610" s="540"/>
      <c r="E1610" s="541"/>
      <c r="F1610" s="541"/>
      <c r="G1610" s="541"/>
      <c r="H1610" s="541"/>
      <c r="I1610" s="541"/>
      <c r="J1610" s="541"/>
      <c r="K1610" s="541"/>
    </row>
    <row r="1611" spans="2:11" ht="20.100000000000001" customHeight="1" x14ac:dyDescent="0.25">
      <c r="B1611" s="538"/>
      <c r="C1611" s="539"/>
      <c r="D1611" s="540"/>
      <c r="E1611" s="541"/>
      <c r="F1611" s="541"/>
      <c r="G1611" s="541"/>
      <c r="H1611" s="541"/>
      <c r="I1611" s="541"/>
      <c r="J1611" s="541"/>
      <c r="K1611" s="541"/>
    </row>
    <row r="1612" spans="2:11" ht="20.100000000000001" customHeight="1" x14ac:dyDescent="0.25">
      <c r="B1612" s="538"/>
      <c r="C1612" s="539"/>
      <c r="D1612" s="540"/>
      <c r="E1612" s="541"/>
      <c r="F1612" s="541"/>
      <c r="G1612" s="541"/>
      <c r="H1612" s="541"/>
      <c r="I1612" s="541"/>
      <c r="J1612" s="541"/>
      <c r="K1612" s="541"/>
    </row>
    <row r="1613" spans="2:11" ht="20.100000000000001" customHeight="1" x14ac:dyDescent="0.25">
      <c r="B1613" s="538"/>
      <c r="C1613" s="539"/>
      <c r="D1613" s="540"/>
      <c r="E1613" s="541"/>
      <c r="F1613" s="541"/>
      <c r="G1613" s="541"/>
      <c r="H1613" s="541"/>
      <c r="I1613" s="541"/>
      <c r="J1613" s="541"/>
      <c r="K1613" s="541"/>
    </row>
    <row r="1614" spans="2:11" ht="20.100000000000001" customHeight="1" x14ac:dyDescent="0.25">
      <c r="B1614" s="538"/>
      <c r="C1614" s="539"/>
      <c r="D1614" s="540"/>
      <c r="E1614" s="541"/>
      <c r="F1614" s="541"/>
      <c r="G1614" s="541"/>
      <c r="H1614" s="541"/>
      <c r="I1614" s="541"/>
      <c r="J1614" s="541"/>
      <c r="K1614" s="541"/>
    </row>
    <row r="1615" spans="2:11" ht="20.100000000000001" customHeight="1" x14ac:dyDescent="0.25">
      <c r="B1615" s="538"/>
      <c r="C1615" s="539"/>
      <c r="D1615" s="540"/>
      <c r="E1615" s="541"/>
      <c r="F1615" s="541"/>
      <c r="G1615" s="541"/>
      <c r="H1615" s="541"/>
      <c r="I1615" s="541"/>
      <c r="J1615" s="541"/>
      <c r="K1615" s="541"/>
    </row>
    <row r="1616" spans="2:11" ht="20.100000000000001" customHeight="1" x14ac:dyDescent="0.25">
      <c r="B1616" s="538"/>
      <c r="C1616" s="539"/>
      <c r="D1616" s="540"/>
      <c r="E1616" s="541"/>
      <c r="F1616" s="541"/>
      <c r="G1616" s="541"/>
      <c r="H1616" s="541"/>
      <c r="I1616" s="541"/>
      <c r="J1616" s="541"/>
      <c r="K1616" s="541"/>
    </row>
    <row r="1617" spans="2:11" ht="20.100000000000001" customHeight="1" x14ac:dyDescent="0.25">
      <c r="B1617" s="538"/>
      <c r="C1617" s="539"/>
      <c r="D1617" s="540"/>
      <c r="E1617" s="541"/>
      <c r="F1617" s="541"/>
      <c r="G1617" s="541"/>
      <c r="H1617" s="541"/>
      <c r="I1617" s="541"/>
      <c r="J1617" s="541"/>
      <c r="K1617" s="541"/>
    </row>
    <row r="1618" spans="2:11" ht="20.100000000000001" customHeight="1" x14ac:dyDescent="0.25">
      <c r="B1618" s="538"/>
      <c r="C1618" s="539"/>
      <c r="D1618" s="540"/>
      <c r="E1618" s="541"/>
      <c r="F1618" s="541"/>
      <c r="G1618" s="541"/>
      <c r="H1618" s="541"/>
      <c r="I1618" s="541"/>
      <c r="J1618" s="541"/>
      <c r="K1618" s="541"/>
    </row>
    <row r="1619" spans="2:11" ht="20.100000000000001" customHeight="1" x14ac:dyDescent="0.25">
      <c r="B1619" s="538"/>
      <c r="C1619" s="539"/>
      <c r="D1619" s="540"/>
      <c r="E1619" s="541"/>
      <c r="F1619" s="541"/>
      <c r="G1619" s="541"/>
      <c r="H1619" s="541"/>
      <c r="I1619" s="541"/>
      <c r="J1619" s="541"/>
      <c r="K1619" s="541"/>
    </row>
    <row r="1620" spans="2:11" ht="20.100000000000001" customHeight="1" x14ac:dyDescent="0.25">
      <c r="B1620" s="538"/>
      <c r="C1620" s="539"/>
      <c r="D1620" s="540"/>
      <c r="E1620" s="541"/>
      <c r="F1620" s="541"/>
      <c r="G1620" s="541"/>
      <c r="H1620" s="541"/>
      <c r="I1620" s="541"/>
      <c r="J1620" s="541"/>
      <c r="K1620" s="541"/>
    </row>
    <row r="1621" spans="2:11" ht="20.100000000000001" customHeight="1" x14ac:dyDescent="0.25">
      <c r="B1621" s="538"/>
      <c r="C1621" s="539"/>
      <c r="D1621" s="540"/>
      <c r="E1621" s="541"/>
      <c r="F1621" s="541"/>
      <c r="G1621" s="541"/>
      <c r="H1621" s="541"/>
      <c r="I1621" s="541"/>
      <c r="J1621" s="541"/>
      <c r="K1621" s="541"/>
    </row>
    <row r="1622" spans="2:11" ht="20.100000000000001" customHeight="1" x14ac:dyDescent="0.25">
      <c r="B1622" s="538"/>
      <c r="C1622" s="539"/>
      <c r="D1622" s="540"/>
      <c r="E1622" s="541"/>
      <c r="F1622" s="541"/>
      <c r="G1622" s="541"/>
      <c r="H1622" s="541"/>
      <c r="I1622" s="541"/>
      <c r="J1622" s="541"/>
      <c r="K1622" s="541"/>
    </row>
    <row r="1623" spans="2:11" ht="20.100000000000001" customHeight="1" x14ac:dyDescent="0.25">
      <c r="B1623" s="538"/>
      <c r="C1623" s="539"/>
      <c r="D1623" s="540"/>
      <c r="E1623" s="541"/>
      <c r="F1623" s="541"/>
      <c r="G1623" s="541"/>
      <c r="H1623" s="541"/>
      <c r="I1623" s="541"/>
      <c r="J1623" s="541"/>
      <c r="K1623" s="541"/>
    </row>
    <row r="1624" spans="2:11" ht="20.100000000000001" customHeight="1" x14ac:dyDescent="0.25">
      <c r="B1624" s="538"/>
      <c r="C1624" s="539"/>
      <c r="D1624" s="540"/>
      <c r="E1624" s="541"/>
      <c r="F1624" s="541"/>
      <c r="G1624" s="541"/>
      <c r="H1624" s="541"/>
      <c r="I1624" s="541"/>
      <c r="J1624" s="541"/>
      <c r="K1624" s="541"/>
    </row>
    <row r="1625" spans="2:11" ht="20.100000000000001" customHeight="1" x14ac:dyDescent="0.25">
      <c r="B1625" s="538"/>
      <c r="C1625" s="539"/>
      <c r="D1625" s="540"/>
      <c r="E1625" s="541"/>
      <c r="F1625" s="541"/>
      <c r="G1625" s="541"/>
      <c r="H1625" s="541"/>
      <c r="I1625" s="541"/>
      <c r="J1625" s="541"/>
      <c r="K1625" s="541"/>
    </row>
    <row r="1626" spans="2:11" ht="20.100000000000001" customHeight="1" x14ac:dyDescent="0.25">
      <c r="B1626" s="538"/>
      <c r="C1626" s="539"/>
      <c r="D1626" s="540"/>
      <c r="E1626" s="541"/>
      <c r="F1626" s="541"/>
      <c r="G1626" s="541"/>
      <c r="H1626" s="541"/>
      <c r="I1626" s="541"/>
      <c r="J1626" s="541"/>
      <c r="K1626" s="541"/>
    </row>
    <row r="1627" spans="2:11" ht="20.100000000000001" customHeight="1" x14ac:dyDescent="0.25">
      <c r="B1627" s="538"/>
      <c r="C1627" s="539"/>
      <c r="D1627" s="540"/>
      <c r="E1627" s="541"/>
      <c r="F1627" s="541"/>
      <c r="G1627" s="541"/>
      <c r="H1627" s="541"/>
      <c r="I1627" s="541"/>
      <c r="J1627" s="541"/>
      <c r="K1627" s="541"/>
    </row>
    <row r="1628" spans="2:11" ht="20.100000000000001" customHeight="1" x14ac:dyDescent="0.25">
      <c r="B1628" s="538"/>
      <c r="C1628" s="539"/>
      <c r="D1628" s="540"/>
      <c r="E1628" s="541"/>
      <c r="F1628" s="541"/>
      <c r="G1628" s="541"/>
      <c r="H1628" s="541"/>
      <c r="I1628" s="541"/>
      <c r="J1628" s="541"/>
      <c r="K1628" s="541"/>
    </row>
    <row r="1629" spans="2:11" ht="20.100000000000001" customHeight="1" x14ac:dyDescent="0.25">
      <c r="B1629" s="538"/>
      <c r="C1629" s="539"/>
      <c r="D1629" s="540"/>
      <c r="E1629" s="541"/>
      <c r="F1629" s="541"/>
      <c r="G1629" s="541"/>
      <c r="H1629" s="541"/>
      <c r="I1629" s="541"/>
      <c r="J1629" s="541"/>
      <c r="K1629" s="541"/>
    </row>
    <row r="1630" spans="2:11" ht="20.100000000000001" customHeight="1" x14ac:dyDescent="0.25">
      <c r="B1630" s="538"/>
      <c r="C1630" s="539"/>
      <c r="D1630" s="540"/>
      <c r="E1630" s="541"/>
      <c r="F1630" s="541"/>
      <c r="G1630" s="541"/>
      <c r="H1630" s="541"/>
      <c r="I1630" s="541"/>
      <c r="J1630" s="541"/>
      <c r="K1630" s="541"/>
    </row>
    <row r="1631" spans="2:11" ht="20.100000000000001" customHeight="1" x14ac:dyDescent="0.25">
      <c r="B1631" s="538"/>
      <c r="C1631" s="539"/>
      <c r="D1631" s="540"/>
      <c r="E1631" s="541"/>
      <c r="F1631" s="541"/>
      <c r="G1631" s="541"/>
      <c r="H1631" s="541"/>
      <c r="I1631" s="541"/>
      <c r="J1631" s="541"/>
      <c r="K1631" s="541"/>
    </row>
    <row r="1632" spans="2:11" ht="20.100000000000001" customHeight="1" x14ac:dyDescent="0.25">
      <c r="B1632" s="538"/>
      <c r="C1632" s="539"/>
      <c r="D1632" s="540"/>
      <c r="E1632" s="541"/>
      <c r="F1632" s="541"/>
      <c r="G1632" s="541"/>
      <c r="H1632" s="541"/>
      <c r="I1632" s="541"/>
      <c r="J1632" s="541"/>
      <c r="K1632" s="541"/>
    </row>
    <row r="1633" spans="2:11" ht="20.100000000000001" customHeight="1" x14ac:dyDescent="0.25">
      <c r="B1633" s="538"/>
      <c r="C1633" s="539"/>
      <c r="D1633" s="540"/>
      <c r="E1633" s="541"/>
      <c r="F1633" s="541"/>
      <c r="G1633" s="541"/>
      <c r="H1633" s="541"/>
      <c r="I1633" s="541"/>
      <c r="J1633" s="541"/>
      <c r="K1633" s="541"/>
    </row>
    <row r="1634" spans="2:11" ht="20.100000000000001" customHeight="1" x14ac:dyDescent="0.25">
      <c r="B1634" s="538"/>
      <c r="C1634" s="539"/>
      <c r="D1634" s="540"/>
      <c r="E1634" s="541"/>
      <c r="F1634" s="541"/>
      <c r="G1634" s="541"/>
      <c r="H1634" s="541"/>
      <c r="I1634" s="541"/>
      <c r="J1634" s="541"/>
      <c r="K1634" s="541"/>
    </row>
    <row r="1635" spans="2:11" ht="20.100000000000001" customHeight="1" x14ac:dyDescent="0.25">
      <c r="B1635" s="538"/>
      <c r="C1635" s="539"/>
      <c r="D1635" s="540"/>
      <c r="E1635" s="541"/>
      <c r="F1635" s="541"/>
      <c r="G1635" s="541"/>
      <c r="H1635" s="541"/>
      <c r="I1635" s="541"/>
      <c r="J1635" s="541"/>
      <c r="K1635" s="541"/>
    </row>
    <row r="1636" spans="2:11" ht="20.100000000000001" customHeight="1" x14ac:dyDescent="0.25">
      <c r="B1636" s="538"/>
      <c r="C1636" s="539"/>
      <c r="D1636" s="540"/>
      <c r="E1636" s="541"/>
      <c r="F1636" s="541"/>
      <c r="G1636" s="541"/>
      <c r="H1636" s="541"/>
      <c r="I1636" s="541"/>
      <c r="J1636" s="541"/>
      <c r="K1636" s="541"/>
    </row>
    <row r="1637" spans="2:11" ht="20.100000000000001" customHeight="1" x14ac:dyDescent="0.25">
      <c r="B1637" s="538"/>
      <c r="C1637" s="539"/>
      <c r="D1637" s="540"/>
      <c r="E1637" s="541"/>
      <c r="F1637" s="541"/>
      <c r="G1637" s="541"/>
      <c r="H1637" s="541"/>
      <c r="I1637" s="541"/>
      <c r="J1637" s="541"/>
      <c r="K1637" s="541"/>
    </row>
    <row r="1638" spans="2:11" ht="20.100000000000001" customHeight="1" x14ac:dyDescent="0.25">
      <c r="B1638" s="538"/>
      <c r="C1638" s="539"/>
      <c r="D1638" s="540"/>
      <c r="E1638" s="541"/>
      <c r="F1638" s="541"/>
      <c r="G1638" s="541"/>
      <c r="H1638" s="541"/>
      <c r="I1638" s="541"/>
      <c r="J1638" s="541"/>
      <c r="K1638" s="541"/>
    </row>
    <row r="1639" spans="2:11" ht="20.100000000000001" customHeight="1" x14ac:dyDescent="0.25">
      <c r="B1639" s="538"/>
      <c r="C1639" s="539"/>
      <c r="D1639" s="540"/>
      <c r="E1639" s="541"/>
      <c r="F1639" s="541"/>
      <c r="G1639" s="541"/>
      <c r="H1639" s="541"/>
      <c r="I1639" s="541"/>
      <c r="J1639" s="541"/>
      <c r="K1639" s="541"/>
    </row>
    <row r="1640" spans="2:11" ht="20.100000000000001" customHeight="1" x14ac:dyDescent="0.25">
      <c r="B1640" s="538"/>
      <c r="C1640" s="539"/>
      <c r="D1640" s="540"/>
      <c r="E1640" s="541"/>
      <c r="F1640" s="541"/>
      <c r="G1640" s="541"/>
      <c r="H1640" s="541"/>
      <c r="I1640" s="541"/>
      <c r="J1640" s="541"/>
      <c r="K1640" s="541"/>
    </row>
    <row r="1641" spans="2:11" ht="20.100000000000001" customHeight="1" x14ac:dyDescent="0.25">
      <c r="B1641" s="538"/>
      <c r="C1641" s="539"/>
      <c r="D1641" s="540"/>
      <c r="E1641" s="541"/>
      <c r="F1641" s="541"/>
      <c r="G1641" s="541"/>
      <c r="H1641" s="541"/>
      <c r="I1641" s="541"/>
      <c r="J1641" s="541"/>
      <c r="K1641" s="541"/>
    </row>
    <row r="1642" spans="2:11" ht="20.100000000000001" customHeight="1" x14ac:dyDescent="0.25">
      <c r="B1642" s="538"/>
      <c r="C1642" s="539"/>
      <c r="D1642" s="540"/>
      <c r="E1642" s="541"/>
      <c r="F1642" s="541"/>
      <c r="G1642" s="541"/>
      <c r="H1642" s="541"/>
      <c r="I1642" s="541"/>
      <c r="J1642" s="541"/>
      <c r="K1642" s="541"/>
    </row>
    <row r="1643" spans="2:11" ht="20.100000000000001" customHeight="1" x14ac:dyDescent="0.25">
      <c r="B1643" s="538"/>
      <c r="C1643" s="539"/>
      <c r="D1643" s="540"/>
      <c r="E1643" s="541"/>
      <c r="F1643" s="541"/>
      <c r="G1643" s="541"/>
      <c r="H1643" s="541"/>
      <c r="I1643" s="541"/>
      <c r="J1643" s="541"/>
      <c r="K1643" s="541"/>
    </row>
    <row r="1644" spans="2:11" ht="20.100000000000001" customHeight="1" x14ac:dyDescent="0.25">
      <c r="B1644" s="538"/>
      <c r="C1644" s="539"/>
      <c r="D1644" s="540"/>
      <c r="E1644" s="541"/>
      <c r="F1644" s="541"/>
      <c r="G1644" s="541"/>
      <c r="H1644" s="541"/>
      <c r="I1644" s="541"/>
      <c r="J1644" s="541"/>
      <c r="K1644" s="541"/>
    </row>
    <row r="1645" spans="2:11" ht="20.100000000000001" customHeight="1" x14ac:dyDescent="0.25">
      <c r="B1645" s="538"/>
      <c r="C1645" s="539"/>
      <c r="D1645" s="540"/>
      <c r="E1645" s="541"/>
      <c r="F1645" s="541"/>
      <c r="G1645" s="541"/>
      <c r="H1645" s="541"/>
      <c r="I1645" s="541"/>
      <c r="J1645" s="541"/>
      <c r="K1645" s="541"/>
    </row>
    <row r="1646" spans="2:11" ht="20.100000000000001" customHeight="1" x14ac:dyDescent="0.25">
      <c r="B1646" s="538"/>
      <c r="C1646" s="539"/>
      <c r="D1646" s="540"/>
      <c r="E1646" s="541"/>
      <c r="F1646" s="541"/>
      <c r="G1646" s="541"/>
      <c r="H1646" s="541"/>
      <c r="I1646" s="541"/>
      <c r="J1646" s="541"/>
      <c r="K1646" s="541"/>
    </row>
    <row r="1647" spans="2:11" ht="20.100000000000001" customHeight="1" x14ac:dyDescent="0.25">
      <c r="B1647" s="538"/>
      <c r="C1647" s="539"/>
      <c r="D1647" s="540"/>
      <c r="E1647" s="541"/>
      <c r="F1647" s="541"/>
      <c r="G1647" s="541"/>
      <c r="H1647" s="541"/>
      <c r="I1647" s="541"/>
      <c r="J1647" s="541"/>
      <c r="K1647" s="541"/>
    </row>
    <row r="1648" spans="2:11" ht="20.100000000000001" customHeight="1" x14ac:dyDescent="0.25">
      <c r="B1648" s="538"/>
      <c r="C1648" s="539"/>
      <c r="D1648" s="540"/>
      <c r="E1648" s="541"/>
      <c r="F1648" s="541"/>
      <c r="G1648" s="541"/>
      <c r="H1648" s="541"/>
      <c r="I1648" s="541"/>
      <c r="J1648" s="541"/>
      <c r="K1648" s="541"/>
    </row>
    <row r="1649" spans="2:11" ht="20.100000000000001" customHeight="1" x14ac:dyDescent="0.25">
      <c r="B1649" s="538"/>
      <c r="C1649" s="539"/>
      <c r="D1649" s="540"/>
      <c r="E1649" s="541"/>
      <c r="F1649" s="541"/>
      <c r="G1649" s="541"/>
      <c r="H1649" s="541"/>
      <c r="I1649" s="541"/>
      <c r="J1649" s="541"/>
      <c r="K1649" s="541"/>
    </row>
    <row r="1650" spans="2:11" ht="20.100000000000001" customHeight="1" x14ac:dyDescent="0.25">
      <c r="B1650" s="538"/>
      <c r="C1650" s="539"/>
      <c r="D1650" s="540"/>
      <c r="E1650" s="541"/>
      <c r="F1650" s="541"/>
      <c r="G1650" s="541"/>
      <c r="H1650" s="541"/>
      <c r="I1650" s="541"/>
      <c r="J1650" s="541"/>
      <c r="K1650" s="541"/>
    </row>
    <row r="1651" spans="2:11" ht="20.100000000000001" customHeight="1" x14ac:dyDescent="0.25">
      <c r="B1651" s="538"/>
      <c r="C1651" s="539"/>
      <c r="D1651" s="540"/>
      <c r="E1651" s="541"/>
      <c r="F1651" s="541"/>
      <c r="G1651" s="541"/>
      <c r="H1651" s="541"/>
      <c r="I1651" s="541"/>
      <c r="J1651" s="541"/>
      <c r="K1651" s="541"/>
    </row>
    <row r="1652" spans="2:11" ht="20.100000000000001" customHeight="1" x14ac:dyDescent="0.25">
      <c r="B1652" s="538"/>
      <c r="C1652" s="539"/>
      <c r="D1652" s="540"/>
      <c r="E1652" s="541"/>
      <c r="F1652" s="541"/>
      <c r="G1652" s="541"/>
      <c r="H1652" s="541"/>
      <c r="I1652" s="541"/>
      <c r="J1652" s="541"/>
      <c r="K1652" s="541"/>
    </row>
    <row r="1653" spans="2:11" ht="20.100000000000001" customHeight="1" x14ac:dyDescent="0.25">
      <c r="B1653" s="538"/>
      <c r="C1653" s="539"/>
      <c r="D1653" s="540"/>
      <c r="E1653" s="541"/>
      <c r="F1653" s="541"/>
      <c r="G1653" s="541"/>
      <c r="H1653" s="541"/>
      <c r="I1653" s="541"/>
      <c r="J1653" s="541"/>
      <c r="K1653" s="541"/>
    </row>
    <row r="1654" spans="2:11" ht="20.100000000000001" customHeight="1" x14ac:dyDescent="0.25">
      <c r="B1654" s="538"/>
      <c r="C1654" s="539"/>
      <c r="D1654" s="540"/>
      <c r="E1654" s="541"/>
      <c r="F1654" s="541"/>
      <c r="G1654" s="541"/>
      <c r="H1654" s="541"/>
      <c r="I1654" s="541"/>
      <c r="J1654" s="541"/>
      <c r="K1654" s="541"/>
    </row>
    <row r="1655" spans="2:11" ht="20.100000000000001" customHeight="1" x14ac:dyDescent="0.25">
      <c r="B1655" s="538"/>
      <c r="C1655" s="539"/>
      <c r="D1655" s="540"/>
      <c r="E1655" s="541"/>
      <c r="F1655" s="541"/>
      <c r="G1655" s="541"/>
      <c r="H1655" s="541"/>
      <c r="I1655" s="541"/>
      <c r="J1655" s="541"/>
      <c r="K1655" s="541"/>
    </row>
    <row r="1656" spans="2:11" ht="20.100000000000001" customHeight="1" x14ac:dyDescent="0.25">
      <c r="B1656" s="538"/>
      <c r="C1656" s="539"/>
      <c r="D1656" s="540"/>
      <c r="E1656" s="541"/>
      <c r="F1656" s="541"/>
      <c r="G1656" s="541"/>
      <c r="H1656" s="541"/>
      <c r="I1656" s="541"/>
      <c r="J1656" s="541"/>
      <c r="K1656" s="541"/>
    </row>
    <row r="1657" spans="2:11" ht="20.100000000000001" customHeight="1" x14ac:dyDescent="0.25">
      <c r="B1657" s="538"/>
      <c r="C1657" s="539"/>
      <c r="D1657" s="540"/>
      <c r="E1657" s="541"/>
      <c r="F1657" s="541"/>
      <c r="G1657" s="541"/>
      <c r="H1657" s="541"/>
      <c r="I1657" s="541"/>
      <c r="J1657" s="541"/>
      <c r="K1657" s="541"/>
    </row>
    <row r="1658" spans="2:11" ht="20.100000000000001" customHeight="1" x14ac:dyDescent="0.25">
      <c r="B1658" s="538"/>
      <c r="C1658" s="539"/>
      <c r="D1658" s="540"/>
      <c r="E1658" s="541"/>
      <c r="F1658" s="541"/>
      <c r="G1658" s="541"/>
      <c r="H1658" s="541"/>
      <c r="I1658" s="541"/>
      <c r="J1658" s="541"/>
      <c r="K1658" s="541"/>
    </row>
    <row r="1659" spans="2:11" ht="20.100000000000001" customHeight="1" x14ac:dyDescent="0.25">
      <c r="B1659" s="538"/>
      <c r="C1659" s="539"/>
      <c r="D1659" s="540"/>
      <c r="E1659" s="541"/>
      <c r="F1659" s="541"/>
      <c r="G1659" s="541"/>
      <c r="H1659" s="541"/>
      <c r="I1659" s="541"/>
      <c r="J1659" s="541"/>
      <c r="K1659" s="541"/>
    </row>
    <row r="1660" spans="2:11" ht="20.100000000000001" customHeight="1" x14ac:dyDescent="0.25">
      <c r="B1660" s="538"/>
      <c r="C1660" s="539"/>
      <c r="D1660" s="540"/>
      <c r="E1660" s="541"/>
      <c r="F1660" s="541"/>
      <c r="G1660" s="541"/>
      <c r="H1660" s="541"/>
      <c r="I1660" s="541"/>
      <c r="J1660" s="541"/>
      <c r="K1660" s="541"/>
    </row>
    <row r="1661" spans="2:11" ht="20.100000000000001" customHeight="1" x14ac:dyDescent="0.25">
      <c r="B1661" s="538"/>
      <c r="C1661" s="539"/>
      <c r="D1661" s="540"/>
      <c r="E1661" s="541"/>
      <c r="F1661" s="541"/>
      <c r="G1661" s="541"/>
      <c r="H1661" s="541"/>
      <c r="I1661" s="541"/>
      <c r="J1661" s="541"/>
      <c r="K1661" s="541"/>
    </row>
    <row r="1662" spans="2:11" ht="20.100000000000001" customHeight="1" x14ac:dyDescent="0.25">
      <c r="B1662" s="538"/>
      <c r="C1662" s="539"/>
      <c r="D1662" s="540"/>
      <c r="E1662" s="541"/>
      <c r="F1662" s="541"/>
      <c r="G1662" s="541"/>
      <c r="H1662" s="541"/>
      <c r="I1662" s="541"/>
      <c r="J1662" s="541"/>
      <c r="K1662" s="541"/>
    </row>
    <row r="1663" spans="2:11" ht="20.100000000000001" customHeight="1" x14ac:dyDescent="0.25">
      <c r="B1663" s="538"/>
      <c r="C1663" s="539"/>
      <c r="D1663" s="540"/>
      <c r="E1663" s="541"/>
      <c r="F1663" s="541"/>
      <c r="G1663" s="541"/>
      <c r="H1663" s="541"/>
      <c r="I1663" s="541"/>
      <c r="J1663" s="541"/>
      <c r="K1663" s="541"/>
    </row>
    <row r="1664" spans="2:11" ht="20.100000000000001" customHeight="1" x14ac:dyDescent="0.25">
      <c r="B1664" s="538"/>
      <c r="C1664" s="539"/>
      <c r="D1664" s="540"/>
      <c r="E1664" s="541"/>
      <c r="F1664" s="541"/>
      <c r="G1664" s="541"/>
      <c r="H1664" s="541"/>
      <c r="I1664" s="541"/>
      <c r="J1664" s="541"/>
      <c r="K1664" s="541"/>
    </row>
    <row r="1665" spans="2:11" ht="20.100000000000001" customHeight="1" x14ac:dyDescent="0.25">
      <c r="B1665" s="538"/>
      <c r="C1665" s="539"/>
      <c r="D1665" s="540"/>
      <c r="E1665" s="541"/>
      <c r="F1665" s="541"/>
      <c r="G1665" s="541"/>
      <c r="H1665" s="541"/>
      <c r="I1665" s="541"/>
      <c r="J1665" s="541"/>
      <c r="K1665" s="541"/>
    </row>
    <row r="1666" spans="2:11" ht="20.100000000000001" customHeight="1" x14ac:dyDescent="0.25">
      <c r="B1666" s="538"/>
      <c r="C1666" s="539"/>
      <c r="D1666" s="540"/>
      <c r="E1666" s="541"/>
      <c r="F1666" s="541"/>
      <c r="G1666" s="541"/>
      <c r="H1666" s="541"/>
      <c r="I1666" s="541"/>
      <c r="J1666" s="541"/>
      <c r="K1666" s="541"/>
    </row>
    <row r="1667" spans="2:11" ht="20.100000000000001" customHeight="1" x14ac:dyDescent="0.25">
      <c r="B1667" s="538"/>
      <c r="C1667" s="539"/>
      <c r="D1667" s="540"/>
      <c r="E1667" s="541"/>
      <c r="F1667" s="541"/>
      <c r="G1667" s="541"/>
      <c r="H1667" s="541"/>
      <c r="I1667" s="541"/>
      <c r="J1667" s="541"/>
      <c r="K1667" s="541"/>
    </row>
    <row r="1668" spans="2:11" ht="20.100000000000001" customHeight="1" x14ac:dyDescent="0.25">
      <c r="B1668" s="538"/>
      <c r="C1668" s="539"/>
      <c r="D1668" s="540"/>
      <c r="E1668" s="541"/>
      <c r="F1668" s="541"/>
      <c r="G1668" s="541"/>
      <c r="H1668" s="541"/>
      <c r="I1668" s="541"/>
      <c r="J1668" s="541"/>
      <c r="K1668" s="541"/>
    </row>
    <row r="1669" spans="2:11" ht="20.100000000000001" customHeight="1" x14ac:dyDescent="0.25">
      <c r="B1669" s="538"/>
      <c r="C1669" s="539"/>
      <c r="D1669" s="540"/>
      <c r="E1669" s="541"/>
      <c r="F1669" s="541"/>
      <c r="G1669" s="541"/>
      <c r="H1669" s="541"/>
      <c r="I1669" s="541"/>
      <c r="J1669" s="541"/>
      <c r="K1669" s="541"/>
    </row>
    <row r="1670" spans="2:11" ht="20.100000000000001" customHeight="1" x14ac:dyDescent="0.25">
      <c r="B1670" s="538"/>
      <c r="C1670" s="539"/>
      <c r="D1670" s="540"/>
      <c r="E1670" s="541"/>
      <c r="F1670" s="541"/>
      <c r="G1670" s="541"/>
      <c r="H1670" s="541"/>
      <c r="I1670" s="541"/>
      <c r="J1670" s="541"/>
      <c r="K1670" s="541"/>
    </row>
    <row r="1671" spans="2:11" ht="20.100000000000001" customHeight="1" x14ac:dyDescent="0.25">
      <c r="B1671" s="538"/>
      <c r="C1671" s="539"/>
      <c r="D1671" s="540"/>
      <c r="E1671" s="541"/>
      <c r="F1671" s="541"/>
      <c r="G1671" s="541"/>
      <c r="H1671" s="541"/>
      <c r="I1671" s="541"/>
      <c r="J1671" s="541"/>
      <c r="K1671" s="541"/>
    </row>
    <row r="1672" spans="2:11" ht="20.100000000000001" customHeight="1" x14ac:dyDescent="0.25">
      <c r="B1672" s="538"/>
      <c r="C1672" s="539"/>
      <c r="D1672" s="540"/>
      <c r="E1672" s="541"/>
      <c r="F1672" s="541"/>
      <c r="G1672" s="541"/>
      <c r="H1672" s="541"/>
      <c r="I1672" s="541"/>
      <c r="J1672" s="541"/>
      <c r="K1672" s="541"/>
    </row>
    <row r="1673" spans="2:11" ht="20.100000000000001" customHeight="1" x14ac:dyDescent="0.25">
      <c r="B1673" s="538"/>
      <c r="C1673" s="539"/>
      <c r="D1673" s="540"/>
      <c r="E1673" s="541"/>
      <c r="F1673" s="541"/>
      <c r="G1673" s="541"/>
      <c r="H1673" s="541"/>
      <c r="I1673" s="541"/>
      <c r="J1673" s="541"/>
      <c r="K1673" s="541"/>
    </row>
    <row r="1674" spans="2:11" ht="20.100000000000001" customHeight="1" x14ac:dyDescent="0.25">
      <c r="B1674" s="538"/>
      <c r="C1674" s="539"/>
      <c r="D1674" s="540"/>
      <c r="E1674" s="541"/>
      <c r="F1674" s="541"/>
      <c r="G1674" s="541"/>
      <c r="H1674" s="541"/>
      <c r="I1674" s="541"/>
      <c r="J1674" s="541"/>
      <c r="K1674" s="541"/>
    </row>
    <row r="1675" spans="2:11" ht="20.100000000000001" customHeight="1" x14ac:dyDescent="0.25">
      <c r="B1675" s="538"/>
      <c r="C1675" s="539"/>
      <c r="D1675" s="540"/>
      <c r="E1675" s="541"/>
      <c r="F1675" s="541"/>
      <c r="G1675" s="541"/>
      <c r="H1675" s="541"/>
      <c r="I1675" s="541"/>
      <c r="J1675" s="541"/>
      <c r="K1675" s="541"/>
    </row>
    <row r="1676" spans="2:11" ht="20.100000000000001" customHeight="1" x14ac:dyDescent="0.25">
      <c r="B1676" s="538"/>
      <c r="C1676" s="539"/>
      <c r="D1676" s="540"/>
      <c r="E1676" s="541"/>
      <c r="F1676" s="541"/>
      <c r="G1676" s="541"/>
      <c r="H1676" s="541"/>
      <c r="I1676" s="541"/>
      <c r="J1676" s="541"/>
      <c r="K1676" s="541"/>
    </row>
    <row r="1677" spans="2:11" ht="20.100000000000001" customHeight="1" x14ac:dyDescent="0.25">
      <c r="B1677" s="538"/>
      <c r="C1677" s="539"/>
      <c r="D1677" s="540"/>
      <c r="E1677" s="541"/>
      <c r="F1677" s="541"/>
      <c r="G1677" s="541"/>
      <c r="H1677" s="541"/>
      <c r="I1677" s="541"/>
      <c r="J1677" s="541"/>
      <c r="K1677" s="541"/>
    </row>
    <row r="1678" spans="2:11" ht="20.100000000000001" customHeight="1" x14ac:dyDescent="0.25">
      <c r="B1678" s="538"/>
      <c r="C1678" s="539"/>
      <c r="D1678" s="540"/>
      <c r="E1678" s="541"/>
      <c r="F1678" s="541"/>
      <c r="G1678" s="541"/>
      <c r="H1678" s="541"/>
      <c r="I1678" s="541"/>
      <c r="J1678" s="541"/>
      <c r="K1678" s="541"/>
    </row>
    <row r="1679" spans="2:11" ht="20.100000000000001" customHeight="1" x14ac:dyDescent="0.25">
      <c r="B1679" s="538"/>
      <c r="C1679" s="539"/>
      <c r="D1679" s="540"/>
      <c r="E1679" s="541"/>
      <c r="F1679" s="541"/>
      <c r="G1679" s="541"/>
      <c r="H1679" s="541"/>
      <c r="I1679" s="541"/>
      <c r="J1679" s="541"/>
      <c r="K1679" s="541"/>
    </row>
    <row r="1680" spans="2:11" ht="20.100000000000001" customHeight="1" x14ac:dyDescent="0.25">
      <c r="B1680" s="538"/>
      <c r="C1680" s="539"/>
      <c r="D1680" s="540"/>
      <c r="E1680" s="541"/>
      <c r="F1680" s="541"/>
      <c r="G1680" s="541"/>
      <c r="H1680" s="541"/>
      <c r="I1680" s="541"/>
      <c r="J1680" s="541"/>
      <c r="K1680" s="541"/>
    </row>
    <row r="1681" spans="2:11" ht="20.100000000000001" customHeight="1" x14ac:dyDescent="0.25">
      <c r="B1681" s="538"/>
      <c r="C1681" s="539"/>
      <c r="D1681" s="540"/>
      <c r="E1681" s="541"/>
      <c r="F1681" s="541"/>
      <c r="G1681" s="541"/>
      <c r="H1681" s="541"/>
      <c r="I1681" s="541"/>
      <c r="J1681" s="541"/>
      <c r="K1681" s="541"/>
    </row>
    <row r="1682" spans="2:11" ht="20.100000000000001" customHeight="1" x14ac:dyDescent="0.25">
      <c r="B1682" s="538"/>
      <c r="C1682" s="539"/>
      <c r="D1682" s="540"/>
      <c r="E1682" s="541"/>
      <c r="F1682" s="541"/>
      <c r="G1682" s="541"/>
      <c r="H1682" s="541"/>
      <c r="I1682" s="541"/>
      <c r="J1682" s="541"/>
      <c r="K1682" s="541"/>
    </row>
    <row r="1683" spans="2:11" ht="20.100000000000001" customHeight="1" x14ac:dyDescent="0.25">
      <c r="B1683" s="538"/>
      <c r="C1683" s="539"/>
      <c r="D1683" s="540"/>
      <c r="E1683" s="541"/>
      <c r="F1683" s="541"/>
      <c r="G1683" s="541"/>
      <c r="H1683" s="541"/>
      <c r="I1683" s="541"/>
      <c r="J1683" s="541"/>
      <c r="K1683" s="541"/>
    </row>
    <row r="1684" spans="2:11" ht="20.100000000000001" customHeight="1" x14ac:dyDescent="0.25">
      <c r="B1684" s="538"/>
      <c r="C1684" s="539"/>
      <c r="D1684" s="540"/>
      <c r="E1684" s="541"/>
      <c r="F1684" s="541"/>
      <c r="G1684" s="541"/>
      <c r="H1684" s="541"/>
      <c r="I1684" s="541"/>
      <c r="J1684" s="541"/>
      <c r="K1684" s="541"/>
    </row>
    <row r="1685" spans="2:11" ht="20.100000000000001" customHeight="1" x14ac:dyDescent="0.25">
      <c r="B1685" s="538"/>
      <c r="C1685" s="539"/>
      <c r="D1685" s="540"/>
      <c r="E1685" s="541"/>
      <c r="F1685" s="541"/>
      <c r="G1685" s="541"/>
      <c r="H1685" s="541"/>
      <c r="I1685" s="541"/>
      <c r="J1685" s="541"/>
      <c r="K1685" s="541"/>
    </row>
    <row r="1686" spans="2:11" ht="20.100000000000001" customHeight="1" x14ac:dyDescent="0.25">
      <c r="B1686" s="538"/>
      <c r="C1686" s="539"/>
      <c r="D1686" s="540"/>
      <c r="E1686" s="541"/>
      <c r="F1686" s="541"/>
      <c r="G1686" s="541"/>
      <c r="H1686" s="541"/>
      <c r="I1686" s="541"/>
      <c r="J1686" s="541"/>
      <c r="K1686" s="541"/>
    </row>
    <row r="1687" spans="2:11" ht="20.100000000000001" customHeight="1" x14ac:dyDescent="0.25">
      <c r="B1687" s="538"/>
      <c r="C1687" s="539"/>
      <c r="D1687" s="540"/>
      <c r="E1687" s="541"/>
      <c r="F1687" s="541"/>
      <c r="G1687" s="541"/>
      <c r="H1687" s="541"/>
      <c r="I1687" s="541"/>
      <c r="J1687" s="541"/>
      <c r="K1687" s="541"/>
    </row>
    <row r="1688" spans="2:11" ht="20.100000000000001" customHeight="1" x14ac:dyDescent="0.25">
      <c r="B1688" s="538"/>
      <c r="C1688" s="539"/>
      <c r="D1688" s="540"/>
      <c r="E1688" s="541"/>
      <c r="F1688" s="541"/>
      <c r="G1688" s="541"/>
      <c r="H1688" s="541"/>
      <c r="I1688" s="541"/>
      <c r="J1688" s="541"/>
      <c r="K1688" s="541"/>
    </row>
    <row r="1689" spans="2:11" ht="20.100000000000001" customHeight="1" x14ac:dyDescent="0.25">
      <c r="B1689" s="538"/>
      <c r="C1689" s="539"/>
      <c r="D1689" s="540"/>
      <c r="E1689" s="541"/>
      <c r="F1689" s="541"/>
      <c r="G1689" s="541"/>
      <c r="H1689" s="541"/>
      <c r="I1689" s="541"/>
      <c r="J1689" s="541"/>
      <c r="K1689" s="541"/>
    </row>
    <row r="1690" spans="2:11" ht="20.100000000000001" customHeight="1" x14ac:dyDescent="0.25">
      <c r="B1690" s="538"/>
      <c r="C1690" s="539"/>
      <c r="D1690" s="540"/>
      <c r="E1690" s="541"/>
      <c r="F1690" s="541"/>
      <c r="G1690" s="541"/>
      <c r="H1690" s="541"/>
      <c r="I1690" s="541"/>
      <c r="J1690" s="541"/>
      <c r="K1690" s="541"/>
    </row>
    <row r="1691" spans="2:11" ht="20.100000000000001" customHeight="1" x14ac:dyDescent="0.25">
      <c r="B1691" s="538"/>
      <c r="C1691" s="539"/>
      <c r="D1691" s="540"/>
      <c r="E1691" s="541"/>
      <c r="F1691" s="541"/>
      <c r="G1691" s="541"/>
      <c r="H1691" s="541"/>
      <c r="I1691" s="541"/>
      <c r="J1691" s="541"/>
      <c r="K1691" s="541"/>
    </row>
    <row r="1692" spans="2:11" ht="20.100000000000001" customHeight="1" x14ac:dyDescent="0.25">
      <c r="B1692" s="538"/>
      <c r="C1692" s="539"/>
      <c r="D1692" s="540"/>
      <c r="E1692" s="541"/>
      <c r="F1692" s="541"/>
      <c r="G1692" s="541"/>
      <c r="H1692" s="541"/>
      <c r="I1692" s="541"/>
      <c r="J1692" s="541"/>
      <c r="K1692" s="541"/>
    </row>
    <row r="1693" spans="2:11" ht="20.100000000000001" customHeight="1" x14ac:dyDescent="0.25">
      <c r="B1693" s="538"/>
      <c r="C1693" s="539"/>
      <c r="D1693" s="540"/>
      <c r="E1693" s="541"/>
      <c r="F1693" s="541"/>
      <c r="G1693" s="541"/>
      <c r="H1693" s="541"/>
      <c r="I1693" s="541"/>
      <c r="J1693" s="541"/>
      <c r="K1693" s="541"/>
    </row>
    <row r="1694" spans="2:11" ht="20.100000000000001" customHeight="1" x14ac:dyDescent="0.25">
      <c r="B1694" s="538"/>
      <c r="C1694" s="539"/>
      <c r="D1694" s="540"/>
      <c r="E1694" s="541"/>
      <c r="F1694" s="541"/>
      <c r="G1694" s="541"/>
      <c r="H1694" s="541"/>
      <c r="I1694" s="541"/>
      <c r="J1694" s="541"/>
      <c r="K1694" s="541"/>
    </row>
    <row r="1695" spans="2:11" ht="20.100000000000001" customHeight="1" x14ac:dyDescent="0.25">
      <c r="B1695" s="538"/>
      <c r="C1695" s="539"/>
      <c r="D1695" s="540"/>
      <c r="E1695" s="541"/>
      <c r="F1695" s="541"/>
      <c r="G1695" s="541"/>
      <c r="H1695" s="541"/>
      <c r="I1695" s="541"/>
      <c r="J1695" s="541"/>
      <c r="K1695" s="541"/>
    </row>
    <row r="1696" spans="2:11" ht="20.100000000000001" customHeight="1" x14ac:dyDescent="0.25">
      <c r="B1696" s="538"/>
      <c r="C1696" s="539"/>
      <c r="D1696" s="540"/>
      <c r="E1696" s="541"/>
      <c r="F1696" s="541"/>
      <c r="G1696" s="541"/>
      <c r="H1696" s="541"/>
      <c r="I1696" s="541"/>
      <c r="J1696" s="541"/>
      <c r="K1696" s="541"/>
    </row>
    <row r="1697" spans="2:11" ht="20.100000000000001" customHeight="1" x14ac:dyDescent="0.25">
      <c r="B1697" s="538"/>
      <c r="C1697" s="539"/>
      <c r="D1697" s="540"/>
      <c r="E1697" s="541"/>
      <c r="F1697" s="541"/>
      <c r="G1697" s="541"/>
      <c r="H1697" s="541"/>
      <c r="I1697" s="541"/>
      <c r="J1697" s="541"/>
      <c r="K1697" s="541"/>
    </row>
    <row r="1698" spans="2:11" ht="20.100000000000001" customHeight="1" x14ac:dyDescent="0.25">
      <c r="B1698" s="538"/>
      <c r="C1698" s="539"/>
      <c r="D1698" s="540"/>
      <c r="E1698" s="541"/>
      <c r="F1698" s="541"/>
      <c r="G1698" s="541"/>
      <c r="H1698" s="541"/>
      <c r="I1698" s="541"/>
      <c r="J1698" s="541"/>
      <c r="K1698" s="541"/>
    </row>
    <row r="1699" spans="2:11" ht="20.100000000000001" customHeight="1" x14ac:dyDescent="0.25">
      <c r="B1699" s="538"/>
      <c r="C1699" s="539"/>
      <c r="D1699" s="540"/>
      <c r="E1699" s="541"/>
      <c r="F1699" s="541"/>
      <c r="G1699" s="541"/>
      <c r="H1699" s="541"/>
      <c r="I1699" s="541"/>
      <c r="J1699" s="541"/>
      <c r="K1699" s="541"/>
    </row>
    <row r="1700" spans="2:11" ht="20.100000000000001" customHeight="1" x14ac:dyDescent="0.25">
      <c r="B1700" s="538"/>
      <c r="C1700" s="539"/>
      <c r="D1700" s="540"/>
      <c r="E1700" s="541"/>
      <c r="F1700" s="541"/>
      <c r="G1700" s="541"/>
      <c r="H1700" s="541"/>
      <c r="I1700" s="541"/>
      <c r="J1700" s="541"/>
      <c r="K1700" s="541"/>
    </row>
    <row r="1701" spans="2:11" ht="20.100000000000001" customHeight="1" x14ac:dyDescent="0.25">
      <c r="B1701" s="538"/>
      <c r="C1701" s="539"/>
      <c r="D1701" s="540"/>
      <c r="E1701" s="541"/>
      <c r="F1701" s="541"/>
      <c r="G1701" s="541"/>
      <c r="H1701" s="541"/>
      <c r="I1701" s="541"/>
      <c r="J1701" s="541"/>
      <c r="K1701" s="541"/>
    </row>
    <row r="1702" spans="2:11" ht="20.100000000000001" customHeight="1" x14ac:dyDescent="0.25">
      <c r="B1702" s="538"/>
      <c r="C1702" s="539"/>
      <c r="D1702" s="540"/>
      <c r="E1702" s="541"/>
      <c r="F1702" s="541"/>
      <c r="G1702" s="541"/>
      <c r="H1702" s="541"/>
      <c r="I1702" s="541"/>
      <c r="J1702" s="541"/>
      <c r="K1702" s="541"/>
    </row>
    <row r="1703" spans="2:11" ht="20.100000000000001" customHeight="1" x14ac:dyDescent="0.25">
      <c r="B1703" s="538"/>
      <c r="C1703" s="539"/>
      <c r="D1703" s="540"/>
      <c r="E1703" s="541"/>
      <c r="F1703" s="541"/>
      <c r="G1703" s="541"/>
      <c r="H1703" s="541"/>
      <c r="I1703" s="541"/>
      <c r="J1703" s="541"/>
      <c r="K1703" s="541"/>
    </row>
    <row r="1704" spans="2:11" ht="20.100000000000001" customHeight="1" x14ac:dyDescent="0.25">
      <c r="B1704" s="538"/>
      <c r="C1704" s="539"/>
      <c r="D1704" s="540"/>
      <c r="E1704" s="541"/>
      <c r="F1704" s="541"/>
      <c r="G1704" s="541"/>
      <c r="H1704" s="541"/>
      <c r="I1704" s="541"/>
      <c r="J1704" s="541"/>
      <c r="K1704" s="541"/>
    </row>
    <row r="1705" spans="2:11" ht="20.100000000000001" customHeight="1" x14ac:dyDescent="0.25">
      <c r="B1705" s="538"/>
      <c r="C1705" s="539"/>
      <c r="D1705" s="540"/>
      <c r="E1705" s="541"/>
      <c r="F1705" s="541"/>
      <c r="G1705" s="541"/>
      <c r="H1705" s="541"/>
      <c r="I1705" s="541"/>
      <c r="J1705" s="541"/>
      <c r="K1705" s="541"/>
    </row>
    <row r="1706" spans="2:11" ht="20.100000000000001" customHeight="1" x14ac:dyDescent="0.25">
      <c r="B1706" s="538"/>
      <c r="C1706" s="539"/>
      <c r="D1706" s="540"/>
      <c r="E1706" s="541"/>
      <c r="F1706" s="541"/>
      <c r="G1706" s="541"/>
      <c r="H1706" s="541"/>
      <c r="I1706" s="541"/>
      <c r="J1706" s="541"/>
      <c r="K1706" s="541"/>
    </row>
    <row r="1707" spans="2:11" ht="20.100000000000001" customHeight="1" x14ac:dyDescent="0.25">
      <c r="B1707" s="538"/>
      <c r="C1707" s="539"/>
      <c r="D1707" s="540"/>
      <c r="E1707" s="541"/>
      <c r="F1707" s="541"/>
      <c r="G1707" s="541"/>
      <c r="H1707" s="541"/>
      <c r="I1707" s="541"/>
      <c r="J1707" s="541"/>
      <c r="K1707" s="541"/>
    </row>
    <row r="1708" spans="2:11" ht="20.100000000000001" customHeight="1" x14ac:dyDescent="0.25">
      <c r="B1708" s="538"/>
      <c r="C1708" s="539"/>
      <c r="D1708" s="540"/>
      <c r="E1708" s="541"/>
      <c r="F1708" s="541"/>
      <c r="G1708" s="541"/>
      <c r="H1708" s="541"/>
      <c r="I1708" s="541"/>
      <c r="J1708" s="541"/>
      <c r="K1708" s="541"/>
    </row>
    <row r="1709" spans="2:11" ht="20.100000000000001" customHeight="1" x14ac:dyDescent="0.25">
      <c r="B1709" s="538"/>
      <c r="C1709" s="539"/>
      <c r="D1709" s="540"/>
      <c r="E1709" s="541"/>
      <c r="F1709" s="541"/>
      <c r="G1709" s="541"/>
      <c r="H1709" s="541"/>
      <c r="I1709" s="541"/>
      <c r="J1709" s="541"/>
      <c r="K1709" s="541"/>
    </row>
    <row r="1710" spans="2:11" ht="20.100000000000001" customHeight="1" x14ac:dyDescent="0.25">
      <c r="B1710" s="538"/>
      <c r="C1710" s="539"/>
      <c r="D1710" s="540"/>
      <c r="E1710" s="541"/>
      <c r="F1710" s="541"/>
      <c r="G1710" s="541"/>
      <c r="H1710" s="541"/>
      <c r="I1710" s="541"/>
      <c r="J1710" s="541"/>
      <c r="K1710" s="541"/>
    </row>
    <row r="1711" spans="2:11" ht="20.100000000000001" customHeight="1" x14ac:dyDescent="0.25">
      <c r="B1711" s="538"/>
      <c r="C1711" s="539"/>
      <c r="D1711" s="540"/>
      <c r="E1711" s="541"/>
      <c r="F1711" s="541"/>
      <c r="G1711" s="541"/>
      <c r="H1711" s="541"/>
      <c r="I1711" s="541"/>
      <c r="J1711" s="541"/>
      <c r="K1711" s="541"/>
    </row>
    <row r="1712" spans="2:11" ht="20.100000000000001" customHeight="1" x14ac:dyDescent="0.25">
      <c r="B1712" s="538"/>
      <c r="C1712" s="539"/>
      <c r="D1712" s="540"/>
      <c r="E1712" s="541"/>
      <c r="F1712" s="541"/>
      <c r="G1712" s="541"/>
      <c r="H1712" s="541"/>
      <c r="I1712" s="541"/>
      <c r="J1712" s="541"/>
      <c r="K1712" s="541"/>
    </row>
    <row r="1713" spans="2:11" ht="20.100000000000001" customHeight="1" x14ac:dyDescent="0.25">
      <c r="B1713" s="538"/>
      <c r="C1713" s="539"/>
      <c r="D1713" s="540"/>
      <c r="E1713" s="541"/>
      <c r="F1713" s="541"/>
      <c r="G1713" s="541"/>
      <c r="H1713" s="541"/>
      <c r="I1713" s="541"/>
      <c r="J1713" s="541"/>
      <c r="K1713" s="541"/>
    </row>
    <row r="1714" spans="2:11" ht="20.100000000000001" customHeight="1" x14ac:dyDescent="0.25">
      <c r="B1714" s="538"/>
      <c r="C1714" s="539"/>
      <c r="D1714" s="540"/>
      <c r="E1714" s="541"/>
      <c r="F1714" s="541"/>
      <c r="G1714" s="541"/>
      <c r="H1714" s="541"/>
      <c r="I1714" s="541"/>
      <c r="J1714" s="541"/>
      <c r="K1714" s="541"/>
    </row>
    <row r="1715" spans="2:11" ht="20.100000000000001" customHeight="1" x14ac:dyDescent="0.25">
      <c r="B1715" s="538"/>
      <c r="C1715" s="539"/>
      <c r="D1715" s="540"/>
      <c r="E1715" s="541"/>
      <c r="F1715" s="541"/>
      <c r="G1715" s="541"/>
      <c r="H1715" s="541"/>
      <c r="I1715" s="541"/>
      <c r="J1715" s="541"/>
      <c r="K1715" s="541"/>
    </row>
    <row r="1716" spans="2:11" ht="20.100000000000001" customHeight="1" x14ac:dyDescent="0.25">
      <c r="B1716" s="538"/>
      <c r="C1716" s="539"/>
      <c r="D1716" s="540"/>
      <c r="E1716" s="541"/>
      <c r="F1716" s="541"/>
      <c r="G1716" s="541"/>
      <c r="H1716" s="541"/>
      <c r="I1716" s="541"/>
      <c r="J1716" s="541"/>
      <c r="K1716" s="541"/>
    </row>
    <row r="1717" spans="2:11" ht="20.100000000000001" customHeight="1" x14ac:dyDescent="0.25">
      <c r="B1717" s="538"/>
      <c r="C1717" s="539"/>
      <c r="D1717" s="540"/>
      <c r="E1717" s="541"/>
      <c r="F1717" s="541"/>
      <c r="G1717" s="541"/>
      <c r="H1717" s="541"/>
      <c r="I1717" s="541"/>
      <c r="J1717" s="541"/>
      <c r="K1717" s="541"/>
    </row>
    <row r="1718" spans="2:11" ht="20.100000000000001" customHeight="1" x14ac:dyDescent="0.25">
      <c r="B1718" s="538"/>
      <c r="C1718" s="539"/>
      <c r="D1718" s="540"/>
      <c r="E1718" s="541"/>
      <c r="F1718" s="541"/>
      <c r="G1718" s="541"/>
      <c r="H1718" s="541"/>
      <c r="I1718" s="541"/>
      <c r="J1718" s="541"/>
      <c r="K1718" s="541"/>
    </row>
    <row r="1719" spans="2:11" ht="20.100000000000001" customHeight="1" x14ac:dyDescent="0.25">
      <c r="B1719" s="538"/>
      <c r="C1719" s="539"/>
      <c r="D1719" s="540"/>
      <c r="E1719" s="541"/>
      <c r="F1719" s="541"/>
      <c r="G1719" s="541"/>
      <c r="H1719" s="541"/>
      <c r="I1719" s="541"/>
      <c r="J1719" s="541"/>
      <c r="K1719" s="541"/>
    </row>
    <row r="1720" spans="2:11" ht="20.100000000000001" customHeight="1" x14ac:dyDescent="0.25">
      <c r="B1720" s="538"/>
      <c r="C1720" s="539"/>
      <c r="D1720" s="540"/>
      <c r="E1720" s="541"/>
      <c r="F1720" s="541"/>
      <c r="G1720" s="541"/>
      <c r="H1720" s="541"/>
      <c r="I1720" s="541"/>
      <c r="J1720" s="541"/>
      <c r="K1720" s="541"/>
    </row>
    <row r="1721" spans="2:11" ht="20.100000000000001" customHeight="1" x14ac:dyDescent="0.25">
      <c r="B1721" s="538"/>
      <c r="C1721" s="539"/>
      <c r="D1721" s="540"/>
      <c r="E1721" s="541"/>
      <c r="F1721" s="541"/>
      <c r="G1721" s="541"/>
      <c r="H1721" s="541"/>
      <c r="I1721" s="541"/>
      <c r="J1721" s="541"/>
      <c r="K1721" s="541"/>
    </row>
    <row r="1722" spans="2:11" ht="20.100000000000001" customHeight="1" x14ac:dyDescent="0.25">
      <c r="B1722" s="538"/>
      <c r="C1722" s="539"/>
      <c r="D1722" s="540"/>
      <c r="E1722" s="541"/>
      <c r="F1722" s="541"/>
      <c r="G1722" s="541"/>
      <c r="H1722" s="541"/>
      <c r="I1722" s="541"/>
      <c r="J1722" s="541"/>
      <c r="K1722" s="541"/>
    </row>
    <row r="1723" spans="2:11" ht="20.100000000000001" customHeight="1" x14ac:dyDescent="0.25">
      <c r="B1723" s="538"/>
      <c r="C1723" s="539"/>
      <c r="D1723" s="540"/>
      <c r="E1723" s="541"/>
      <c r="F1723" s="541"/>
      <c r="G1723" s="541"/>
      <c r="H1723" s="541"/>
      <c r="I1723" s="541"/>
      <c r="J1723" s="541"/>
      <c r="K1723" s="541"/>
    </row>
    <row r="1724" spans="2:11" ht="20.100000000000001" customHeight="1" x14ac:dyDescent="0.25">
      <c r="B1724" s="538"/>
      <c r="C1724" s="539"/>
      <c r="D1724" s="540"/>
      <c r="E1724" s="541"/>
      <c r="F1724" s="541"/>
      <c r="G1724" s="541"/>
      <c r="H1724" s="541"/>
      <c r="I1724" s="541"/>
      <c r="J1724" s="541"/>
      <c r="K1724" s="541"/>
    </row>
    <row r="1725" spans="2:11" ht="20.100000000000001" customHeight="1" x14ac:dyDescent="0.25">
      <c r="B1725" s="538"/>
      <c r="C1725" s="539"/>
      <c r="D1725" s="540"/>
      <c r="E1725" s="541"/>
      <c r="F1725" s="541"/>
      <c r="G1725" s="541"/>
      <c r="H1725" s="541"/>
      <c r="I1725" s="541"/>
      <c r="J1725" s="541"/>
      <c r="K1725" s="541"/>
    </row>
    <row r="1726" spans="2:11" ht="20.100000000000001" customHeight="1" x14ac:dyDescent="0.25">
      <c r="B1726" s="538"/>
      <c r="C1726" s="539"/>
      <c r="D1726" s="540"/>
      <c r="E1726" s="541"/>
      <c r="F1726" s="541"/>
      <c r="G1726" s="541"/>
      <c r="H1726" s="541"/>
      <c r="I1726" s="541"/>
      <c r="J1726" s="541"/>
      <c r="K1726" s="541"/>
    </row>
    <row r="1727" spans="2:11" ht="20.100000000000001" customHeight="1" x14ac:dyDescent="0.25">
      <c r="B1727" s="538"/>
      <c r="C1727" s="539"/>
      <c r="D1727" s="540"/>
      <c r="E1727" s="541"/>
      <c r="F1727" s="541"/>
      <c r="G1727" s="541"/>
      <c r="H1727" s="541"/>
      <c r="I1727" s="541"/>
      <c r="J1727" s="541"/>
      <c r="K1727" s="541"/>
    </row>
    <row r="1728" spans="2:11" ht="20.100000000000001" customHeight="1" x14ac:dyDescent="0.25">
      <c r="B1728" s="538"/>
      <c r="C1728" s="539"/>
      <c r="D1728" s="540"/>
      <c r="E1728" s="541"/>
      <c r="F1728" s="541"/>
      <c r="G1728" s="541"/>
      <c r="H1728" s="541"/>
      <c r="I1728" s="541"/>
      <c r="J1728" s="541"/>
      <c r="K1728" s="541"/>
    </row>
    <row r="1729" spans="2:11" ht="20.100000000000001" customHeight="1" x14ac:dyDescent="0.25">
      <c r="B1729" s="538"/>
      <c r="C1729" s="539"/>
      <c r="D1729" s="540"/>
      <c r="E1729" s="541"/>
      <c r="F1729" s="541"/>
      <c r="G1729" s="541"/>
      <c r="H1729" s="541"/>
      <c r="I1729" s="541"/>
      <c r="J1729" s="541"/>
      <c r="K1729" s="541"/>
    </row>
    <row r="1730" spans="2:11" ht="20.100000000000001" customHeight="1" x14ac:dyDescent="0.25">
      <c r="B1730" s="538"/>
      <c r="C1730" s="539"/>
      <c r="D1730" s="540"/>
      <c r="E1730" s="541"/>
      <c r="F1730" s="541"/>
      <c r="G1730" s="541"/>
      <c r="H1730" s="541"/>
      <c r="I1730" s="541"/>
      <c r="J1730" s="541"/>
      <c r="K1730" s="541"/>
    </row>
    <row r="1731" spans="2:11" ht="20.100000000000001" customHeight="1" x14ac:dyDescent="0.25">
      <c r="B1731" s="538"/>
      <c r="C1731" s="539"/>
      <c r="D1731" s="540"/>
      <c r="E1731" s="541"/>
      <c r="F1731" s="541"/>
      <c r="G1731" s="541"/>
      <c r="H1731" s="541"/>
      <c r="I1731" s="541"/>
      <c r="J1731" s="541"/>
      <c r="K1731" s="541"/>
    </row>
    <row r="1732" spans="2:11" ht="20.100000000000001" customHeight="1" x14ac:dyDescent="0.25">
      <c r="B1732" s="538"/>
      <c r="C1732" s="539"/>
      <c r="D1732" s="540"/>
      <c r="E1732" s="541"/>
      <c r="F1732" s="541"/>
      <c r="G1732" s="541"/>
      <c r="H1732" s="541"/>
      <c r="I1732" s="541"/>
      <c r="J1732" s="541"/>
      <c r="K1732" s="541"/>
    </row>
    <row r="1733" spans="2:11" ht="20.100000000000001" customHeight="1" x14ac:dyDescent="0.25">
      <c r="B1733" s="538"/>
      <c r="C1733" s="539"/>
      <c r="D1733" s="540"/>
      <c r="E1733" s="541"/>
      <c r="F1733" s="541"/>
      <c r="G1733" s="541"/>
      <c r="H1733" s="541"/>
      <c r="I1733" s="541"/>
      <c r="J1733" s="541"/>
      <c r="K1733" s="541"/>
    </row>
    <row r="1734" spans="2:11" ht="20.100000000000001" customHeight="1" x14ac:dyDescent="0.25">
      <c r="B1734" s="538"/>
      <c r="C1734" s="539"/>
      <c r="D1734" s="540"/>
      <c r="E1734" s="541"/>
      <c r="F1734" s="541"/>
      <c r="G1734" s="541"/>
      <c r="H1734" s="541"/>
      <c r="I1734" s="541"/>
      <c r="J1734" s="541"/>
      <c r="K1734" s="541"/>
    </row>
    <row r="1735" spans="2:11" ht="20.100000000000001" customHeight="1" x14ac:dyDescent="0.25">
      <c r="B1735" s="538"/>
      <c r="C1735" s="539"/>
      <c r="D1735" s="540"/>
      <c r="E1735" s="541"/>
      <c r="F1735" s="541"/>
      <c r="G1735" s="541"/>
      <c r="H1735" s="541"/>
      <c r="I1735" s="541"/>
      <c r="J1735" s="541"/>
      <c r="K1735" s="541"/>
    </row>
    <row r="1736" spans="2:11" ht="20.100000000000001" customHeight="1" x14ac:dyDescent="0.25">
      <c r="B1736" s="538"/>
      <c r="C1736" s="539"/>
      <c r="D1736" s="540"/>
      <c r="E1736" s="541"/>
      <c r="F1736" s="541"/>
      <c r="G1736" s="541"/>
      <c r="H1736" s="541"/>
      <c r="I1736" s="541"/>
      <c r="J1736" s="541"/>
      <c r="K1736" s="541"/>
    </row>
    <row r="1737" spans="2:11" ht="20.100000000000001" customHeight="1" x14ac:dyDescent="0.25">
      <c r="B1737" s="538"/>
      <c r="C1737" s="539"/>
      <c r="D1737" s="540"/>
      <c r="E1737" s="541"/>
      <c r="F1737" s="541"/>
      <c r="G1737" s="541"/>
      <c r="H1737" s="541"/>
      <c r="I1737" s="541"/>
      <c r="J1737" s="541"/>
      <c r="K1737" s="541"/>
    </row>
    <row r="1738" spans="2:11" ht="20.100000000000001" customHeight="1" x14ac:dyDescent="0.25">
      <c r="B1738" s="538"/>
      <c r="C1738" s="539"/>
      <c r="D1738" s="540"/>
      <c r="E1738" s="541"/>
      <c r="F1738" s="541"/>
      <c r="G1738" s="541"/>
      <c r="H1738" s="541"/>
      <c r="I1738" s="541"/>
      <c r="J1738" s="541"/>
      <c r="K1738" s="541"/>
    </row>
    <row r="1739" spans="2:11" ht="20.100000000000001" customHeight="1" x14ac:dyDescent="0.25">
      <c r="B1739" s="538"/>
      <c r="C1739" s="539"/>
      <c r="D1739" s="540"/>
      <c r="E1739" s="541"/>
      <c r="F1739" s="541"/>
      <c r="G1739" s="541"/>
      <c r="H1739" s="541"/>
      <c r="I1739" s="541"/>
      <c r="J1739" s="541"/>
      <c r="K1739" s="541"/>
    </row>
    <row r="1740" spans="2:11" ht="20.100000000000001" customHeight="1" x14ac:dyDescent="0.25">
      <c r="B1740" s="538"/>
      <c r="C1740" s="539"/>
      <c r="D1740" s="540"/>
      <c r="E1740" s="541"/>
      <c r="F1740" s="541"/>
      <c r="G1740" s="541"/>
      <c r="H1740" s="541"/>
      <c r="I1740" s="541"/>
      <c r="J1740" s="541"/>
      <c r="K1740" s="541"/>
    </row>
    <row r="1741" spans="2:11" ht="20.100000000000001" customHeight="1" x14ac:dyDescent="0.25">
      <c r="B1741" s="538"/>
      <c r="C1741" s="539"/>
      <c r="D1741" s="540"/>
      <c r="E1741" s="541"/>
      <c r="F1741" s="541"/>
      <c r="G1741" s="541"/>
      <c r="H1741" s="541"/>
      <c r="I1741" s="541"/>
      <c r="J1741" s="541"/>
      <c r="K1741" s="541"/>
    </row>
    <row r="1742" spans="2:11" ht="20.100000000000001" customHeight="1" x14ac:dyDescent="0.25">
      <c r="B1742" s="538"/>
      <c r="C1742" s="539"/>
      <c r="D1742" s="540"/>
      <c r="E1742" s="541"/>
      <c r="F1742" s="541"/>
      <c r="G1742" s="541"/>
      <c r="H1742" s="541"/>
      <c r="I1742" s="541"/>
      <c r="J1742" s="541"/>
      <c r="K1742" s="541"/>
    </row>
    <row r="1743" spans="2:11" ht="20.100000000000001" customHeight="1" x14ac:dyDescent="0.25">
      <c r="B1743" s="538"/>
      <c r="C1743" s="539"/>
      <c r="D1743" s="540"/>
      <c r="E1743" s="541"/>
      <c r="F1743" s="541"/>
      <c r="G1743" s="541"/>
      <c r="H1743" s="541"/>
      <c r="I1743" s="541"/>
      <c r="J1743" s="541"/>
      <c r="K1743" s="541"/>
    </row>
    <row r="1744" spans="2:11" ht="20.100000000000001" customHeight="1" x14ac:dyDescent="0.25">
      <c r="B1744" s="538"/>
      <c r="C1744" s="539"/>
      <c r="D1744" s="540"/>
      <c r="E1744" s="541"/>
      <c r="F1744" s="541"/>
      <c r="G1744" s="541"/>
      <c r="H1744" s="541"/>
      <c r="I1744" s="541"/>
      <c r="J1744" s="541"/>
      <c r="K1744" s="541"/>
    </row>
    <row r="1745" spans="2:11" ht="20.100000000000001" customHeight="1" x14ac:dyDescent="0.25">
      <c r="B1745" s="538"/>
      <c r="C1745" s="539"/>
      <c r="D1745" s="540"/>
      <c r="E1745" s="541"/>
      <c r="F1745" s="541"/>
      <c r="G1745" s="541"/>
      <c r="H1745" s="541"/>
      <c r="I1745" s="541"/>
      <c r="J1745" s="541"/>
      <c r="K1745" s="541"/>
    </row>
    <row r="1746" spans="2:11" ht="20.100000000000001" customHeight="1" x14ac:dyDescent="0.25">
      <c r="B1746" s="538"/>
      <c r="C1746" s="539"/>
      <c r="D1746" s="540"/>
      <c r="E1746" s="541"/>
      <c r="F1746" s="541"/>
      <c r="G1746" s="541"/>
      <c r="H1746" s="541"/>
      <c r="I1746" s="541"/>
      <c r="J1746" s="541"/>
      <c r="K1746" s="541"/>
    </row>
    <row r="1747" spans="2:11" ht="20.100000000000001" customHeight="1" x14ac:dyDescent="0.25">
      <c r="B1747" s="538"/>
      <c r="C1747" s="539"/>
      <c r="D1747" s="540"/>
      <c r="E1747" s="541"/>
      <c r="F1747" s="541"/>
      <c r="G1747" s="541"/>
      <c r="H1747" s="541"/>
      <c r="I1747" s="541"/>
      <c r="J1747" s="541"/>
      <c r="K1747" s="541"/>
    </row>
    <row r="1748" spans="2:11" ht="20.100000000000001" customHeight="1" x14ac:dyDescent="0.25">
      <c r="B1748" s="538"/>
      <c r="C1748" s="539"/>
      <c r="D1748" s="540"/>
      <c r="E1748" s="541"/>
      <c r="F1748" s="541"/>
      <c r="G1748" s="541"/>
      <c r="H1748" s="541"/>
      <c r="I1748" s="541"/>
      <c r="J1748" s="541"/>
      <c r="K1748" s="541"/>
    </row>
    <row r="1749" spans="2:11" ht="20.100000000000001" customHeight="1" x14ac:dyDescent="0.25">
      <c r="B1749" s="538"/>
      <c r="C1749" s="539"/>
      <c r="D1749" s="540"/>
      <c r="E1749" s="541"/>
      <c r="F1749" s="541"/>
      <c r="G1749" s="541"/>
      <c r="H1749" s="541"/>
      <c r="I1749" s="541"/>
      <c r="J1749" s="541"/>
      <c r="K1749" s="541"/>
    </row>
    <row r="1750" spans="2:11" ht="20.100000000000001" customHeight="1" x14ac:dyDescent="0.25">
      <c r="B1750" s="538"/>
      <c r="C1750" s="539"/>
      <c r="D1750" s="540"/>
      <c r="E1750" s="541"/>
      <c r="F1750" s="541"/>
      <c r="G1750" s="541"/>
      <c r="H1750" s="541"/>
      <c r="I1750" s="541"/>
      <c r="J1750" s="541"/>
      <c r="K1750" s="541"/>
    </row>
    <row r="1751" spans="2:11" ht="20.100000000000001" customHeight="1" x14ac:dyDescent="0.25">
      <c r="B1751" s="538"/>
      <c r="C1751" s="539"/>
      <c r="D1751" s="540"/>
      <c r="E1751" s="541"/>
      <c r="F1751" s="541"/>
      <c r="G1751" s="541"/>
      <c r="H1751" s="541"/>
      <c r="I1751" s="541"/>
      <c r="J1751" s="541"/>
      <c r="K1751" s="541"/>
    </row>
    <row r="1752" spans="2:11" ht="20.100000000000001" customHeight="1" x14ac:dyDescent="0.25">
      <c r="B1752" s="538"/>
      <c r="C1752" s="539"/>
      <c r="D1752" s="540"/>
      <c r="E1752" s="541"/>
      <c r="F1752" s="541"/>
      <c r="G1752" s="541"/>
      <c r="H1752" s="541"/>
      <c r="I1752" s="541"/>
      <c r="J1752" s="541"/>
      <c r="K1752" s="541"/>
    </row>
    <row r="1753" spans="2:11" ht="20.100000000000001" customHeight="1" x14ac:dyDescent="0.25">
      <c r="B1753" s="538"/>
      <c r="C1753" s="539"/>
      <c r="D1753" s="540"/>
      <c r="E1753" s="541"/>
      <c r="F1753" s="541"/>
      <c r="G1753" s="541"/>
      <c r="H1753" s="541"/>
      <c r="I1753" s="541"/>
      <c r="J1753" s="541"/>
      <c r="K1753" s="541"/>
    </row>
    <row r="1754" spans="2:11" ht="20.100000000000001" customHeight="1" x14ac:dyDescent="0.25">
      <c r="B1754" s="538"/>
      <c r="C1754" s="539"/>
      <c r="D1754" s="540"/>
      <c r="E1754" s="541"/>
      <c r="F1754" s="541"/>
      <c r="G1754" s="541"/>
      <c r="H1754" s="541"/>
      <c r="I1754" s="541"/>
      <c r="J1754" s="541"/>
      <c r="K1754" s="541"/>
    </row>
    <row r="1755" spans="2:11" ht="20.100000000000001" customHeight="1" x14ac:dyDescent="0.25">
      <c r="B1755" s="538"/>
      <c r="C1755" s="539"/>
      <c r="D1755" s="540"/>
      <c r="E1755" s="541"/>
      <c r="F1755" s="541"/>
      <c r="G1755" s="541"/>
      <c r="H1755" s="541"/>
      <c r="I1755" s="541"/>
      <c r="J1755" s="541"/>
      <c r="K1755" s="541"/>
    </row>
    <row r="1756" spans="2:11" ht="20.100000000000001" customHeight="1" x14ac:dyDescent="0.25">
      <c r="B1756" s="538"/>
      <c r="C1756" s="539"/>
      <c r="D1756" s="540"/>
      <c r="E1756" s="541"/>
      <c r="F1756" s="541"/>
      <c r="G1756" s="541"/>
      <c r="H1756" s="541"/>
      <c r="I1756" s="541"/>
      <c r="J1756" s="541"/>
      <c r="K1756" s="541"/>
    </row>
    <row r="1757" spans="2:11" ht="20.100000000000001" customHeight="1" x14ac:dyDescent="0.25">
      <c r="B1757" s="538"/>
      <c r="C1757" s="539"/>
      <c r="D1757" s="540"/>
      <c r="E1757" s="541"/>
      <c r="F1757" s="541"/>
      <c r="G1757" s="541"/>
      <c r="H1757" s="541"/>
      <c r="I1757" s="541"/>
      <c r="J1757" s="541"/>
      <c r="K1757" s="541"/>
    </row>
    <row r="1758" spans="2:11" ht="20.100000000000001" customHeight="1" x14ac:dyDescent="0.25">
      <c r="B1758" s="538"/>
      <c r="C1758" s="539"/>
      <c r="D1758" s="540"/>
      <c r="E1758" s="541"/>
      <c r="F1758" s="541"/>
      <c r="G1758" s="541"/>
      <c r="H1758" s="541"/>
      <c r="I1758" s="541"/>
      <c r="J1758" s="541"/>
      <c r="K1758" s="541"/>
    </row>
    <row r="1759" spans="2:11" ht="20.100000000000001" customHeight="1" x14ac:dyDescent="0.25">
      <c r="B1759" s="538"/>
      <c r="C1759" s="539"/>
      <c r="D1759" s="540"/>
      <c r="E1759" s="541"/>
      <c r="F1759" s="541"/>
      <c r="G1759" s="541"/>
      <c r="H1759" s="541"/>
      <c r="I1759" s="541"/>
      <c r="J1759" s="541"/>
      <c r="K1759" s="541"/>
    </row>
    <row r="1760" spans="2:11" ht="20.100000000000001" customHeight="1" x14ac:dyDescent="0.25">
      <c r="B1760" s="538"/>
      <c r="C1760" s="539"/>
      <c r="D1760" s="540"/>
      <c r="E1760" s="541"/>
      <c r="F1760" s="541"/>
      <c r="G1760" s="541"/>
      <c r="H1760" s="541"/>
      <c r="I1760" s="541"/>
      <c r="J1760" s="541"/>
      <c r="K1760" s="541"/>
    </row>
    <row r="1761" spans="2:11" ht="20.100000000000001" customHeight="1" x14ac:dyDescent="0.25">
      <c r="B1761" s="538"/>
      <c r="C1761" s="539"/>
      <c r="D1761" s="540"/>
      <c r="E1761" s="541"/>
      <c r="F1761" s="541"/>
      <c r="G1761" s="541"/>
      <c r="H1761" s="541"/>
      <c r="I1761" s="541"/>
      <c r="J1761" s="541"/>
      <c r="K1761" s="541"/>
    </row>
    <row r="1762" spans="2:11" ht="20.100000000000001" customHeight="1" x14ac:dyDescent="0.25">
      <c r="B1762" s="538"/>
      <c r="C1762" s="539"/>
      <c r="D1762" s="540"/>
      <c r="E1762" s="541"/>
      <c r="F1762" s="541"/>
      <c r="G1762" s="541"/>
      <c r="H1762" s="541"/>
      <c r="I1762" s="541"/>
      <c r="J1762" s="541"/>
      <c r="K1762" s="541"/>
    </row>
    <row r="1763" spans="2:11" ht="20.100000000000001" customHeight="1" x14ac:dyDescent="0.25">
      <c r="B1763" s="538"/>
      <c r="C1763" s="539"/>
      <c r="D1763" s="540"/>
      <c r="E1763" s="541"/>
      <c r="F1763" s="541"/>
      <c r="G1763" s="541"/>
      <c r="H1763" s="541"/>
      <c r="I1763" s="541"/>
      <c r="J1763" s="541"/>
      <c r="K1763" s="541"/>
    </row>
    <row r="1764" spans="2:11" ht="20.100000000000001" customHeight="1" x14ac:dyDescent="0.25">
      <c r="B1764" s="538"/>
      <c r="C1764" s="539"/>
      <c r="D1764" s="540"/>
      <c r="E1764" s="541"/>
      <c r="F1764" s="541"/>
      <c r="G1764" s="541"/>
      <c r="H1764" s="541"/>
      <c r="I1764" s="541"/>
      <c r="J1764" s="541"/>
      <c r="K1764" s="541"/>
    </row>
    <row r="1765" spans="2:11" ht="20.100000000000001" customHeight="1" x14ac:dyDescent="0.25">
      <c r="B1765" s="538"/>
      <c r="C1765" s="539"/>
      <c r="D1765" s="540"/>
      <c r="E1765" s="541"/>
      <c r="F1765" s="541"/>
      <c r="G1765" s="541"/>
      <c r="H1765" s="541"/>
      <c r="I1765" s="541"/>
      <c r="J1765" s="541"/>
      <c r="K1765" s="541"/>
    </row>
    <row r="1766" spans="2:11" ht="20.100000000000001" customHeight="1" x14ac:dyDescent="0.25">
      <c r="B1766" s="538"/>
      <c r="C1766" s="539"/>
      <c r="D1766" s="540"/>
      <c r="E1766" s="541"/>
      <c r="F1766" s="541"/>
      <c r="G1766" s="541"/>
      <c r="H1766" s="541"/>
      <c r="I1766" s="541"/>
      <c r="J1766" s="541"/>
      <c r="K1766" s="541"/>
    </row>
    <row r="1767" spans="2:11" ht="20.100000000000001" customHeight="1" x14ac:dyDescent="0.25">
      <c r="B1767" s="538"/>
      <c r="C1767" s="539"/>
      <c r="D1767" s="540"/>
      <c r="E1767" s="541"/>
      <c r="F1767" s="541"/>
      <c r="G1767" s="541"/>
      <c r="H1767" s="541"/>
      <c r="I1767" s="541"/>
      <c r="J1767" s="541"/>
      <c r="K1767" s="541"/>
    </row>
    <row r="1768" spans="2:11" ht="20.100000000000001" customHeight="1" x14ac:dyDescent="0.25">
      <c r="B1768" s="538"/>
      <c r="C1768" s="539"/>
      <c r="D1768" s="540"/>
      <c r="E1768" s="541"/>
      <c r="F1768" s="541"/>
      <c r="G1768" s="541"/>
      <c r="H1768" s="541"/>
      <c r="I1768" s="541"/>
      <c r="J1768" s="541"/>
      <c r="K1768" s="541"/>
    </row>
    <row r="1769" spans="2:11" ht="20.100000000000001" customHeight="1" x14ac:dyDescent="0.25">
      <c r="B1769" s="538"/>
      <c r="C1769" s="539"/>
      <c r="D1769" s="540"/>
      <c r="E1769" s="541"/>
      <c r="F1769" s="541"/>
      <c r="G1769" s="541"/>
      <c r="H1769" s="541"/>
      <c r="I1769" s="541"/>
      <c r="J1769" s="541"/>
      <c r="K1769" s="541"/>
    </row>
    <row r="1770" spans="2:11" ht="20.100000000000001" customHeight="1" x14ac:dyDescent="0.25">
      <c r="B1770" s="538"/>
      <c r="C1770" s="539"/>
      <c r="D1770" s="540"/>
      <c r="E1770" s="541"/>
      <c r="F1770" s="541"/>
      <c r="G1770" s="541"/>
      <c r="H1770" s="541"/>
      <c r="I1770" s="541"/>
      <c r="J1770" s="541"/>
      <c r="K1770" s="541"/>
    </row>
    <row r="1771" spans="2:11" ht="20.100000000000001" customHeight="1" x14ac:dyDescent="0.25">
      <c r="B1771" s="538"/>
      <c r="C1771" s="539"/>
      <c r="D1771" s="540"/>
      <c r="E1771" s="541"/>
      <c r="F1771" s="541"/>
      <c r="G1771" s="541"/>
      <c r="H1771" s="541"/>
      <c r="I1771" s="541"/>
      <c r="J1771" s="541"/>
      <c r="K1771" s="541"/>
    </row>
    <row r="1772" spans="2:11" ht="20.100000000000001" customHeight="1" x14ac:dyDescent="0.25">
      <c r="B1772" s="538"/>
      <c r="C1772" s="539"/>
      <c r="D1772" s="540"/>
      <c r="E1772" s="541"/>
      <c r="F1772" s="541"/>
      <c r="G1772" s="541"/>
      <c r="H1772" s="541"/>
      <c r="I1772" s="541"/>
      <c r="J1772" s="541"/>
      <c r="K1772" s="541"/>
    </row>
    <row r="1773" spans="2:11" ht="20.100000000000001" customHeight="1" x14ac:dyDescent="0.25">
      <c r="B1773" s="538"/>
      <c r="C1773" s="539"/>
      <c r="D1773" s="540"/>
      <c r="E1773" s="541"/>
      <c r="F1773" s="541"/>
      <c r="G1773" s="541"/>
      <c r="H1773" s="541"/>
      <c r="I1773" s="541"/>
      <c r="J1773" s="541"/>
      <c r="K1773" s="541"/>
    </row>
    <row r="1774" spans="2:11" ht="20.100000000000001" customHeight="1" x14ac:dyDescent="0.25">
      <c r="B1774" s="538"/>
      <c r="C1774" s="539"/>
      <c r="D1774" s="540"/>
      <c r="E1774" s="541"/>
      <c r="F1774" s="541"/>
      <c r="G1774" s="541"/>
      <c r="H1774" s="541"/>
      <c r="I1774" s="541"/>
      <c r="J1774" s="541"/>
      <c r="K1774" s="541"/>
    </row>
    <row r="1775" spans="2:11" ht="20.100000000000001" customHeight="1" x14ac:dyDescent="0.25">
      <c r="B1775" s="538"/>
      <c r="C1775" s="539"/>
      <c r="D1775" s="540"/>
      <c r="E1775" s="541"/>
      <c r="F1775" s="541"/>
      <c r="G1775" s="541"/>
      <c r="H1775" s="541"/>
      <c r="I1775" s="541"/>
      <c r="J1775" s="541"/>
      <c r="K1775" s="541"/>
    </row>
    <row r="1776" spans="2:11" ht="20.100000000000001" customHeight="1" x14ac:dyDescent="0.25">
      <c r="B1776" s="538"/>
      <c r="C1776" s="539"/>
      <c r="D1776" s="540"/>
      <c r="E1776" s="541"/>
      <c r="F1776" s="541"/>
      <c r="G1776" s="541"/>
      <c r="H1776" s="541"/>
      <c r="I1776" s="541"/>
      <c r="J1776" s="541"/>
      <c r="K1776" s="541"/>
    </row>
    <row r="1777" spans="2:11" ht="20.100000000000001" customHeight="1" x14ac:dyDescent="0.25">
      <c r="B1777" s="538"/>
      <c r="C1777" s="539"/>
      <c r="D1777" s="540"/>
      <c r="E1777" s="541"/>
      <c r="F1777" s="541"/>
      <c r="G1777" s="541"/>
      <c r="H1777" s="541"/>
      <c r="I1777" s="541"/>
      <c r="J1777" s="541"/>
      <c r="K1777" s="541"/>
    </row>
    <row r="1778" spans="2:11" ht="20.100000000000001" customHeight="1" x14ac:dyDescent="0.25">
      <c r="B1778" s="538"/>
      <c r="C1778" s="539"/>
      <c r="D1778" s="540"/>
      <c r="E1778" s="541"/>
      <c r="F1778" s="541"/>
      <c r="G1778" s="541"/>
      <c r="H1778" s="541"/>
      <c r="I1778" s="541"/>
      <c r="J1778" s="541"/>
      <c r="K1778" s="541"/>
    </row>
    <row r="1779" spans="2:11" ht="20.100000000000001" customHeight="1" x14ac:dyDescent="0.25">
      <c r="B1779" s="538"/>
      <c r="C1779" s="539"/>
      <c r="D1779" s="540"/>
      <c r="E1779" s="541"/>
      <c r="F1779" s="541"/>
      <c r="G1779" s="541"/>
      <c r="H1779" s="541"/>
      <c r="I1779" s="541"/>
      <c r="J1779" s="541"/>
      <c r="K1779" s="541"/>
    </row>
    <row r="1780" spans="2:11" ht="20.100000000000001" customHeight="1" x14ac:dyDescent="0.25">
      <c r="B1780" s="538"/>
      <c r="C1780" s="539"/>
      <c r="D1780" s="540"/>
      <c r="E1780" s="541"/>
      <c r="F1780" s="541"/>
      <c r="G1780" s="541"/>
      <c r="H1780" s="541"/>
      <c r="I1780" s="541"/>
      <c r="J1780" s="541"/>
      <c r="K1780" s="541"/>
    </row>
    <row r="1781" spans="2:11" ht="20.100000000000001" customHeight="1" x14ac:dyDescent="0.25">
      <c r="B1781" s="538"/>
      <c r="C1781" s="539"/>
      <c r="D1781" s="540"/>
      <c r="E1781" s="541"/>
      <c r="F1781" s="541"/>
      <c r="G1781" s="541"/>
      <c r="H1781" s="541"/>
      <c r="I1781" s="541"/>
      <c r="J1781" s="541"/>
      <c r="K1781" s="541"/>
    </row>
    <row r="1782" spans="2:11" ht="20.100000000000001" customHeight="1" x14ac:dyDescent="0.25">
      <c r="B1782" s="538"/>
      <c r="C1782" s="539"/>
      <c r="D1782" s="540"/>
      <c r="E1782" s="541"/>
      <c r="F1782" s="541"/>
      <c r="G1782" s="541"/>
      <c r="H1782" s="541"/>
      <c r="I1782" s="541"/>
      <c r="J1782" s="541"/>
      <c r="K1782" s="541"/>
    </row>
    <row r="1783" spans="2:11" ht="20.100000000000001" customHeight="1" x14ac:dyDescent="0.25">
      <c r="B1783" s="538"/>
      <c r="C1783" s="539"/>
      <c r="D1783" s="540"/>
      <c r="E1783" s="541"/>
      <c r="F1783" s="541"/>
      <c r="G1783" s="541"/>
      <c r="H1783" s="541"/>
      <c r="I1783" s="541"/>
      <c r="J1783" s="541"/>
      <c r="K1783" s="541"/>
    </row>
    <row r="1784" spans="2:11" ht="20.100000000000001" customHeight="1" x14ac:dyDescent="0.25">
      <c r="B1784" s="538"/>
      <c r="C1784" s="539"/>
      <c r="D1784" s="540"/>
      <c r="E1784" s="541"/>
      <c r="F1784" s="541"/>
      <c r="G1784" s="541"/>
      <c r="H1784" s="541"/>
      <c r="I1784" s="541"/>
      <c r="J1784" s="541"/>
      <c r="K1784" s="541"/>
    </row>
    <row r="1785" spans="2:11" ht="20.100000000000001" customHeight="1" x14ac:dyDescent="0.25">
      <c r="B1785" s="538"/>
      <c r="C1785" s="539"/>
      <c r="D1785" s="540"/>
      <c r="E1785" s="541"/>
      <c r="F1785" s="541"/>
      <c r="G1785" s="541"/>
      <c r="H1785" s="541"/>
      <c r="I1785" s="541"/>
      <c r="J1785" s="541"/>
      <c r="K1785" s="541"/>
    </row>
    <row r="1786" spans="2:11" ht="20.100000000000001" customHeight="1" x14ac:dyDescent="0.25">
      <c r="B1786" s="538"/>
      <c r="C1786" s="539"/>
      <c r="D1786" s="540"/>
      <c r="E1786" s="541"/>
      <c r="F1786" s="541"/>
      <c r="G1786" s="541"/>
      <c r="H1786" s="541"/>
      <c r="I1786" s="541"/>
      <c r="J1786" s="541"/>
      <c r="K1786" s="541"/>
    </row>
    <row r="1787" spans="2:11" ht="20.100000000000001" customHeight="1" x14ac:dyDescent="0.25">
      <c r="B1787" s="538"/>
      <c r="C1787" s="539"/>
      <c r="D1787" s="540"/>
      <c r="E1787" s="541"/>
      <c r="F1787" s="541"/>
      <c r="G1787" s="541"/>
      <c r="H1787" s="541"/>
      <c r="I1787" s="541"/>
      <c r="J1787" s="541"/>
      <c r="K1787" s="541"/>
    </row>
    <row r="1788" spans="2:11" ht="20.100000000000001" customHeight="1" x14ac:dyDescent="0.25">
      <c r="B1788" s="538"/>
      <c r="C1788" s="539"/>
      <c r="D1788" s="540"/>
      <c r="E1788" s="541"/>
      <c r="F1788" s="541"/>
      <c r="G1788" s="541"/>
      <c r="H1788" s="541"/>
      <c r="I1788" s="541"/>
      <c r="J1788" s="541"/>
      <c r="K1788" s="541"/>
    </row>
    <row r="1789" spans="2:11" ht="20.100000000000001" customHeight="1" x14ac:dyDescent="0.25">
      <c r="B1789" s="538"/>
      <c r="C1789" s="539"/>
      <c r="D1789" s="540"/>
      <c r="E1789" s="541"/>
      <c r="F1789" s="541"/>
      <c r="G1789" s="541"/>
      <c r="H1789" s="541"/>
      <c r="I1789" s="541"/>
      <c r="J1789" s="541"/>
      <c r="K1789" s="541"/>
    </row>
    <row r="1790" spans="2:11" ht="20.100000000000001" customHeight="1" x14ac:dyDescent="0.25">
      <c r="B1790" s="538"/>
      <c r="C1790" s="539"/>
      <c r="D1790" s="540"/>
      <c r="E1790" s="541"/>
      <c r="F1790" s="541"/>
      <c r="G1790" s="541"/>
      <c r="H1790" s="541"/>
      <c r="I1790" s="541"/>
      <c r="J1790" s="541"/>
      <c r="K1790" s="541"/>
    </row>
    <row r="1791" spans="2:11" ht="20.100000000000001" customHeight="1" x14ac:dyDescent="0.25">
      <c r="B1791" s="538"/>
      <c r="C1791" s="539"/>
      <c r="D1791" s="540"/>
      <c r="E1791" s="541"/>
      <c r="F1791" s="541"/>
      <c r="G1791" s="541"/>
      <c r="H1791" s="541"/>
      <c r="I1791" s="541"/>
      <c r="J1791" s="541"/>
      <c r="K1791" s="541"/>
    </row>
    <row r="1792" spans="2:11" ht="20.100000000000001" customHeight="1" x14ac:dyDescent="0.25">
      <c r="B1792" s="538"/>
      <c r="C1792" s="539"/>
      <c r="D1792" s="540"/>
      <c r="E1792" s="541"/>
      <c r="F1792" s="541"/>
      <c r="G1792" s="541"/>
      <c r="H1792" s="541"/>
      <c r="I1792" s="541"/>
      <c r="J1792" s="541"/>
      <c r="K1792" s="541"/>
    </row>
    <row r="1793" spans="2:11" ht="20.100000000000001" customHeight="1" x14ac:dyDescent="0.25">
      <c r="B1793" s="538"/>
      <c r="C1793" s="539"/>
      <c r="D1793" s="540"/>
      <c r="E1793" s="541"/>
      <c r="F1793" s="541"/>
      <c r="G1793" s="541"/>
      <c r="H1793" s="541"/>
      <c r="I1793" s="541"/>
      <c r="J1793" s="541"/>
      <c r="K1793" s="541"/>
    </row>
    <row r="1794" spans="2:11" ht="20.100000000000001" customHeight="1" x14ac:dyDescent="0.25">
      <c r="B1794" s="538"/>
      <c r="C1794" s="539"/>
      <c r="D1794" s="540"/>
      <c r="E1794" s="541"/>
      <c r="F1794" s="541"/>
      <c r="G1794" s="541"/>
      <c r="H1794" s="541"/>
      <c r="I1794" s="541"/>
      <c r="J1794" s="541"/>
      <c r="K1794" s="541"/>
    </row>
    <row r="1795" spans="2:11" ht="20.100000000000001" customHeight="1" x14ac:dyDescent="0.25">
      <c r="B1795" s="538"/>
      <c r="C1795" s="539"/>
      <c r="D1795" s="540"/>
      <c r="E1795" s="541"/>
      <c r="F1795" s="541"/>
      <c r="G1795" s="541"/>
      <c r="H1795" s="541"/>
      <c r="I1795" s="541"/>
      <c r="J1795" s="541"/>
      <c r="K1795" s="541"/>
    </row>
    <row r="1796" spans="2:11" ht="20.100000000000001" customHeight="1" x14ac:dyDescent="0.25">
      <c r="B1796" s="538"/>
      <c r="C1796" s="539"/>
      <c r="D1796" s="540"/>
      <c r="E1796" s="541"/>
      <c r="F1796" s="541"/>
      <c r="G1796" s="541"/>
      <c r="H1796" s="541"/>
      <c r="I1796" s="541"/>
      <c r="J1796" s="541"/>
      <c r="K1796" s="541"/>
    </row>
    <row r="1797" spans="2:11" ht="20.100000000000001" customHeight="1" x14ac:dyDescent="0.25">
      <c r="B1797" s="538"/>
      <c r="C1797" s="539"/>
      <c r="D1797" s="540"/>
      <c r="E1797" s="541"/>
      <c r="F1797" s="541"/>
      <c r="G1797" s="541"/>
      <c r="H1797" s="541"/>
      <c r="I1797" s="541"/>
      <c r="J1797" s="541"/>
      <c r="K1797" s="541"/>
    </row>
    <row r="1798" spans="2:11" ht="20.100000000000001" customHeight="1" x14ac:dyDescent="0.25">
      <c r="B1798" s="538"/>
      <c r="C1798" s="539"/>
      <c r="D1798" s="540"/>
      <c r="E1798" s="541"/>
      <c r="F1798" s="541"/>
      <c r="G1798" s="541"/>
      <c r="H1798" s="541"/>
      <c r="I1798" s="541"/>
      <c r="J1798" s="541"/>
      <c r="K1798" s="541"/>
    </row>
    <row r="1799" spans="2:11" ht="20.100000000000001" customHeight="1" x14ac:dyDescent="0.25">
      <c r="B1799" s="538"/>
      <c r="C1799" s="539"/>
      <c r="D1799" s="540"/>
      <c r="E1799" s="541"/>
      <c r="F1799" s="541"/>
      <c r="G1799" s="541"/>
      <c r="H1799" s="541"/>
      <c r="I1799" s="541"/>
      <c r="J1799" s="541"/>
      <c r="K1799" s="541"/>
    </row>
    <row r="1800" spans="2:11" ht="20.100000000000001" customHeight="1" x14ac:dyDescent="0.25">
      <c r="B1800" s="538"/>
      <c r="C1800" s="539"/>
      <c r="D1800" s="540"/>
      <c r="E1800" s="541"/>
      <c r="F1800" s="541"/>
      <c r="G1800" s="541"/>
      <c r="H1800" s="541"/>
      <c r="I1800" s="541"/>
      <c r="J1800" s="541"/>
      <c r="K1800" s="541"/>
    </row>
    <row r="1801" spans="2:11" ht="20.100000000000001" customHeight="1" x14ac:dyDescent="0.25">
      <c r="B1801" s="538"/>
      <c r="C1801" s="539"/>
      <c r="D1801" s="540"/>
      <c r="E1801" s="541"/>
      <c r="F1801" s="541"/>
      <c r="G1801" s="541"/>
      <c r="H1801" s="541"/>
      <c r="I1801" s="541"/>
      <c r="J1801" s="541"/>
      <c r="K1801" s="541"/>
    </row>
    <row r="1802" spans="2:11" ht="20.100000000000001" customHeight="1" x14ac:dyDescent="0.25">
      <c r="B1802" s="538"/>
      <c r="C1802" s="539"/>
      <c r="D1802" s="540"/>
      <c r="E1802" s="541"/>
      <c r="F1802" s="541"/>
      <c r="G1802" s="541"/>
      <c r="H1802" s="541"/>
      <c r="I1802" s="541"/>
      <c r="J1802" s="541"/>
      <c r="K1802" s="541"/>
    </row>
    <row r="1803" spans="2:11" ht="20.100000000000001" customHeight="1" x14ac:dyDescent="0.25">
      <c r="B1803" s="538"/>
      <c r="C1803" s="539"/>
      <c r="D1803" s="540"/>
      <c r="E1803" s="541"/>
      <c r="F1803" s="541"/>
      <c r="G1803" s="541"/>
      <c r="H1803" s="541"/>
      <c r="I1803" s="541"/>
      <c r="J1803" s="541"/>
      <c r="K1803" s="541"/>
    </row>
    <row r="1804" spans="2:11" ht="20.100000000000001" customHeight="1" x14ac:dyDescent="0.25">
      <c r="B1804" s="538"/>
      <c r="C1804" s="539"/>
      <c r="D1804" s="540"/>
      <c r="E1804" s="541"/>
      <c r="F1804" s="541"/>
      <c r="G1804" s="541"/>
      <c r="H1804" s="541"/>
      <c r="I1804" s="541"/>
      <c r="J1804" s="541"/>
      <c r="K1804" s="541"/>
    </row>
    <row r="1805" spans="2:11" ht="20.100000000000001" customHeight="1" x14ac:dyDescent="0.25">
      <c r="B1805" s="538"/>
      <c r="C1805" s="539"/>
      <c r="D1805" s="540"/>
      <c r="E1805" s="541"/>
      <c r="F1805" s="541"/>
      <c r="G1805" s="541"/>
      <c r="H1805" s="541"/>
      <c r="I1805" s="541"/>
      <c r="J1805" s="541"/>
      <c r="K1805" s="541"/>
    </row>
    <row r="1806" spans="2:11" ht="20.100000000000001" customHeight="1" x14ac:dyDescent="0.25">
      <c r="B1806" s="538"/>
      <c r="C1806" s="539"/>
      <c r="D1806" s="540"/>
      <c r="E1806" s="541"/>
      <c r="F1806" s="541"/>
      <c r="G1806" s="541"/>
      <c r="H1806" s="541"/>
      <c r="I1806" s="541"/>
      <c r="J1806" s="541"/>
      <c r="K1806" s="541"/>
    </row>
    <row r="1807" spans="2:11" ht="20.100000000000001" customHeight="1" x14ac:dyDescent="0.25">
      <c r="B1807" s="538"/>
      <c r="C1807" s="539"/>
      <c r="D1807" s="540"/>
      <c r="E1807" s="541"/>
      <c r="F1807" s="541"/>
      <c r="G1807" s="541"/>
      <c r="H1807" s="541"/>
      <c r="I1807" s="541"/>
      <c r="J1807" s="541"/>
      <c r="K1807" s="541"/>
    </row>
    <row r="1808" spans="2:11" ht="20.100000000000001" customHeight="1" x14ac:dyDescent="0.25">
      <c r="B1808" s="538"/>
      <c r="C1808" s="539"/>
      <c r="D1808" s="540"/>
      <c r="E1808" s="541"/>
      <c r="F1808" s="541"/>
      <c r="G1808" s="541"/>
      <c r="H1808" s="541"/>
      <c r="I1808" s="541"/>
      <c r="J1808" s="541"/>
      <c r="K1808" s="541"/>
    </row>
    <row r="1809" spans="2:11" ht="20.100000000000001" customHeight="1" x14ac:dyDescent="0.25">
      <c r="B1809" s="538"/>
      <c r="C1809" s="539"/>
      <c r="D1809" s="540"/>
      <c r="E1809" s="541"/>
      <c r="F1809" s="541"/>
      <c r="G1809" s="541"/>
      <c r="H1809" s="541"/>
      <c r="I1809" s="541"/>
      <c r="J1809" s="541"/>
      <c r="K1809" s="541"/>
    </row>
    <row r="1810" spans="2:11" ht="20.100000000000001" customHeight="1" x14ac:dyDescent="0.25">
      <c r="B1810" s="538"/>
      <c r="C1810" s="539"/>
      <c r="D1810" s="540"/>
      <c r="E1810" s="541"/>
      <c r="F1810" s="541"/>
      <c r="G1810" s="541"/>
      <c r="H1810" s="541"/>
      <c r="I1810" s="541"/>
      <c r="J1810" s="541"/>
      <c r="K1810" s="541"/>
    </row>
    <row r="1811" spans="2:11" ht="20.100000000000001" customHeight="1" x14ac:dyDescent="0.25">
      <c r="B1811" s="538"/>
      <c r="C1811" s="539"/>
      <c r="D1811" s="540"/>
      <c r="E1811" s="541"/>
      <c r="F1811" s="541"/>
      <c r="G1811" s="541"/>
      <c r="H1811" s="541"/>
      <c r="I1811" s="541"/>
      <c r="J1811" s="541"/>
      <c r="K1811" s="541"/>
    </row>
    <row r="1812" spans="2:11" ht="20.100000000000001" customHeight="1" x14ac:dyDescent="0.25">
      <c r="B1812" s="538"/>
      <c r="C1812" s="539"/>
      <c r="D1812" s="540"/>
      <c r="E1812" s="541"/>
      <c r="F1812" s="541"/>
      <c r="G1812" s="541"/>
      <c r="H1812" s="541"/>
      <c r="I1812" s="541"/>
      <c r="J1812" s="541"/>
      <c r="K1812" s="541"/>
    </row>
    <row r="1813" spans="2:11" ht="20.100000000000001" customHeight="1" x14ac:dyDescent="0.25">
      <c r="B1813" s="538"/>
      <c r="C1813" s="539"/>
      <c r="D1813" s="540"/>
      <c r="E1813" s="541"/>
      <c r="F1813" s="541"/>
      <c r="G1813" s="541"/>
      <c r="H1813" s="541"/>
      <c r="I1813" s="541"/>
      <c r="J1813" s="541"/>
      <c r="K1813" s="541"/>
    </row>
    <row r="1814" spans="2:11" ht="20.100000000000001" customHeight="1" x14ac:dyDescent="0.25">
      <c r="B1814" s="538"/>
      <c r="C1814" s="539"/>
      <c r="D1814" s="540"/>
      <c r="E1814" s="541"/>
      <c r="F1814" s="541"/>
      <c r="G1814" s="541"/>
      <c r="H1814" s="541"/>
      <c r="I1814" s="541"/>
      <c r="J1814" s="541"/>
      <c r="K1814" s="541"/>
    </row>
    <row r="1815" spans="2:11" ht="20.100000000000001" customHeight="1" x14ac:dyDescent="0.25">
      <c r="B1815" s="538"/>
      <c r="C1815" s="539"/>
      <c r="D1815" s="540"/>
      <c r="E1815" s="541"/>
      <c r="F1815" s="541"/>
      <c r="G1815" s="541"/>
      <c r="H1815" s="541"/>
      <c r="I1815" s="541"/>
      <c r="J1815" s="541"/>
      <c r="K1815" s="541"/>
    </row>
    <row r="1816" spans="2:11" ht="20.100000000000001" customHeight="1" x14ac:dyDescent="0.25">
      <c r="B1816" s="538"/>
      <c r="C1816" s="539"/>
      <c r="D1816" s="540"/>
      <c r="E1816" s="541"/>
      <c r="F1816" s="541"/>
      <c r="G1816" s="541"/>
      <c r="H1816" s="541"/>
      <c r="I1816" s="541"/>
      <c r="J1816" s="541"/>
      <c r="K1816" s="541"/>
    </row>
    <row r="1817" spans="2:11" ht="20.100000000000001" customHeight="1" x14ac:dyDescent="0.25">
      <c r="B1817" s="538"/>
      <c r="C1817" s="539"/>
      <c r="D1817" s="540"/>
      <c r="E1817" s="541"/>
      <c r="F1817" s="541"/>
      <c r="G1817" s="541"/>
      <c r="H1817" s="541"/>
      <c r="I1817" s="541"/>
      <c r="J1817" s="541"/>
      <c r="K1817" s="541"/>
    </row>
    <row r="1818" spans="2:11" ht="20.100000000000001" customHeight="1" x14ac:dyDescent="0.25">
      <c r="B1818" s="538"/>
      <c r="C1818" s="539"/>
      <c r="D1818" s="540"/>
      <c r="E1818" s="541"/>
      <c r="F1818" s="541"/>
      <c r="G1818" s="541"/>
      <c r="H1818" s="541"/>
      <c r="I1818" s="541"/>
      <c r="J1818" s="541"/>
      <c r="K1818" s="541"/>
    </row>
    <row r="1819" spans="2:11" ht="20.100000000000001" customHeight="1" x14ac:dyDescent="0.25">
      <c r="B1819" s="538"/>
      <c r="C1819" s="539"/>
      <c r="D1819" s="540"/>
      <c r="E1819" s="541"/>
      <c r="F1819" s="541"/>
      <c r="G1819" s="541"/>
      <c r="H1819" s="541"/>
      <c r="I1819" s="541"/>
      <c r="J1819" s="541"/>
      <c r="K1819" s="541"/>
    </row>
    <row r="1820" spans="2:11" ht="20.100000000000001" customHeight="1" x14ac:dyDescent="0.25">
      <c r="B1820" s="538"/>
      <c r="C1820" s="539"/>
      <c r="D1820" s="540"/>
      <c r="E1820" s="541"/>
      <c r="F1820" s="541"/>
      <c r="G1820" s="541"/>
      <c r="H1820" s="541"/>
      <c r="I1820" s="541"/>
      <c r="J1820" s="541"/>
      <c r="K1820" s="541"/>
    </row>
    <row r="1821" spans="2:11" ht="20.100000000000001" customHeight="1" x14ac:dyDescent="0.25">
      <c r="B1821" s="538"/>
      <c r="C1821" s="539"/>
      <c r="D1821" s="540"/>
      <c r="E1821" s="541"/>
      <c r="F1821" s="541"/>
      <c r="G1821" s="541"/>
      <c r="H1821" s="541"/>
      <c r="I1821" s="541"/>
      <c r="J1821" s="541"/>
      <c r="K1821" s="541"/>
    </row>
    <row r="1822" spans="2:11" ht="20.100000000000001" customHeight="1" x14ac:dyDescent="0.25">
      <c r="B1822" s="538"/>
      <c r="C1822" s="539"/>
      <c r="D1822" s="540"/>
      <c r="E1822" s="541"/>
      <c r="F1822" s="541"/>
      <c r="G1822" s="541"/>
      <c r="H1822" s="541"/>
      <c r="I1822" s="541"/>
      <c r="J1822" s="541"/>
      <c r="K1822" s="541"/>
    </row>
    <row r="1823" spans="2:11" ht="20.100000000000001" customHeight="1" x14ac:dyDescent="0.25">
      <c r="B1823" s="538"/>
      <c r="C1823" s="539"/>
      <c r="D1823" s="540"/>
      <c r="E1823" s="541"/>
      <c r="F1823" s="541"/>
      <c r="G1823" s="541"/>
      <c r="H1823" s="541"/>
      <c r="I1823" s="541"/>
      <c r="J1823" s="541"/>
      <c r="K1823" s="541"/>
    </row>
    <row r="1824" spans="2:11" ht="20.100000000000001" customHeight="1" x14ac:dyDescent="0.25">
      <c r="B1824" s="538"/>
      <c r="C1824" s="539"/>
      <c r="D1824" s="540"/>
      <c r="E1824" s="541"/>
      <c r="F1824" s="541"/>
      <c r="G1824" s="541"/>
      <c r="H1824" s="541"/>
      <c r="I1824" s="541"/>
      <c r="J1824" s="541"/>
      <c r="K1824" s="541"/>
    </row>
    <row r="1825" spans="2:11" ht="20.100000000000001" customHeight="1" x14ac:dyDescent="0.25">
      <c r="B1825" s="538"/>
      <c r="C1825" s="539"/>
      <c r="D1825" s="540"/>
      <c r="E1825" s="541"/>
      <c r="F1825" s="541"/>
      <c r="G1825" s="541"/>
      <c r="H1825" s="541"/>
      <c r="I1825" s="541"/>
      <c r="J1825" s="541"/>
      <c r="K1825" s="541"/>
    </row>
    <row r="1826" spans="2:11" ht="20.100000000000001" customHeight="1" x14ac:dyDescent="0.25">
      <c r="B1826" s="538"/>
      <c r="C1826" s="539"/>
      <c r="D1826" s="540"/>
      <c r="E1826" s="541"/>
      <c r="F1826" s="541"/>
      <c r="G1826" s="541"/>
      <c r="H1826" s="541"/>
      <c r="I1826" s="541"/>
      <c r="J1826" s="541"/>
      <c r="K1826" s="541"/>
    </row>
    <row r="1827" spans="2:11" ht="20.100000000000001" customHeight="1" x14ac:dyDescent="0.25">
      <c r="B1827" s="538"/>
      <c r="C1827" s="539"/>
      <c r="D1827" s="540"/>
      <c r="E1827" s="541"/>
      <c r="F1827" s="541"/>
      <c r="G1827" s="541"/>
      <c r="H1827" s="541"/>
      <c r="I1827" s="541"/>
      <c r="J1827" s="541"/>
      <c r="K1827" s="541"/>
    </row>
    <row r="1828" spans="2:11" ht="20.100000000000001" customHeight="1" x14ac:dyDescent="0.25">
      <c r="B1828" s="538"/>
      <c r="C1828" s="539"/>
      <c r="D1828" s="540"/>
      <c r="E1828" s="541"/>
      <c r="F1828" s="541"/>
      <c r="G1828" s="541"/>
      <c r="H1828" s="541"/>
      <c r="I1828" s="541"/>
      <c r="J1828" s="541"/>
      <c r="K1828" s="541"/>
    </row>
    <row r="1829" spans="2:11" ht="20.100000000000001" customHeight="1" x14ac:dyDescent="0.25">
      <c r="B1829" s="538"/>
      <c r="C1829" s="539"/>
      <c r="D1829" s="540"/>
      <c r="E1829" s="541"/>
      <c r="F1829" s="541"/>
      <c r="G1829" s="541"/>
      <c r="H1829" s="541"/>
      <c r="I1829" s="541"/>
      <c r="J1829" s="541"/>
      <c r="K1829" s="541"/>
    </row>
    <row r="1830" spans="2:11" ht="20.100000000000001" customHeight="1" x14ac:dyDescent="0.25">
      <c r="B1830" s="538"/>
      <c r="C1830" s="539"/>
      <c r="D1830" s="540"/>
      <c r="E1830" s="541"/>
      <c r="F1830" s="541"/>
      <c r="G1830" s="541"/>
      <c r="H1830" s="541"/>
      <c r="I1830" s="541"/>
      <c r="J1830" s="541"/>
      <c r="K1830" s="541"/>
    </row>
    <row r="1831" spans="2:11" ht="20.100000000000001" customHeight="1" x14ac:dyDescent="0.25">
      <c r="B1831" s="538"/>
      <c r="C1831" s="539"/>
      <c r="D1831" s="540"/>
      <c r="E1831" s="541"/>
      <c r="F1831" s="541"/>
      <c r="G1831" s="541"/>
      <c r="H1831" s="541"/>
      <c r="I1831" s="541"/>
      <c r="J1831" s="541"/>
      <c r="K1831" s="541"/>
    </row>
    <row r="1832" spans="2:11" ht="20.100000000000001" customHeight="1" x14ac:dyDescent="0.25">
      <c r="B1832" s="538"/>
      <c r="C1832" s="539"/>
      <c r="D1832" s="540"/>
      <c r="E1832" s="541"/>
      <c r="F1832" s="541"/>
      <c r="G1832" s="541"/>
      <c r="H1832" s="541"/>
      <c r="I1832" s="541"/>
      <c r="J1832" s="541"/>
      <c r="K1832" s="541"/>
    </row>
    <row r="1833" spans="2:11" ht="20.100000000000001" customHeight="1" x14ac:dyDescent="0.25">
      <c r="B1833" s="538"/>
      <c r="C1833" s="539"/>
      <c r="D1833" s="540"/>
      <c r="E1833" s="541"/>
      <c r="F1833" s="541"/>
      <c r="G1833" s="541"/>
      <c r="H1833" s="541"/>
      <c r="I1833" s="541"/>
      <c r="J1833" s="541"/>
      <c r="K1833" s="541"/>
    </row>
    <row r="1834" spans="2:11" ht="20.100000000000001" customHeight="1" x14ac:dyDescent="0.25">
      <c r="B1834" s="538"/>
      <c r="C1834" s="539"/>
      <c r="D1834" s="540"/>
      <c r="E1834" s="541"/>
      <c r="F1834" s="541"/>
      <c r="G1834" s="541"/>
      <c r="H1834" s="541"/>
      <c r="I1834" s="541"/>
      <c r="J1834" s="541"/>
      <c r="K1834" s="541"/>
    </row>
    <row r="1835" spans="2:11" ht="20.100000000000001" customHeight="1" x14ac:dyDescent="0.25">
      <c r="B1835" s="538"/>
      <c r="C1835" s="539"/>
      <c r="D1835" s="540"/>
      <c r="E1835" s="541"/>
      <c r="F1835" s="541"/>
      <c r="G1835" s="541"/>
      <c r="H1835" s="541"/>
      <c r="I1835" s="541"/>
      <c r="J1835" s="541"/>
      <c r="K1835" s="541"/>
    </row>
    <row r="1836" spans="2:11" ht="20.100000000000001" customHeight="1" x14ac:dyDescent="0.25">
      <c r="B1836" s="538"/>
      <c r="C1836" s="539"/>
      <c r="D1836" s="540"/>
      <c r="E1836" s="541"/>
      <c r="F1836" s="541"/>
      <c r="G1836" s="541"/>
      <c r="H1836" s="541"/>
      <c r="I1836" s="541"/>
      <c r="J1836" s="541"/>
      <c r="K1836" s="541"/>
    </row>
    <row r="1837" spans="2:11" ht="20.100000000000001" customHeight="1" x14ac:dyDescent="0.25">
      <c r="B1837" s="538"/>
      <c r="C1837" s="539"/>
      <c r="D1837" s="540"/>
      <c r="E1837" s="541"/>
      <c r="F1837" s="541"/>
      <c r="G1837" s="541"/>
      <c r="H1837" s="541"/>
      <c r="I1837" s="541"/>
      <c r="J1837" s="541"/>
      <c r="K1837" s="541"/>
    </row>
    <row r="1838" spans="2:11" ht="20.100000000000001" customHeight="1" x14ac:dyDescent="0.25">
      <c r="B1838" s="538"/>
      <c r="C1838" s="539"/>
      <c r="D1838" s="540"/>
      <c r="E1838" s="541"/>
      <c r="F1838" s="541"/>
      <c r="G1838" s="541"/>
      <c r="H1838" s="541"/>
      <c r="I1838" s="541"/>
      <c r="J1838" s="541"/>
      <c r="K1838" s="541"/>
    </row>
    <row r="1839" spans="2:11" ht="20.100000000000001" customHeight="1" x14ac:dyDescent="0.25">
      <c r="B1839" s="538"/>
      <c r="C1839" s="539"/>
      <c r="D1839" s="540"/>
      <c r="E1839" s="541"/>
      <c r="F1839" s="541"/>
      <c r="G1839" s="541"/>
      <c r="H1839" s="541"/>
      <c r="I1839" s="541"/>
      <c r="J1839" s="541"/>
      <c r="K1839" s="541"/>
    </row>
    <row r="1840" spans="2:11" ht="20.100000000000001" customHeight="1" x14ac:dyDescent="0.25">
      <c r="B1840" s="538"/>
      <c r="C1840" s="539"/>
      <c r="D1840" s="540"/>
      <c r="E1840" s="541"/>
      <c r="F1840" s="541"/>
      <c r="G1840" s="541"/>
      <c r="H1840" s="541"/>
      <c r="I1840" s="541"/>
      <c r="J1840" s="541"/>
      <c r="K1840" s="541"/>
    </row>
    <row r="1841" spans="2:11" ht="20.100000000000001" customHeight="1" x14ac:dyDescent="0.25">
      <c r="B1841" s="538"/>
      <c r="C1841" s="539"/>
      <c r="D1841" s="540"/>
      <c r="E1841" s="541"/>
      <c r="F1841" s="541"/>
      <c r="G1841" s="541"/>
      <c r="H1841" s="541"/>
      <c r="I1841" s="541"/>
      <c r="J1841" s="541"/>
      <c r="K1841" s="541"/>
    </row>
    <row r="1842" spans="2:11" ht="20.100000000000001" customHeight="1" x14ac:dyDescent="0.25">
      <c r="B1842" s="538"/>
      <c r="C1842" s="539"/>
      <c r="D1842" s="540"/>
      <c r="E1842" s="541"/>
      <c r="F1842" s="541"/>
      <c r="G1842" s="541"/>
      <c r="H1842" s="541"/>
      <c r="I1842" s="541"/>
      <c r="J1842" s="541"/>
      <c r="K1842" s="541"/>
    </row>
    <row r="1843" spans="2:11" ht="20.100000000000001" customHeight="1" x14ac:dyDescent="0.25">
      <c r="B1843" s="538"/>
      <c r="C1843" s="539"/>
      <c r="D1843" s="540"/>
      <c r="E1843" s="541"/>
      <c r="F1843" s="541"/>
      <c r="G1843" s="541"/>
      <c r="H1843" s="541"/>
      <c r="I1843" s="541"/>
      <c r="J1843" s="541"/>
      <c r="K1843" s="541"/>
    </row>
    <row r="1844" spans="2:11" ht="20.100000000000001" customHeight="1" x14ac:dyDescent="0.25">
      <c r="B1844" s="538"/>
      <c r="C1844" s="539"/>
      <c r="D1844" s="540"/>
      <c r="E1844" s="541"/>
      <c r="F1844" s="541"/>
      <c r="G1844" s="541"/>
      <c r="H1844" s="541"/>
      <c r="I1844" s="541"/>
      <c r="J1844" s="541"/>
      <c r="K1844" s="541"/>
    </row>
    <row r="1845" spans="2:11" ht="20.100000000000001" customHeight="1" x14ac:dyDescent="0.25">
      <c r="B1845" s="538"/>
      <c r="C1845" s="539"/>
      <c r="D1845" s="540"/>
      <c r="E1845" s="541"/>
      <c r="F1845" s="541"/>
      <c r="G1845" s="541"/>
      <c r="H1845" s="541"/>
      <c r="I1845" s="541"/>
      <c r="J1845" s="541"/>
      <c r="K1845" s="541"/>
    </row>
    <row r="1846" spans="2:11" ht="20.100000000000001" customHeight="1" x14ac:dyDescent="0.25">
      <c r="B1846" s="538"/>
      <c r="C1846" s="539"/>
      <c r="D1846" s="540"/>
      <c r="E1846" s="541"/>
      <c r="F1846" s="541"/>
      <c r="G1846" s="541"/>
      <c r="H1846" s="541"/>
      <c r="I1846" s="541"/>
      <c r="J1846" s="541"/>
      <c r="K1846" s="541"/>
    </row>
    <row r="1847" spans="2:11" ht="20.100000000000001" customHeight="1" x14ac:dyDescent="0.25">
      <c r="B1847" s="538"/>
      <c r="C1847" s="539"/>
      <c r="D1847" s="540"/>
      <c r="E1847" s="541"/>
      <c r="F1847" s="541"/>
      <c r="G1847" s="541"/>
      <c r="H1847" s="541"/>
      <c r="I1847" s="541"/>
      <c r="J1847" s="541"/>
      <c r="K1847" s="541"/>
    </row>
    <row r="1848" spans="2:11" ht="20.100000000000001" customHeight="1" x14ac:dyDescent="0.25">
      <c r="B1848" s="538"/>
      <c r="C1848" s="539"/>
      <c r="D1848" s="540"/>
      <c r="E1848" s="541"/>
      <c r="F1848" s="541"/>
      <c r="G1848" s="541"/>
      <c r="H1848" s="541"/>
      <c r="I1848" s="541"/>
      <c r="J1848" s="541"/>
      <c r="K1848" s="541"/>
    </row>
    <row r="1849" spans="2:11" ht="20.100000000000001" customHeight="1" x14ac:dyDescent="0.25">
      <c r="B1849" s="538"/>
      <c r="C1849" s="539"/>
      <c r="D1849" s="540"/>
      <c r="E1849" s="541"/>
      <c r="F1849" s="541"/>
      <c r="G1849" s="541"/>
      <c r="H1849" s="541"/>
      <c r="I1849" s="541"/>
      <c r="J1849" s="541"/>
      <c r="K1849" s="541"/>
    </row>
    <row r="1850" spans="2:11" ht="20.100000000000001" customHeight="1" x14ac:dyDescent="0.25">
      <c r="B1850" s="538"/>
      <c r="C1850" s="539"/>
      <c r="D1850" s="540"/>
      <c r="E1850" s="541"/>
      <c r="F1850" s="541"/>
      <c r="G1850" s="541"/>
      <c r="H1850" s="541"/>
      <c r="I1850" s="541"/>
      <c r="J1850" s="541"/>
      <c r="K1850" s="541"/>
    </row>
    <row r="1851" spans="2:11" ht="20.100000000000001" customHeight="1" x14ac:dyDescent="0.25">
      <c r="B1851" s="538"/>
      <c r="C1851" s="539"/>
      <c r="D1851" s="540"/>
      <c r="E1851" s="541"/>
      <c r="F1851" s="541"/>
      <c r="G1851" s="541"/>
      <c r="H1851" s="541"/>
      <c r="I1851" s="541"/>
      <c r="J1851" s="541"/>
      <c r="K1851" s="541"/>
    </row>
    <row r="1852" spans="2:11" ht="20.100000000000001" customHeight="1" x14ac:dyDescent="0.25">
      <c r="B1852" s="538"/>
      <c r="C1852" s="539"/>
      <c r="D1852" s="540"/>
      <c r="E1852" s="541"/>
      <c r="F1852" s="541"/>
      <c r="G1852" s="541"/>
      <c r="H1852" s="541"/>
      <c r="I1852" s="541"/>
      <c r="J1852" s="541"/>
      <c r="K1852" s="541"/>
    </row>
    <row r="1853" spans="2:11" ht="20.100000000000001" customHeight="1" x14ac:dyDescent="0.25">
      <c r="B1853" s="538"/>
      <c r="C1853" s="539"/>
      <c r="D1853" s="540"/>
      <c r="E1853" s="541"/>
      <c r="F1853" s="541"/>
      <c r="G1853" s="541"/>
      <c r="H1853" s="541"/>
      <c r="I1853" s="541"/>
      <c r="J1853" s="541"/>
      <c r="K1853" s="541"/>
    </row>
    <row r="1854" spans="2:11" ht="20.100000000000001" customHeight="1" x14ac:dyDescent="0.25">
      <c r="B1854" s="538"/>
      <c r="C1854" s="539"/>
      <c r="D1854" s="540"/>
      <c r="E1854" s="541"/>
      <c r="F1854" s="541"/>
      <c r="G1854" s="541"/>
      <c r="H1854" s="541"/>
      <c r="I1854" s="541"/>
      <c r="J1854" s="541"/>
      <c r="K1854" s="541"/>
    </row>
    <row r="1855" spans="2:11" ht="20.100000000000001" customHeight="1" x14ac:dyDescent="0.25">
      <c r="B1855" s="538"/>
      <c r="C1855" s="539"/>
      <c r="D1855" s="540"/>
      <c r="E1855" s="541"/>
      <c r="F1855" s="541"/>
      <c r="G1855" s="541"/>
      <c r="H1855" s="541"/>
      <c r="I1855" s="541"/>
      <c r="J1855" s="541"/>
      <c r="K1855" s="541"/>
    </row>
    <row r="1856" spans="2:11" ht="20.100000000000001" customHeight="1" x14ac:dyDescent="0.25">
      <c r="B1856" s="538"/>
      <c r="C1856" s="539"/>
      <c r="D1856" s="540"/>
      <c r="E1856" s="541"/>
      <c r="F1856" s="541"/>
      <c r="G1856" s="541"/>
      <c r="H1856" s="541"/>
      <c r="I1856" s="541"/>
      <c r="J1856" s="541"/>
      <c r="K1856" s="541"/>
    </row>
    <row r="1857" spans="2:11" ht="20.100000000000001" customHeight="1" x14ac:dyDescent="0.25">
      <c r="B1857" s="538"/>
      <c r="C1857" s="539"/>
      <c r="D1857" s="540"/>
      <c r="E1857" s="541"/>
      <c r="F1857" s="541"/>
      <c r="G1857" s="541"/>
      <c r="H1857" s="541"/>
      <c r="I1857" s="541"/>
      <c r="J1857" s="541"/>
      <c r="K1857" s="541"/>
    </row>
    <row r="1858" spans="2:11" ht="20.100000000000001" customHeight="1" x14ac:dyDescent="0.25">
      <c r="B1858" s="538"/>
      <c r="C1858" s="539"/>
      <c r="D1858" s="540"/>
      <c r="E1858" s="541"/>
      <c r="F1858" s="541"/>
      <c r="G1858" s="541"/>
      <c r="H1858" s="541"/>
      <c r="I1858" s="541"/>
      <c r="J1858" s="541"/>
      <c r="K1858" s="541"/>
    </row>
    <row r="1859" spans="2:11" ht="20.100000000000001" customHeight="1" x14ac:dyDescent="0.25">
      <c r="B1859" s="538"/>
      <c r="C1859" s="539"/>
      <c r="D1859" s="540"/>
      <c r="E1859" s="541"/>
      <c r="F1859" s="541"/>
      <c r="G1859" s="541"/>
      <c r="H1859" s="541"/>
      <c r="I1859" s="541"/>
      <c r="J1859" s="541"/>
      <c r="K1859" s="541"/>
    </row>
    <row r="1860" spans="2:11" ht="20.100000000000001" customHeight="1" x14ac:dyDescent="0.25">
      <c r="B1860" s="538"/>
      <c r="C1860" s="539"/>
      <c r="D1860" s="540"/>
      <c r="E1860" s="541"/>
      <c r="F1860" s="541"/>
      <c r="G1860" s="541"/>
      <c r="H1860" s="541"/>
      <c r="I1860" s="541"/>
      <c r="J1860" s="541"/>
      <c r="K1860" s="541"/>
    </row>
    <row r="1861" spans="2:11" ht="20.100000000000001" customHeight="1" x14ac:dyDescent="0.25">
      <c r="B1861" s="538"/>
      <c r="C1861" s="539"/>
      <c r="D1861" s="540"/>
      <c r="E1861" s="541"/>
      <c r="F1861" s="541"/>
      <c r="G1861" s="541"/>
      <c r="H1861" s="541"/>
      <c r="I1861" s="541"/>
      <c r="J1861" s="541"/>
      <c r="K1861" s="541"/>
    </row>
    <row r="1862" spans="2:11" ht="20.100000000000001" customHeight="1" x14ac:dyDescent="0.25">
      <c r="B1862" s="538"/>
      <c r="C1862" s="539"/>
      <c r="D1862" s="540"/>
      <c r="E1862" s="541"/>
      <c r="F1862" s="541"/>
      <c r="G1862" s="541"/>
      <c r="H1862" s="541"/>
      <c r="I1862" s="541"/>
      <c r="J1862" s="541"/>
      <c r="K1862" s="541"/>
    </row>
    <row r="1863" spans="2:11" ht="20.100000000000001" customHeight="1" x14ac:dyDescent="0.25">
      <c r="B1863" s="538"/>
      <c r="C1863" s="539"/>
      <c r="D1863" s="540"/>
      <c r="E1863" s="541"/>
      <c r="F1863" s="541"/>
      <c r="G1863" s="541"/>
      <c r="H1863" s="541"/>
      <c r="I1863" s="541"/>
      <c r="J1863" s="541"/>
      <c r="K1863" s="541"/>
    </row>
    <row r="1864" spans="2:11" ht="20.100000000000001" customHeight="1" x14ac:dyDescent="0.25">
      <c r="B1864" s="538"/>
      <c r="C1864" s="539"/>
      <c r="D1864" s="540"/>
      <c r="E1864" s="541"/>
      <c r="F1864" s="541"/>
      <c r="G1864" s="541"/>
      <c r="H1864" s="541"/>
      <c r="I1864" s="541"/>
      <c r="J1864" s="541"/>
      <c r="K1864" s="541"/>
    </row>
    <row r="1865" spans="2:11" ht="20.100000000000001" customHeight="1" x14ac:dyDescent="0.25">
      <c r="B1865" s="538"/>
      <c r="C1865" s="539"/>
      <c r="D1865" s="540"/>
      <c r="E1865" s="541"/>
      <c r="F1865" s="541"/>
      <c r="G1865" s="541"/>
      <c r="H1865" s="541"/>
      <c r="I1865" s="541"/>
      <c r="J1865" s="541"/>
      <c r="K1865" s="541"/>
    </row>
    <row r="1866" spans="2:11" ht="20.100000000000001" customHeight="1" x14ac:dyDescent="0.25">
      <c r="B1866" s="538"/>
      <c r="C1866" s="539"/>
      <c r="D1866" s="540"/>
      <c r="E1866" s="541"/>
      <c r="F1866" s="541"/>
      <c r="G1866" s="541"/>
      <c r="H1866" s="541"/>
      <c r="I1866" s="541"/>
      <c r="J1866" s="541"/>
      <c r="K1866" s="541"/>
    </row>
    <row r="1867" spans="2:11" ht="20.100000000000001" customHeight="1" x14ac:dyDescent="0.25">
      <c r="B1867" s="538"/>
      <c r="C1867" s="539"/>
      <c r="D1867" s="540"/>
      <c r="E1867" s="541"/>
      <c r="F1867" s="541"/>
      <c r="G1867" s="541"/>
      <c r="H1867" s="541"/>
      <c r="I1867" s="541"/>
      <c r="J1867" s="541"/>
      <c r="K1867" s="541"/>
    </row>
    <row r="1868" spans="2:11" ht="20.100000000000001" customHeight="1" x14ac:dyDescent="0.25">
      <c r="B1868" s="538"/>
      <c r="C1868" s="539"/>
      <c r="D1868" s="540"/>
      <c r="E1868" s="541"/>
      <c r="F1868" s="541"/>
      <c r="G1868" s="541"/>
      <c r="H1868" s="541"/>
      <c r="I1868" s="541"/>
      <c r="J1868" s="541"/>
      <c r="K1868" s="541"/>
    </row>
    <row r="1869" spans="2:11" ht="20.100000000000001" customHeight="1" x14ac:dyDescent="0.25">
      <c r="B1869" s="538"/>
      <c r="C1869" s="539"/>
      <c r="D1869" s="540"/>
      <c r="E1869" s="541"/>
      <c r="F1869" s="541"/>
      <c r="G1869" s="541"/>
      <c r="H1869" s="541"/>
      <c r="I1869" s="541"/>
      <c r="J1869" s="541"/>
      <c r="K1869" s="541"/>
    </row>
    <row r="1870" spans="2:11" ht="20.100000000000001" customHeight="1" x14ac:dyDescent="0.25">
      <c r="B1870" s="538"/>
      <c r="C1870" s="539"/>
      <c r="D1870" s="540"/>
      <c r="E1870" s="541"/>
      <c r="F1870" s="541"/>
      <c r="G1870" s="541"/>
      <c r="H1870" s="541"/>
      <c r="I1870" s="541"/>
      <c r="J1870" s="541"/>
      <c r="K1870" s="541"/>
    </row>
    <row r="1871" spans="2:11" ht="20.100000000000001" customHeight="1" x14ac:dyDescent="0.25">
      <c r="B1871" s="538"/>
      <c r="C1871" s="539"/>
      <c r="D1871" s="540"/>
      <c r="E1871" s="541"/>
      <c r="F1871" s="541"/>
      <c r="G1871" s="541"/>
      <c r="H1871" s="541"/>
      <c r="I1871" s="541"/>
      <c r="J1871" s="541"/>
      <c r="K1871" s="541"/>
    </row>
    <row r="1872" spans="2:11" ht="20.100000000000001" customHeight="1" x14ac:dyDescent="0.25">
      <c r="B1872" s="538"/>
      <c r="C1872" s="539"/>
      <c r="D1872" s="540"/>
      <c r="E1872" s="541"/>
      <c r="F1872" s="541"/>
      <c r="G1872" s="541"/>
      <c r="H1872" s="541"/>
      <c r="I1872" s="541"/>
      <c r="J1872" s="541"/>
      <c r="K1872" s="541"/>
    </row>
    <row r="1873" spans="2:11" ht="20.100000000000001" customHeight="1" x14ac:dyDescent="0.25">
      <c r="B1873" s="538"/>
      <c r="C1873" s="539"/>
      <c r="D1873" s="540"/>
      <c r="E1873" s="541"/>
      <c r="F1873" s="541"/>
      <c r="G1873" s="541"/>
      <c r="H1873" s="541"/>
      <c r="I1873" s="541"/>
      <c r="J1873" s="541"/>
      <c r="K1873" s="541"/>
    </row>
    <row r="1874" spans="2:11" ht="20.100000000000001" customHeight="1" x14ac:dyDescent="0.25">
      <c r="B1874" s="538"/>
      <c r="C1874" s="539"/>
      <c r="D1874" s="540"/>
      <c r="E1874" s="541"/>
      <c r="F1874" s="541"/>
      <c r="G1874" s="541"/>
      <c r="H1874" s="541"/>
      <c r="I1874" s="541"/>
      <c r="J1874" s="541"/>
      <c r="K1874" s="541"/>
    </row>
    <row r="1875" spans="2:11" ht="20.100000000000001" customHeight="1" x14ac:dyDescent="0.25">
      <c r="B1875" s="538"/>
      <c r="C1875" s="539"/>
      <c r="D1875" s="540"/>
      <c r="E1875" s="541"/>
      <c r="F1875" s="541"/>
      <c r="G1875" s="541"/>
      <c r="H1875" s="541"/>
      <c r="I1875" s="541"/>
      <c r="J1875" s="541"/>
      <c r="K1875" s="541"/>
    </row>
    <row r="1876" spans="2:11" ht="20.100000000000001" customHeight="1" x14ac:dyDescent="0.25">
      <c r="B1876" s="538"/>
      <c r="C1876" s="539"/>
      <c r="D1876" s="540"/>
      <c r="E1876" s="541"/>
      <c r="F1876" s="541"/>
      <c r="G1876" s="541"/>
      <c r="H1876" s="541"/>
      <c r="I1876" s="541"/>
      <c r="J1876" s="541"/>
      <c r="K1876" s="541"/>
    </row>
    <row r="1877" spans="2:11" ht="20.100000000000001" customHeight="1" x14ac:dyDescent="0.25">
      <c r="B1877" s="538"/>
      <c r="C1877" s="539"/>
      <c r="D1877" s="540"/>
      <c r="E1877" s="541"/>
      <c r="F1877" s="541"/>
      <c r="G1877" s="541"/>
      <c r="H1877" s="541"/>
      <c r="I1877" s="541"/>
      <c r="J1877" s="541"/>
      <c r="K1877" s="541"/>
    </row>
    <row r="1878" spans="2:11" ht="20.100000000000001" customHeight="1" x14ac:dyDescent="0.25">
      <c r="B1878" s="538"/>
      <c r="C1878" s="539"/>
      <c r="D1878" s="540"/>
      <c r="E1878" s="541"/>
      <c r="F1878" s="541"/>
      <c r="G1878" s="541"/>
      <c r="H1878" s="541"/>
      <c r="I1878" s="541"/>
      <c r="J1878" s="541"/>
      <c r="K1878" s="541"/>
    </row>
    <row r="1879" spans="2:11" ht="20.100000000000001" customHeight="1" x14ac:dyDescent="0.25">
      <c r="B1879" s="538"/>
      <c r="C1879" s="539"/>
      <c r="D1879" s="540"/>
      <c r="E1879" s="541"/>
      <c r="F1879" s="541"/>
      <c r="G1879" s="541"/>
      <c r="H1879" s="541"/>
      <c r="I1879" s="541"/>
      <c r="J1879" s="541"/>
      <c r="K1879" s="541"/>
    </row>
    <row r="1880" spans="2:11" ht="20.100000000000001" customHeight="1" x14ac:dyDescent="0.25">
      <c r="B1880" s="538"/>
      <c r="C1880" s="539"/>
      <c r="D1880" s="540"/>
      <c r="E1880" s="541"/>
      <c r="F1880" s="541"/>
      <c r="G1880" s="541"/>
      <c r="H1880" s="541"/>
      <c r="I1880" s="541"/>
      <c r="J1880" s="541"/>
      <c r="K1880" s="541"/>
    </row>
    <row r="1881" spans="2:11" ht="20.100000000000001" customHeight="1" x14ac:dyDescent="0.25">
      <c r="B1881" s="538"/>
      <c r="C1881" s="539"/>
      <c r="D1881" s="540"/>
      <c r="E1881" s="541"/>
      <c r="F1881" s="541"/>
      <c r="G1881" s="541"/>
      <c r="H1881" s="541"/>
      <c r="I1881" s="541"/>
      <c r="J1881" s="541"/>
      <c r="K1881" s="541"/>
    </row>
    <row r="1882" spans="2:11" ht="20.100000000000001" customHeight="1" x14ac:dyDescent="0.25">
      <c r="B1882" s="538"/>
      <c r="C1882" s="539"/>
      <c r="D1882" s="540"/>
      <c r="E1882" s="541"/>
      <c r="F1882" s="541"/>
      <c r="G1882" s="541"/>
      <c r="H1882" s="541"/>
      <c r="I1882" s="541"/>
      <c r="J1882" s="541"/>
      <c r="K1882" s="541"/>
    </row>
    <row r="1883" spans="2:11" ht="20.100000000000001" customHeight="1" x14ac:dyDescent="0.25">
      <c r="B1883" s="538"/>
      <c r="C1883" s="539"/>
      <c r="D1883" s="540"/>
      <c r="E1883" s="541"/>
      <c r="F1883" s="541"/>
      <c r="G1883" s="541"/>
      <c r="H1883" s="541"/>
      <c r="I1883" s="541"/>
      <c r="J1883" s="541"/>
      <c r="K1883" s="541"/>
    </row>
    <row r="1884" spans="2:11" ht="20.100000000000001" customHeight="1" x14ac:dyDescent="0.25">
      <c r="B1884" s="538"/>
      <c r="C1884" s="539"/>
      <c r="D1884" s="540"/>
      <c r="E1884" s="541"/>
      <c r="F1884" s="541"/>
      <c r="G1884" s="541"/>
      <c r="H1884" s="541"/>
      <c r="I1884" s="541"/>
      <c r="J1884" s="541"/>
      <c r="K1884" s="541"/>
    </row>
    <row r="1885" spans="2:11" ht="20.100000000000001" customHeight="1" x14ac:dyDescent="0.25">
      <c r="B1885" s="538"/>
      <c r="C1885" s="539"/>
      <c r="D1885" s="540"/>
      <c r="E1885" s="541"/>
      <c r="F1885" s="541"/>
      <c r="G1885" s="541"/>
      <c r="H1885" s="541"/>
      <c r="I1885" s="541"/>
      <c r="J1885" s="541"/>
      <c r="K1885" s="541"/>
    </row>
    <row r="1886" spans="2:11" ht="20.100000000000001" customHeight="1" x14ac:dyDescent="0.25">
      <c r="B1886" s="538"/>
      <c r="C1886" s="539"/>
      <c r="D1886" s="540"/>
      <c r="E1886" s="541"/>
      <c r="F1886" s="541"/>
      <c r="G1886" s="541"/>
      <c r="H1886" s="541"/>
      <c r="I1886" s="541"/>
      <c r="J1886" s="541"/>
      <c r="K1886" s="541"/>
    </row>
    <row r="1887" spans="2:11" ht="20.100000000000001" customHeight="1" x14ac:dyDescent="0.25">
      <c r="B1887" s="538"/>
      <c r="C1887" s="539"/>
      <c r="D1887" s="540"/>
      <c r="E1887" s="541"/>
      <c r="F1887" s="541"/>
      <c r="G1887" s="541"/>
      <c r="H1887" s="541"/>
      <c r="I1887" s="541"/>
      <c r="J1887" s="541"/>
      <c r="K1887" s="541"/>
    </row>
    <row r="1888" spans="2:11" ht="20.100000000000001" customHeight="1" x14ac:dyDescent="0.25">
      <c r="B1888" s="538"/>
      <c r="C1888" s="539"/>
      <c r="D1888" s="540"/>
      <c r="E1888" s="541"/>
      <c r="F1888" s="541"/>
      <c r="G1888" s="541"/>
      <c r="H1888" s="541"/>
      <c r="I1888" s="541"/>
      <c r="J1888" s="541"/>
      <c r="K1888" s="541"/>
    </row>
    <row r="1889" spans="2:11" ht="20.100000000000001" customHeight="1" x14ac:dyDescent="0.25">
      <c r="B1889" s="538"/>
      <c r="C1889" s="539"/>
      <c r="D1889" s="540"/>
      <c r="E1889" s="541"/>
      <c r="F1889" s="541"/>
      <c r="G1889" s="541"/>
      <c r="H1889" s="541"/>
      <c r="I1889" s="541"/>
      <c r="J1889" s="541"/>
      <c r="K1889" s="541"/>
    </row>
    <row r="1890" spans="2:11" ht="20.100000000000001" customHeight="1" x14ac:dyDescent="0.25">
      <c r="B1890" s="538"/>
      <c r="C1890" s="539"/>
      <c r="D1890" s="540"/>
      <c r="E1890" s="541"/>
      <c r="F1890" s="541"/>
      <c r="G1890" s="541"/>
      <c r="H1890" s="541"/>
      <c r="I1890" s="541"/>
      <c r="J1890" s="541"/>
      <c r="K1890" s="541"/>
    </row>
    <row r="1891" spans="2:11" ht="20.100000000000001" customHeight="1" x14ac:dyDescent="0.25">
      <c r="B1891" s="538"/>
      <c r="C1891" s="539"/>
      <c r="D1891" s="540"/>
      <c r="E1891" s="541"/>
      <c r="F1891" s="541"/>
      <c r="G1891" s="541"/>
      <c r="H1891" s="541"/>
      <c r="I1891" s="541"/>
      <c r="J1891" s="541"/>
      <c r="K1891" s="541"/>
    </row>
    <row r="1892" spans="2:11" ht="20.100000000000001" customHeight="1" x14ac:dyDescent="0.25">
      <c r="B1892" s="538"/>
      <c r="C1892" s="539"/>
      <c r="D1892" s="540"/>
      <c r="E1892" s="541"/>
      <c r="F1892" s="541"/>
      <c r="G1892" s="541"/>
      <c r="H1892" s="541"/>
      <c r="I1892" s="541"/>
      <c r="J1892" s="541"/>
      <c r="K1892" s="541"/>
    </row>
    <row r="1893" spans="2:11" ht="20.100000000000001" customHeight="1" x14ac:dyDescent="0.25">
      <c r="B1893" s="538"/>
      <c r="C1893" s="539"/>
      <c r="D1893" s="540"/>
      <c r="E1893" s="541"/>
      <c r="F1893" s="541"/>
      <c r="G1893" s="541"/>
      <c r="H1893" s="541"/>
      <c r="I1893" s="541"/>
      <c r="J1893" s="541"/>
      <c r="K1893" s="541"/>
    </row>
    <row r="1894" spans="2:11" ht="20.100000000000001" customHeight="1" x14ac:dyDescent="0.25">
      <c r="B1894" s="538"/>
      <c r="C1894" s="539"/>
      <c r="D1894" s="540"/>
      <c r="E1894" s="541"/>
      <c r="F1894" s="541"/>
      <c r="G1894" s="541"/>
      <c r="H1894" s="541"/>
      <c r="I1894" s="541"/>
      <c r="J1894" s="541"/>
      <c r="K1894" s="541"/>
    </row>
    <row r="1895" spans="2:11" ht="20.100000000000001" customHeight="1" x14ac:dyDescent="0.25">
      <c r="B1895" s="538"/>
      <c r="C1895" s="539"/>
      <c r="D1895" s="540"/>
      <c r="E1895" s="541"/>
      <c r="F1895" s="541"/>
      <c r="G1895" s="541"/>
      <c r="H1895" s="541"/>
      <c r="I1895" s="541"/>
      <c r="J1895" s="541"/>
      <c r="K1895" s="541"/>
    </row>
    <row r="1896" spans="2:11" ht="20.100000000000001" customHeight="1" x14ac:dyDescent="0.25">
      <c r="B1896" s="538"/>
      <c r="C1896" s="539"/>
      <c r="D1896" s="540"/>
      <c r="E1896" s="541"/>
      <c r="F1896" s="541"/>
      <c r="G1896" s="541"/>
      <c r="H1896" s="541"/>
      <c r="I1896" s="541"/>
      <c r="J1896" s="541"/>
      <c r="K1896" s="541"/>
    </row>
    <row r="1897" spans="2:11" ht="20.100000000000001" customHeight="1" x14ac:dyDescent="0.25">
      <c r="B1897" s="538"/>
      <c r="C1897" s="539"/>
      <c r="D1897" s="540"/>
      <c r="E1897" s="541"/>
      <c r="F1897" s="541"/>
      <c r="G1897" s="541"/>
      <c r="H1897" s="541"/>
      <c r="I1897" s="541"/>
      <c r="J1897" s="541"/>
      <c r="K1897" s="541"/>
    </row>
    <row r="1898" spans="2:11" ht="20.100000000000001" customHeight="1" x14ac:dyDescent="0.25">
      <c r="B1898" s="538"/>
      <c r="C1898" s="539"/>
      <c r="D1898" s="540"/>
      <c r="E1898" s="541"/>
      <c r="F1898" s="541"/>
      <c r="G1898" s="541"/>
      <c r="H1898" s="541"/>
      <c r="I1898" s="541"/>
      <c r="J1898" s="541"/>
      <c r="K1898" s="541"/>
    </row>
    <row r="1899" spans="2:11" ht="20.100000000000001" customHeight="1" x14ac:dyDescent="0.25">
      <c r="B1899" s="538"/>
      <c r="C1899" s="539"/>
      <c r="D1899" s="540"/>
      <c r="E1899" s="541"/>
      <c r="F1899" s="541"/>
      <c r="G1899" s="541"/>
      <c r="H1899" s="541"/>
      <c r="I1899" s="541"/>
      <c r="J1899" s="541"/>
      <c r="K1899" s="541"/>
    </row>
    <row r="1900" spans="2:11" ht="20.100000000000001" customHeight="1" x14ac:dyDescent="0.25">
      <c r="B1900" s="538"/>
      <c r="C1900" s="539"/>
      <c r="D1900" s="540"/>
      <c r="E1900" s="541"/>
      <c r="F1900" s="541"/>
      <c r="G1900" s="541"/>
      <c r="H1900" s="541"/>
      <c r="I1900" s="541"/>
      <c r="J1900" s="541"/>
      <c r="K1900" s="541"/>
    </row>
    <row r="1901" spans="2:11" ht="20.100000000000001" customHeight="1" x14ac:dyDescent="0.25">
      <c r="B1901" s="538"/>
      <c r="C1901" s="539"/>
      <c r="D1901" s="540"/>
      <c r="E1901" s="541"/>
      <c r="F1901" s="541"/>
      <c r="G1901" s="541"/>
      <c r="H1901" s="541"/>
      <c r="I1901" s="541"/>
      <c r="J1901" s="541"/>
      <c r="K1901" s="541"/>
    </row>
    <row r="1902" spans="2:11" ht="20.100000000000001" customHeight="1" x14ac:dyDescent="0.25">
      <c r="B1902" s="538"/>
      <c r="C1902" s="539"/>
      <c r="D1902" s="540"/>
      <c r="E1902" s="541"/>
      <c r="F1902" s="541"/>
      <c r="G1902" s="541"/>
      <c r="H1902" s="541"/>
      <c r="I1902" s="541"/>
      <c r="J1902" s="541"/>
      <c r="K1902" s="541"/>
    </row>
    <row r="1903" spans="2:11" ht="20.100000000000001" customHeight="1" x14ac:dyDescent="0.25">
      <c r="B1903" s="538"/>
      <c r="C1903" s="539"/>
      <c r="D1903" s="540"/>
      <c r="E1903" s="541"/>
      <c r="F1903" s="541"/>
      <c r="G1903" s="541"/>
      <c r="H1903" s="541"/>
      <c r="I1903" s="541"/>
      <c r="J1903" s="541"/>
      <c r="K1903" s="541"/>
    </row>
    <row r="1904" spans="2:11" ht="20.100000000000001" customHeight="1" x14ac:dyDescent="0.25">
      <c r="B1904" s="538"/>
      <c r="C1904" s="539"/>
      <c r="D1904" s="540"/>
      <c r="E1904" s="541"/>
      <c r="F1904" s="541"/>
      <c r="G1904" s="541"/>
      <c r="H1904" s="541"/>
      <c r="I1904" s="541"/>
      <c r="J1904" s="541"/>
      <c r="K1904" s="541"/>
    </row>
    <row r="1905" spans="2:11" ht="20.100000000000001" customHeight="1" x14ac:dyDescent="0.25">
      <c r="B1905" s="538"/>
      <c r="C1905" s="539"/>
      <c r="D1905" s="540"/>
      <c r="E1905" s="541"/>
      <c r="F1905" s="541"/>
      <c r="G1905" s="541"/>
      <c r="H1905" s="541"/>
      <c r="I1905" s="541"/>
      <c r="J1905" s="541"/>
      <c r="K1905" s="541"/>
    </row>
    <row r="1906" spans="2:11" ht="20.100000000000001" customHeight="1" x14ac:dyDescent="0.25">
      <c r="B1906" s="538"/>
      <c r="C1906" s="539"/>
      <c r="D1906" s="540"/>
      <c r="E1906" s="541"/>
      <c r="F1906" s="541"/>
      <c r="G1906" s="541"/>
      <c r="H1906" s="541"/>
      <c r="I1906" s="541"/>
      <c r="J1906" s="541"/>
      <c r="K1906" s="541"/>
    </row>
    <row r="1907" spans="2:11" ht="20.100000000000001" customHeight="1" x14ac:dyDescent="0.25">
      <c r="B1907" s="538"/>
      <c r="C1907" s="539"/>
      <c r="D1907" s="540"/>
      <c r="E1907" s="541"/>
      <c r="F1907" s="541"/>
      <c r="G1907" s="541"/>
      <c r="H1907" s="541"/>
      <c r="I1907" s="541"/>
      <c r="J1907" s="541"/>
      <c r="K1907" s="541"/>
    </row>
    <row r="1908" spans="2:11" ht="20.100000000000001" customHeight="1" x14ac:dyDescent="0.25">
      <c r="B1908" s="538"/>
      <c r="C1908" s="539"/>
      <c r="D1908" s="540"/>
      <c r="E1908" s="541"/>
      <c r="F1908" s="541"/>
      <c r="G1908" s="541"/>
      <c r="H1908" s="541"/>
      <c r="I1908" s="541"/>
      <c r="J1908" s="541"/>
      <c r="K1908" s="541"/>
    </row>
    <row r="1909" spans="2:11" ht="20.100000000000001" customHeight="1" x14ac:dyDescent="0.25">
      <c r="B1909" s="538"/>
      <c r="C1909" s="539"/>
      <c r="D1909" s="540"/>
      <c r="E1909" s="541"/>
      <c r="F1909" s="541"/>
      <c r="G1909" s="541"/>
      <c r="H1909" s="541"/>
      <c r="I1909" s="541"/>
      <c r="J1909" s="541"/>
      <c r="K1909" s="541"/>
    </row>
    <row r="1910" spans="2:11" ht="20.100000000000001" customHeight="1" x14ac:dyDescent="0.25">
      <c r="B1910" s="538"/>
      <c r="C1910" s="539"/>
      <c r="D1910" s="540"/>
      <c r="E1910" s="541"/>
      <c r="F1910" s="541"/>
      <c r="G1910" s="541"/>
      <c r="H1910" s="541"/>
      <c r="I1910" s="541"/>
      <c r="J1910" s="541"/>
      <c r="K1910" s="541"/>
    </row>
    <row r="1911" spans="2:11" ht="20.100000000000001" customHeight="1" x14ac:dyDescent="0.25">
      <c r="B1911" s="538"/>
      <c r="C1911" s="539"/>
      <c r="D1911" s="540"/>
      <c r="E1911" s="541"/>
      <c r="F1911" s="541"/>
      <c r="G1911" s="541"/>
      <c r="H1911" s="541"/>
      <c r="I1911" s="541"/>
      <c r="J1911" s="541"/>
      <c r="K1911" s="541"/>
    </row>
    <row r="1912" spans="2:11" ht="20.100000000000001" customHeight="1" x14ac:dyDescent="0.25">
      <c r="B1912" s="538"/>
      <c r="C1912" s="539"/>
      <c r="D1912" s="540"/>
      <c r="E1912" s="541"/>
      <c r="F1912" s="541"/>
      <c r="G1912" s="541"/>
      <c r="H1912" s="541"/>
      <c r="I1912" s="541"/>
      <c r="J1912" s="541"/>
      <c r="K1912" s="541"/>
    </row>
    <row r="1913" spans="2:11" ht="20.100000000000001" customHeight="1" x14ac:dyDescent="0.25">
      <c r="B1913" s="538"/>
      <c r="C1913" s="539"/>
      <c r="D1913" s="540"/>
      <c r="E1913" s="541"/>
      <c r="F1913" s="541"/>
      <c r="G1913" s="541"/>
      <c r="H1913" s="541"/>
      <c r="I1913" s="541"/>
      <c r="J1913" s="541"/>
      <c r="K1913" s="541"/>
    </row>
    <row r="1914" spans="2:11" ht="20.100000000000001" customHeight="1" x14ac:dyDescent="0.25">
      <c r="B1914" s="538"/>
      <c r="C1914" s="539"/>
      <c r="D1914" s="540"/>
      <c r="E1914" s="541"/>
      <c r="F1914" s="541"/>
      <c r="G1914" s="541"/>
      <c r="H1914" s="541"/>
      <c r="I1914" s="541"/>
      <c r="J1914" s="541"/>
      <c r="K1914" s="541"/>
    </row>
    <row r="1915" spans="2:11" ht="20.100000000000001" customHeight="1" x14ac:dyDescent="0.25">
      <c r="B1915" s="538"/>
      <c r="C1915" s="539"/>
      <c r="D1915" s="540"/>
      <c r="E1915" s="541"/>
      <c r="F1915" s="541"/>
      <c r="G1915" s="541"/>
      <c r="H1915" s="541"/>
      <c r="I1915" s="541"/>
      <c r="J1915" s="541"/>
      <c r="K1915" s="541"/>
    </row>
    <row r="1916" spans="2:11" ht="20.100000000000001" customHeight="1" x14ac:dyDescent="0.25">
      <c r="B1916" s="538"/>
      <c r="C1916" s="539"/>
      <c r="D1916" s="540"/>
      <c r="E1916" s="541"/>
      <c r="F1916" s="541"/>
      <c r="G1916" s="541"/>
      <c r="H1916" s="541"/>
      <c r="I1916" s="541"/>
      <c r="J1916" s="541"/>
      <c r="K1916" s="541"/>
    </row>
    <row r="1917" spans="2:11" ht="20.100000000000001" customHeight="1" x14ac:dyDescent="0.25">
      <c r="B1917" s="538"/>
      <c r="C1917" s="539"/>
      <c r="D1917" s="540"/>
      <c r="E1917" s="541"/>
      <c r="F1917" s="541"/>
      <c r="G1917" s="541"/>
      <c r="H1917" s="541"/>
      <c r="I1917" s="541"/>
      <c r="J1917" s="541"/>
      <c r="K1917" s="541"/>
    </row>
    <row r="1918" spans="2:11" ht="20.100000000000001" customHeight="1" x14ac:dyDescent="0.25">
      <c r="B1918" s="538"/>
      <c r="C1918" s="539"/>
      <c r="D1918" s="540"/>
      <c r="E1918" s="541"/>
      <c r="F1918" s="541"/>
      <c r="G1918" s="541"/>
      <c r="H1918" s="541"/>
      <c r="I1918" s="541"/>
      <c r="J1918" s="541"/>
      <c r="K1918" s="541"/>
    </row>
    <row r="1919" spans="2:11" ht="20.100000000000001" customHeight="1" x14ac:dyDescent="0.25">
      <c r="B1919" s="538"/>
      <c r="C1919" s="539"/>
      <c r="D1919" s="540"/>
      <c r="E1919" s="541"/>
      <c r="F1919" s="541"/>
      <c r="G1919" s="541"/>
      <c r="H1919" s="541"/>
      <c r="I1919" s="541"/>
      <c r="J1919" s="541"/>
      <c r="K1919" s="541"/>
    </row>
    <row r="1920" spans="2:11" ht="20.100000000000001" customHeight="1" x14ac:dyDescent="0.25">
      <c r="B1920" s="538"/>
      <c r="C1920" s="539"/>
      <c r="D1920" s="540"/>
      <c r="E1920" s="541"/>
      <c r="F1920" s="541"/>
      <c r="G1920" s="541"/>
      <c r="H1920" s="541"/>
      <c r="I1920" s="541"/>
      <c r="J1920" s="541"/>
      <c r="K1920" s="541"/>
    </row>
    <row r="1921" spans="2:11" ht="20.100000000000001" customHeight="1" x14ac:dyDescent="0.25">
      <c r="B1921" s="538"/>
      <c r="C1921" s="539"/>
      <c r="D1921" s="540"/>
      <c r="E1921" s="541"/>
      <c r="F1921" s="541"/>
      <c r="G1921" s="541"/>
      <c r="H1921" s="541"/>
      <c r="I1921" s="541"/>
      <c r="J1921" s="541"/>
      <c r="K1921" s="541"/>
    </row>
    <row r="1922" spans="2:11" ht="20.100000000000001" customHeight="1" x14ac:dyDescent="0.25">
      <c r="B1922" s="538"/>
      <c r="C1922" s="539"/>
      <c r="D1922" s="540"/>
      <c r="E1922" s="541"/>
      <c r="F1922" s="541"/>
      <c r="G1922" s="541"/>
      <c r="H1922" s="541"/>
      <c r="I1922" s="541"/>
      <c r="J1922" s="541"/>
      <c r="K1922" s="541"/>
    </row>
    <row r="1923" spans="2:11" ht="20.100000000000001" customHeight="1" x14ac:dyDescent="0.25">
      <c r="B1923" s="538"/>
      <c r="C1923" s="539"/>
      <c r="D1923" s="540"/>
      <c r="E1923" s="541"/>
      <c r="F1923" s="541"/>
      <c r="G1923" s="541"/>
      <c r="H1923" s="541"/>
      <c r="I1923" s="541"/>
      <c r="J1923" s="541"/>
      <c r="K1923" s="541"/>
    </row>
    <row r="1924" spans="2:11" ht="20.100000000000001" customHeight="1" x14ac:dyDescent="0.25">
      <c r="B1924" s="538"/>
      <c r="C1924" s="539"/>
      <c r="D1924" s="540"/>
      <c r="E1924" s="541"/>
      <c r="F1924" s="541"/>
      <c r="G1924" s="541"/>
      <c r="H1924" s="541"/>
      <c r="I1924" s="541"/>
      <c r="J1924" s="541"/>
      <c r="K1924" s="541"/>
    </row>
    <row r="1925" spans="2:11" ht="20.100000000000001" customHeight="1" x14ac:dyDescent="0.25">
      <c r="B1925" s="538"/>
      <c r="C1925" s="539"/>
      <c r="D1925" s="540"/>
      <c r="E1925" s="541"/>
      <c r="F1925" s="541"/>
      <c r="G1925" s="541"/>
      <c r="H1925" s="541"/>
      <c r="I1925" s="541"/>
      <c r="J1925" s="541"/>
      <c r="K1925" s="541"/>
    </row>
    <row r="1926" spans="2:11" ht="20.100000000000001" customHeight="1" x14ac:dyDescent="0.25">
      <c r="B1926" s="538"/>
      <c r="C1926" s="539"/>
      <c r="D1926" s="540"/>
      <c r="E1926" s="541"/>
      <c r="F1926" s="541"/>
      <c r="G1926" s="541"/>
      <c r="H1926" s="541"/>
      <c r="I1926" s="541"/>
      <c r="J1926" s="541"/>
      <c r="K1926" s="541"/>
    </row>
    <row r="1927" spans="2:11" ht="20.100000000000001" customHeight="1" x14ac:dyDescent="0.25">
      <c r="B1927" s="538"/>
      <c r="C1927" s="539"/>
      <c r="D1927" s="540"/>
      <c r="E1927" s="541"/>
      <c r="F1927" s="541"/>
      <c r="G1927" s="541"/>
      <c r="H1927" s="541"/>
      <c r="I1927" s="541"/>
      <c r="J1927" s="541"/>
      <c r="K1927" s="541"/>
    </row>
    <row r="1928" spans="2:11" ht="20.100000000000001" customHeight="1" x14ac:dyDescent="0.25">
      <c r="B1928" s="538"/>
      <c r="C1928" s="539"/>
      <c r="D1928" s="540"/>
      <c r="E1928" s="541"/>
      <c r="F1928" s="541"/>
      <c r="G1928" s="541"/>
      <c r="H1928" s="541"/>
      <c r="I1928" s="541"/>
      <c r="J1928" s="541"/>
      <c r="K1928" s="541"/>
    </row>
    <row r="1929" spans="2:11" ht="20.100000000000001" customHeight="1" x14ac:dyDescent="0.25">
      <c r="B1929" s="538"/>
      <c r="C1929" s="539"/>
      <c r="D1929" s="540"/>
      <c r="E1929" s="541"/>
      <c r="F1929" s="541"/>
      <c r="G1929" s="541"/>
      <c r="H1929" s="541"/>
      <c r="I1929" s="541"/>
      <c r="J1929" s="541"/>
      <c r="K1929" s="541"/>
    </row>
    <row r="1930" spans="2:11" ht="20.100000000000001" customHeight="1" x14ac:dyDescent="0.25">
      <c r="B1930" s="538"/>
      <c r="C1930" s="539"/>
      <c r="D1930" s="540"/>
      <c r="E1930" s="541"/>
      <c r="F1930" s="541"/>
      <c r="G1930" s="541"/>
      <c r="H1930" s="541"/>
      <c r="I1930" s="541"/>
      <c r="J1930" s="541"/>
      <c r="K1930" s="541"/>
    </row>
    <row r="1931" spans="2:11" ht="20.100000000000001" customHeight="1" x14ac:dyDescent="0.25">
      <c r="B1931" s="538"/>
      <c r="C1931" s="539"/>
      <c r="D1931" s="540"/>
      <c r="E1931" s="541"/>
      <c r="F1931" s="541"/>
      <c r="G1931" s="541"/>
      <c r="H1931" s="541"/>
      <c r="I1931" s="541"/>
      <c r="J1931" s="541"/>
      <c r="K1931" s="541"/>
    </row>
    <row r="1932" spans="2:11" ht="20.100000000000001" customHeight="1" x14ac:dyDescent="0.25">
      <c r="B1932" s="538"/>
      <c r="C1932" s="539"/>
      <c r="D1932" s="540"/>
      <c r="E1932" s="541"/>
      <c r="F1932" s="541"/>
      <c r="G1932" s="541"/>
      <c r="H1932" s="541"/>
      <c r="I1932" s="541"/>
      <c r="J1932" s="541"/>
      <c r="K1932" s="541"/>
    </row>
    <row r="1933" spans="2:11" ht="20.100000000000001" customHeight="1" x14ac:dyDescent="0.25">
      <c r="B1933" s="538"/>
      <c r="C1933" s="539"/>
      <c r="D1933" s="540"/>
      <c r="E1933" s="541"/>
      <c r="F1933" s="541"/>
      <c r="G1933" s="541"/>
      <c r="H1933" s="541"/>
      <c r="I1933" s="541"/>
      <c r="J1933" s="541"/>
      <c r="K1933" s="541"/>
    </row>
    <row r="1934" spans="2:11" ht="20.100000000000001" customHeight="1" x14ac:dyDescent="0.25">
      <c r="B1934" s="538"/>
      <c r="C1934" s="539"/>
      <c r="D1934" s="540"/>
      <c r="E1934" s="541"/>
      <c r="F1934" s="541"/>
      <c r="G1934" s="541"/>
      <c r="H1934" s="541"/>
      <c r="I1934" s="541"/>
      <c r="J1934" s="541"/>
      <c r="K1934" s="541"/>
    </row>
    <row r="1935" spans="2:11" ht="20.100000000000001" customHeight="1" x14ac:dyDescent="0.25">
      <c r="B1935" s="538"/>
      <c r="C1935" s="539"/>
      <c r="D1935" s="540"/>
      <c r="E1935" s="541"/>
      <c r="F1935" s="541"/>
      <c r="G1935" s="541"/>
      <c r="H1935" s="541"/>
      <c r="I1935" s="541"/>
      <c r="J1935" s="541"/>
      <c r="K1935" s="541"/>
    </row>
    <row r="1936" spans="2:11" ht="20.100000000000001" customHeight="1" x14ac:dyDescent="0.25">
      <c r="B1936" s="538"/>
      <c r="C1936" s="539"/>
      <c r="D1936" s="540"/>
      <c r="E1936" s="541"/>
      <c r="F1936" s="541"/>
      <c r="G1936" s="541"/>
      <c r="H1936" s="541"/>
      <c r="I1936" s="541"/>
      <c r="J1936" s="541"/>
      <c r="K1936" s="541"/>
    </row>
    <row r="1937" spans="2:11" ht="20.100000000000001" customHeight="1" x14ac:dyDescent="0.25">
      <c r="B1937" s="538"/>
      <c r="C1937" s="539"/>
      <c r="D1937" s="540"/>
      <c r="E1937" s="541"/>
      <c r="F1937" s="541"/>
      <c r="G1937" s="541"/>
      <c r="H1937" s="541"/>
      <c r="I1937" s="541"/>
      <c r="J1937" s="541"/>
      <c r="K1937" s="541"/>
    </row>
    <row r="1938" spans="2:11" ht="20.100000000000001" customHeight="1" x14ac:dyDescent="0.25">
      <c r="B1938" s="538"/>
      <c r="C1938" s="539"/>
      <c r="D1938" s="540"/>
      <c r="E1938" s="541"/>
      <c r="F1938" s="541"/>
      <c r="G1938" s="541"/>
      <c r="H1938" s="541"/>
      <c r="I1938" s="541"/>
      <c r="J1938" s="541"/>
      <c r="K1938" s="541"/>
    </row>
    <row r="1939" spans="2:11" ht="20.100000000000001" customHeight="1" x14ac:dyDescent="0.25">
      <c r="B1939" s="538"/>
      <c r="C1939" s="539"/>
      <c r="D1939" s="540"/>
      <c r="E1939" s="541"/>
      <c r="F1939" s="541"/>
      <c r="G1939" s="541"/>
      <c r="H1939" s="541"/>
      <c r="I1939" s="541"/>
      <c r="J1939" s="541"/>
      <c r="K1939" s="541"/>
    </row>
    <row r="1940" spans="2:11" ht="20.100000000000001" customHeight="1" x14ac:dyDescent="0.25">
      <c r="B1940" s="538"/>
      <c r="C1940" s="539"/>
      <c r="D1940" s="540"/>
      <c r="E1940" s="541"/>
      <c r="F1940" s="541"/>
      <c r="G1940" s="541"/>
      <c r="H1940" s="541"/>
      <c r="I1940" s="541"/>
      <c r="J1940" s="541"/>
      <c r="K1940" s="541"/>
    </row>
    <row r="1941" spans="2:11" ht="20.100000000000001" customHeight="1" x14ac:dyDescent="0.25">
      <c r="B1941" s="538"/>
      <c r="C1941" s="539"/>
      <c r="D1941" s="540"/>
      <c r="E1941" s="541"/>
      <c r="F1941" s="541"/>
      <c r="G1941" s="541"/>
      <c r="H1941" s="541"/>
      <c r="I1941" s="541"/>
      <c r="J1941" s="541"/>
      <c r="K1941" s="541"/>
    </row>
    <row r="1942" spans="2:11" ht="20.100000000000001" customHeight="1" x14ac:dyDescent="0.25">
      <c r="B1942" s="538"/>
      <c r="C1942" s="539"/>
      <c r="D1942" s="540"/>
      <c r="E1942" s="541"/>
      <c r="F1942" s="541"/>
      <c r="G1942" s="541"/>
      <c r="H1942" s="541"/>
      <c r="I1942" s="541"/>
      <c r="J1942" s="541"/>
      <c r="K1942" s="541"/>
    </row>
    <row r="1943" spans="2:11" ht="20.100000000000001" customHeight="1" x14ac:dyDescent="0.25">
      <c r="B1943" s="538"/>
      <c r="C1943" s="539"/>
      <c r="D1943" s="540"/>
      <c r="E1943" s="541"/>
      <c r="F1943" s="541"/>
      <c r="G1943" s="541"/>
      <c r="H1943" s="541"/>
      <c r="I1943" s="541"/>
      <c r="J1943" s="541"/>
      <c r="K1943" s="541"/>
    </row>
    <row r="1944" spans="2:11" ht="20.100000000000001" customHeight="1" x14ac:dyDescent="0.25">
      <c r="B1944" s="538"/>
      <c r="C1944" s="539"/>
      <c r="D1944" s="540"/>
      <c r="E1944" s="541"/>
      <c r="F1944" s="541"/>
      <c r="G1944" s="541"/>
      <c r="H1944" s="541"/>
      <c r="I1944" s="541"/>
      <c r="J1944" s="541"/>
      <c r="K1944" s="541"/>
    </row>
    <row r="1945" spans="2:11" ht="20.100000000000001" customHeight="1" x14ac:dyDescent="0.25">
      <c r="B1945" s="538"/>
      <c r="C1945" s="539"/>
      <c r="D1945" s="540"/>
      <c r="E1945" s="541"/>
      <c r="F1945" s="541"/>
      <c r="G1945" s="541"/>
      <c r="H1945" s="541"/>
      <c r="I1945" s="541"/>
      <c r="J1945" s="541"/>
      <c r="K1945" s="541"/>
    </row>
    <row r="1946" spans="2:11" ht="20.100000000000001" customHeight="1" x14ac:dyDescent="0.25">
      <c r="B1946" s="538"/>
      <c r="C1946" s="539"/>
      <c r="D1946" s="540"/>
      <c r="E1946" s="541"/>
      <c r="F1946" s="541"/>
      <c r="G1946" s="541"/>
      <c r="H1946" s="541"/>
      <c r="I1946" s="541"/>
      <c r="J1946" s="541"/>
      <c r="K1946" s="541"/>
    </row>
    <row r="1947" spans="2:11" ht="20.100000000000001" customHeight="1" x14ac:dyDescent="0.25">
      <c r="B1947" s="538"/>
      <c r="C1947" s="539"/>
      <c r="D1947" s="540"/>
      <c r="E1947" s="541"/>
      <c r="F1947" s="541"/>
      <c r="G1947" s="541"/>
      <c r="H1947" s="541"/>
      <c r="I1947" s="541"/>
      <c r="J1947" s="541"/>
      <c r="K1947" s="541"/>
    </row>
    <row r="1948" spans="2:11" ht="20.100000000000001" customHeight="1" x14ac:dyDescent="0.25">
      <c r="B1948" s="538"/>
      <c r="C1948" s="539"/>
      <c r="D1948" s="540"/>
      <c r="E1948" s="541"/>
      <c r="F1948" s="541"/>
      <c r="G1948" s="541"/>
      <c r="H1948" s="541"/>
      <c r="I1948" s="541"/>
      <c r="J1948" s="541"/>
      <c r="K1948" s="541"/>
    </row>
    <row r="1949" spans="2:11" ht="20.100000000000001" customHeight="1" x14ac:dyDescent="0.25">
      <c r="B1949" s="538"/>
      <c r="C1949" s="539"/>
      <c r="D1949" s="540"/>
      <c r="E1949" s="541"/>
      <c r="F1949" s="541"/>
      <c r="G1949" s="541"/>
      <c r="H1949" s="541"/>
      <c r="I1949" s="541"/>
      <c r="J1949" s="541"/>
      <c r="K1949" s="541"/>
    </row>
    <row r="1950" spans="2:11" ht="20.100000000000001" customHeight="1" x14ac:dyDescent="0.25">
      <c r="B1950" s="538"/>
      <c r="C1950" s="539"/>
      <c r="D1950" s="540"/>
      <c r="E1950" s="541"/>
      <c r="F1950" s="541"/>
      <c r="G1950" s="541"/>
      <c r="H1950" s="541"/>
      <c r="I1950" s="541"/>
      <c r="J1950" s="541"/>
      <c r="K1950" s="541"/>
    </row>
    <row r="1951" spans="2:11" ht="20.100000000000001" customHeight="1" x14ac:dyDescent="0.25">
      <c r="B1951" s="538"/>
      <c r="C1951" s="539"/>
      <c r="D1951" s="540"/>
      <c r="E1951" s="541"/>
      <c r="F1951" s="541"/>
      <c r="G1951" s="541"/>
      <c r="H1951" s="541"/>
      <c r="I1951" s="541"/>
      <c r="J1951" s="541"/>
      <c r="K1951" s="541"/>
    </row>
    <row r="1952" spans="2:11" ht="20.100000000000001" customHeight="1" x14ac:dyDescent="0.25">
      <c r="B1952" s="538"/>
      <c r="C1952" s="539"/>
      <c r="D1952" s="540"/>
      <c r="E1952" s="541"/>
      <c r="F1952" s="541"/>
      <c r="G1952" s="541"/>
      <c r="H1952" s="541"/>
      <c r="I1952" s="541"/>
      <c r="J1952" s="541"/>
      <c r="K1952" s="541"/>
    </row>
    <row r="1953" spans="2:11" ht="20.100000000000001" customHeight="1" x14ac:dyDescent="0.25">
      <c r="B1953" s="538"/>
      <c r="C1953" s="539"/>
      <c r="D1953" s="540"/>
      <c r="E1953" s="541"/>
      <c r="F1953" s="541"/>
      <c r="G1953" s="541"/>
      <c r="H1953" s="541"/>
      <c r="I1953" s="541"/>
      <c r="J1953" s="541"/>
      <c r="K1953" s="541"/>
    </row>
    <row r="1954" spans="2:11" ht="20.100000000000001" customHeight="1" x14ac:dyDescent="0.25">
      <c r="B1954" s="538"/>
      <c r="C1954" s="539"/>
      <c r="D1954" s="540"/>
      <c r="E1954" s="541"/>
      <c r="F1954" s="541"/>
      <c r="G1954" s="541"/>
      <c r="H1954" s="541"/>
      <c r="I1954" s="541"/>
      <c r="J1954" s="541"/>
      <c r="K1954" s="541"/>
    </row>
    <row r="1955" spans="2:11" ht="20.100000000000001" customHeight="1" x14ac:dyDescent="0.25">
      <c r="B1955" s="538"/>
      <c r="C1955" s="539"/>
      <c r="D1955" s="540"/>
      <c r="E1955" s="541"/>
      <c r="F1955" s="541"/>
      <c r="G1955" s="541"/>
      <c r="H1955" s="541"/>
      <c r="I1955" s="541"/>
      <c r="J1955" s="541"/>
      <c r="K1955" s="541"/>
    </row>
    <row r="1956" spans="2:11" ht="20.100000000000001" customHeight="1" x14ac:dyDescent="0.25">
      <c r="B1956" s="538"/>
      <c r="C1956" s="539"/>
      <c r="D1956" s="540"/>
      <c r="E1956" s="541"/>
      <c r="F1956" s="541"/>
      <c r="G1956" s="541"/>
      <c r="H1956" s="541"/>
      <c r="I1956" s="541"/>
      <c r="J1956" s="541"/>
      <c r="K1956" s="541"/>
    </row>
    <row r="1957" spans="2:11" ht="20.100000000000001" customHeight="1" x14ac:dyDescent="0.25">
      <c r="B1957" s="538"/>
      <c r="C1957" s="539"/>
      <c r="D1957" s="540"/>
      <c r="E1957" s="541"/>
      <c r="F1957" s="541"/>
      <c r="G1957" s="541"/>
      <c r="H1957" s="541"/>
      <c r="I1957" s="541"/>
      <c r="J1957" s="541"/>
      <c r="K1957" s="541"/>
    </row>
    <row r="1958" spans="2:11" ht="20.100000000000001" customHeight="1" x14ac:dyDescent="0.25">
      <c r="B1958" s="538"/>
      <c r="C1958" s="539"/>
      <c r="D1958" s="540"/>
      <c r="E1958" s="541"/>
      <c r="F1958" s="541"/>
      <c r="G1958" s="541"/>
      <c r="H1958" s="541"/>
      <c r="I1958" s="541"/>
      <c r="J1958" s="541"/>
      <c r="K1958" s="541"/>
    </row>
    <row r="1959" spans="2:11" ht="20.100000000000001" customHeight="1" x14ac:dyDescent="0.25">
      <c r="B1959" s="538"/>
      <c r="C1959" s="539"/>
      <c r="D1959" s="540"/>
      <c r="E1959" s="541"/>
      <c r="F1959" s="541"/>
      <c r="G1959" s="541"/>
      <c r="H1959" s="541"/>
      <c r="I1959" s="541"/>
      <c r="J1959" s="541"/>
      <c r="K1959" s="541"/>
    </row>
    <row r="1960" spans="2:11" ht="20.100000000000001" customHeight="1" x14ac:dyDescent="0.25">
      <c r="B1960" s="538"/>
      <c r="C1960" s="539"/>
      <c r="D1960" s="540"/>
      <c r="E1960" s="541"/>
      <c r="F1960" s="541"/>
      <c r="G1960" s="541"/>
      <c r="H1960" s="541"/>
      <c r="I1960" s="541"/>
      <c r="J1960" s="541"/>
      <c r="K1960" s="541"/>
    </row>
    <row r="1961" spans="2:11" ht="20.100000000000001" customHeight="1" x14ac:dyDescent="0.25">
      <c r="B1961" s="538"/>
      <c r="C1961" s="539"/>
      <c r="D1961" s="540"/>
      <c r="E1961" s="541"/>
      <c r="F1961" s="541"/>
      <c r="G1961" s="541"/>
      <c r="H1961" s="541"/>
      <c r="I1961" s="541"/>
      <c r="J1961" s="541"/>
      <c r="K1961" s="541"/>
    </row>
    <row r="1962" spans="2:11" ht="20.100000000000001" customHeight="1" x14ac:dyDescent="0.25">
      <c r="B1962" s="538"/>
      <c r="C1962" s="539"/>
      <c r="D1962" s="540"/>
      <c r="E1962" s="541"/>
      <c r="F1962" s="541"/>
      <c r="G1962" s="541"/>
      <c r="H1962" s="541"/>
      <c r="I1962" s="541"/>
      <c r="J1962" s="541"/>
      <c r="K1962" s="541"/>
    </row>
    <row r="1963" spans="2:11" ht="20.100000000000001" customHeight="1" x14ac:dyDescent="0.25">
      <c r="B1963" s="538"/>
      <c r="C1963" s="539"/>
      <c r="D1963" s="540"/>
      <c r="E1963" s="541"/>
      <c r="F1963" s="541"/>
      <c r="G1963" s="541"/>
      <c r="H1963" s="541"/>
      <c r="I1963" s="541"/>
      <c r="J1963" s="541"/>
      <c r="K1963" s="541"/>
    </row>
    <row r="1964" spans="2:11" ht="20.100000000000001" customHeight="1" x14ac:dyDescent="0.25">
      <c r="B1964" s="538"/>
      <c r="C1964" s="539"/>
      <c r="D1964" s="540"/>
      <c r="E1964" s="541"/>
      <c r="F1964" s="541"/>
      <c r="G1964" s="541"/>
      <c r="H1964" s="541"/>
      <c r="I1964" s="541"/>
      <c r="J1964" s="541"/>
      <c r="K1964" s="541"/>
    </row>
    <row r="1965" spans="2:11" ht="20.100000000000001" customHeight="1" x14ac:dyDescent="0.25">
      <c r="B1965" s="538"/>
      <c r="C1965" s="539"/>
      <c r="D1965" s="540"/>
      <c r="E1965" s="541"/>
      <c r="F1965" s="541"/>
      <c r="G1965" s="541"/>
      <c r="H1965" s="541"/>
      <c r="I1965" s="541"/>
      <c r="J1965" s="541"/>
      <c r="K1965" s="541"/>
    </row>
    <row r="1966" spans="2:11" ht="20.100000000000001" customHeight="1" x14ac:dyDescent="0.25">
      <c r="B1966" s="538"/>
      <c r="C1966" s="539"/>
      <c r="D1966" s="540"/>
      <c r="E1966" s="541"/>
      <c r="F1966" s="541"/>
      <c r="G1966" s="541"/>
      <c r="H1966" s="541"/>
      <c r="I1966" s="541"/>
      <c r="J1966" s="541"/>
      <c r="K1966" s="541"/>
    </row>
    <row r="1967" spans="2:11" ht="20.100000000000001" customHeight="1" x14ac:dyDescent="0.25">
      <c r="B1967" s="538"/>
      <c r="C1967" s="539"/>
      <c r="D1967" s="540"/>
      <c r="E1967" s="541"/>
      <c r="F1967" s="541"/>
      <c r="G1967" s="541"/>
      <c r="H1967" s="541"/>
      <c r="I1967" s="541"/>
      <c r="J1967" s="541"/>
      <c r="K1967" s="541"/>
    </row>
    <row r="1968" spans="2:11" ht="20.100000000000001" customHeight="1" x14ac:dyDescent="0.25">
      <c r="B1968" s="538"/>
      <c r="C1968" s="539"/>
      <c r="D1968" s="540"/>
      <c r="E1968" s="541"/>
      <c r="F1968" s="541"/>
      <c r="G1968" s="541"/>
      <c r="H1968" s="541"/>
      <c r="I1968" s="541"/>
      <c r="J1968" s="541"/>
      <c r="K1968" s="541"/>
    </row>
    <row r="1969" spans="2:11" ht="20.100000000000001" customHeight="1" x14ac:dyDescent="0.25">
      <c r="B1969" s="538"/>
      <c r="C1969" s="539"/>
      <c r="D1969" s="540"/>
      <c r="E1969" s="541"/>
      <c r="F1969" s="541"/>
      <c r="G1969" s="541"/>
      <c r="H1969" s="541"/>
      <c r="I1969" s="541"/>
      <c r="J1969" s="541"/>
      <c r="K1969" s="541"/>
    </row>
    <row r="1970" spans="2:11" ht="20.100000000000001" customHeight="1" x14ac:dyDescent="0.25">
      <c r="B1970" s="538"/>
      <c r="C1970" s="539"/>
      <c r="D1970" s="540"/>
      <c r="E1970" s="541"/>
      <c r="F1970" s="541"/>
      <c r="G1970" s="541"/>
      <c r="H1970" s="541"/>
      <c r="I1970" s="541"/>
      <c r="J1970" s="541"/>
      <c r="K1970" s="541"/>
    </row>
    <row r="1971" spans="2:11" ht="20.100000000000001" customHeight="1" x14ac:dyDescent="0.25">
      <c r="B1971" s="538"/>
      <c r="C1971" s="539"/>
      <c r="D1971" s="540"/>
      <c r="E1971" s="541"/>
      <c r="F1971" s="541"/>
      <c r="G1971" s="541"/>
      <c r="H1971" s="541"/>
      <c r="I1971" s="541"/>
      <c r="J1971" s="541"/>
      <c r="K1971" s="541"/>
    </row>
    <row r="1972" spans="2:11" ht="20.100000000000001" customHeight="1" x14ac:dyDescent="0.25">
      <c r="B1972" s="538"/>
      <c r="C1972" s="539"/>
      <c r="D1972" s="540"/>
      <c r="E1972" s="541"/>
      <c r="F1972" s="541"/>
      <c r="G1972" s="541"/>
      <c r="H1972" s="541"/>
      <c r="I1972" s="541"/>
      <c r="J1972" s="541"/>
      <c r="K1972" s="541"/>
    </row>
    <row r="1973" spans="2:11" ht="20.100000000000001" customHeight="1" x14ac:dyDescent="0.25">
      <c r="B1973" s="538"/>
      <c r="C1973" s="539"/>
      <c r="D1973" s="540"/>
      <c r="E1973" s="541"/>
      <c r="F1973" s="541"/>
      <c r="G1973" s="541"/>
      <c r="H1973" s="541"/>
      <c r="I1973" s="541"/>
      <c r="J1973" s="541"/>
      <c r="K1973" s="541"/>
    </row>
    <row r="1974" spans="2:11" ht="20.100000000000001" customHeight="1" x14ac:dyDescent="0.25">
      <c r="B1974" s="538"/>
      <c r="C1974" s="539"/>
      <c r="D1974" s="540"/>
      <c r="E1974" s="541"/>
      <c r="F1974" s="541"/>
      <c r="G1974" s="541"/>
      <c r="H1974" s="541"/>
      <c r="I1974" s="541"/>
      <c r="J1974" s="541"/>
      <c r="K1974" s="541"/>
    </row>
    <row r="1975" spans="2:11" ht="20.100000000000001" customHeight="1" x14ac:dyDescent="0.25">
      <c r="B1975" s="538"/>
      <c r="C1975" s="539"/>
      <c r="D1975" s="540"/>
      <c r="E1975" s="541"/>
      <c r="F1975" s="541"/>
      <c r="G1975" s="541"/>
      <c r="H1975" s="541"/>
      <c r="I1975" s="541"/>
      <c r="J1975" s="541"/>
      <c r="K1975" s="541"/>
    </row>
    <row r="1976" spans="2:11" ht="20.100000000000001" customHeight="1" x14ac:dyDescent="0.25">
      <c r="B1976" s="538"/>
      <c r="C1976" s="539"/>
      <c r="D1976" s="540"/>
      <c r="E1976" s="541"/>
      <c r="F1976" s="541"/>
      <c r="G1976" s="541"/>
      <c r="H1976" s="541"/>
      <c r="I1976" s="541"/>
      <c r="J1976" s="541"/>
      <c r="K1976" s="541"/>
    </row>
    <row r="1977" spans="2:11" ht="20.100000000000001" customHeight="1" x14ac:dyDescent="0.25">
      <c r="B1977" s="538"/>
      <c r="C1977" s="539"/>
      <c r="D1977" s="540"/>
      <c r="E1977" s="541"/>
      <c r="F1977" s="541"/>
      <c r="G1977" s="541"/>
      <c r="H1977" s="541"/>
      <c r="I1977" s="541"/>
      <c r="J1977" s="541"/>
      <c r="K1977" s="541"/>
    </row>
    <row r="1978" spans="2:11" ht="20.100000000000001" customHeight="1" x14ac:dyDescent="0.25">
      <c r="B1978" s="538"/>
      <c r="C1978" s="539"/>
      <c r="D1978" s="540"/>
      <c r="E1978" s="541"/>
      <c r="F1978" s="541"/>
      <c r="G1978" s="541"/>
      <c r="H1978" s="541"/>
      <c r="I1978" s="541"/>
      <c r="J1978" s="541"/>
      <c r="K1978" s="541"/>
    </row>
    <row r="1979" spans="2:11" ht="20.100000000000001" customHeight="1" x14ac:dyDescent="0.25">
      <c r="B1979" s="538"/>
      <c r="C1979" s="539"/>
      <c r="D1979" s="540"/>
      <c r="E1979" s="541"/>
      <c r="F1979" s="541"/>
      <c r="G1979" s="541"/>
      <c r="H1979" s="541"/>
      <c r="I1979" s="541"/>
      <c r="J1979" s="541"/>
      <c r="K1979" s="541"/>
    </row>
    <row r="1980" spans="2:11" ht="20.100000000000001" customHeight="1" x14ac:dyDescent="0.25">
      <c r="B1980" s="538"/>
      <c r="C1980" s="539"/>
      <c r="D1980" s="540"/>
      <c r="E1980" s="541"/>
      <c r="F1980" s="541"/>
      <c r="G1980" s="541"/>
      <c r="H1980" s="541"/>
      <c r="I1980" s="541"/>
      <c r="J1980" s="541"/>
      <c r="K1980" s="541"/>
    </row>
    <row r="1981" spans="2:11" ht="20.100000000000001" customHeight="1" x14ac:dyDescent="0.25">
      <c r="B1981" s="538"/>
      <c r="C1981" s="539"/>
      <c r="D1981" s="540"/>
      <c r="E1981" s="541"/>
      <c r="F1981" s="541"/>
      <c r="G1981" s="541"/>
      <c r="H1981" s="541"/>
      <c r="I1981" s="541"/>
      <c r="J1981" s="541"/>
      <c r="K1981" s="541"/>
    </row>
    <row r="1982" spans="2:11" ht="20.100000000000001" customHeight="1" x14ac:dyDescent="0.25">
      <c r="B1982" s="538"/>
      <c r="C1982" s="539"/>
      <c r="D1982" s="540"/>
      <c r="E1982" s="541"/>
      <c r="F1982" s="541"/>
      <c r="G1982" s="541"/>
      <c r="H1982" s="541"/>
      <c r="I1982" s="541"/>
      <c r="J1982" s="541"/>
      <c r="K1982" s="541"/>
    </row>
    <row r="1983" spans="2:11" ht="20.100000000000001" customHeight="1" x14ac:dyDescent="0.25">
      <c r="B1983" s="538"/>
      <c r="C1983" s="539"/>
      <c r="D1983" s="540"/>
      <c r="E1983" s="541"/>
      <c r="F1983" s="541"/>
      <c r="G1983" s="541"/>
      <c r="H1983" s="541"/>
      <c r="I1983" s="541"/>
      <c r="J1983" s="541"/>
      <c r="K1983" s="541"/>
    </row>
    <row r="1984" spans="2:11" ht="20.100000000000001" customHeight="1" x14ac:dyDescent="0.25">
      <c r="B1984" s="538"/>
      <c r="C1984" s="539"/>
      <c r="D1984" s="540"/>
      <c r="E1984" s="541"/>
      <c r="F1984" s="541"/>
      <c r="G1984" s="541"/>
      <c r="H1984" s="541"/>
      <c r="I1984" s="541"/>
      <c r="J1984" s="541"/>
      <c r="K1984" s="541"/>
    </row>
    <row r="1985" spans="2:11" ht="20.100000000000001" customHeight="1" x14ac:dyDescent="0.25">
      <c r="B1985" s="538"/>
      <c r="C1985" s="539"/>
      <c r="D1985" s="540"/>
      <c r="E1985" s="541"/>
      <c r="F1985" s="541"/>
      <c r="G1985" s="541"/>
      <c r="H1985" s="541"/>
      <c r="I1985" s="541"/>
      <c r="J1985" s="541"/>
      <c r="K1985" s="541"/>
    </row>
    <row r="1986" spans="2:11" ht="20.100000000000001" customHeight="1" x14ac:dyDescent="0.25">
      <c r="B1986" s="538"/>
      <c r="C1986" s="539"/>
      <c r="D1986" s="540"/>
      <c r="E1986" s="541"/>
      <c r="F1986" s="541"/>
      <c r="G1986" s="541"/>
      <c r="H1986" s="541"/>
      <c r="I1986" s="541"/>
      <c r="J1986" s="541"/>
      <c r="K1986" s="541"/>
    </row>
    <row r="1987" spans="2:11" ht="20.100000000000001" customHeight="1" x14ac:dyDescent="0.25">
      <c r="B1987" s="538"/>
      <c r="C1987" s="539"/>
      <c r="D1987" s="540"/>
      <c r="E1987" s="541"/>
      <c r="F1987" s="541"/>
      <c r="G1987" s="541"/>
      <c r="H1987" s="541"/>
      <c r="I1987" s="541"/>
      <c r="J1987" s="541"/>
      <c r="K1987" s="541"/>
    </row>
    <row r="1988" spans="2:11" ht="20.100000000000001" customHeight="1" x14ac:dyDescent="0.25">
      <c r="B1988" s="538"/>
      <c r="C1988" s="539"/>
      <c r="D1988" s="540"/>
      <c r="E1988" s="541"/>
      <c r="F1988" s="541"/>
      <c r="G1988" s="541"/>
      <c r="H1988" s="541"/>
      <c r="I1988" s="541"/>
      <c r="J1988" s="541"/>
      <c r="K1988" s="541"/>
    </row>
    <row r="1989" spans="2:11" ht="20.100000000000001" customHeight="1" x14ac:dyDescent="0.25">
      <c r="B1989" s="538"/>
      <c r="C1989" s="539"/>
      <c r="D1989" s="540"/>
      <c r="E1989" s="541"/>
      <c r="F1989" s="541"/>
      <c r="G1989" s="541"/>
      <c r="H1989" s="541"/>
      <c r="I1989" s="541"/>
      <c r="J1989" s="541"/>
      <c r="K1989" s="541"/>
    </row>
    <row r="1990" spans="2:11" ht="20.100000000000001" customHeight="1" x14ac:dyDescent="0.25">
      <c r="B1990" s="538"/>
      <c r="C1990" s="539"/>
      <c r="D1990" s="540"/>
      <c r="E1990" s="541"/>
      <c r="F1990" s="541"/>
      <c r="G1990" s="541"/>
      <c r="H1990" s="541"/>
      <c r="I1990" s="541"/>
      <c r="J1990" s="541"/>
      <c r="K1990" s="541"/>
    </row>
    <row r="1991" spans="2:11" ht="20.100000000000001" customHeight="1" x14ac:dyDescent="0.25">
      <c r="B1991" s="538"/>
      <c r="C1991" s="539"/>
      <c r="D1991" s="540"/>
      <c r="E1991" s="541"/>
      <c r="F1991" s="541"/>
      <c r="G1991" s="541"/>
      <c r="H1991" s="541"/>
      <c r="I1991" s="541"/>
      <c r="J1991" s="541"/>
      <c r="K1991" s="541"/>
    </row>
    <row r="1992" spans="2:11" ht="20.100000000000001" customHeight="1" x14ac:dyDescent="0.25">
      <c r="B1992" s="538"/>
      <c r="C1992" s="539"/>
      <c r="D1992" s="540"/>
      <c r="E1992" s="541"/>
      <c r="F1992" s="541"/>
      <c r="G1992" s="541"/>
      <c r="H1992" s="541"/>
      <c r="I1992" s="541"/>
      <c r="J1992" s="541"/>
      <c r="K1992" s="541"/>
    </row>
    <row r="1993" spans="2:11" ht="20.100000000000001" customHeight="1" x14ac:dyDescent="0.25">
      <c r="B1993" s="538"/>
      <c r="C1993" s="539"/>
      <c r="D1993" s="540"/>
      <c r="E1993" s="541"/>
      <c r="F1993" s="541"/>
      <c r="G1993" s="541"/>
      <c r="H1993" s="541"/>
      <c r="I1993" s="541"/>
      <c r="J1993" s="541"/>
      <c r="K1993" s="541"/>
    </row>
    <row r="1994" spans="2:11" ht="20.100000000000001" customHeight="1" x14ac:dyDescent="0.25">
      <c r="B1994" s="538"/>
      <c r="C1994" s="539"/>
      <c r="D1994" s="540"/>
      <c r="E1994" s="541"/>
      <c r="F1994" s="541"/>
      <c r="G1994" s="541"/>
      <c r="H1994" s="541"/>
      <c r="I1994" s="541"/>
      <c r="J1994" s="541"/>
      <c r="K1994" s="541"/>
    </row>
    <row r="1995" spans="2:11" ht="20.100000000000001" customHeight="1" x14ac:dyDescent="0.25">
      <c r="B1995" s="538"/>
      <c r="C1995" s="539"/>
      <c r="D1995" s="540"/>
      <c r="E1995" s="541"/>
      <c r="F1995" s="541"/>
      <c r="G1995" s="541"/>
      <c r="H1995" s="541"/>
      <c r="I1995" s="541"/>
      <c r="J1995" s="541"/>
      <c r="K1995" s="541"/>
    </row>
    <row r="1996" spans="2:11" ht="20.100000000000001" customHeight="1" x14ac:dyDescent="0.25">
      <c r="B1996" s="538"/>
      <c r="C1996" s="539"/>
      <c r="D1996" s="540"/>
      <c r="E1996" s="541"/>
      <c r="F1996" s="541"/>
      <c r="G1996" s="541"/>
      <c r="H1996" s="541"/>
      <c r="I1996" s="541"/>
      <c r="J1996" s="541"/>
      <c r="K1996" s="541"/>
    </row>
    <row r="1997" spans="2:11" ht="20.100000000000001" customHeight="1" x14ac:dyDescent="0.25">
      <c r="B1997" s="538"/>
      <c r="C1997" s="539"/>
      <c r="D1997" s="540"/>
      <c r="E1997" s="541"/>
      <c r="F1997" s="541"/>
      <c r="G1997" s="541"/>
      <c r="H1997" s="541"/>
      <c r="I1997" s="541"/>
      <c r="J1997" s="541"/>
      <c r="K1997" s="541"/>
    </row>
    <row r="1998" spans="2:11" ht="20.100000000000001" customHeight="1" x14ac:dyDescent="0.25">
      <c r="B1998" s="538"/>
      <c r="C1998" s="539"/>
      <c r="D1998" s="540"/>
      <c r="E1998" s="541"/>
      <c r="F1998" s="541"/>
      <c r="G1998" s="541"/>
      <c r="H1998" s="541"/>
      <c r="I1998" s="541"/>
      <c r="J1998" s="541"/>
      <c r="K1998" s="541"/>
    </row>
    <row r="1999" spans="2:11" ht="20.100000000000001" customHeight="1" x14ac:dyDescent="0.25">
      <c r="B1999" s="538"/>
      <c r="C1999" s="539"/>
      <c r="D1999" s="540"/>
      <c r="E1999" s="541"/>
      <c r="F1999" s="541"/>
      <c r="G1999" s="541"/>
      <c r="H1999" s="541"/>
      <c r="I1999" s="541"/>
      <c r="J1999" s="541"/>
      <c r="K1999" s="541"/>
    </row>
    <row r="2000" spans="2:11" ht="20.100000000000001" customHeight="1" x14ac:dyDescent="0.25">
      <c r="B2000" s="538"/>
      <c r="C2000" s="539"/>
      <c r="D2000" s="540"/>
      <c r="E2000" s="541"/>
      <c r="F2000" s="541"/>
      <c r="G2000" s="541"/>
      <c r="H2000" s="541"/>
      <c r="I2000" s="541"/>
      <c r="J2000" s="541"/>
      <c r="K2000" s="541"/>
    </row>
    <row r="2001" spans="1:11" ht="20.100000000000001" customHeight="1" x14ac:dyDescent="0.25">
      <c r="B2001" s="538"/>
      <c r="C2001" s="539"/>
      <c r="D2001" s="540"/>
      <c r="E2001" s="541"/>
      <c r="F2001" s="541"/>
      <c r="G2001" s="541"/>
      <c r="H2001" s="541"/>
      <c r="I2001" s="541"/>
      <c r="J2001" s="541"/>
      <c r="K2001" s="541"/>
    </row>
    <row r="2002" spans="1:11" ht="20.100000000000001" customHeight="1" x14ac:dyDescent="0.25">
      <c r="B2002" s="538"/>
      <c r="C2002" s="539"/>
      <c r="D2002" s="540"/>
      <c r="E2002" s="541"/>
      <c r="F2002" s="541"/>
      <c r="G2002" s="541"/>
      <c r="H2002" s="541"/>
      <c r="I2002" s="541"/>
      <c r="J2002" s="541"/>
      <c r="K2002" s="541"/>
    </row>
    <row r="2003" spans="1:11" ht="20.100000000000001" customHeight="1" x14ac:dyDescent="0.25">
      <c r="B2003" s="538"/>
      <c r="C2003" s="539"/>
      <c r="D2003" s="540"/>
      <c r="E2003" s="541"/>
      <c r="F2003" s="541"/>
      <c r="G2003" s="541"/>
      <c r="H2003" s="541"/>
      <c r="I2003" s="541"/>
      <c r="J2003" s="541"/>
      <c r="K2003" s="541"/>
    </row>
    <row r="2004" spans="1:11" ht="20.100000000000001" customHeight="1" x14ac:dyDescent="0.25">
      <c r="B2004" s="538"/>
      <c r="C2004" s="539"/>
      <c r="D2004" s="540"/>
      <c r="E2004" s="541"/>
      <c r="F2004" s="541"/>
      <c r="G2004" s="541"/>
      <c r="H2004" s="541"/>
      <c r="I2004" s="541"/>
      <c r="J2004" s="541"/>
      <c r="K2004" s="541"/>
    </row>
    <row r="2005" spans="1:11" ht="20.100000000000001" customHeight="1" x14ac:dyDescent="0.25">
      <c r="B2005" s="538"/>
      <c r="C2005" s="539"/>
      <c r="D2005" s="540"/>
      <c r="E2005" s="541"/>
      <c r="F2005" s="541"/>
      <c r="G2005" s="541"/>
      <c r="H2005" s="541"/>
      <c r="I2005" s="541"/>
      <c r="J2005" s="541"/>
      <c r="K2005" s="541"/>
    </row>
    <row r="2006" spans="1:11" ht="20.100000000000001" customHeight="1" x14ac:dyDescent="0.25">
      <c r="B2006" s="538"/>
      <c r="C2006" s="539"/>
      <c r="D2006" s="540"/>
      <c r="E2006" s="541"/>
      <c r="F2006" s="541"/>
      <c r="G2006" s="541"/>
      <c r="H2006" s="541"/>
      <c r="I2006" s="541"/>
      <c r="J2006" s="541"/>
      <c r="K2006" s="541"/>
    </row>
    <row r="2007" spans="1:11" ht="20.100000000000001" customHeight="1" x14ac:dyDescent="0.25">
      <c r="B2007" s="538"/>
      <c r="C2007" s="539"/>
      <c r="D2007" s="540"/>
      <c r="E2007" s="541"/>
      <c r="F2007" s="541"/>
      <c r="G2007" s="541"/>
      <c r="H2007" s="541"/>
      <c r="I2007" s="541"/>
      <c r="J2007" s="541"/>
      <c r="K2007" s="541"/>
    </row>
    <row r="2008" spans="1:11" ht="20.100000000000001" customHeight="1" x14ac:dyDescent="0.25">
      <c r="B2008" s="538"/>
      <c r="C2008" s="539"/>
      <c r="D2008" s="540"/>
      <c r="E2008" s="541"/>
      <c r="F2008" s="541"/>
      <c r="G2008" s="541"/>
      <c r="H2008" s="541"/>
      <c r="I2008" s="541"/>
      <c r="J2008" s="541"/>
      <c r="K2008" s="541"/>
    </row>
    <row r="2009" spans="1:11" ht="20.100000000000001" customHeight="1" x14ac:dyDescent="0.25">
      <c r="B2009" s="538"/>
      <c r="C2009" s="539"/>
      <c r="D2009" s="540"/>
      <c r="E2009" s="541"/>
      <c r="F2009" s="541"/>
      <c r="G2009" s="541"/>
      <c r="H2009" s="541"/>
      <c r="I2009" s="541"/>
      <c r="J2009" s="541"/>
      <c r="K2009" s="541"/>
    </row>
    <row r="2010" spans="1:11" ht="20.100000000000001" customHeight="1" x14ac:dyDescent="0.25">
      <c r="B2010" s="538"/>
      <c r="C2010" s="539"/>
      <c r="D2010" s="540"/>
      <c r="E2010" s="541"/>
      <c r="F2010" s="541"/>
      <c r="G2010" s="541"/>
      <c r="H2010" s="541"/>
      <c r="I2010" s="541"/>
      <c r="J2010" s="541"/>
      <c r="K2010" s="541"/>
    </row>
    <row r="2011" spans="1:11" ht="20.100000000000001" customHeight="1" x14ac:dyDescent="0.25">
      <c r="B2011" s="538"/>
      <c r="C2011" s="539"/>
      <c r="D2011" s="540"/>
      <c r="E2011" s="541"/>
      <c r="F2011" s="541"/>
      <c r="G2011" s="541"/>
      <c r="H2011" s="541"/>
      <c r="I2011" s="541"/>
      <c r="J2011" s="541"/>
      <c r="K2011" s="541"/>
    </row>
    <row r="2012" spans="1:11" ht="20.100000000000001" customHeight="1" x14ac:dyDescent="0.25">
      <c r="B2012" s="452"/>
      <c r="C2012" s="452"/>
      <c r="D2012" s="452"/>
      <c r="E2012" s="452"/>
      <c r="F2012" s="452"/>
      <c r="G2012" s="452"/>
      <c r="H2012" s="452"/>
      <c r="I2012" s="452"/>
      <c r="J2012" s="452"/>
      <c r="K2012" s="452"/>
    </row>
    <row r="2013" spans="1:11" ht="20.100000000000001" customHeight="1" x14ac:dyDescent="0.25">
      <c r="A2013" s="543"/>
      <c r="B2013" s="449">
        <f t="shared" ref="B2013:B2027" si="4">IFERROR(IF(LEN(C2013)=0,"",StartYear+4),"")</f>
        <v>2026</v>
      </c>
      <c r="C2013" s="348" t="str">
        <f>IFERROR(IF(INDEX(TableEmployeeList[Employee Name],Calc!B11)="","",INDEX(TableEmployeeList[Employee Name],Calc!B11)),"")</f>
        <v>Jonah Peterson</v>
      </c>
      <c r="D2013" s="349" t="str">
        <f>IFERROR(IF(INDEX(TableEmployeeList[Department],Calc!B11)="","",INDEX(TableEmployeeList[Department],Calc!B11)),"")</f>
        <v>HR</v>
      </c>
      <c r="E2013" s="327"/>
      <c r="F2013" s="327"/>
      <c r="G2013" s="327"/>
      <c r="H2013" s="327"/>
      <c r="I2013" s="327"/>
      <c r="J2013" s="327"/>
      <c r="K2013" s="327"/>
    </row>
    <row r="2014" spans="1:11" ht="20.100000000000001" customHeight="1" x14ac:dyDescent="0.25">
      <c r="A2014" s="543"/>
      <c r="B2014" s="450">
        <f t="shared" si="4"/>
        <v>2026</v>
      </c>
      <c r="C2014" s="348" t="str">
        <f>IFERROR(IF(INDEX(TableEmployeeList[Employee Name],Calc!B12)="","",INDEX(TableEmployeeList[Employee Name],Calc!B12)),"")</f>
        <v>Laila Robinson</v>
      </c>
      <c r="D2014" s="349" t="str">
        <f>IFERROR(IF(INDEX(TableEmployeeList[Department],Calc!B12)="","",INDEX(TableEmployeeList[Department],Calc!B12)),"")</f>
        <v>Marketing</v>
      </c>
      <c r="E2014" s="327"/>
      <c r="F2014" s="327"/>
      <c r="G2014" s="327"/>
      <c r="H2014" s="327"/>
      <c r="I2014" s="327"/>
      <c r="J2014" s="327"/>
      <c r="K2014" s="327"/>
    </row>
    <row r="2015" spans="1:11" ht="20.100000000000001" customHeight="1" x14ac:dyDescent="0.25">
      <c r="A2015" s="543"/>
      <c r="B2015" s="450">
        <f t="shared" si="4"/>
        <v>2026</v>
      </c>
      <c r="C2015" s="348" t="str">
        <f>IFERROR(IF(INDEX(TableEmployeeList[Employee Name],Calc!B13)="","",INDEX(TableEmployeeList[Employee Name],Calc!B13)),"")</f>
        <v>Vincent Collins</v>
      </c>
      <c r="D2015" s="349" t="str">
        <f>IFERROR(IF(INDEX(TableEmployeeList[Department],Calc!B13)="","",INDEX(TableEmployeeList[Department],Calc!B13)),"")</f>
        <v>Marketing</v>
      </c>
      <c r="E2015" s="327"/>
      <c r="F2015" s="327"/>
      <c r="G2015" s="327"/>
      <c r="H2015" s="327"/>
      <c r="I2015" s="327"/>
      <c r="J2015" s="327"/>
      <c r="K2015" s="327"/>
    </row>
    <row r="2016" spans="1:11" ht="20.100000000000001" customHeight="1" x14ac:dyDescent="0.25">
      <c r="A2016" s="543"/>
      <c r="B2016" s="450">
        <f t="shared" si="4"/>
        <v>2026</v>
      </c>
      <c r="C2016" s="348" t="str">
        <f>IFERROR(IF(INDEX(TableEmployeeList[Employee Name],Calc!B14)="","",INDEX(TableEmployeeList[Employee Name],Calc!B14)),"")</f>
        <v>Noah Kim</v>
      </c>
      <c r="D2016" s="349" t="str">
        <f>IFERROR(IF(INDEX(TableEmployeeList[Department],Calc!B14)="","",INDEX(TableEmployeeList[Department],Calc!B14)),"")</f>
        <v>Finance</v>
      </c>
      <c r="E2016" s="327"/>
      <c r="F2016" s="327"/>
      <c r="G2016" s="327"/>
      <c r="H2016" s="327"/>
      <c r="I2016" s="327"/>
      <c r="J2016" s="327"/>
      <c r="K2016" s="327"/>
    </row>
    <row r="2017" spans="1:11" ht="20.100000000000001" customHeight="1" x14ac:dyDescent="0.25">
      <c r="A2017" s="543"/>
      <c r="B2017" s="450">
        <f t="shared" si="4"/>
        <v>2026</v>
      </c>
      <c r="C2017" s="348" t="str">
        <f>IFERROR(IF(INDEX(TableEmployeeList[Employee Name],Calc!B15)="","",INDEX(TableEmployeeList[Employee Name],Calc!B15)),"")</f>
        <v>Kane Watts</v>
      </c>
      <c r="D2017" s="349" t="str">
        <f>IFERROR(IF(INDEX(TableEmployeeList[Department],Calc!B15)="","",INDEX(TableEmployeeList[Department],Calc!B15)),"")</f>
        <v>Finance</v>
      </c>
      <c r="E2017" s="327"/>
      <c r="F2017" s="327"/>
      <c r="G2017" s="327"/>
      <c r="H2017" s="327"/>
      <c r="I2017" s="327"/>
      <c r="J2017" s="327"/>
      <c r="K2017" s="327"/>
    </row>
    <row r="2018" spans="1:11" ht="20.100000000000001" customHeight="1" x14ac:dyDescent="0.25">
      <c r="A2018" s="543"/>
      <c r="B2018" s="450">
        <f t="shared" si="4"/>
        <v>2026</v>
      </c>
      <c r="C2018" s="348" t="str">
        <f>IFERROR(IF(INDEX(TableEmployeeList[Employee Name],Calc!B16)="","",INDEX(TableEmployeeList[Employee Name],Calc!B16)),"")</f>
        <v>Ryan Briggs</v>
      </c>
      <c r="D2018" s="349" t="str">
        <f>IFERROR(IF(INDEX(TableEmployeeList[Department],Calc!B16)="","",INDEX(TableEmployeeList[Department],Calc!B16)),"")</f>
        <v>Accounting</v>
      </c>
      <c r="E2018" s="327"/>
      <c r="F2018" s="327"/>
      <c r="G2018" s="327"/>
      <c r="H2018" s="327"/>
      <c r="I2018" s="327"/>
      <c r="J2018" s="327"/>
      <c r="K2018" s="327"/>
    </row>
    <row r="2019" spans="1:11" ht="20.100000000000001" customHeight="1" x14ac:dyDescent="0.25">
      <c r="A2019" s="543"/>
      <c r="B2019" s="450">
        <f t="shared" si="4"/>
        <v>2026</v>
      </c>
      <c r="C2019" s="348" t="str">
        <f>IFERROR(IF(INDEX(TableEmployeeList[Employee Name],Calc!B17)="","",INDEX(TableEmployeeList[Employee Name],Calc!B17)),"")</f>
        <v>Kobe Murphy</v>
      </c>
      <c r="D2019" s="349" t="str">
        <f>IFERROR(IF(INDEX(TableEmployeeList[Department],Calc!B17)="","",INDEX(TableEmployeeList[Department],Calc!B17)),"")</f>
        <v>Accounting</v>
      </c>
      <c r="E2019" s="327"/>
      <c r="F2019" s="327"/>
      <c r="G2019" s="327"/>
      <c r="H2019" s="327"/>
      <c r="I2019" s="327"/>
      <c r="J2019" s="327"/>
      <c r="K2019" s="327"/>
    </row>
    <row r="2020" spans="1:11" ht="20.100000000000001" customHeight="1" x14ac:dyDescent="0.25">
      <c r="A2020" s="543"/>
      <c r="B2020" s="450">
        <f t="shared" si="4"/>
        <v>2026</v>
      </c>
      <c r="C2020" s="348" t="str">
        <f>IFERROR(IF(INDEX(TableEmployeeList[Employee Name],Calc!B18)="","",INDEX(TableEmployeeList[Employee Name],Calc!B18)),"")</f>
        <v>Rylie Norman</v>
      </c>
      <c r="D2020" s="349" t="str">
        <f>IFERROR(IF(INDEX(TableEmployeeList[Department],Calc!B18)="","",INDEX(TableEmployeeList[Department],Calc!B18)),"")</f>
        <v>Sales</v>
      </c>
      <c r="E2020" s="327"/>
      <c r="F2020" s="327"/>
      <c r="G2020" s="327"/>
      <c r="H2020" s="327"/>
      <c r="I2020" s="327"/>
      <c r="J2020" s="327"/>
      <c r="K2020" s="327"/>
    </row>
    <row r="2021" spans="1:11" ht="20.100000000000001" customHeight="1" x14ac:dyDescent="0.25">
      <c r="A2021" s="543"/>
      <c r="B2021" s="450">
        <f t="shared" si="4"/>
        <v>2026</v>
      </c>
      <c r="C2021" s="348" t="str">
        <f>IFERROR(IF(INDEX(TableEmployeeList[Employee Name],Calc!B19)="","",INDEX(TableEmployeeList[Employee Name],Calc!B19)),"")</f>
        <v>Adalynn Turner</v>
      </c>
      <c r="D2021" s="349" t="str">
        <f>IFERROR(IF(INDEX(TableEmployeeList[Department],Calc!B19)="","",INDEX(TableEmployeeList[Department],Calc!B19)),"")</f>
        <v>Sales</v>
      </c>
      <c r="E2021" s="327"/>
      <c r="F2021" s="327"/>
      <c r="G2021" s="327"/>
      <c r="H2021" s="327"/>
      <c r="I2021" s="327"/>
      <c r="J2021" s="327"/>
      <c r="K2021" s="327"/>
    </row>
    <row r="2022" spans="1:11" ht="20.100000000000001" customHeight="1" x14ac:dyDescent="0.25">
      <c r="A2022" s="543"/>
      <c r="B2022" s="450">
        <f t="shared" si="4"/>
        <v>2026</v>
      </c>
      <c r="C2022" s="348" t="str">
        <f>IFERROR(IF(INDEX(TableEmployeeList[Employee Name],Calc!B20)="","",INDEX(TableEmployeeList[Employee Name],Calc!B20)),"")</f>
        <v>Aylin Berry</v>
      </c>
      <c r="D2022" s="349" t="str">
        <f>IFERROR(IF(INDEX(TableEmployeeList[Department],Calc!B20)="","",INDEX(TableEmployeeList[Department],Calc!B20)),"")</f>
        <v>Sales</v>
      </c>
      <c r="E2022" s="327"/>
      <c r="F2022" s="327"/>
      <c r="G2022" s="327"/>
      <c r="H2022" s="327"/>
      <c r="I2022" s="327"/>
      <c r="J2022" s="327"/>
      <c r="K2022" s="327"/>
    </row>
    <row r="2023" spans="1:11" ht="20.100000000000001" customHeight="1" x14ac:dyDescent="0.25">
      <c r="A2023" s="543"/>
      <c r="B2023" s="450" t="str">
        <f t="shared" si="4"/>
        <v/>
      </c>
      <c r="C2023" s="348" t="str">
        <f>IFERROR(IF(INDEX(TableEmployeeList[Employee Name],Calc!B21)="","",INDEX(TableEmployeeList[Employee Name],Calc!B21)),"")</f>
        <v/>
      </c>
      <c r="D2023" s="349" t="str">
        <f>IFERROR(IF(INDEX(TableEmployeeList[Department],Calc!B21)="","",INDEX(TableEmployeeList[Department],Calc!B21)),"")</f>
        <v/>
      </c>
      <c r="E2023" s="327"/>
      <c r="F2023" s="327"/>
      <c r="G2023" s="327"/>
      <c r="H2023" s="327"/>
      <c r="I2023" s="327"/>
      <c r="J2023" s="327"/>
      <c r="K2023" s="327"/>
    </row>
    <row r="2024" spans="1:11" ht="20.100000000000001" customHeight="1" x14ac:dyDescent="0.25">
      <c r="A2024" s="543"/>
      <c r="B2024" s="450" t="str">
        <f t="shared" si="4"/>
        <v/>
      </c>
      <c r="C2024" s="348" t="str">
        <f>IFERROR(IF(INDEX(TableEmployeeList[Employee Name],Calc!B22)="","",INDEX(TableEmployeeList[Employee Name],Calc!B22)),"")</f>
        <v/>
      </c>
      <c r="D2024" s="349" t="str">
        <f>IFERROR(IF(INDEX(TableEmployeeList[Department],Calc!B22)="","",INDEX(TableEmployeeList[Department],Calc!B22)),"")</f>
        <v/>
      </c>
      <c r="E2024" s="327"/>
      <c r="F2024" s="327"/>
      <c r="G2024" s="327"/>
      <c r="H2024" s="327"/>
      <c r="I2024" s="327"/>
      <c r="J2024" s="327"/>
      <c r="K2024" s="327"/>
    </row>
    <row r="2025" spans="1:11" ht="20.100000000000001" customHeight="1" x14ac:dyDescent="0.25">
      <c r="A2025" s="543"/>
      <c r="B2025" s="450" t="str">
        <f t="shared" si="4"/>
        <v/>
      </c>
      <c r="C2025" s="348" t="str">
        <f>IFERROR(IF(INDEX(TableEmployeeList[Employee Name],Calc!B23)="","",INDEX(TableEmployeeList[Employee Name],Calc!B23)),"")</f>
        <v/>
      </c>
      <c r="D2025" s="349" t="str">
        <f>IFERROR(IF(INDEX(TableEmployeeList[Department],Calc!B23)="","",INDEX(TableEmployeeList[Department],Calc!B23)),"")</f>
        <v/>
      </c>
      <c r="E2025" s="327"/>
      <c r="F2025" s="327"/>
      <c r="G2025" s="327"/>
      <c r="H2025" s="327"/>
      <c r="I2025" s="327"/>
      <c r="J2025" s="327"/>
      <c r="K2025" s="327"/>
    </row>
    <row r="2026" spans="1:11" ht="20.100000000000001" customHeight="1" x14ac:dyDescent="0.25">
      <c r="A2026" s="543"/>
      <c r="B2026" s="450" t="str">
        <f t="shared" si="4"/>
        <v/>
      </c>
      <c r="C2026" s="348" t="str">
        <f>IFERROR(IF(INDEX(TableEmployeeList[Employee Name],Calc!B24)="","",INDEX(TableEmployeeList[Employee Name],Calc!B24)),"")</f>
        <v/>
      </c>
      <c r="D2026" s="349" t="str">
        <f>IFERROR(IF(INDEX(TableEmployeeList[Department],Calc!B24)="","",INDEX(TableEmployeeList[Department],Calc!B24)),"")</f>
        <v/>
      </c>
      <c r="E2026" s="327"/>
      <c r="F2026" s="327"/>
      <c r="G2026" s="327"/>
      <c r="H2026" s="327"/>
      <c r="I2026" s="327"/>
      <c r="J2026" s="327"/>
      <c r="K2026" s="327"/>
    </row>
    <row r="2027" spans="1:11" ht="20.100000000000001" customHeight="1" x14ac:dyDescent="0.25">
      <c r="A2027" s="543"/>
      <c r="B2027" s="450" t="str">
        <f t="shared" si="4"/>
        <v/>
      </c>
      <c r="C2027" s="348" t="str">
        <f>IFERROR(IF(INDEX(TableEmployeeList[Employee Name],Calc!B25)="","",INDEX(TableEmployeeList[Employee Name],Calc!B25)),"")</f>
        <v/>
      </c>
      <c r="D2027" s="349" t="str">
        <f>IFERROR(IF(INDEX(TableEmployeeList[Department],Calc!B25)="","",INDEX(TableEmployeeList[Department],Calc!B25)),"")</f>
        <v/>
      </c>
      <c r="E2027" s="327"/>
      <c r="F2027" s="327"/>
      <c r="G2027" s="327"/>
      <c r="H2027" s="327"/>
      <c r="I2027" s="327"/>
      <c r="J2027" s="327"/>
      <c r="K2027" s="327"/>
    </row>
    <row r="2028" spans="1:11" ht="20.100000000000001" customHeight="1" x14ac:dyDescent="0.25">
      <c r="A2028" s="543"/>
      <c r="B2028" s="538"/>
      <c r="C2028" s="539"/>
      <c r="D2028" s="540"/>
      <c r="E2028" s="541"/>
      <c r="F2028" s="541"/>
      <c r="G2028" s="541"/>
      <c r="H2028" s="541"/>
      <c r="I2028" s="541"/>
      <c r="J2028" s="541"/>
      <c r="K2028" s="541"/>
    </row>
    <row r="2029" spans="1:11" ht="20.100000000000001" customHeight="1" x14ac:dyDescent="0.25">
      <c r="A2029" s="543"/>
      <c r="B2029" s="538"/>
      <c r="C2029" s="539"/>
      <c r="D2029" s="540"/>
      <c r="E2029" s="541"/>
      <c r="F2029" s="541"/>
      <c r="G2029" s="541"/>
      <c r="H2029" s="541"/>
      <c r="I2029" s="541"/>
      <c r="J2029" s="541"/>
      <c r="K2029" s="541"/>
    </row>
    <row r="2030" spans="1:11" ht="20.100000000000001" customHeight="1" x14ac:dyDescent="0.25">
      <c r="A2030" s="543"/>
      <c r="B2030" s="538"/>
      <c r="C2030" s="539"/>
      <c r="D2030" s="540"/>
      <c r="E2030" s="541"/>
      <c r="F2030" s="541"/>
      <c r="G2030" s="541"/>
      <c r="H2030" s="541"/>
      <c r="I2030" s="541"/>
      <c r="J2030" s="541"/>
      <c r="K2030" s="541"/>
    </row>
    <row r="2031" spans="1:11" ht="20.100000000000001" customHeight="1" x14ac:dyDescent="0.25">
      <c r="A2031" s="543"/>
      <c r="B2031" s="538"/>
      <c r="C2031" s="539"/>
      <c r="D2031" s="540"/>
      <c r="E2031" s="541"/>
      <c r="F2031" s="541"/>
      <c r="G2031" s="541"/>
      <c r="H2031" s="541"/>
      <c r="I2031" s="541"/>
      <c r="J2031" s="541"/>
      <c r="K2031" s="541"/>
    </row>
    <row r="2032" spans="1:11" ht="20.100000000000001" customHeight="1" x14ac:dyDescent="0.25">
      <c r="A2032" s="543"/>
      <c r="B2032" s="538"/>
      <c r="C2032" s="539"/>
      <c r="D2032" s="540"/>
      <c r="E2032" s="541"/>
      <c r="F2032" s="541"/>
      <c r="G2032" s="541"/>
      <c r="H2032" s="541"/>
      <c r="I2032" s="541"/>
      <c r="J2032" s="541"/>
      <c r="K2032" s="541"/>
    </row>
    <row r="2033" spans="2:11" ht="20.100000000000001" customHeight="1" x14ac:dyDescent="0.25">
      <c r="B2033" s="538"/>
      <c r="C2033" s="539"/>
      <c r="D2033" s="540"/>
      <c r="E2033" s="541"/>
      <c r="F2033" s="541"/>
      <c r="G2033" s="541"/>
      <c r="H2033" s="541"/>
      <c r="I2033" s="541"/>
      <c r="J2033" s="541"/>
      <c r="K2033" s="541"/>
    </row>
    <row r="2034" spans="2:11" ht="20.100000000000001" customHeight="1" x14ac:dyDescent="0.25">
      <c r="B2034" s="538"/>
      <c r="C2034" s="539"/>
      <c r="D2034" s="540"/>
      <c r="E2034" s="541"/>
      <c r="F2034" s="541"/>
      <c r="G2034" s="541"/>
      <c r="H2034" s="541"/>
      <c r="I2034" s="541"/>
      <c r="J2034" s="541"/>
      <c r="K2034" s="541"/>
    </row>
    <row r="2035" spans="2:11" ht="20.100000000000001" customHeight="1" x14ac:dyDescent="0.25">
      <c r="B2035" s="538"/>
      <c r="C2035" s="539"/>
      <c r="D2035" s="540"/>
      <c r="E2035" s="541"/>
      <c r="F2035" s="541"/>
      <c r="G2035" s="541"/>
      <c r="H2035" s="541"/>
      <c r="I2035" s="541"/>
      <c r="J2035" s="541"/>
      <c r="K2035" s="541"/>
    </row>
    <row r="2036" spans="2:11" ht="20.100000000000001" customHeight="1" x14ac:dyDescent="0.25">
      <c r="B2036" s="538"/>
      <c r="C2036" s="539"/>
      <c r="D2036" s="540"/>
      <c r="E2036" s="541"/>
      <c r="F2036" s="541"/>
      <c r="G2036" s="541"/>
      <c r="H2036" s="541"/>
      <c r="I2036" s="541"/>
      <c r="J2036" s="541"/>
      <c r="K2036" s="541"/>
    </row>
    <row r="2037" spans="2:11" ht="20.100000000000001" customHeight="1" x14ac:dyDescent="0.25">
      <c r="B2037" s="538"/>
      <c r="C2037" s="539"/>
      <c r="D2037" s="540"/>
      <c r="E2037" s="541"/>
      <c r="F2037" s="541"/>
      <c r="G2037" s="541"/>
      <c r="H2037" s="541"/>
      <c r="I2037" s="541"/>
      <c r="J2037" s="541"/>
      <c r="K2037" s="541"/>
    </row>
    <row r="2038" spans="2:11" ht="20.100000000000001" customHeight="1" x14ac:dyDescent="0.25">
      <c r="B2038" s="538"/>
      <c r="C2038" s="539"/>
      <c r="D2038" s="540"/>
      <c r="E2038" s="541"/>
      <c r="F2038" s="541"/>
      <c r="G2038" s="541"/>
      <c r="H2038" s="541"/>
      <c r="I2038" s="541"/>
      <c r="J2038" s="541"/>
      <c r="K2038" s="541"/>
    </row>
    <row r="2039" spans="2:11" ht="20.100000000000001" customHeight="1" x14ac:dyDescent="0.25">
      <c r="B2039" s="538"/>
      <c r="C2039" s="539"/>
      <c r="D2039" s="540"/>
      <c r="E2039" s="541"/>
      <c r="F2039" s="541"/>
      <c r="G2039" s="541"/>
      <c r="H2039" s="541"/>
      <c r="I2039" s="541"/>
      <c r="J2039" s="541"/>
      <c r="K2039" s="541"/>
    </row>
    <row r="2040" spans="2:11" ht="20.100000000000001" customHeight="1" x14ac:dyDescent="0.25">
      <c r="B2040" s="538"/>
      <c r="C2040" s="539"/>
      <c r="D2040" s="540"/>
      <c r="E2040" s="541"/>
      <c r="F2040" s="541"/>
      <c r="G2040" s="541"/>
      <c r="H2040" s="541"/>
      <c r="I2040" s="541"/>
      <c r="J2040" s="541"/>
      <c r="K2040" s="541"/>
    </row>
    <row r="2041" spans="2:11" ht="20.100000000000001" customHeight="1" x14ac:dyDescent="0.25">
      <c r="B2041" s="538"/>
      <c r="C2041" s="539"/>
      <c r="D2041" s="540"/>
      <c r="E2041" s="541"/>
      <c r="F2041" s="541"/>
      <c r="G2041" s="541"/>
      <c r="H2041" s="541"/>
      <c r="I2041" s="541"/>
      <c r="J2041" s="541"/>
      <c r="K2041" s="541"/>
    </row>
    <row r="2042" spans="2:11" ht="20.100000000000001" customHeight="1" x14ac:dyDescent="0.25">
      <c r="B2042" s="538"/>
      <c r="C2042" s="539"/>
      <c r="D2042" s="540"/>
      <c r="E2042" s="541"/>
      <c r="F2042" s="541"/>
      <c r="G2042" s="541"/>
      <c r="H2042" s="541"/>
      <c r="I2042" s="541"/>
      <c r="J2042" s="541"/>
      <c r="K2042" s="541"/>
    </row>
    <row r="2043" spans="2:11" ht="20.100000000000001" customHeight="1" x14ac:dyDescent="0.25">
      <c r="B2043" s="538"/>
      <c r="C2043" s="539"/>
      <c r="D2043" s="540"/>
      <c r="E2043" s="541"/>
      <c r="F2043" s="541"/>
      <c r="G2043" s="541"/>
      <c r="H2043" s="541"/>
      <c r="I2043" s="541"/>
      <c r="J2043" s="541"/>
      <c r="K2043" s="541"/>
    </row>
    <row r="2044" spans="2:11" ht="20.100000000000001" customHeight="1" x14ac:dyDescent="0.25">
      <c r="B2044" s="538"/>
      <c r="C2044" s="539"/>
      <c r="D2044" s="540"/>
      <c r="E2044" s="541"/>
      <c r="F2044" s="541"/>
      <c r="G2044" s="541"/>
      <c r="H2044" s="541"/>
      <c r="I2044" s="541"/>
      <c r="J2044" s="541"/>
      <c r="K2044" s="541"/>
    </row>
    <row r="2045" spans="2:11" ht="20.100000000000001" customHeight="1" x14ac:dyDescent="0.25">
      <c r="B2045" s="538"/>
      <c r="C2045" s="539"/>
      <c r="D2045" s="540"/>
      <c r="E2045" s="541"/>
      <c r="F2045" s="541"/>
      <c r="G2045" s="541"/>
      <c r="H2045" s="541"/>
      <c r="I2045" s="541"/>
      <c r="J2045" s="541"/>
      <c r="K2045" s="541"/>
    </row>
    <row r="2046" spans="2:11" ht="20.100000000000001" customHeight="1" x14ac:dyDescent="0.25">
      <c r="B2046" s="538"/>
      <c r="C2046" s="539"/>
      <c r="D2046" s="540"/>
      <c r="E2046" s="541"/>
      <c r="F2046" s="541"/>
      <c r="G2046" s="541"/>
      <c r="H2046" s="541"/>
      <c r="I2046" s="541"/>
      <c r="J2046" s="541"/>
      <c r="K2046" s="541"/>
    </row>
    <row r="2047" spans="2:11" ht="20.100000000000001" customHeight="1" x14ac:dyDescent="0.25">
      <c r="B2047" s="538"/>
      <c r="C2047" s="539"/>
      <c r="D2047" s="540"/>
      <c r="E2047" s="541"/>
      <c r="F2047" s="541"/>
      <c r="G2047" s="541"/>
      <c r="H2047" s="541"/>
      <c r="I2047" s="541"/>
      <c r="J2047" s="541"/>
      <c r="K2047" s="541"/>
    </row>
    <row r="2048" spans="2:11" ht="20.100000000000001" customHeight="1" x14ac:dyDescent="0.25">
      <c r="B2048" s="538"/>
      <c r="C2048" s="539"/>
      <c r="D2048" s="540"/>
      <c r="E2048" s="541"/>
      <c r="F2048" s="541"/>
      <c r="G2048" s="541"/>
      <c r="H2048" s="541"/>
      <c r="I2048" s="541"/>
      <c r="J2048" s="541"/>
      <c r="K2048" s="541"/>
    </row>
    <row r="2049" spans="2:11" ht="20.100000000000001" customHeight="1" x14ac:dyDescent="0.25">
      <c r="B2049" s="538"/>
      <c r="C2049" s="539"/>
      <c r="D2049" s="540"/>
      <c r="E2049" s="541"/>
      <c r="F2049" s="541"/>
      <c r="G2049" s="541"/>
      <c r="H2049" s="541"/>
      <c r="I2049" s="541"/>
      <c r="J2049" s="541"/>
      <c r="K2049" s="541"/>
    </row>
    <row r="2050" spans="2:11" ht="20.100000000000001" customHeight="1" x14ac:dyDescent="0.25">
      <c r="B2050" s="538"/>
      <c r="C2050" s="539"/>
      <c r="D2050" s="540"/>
      <c r="E2050" s="541"/>
      <c r="F2050" s="541"/>
      <c r="G2050" s="541"/>
      <c r="H2050" s="541"/>
      <c r="I2050" s="541"/>
      <c r="J2050" s="541"/>
      <c r="K2050" s="541"/>
    </row>
    <row r="2051" spans="2:11" ht="20.100000000000001" customHeight="1" x14ac:dyDescent="0.25">
      <c r="B2051" s="538"/>
      <c r="C2051" s="539"/>
      <c r="D2051" s="540"/>
      <c r="E2051" s="541"/>
      <c r="F2051" s="541"/>
      <c r="G2051" s="541"/>
      <c r="H2051" s="541"/>
      <c r="I2051" s="541"/>
      <c r="J2051" s="541"/>
      <c r="K2051" s="541"/>
    </row>
    <row r="2052" spans="2:11" ht="20.100000000000001" customHeight="1" x14ac:dyDescent="0.25">
      <c r="B2052" s="538"/>
      <c r="C2052" s="539"/>
      <c r="D2052" s="540"/>
      <c r="E2052" s="541"/>
      <c r="F2052" s="541"/>
      <c r="G2052" s="541"/>
      <c r="H2052" s="541"/>
      <c r="I2052" s="541"/>
      <c r="J2052" s="541"/>
      <c r="K2052" s="541"/>
    </row>
    <row r="2053" spans="2:11" ht="20.100000000000001" customHeight="1" x14ac:dyDescent="0.25">
      <c r="B2053" s="538"/>
      <c r="C2053" s="539"/>
      <c r="D2053" s="540"/>
      <c r="E2053" s="541"/>
      <c r="F2053" s="541"/>
      <c r="G2053" s="541"/>
      <c r="H2053" s="541"/>
      <c r="I2053" s="541"/>
      <c r="J2053" s="541"/>
      <c r="K2053" s="541"/>
    </row>
    <row r="2054" spans="2:11" ht="20.100000000000001" customHeight="1" x14ac:dyDescent="0.25">
      <c r="B2054" s="538"/>
      <c r="C2054" s="539"/>
      <c r="D2054" s="540"/>
      <c r="E2054" s="541"/>
      <c r="F2054" s="541"/>
      <c r="G2054" s="541"/>
      <c r="H2054" s="541"/>
      <c r="I2054" s="541"/>
      <c r="J2054" s="541"/>
      <c r="K2054" s="541"/>
    </row>
    <row r="2055" spans="2:11" ht="20.100000000000001" customHeight="1" x14ac:dyDescent="0.25">
      <c r="B2055" s="538"/>
      <c r="C2055" s="539"/>
      <c r="D2055" s="540"/>
      <c r="E2055" s="541"/>
      <c r="F2055" s="541"/>
      <c r="G2055" s="541"/>
      <c r="H2055" s="541"/>
      <c r="I2055" s="541"/>
      <c r="J2055" s="541"/>
      <c r="K2055" s="541"/>
    </row>
    <row r="2056" spans="2:11" ht="20.100000000000001" customHeight="1" x14ac:dyDescent="0.25">
      <c r="B2056" s="538"/>
      <c r="C2056" s="539"/>
      <c r="D2056" s="540"/>
      <c r="E2056" s="541"/>
      <c r="F2056" s="541"/>
      <c r="G2056" s="541"/>
      <c r="H2056" s="541"/>
      <c r="I2056" s="541"/>
      <c r="J2056" s="541"/>
      <c r="K2056" s="541"/>
    </row>
    <row r="2057" spans="2:11" ht="20.100000000000001" customHeight="1" x14ac:dyDescent="0.25">
      <c r="B2057" s="538"/>
      <c r="C2057" s="539"/>
      <c r="D2057" s="540"/>
      <c r="E2057" s="541"/>
      <c r="F2057" s="541"/>
      <c r="G2057" s="541"/>
      <c r="H2057" s="541"/>
      <c r="I2057" s="541"/>
      <c r="J2057" s="541"/>
      <c r="K2057" s="541"/>
    </row>
    <row r="2058" spans="2:11" ht="20.100000000000001" customHeight="1" x14ac:dyDescent="0.25">
      <c r="B2058" s="538"/>
      <c r="C2058" s="539"/>
      <c r="D2058" s="540"/>
      <c r="E2058" s="541"/>
      <c r="F2058" s="541"/>
      <c r="G2058" s="541"/>
      <c r="H2058" s="541"/>
      <c r="I2058" s="541"/>
      <c r="J2058" s="541"/>
      <c r="K2058" s="541"/>
    </row>
    <row r="2059" spans="2:11" ht="20.100000000000001" customHeight="1" x14ac:dyDescent="0.25">
      <c r="B2059" s="538"/>
      <c r="C2059" s="539"/>
      <c r="D2059" s="540"/>
      <c r="E2059" s="541"/>
      <c r="F2059" s="541"/>
      <c r="G2059" s="541"/>
      <c r="H2059" s="541"/>
      <c r="I2059" s="541"/>
      <c r="J2059" s="541"/>
      <c r="K2059" s="541"/>
    </row>
    <row r="2060" spans="2:11" ht="20.100000000000001" customHeight="1" x14ac:dyDescent="0.25">
      <c r="B2060" s="538"/>
      <c r="C2060" s="539"/>
      <c r="D2060" s="540"/>
      <c r="E2060" s="541"/>
      <c r="F2060" s="541"/>
      <c r="G2060" s="541"/>
      <c r="H2060" s="541"/>
      <c r="I2060" s="541"/>
      <c r="J2060" s="541"/>
      <c r="K2060" s="541"/>
    </row>
    <row r="2061" spans="2:11" ht="20.100000000000001" customHeight="1" x14ac:dyDescent="0.25">
      <c r="B2061" s="538"/>
      <c r="C2061" s="539"/>
      <c r="D2061" s="540"/>
      <c r="E2061" s="541"/>
      <c r="F2061" s="541"/>
      <c r="G2061" s="541"/>
      <c r="H2061" s="541"/>
      <c r="I2061" s="541"/>
      <c r="J2061" s="541"/>
      <c r="K2061" s="541"/>
    </row>
    <row r="2062" spans="2:11" ht="20.100000000000001" customHeight="1" x14ac:dyDescent="0.25">
      <c r="B2062" s="538"/>
      <c r="C2062" s="539"/>
      <c r="D2062" s="540"/>
      <c r="E2062" s="541"/>
      <c r="F2062" s="541"/>
      <c r="G2062" s="541"/>
      <c r="H2062" s="541"/>
      <c r="I2062" s="541"/>
      <c r="J2062" s="541"/>
      <c r="K2062" s="541"/>
    </row>
    <row r="2063" spans="2:11" ht="20.100000000000001" customHeight="1" x14ac:dyDescent="0.25">
      <c r="B2063" s="538"/>
      <c r="C2063" s="539"/>
      <c r="D2063" s="540"/>
      <c r="E2063" s="541"/>
      <c r="F2063" s="541"/>
      <c r="G2063" s="541"/>
      <c r="H2063" s="541"/>
      <c r="I2063" s="541"/>
      <c r="J2063" s="541"/>
      <c r="K2063" s="541"/>
    </row>
    <row r="2064" spans="2:11" ht="20.100000000000001" customHeight="1" x14ac:dyDescent="0.25">
      <c r="B2064" s="538"/>
      <c r="C2064" s="539"/>
      <c r="D2064" s="540"/>
      <c r="E2064" s="541"/>
      <c r="F2064" s="541"/>
      <c r="G2064" s="541"/>
      <c r="H2064" s="541"/>
      <c r="I2064" s="541"/>
      <c r="J2064" s="541"/>
      <c r="K2064" s="541"/>
    </row>
    <row r="2065" spans="2:11" ht="20.100000000000001" customHeight="1" x14ac:dyDescent="0.25">
      <c r="B2065" s="538"/>
      <c r="C2065" s="539"/>
      <c r="D2065" s="540"/>
      <c r="E2065" s="541"/>
      <c r="F2065" s="541"/>
      <c r="G2065" s="541"/>
      <c r="H2065" s="541"/>
      <c r="I2065" s="541"/>
      <c r="J2065" s="541"/>
      <c r="K2065" s="541"/>
    </row>
    <row r="2066" spans="2:11" ht="20.100000000000001" customHeight="1" x14ac:dyDescent="0.25">
      <c r="B2066" s="538"/>
      <c r="C2066" s="539"/>
      <c r="D2066" s="540"/>
      <c r="E2066" s="541"/>
      <c r="F2066" s="541"/>
      <c r="G2066" s="541"/>
      <c r="H2066" s="541"/>
      <c r="I2066" s="541"/>
      <c r="J2066" s="541"/>
      <c r="K2066" s="541"/>
    </row>
    <row r="2067" spans="2:11" ht="20.100000000000001" customHeight="1" x14ac:dyDescent="0.25">
      <c r="B2067" s="538"/>
      <c r="C2067" s="539"/>
      <c r="D2067" s="540"/>
      <c r="E2067" s="541"/>
      <c r="F2067" s="541"/>
      <c r="G2067" s="541"/>
      <c r="H2067" s="541"/>
      <c r="I2067" s="541"/>
      <c r="J2067" s="541"/>
      <c r="K2067" s="541"/>
    </row>
    <row r="2068" spans="2:11" ht="20.100000000000001" customHeight="1" x14ac:dyDescent="0.25">
      <c r="B2068" s="538"/>
      <c r="C2068" s="539"/>
      <c r="D2068" s="540"/>
      <c r="E2068" s="541"/>
      <c r="F2068" s="541"/>
      <c r="G2068" s="541"/>
      <c r="H2068" s="541"/>
      <c r="I2068" s="541"/>
      <c r="J2068" s="541"/>
      <c r="K2068" s="541"/>
    </row>
    <row r="2069" spans="2:11" ht="20.100000000000001" customHeight="1" x14ac:dyDescent="0.25">
      <c r="B2069" s="538"/>
      <c r="C2069" s="539"/>
      <c r="D2069" s="540"/>
      <c r="E2069" s="541"/>
      <c r="F2069" s="541"/>
      <c r="G2069" s="541"/>
      <c r="H2069" s="541"/>
      <c r="I2069" s="541"/>
      <c r="J2069" s="541"/>
      <c r="K2069" s="541"/>
    </row>
    <row r="2070" spans="2:11" ht="20.100000000000001" customHeight="1" x14ac:dyDescent="0.25">
      <c r="B2070" s="538"/>
      <c r="C2070" s="539"/>
      <c r="D2070" s="540"/>
      <c r="E2070" s="541"/>
      <c r="F2070" s="541"/>
      <c r="G2070" s="541"/>
      <c r="H2070" s="541"/>
      <c r="I2070" s="541"/>
      <c r="J2070" s="541"/>
      <c r="K2070" s="541"/>
    </row>
    <row r="2071" spans="2:11" ht="20.100000000000001" customHeight="1" x14ac:dyDescent="0.25">
      <c r="B2071" s="538"/>
      <c r="C2071" s="539"/>
      <c r="D2071" s="540"/>
      <c r="E2071" s="541"/>
      <c r="F2071" s="541"/>
      <c r="G2071" s="541"/>
      <c r="H2071" s="541"/>
      <c r="I2071" s="541"/>
      <c r="J2071" s="541"/>
      <c r="K2071" s="541"/>
    </row>
    <row r="2072" spans="2:11" ht="20.100000000000001" customHeight="1" x14ac:dyDescent="0.25">
      <c r="B2072" s="538"/>
      <c r="C2072" s="539"/>
      <c r="D2072" s="540"/>
      <c r="E2072" s="541"/>
      <c r="F2072" s="541"/>
      <c r="G2072" s="541"/>
      <c r="H2072" s="541"/>
      <c r="I2072" s="541"/>
      <c r="J2072" s="541"/>
      <c r="K2072" s="541"/>
    </row>
    <row r="2073" spans="2:11" ht="20.100000000000001" customHeight="1" x14ac:dyDescent="0.25">
      <c r="B2073" s="538"/>
      <c r="C2073" s="539"/>
      <c r="D2073" s="540"/>
      <c r="E2073" s="541"/>
      <c r="F2073" s="541"/>
      <c r="G2073" s="541"/>
      <c r="H2073" s="541"/>
      <c r="I2073" s="541"/>
      <c r="J2073" s="541"/>
      <c r="K2073" s="541"/>
    </row>
    <row r="2074" spans="2:11" ht="20.100000000000001" customHeight="1" x14ac:dyDescent="0.25">
      <c r="B2074" s="538"/>
      <c r="C2074" s="539"/>
      <c r="D2074" s="540"/>
      <c r="E2074" s="541"/>
      <c r="F2074" s="541"/>
      <c r="G2074" s="541"/>
      <c r="H2074" s="541"/>
      <c r="I2074" s="541"/>
      <c r="J2074" s="541"/>
      <c r="K2074" s="541"/>
    </row>
    <row r="2075" spans="2:11" ht="20.100000000000001" customHeight="1" x14ac:dyDescent="0.25">
      <c r="B2075" s="538"/>
      <c r="C2075" s="539"/>
      <c r="D2075" s="540"/>
      <c r="E2075" s="541"/>
      <c r="F2075" s="541"/>
      <c r="G2075" s="541"/>
      <c r="H2075" s="541"/>
      <c r="I2075" s="541"/>
      <c r="J2075" s="541"/>
      <c r="K2075" s="541"/>
    </row>
    <row r="2076" spans="2:11" ht="20.100000000000001" customHeight="1" x14ac:dyDescent="0.25">
      <c r="B2076" s="538"/>
      <c r="C2076" s="539"/>
      <c r="D2076" s="540"/>
      <c r="E2076" s="541"/>
      <c r="F2076" s="541"/>
      <c r="G2076" s="541"/>
      <c r="H2076" s="541"/>
      <c r="I2076" s="541"/>
      <c r="J2076" s="541"/>
      <c r="K2076" s="541"/>
    </row>
    <row r="2077" spans="2:11" ht="20.100000000000001" customHeight="1" x14ac:dyDescent="0.25">
      <c r="B2077" s="538"/>
      <c r="C2077" s="539"/>
      <c r="D2077" s="540"/>
      <c r="E2077" s="541"/>
      <c r="F2077" s="541"/>
      <c r="G2077" s="541"/>
      <c r="H2077" s="541"/>
      <c r="I2077" s="541"/>
      <c r="J2077" s="541"/>
      <c r="K2077" s="541"/>
    </row>
    <row r="2078" spans="2:11" ht="20.100000000000001" customHeight="1" x14ac:dyDescent="0.25">
      <c r="B2078" s="538"/>
      <c r="C2078" s="539"/>
      <c r="D2078" s="540"/>
      <c r="E2078" s="541"/>
      <c r="F2078" s="541"/>
      <c r="G2078" s="541"/>
      <c r="H2078" s="541"/>
      <c r="I2078" s="541"/>
      <c r="J2078" s="541"/>
      <c r="K2078" s="541"/>
    </row>
    <row r="2079" spans="2:11" ht="20.100000000000001" customHeight="1" x14ac:dyDescent="0.25">
      <c r="B2079" s="538"/>
      <c r="C2079" s="539"/>
      <c r="D2079" s="540"/>
      <c r="E2079" s="541"/>
      <c r="F2079" s="541"/>
      <c r="G2079" s="541"/>
      <c r="H2079" s="541"/>
      <c r="I2079" s="541"/>
      <c r="J2079" s="541"/>
      <c r="K2079" s="541"/>
    </row>
    <row r="2080" spans="2:11" ht="20.100000000000001" customHeight="1" x14ac:dyDescent="0.25">
      <c r="B2080" s="538"/>
      <c r="C2080" s="539"/>
      <c r="D2080" s="540"/>
      <c r="E2080" s="541"/>
      <c r="F2080" s="541"/>
      <c r="G2080" s="541"/>
      <c r="H2080" s="541"/>
      <c r="I2080" s="541"/>
      <c r="J2080" s="541"/>
      <c r="K2080" s="541"/>
    </row>
    <row r="2081" spans="2:11" ht="20.100000000000001" customHeight="1" x14ac:dyDescent="0.25">
      <c r="B2081" s="538"/>
      <c r="C2081" s="539"/>
      <c r="D2081" s="540"/>
      <c r="E2081" s="541"/>
      <c r="F2081" s="541"/>
      <c r="G2081" s="541"/>
      <c r="H2081" s="541"/>
      <c r="I2081" s="541"/>
      <c r="J2081" s="541"/>
      <c r="K2081" s="541"/>
    </row>
    <row r="2082" spans="2:11" ht="20.100000000000001" customHeight="1" x14ac:dyDescent="0.25">
      <c r="B2082" s="538"/>
      <c r="C2082" s="539"/>
      <c r="D2082" s="540"/>
      <c r="E2082" s="541"/>
      <c r="F2082" s="541"/>
      <c r="G2082" s="541"/>
      <c r="H2082" s="541"/>
      <c r="I2082" s="541"/>
      <c r="J2082" s="541"/>
      <c r="K2082" s="541"/>
    </row>
    <row r="2083" spans="2:11" ht="20.100000000000001" customHeight="1" x14ac:dyDescent="0.25">
      <c r="B2083" s="538"/>
      <c r="C2083" s="539"/>
      <c r="D2083" s="540"/>
      <c r="E2083" s="541"/>
      <c r="F2083" s="541"/>
      <c r="G2083" s="541"/>
      <c r="H2083" s="541"/>
      <c r="I2083" s="541"/>
      <c r="J2083" s="541"/>
      <c r="K2083" s="541"/>
    </row>
    <row r="2084" spans="2:11" ht="20.100000000000001" customHeight="1" x14ac:dyDescent="0.25">
      <c r="B2084" s="538"/>
      <c r="C2084" s="539"/>
      <c r="D2084" s="540"/>
      <c r="E2084" s="541"/>
      <c r="F2084" s="541"/>
      <c r="G2084" s="541"/>
      <c r="H2084" s="541"/>
      <c r="I2084" s="541"/>
      <c r="J2084" s="541"/>
      <c r="K2084" s="541"/>
    </row>
    <row r="2085" spans="2:11" ht="20.100000000000001" customHeight="1" x14ac:dyDescent="0.25">
      <c r="B2085" s="538"/>
      <c r="C2085" s="539"/>
      <c r="D2085" s="540"/>
      <c r="E2085" s="541"/>
      <c r="F2085" s="541"/>
      <c r="G2085" s="541"/>
      <c r="H2085" s="541"/>
      <c r="I2085" s="541"/>
      <c r="J2085" s="541"/>
      <c r="K2085" s="541"/>
    </row>
    <row r="2086" spans="2:11" ht="20.100000000000001" customHeight="1" x14ac:dyDescent="0.25">
      <c r="B2086" s="538"/>
      <c r="C2086" s="539"/>
      <c r="D2086" s="540"/>
      <c r="E2086" s="541"/>
      <c r="F2086" s="541"/>
      <c r="G2086" s="541"/>
      <c r="H2086" s="541"/>
      <c r="I2086" s="541"/>
      <c r="J2086" s="541"/>
      <c r="K2086" s="541"/>
    </row>
    <row r="2087" spans="2:11" ht="20.100000000000001" customHeight="1" x14ac:dyDescent="0.25">
      <c r="B2087" s="538"/>
      <c r="C2087" s="539"/>
      <c r="D2087" s="540"/>
      <c r="E2087" s="541"/>
      <c r="F2087" s="541"/>
      <c r="G2087" s="541"/>
      <c r="H2087" s="541"/>
      <c r="I2087" s="541"/>
      <c r="J2087" s="541"/>
      <c r="K2087" s="541"/>
    </row>
    <row r="2088" spans="2:11" ht="20.100000000000001" customHeight="1" x14ac:dyDescent="0.25">
      <c r="B2088" s="538"/>
      <c r="C2088" s="539"/>
      <c r="D2088" s="540"/>
      <c r="E2088" s="541"/>
      <c r="F2088" s="541"/>
      <c r="G2088" s="541"/>
      <c r="H2088" s="541"/>
      <c r="I2088" s="541"/>
      <c r="J2088" s="541"/>
      <c r="K2088" s="541"/>
    </row>
    <row r="2089" spans="2:11" ht="20.100000000000001" customHeight="1" x14ac:dyDescent="0.25">
      <c r="B2089" s="538"/>
      <c r="C2089" s="539"/>
      <c r="D2089" s="540"/>
      <c r="E2089" s="541"/>
      <c r="F2089" s="541"/>
      <c r="G2089" s="541"/>
      <c r="H2089" s="541"/>
      <c r="I2089" s="541"/>
      <c r="J2089" s="541"/>
      <c r="K2089" s="541"/>
    </row>
    <row r="2090" spans="2:11" ht="20.100000000000001" customHeight="1" x14ac:dyDescent="0.25">
      <c r="B2090" s="538"/>
      <c r="C2090" s="539"/>
      <c r="D2090" s="540"/>
      <c r="E2090" s="541"/>
      <c r="F2090" s="541"/>
      <c r="G2090" s="541"/>
      <c r="H2090" s="541"/>
      <c r="I2090" s="541"/>
      <c r="J2090" s="541"/>
      <c r="K2090" s="541"/>
    </row>
    <row r="2091" spans="2:11" ht="20.100000000000001" customHeight="1" x14ac:dyDescent="0.25">
      <c r="B2091" s="538"/>
      <c r="C2091" s="539"/>
      <c r="D2091" s="540"/>
      <c r="E2091" s="541"/>
      <c r="F2091" s="541"/>
      <c r="G2091" s="541"/>
      <c r="H2091" s="541"/>
      <c r="I2091" s="541"/>
      <c r="J2091" s="541"/>
      <c r="K2091" s="541"/>
    </row>
    <row r="2092" spans="2:11" ht="20.100000000000001" customHeight="1" x14ac:dyDescent="0.25">
      <c r="B2092" s="538"/>
      <c r="C2092" s="539"/>
      <c r="D2092" s="540"/>
      <c r="E2092" s="541"/>
      <c r="F2092" s="541"/>
      <c r="G2092" s="541"/>
      <c r="H2092" s="541"/>
      <c r="I2092" s="541"/>
      <c r="J2092" s="541"/>
      <c r="K2092" s="541"/>
    </row>
    <row r="2093" spans="2:11" ht="20.100000000000001" customHeight="1" x14ac:dyDescent="0.25">
      <c r="B2093" s="538"/>
      <c r="C2093" s="539"/>
      <c r="D2093" s="540"/>
      <c r="E2093" s="541"/>
      <c r="F2093" s="541"/>
      <c r="G2093" s="541"/>
      <c r="H2093" s="541"/>
      <c r="I2093" s="541"/>
      <c r="J2093" s="541"/>
      <c r="K2093" s="541"/>
    </row>
    <row r="2094" spans="2:11" ht="20.100000000000001" customHeight="1" x14ac:dyDescent="0.25">
      <c r="B2094" s="538"/>
      <c r="C2094" s="539"/>
      <c r="D2094" s="540"/>
      <c r="E2094" s="541"/>
      <c r="F2094" s="541"/>
      <c r="G2094" s="541"/>
      <c r="H2094" s="541"/>
      <c r="I2094" s="541"/>
      <c r="J2094" s="541"/>
      <c r="K2094" s="541"/>
    </row>
    <row r="2095" spans="2:11" ht="20.100000000000001" customHeight="1" x14ac:dyDescent="0.25">
      <c r="B2095" s="538"/>
      <c r="C2095" s="539"/>
      <c r="D2095" s="540"/>
      <c r="E2095" s="541"/>
      <c r="F2095" s="541"/>
      <c r="G2095" s="541"/>
      <c r="H2095" s="541"/>
      <c r="I2095" s="541"/>
      <c r="J2095" s="541"/>
      <c r="K2095" s="541"/>
    </row>
    <row r="2096" spans="2:11" ht="20.100000000000001" customHeight="1" x14ac:dyDescent="0.25">
      <c r="B2096" s="538"/>
      <c r="C2096" s="539"/>
      <c r="D2096" s="540"/>
      <c r="E2096" s="541"/>
      <c r="F2096" s="541"/>
      <c r="G2096" s="541"/>
      <c r="H2096" s="541"/>
      <c r="I2096" s="541"/>
      <c r="J2096" s="541"/>
      <c r="K2096" s="541"/>
    </row>
    <row r="2097" spans="2:11" ht="20.100000000000001" customHeight="1" x14ac:dyDescent="0.25">
      <c r="B2097" s="538"/>
      <c r="C2097" s="539"/>
      <c r="D2097" s="540"/>
      <c r="E2097" s="541"/>
      <c r="F2097" s="541"/>
      <c r="G2097" s="541"/>
      <c r="H2097" s="541"/>
      <c r="I2097" s="541"/>
      <c r="J2097" s="541"/>
      <c r="K2097" s="541"/>
    </row>
    <row r="2098" spans="2:11" ht="20.100000000000001" customHeight="1" x14ac:dyDescent="0.25">
      <c r="B2098" s="538"/>
      <c r="C2098" s="539"/>
      <c r="D2098" s="540"/>
      <c r="E2098" s="541"/>
      <c r="F2098" s="541"/>
      <c r="G2098" s="541"/>
      <c r="H2098" s="541"/>
      <c r="I2098" s="541"/>
      <c r="J2098" s="541"/>
      <c r="K2098" s="541"/>
    </row>
    <row r="2099" spans="2:11" ht="20.100000000000001" customHeight="1" x14ac:dyDescent="0.25">
      <c r="B2099" s="538"/>
      <c r="C2099" s="539"/>
      <c r="D2099" s="540"/>
      <c r="E2099" s="541"/>
      <c r="F2099" s="541"/>
      <c r="G2099" s="541"/>
      <c r="H2099" s="541"/>
      <c r="I2099" s="541"/>
      <c r="J2099" s="541"/>
      <c r="K2099" s="541"/>
    </row>
    <row r="2100" spans="2:11" ht="20.100000000000001" customHeight="1" x14ac:dyDescent="0.25">
      <c r="B2100" s="538"/>
      <c r="C2100" s="539"/>
      <c r="D2100" s="540"/>
      <c r="E2100" s="541"/>
      <c r="F2100" s="541"/>
      <c r="G2100" s="541"/>
      <c r="H2100" s="541"/>
      <c r="I2100" s="541"/>
      <c r="J2100" s="541"/>
      <c r="K2100" s="541"/>
    </row>
    <row r="2101" spans="2:11" ht="20.100000000000001" customHeight="1" x14ac:dyDescent="0.25">
      <c r="B2101" s="538"/>
      <c r="C2101" s="539"/>
      <c r="D2101" s="540"/>
      <c r="E2101" s="541"/>
      <c r="F2101" s="541"/>
      <c r="G2101" s="541"/>
      <c r="H2101" s="541"/>
      <c r="I2101" s="541"/>
      <c r="J2101" s="541"/>
      <c r="K2101" s="541"/>
    </row>
    <row r="2102" spans="2:11" ht="20.100000000000001" customHeight="1" x14ac:dyDescent="0.25">
      <c r="B2102" s="538"/>
      <c r="C2102" s="539"/>
      <c r="D2102" s="540"/>
      <c r="E2102" s="541"/>
      <c r="F2102" s="541"/>
      <c r="G2102" s="541"/>
      <c r="H2102" s="541"/>
      <c r="I2102" s="541"/>
      <c r="J2102" s="541"/>
      <c r="K2102" s="541"/>
    </row>
    <row r="2103" spans="2:11" ht="20.100000000000001" customHeight="1" x14ac:dyDescent="0.25">
      <c r="B2103" s="538"/>
      <c r="C2103" s="539"/>
      <c r="D2103" s="540"/>
      <c r="E2103" s="541"/>
      <c r="F2103" s="541"/>
      <c r="G2103" s="541"/>
      <c r="H2103" s="541"/>
      <c r="I2103" s="541"/>
      <c r="J2103" s="541"/>
      <c r="K2103" s="541"/>
    </row>
    <row r="2104" spans="2:11" ht="20.100000000000001" customHeight="1" x14ac:dyDescent="0.25">
      <c r="B2104" s="538"/>
      <c r="C2104" s="539"/>
      <c r="D2104" s="540"/>
      <c r="E2104" s="541"/>
      <c r="F2104" s="541"/>
      <c r="G2104" s="541"/>
      <c r="H2104" s="541"/>
      <c r="I2104" s="541"/>
      <c r="J2104" s="541"/>
      <c r="K2104" s="541"/>
    </row>
    <row r="2105" spans="2:11" ht="20.100000000000001" customHeight="1" x14ac:dyDescent="0.25">
      <c r="B2105" s="538"/>
      <c r="C2105" s="539"/>
      <c r="D2105" s="540"/>
      <c r="E2105" s="541"/>
      <c r="F2105" s="541"/>
      <c r="G2105" s="541"/>
      <c r="H2105" s="541"/>
      <c r="I2105" s="541"/>
      <c r="J2105" s="541"/>
      <c r="K2105" s="541"/>
    </row>
    <row r="2106" spans="2:11" ht="20.100000000000001" customHeight="1" x14ac:dyDescent="0.25">
      <c r="B2106" s="538"/>
      <c r="C2106" s="539"/>
      <c r="D2106" s="540"/>
      <c r="E2106" s="541"/>
      <c r="F2106" s="541"/>
      <c r="G2106" s="541"/>
      <c r="H2106" s="541"/>
      <c r="I2106" s="541"/>
      <c r="J2106" s="541"/>
      <c r="K2106" s="541"/>
    </row>
    <row r="2107" spans="2:11" ht="20.100000000000001" customHeight="1" x14ac:dyDescent="0.25">
      <c r="B2107" s="538"/>
      <c r="C2107" s="539"/>
      <c r="D2107" s="540"/>
      <c r="E2107" s="541"/>
      <c r="F2107" s="541"/>
      <c r="G2107" s="541"/>
      <c r="H2107" s="541"/>
      <c r="I2107" s="541"/>
      <c r="J2107" s="541"/>
      <c r="K2107" s="541"/>
    </row>
    <row r="2108" spans="2:11" ht="20.100000000000001" customHeight="1" x14ac:dyDescent="0.25">
      <c r="B2108" s="538"/>
      <c r="C2108" s="539"/>
      <c r="D2108" s="540"/>
      <c r="E2108" s="541"/>
      <c r="F2108" s="541"/>
      <c r="G2108" s="541"/>
      <c r="H2108" s="541"/>
      <c r="I2108" s="541"/>
      <c r="J2108" s="541"/>
      <c r="K2108" s="541"/>
    </row>
    <row r="2109" spans="2:11" ht="20.100000000000001" customHeight="1" x14ac:dyDescent="0.25">
      <c r="B2109" s="538"/>
      <c r="C2109" s="539"/>
      <c r="D2109" s="540"/>
      <c r="E2109" s="541"/>
      <c r="F2109" s="541"/>
      <c r="G2109" s="541"/>
      <c r="H2109" s="541"/>
      <c r="I2109" s="541"/>
      <c r="J2109" s="541"/>
      <c r="K2109" s="541"/>
    </row>
    <row r="2110" spans="2:11" ht="20.100000000000001" customHeight="1" x14ac:dyDescent="0.25">
      <c r="B2110" s="538"/>
      <c r="C2110" s="539"/>
      <c r="D2110" s="540"/>
      <c r="E2110" s="541"/>
      <c r="F2110" s="541"/>
      <c r="G2110" s="541"/>
      <c r="H2110" s="541"/>
      <c r="I2110" s="541"/>
      <c r="J2110" s="541"/>
      <c r="K2110" s="541"/>
    </row>
    <row r="2111" spans="2:11" ht="20.100000000000001" customHeight="1" x14ac:dyDescent="0.25">
      <c r="B2111" s="538"/>
      <c r="C2111" s="539"/>
      <c r="D2111" s="540"/>
      <c r="E2111" s="541"/>
      <c r="F2111" s="541"/>
      <c r="G2111" s="541"/>
      <c r="H2111" s="541"/>
      <c r="I2111" s="541"/>
      <c r="J2111" s="541"/>
      <c r="K2111" s="541"/>
    </row>
    <row r="2112" spans="2:11" ht="20.100000000000001" customHeight="1" x14ac:dyDescent="0.25">
      <c r="B2112" s="538"/>
      <c r="C2112" s="539"/>
      <c r="D2112" s="540"/>
      <c r="E2112" s="541"/>
      <c r="F2112" s="541"/>
      <c r="G2112" s="541"/>
      <c r="H2112" s="541"/>
      <c r="I2112" s="541"/>
      <c r="J2112" s="541"/>
      <c r="K2112" s="541"/>
    </row>
    <row r="2113" spans="2:11" ht="20.100000000000001" customHeight="1" x14ac:dyDescent="0.25">
      <c r="B2113" s="538"/>
      <c r="C2113" s="539"/>
      <c r="D2113" s="540"/>
      <c r="E2113" s="541"/>
      <c r="F2113" s="541"/>
      <c r="G2113" s="541"/>
      <c r="H2113" s="541"/>
      <c r="I2113" s="541"/>
      <c r="J2113" s="541"/>
      <c r="K2113" s="541"/>
    </row>
    <row r="2114" spans="2:11" ht="20.100000000000001" customHeight="1" x14ac:dyDescent="0.25">
      <c r="B2114" s="538"/>
      <c r="C2114" s="539"/>
      <c r="D2114" s="540"/>
      <c r="E2114" s="541"/>
      <c r="F2114" s="541"/>
      <c r="G2114" s="541"/>
      <c r="H2114" s="541"/>
      <c r="I2114" s="541"/>
      <c r="J2114" s="541"/>
      <c r="K2114" s="541"/>
    </row>
    <row r="2115" spans="2:11" ht="20.100000000000001" customHeight="1" x14ac:dyDescent="0.25">
      <c r="B2115" s="538"/>
      <c r="C2115" s="539"/>
      <c r="D2115" s="540"/>
      <c r="E2115" s="541"/>
      <c r="F2115" s="541"/>
      <c r="G2115" s="541"/>
      <c r="H2115" s="541"/>
      <c r="I2115" s="541"/>
      <c r="J2115" s="541"/>
      <c r="K2115" s="541"/>
    </row>
    <row r="2116" spans="2:11" ht="20.100000000000001" customHeight="1" x14ac:dyDescent="0.25">
      <c r="B2116" s="538"/>
      <c r="C2116" s="539"/>
      <c r="D2116" s="540"/>
      <c r="E2116" s="541"/>
      <c r="F2116" s="541"/>
      <c r="G2116" s="541"/>
      <c r="H2116" s="541"/>
      <c r="I2116" s="541"/>
      <c r="J2116" s="541"/>
      <c r="K2116" s="541"/>
    </row>
    <row r="2117" spans="2:11" ht="20.100000000000001" customHeight="1" x14ac:dyDescent="0.25">
      <c r="B2117" s="538"/>
      <c r="C2117" s="539"/>
      <c r="D2117" s="540"/>
      <c r="E2117" s="541"/>
      <c r="F2117" s="541"/>
      <c r="G2117" s="541"/>
      <c r="H2117" s="541"/>
      <c r="I2117" s="541"/>
      <c r="J2117" s="541"/>
      <c r="K2117" s="541"/>
    </row>
    <row r="2118" spans="2:11" ht="20.100000000000001" customHeight="1" x14ac:dyDescent="0.25">
      <c r="B2118" s="538"/>
      <c r="C2118" s="539"/>
      <c r="D2118" s="540"/>
      <c r="E2118" s="541"/>
      <c r="F2118" s="541"/>
      <c r="G2118" s="541"/>
      <c r="H2118" s="541"/>
      <c r="I2118" s="541"/>
      <c r="J2118" s="541"/>
      <c r="K2118" s="541"/>
    </row>
    <row r="2119" spans="2:11" ht="20.100000000000001" customHeight="1" x14ac:dyDescent="0.25">
      <c r="B2119" s="538"/>
      <c r="C2119" s="539"/>
      <c r="D2119" s="540"/>
      <c r="E2119" s="541"/>
      <c r="F2119" s="541"/>
      <c r="G2119" s="541"/>
      <c r="H2119" s="541"/>
      <c r="I2119" s="541"/>
      <c r="J2119" s="541"/>
      <c r="K2119" s="541"/>
    </row>
    <row r="2120" spans="2:11" ht="20.100000000000001" customHeight="1" x14ac:dyDescent="0.25">
      <c r="B2120" s="538"/>
      <c r="C2120" s="539"/>
      <c r="D2120" s="540"/>
      <c r="E2120" s="541"/>
      <c r="F2120" s="541"/>
      <c r="G2120" s="541"/>
      <c r="H2120" s="541"/>
      <c r="I2120" s="541"/>
      <c r="J2120" s="541"/>
      <c r="K2120" s="541"/>
    </row>
    <row r="2121" spans="2:11" ht="20.100000000000001" customHeight="1" x14ac:dyDescent="0.25">
      <c r="B2121" s="538"/>
      <c r="C2121" s="539"/>
      <c r="D2121" s="540"/>
      <c r="E2121" s="541"/>
      <c r="F2121" s="541"/>
      <c r="G2121" s="541"/>
      <c r="H2121" s="541"/>
      <c r="I2121" s="541"/>
      <c r="J2121" s="541"/>
      <c r="K2121" s="541"/>
    </row>
    <row r="2122" spans="2:11" ht="20.100000000000001" customHeight="1" x14ac:dyDescent="0.25">
      <c r="B2122" s="538"/>
      <c r="C2122" s="539"/>
      <c r="D2122" s="540"/>
      <c r="E2122" s="541"/>
      <c r="F2122" s="541"/>
      <c r="G2122" s="541"/>
      <c r="H2122" s="541"/>
      <c r="I2122" s="541"/>
      <c r="J2122" s="541"/>
      <c r="K2122" s="541"/>
    </row>
    <row r="2123" spans="2:11" ht="20.100000000000001" customHeight="1" x14ac:dyDescent="0.25">
      <c r="B2123" s="538"/>
      <c r="C2123" s="539"/>
      <c r="D2123" s="540"/>
      <c r="E2123" s="541"/>
      <c r="F2123" s="541"/>
      <c r="G2123" s="541"/>
      <c r="H2123" s="541"/>
      <c r="I2123" s="541"/>
      <c r="J2123" s="541"/>
      <c r="K2123" s="541"/>
    </row>
    <row r="2124" spans="2:11" ht="20.100000000000001" customHeight="1" x14ac:dyDescent="0.25">
      <c r="B2124" s="538"/>
      <c r="C2124" s="539"/>
      <c r="D2124" s="540"/>
      <c r="E2124" s="541"/>
      <c r="F2124" s="541"/>
      <c r="G2124" s="541"/>
      <c r="H2124" s="541"/>
      <c r="I2124" s="541"/>
      <c r="J2124" s="541"/>
      <c r="K2124" s="541"/>
    </row>
    <row r="2125" spans="2:11" ht="20.100000000000001" customHeight="1" x14ac:dyDescent="0.25">
      <c r="B2125" s="538"/>
      <c r="C2125" s="539"/>
      <c r="D2125" s="540"/>
      <c r="E2125" s="541"/>
      <c r="F2125" s="541"/>
      <c r="G2125" s="541"/>
      <c r="H2125" s="541"/>
      <c r="I2125" s="541"/>
      <c r="J2125" s="541"/>
      <c r="K2125" s="541"/>
    </row>
    <row r="2126" spans="2:11" ht="20.100000000000001" customHeight="1" x14ac:dyDescent="0.25">
      <c r="B2126" s="538"/>
      <c r="C2126" s="539"/>
      <c r="D2126" s="540"/>
      <c r="E2126" s="541"/>
      <c r="F2126" s="541"/>
      <c r="G2126" s="541"/>
      <c r="H2126" s="541"/>
      <c r="I2126" s="541"/>
      <c r="J2126" s="541"/>
      <c r="K2126" s="541"/>
    </row>
    <row r="2127" spans="2:11" ht="20.100000000000001" customHeight="1" x14ac:dyDescent="0.25">
      <c r="B2127" s="538"/>
      <c r="C2127" s="539"/>
      <c r="D2127" s="540"/>
      <c r="E2127" s="541"/>
      <c r="F2127" s="541"/>
      <c r="G2127" s="541"/>
      <c r="H2127" s="541"/>
      <c r="I2127" s="541"/>
      <c r="J2127" s="541"/>
      <c r="K2127" s="541"/>
    </row>
    <row r="2128" spans="2:11" ht="20.100000000000001" customHeight="1" x14ac:dyDescent="0.25">
      <c r="B2128" s="538"/>
      <c r="C2128" s="539"/>
      <c r="D2128" s="540"/>
      <c r="E2128" s="541"/>
      <c r="F2128" s="541"/>
      <c r="G2128" s="541"/>
      <c r="H2128" s="541"/>
      <c r="I2128" s="541"/>
      <c r="J2128" s="541"/>
      <c r="K2128" s="541"/>
    </row>
    <row r="2129" spans="2:11" ht="20.100000000000001" customHeight="1" x14ac:dyDescent="0.25">
      <c r="B2129" s="538"/>
      <c r="C2129" s="539"/>
      <c r="D2129" s="540"/>
      <c r="E2129" s="541"/>
      <c r="F2129" s="541"/>
      <c r="G2129" s="541"/>
      <c r="H2129" s="541"/>
      <c r="I2129" s="541"/>
      <c r="J2129" s="541"/>
      <c r="K2129" s="541"/>
    </row>
    <row r="2130" spans="2:11" ht="20.100000000000001" customHeight="1" x14ac:dyDescent="0.25">
      <c r="B2130" s="538"/>
      <c r="C2130" s="539"/>
      <c r="D2130" s="540"/>
      <c r="E2130" s="541"/>
      <c r="F2130" s="541"/>
      <c r="G2130" s="541"/>
      <c r="H2130" s="541"/>
      <c r="I2130" s="541"/>
      <c r="J2130" s="541"/>
      <c r="K2130" s="541"/>
    </row>
    <row r="2131" spans="2:11" ht="20.100000000000001" customHeight="1" x14ac:dyDescent="0.25">
      <c r="B2131" s="538"/>
      <c r="C2131" s="539"/>
      <c r="D2131" s="540"/>
      <c r="E2131" s="541"/>
      <c r="F2131" s="541"/>
      <c r="G2131" s="541"/>
      <c r="H2131" s="541"/>
      <c r="I2131" s="541"/>
      <c r="J2131" s="541"/>
      <c r="K2131" s="541"/>
    </row>
    <row r="2132" spans="2:11" ht="20.100000000000001" customHeight="1" x14ac:dyDescent="0.25">
      <c r="B2132" s="538"/>
      <c r="C2132" s="539"/>
      <c r="D2132" s="540"/>
      <c r="E2132" s="541"/>
      <c r="F2132" s="541"/>
      <c r="G2132" s="541"/>
      <c r="H2132" s="541"/>
      <c r="I2132" s="541"/>
      <c r="J2132" s="541"/>
      <c r="K2132" s="541"/>
    </row>
    <row r="2133" spans="2:11" ht="20.100000000000001" customHeight="1" x14ac:dyDescent="0.25">
      <c r="B2133" s="538"/>
      <c r="C2133" s="539"/>
      <c r="D2133" s="540"/>
      <c r="E2133" s="541"/>
      <c r="F2133" s="541"/>
      <c r="G2133" s="541"/>
      <c r="H2133" s="541"/>
      <c r="I2133" s="541"/>
      <c r="J2133" s="541"/>
      <c r="K2133" s="541"/>
    </row>
    <row r="2134" spans="2:11" ht="20.100000000000001" customHeight="1" x14ac:dyDescent="0.25">
      <c r="B2134" s="538"/>
      <c r="C2134" s="539"/>
      <c r="D2134" s="540"/>
      <c r="E2134" s="541"/>
      <c r="F2134" s="541"/>
      <c r="G2134" s="541"/>
      <c r="H2134" s="541"/>
      <c r="I2134" s="541"/>
      <c r="J2134" s="541"/>
      <c r="K2134" s="541"/>
    </row>
    <row r="2135" spans="2:11" ht="20.100000000000001" customHeight="1" x14ac:dyDescent="0.25">
      <c r="B2135" s="538"/>
      <c r="C2135" s="539"/>
      <c r="D2135" s="540"/>
      <c r="E2135" s="541"/>
      <c r="F2135" s="541"/>
      <c r="G2135" s="541"/>
      <c r="H2135" s="541"/>
      <c r="I2135" s="541"/>
      <c r="J2135" s="541"/>
      <c r="K2135" s="541"/>
    </row>
    <row r="2136" spans="2:11" ht="20.100000000000001" customHeight="1" x14ac:dyDescent="0.25">
      <c r="B2136" s="538"/>
      <c r="C2136" s="539"/>
      <c r="D2136" s="540"/>
      <c r="E2136" s="541"/>
      <c r="F2136" s="541"/>
      <c r="G2136" s="541"/>
      <c r="H2136" s="541"/>
      <c r="I2136" s="541"/>
      <c r="J2136" s="541"/>
      <c r="K2136" s="541"/>
    </row>
    <row r="2137" spans="2:11" ht="20.100000000000001" customHeight="1" x14ac:dyDescent="0.25">
      <c r="B2137" s="538"/>
      <c r="C2137" s="539"/>
      <c r="D2137" s="540"/>
      <c r="E2137" s="541"/>
      <c r="F2137" s="541"/>
      <c r="G2137" s="541"/>
      <c r="H2137" s="541"/>
      <c r="I2137" s="541"/>
      <c r="J2137" s="541"/>
      <c r="K2137" s="541"/>
    </row>
    <row r="2138" spans="2:11" ht="20.100000000000001" customHeight="1" x14ac:dyDescent="0.25">
      <c r="B2138" s="538"/>
      <c r="C2138" s="539"/>
      <c r="D2138" s="540"/>
      <c r="E2138" s="541"/>
      <c r="F2138" s="541"/>
      <c r="G2138" s="541"/>
      <c r="H2138" s="541"/>
      <c r="I2138" s="541"/>
      <c r="J2138" s="541"/>
      <c r="K2138" s="541"/>
    </row>
    <row r="2139" spans="2:11" ht="20.100000000000001" customHeight="1" x14ac:dyDescent="0.25">
      <c r="B2139" s="538"/>
      <c r="C2139" s="539"/>
      <c r="D2139" s="540"/>
      <c r="E2139" s="541"/>
      <c r="F2139" s="541"/>
      <c r="G2139" s="541"/>
      <c r="H2139" s="541"/>
      <c r="I2139" s="541"/>
      <c r="J2139" s="541"/>
      <c r="K2139" s="541"/>
    </row>
    <row r="2140" spans="2:11" ht="20.100000000000001" customHeight="1" x14ac:dyDescent="0.25">
      <c r="B2140" s="538"/>
      <c r="C2140" s="539"/>
      <c r="D2140" s="540"/>
      <c r="E2140" s="541"/>
      <c r="F2140" s="541"/>
      <c r="G2140" s="541"/>
      <c r="H2140" s="541"/>
      <c r="I2140" s="541"/>
      <c r="J2140" s="541"/>
      <c r="K2140" s="541"/>
    </row>
    <row r="2141" spans="2:11" ht="20.100000000000001" customHeight="1" x14ac:dyDescent="0.25">
      <c r="B2141" s="538"/>
      <c r="C2141" s="539"/>
      <c r="D2141" s="540"/>
      <c r="E2141" s="541"/>
      <c r="F2141" s="541"/>
      <c r="G2141" s="541"/>
      <c r="H2141" s="541"/>
      <c r="I2141" s="541"/>
      <c r="J2141" s="541"/>
      <c r="K2141" s="541"/>
    </row>
    <row r="2142" spans="2:11" ht="20.100000000000001" customHeight="1" x14ac:dyDescent="0.25">
      <c r="B2142" s="538"/>
      <c r="C2142" s="539"/>
      <c r="D2142" s="540"/>
      <c r="E2142" s="541"/>
      <c r="F2142" s="541"/>
      <c r="G2142" s="541"/>
      <c r="H2142" s="541"/>
      <c r="I2142" s="541"/>
      <c r="J2142" s="541"/>
      <c r="K2142" s="541"/>
    </row>
    <row r="2143" spans="2:11" ht="20.100000000000001" customHeight="1" x14ac:dyDescent="0.25">
      <c r="B2143" s="538"/>
      <c r="C2143" s="539"/>
      <c r="D2143" s="540"/>
      <c r="E2143" s="541"/>
      <c r="F2143" s="541"/>
      <c r="G2143" s="541"/>
      <c r="H2143" s="541"/>
      <c r="I2143" s="541"/>
      <c r="J2143" s="541"/>
      <c r="K2143" s="541"/>
    </row>
    <row r="2144" spans="2:11" ht="20.100000000000001" customHeight="1" x14ac:dyDescent="0.25">
      <c r="B2144" s="538"/>
      <c r="C2144" s="539"/>
      <c r="D2144" s="540"/>
      <c r="E2144" s="541"/>
      <c r="F2144" s="541"/>
      <c r="G2144" s="541"/>
      <c r="H2144" s="541"/>
      <c r="I2144" s="541"/>
      <c r="J2144" s="541"/>
      <c r="K2144" s="541"/>
    </row>
    <row r="2145" spans="2:11" ht="20.100000000000001" customHeight="1" x14ac:dyDescent="0.25">
      <c r="B2145" s="538"/>
      <c r="C2145" s="539"/>
      <c r="D2145" s="540"/>
      <c r="E2145" s="541"/>
      <c r="F2145" s="541"/>
      <c r="G2145" s="541"/>
      <c r="H2145" s="541"/>
      <c r="I2145" s="541"/>
      <c r="J2145" s="541"/>
      <c r="K2145" s="541"/>
    </row>
    <row r="2146" spans="2:11" ht="20.100000000000001" customHeight="1" x14ac:dyDescent="0.25">
      <c r="B2146" s="538"/>
      <c r="C2146" s="539"/>
      <c r="D2146" s="540"/>
      <c r="E2146" s="541"/>
      <c r="F2146" s="541"/>
      <c r="G2146" s="541"/>
      <c r="H2146" s="541"/>
      <c r="I2146" s="541"/>
      <c r="J2146" s="541"/>
      <c r="K2146" s="541"/>
    </row>
    <row r="2147" spans="2:11" ht="20.100000000000001" customHeight="1" x14ac:dyDescent="0.25">
      <c r="B2147" s="538"/>
      <c r="C2147" s="539"/>
      <c r="D2147" s="540"/>
      <c r="E2147" s="541"/>
      <c r="F2147" s="541"/>
      <c r="G2147" s="541"/>
      <c r="H2147" s="541"/>
      <c r="I2147" s="541"/>
      <c r="J2147" s="541"/>
      <c r="K2147" s="541"/>
    </row>
    <row r="2148" spans="2:11" ht="20.100000000000001" customHeight="1" x14ac:dyDescent="0.25">
      <c r="B2148" s="538"/>
      <c r="C2148" s="539"/>
      <c r="D2148" s="540"/>
      <c r="E2148" s="541"/>
      <c r="F2148" s="541"/>
      <c r="G2148" s="541"/>
      <c r="H2148" s="541"/>
      <c r="I2148" s="541"/>
      <c r="J2148" s="541"/>
      <c r="K2148" s="541"/>
    </row>
    <row r="2149" spans="2:11" ht="20.100000000000001" customHeight="1" x14ac:dyDescent="0.25">
      <c r="B2149" s="538"/>
      <c r="C2149" s="539"/>
      <c r="D2149" s="540"/>
      <c r="E2149" s="541"/>
      <c r="F2149" s="541"/>
      <c r="G2149" s="541"/>
      <c r="H2149" s="541"/>
      <c r="I2149" s="541"/>
      <c r="J2149" s="541"/>
      <c r="K2149" s="541"/>
    </row>
    <row r="2150" spans="2:11" ht="20.100000000000001" customHeight="1" x14ac:dyDescent="0.25">
      <c r="B2150" s="538"/>
      <c r="C2150" s="539"/>
      <c r="D2150" s="540"/>
      <c r="E2150" s="541"/>
      <c r="F2150" s="541"/>
      <c r="G2150" s="541"/>
      <c r="H2150" s="541"/>
      <c r="I2150" s="541"/>
      <c r="J2150" s="541"/>
      <c r="K2150" s="541"/>
    </row>
    <row r="2151" spans="2:11" ht="20.100000000000001" customHeight="1" x14ac:dyDescent="0.25">
      <c r="B2151" s="538"/>
      <c r="C2151" s="539"/>
      <c r="D2151" s="540"/>
      <c r="E2151" s="541"/>
      <c r="F2151" s="541"/>
      <c r="G2151" s="541"/>
      <c r="H2151" s="541"/>
      <c r="I2151" s="541"/>
      <c r="J2151" s="541"/>
      <c r="K2151" s="541"/>
    </row>
    <row r="2152" spans="2:11" ht="20.100000000000001" customHeight="1" x14ac:dyDescent="0.25">
      <c r="B2152" s="538"/>
      <c r="C2152" s="539"/>
      <c r="D2152" s="540"/>
      <c r="E2152" s="541"/>
      <c r="F2152" s="541"/>
      <c r="G2152" s="541"/>
      <c r="H2152" s="541"/>
      <c r="I2152" s="541"/>
      <c r="J2152" s="541"/>
      <c r="K2152" s="541"/>
    </row>
    <row r="2153" spans="2:11" ht="20.100000000000001" customHeight="1" x14ac:dyDescent="0.25">
      <c r="B2153" s="538"/>
      <c r="C2153" s="539"/>
      <c r="D2153" s="540"/>
      <c r="E2153" s="541"/>
      <c r="F2153" s="541"/>
      <c r="G2153" s="541"/>
      <c r="H2153" s="541"/>
      <c r="I2153" s="541"/>
      <c r="J2153" s="541"/>
      <c r="K2153" s="541"/>
    </row>
    <row r="2154" spans="2:11" ht="20.100000000000001" customHeight="1" x14ac:dyDescent="0.25">
      <c r="B2154" s="538"/>
      <c r="C2154" s="539"/>
      <c r="D2154" s="540"/>
      <c r="E2154" s="541"/>
      <c r="F2154" s="541"/>
      <c r="G2154" s="541"/>
      <c r="H2154" s="541"/>
      <c r="I2154" s="541"/>
      <c r="J2154" s="541"/>
      <c r="K2154" s="541"/>
    </row>
    <row r="2155" spans="2:11" ht="20.100000000000001" customHeight="1" x14ac:dyDescent="0.25">
      <c r="B2155" s="538"/>
      <c r="C2155" s="539"/>
      <c r="D2155" s="540"/>
      <c r="E2155" s="541"/>
      <c r="F2155" s="541"/>
      <c r="G2155" s="541"/>
      <c r="H2155" s="541"/>
      <c r="I2155" s="541"/>
      <c r="J2155" s="541"/>
      <c r="K2155" s="541"/>
    </row>
    <row r="2156" spans="2:11" ht="20.100000000000001" customHeight="1" x14ac:dyDescent="0.25">
      <c r="B2156" s="538"/>
      <c r="C2156" s="539"/>
      <c r="D2156" s="540"/>
      <c r="E2156" s="541"/>
      <c r="F2156" s="541"/>
      <c r="G2156" s="541"/>
      <c r="H2156" s="541"/>
      <c r="I2156" s="541"/>
      <c r="J2156" s="541"/>
      <c r="K2156" s="541"/>
    </row>
    <row r="2157" spans="2:11" ht="20.100000000000001" customHeight="1" x14ac:dyDescent="0.25">
      <c r="B2157" s="538"/>
      <c r="C2157" s="539"/>
      <c r="D2157" s="540"/>
      <c r="E2157" s="541"/>
      <c r="F2157" s="541"/>
      <c r="G2157" s="541"/>
      <c r="H2157" s="541"/>
      <c r="I2157" s="541"/>
      <c r="J2157" s="541"/>
      <c r="K2157" s="541"/>
    </row>
    <row r="2158" spans="2:11" ht="20.100000000000001" customHeight="1" x14ac:dyDescent="0.25">
      <c r="B2158" s="538"/>
      <c r="C2158" s="539"/>
      <c r="D2158" s="540"/>
      <c r="E2158" s="541"/>
      <c r="F2158" s="541"/>
      <c r="G2158" s="541"/>
      <c r="H2158" s="541"/>
      <c r="I2158" s="541"/>
      <c r="J2158" s="541"/>
      <c r="K2158" s="541"/>
    </row>
    <row r="2159" spans="2:11" ht="20.100000000000001" customHeight="1" x14ac:dyDescent="0.25">
      <c r="B2159" s="538"/>
      <c r="C2159" s="539"/>
      <c r="D2159" s="540"/>
      <c r="E2159" s="541"/>
      <c r="F2159" s="541"/>
      <c r="G2159" s="541"/>
      <c r="H2159" s="541"/>
      <c r="I2159" s="541"/>
      <c r="J2159" s="541"/>
      <c r="K2159" s="541"/>
    </row>
    <row r="2160" spans="2:11" ht="20.100000000000001" customHeight="1" x14ac:dyDescent="0.25">
      <c r="B2160" s="538"/>
      <c r="C2160" s="539"/>
      <c r="D2160" s="540"/>
      <c r="E2160" s="541"/>
      <c r="F2160" s="541"/>
      <c r="G2160" s="541"/>
      <c r="H2160" s="541"/>
      <c r="I2160" s="541"/>
      <c r="J2160" s="541"/>
      <c r="K2160" s="541"/>
    </row>
    <row r="2161" spans="2:11" ht="20.100000000000001" customHeight="1" x14ac:dyDescent="0.25">
      <c r="B2161" s="538"/>
      <c r="C2161" s="539"/>
      <c r="D2161" s="540"/>
      <c r="E2161" s="541"/>
      <c r="F2161" s="541"/>
      <c r="G2161" s="541"/>
      <c r="H2161" s="541"/>
      <c r="I2161" s="541"/>
      <c r="J2161" s="541"/>
      <c r="K2161" s="541"/>
    </row>
    <row r="2162" spans="2:11" ht="20.100000000000001" customHeight="1" x14ac:dyDescent="0.25">
      <c r="B2162" s="538"/>
      <c r="C2162" s="539"/>
      <c r="D2162" s="540"/>
      <c r="E2162" s="541"/>
      <c r="F2162" s="541"/>
      <c r="G2162" s="541"/>
      <c r="H2162" s="541"/>
      <c r="I2162" s="541"/>
      <c r="J2162" s="541"/>
      <c r="K2162" s="541"/>
    </row>
    <row r="2163" spans="2:11" ht="20.100000000000001" customHeight="1" x14ac:dyDescent="0.25">
      <c r="B2163" s="538"/>
      <c r="C2163" s="539"/>
      <c r="D2163" s="540"/>
      <c r="E2163" s="541"/>
      <c r="F2163" s="541"/>
      <c r="G2163" s="541"/>
      <c r="H2163" s="541"/>
      <c r="I2163" s="541"/>
      <c r="J2163" s="541"/>
      <c r="K2163" s="541"/>
    </row>
    <row r="2164" spans="2:11" ht="20.100000000000001" customHeight="1" x14ac:dyDescent="0.25">
      <c r="B2164" s="538"/>
      <c r="C2164" s="539"/>
      <c r="D2164" s="540"/>
      <c r="E2164" s="541"/>
      <c r="F2164" s="541"/>
      <c r="G2164" s="541"/>
      <c r="H2164" s="541"/>
      <c r="I2164" s="541"/>
      <c r="J2164" s="541"/>
      <c r="K2164" s="541"/>
    </row>
    <row r="2165" spans="2:11" ht="20.100000000000001" customHeight="1" x14ac:dyDescent="0.25">
      <c r="B2165" s="538"/>
      <c r="C2165" s="539"/>
      <c r="D2165" s="540"/>
      <c r="E2165" s="541"/>
      <c r="F2165" s="541"/>
      <c r="G2165" s="541"/>
      <c r="H2165" s="541"/>
      <c r="I2165" s="541"/>
      <c r="J2165" s="541"/>
      <c r="K2165" s="541"/>
    </row>
    <row r="2166" spans="2:11" ht="20.100000000000001" customHeight="1" x14ac:dyDescent="0.25">
      <c r="B2166" s="538"/>
      <c r="C2166" s="539"/>
      <c r="D2166" s="540"/>
      <c r="E2166" s="541"/>
      <c r="F2166" s="541"/>
      <c r="G2166" s="541"/>
      <c r="H2166" s="541"/>
      <c r="I2166" s="541"/>
      <c r="J2166" s="541"/>
      <c r="K2166" s="541"/>
    </row>
    <row r="2167" spans="2:11" ht="20.100000000000001" customHeight="1" x14ac:dyDescent="0.25">
      <c r="B2167" s="538"/>
      <c r="C2167" s="539"/>
      <c r="D2167" s="540"/>
      <c r="E2167" s="541"/>
      <c r="F2167" s="541"/>
      <c r="G2167" s="541"/>
      <c r="H2167" s="541"/>
      <c r="I2167" s="541"/>
      <c r="J2167" s="541"/>
      <c r="K2167" s="541"/>
    </row>
    <row r="2168" spans="2:11" ht="20.100000000000001" customHeight="1" x14ac:dyDescent="0.25">
      <c r="B2168" s="538"/>
      <c r="C2168" s="539"/>
      <c r="D2168" s="540"/>
      <c r="E2168" s="541"/>
      <c r="F2168" s="541"/>
      <c r="G2168" s="541"/>
      <c r="H2168" s="541"/>
      <c r="I2168" s="541"/>
      <c r="J2168" s="541"/>
      <c r="K2168" s="541"/>
    </row>
    <row r="2169" spans="2:11" ht="20.100000000000001" customHeight="1" x14ac:dyDescent="0.25">
      <c r="B2169" s="538"/>
      <c r="C2169" s="539"/>
      <c r="D2169" s="540"/>
      <c r="E2169" s="541"/>
      <c r="F2169" s="541"/>
      <c r="G2169" s="541"/>
      <c r="H2169" s="541"/>
      <c r="I2169" s="541"/>
      <c r="J2169" s="541"/>
      <c r="K2169" s="541"/>
    </row>
    <row r="2170" spans="2:11" ht="20.100000000000001" customHeight="1" x14ac:dyDescent="0.25">
      <c r="B2170" s="538"/>
      <c r="C2170" s="539"/>
      <c r="D2170" s="540"/>
      <c r="E2170" s="541"/>
      <c r="F2170" s="541"/>
      <c r="G2170" s="541"/>
      <c r="H2170" s="541"/>
      <c r="I2170" s="541"/>
      <c r="J2170" s="541"/>
      <c r="K2170" s="541"/>
    </row>
    <row r="2171" spans="2:11" ht="20.100000000000001" customHeight="1" x14ac:dyDescent="0.25">
      <c r="B2171" s="538"/>
      <c r="C2171" s="539"/>
      <c r="D2171" s="540"/>
      <c r="E2171" s="541"/>
      <c r="F2171" s="541"/>
      <c r="G2171" s="541"/>
      <c r="H2171" s="541"/>
      <c r="I2171" s="541"/>
      <c r="J2171" s="541"/>
      <c r="K2171" s="541"/>
    </row>
    <row r="2172" spans="2:11" ht="20.100000000000001" customHeight="1" x14ac:dyDescent="0.25">
      <c r="B2172" s="538"/>
      <c r="C2172" s="539"/>
      <c r="D2172" s="540"/>
      <c r="E2172" s="541"/>
      <c r="F2172" s="541"/>
      <c r="G2172" s="541"/>
      <c r="H2172" s="541"/>
      <c r="I2172" s="541"/>
      <c r="J2172" s="541"/>
      <c r="K2172" s="541"/>
    </row>
    <row r="2173" spans="2:11" ht="20.100000000000001" customHeight="1" x14ac:dyDescent="0.25">
      <c r="B2173" s="538"/>
      <c r="C2173" s="539"/>
      <c r="D2173" s="540"/>
      <c r="E2173" s="541"/>
      <c r="F2173" s="541"/>
      <c r="G2173" s="541"/>
      <c r="H2173" s="541"/>
      <c r="I2173" s="541"/>
      <c r="J2173" s="541"/>
      <c r="K2173" s="541"/>
    </row>
    <row r="2174" spans="2:11" ht="20.100000000000001" customHeight="1" x14ac:dyDescent="0.25">
      <c r="B2174" s="538"/>
      <c r="C2174" s="539"/>
      <c r="D2174" s="540"/>
      <c r="E2174" s="541"/>
      <c r="F2174" s="541"/>
      <c r="G2174" s="541"/>
      <c r="H2174" s="541"/>
      <c r="I2174" s="541"/>
      <c r="J2174" s="541"/>
      <c r="K2174" s="541"/>
    </row>
    <row r="2175" spans="2:11" ht="20.100000000000001" customHeight="1" x14ac:dyDescent="0.25">
      <c r="B2175" s="538"/>
      <c r="C2175" s="539"/>
      <c r="D2175" s="540"/>
      <c r="E2175" s="541"/>
      <c r="F2175" s="541"/>
      <c r="G2175" s="541"/>
      <c r="H2175" s="541"/>
      <c r="I2175" s="541"/>
      <c r="J2175" s="541"/>
      <c r="K2175" s="541"/>
    </row>
    <row r="2176" spans="2:11" ht="20.100000000000001" customHeight="1" x14ac:dyDescent="0.25">
      <c r="B2176" s="538"/>
      <c r="C2176" s="539"/>
      <c r="D2176" s="540"/>
      <c r="E2176" s="541"/>
      <c r="F2176" s="541"/>
      <c r="G2176" s="541"/>
      <c r="H2176" s="541"/>
      <c r="I2176" s="541"/>
      <c r="J2176" s="541"/>
      <c r="K2176" s="541"/>
    </row>
    <row r="2177" spans="2:11" ht="20.100000000000001" customHeight="1" x14ac:dyDescent="0.25">
      <c r="B2177" s="538"/>
      <c r="C2177" s="539"/>
      <c r="D2177" s="540"/>
      <c r="E2177" s="541"/>
      <c r="F2177" s="541"/>
      <c r="G2177" s="541"/>
      <c r="H2177" s="541"/>
      <c r="I2177" s="541"/>
      <c r="J2177" s="541"/>
      <c r="K2177" s="541"/>
    </row>
    <row r="2178" spans="2:11" ht="20.100000000000001" customHeight="1" x14ac:dyDescent="0.25">
      <c r="B2178" s="538"/>
      <c r="C2178" s="539"/>
      <c r="D2178" s="540"/>
      <c r="E2178" s="541"/>
      <c r="F2178" s="541"/>
      <c r="G2178" s="541"/>
      <c r="H2178" s="541"/>
      <c r="I2178" s="541"/>
      <c r="J2178" s="541"/>
      <c r="K2178" s="541"/>
    </row>
    <row r="2179" spans="2:11" ht="20.100000000000001" customHeight="1" x14ac:dyDescent="0.25">
      <c r="B2179" s="538"/>
      <c r="C2179" s="539"/>
      <c r="D2179" s="540"/>
      <c r="E2179" s="541"/>
      <c r="F2179" s="541"/>
      <c r="G2179" s="541"/>
      <c r="H2179" s="541"/>
      <c r="I2179" s="541"/>
      <c r="J2179" s="541"/>
      <c r="K2179" s="541"/>
    </row>
    <row r="2180" spans="2:11" ht="20.100000000000001" customHeight="1" x14ac:dyDescent="0.25">
      <c r="B2180" s="538"/>
      <c r="C2180" s="539"/>
      <c r="D2180" s="540"/>
      <c r="E2180" s="541"/>
      <c r="F2180" s="541"/>
      <c r="G2180" s="541"/>
      <c r="H2180" s="541"/>
      <c r="I2180" s="541"/>
      <c r="J2180" s="541"/>
      <c r="K2180" s="541"/>
    </row>
    <row r="2181" spans="2:11" ht="20.100000000000001" customHeight="1" x14ac:dyDescent="0.25">
      <c r="B2181" s="538"/>
      <c r="C2181" s="539"/>
      <c r="D2181" s="540"/>
      <c r="E2181" s="541"/>
      <c r="F2181" s="541"/>
      <c r="G2181" s="541"/>
      <c r="H2181" s="541"/>
      <c r="I2181" s="541"/>
      <c r="J2181" s="541"/>
      <c r="K2181" s="541"/>
    </row>
    <row r="2182" spans="2:11" ht="20.100000000000001" customHeight="1" x14ac:dyDescent="0.25">
      <c r="B2182" s="538"/>
      <c r="C2182" s="539"/>
      <c r="D2182" s="540"/>
      <c r="E2182" s="541"/>
      <c r="F2182" s="541"/>
      <c r="G2182" s="541"/>
      <c r="H2182" s="541"/>
      <c r="I2182" s="541"/>
      <c r="J2182" s="541"/>
      <c r="K2182" s="541"/>
    </row>
    <row r="2183" spans="2:11" ht="20.100000000000001" customHeight="1" x14ac:dyDescent="0.25">
      <c r="B2183" s="538"/>
      <c r="C2183" s="539"/>
      <c r="D2183" s="540"/>
      <c r="E2183" s="541"/>
      <c r="F2183" s="541"/>
      <c r="G2183" s="541"/>
      <c r="H2183" s="541"/>
      <c r="I2183" s="541"/>
      <c r="J2183" s="541"/>
      <c r="K2183" s="541"/>
    </row>
    <row r="2184" spans="2:11" ht="20.100000000000001" customHeight="1" x14ac:dyDescent="0.25">
      <c r="B2184" s="538"/>
      <c r="C2184" s="539"/>
      <c r="D2184" s="540"/>
      <c r="E2184" s="541"/>
      <c r="F2184" s="541"/>
      <c r="G2184" s="541"/>
      <c r="H2184" s="541"/>
      <c r="I2184" s="541"/>
      <c r="J2184" s="541"/>
      <c r="K2184" s="541"/>
    </row>
    <row r="2185" spans="2:11" ht="20.100000000000001" customHeight="1" x14ac:dyDescent="0.25">
      <c r="B2185" s="538"/>
      <c r="C2185" s="539"/>
      <c r="D2185" s="540"/>
      <c r="E2185" s="541"/>
      <c r="F2185" s="541"/>
      <c r="G2185" s="541"/>
      <c r="H2185" s="541"/>
      <c r="I2185" s="541"/>
      <c r="J2185" s="541"/>
      <c r="K2185" s="541"/>
    </row>
    <row r="2186" spans="2:11" ht="20.100000000000001" customHeight="1" x14ac:dyDescent="0.25">
      <c r="B2186" s="538"/>
      <c r="C2186" s="539"/>
      <c r="D2186" s="540"/>
      <c r="E2186" s="541"/>
      <c r="F2186" s="541"/>
      <c r="G2186" s="541"/>
      <c r="H2186" s="541"/>
      <c r="I2186" s="541"/>
      <c r="J2186" s="541"/>
      <c r="K2186" s="541"/>
    </row>
    <row r="2187" spans="2:11" ht="20.100000000000001" customHeight="1" x14ac:dyDescent="0.25">
      <c r="B2187" s="538"/>
      <c r="C2187" s="539"/>
      <c r="D2187" s="540"/>
      <c r="E2187" s="541"/>
      <c r="F2187" s="541"/>
      <c r="G2187" s="541"/>
      <c r="H2187" s="541"/>
      <c r="I2187" s="541"/>
      <c r="J2187" s="541"/>
      <c r="K2187" s="541"/>
    </row>
    <row r="2188" spans="2:11" ht="20.100000000000001" customHeight="1" x14ac:dyDescent="0.25">
      <c r="B2188" s="538"/>
      <c r="C2188" s="539"/>
      <c r="D2188" s="540"/>
      <c r="E2188" s="541"/>
      <c r="F2188" s="541"/>
      <c r="G2188" s="541"/>
      <c r="H2188" s="541"/>
      <c r="I2188" s="541"/>
      <c r="J2188" s="541"/>
      <c r="K2188" s="541"/>
    </row>
    <row r="2189" spans="2:11" ht="20.100000000000001" customHeight="1" x14ac:dyDescent="0.25">
      <c r="B2189" s="538"/>
      <c r="C2189" s="539"/>
      <c r="D2189" s="540"/>
      <c r="E2189" s="541"/>
      <c r="F2189" s="541"/>
      <c r="G2189" s="541"/>
      <c r="H2189" s="541"/>
      <c r="I2189" s="541"/>
      <c r="J2189" s="541"/>
      <c r="K2189" s="541"/>
    </row>
    <row r="2190" spans="2:11" ht="20.100000000000001" customHeight="1" x14ac:dyDescent="0.25">
      <c r="B2190" s="538"/>
      <c r="C2190" s="539"/>
      <c r="D2190" s="540"/>
      <c r="E2190" s="541"/>
      <c r="F2190" s="541"/>
      <c r="G2190" s="541"/>
      <c r="H2190" s="541"/>
      <c r="I2190" s="541"/>
      <c r="J2190" s="541"/>
      <c r="K2190" s="541"/>
    </row>
    <row r="2191" spans="2:11" ht="20.100000000000001" customHeight="1" x14ac:dyDescent="0.25">
      <c r="B2191" s="538"/>
      <c r="C2191" s="539"/>
      <c r="D2191" s="540"/>
      <c r="E2191" s="541"/>
      <c r="F2191" s="541"/>
      <c r="G2191" s="541"/>
      <c r="H2191" s="541"/>
      <c r="I2191" s="541"/>
      <c r="J2191" s="541"/>
      <c r="K2191" s="541"/>
    </row>
    <row r="2192" spans="2:11" ht="20.100000000000001" customHeight="1" x14ac:dyDescent="0.25">
      <c r="B2192" s="538"/>
      <c r="C2192" s="539"/>
      <c r="D2192" s="540"/>
      <c r="E2192" s="541"/>
      <c r="F2192" s="541"/>
      <c r="G2192" s="541"/>
      <c r="H2192" s="541"/>
      <c r="I2192" s="541"/>
      <c r="J2192" s="541"/>
      <c r="K2192" s="541"/>
    </row>
    <row r="2193" spans="2:11" ht="20.100000000000001" customHeight="1" x14ac:dyDescent="0.25">
      <c r="B2193" s="538"/>
      <c r="C2193" s="539"/>
      <c r="D2193" s="540"/>
      <c r="E2193" s="541"/>
      <c r="F2193" s="541"/>
      <c r="G2193" s="541"/>
      <c r="H2193" s="541"/>
      <c r="I2193" s="541"/>
      <c r="J2193" s="541"/>
      <c r="K2193" s="541"/>
    </row>
    <row r="2194" spans="2:11" ht="20.100000000000001" customHeight="1" x14ac:dyDescent="0.25">
      <c r="B2194" s="538"/>
      <c r="C2194" s="539"/>
      <c r="D2194" s="540"/>
      <c r="E2194" s="541"/>
      <c r="F2194" s="541"/>
      <c r="G2194" s="541"/>
      <c r="H2194" s="541"/>
      <c r="I2194" s="541"/>
      <c r="J2194" s="541"/>
      <c r="K2194" s="541"/>
    </row>
    <row r="2195" spans="2:11" ht="20.100000000000001" customHeight="1" x14ac:dyDescent="0.25">
      <c r="B2195" s="538"/>
      <c r="C2195" s="539"/>
      <c r="D2195" s="540"/>
      <c r="E2195" s="541"/>
      <c r="F2195" s="541"/>
      <c r="G2195" s="541"/>
      <c r="H2195" s="541"/>
      <c r="I2195" s="541"/>
      <c r="J2195" s="541"/>
      <c r="K2195" s="541"/>
    </row>
    <row r="2196" spans="2:11" ht="20.100000000000001" customHeight="1" x14ac:dyDescent="0.25">
      <c r="B2196" s="538"/>
      <c r="C2196" s="539"/>
      <c r="D2196" s="540"/>
      <c r="E2196" s="541"/>
      <c r="F2196" s="541"/>
      <c r="G2196" s="541"/>
      <c r="H2196" s="541"/>
      <c r="I2196" s="541"/>
      <c r="J2196" s="541"/>
      <c r="K2196" s="541"/>
    </row>
    <row r="2197" spans="2:11" ht="20.100000000000001" customHeight="1" x14ac:dyDescent="0.25">
      <c r="B2197" s="538"/>
      <c r="C2197" s="539"/>
      <c r="D2197" s="540"/>
      <c r="E2197" s="541"/>
      <c r="F2197" s="541"/>
      <c r="G2197" s="541"/>
      <c r="H2197" s="541"/>
      <c r="I2197" s="541"/>
      <c r="J2197" s="541"/>
      <c r="K2197" s="541"/>
    </row>
    <row r="2198" spans="2:11" ht="20.100000000000001" customHeight="1" x14ac:dyDescent="0.25">
      <c r="B2198" s="538"/>
      <c r="C2198" s="539"/>
      <c r="D2198" s="540"/>
      <c r="E2198" s="541"/>
      <c r="F2198" s="541"/>
      <c r="G2198" s="541"/>
      <c r="H2198" s="541"/>
      <c r="I2198" s="541"/>
      <c r="J2198" s="541"/>
      <c r="K2198" s="541"/>
    </row>
    <row r="2199" spans="2:11" ht="20.100000000000001" customHeight="1" x14ac:dyDescent="0.25">
      <c r="B2199" s="538"/>
      <c r="C2199" s="539"/>
      <c r="D2199" s="540"/>
      <c r="E2199" s="541"/>
      <c r="F2199" s="541"/>
      <c r="G2199" s="541"/>
      <c r="H2199" s="541"/>
      <c r="I2199" s="541"/>
      <c r="J2199" s="541"/>
      <c r="K2199" s="541"/>
    </row>
    <row r="2200" spans="2:11" ht="20.100000000000001" customHeight="1" x14ac:dyDescent="0.25">
      <c r="B2200" s="538"/>
      <c r="C2200" s="539"/>
      <c r="D2200" s="540"/>
      <c r="E2200" s="541"/>
      <c r="F2200" s="541"/>
      <c r="G2200" s="541"/>
      <c r="H2200" s="541"/>
      <c r="I2200" s="541"/>
      <c r="J2200" s="541"/>
      <c r="K2200" s="541"/>
    </row>
    <row r="2201" spans="2:11" ht="20.100000000000001" customHeight="1" x14ac:dyDescent="0.25">
      <c r="B2201" s="538"/>
      <c r="C2201" s="539"/>
      <c r="D2201" s="540"/>
      <c r="E2201" s="541"/>
      <c r="F2201" s="541"/>
      <c r="G2201" s="541"/>
      <c r="H2201" s="541"/>
      <c r="I2201" s="541"/>
      <c r="J2201" s="541"/>
      <c r="K2201" s="541"/>
    </row>
    <row r="2202" spans="2:11" ht="20.100000000000001" customHeight="1" x14ac:dyDescent="0.25">
      <c r="B2202" s="538"/>
      <c r="C2202" s="539"/>
      <c r="D2202" s="540"/>
      <c r="E2202" s="541"/>
      <c r="F2202" s="541"/>
      <c r="G2202" s="541"/>
      <c r="H2202" s="541"/>
      <c r="I2202" s="541"/>
      <c r="J2202" s="541"/>
      <c r="K2202" s="541"/>
    </row>
    <row r="2203" spans="2:11" ht="20.100000000000001" customHeight="1" x14ac:dyDescent="0.25">
      <c r="B2203" s="538"/>
      <c r="C2203" s="539"/>
      <c r="D2203" s="540"/>
      <c r="E2203" s="541"/>
      <c r="F2203" s="541"/>
      <c r="G2203" s="541"/>
      <c r="H2203" s="541"/>
      <c r="I2203" s="541"/>
      <c r="J2203" s="541"/>
      <c r="K2203" s="541"/>
    </row>
    <row r="2204" spans="2:11" ht="20.100000000000001" customHeight="1" x14ac:dyDescent="0.25">
      <c r="B2204" s="538"/>
      <c r="C2204" s="539"/>
      <c r="D2204" s="540"/>
      <c r="E2204" s="541"/>
      <c r="F2204" s="541"/>
      <c r="G2204" s="541"/>
      <c r="H2204" s="541"/>
      <c r="I2204" s="541"/>
      <c r="J2204" s="541"/>
      <c r="K2204" s="541"/>
    </row>
    <row r="2205" spans="2:11" ht="20.100000000000001" customHeight="1" x14ac:dyDescent="0.25">
      <c r="B2205" s="538"/>
      <c r="C2205" s="539"/>
      <c r="D2205" s="540"/>
      <c r="E2205" s="541"/>
      <c r="F2205" s="541"/>
      <c r="G2205" s="541"/>
      <c r="H2205" s="541"/>
      <c r="I2205" s="541"/>
      <c r="J2205" s="541"/>
      <c r="K2205" s="541"/>
    </row>
    <row r="2206" spans="2:11" ht="20.100000000000001" customHeight="1" x14ac:dyDescent="0.25">
      <c r="B2206" s="538"/>
      <c r="C2206" s="539"/>
      <c r="D2206" s="540"/>
      <c r="E2206" s="541"/>
      <c r="F2206" s="541"/>
      <c r="G2206" s="541"/>
      <c r="H2206" s="541"/>
      <c r="I2206" s="541"/>
      <c r="J2206" s="541"/>
      <c r="K2206" s="541"/>
    </row>
    <row r="2207" spans="2:11" ht="20.100000000000001" customHeight="1" x14ac:dyDescent="0.25">
      <c r="B2207" s="538"/>
      <c r="C2207" s="539"/>
      <c r="D2207" s="540"/>
      <c r="E2207" s="541"/>
      <c r="F2207" s="541"/>
      <c r="G2207" s="541"/>
      <c r="H2207" s="541"/>
      <c r="I2207" s="541"/>
      <c r="J2207" s="541"/>
      <c r="K2207" s="541"/>
    </row>
    <row r="2208" spans="2:11" ht="20.100000000000001" customHeight="1" x14ac:dyDescent="0.25">
      <c r="B2208" s="538"/>
      <c r="C2208" s="539"/>
      <c r="D2208" s="540"/>
      <c r="E2208" s="541"/>
      <c r="F2208" s="541"/>
      <c r="G2208" s="541"/>
      <c r="H2208" s="541"/>
      <c r="I2208" s="541"/>
      <c r="J2208" s="541"/>
      <c r="K2208" s="541"/>
    </row>
    <row r="2209" spans="2:11" ht="20.100000000000001" customHeight="1" x14ac:dyDescent="0.25">
      <c r="B2209" s="538"/>
      <c r="C2209" s="539"/>
      <c r="D2209" s="540"/>
      <c r="E2209" s="541"/>
      <c r="F2209" s="541"/>
      <c r="G2209" s="541"/>
      <c r="H2209" s="541"/>
      <c r="I2209" s="541"/>
      <c r="J2209" s="541"/>
      <c r="K2209" s="541"/>
    </row>
    <row r="2210" spans="2:11" ht="20.100000000000001" customHeight="1" x14ac:dyDescent="0.25">
      <c r="B2210" s="538"/>
      <c r="C2210" s="539"/>
      <c r="D2210" s="540"/>
      <c r="E2210" s="541"/>
      <c r="F2210" s="541"/>
      <c r="G2210" s="541"/>
      <c r="H2210" s="541"/>
      <c r="I2210" s="541"/>
      <c r="J2210" s="541"/>
      <c r="K2210" s="541"/>
    </row>
    <row r="2211" spans="2:11" ht="20.100000000000001" customHeight="1" x14ac:dyDescent="0.25">
      <c r="B2211" s="538"/>
      <c r="C2211" s="539"/>
      <c r="D2211" s="540"/>
      <c r="E2211" s="541"/>
      <c r="F2211" s="541"/>
      <c r="G2211" s="541"/>
      <c r="H2211" s="541"/>
      <c r="I2211" s="541"/>
      <c r="J2211" s="541"/>
      <c r="K2211" s="541"/>
    </row>
    <row r="2212" spans="2:11" ht="20.100000000000001" customHeight="1" x14ac:dyDescent="0.25">
      <c r="B2212" s="538"/>
      <c r="C2212" s="539"/>
      <c r="D2212" s="540"/>
      <c r="E2212" s="541"/>
      <c r="F2212" s="541"/>
      <c r="G2212" s="541"/>
      <c r="H2212" s="541"/>
      <c r="I2212" s="541"/>
      <c r="J2212" s="541"/>
      <c r="K2212" s="541"/>
    </row>
    <row r="2213" spans="2:11" ht="20.100000000000001" customHeight="1" x14ac:dyDescent="0.25">
      <c r="B2213" s="538"/>
      <c r="C2213" s="539"/>
      <c r="D2213" s="540"/>
      <c r="E2213" s="541"/>
      <c r="F2213" s="541"/>
      <c r="G2213" s="541"/>
      <c r="H2213" s="541"/>
      <c r="I2213" s="541"/>
      <c r="J2213" s="541"/>
      <c r="K2213" s="541"/>
    </row>
    <row r="2214" spans="2:11" ht="20.100000000000001" customHeight="1" x14ac:dyDescent="0.25">
      <c r="B2214" s="538"/>
      <c r="C2214" s="539"/>
      <c r="D2214" s="540"/>
      <c r="E2214" s="541"/>
      <c r="F2214" s="541"/>
      <c r="G2214" s="541"/>
      <c r="H2214" s="541"/>
      <c r="I2214" s="541"/>
      <c r="J2214" s="541"/>
      <c r="K2214" s="541"/>
    </row>
    <row r="2215" spans="2:11" ht="20.100000000000001" customHeight="1" x14ac:dyDescent="0.25">
      <c r="B2215" s="538"/>
      <c r="C2215" s="539"/>
      <c r="D2215" s="540"/>
      <c r="E2215" s="541"/>
      <c r="F2215" s="541"/>
      <c r="G2215" s="541"/>
      <c r="H2215" s="541"/>
      <c r="I2215" s="541"/>
      <c r="J2215" s="541"/>
      <c r="K2215" s="541"/>
    </row>
    <row r="2216" spans="2:11" ht="20.100000000000001" customHeight="1" x14ac:dyDescent="0.25">
      <c r="B2216" s="538"/>
      <c r="C2216" s="539"/>
      <c r="D2216" s="540"/>
      <c r="E2216" s="541"/>
      <c r="F2216" s="541"/>
      <c r="G2216" s="541"/>
      <c r="H2216" s="541"/>
      <c r="I2216" s="541"/>
      <c r="J2216" s="541"/>
      <c r="K2216" s="541"/>
    </row>
    <row r="2217" spans="2:11" ht="20.100000000000001" customHeight="1" x14ac:dyDescent="0.25">
      <c r="B2217" s="538"/>
      <c r="C2217" s="539"/>
      <c r="D2217" s="540"/>
      <c r="E2217" s="541"/>
      <c r="F2217" s="541"/>
      <c r="G2217" s="541"/>
      <c r="H2217" s="541"/>
      <c r="I2217" s="541"/>
      <c r="J2217" s="541"/>
      <c r="K2217" s="541"/>
    </row>
    <row r="2218" spans="2:11" ht="20.100000000000001" customHeight="1" x14ac:dyDescent="0.25">
      <c r="B2218" s="538"/>
      <c r="C2218" s="539"/>
      <c r="D2218" s="540"/>
      <c r="E2218" s="541"/>
      <c r="F2218" s="541"/>
      <c r="G2218" s="541"/>
      <c r="H2218" s="541"/>
      <c r="I2218" s="541"/>
      <c r="J2218" s="541"/>
      <c r="K2218" s="541"/>
    </row>
    <row r="2219" spans="2:11" ht="20.100000000000001" customHeight="1" x14ac:dyDescent="0.25">
      <c r="B2219" s="538"/>
      <c r="C2219" s="539"/>
      <c r="D2219" s="540"/>
      <c r="E2219" s="541"/>
      <c r="F2219" s="541"/>
      <c r="G2219" s="541"/>
      <c r="H2219" s="541"/>
      <c r="I2219" s="541"/>
      <c r="J2219" s="541"/>
      <c r="K2219" s="541"/>
    </row>
    <row r="2220" spans="2:11" ht="20.100000000000001" customHeight="1" x14ac:dyDescent="0.25">
      <c r="B2220" s="538"/>
      <c r="C2220" s="539"/>
      <c r="D2220" s="540"/>
      <c r="E2220" s="541"/>
      <c r="F2220" s="541"/>
      <c r="G2220" s="541"/>
      <c r="H2220" s="541"/>
      <c r="I2220" s="541"/>
      <c r="J2220" s="541"/>
      <c r="K2220" s="541"/>
    </row>
    <row r="2221" spans="2:11" ht="20.100000000000001" customHeight="1" x14ac:dyDescent="0.25">
      <c r="B2221" s="538"/>
      <c r="C2221" s="539"/>
      <c r="D2221" s="540"/>
      <c r="E2221" s="541"/>
      <c r="F2221" s="541"/>
      <c r="G2221" s="541"/>
      <c r="H2221" s="541"/>
      <c r="I2221" s="541"/>
      <c r="J2221" s="541"/>
      <c r="K2221" s="541"/>
    </row>
    <row r="2222" spans="2:11" ht="20.100000000000001" customHeight="1" x14ac:dyDescent="0.25">
      <c r="B2222" s="538"/>
      <c r="C2222" s="539"/>
      <c r="D2222" s="540"/>
      <c r="E2222" s="541"/>
      <c r="F2222" s="541"/>
      <c r="G2222" s="541"/>
      <c r="H2222" s="541"/>
      <c r="I2222" s="541"/>
      <c r="J2222" s="541"/>
      <c r="K2222" s="541"/>
    </row>
    <row r="2223" spans="2:11" ht="20.100000000000001" customHeight="1" x14ac:dyDescent="0.25">
      <c r="B2223" s="538"/>
      <c r="C2223" s="539"/>
      <c r="D2223" s="540"/>
      <c r="E2223" s="541"/>
      <c r="F2223" s="541"/>
      <c r="G2223" s="541"/>
      <c r="H2223" s="541"/>
      <c r="I2223" s="541"/>
      <c r="J2223" s="541"/>
      <c r="K2223" s="541"/>
    </row>
    <row r="2224" spans="2:11" ht="20.100000000000001" customHeight="1" x14ac:dyDescent="0.25">
      <c r="B2224" s="538"/>
      <c r="C2224" s="539"/>
      <c r="D2224" s="540"/>
      <c r="E2224" s="541"/>
      <c r="F2224" s="541"/>
      <c r="G2224" s="541"/>
      <c r="H2224" s="541"/>
      <c r="I2224" s="541"/>
      <c r="J2224" s="541"/>
      <c r="K2224" s="541"/>
    </row>
    <row r="2225" spans="2:11" ht="20.100000000000001" customHeight="1" x14ac:dyDescent="0.25">
      <c r="B2225" s="538"/>
      <c r="C2225" s="539"/>
      <c r="D2225" s="540"/>
      <c r="E2225" s="541"/>
      <c r="F2225" s="541"/>
      <c r="G2225" s="541"/>
      <c r="H2225" s="541"/>
      <c r="I2225" s="541"/>
      <c r="J2225" s="541"/>
      <c r="K2225" s="541"/>
    </row>
    <row r="2226" spans="2:11" ht="20.100000000000001" customHeight="1" x14ac:dyDescent="0.25">
      <c r="B2226" s="538"/>
      <c r="C2226" s="539"/>
      <c r="D2226" s="540"/>
      <c r="E2226" s="541"/>
      <c r="F2226" s="541"/>
      <c r="G2226" s="541"/>
      <c r="H2226" s="541"/>
      <c r="I2226" s="541"/>
      <c r="J2226" s="541"/>
      <c r="K2226" s="541"/>
    </row>
    <row r="2227" spans="2:11" ht="20.100000000000001" customHeight="1" x14ac:dyDescent="0.25">
      <c r="B2227" s="538"/>
      <c r="C2227" s="539"/>
      <c r="D2227" s="540"/>
      <c r="E2227" s="541"/>
      <c r="F2227" s="541"/>
      <c r="G2227" s="541"/>
      <c r="H2227" s="541"/>
      <c r="I2227" s="541"/>
      <c r="J2227" s="541"/>
      <c r="K2227" s="541"/>
    </row>
    <row r="2228" spans="2:11" ht="20.100000000000001" customHeight="1" x14ac:dyDescent="0.25">
      <c r="B2228" s="538"/>
      <c r="C2228" s="539"/>
      <c r="D2228" s="540"/>
      <c r="E2228" s="541"/>
      <c r="F2228" s="541"/>
      <c r="G2228" s="541"/>
      <c r="H2228" s="541"/>
      <c r="I2228" s="541"/>
      <c r="J2228" s="541"/>
      <c r="K2228" s="541"/>
    </row>
    <row r="2229" spans="2:11" ht="20.100000000000001" customHeight="1" x14ac:dyDescent="0.25">
      <c r="B2229" s="538"/>
      <c r="C2229" s="539"/>
      <c r="D2229" s="540"/>
      <c r="E2229" s="541"/>
      <c r="F2229" s="541"/>
      <c r="G2229" s="541"/>
      <c r="H2229" s="541"/>
      <c r="I2229" s="541"/>
      <c r="J2229" s="541"/>
      <c r="K2229" s="541"/>
    </row>
    <row r="2230" spans="2:11" ht="20.100000000000001" customHeight="1" x14ac:dyDescent="0.25">
      <c r="B2230" s="538"/>
      <c r="C2230" s="539"/>
      <c r="D2230" s="540"/>
      <c r="E2230" s="541"/>
      <c r="F2230" s="541"/>
      <c r="G2230" s="541"/>
      <c r="H2230" s="541"/>
      <c r="I2230" s="541"/>
      <c r="J2230" s="541"/>
      <c r="K2230" s="541"/>
    </row>
    <row r="2231" spans="2:11" ht="20.100000000000001" customHeight="1" x14ac:dyDescent="0.25">
      <c r="B2231" s="538"/>
      <c r="C2231" s="539"/>
      <c r="D2231" s="540"/>
      <c r="E2231" s="541"/>
      <c r="F2231" s="541"/>
      <c r="G2231" s="541"/>
      <c r="H2231" s="541"/>
      <c r="I2231" s="541"/>
      <c r="J2231" s="541"/>
      <c r="K2231" s="541"/>
    </row>
    <row r="2232" spans="2:11" ht="20.100000000000001" customHeight="1" x14ac:dyDescent="0.25">
      <c r="B2232" s="538"/>
      <c r="C2232" s="539"/>
      <c r="D2232" s="540"/>
      <c r="E2232" s="541"/>
      <c r="F2232" s="541"/>
      <c r="G2232" s="541"/>
      <c r="H2232" s="541"/>
      <c r="I2232" s="541"/>
      <c r="J2232" s="541"/>
      <c r="K2232" s="541"/>
    </row>
    <row r="2233" spans="2:11" ht="20.100000000000001" customHeight="1" x14ac:dyDescent="0.25">
      <c r="B2233" s="538"/>
      <c r="C2233" s="539"/>
      <c r="D2233" s="540"/>
      <c r="E2233" s="541"/>
      <c r="F2233" s="541"/>
      <c r="G2233" s="541"/>
      <c r="H2233" s="541"/>
      <c r="I2233" s="541"/>
      <c r="J2233" s="541"/>
      <c r="K2233" s="541"/>
    </row>
    <row r="2234" spans="2:11" ht="20.100000000000001" customHeight="1" x14ac:dyDescent="0.25">
      <c r="B2234" s="538"/>
      <c r="C2234" s="539"/>
      <c r="D2234" s="540"/>
      <c r="E2234" s="541"/>
      <c r="F2234" s="541"/>
      <c r="G2234" s="541"/>
      <c r="H2234" s="541"/>
      <c r="I2234" s="541"/>
      <c r="J2234" s="541"/>
      <c r="K2234" s="541"/>
    </row>
    <row r="2235" spans="2:11" ht="20.100000000000001" customHeight="1" x14ac:dyDescent="0.25">
      <c r="B2235" s="538"/>
      <c r="C2235" s="539"/>
      <c r="D2235" s="540"/>
      <c r="E2235" s="541"/>
      <c r="F2235" s="541"/>
      <c r="G2235" s="541"/>
      <c r="H2235" s="541"/>
      <c r="I2235" s="541"/>
      <c r="J2235" s="541"/>
      <c r="K2235" s="541"/>
    </row>
    <row r="2236" spans="2:11" ht="20.100000000000001" customHeight="1" x14ac:dyDescent="0.25">
      <c r="B2236" s="538"/>
      <c r="C2236" s="539"/>
      <c r="D2236" s="540"/>
      <c r="E2236" s="541"/>
      <c r="F2236" s="541"/>
      <c r="G2236" s="541"/>
      <c r="H2236" s="541"/>
      <c r="I2236" s="541"/>
      <c r="J2236" s="541"/>
      <c r="K2236" s="541"/>
    </row>
    <row r="2237" spans="2:11" ht="20.100000000000001" customHeight="1" x14ac:dyDescent="0.25">
      <c r="B2237" s="538"/>
      <c r="C2237" s="539"/>
      <c r="D2237" s="540"/>
      <c r="E2237" s="541"/>
      <c r="F2237" s="541"/>
      <c r="G2237" s="541"/>
      <c r="H2237" s="541"/>
      <c r="I2237" s="541"/>
      <c r="J2237" s="541"/>
      <c r="K2237" s="541"/>
    </row>
    <row r="2238" spans="2:11" ht="20.100000000000001" customHeight="1" x14ac:dyDescent="0.25">
      <c r="B2238" s="538"/>
      <c r="C2238" s="539"/>
      <c r="D2238" s="540"/>
      <c r="E2238" s="541"/>
      <c r="F2238" s="541"/>
      <c r="G2238" s="541"/>
      <c r="H2238" s="541"/>
      <c r="I2238" s="541"/>
      <c r="J2238" s="541"/>
      <c r="K2238" s="541"/>
    </row>
    <row r="2239" spans="2:11" ht="20.100000000000001" customHeight="1" x14ac:dyDescent="0.25">
      <c r="B2239" s="538"/>
      <c r="C2239" s="539"/>
      <c r="D2239" s="540"/>
      <c r="E2239" s="541"/>
      <c r="F2239" s="541"/>
      <c r="G2239" s="541"/>
      <c r="H2239" s="541"/>
      <c r="I2239" s="541"/>
      <c r="J2239" s="541"/>
      <c r="K2239" s="541"/>
    </row>
    <row r="2240" spans="2:11" ht="20.100000000000001" customHeight="1" x14ac:dyDescent="0.25">
      <c r="B2240" s="538"/>
      <c r="C2240" s="539"/>
      <c r="D2240" s="540"/>
      <c r="E2240" s="541"/>
      <c r="F2240" s="541"/>
      <c r="G2240" s="541"/>
      <c r="H2240" s="541"/>
      <c r="I2240" s="541"/>
      <c r="J2240" s="541"/>
      <c r="K2240" s="541"/>
    </row>
    <row r="2241" spans="2:11" ht="20.100000000000001" customHeight="1" x14ac:dyDescent="0.25">
      <c r="B2241" s="538"/>
      <c r="C2241" s="539"/>
      <c r="D2241" s="540"/>
      <c r="E2241" s="541"/>
      <c r="F2241" s="541"/>
      <c r="G2241" s="541"/>
      <c r="H2241" s="541"/>
      <c r="I2241" s="541"/>
      <c r="J2241" s="541"/>
      <c r="K2241" s="541"/>
    </row>
    <row r="2242" spans="2:11" ht="20.100000000000001" customHeight="1" x14ac:dyDescent="0.25">
      <c r="B2242" s="538"/>
      <c r="C2242" s="539"/>
      <c r="D2242" s="540"/>
      <c r="E2242" s="541"/>
      <c r="F2242" s="541"/>
      <c r="G2242" s="541"/>
      <c r="H2242" s="541"/>
      <c r="I2242" s="541"/>
      <c r="J2242" s="541"/>
      <c r="K2242" s="541"/>
    </row>
    <row r="2243" spans="2:11" ht="20.100000000000001" customHeight="1" x14ac:dyDescent="0.25">
      <c r="B2243" s="538"/>
      <c r="C2243" s="539"/>
      <c r="D2243" s="540"/>
      <c r="E2243" s="541"/>
      <c r="F2243" s="541"/>
      <c r="G2243" s="541"/>
      <c r="H2243" s="541"/>
      <c r="I2243" s="541"/>
      <c r="J2243" s="541"/>
      <c r="K2243" s="541"/>
    </row>
    <row r="2244" spans="2:11" ht="20.100000000000001" customHeight="1" x14ac:dyDescent="0.25">
      <c r="B2244" s="538"/>
      <c r="C2244" s="539"/>
      <c r="D2244" s="540"/>
      <c r="E2244" s="541"/>
      <c r="F2244" s="541"/>
      <c r="G2244" s="541"/>
      <c r="H2244" s="541"/>
      <c r="I2244" s="541"/>
      <c r="J2244" s="541"/>
      <c r="K2244" s="541"/>
    </row>
    <row r="2245" spans="2:11" ht="20.100000000000001" customHeight="1" x14ac:dyDescent="0.25">
      <c r="B2245" s="538"/>
      <c r="C2245" s="539"/>
      <c r="D2245" s="540"/>
      <c r="E2245" s="541"/>
      <c r="F2245" s="541"/>
      <c r="G2245" s="541"/>
      <c r="H2245" s="541"/>
      <c r="I2245" s="541"/>
      <c r="J2245" s="541"/>
      <c r="K2245" s="541"/>
    </row>
    <row r="2246" spans="2:11" ht="20.100000000000001" customHeight="1" x14ac:dyDescent="0.25">
      <c r="B2246" s="538"/>
      <c r="C2246" s="539"/>
      <c r="D2246" s="540"/>
      <c r="E2246" s="541"/>
      <c r="F2246" s="541"/>
      <c r="G2246" s="541"/>
      <c r="H2246" s="541"/>
      <c r="I2246" s="541"/>
      <c r="J2246" s="541"/>
      <c r="K2246" s="541"/>
    </row>
    <row r="2247" spans="2:11" ht="20.100000000000001" customHeight="1" x14ac:dyDescent="0.25">
      <c r="B2247" s="538"/>
      <c r="C2247" s="539"/>
      <c r="D2247" s="540"/>
      <c r="E2247" s="541"/>
      <c r="F2247" s="541"/>
      <c r="G2247" s="541"/>
      <c r="H2247" s="541"/>
      <c r="I2247" s="541"/>
      <c r="J2247" s="541"/>
      <c r="K2247" s="541"/>
    </row>
    <row r="2248" spans="2:11" ht="20.100000000000001" customHeight="1" x14ac:dyDescent="0.25">
      <c r="B2248" s="538"/>
      <c r="C2248" s="539"/>
      <c r="D2248" s="540"/>
      <c r="E2248" s="541"/>
      <c r="F2248" s="541"/>
      <c r="G2248" s="541"/>
      <c r="H2248" s="541"/>
      <c r="I2248" s="541"/>
      <c r="J2248" s="541"/>
      <c r="K2248" s="541"/>
    </row>
    <row r="2249" spans="2:11" ht="20.100000000000001" customHeight="1" x14ac:dyDescent="0.25">
      <c r="B2249" s="538"/>
      <c r="C2249" s="539"/>
      <c r="D2249" s="540"/>
      <c r="E2249" s="541"/>
      <c r="F2249" s="541"/>
      <c r="G2249" s="541"/>
      <c r="H2249" s="541"/>
      <c r="I2249" s="541"/>
      <c r="J2249" s="541"/>
      <c r="K2249" s="541"/>
    </row>
    <row r="2250" spans="2:11" ht="20.100000000000001" customHeight="1" x14ac:dyDescent="0.25">
      <c r="B2250" s="538"/>
      <c r="C2250" s="539"/>
      <c r="D2250" s="540"/>
      <c r="E2250" s="541"/>
      <c r="F2250" s="541"/>
      <c r="G2250" s="541"/>
      <c r="H2250" s="541"/>
      <c r="I2250" s="541"/>
      <c r="J2250" s="541"/>
      <c r="K2250" s="541"/>
    </row>
    <row r="2251" spans="2:11" ht="20.100000000000001" customHeight="1" x14ac:dyDescent="0.25">
      <c r="B2251" s="538"/>
      <c r="C2251" s="539"/>
      <c r="D2251" s="540"/>
      <c r="E2251" s="541"/>
      <c r="F2251" s="541"/>
      <c r="G2251" s="541"/>
      <c r="H2251" s="541"/>
      <c r="I2251" s="541"/>
      <c r="J2251" s="541"/>
      <c r="K2251" s="541"/>
    </row>
    <row r="2252" spans="2:11" ht="20.100000000000001" customHeight="1" x14ac:dyDescent="0.25">
      <c r="B2252" s="538"/>
      <c r="C2252" s="539"/>
      <c r="D2252" s="540"/>
      <c r="E2252" s="541"/>
      <c r="F2252" s="541"/>
      <c r="G2252" s="541"/>
      <c r="H2252" s="541"/>
      <c r="I2252" s="541"/>
      <c r="J2252" s="541"/>
      <c r="K2252" s="541"/>
    </row>
    <row r="2253" spans="2:11" ht="20.100000000000001" customHeight="1" x14ac:dyDescent="0.25">
      <c r="B2253" s="538"/>
      <c r="C2253" s="539"/>
      <c r="D2253" s="540"/>
      <c r="E2253" s="541"/>
      <c r="F2253" s="541"/>
      <c r="G2253" s="541"/>
      <c r="H2253" s="541"/>
      <c r="I2253" s="541"/>
      <c r="J2253" s="541"/>
      <c r="K2253" s="541"/>
    </row>
    <row r="2254" spans="2:11" ht="20.100000000000001" customHeight="1" x14ac:dyDescent="0.25">
      <c r="B2254" s="538"/>
      <c r="C2254" s="539"/>
      <c r="D2254" s="540"/>
      <c r="E2254" s="541"/>
      <c r="F2254" s="541"/>
      <c r="G2254" s="541"/>
      <c r="H2254" s="541"/>
      <c r="I2254" s="541"/>
      <c r="J2254" s="541"/>
      <c r="K2254" s="541"/>
    </row>
    <row r="2255" spans="2:11" ht="20.100000000000001" customHeight="1" x14ac:dyDescent="0.25">
      <c r="B2255" s="538"/>
      <c r="C2255" s="539"/>
      <c r="D2255" s="540"/>
      <c r="E2255" s="541"/>
      <c r="F2255" s="541"/>
      <c r="G2255" s="541"/>
      <c r="H2255" s="541"/>
      <c r="I2255" s="541"/>
      <c r="J2255" s="541"/>
      <c r="K2255" s="541"/>
    </row>
    <row r="2256" spans="2:11" ht="20.100000000000001" customHeight="1" x14ac:dyDescent="0.25">
      <c r="B2256" s="538"/>
      <c r="C2256" s="539"/>
      <c r="D2256" s="540"/>
      <c r="E2256" s="541"/>
      <c r="F2256" s="541"/>
      <c r="G2256" s="541"/>
      <c r="H2256" s="541"/>
      <c r="I2256" s="541"/>
      <c r="J2256" s="541"/>
      <c r="K2256" s="541"/>
    </row>
    <row r="2257" spans="2:11" ht="20.100000000000001" customHeight="1" x14ac:dyDescent="0.25">
      <c r="B2257" s="538"/>
      <c r="C2257" s="539"/>
      <c r="D2257" s="540"/>
      <c r="E2257" s="541"/>
      <c r="F2257" s="541"/>
      <c r="G2257" s="541"/>
      <c r="H2257" s="541"/>
      <c r="I2257" s="541"/>
      <c r="J2257" s="541"/>
      <c r="K2257" s="541"/>
    </row>
    <row r="2258" spans="2:11" ht="20.100000000000001" customHeight="1" x14ac:dyDescent="0.25">
      <c r="B2258" s="538"/>
      <c r="C2258" s="539"/>
      <c r="D2258" s="540"/>
      <c r="E2258" s="541"/>
      <c r="F2258" s="541"/>
      <c r="G2258" s="541"/>
      <c r="H2258" s="541"/>
      <c r="I2258" s="541"/>
      <c r="J2258" s="541"/>
      <c r="K2258" s="541"/>
    </row>
    <row r="2259" spans="2:11" ht="20.100000000000001" customHeight="1" x14ac:dyDescent="0.25">
      <c r="B2259" s="538"/>
      <c r="C2259" s="539"/>
      <c r="D2259" s="540"/>
      <c r="E2259" s="541"/>
      <c r="F2259" s="541"/>
      <c r="G2259" s="541"/>
      <c r="H2259" s="541"/>
      <c r="I2259" s="541"/>
      <c r="J2259" s="541"/>
      <c r="K2259" s="541"/>
    </row>
    <row r="2260" spans="2:11" ht="20.100000000000001" customHeight="1" x14ac:dyDescent="0.25">
      <c r="B2260" s="538"/>
      <c r="C2260" s="539"/>
      <c r="D2260" s="540"/>
      <c r="E2260" s="541"/>
      <c r="F2260" s="541"/>
      <c r="G2260" s="541"/>
      <c r="H2260" s="541"/>
      <c r="I2260" s="541"/>
      <c r="J2260" s="541"/>
      <c r="K2260" s="541"/>
    </row>
    <row r="2261" spans="2:11" ht="20.100000000000001" customHeight="1" x14ac:dyDescent="0.25">
      <c r="B2261" s="538"/>
      <c r="C2261" s="539"/>
      <c r="D2261" s="540"/>
      <c r="E2261" s="541"/>
      <c r="F2261" s="541"/>
      <c r="G2261" s="541"/>
      <c r="H2261" s="541"/>
      <c r="I2261" s="541"/>
      <c r="J2261" s="541"/>
      <c r="K2261" s="541"/>
    </row>
    <row r="2262" spans="2:11" ht="20.100000000000001" customHeight="1" x14ac:dyDescent="0.25">
      <c r="B2262" s="538"/>
      <c r="C2262" s="539"/>
      <c r="D2262" s="540"/>
      <c r="E2262" s="541"/>
      <c r="F2262" s="541"/>
      <c r="G2262" s="541"/>
      <c r="H2262" s="541"/>
      <c r="I2262" s="541"/>
      <c r="J2262" s="541"/>
      <c r="K2262" s="541"/>
    </row>
    <row r="2263" spans="2:11" ht="20.100000000000001" customHeight="1" x14ac:dyDescent="0.25">
      <c r="B2263" s="538"/>
      <c r="C2263" s="539"/>
      <c r="D2263" s="540"/>
      <c r="E2263" s="541"/>
      <c r="F2263" s="541"/>
      <c r="G2263" s="541"/>
      <c r="H2263" s="541"/>
      <c r="I2263" s="541"/>
      <c r="J2263" s="541"/>
      <c r="K2263" s="541"/>
    </row>
    <row r="2264" spans="2:11" ht="20.100000000000001" customHeight="1" x14ac:dyDescent="0.25">
      <c r="B2264" s="538"/>
      <c r="C2264" s="539"/>
      <c r="D2264" s="540"/>
      <c r="E2264" s="541"/>
      <c r="F2264" s="541"/>
      <c r="G2264" s="541"/>
      <c r="H2264" s="541"/>
      <c r="I2264" s="541"/>
      <c r="J2264" s="541"/>
      <c r="K2264" s="541"/>
    </row>
    <row r="2265" spans="2:11" ht="20.100000000000001" customHeight="1" x14ac:dyDescent="0.25">
      <c r="B2265" s="538"/>
      <c r="C2265" s="539"/>
      <c r="D2265" s="540"/>
      <c r="E2265" s="541"/>
      <c r="F2265" s="541"/>
      <c r="G2265" s="541"/>
      <c r="H2265" s="541"/>
      <c r="I2265" s="541"/>
      <c r="J2265" s="541"/>
      <c r="K2265" s="541"/>
    </row>
    <row r="2266" spans="2:11" ht="20.100000000000001" customHeight="1" x14ac:dyDescent="0.25">
      <c r="B2266" s="538"/>
      <c r="C2266" s="539"/>
      <c r="D2266" s="540"/>
      <c r="E2266" s="541"/>
      <c r="F2266" s="541"/>
      <c r="G2266" s="541"/>
      <c r="H2266" s="541"/>
      <c r="I2266" s="541"/>
      <c r="J2266" s="541"/>
      <c r="K2266" s="541"/>
    </row>
    <row r="2267" spans="2:11" ht="20.100000000000001" customHeight="1" x14ac:dyDescent="0.25">
      <c r="B2267" s="538"/>
      <c r="C2267" s="539"/>
      <c r="D2267" s="540"/>
      <c r="E2267" s="541"/>
      <c r="F2267" s="541"/>
      <c r="G2267" s="541"/>
      <c r="H2267" s="541"/>
      <c r="I2267" s="541"/>
      <c r="J2267" s="541"/>
      <c r="K2267" s="541"/>
    </row>
    <row r="2268" spans="2:11" ht="20.100000000000001" customHeight="1" x14ac:dyDescent="0.25">
      <c r="B2268" s="538"/>
      <c r="C2268" s="539"/>
      <c r="D2268" s="540"/>
      <c r="E2268" s="541"/>
      <c r="F2268" s="541"/>
      <c r="G2268" s="541"/>
      <c r="H2268" s="541"/>
      <c r="I2268" s="541"/>
      <c r="J2268" s="541"/>
      <c r="K2268" s="541"/>
    </row>
    <row r="2269" spans="2:11" ht="20.100000000000001" customHeight="1" x14ac:dyDescent="0.25">
      <c r="B2269" s="538"/>
      <c r="C2269" s="539"/>
      <c r="D2269" s="540"/>
      <c r="E2269" s="541"/>
      <c r="F2269" s="541"/>
      <c r="G2269" s="541"/>
      <c r="H2269" s="541"/>
      <c r="I2269" s="541"/>
      <c r="J2269" s="541"/>
      <c r="K2269" s="541"/>
    </row>
    <row r="2270" spans="2:11" ht="20.100000000000001" customHeight="1" x14ac:dyDescent="0.25">
      <c r="B2270" s="538"/>
      <c r="C2270" s="539"/>
      <c r="D2270" s="540"/>
      <c r="E2270" s="541"/>
      <c r="F2270" s="541"/>
      <c r="G2270" s="541"/>
      <c r="H2270" s="541"/>
      <c r="I2270" s="541"/>
      <c r="J2270" s="541"/>
      <c r="K2270" s="541"/>
    </row>
    <row r="2271" spans="2:11" ht="20.100000000000001" customHeight="1" x14ac:dyDescent="0.25">
      <c r="B2271" s="538"/>
      <c r="C2271" s="539"/>
      <c r="D2271" s="540"/>
      <c r="E2271" s="541"/>
      <c r="F2271" s="541"/>
      <c r="G2271" s="541"/>
      <c r="H2271" s="541"/>
      <c r="I2271" s="541"/>
      <c r="J2271" s="541"/>
      <c r="K2271" s="541"/>
    </row>
    <row r="2272" spans="2:11" ht="20.100000000000001" customHeight="1" x14ac:dyDescent="0.25">
      <c r="B2272" s="538"/>
      <c r="C2272" s="539"/>
      <c r="D2272" s="540"/>
      <c r="E2272" s="541"/>
      <c r="F2272" s="541"/>
      <c r="G2272" s="541"/>
      <c r="H2272" s="541"/>
      <c r="I2272" s="541"/>
      <c r="J2272" s="541"/>
      <c r="K2272" s="541"/>
    </row>
    <row r="2273" spans="2:11" ht="20.100000000000001" customHeight="1" x14ac:dyDescent="0.25">
      <c r="B2273" s="538"/>
      <c r="C2273" s="539"/>
      <c r="D2273" s="540"/>
      <c r="E2273" s="541"/>
      <c r="F2273" s="541"/>
      <c r="G2273" s="541"/>
      <c r="H2273" s="541"/>
      <c r="I2273" s="541"/>
      <c r="J2273" s="541"/>
      <c r="K2273" s="541"/>
    </row>
    <row r="2274" spans="2:11" ht="20.100000000000001" customHeight="1" x14ac:dyDescent="0.25">
      <c r="B2274" s="538"/>
      <c r="C2274" s="539"/>
      <c r="D2274" s="540"/>
      <c r="E2274" s="541"/>
      <c r="F2274" s="541"/>
      <c r="G2274" s="541"/>
      <c r="H2274" s="541"/>
      <c r="I2274" s="541"/>
      <c r="J2274" s="541"/>
      <c r="K2274" s="541"/>
    </row>
    <row r="2275" spans="2:11" ht="20.100000000000001" customHeight="1" x14ac:dyDescent="0.25">
      <c r="B2275" s="538"/>
      <c r="C2275" s="539"/>
      <c r="D2275" s="540"/>
      <c r="E2275" s="541"/>
      <c r="F2275" s="541"/>
      <c r="G2275" s="541"/>
      <c r="H2275" s="541"/>
      <c r="I2275" s="541"/>
      <c r="J2275" s="541"/>
      <c r="K2275" s="541"/>
    </row>
    <row r="2276" spans="2:11" ht="20.100000000000001" customHeight="1" x14ac:dyDescent="0.25">
      <c r="B2276" s="538"/>
      <c r="C2276" s="539"/>
      <c r="D2276" s="540"/>
      <c r="E2276" s="541"/>
      <c r="F2276" s="541"/>
      <c r="G2276" s="541"/>
      <c r="H2276" s="541"/>
      <c r="I2276" s="541"/>
      <c r="J2276" s="541"/>
      <c r="K2276" s="541"/>
    </row>
    <row r="2277" spans="2:11" ht="20.100000000000001" customHeight="1" x14ac:dyDescent="0.25">
      <c r="B2277" s="538"/>
      <c r="C2277" s="539"/>
      <c r="D2277" s="540"/>
      <c r="E2277" s="541"/>
      <c r="F2277" s="541"/>
      <c r="G2277" s="541"/>
      <c r="H2277" s="541"/>
      <c r="I2277" s="541"/>
      <c r="J2277" s="541"/>
      <c r="K2277" s="541"/>
    </row>
    <row r="2278" spans="2:11" ht="20.100000000000001" customHeight="1" x14ac:dyDescent="0.25">
      <c r="B2278" s="538"/>
      <c r="C2278" s="539"/>
      <c r="D2278" s="540"/>
      <c r="E2278" s="541"/>
      <c r="F2278" s="541"/>
      <c r="G2278" s="541"/>
      <c r="H2278" s="541"/>
      <c r="I2278" s="541"/>
      <c r="J2278" s="541"/>
      <c r="K2278" s="541"/>
    </row>
    <row r="2279" spans="2:11" ht="20.100000000000001" customHeight="1" x14ac:dyDescent="0.25">
      <c r="B2279" s="538"/>
      <c r="C2279" s="539"/>
      <c r="D2279" s="540"/>
      <c r="E2279" s="541"/>
      <c r="F2279" s="541"/>
      <c r="G2279" s="541"/>
      <c r="H2279" s="541"/>
      <c r="I2279" s="541"/>
      <c r="J2279" s="541"/>
      <c r="K2279" s="541"/>
    </row>
    <row r="2280" spans="2:11" ht="20.100000000000001" customHeight="1" x14ac:dyDescent="0.25">
      <c r="B2280" s="538"/>
      <c r="C2280" s="539"/>
      <c r="D2280" s="540"/>
      <c r="E2280" s="541"/>
      <c r="F2280" s="541"/>
      <c r="G2280" s="541"/>
      <c r="H2280" s="541"/>
      <c r="I2280" s="541"/>
      <c r="J2280" s="541"/>
      <c r="K2280" s="541"/>
    </row>
    <row r="2281" spans="2:11" ht="20.100000000000001" customHeight="1" x14ac:dyDescent="0.25">
      <c r="B2281" s="538"/>
      <c r="C2281" s="539"/>
      <c r="D2281" s="540"/>
      <c r="E2281" s="541"/>
      <c r="F2281" s="541"/>
      <c r="G2281" s="541"/>
      <c r="H2281" s="541"/>
      <c r="I2281" s="541"/>
      <c r="J2281" s="541"/>
      <c r="K2281" s="541"/>
    </row>
    <row r="2282" spans="2:11" ht="20.100000000000001" customHeight="1" x14ac:dyDescent="0.25">
      <c r="B2282" s="538"/>
      <c r="C2282" s="539"/>
      <c r="D2282" s="540"/>
      <c r="E2282" s="541"/>
      <c r="F2282" s="541"/>
      <c r="G2282" s="541"/>
      <c r="H2282" s="541"/>
      <c r="I2282" s="541"/>
      <c r="J2282" s="541"/>
      <c r="K2282" s="541"/>
    </row>
    <row r="2283" spans="2:11" ht="20.100000000000001" customHeight="1" x14ac:dyDescent="0.25">
      <c r="B2283" s="538"/>
      <c r="C2283" s="539"/>
      <c r="D2283" s="540"/>
      <c r="E2283" s="541"/>
      <c r="F2283" s="541"/>
      <c r="G2283" s="541"/>
      <c r="H2283" s="541"/>
      <c r="I2283" s="541"/>
      <c r="J2283" s="541"/>
      <c r="K2283" s="541"/>
    </row>
    <row r="2284" spans="2:11" ht="20.100000000000001" customHeight="1" x14ac:dyDescent="0.25">
      <c r="B2284" s="538"/>
      <c r="C2284" s="539"/>
      <c r="D2284" s="540"/>
      <c r="E2284" s="541"/>
      <c r="F2284" s="541"/>
      <c r="G2284" s="541"/>
      <c r="H2284" s="541"/>
      <c r="I2284" s="541"/>
      <c r="J2284" s="541"/>
      <c r="K2284" s="541"/>
    </row>
    <row r="2285" spans="2:11" ht="20.100000000000001" customHeight="1" x14ac:dyDescent="0.25">
      <c r="B2285" s="538"/>
      <c r="C2285" s="539"/>
      <c r="D2285" s="540"/>
      <c r="E2285" s="541"/>
      <c r="F2285" s="541"/>
      <c r="G2285" s="541"/>
      <c r="H2285" s="541"/>
      <c r="I2285" s="541"/>
      <c r="J2285" s="541"/>
      <c r="K2285" s="541"/>
    </row>
    <row r="2286" spans="2:11" ht="20.100000000000001" customHeight="1" x14ac:dyDescent="0.25">
      <c r="B2286" s="538"/>
      <c r="C2286" s="539"/>
      <c r="D2286" s="540"/>
      <c r="E2286" s="541"/>
      <c r="F2286" s="541"/>
      <c r="G2286" s="541"/>
      <c r="H2286" s="541"/>
      <c r="I2286" s="541"/>
      <c r="J2286" s="541"/>
      <c r="K2286" s="541"/>
    </row>
    <row r="2287" spans="2:11" ht="20.100000000000001" customHeight="1" x14ac:dyDescent="0.25">
      <c r="B2287" s="538"/>
      <c r="C2287" s="539"/>
      <c r="D2287" s="540"/>
      <c r="E2287" s="541"/>
      <c r="F2287" s="541"/>
      <c r="G2287" s="541"/>
      <c r="H2287" s="541"/>
      <c r="I2287" s="541"/>
      <c r="J2287" s="541"/>
      <c r="K2287" s="541"/>
    </row>
    <row r="2288" spans="2:11" ht="20.100000000000001" customHeight="1" x14ac:dyDescent="0.25">
      <c r="B2288" s="538"/>
      <c r="C2288" s="539"/>
      <c r="D2288" s="540"/>
      <c r="E2288" s="541"/>
      <c r="F2288" s="541"/>
      <c r="G2288" s="541"/>
      <c r="H2288" s="541"/>
      <c r="I2288" s="541"/>
      <c r="J2288" s="541"/>
      <c r="K2288" s="541"/>
    </row>
    <row r="2289" spans="2:11" ht="20.100000000000001" customHeight="1" x14ac:dyDescent="0.25">
      <c r="B2289" s="538"/>
      <c r="C2289" s="539"/>
      <c r="D2289" s="540"/>
      <c r="E2289" s="541"/>
      <c r="F2289" s="541"/>
      <c r="G2289" s="541"/>
      <c r="H2289" s="541"/>
      <c r="I2289" s="541"/>
      <c r="J2289" s="541"/>
      <c r="K2289" s="541"/>
    </row>
    <row r="2290" spans="2:11" ht="20.100000000000001" customHeight="1" x14ac:dyDescent="0.25">
      <c r="B2290" s="538"/>
      <c r="C2290" s="539"/>
      <c r="D2290" s="540"/>
      <c r="E2290" s="541"/>
      <c r="F2290" s="541"/>
      <c r="G2290" s="541"/>
      <c r="H2290" s="541"/>
      <c r="I2290" s="541"/>
      <c r="J2290" s="541"/>
      <c r="K2290" s="541"/>
    </row>
    <row r="2291" spans="2:11" ht="20.100000000000001" customHeight="1" x14ac:dyDescent="0.25">
      <c r="B2291" s="538"/>
      <c r="C2291" s="539"/>
      <c r="D2291" s="540"/>
      <c r="E2291" s="541"/>
      <c r="F2291" s="541"/>
      <c r="G2291" s="541"/>
      <c r="H2291" s="541"/>
      <c r="I2291" s="541"/>
      <c r="J2291" s="541"/>
      <c r="K2291" s="541"/>
    </row>
    <row r="2292" spans="2:11" ht="20.100000000000001" customHeight="1" x14ac:dyDescent="0.25">
      <c r="B2292" s="538"/>
      <c r="C2292" s="539"/>
      <c r="D2292" s="540"/>
      <c r="E2292" s="541"/>
      <c r="F2292" s="541"/>
      <c r="G2292" s="541"/>
      <c r="H2292" s="541"/>
      <c r="I2292" s="541"/>
      <c r="J2292" s="541"/>
      <c r="K2292" s="541"/>
    </row>
    <row r="2293" spans="2:11" ht="20.100000000000001" customHeight="1" x14ac:dyDescent="0.25">
      <c r="B2293" s="538"/>
      <c r="C2293" s="539"/>
      <c r="D2293" s="540"/>
      <c r="E2293" s="541"/>
      <c r="F2293" s="541"/>
      <c r="G2293" s="541"/>
      <c r="H2293" s="541"/>
      <c r="I2293" s="541"/>
      <c r="J2293" s="541"/>
      <c r="K2293" s="541"/>
    </row>
    <row r="2294" spans="2:11" ht="20.100000000000001" customHeight="1" x14ac:dyDescent="0.25">
      <c r="B2294" s="538"/>
      <c r="C2294" s="539"/>
      <c r="D2294" s="540"/>
      <c r="E2294" s="541"/>
      <c r="F2294" s="541"/>
      <c r="G2294" s="541"/>
      <c r="H2294" s="541"/>
      <c r="I2294" s="541"/>
      <c r="J2294" s="541"/>
      <c r="K2294" s="541"/>
    </row>
    <row r="2295" spans="2:11" ht="20.100000000000001" customHeight="1" x14ac:dyDescent="0.25">
      <c r="B2295" s="538"/>
      <c r="C2295" s="539"/>
      <c r="D2295" s="540"/>
      <c r="E2295" s="541"/>
      <c r="F2295" s="541"/>
      <c r="G2295" s="541"/>
      <c r="H2295" s="541"/>
      <c r="I2295" s="541"/>
      <c r="J2295" s="541"/>
      <c r="K2295" s="541"/>
    </row>
    <row r="2296" spans="2:11" ht="20.100000000000001" customHeight="1" x14ac:dyDescent="0.25">
      <c r="B2296" s="538"/>
      <c r="C2296" s="539"/>
      <c r="D2296" s="540"/>
      <c r="E2296" s="541"/>
      <c r="F2296" s="541"/>
      <c r="G2296" s="541"/>
      <c r="H2296" s="541"/>
      <c r="I2296" s="541"/>
      <c r="J2296" s="541"/>
      <c r="K2296" s="541"/>
    </row>
    <row r="2297" spans="2:11" ht="20.100000000000001" customHeight="1" x14ac:dyDescent="0.25">
      <c r="B2297" s="538"/>
      <c r="C2297" s="539"/>
      <c r="D2297" s="540"/>
      <c r="E2297" s="541"/>
      <c r="F2297" s="541"/>
      <c r="G2297" s="541"/>
      <c r="H2297" s="541"/>
      <c r="I2297" s="541"/>
      <c r="J2297" s="541"/>
      <c r="K2297" s="541"/>
    </row>
    <row r="2298" spans="2:11" ht="20.100000000000001" customHeight="1" x14ac:dyDescent="0.25">
      <c r="B2298" s="538"/>
      <c r="C2298" s="539"/>
      <c r="D2298" s="540"/>
      <c r="E2298" s="541"/>
      <c r="F2298" s="541"/>
      <c r="G2298" s="541"/>
      <c r="H2298" s="541"/>
      <c r="I2298" s="541"/>
      <c r="J2298" s="541"/>
      <c r="K2298" s="541"/>
    </row>
    <row r="2299" spans="2:11" ht="20.100000000000001" customHeight="1" x14ac:dyDescent="0.25">
      <c r="B2299" s="538"/>
      <c r="C2299" s="539"/>
      <c r="D2299" s="540"/>
      <c r="E2299" s="541"/>
      <c r="F2299" s="541"/>
      <c r="G2299" s="541"/>
      <c r="H2299" s="541"/>
      <c r="I2299" s="541"/>
      <c r="J2299" s="541"/>
      <c r="K2299" s="541"/>
    </row>
    <row r="2300" spans="2:11" ht="20.100000000000001" customHeight="1" x14ac:dyDescent="0.25">
      <c r="B2300" s="538"/>
      <c r="C2300" s="539"/>
      <c r="D2300" s="540"/>
      <c r="E2300" s="541"/>
      <c r="F2300" s="541"/>
      <c r="G2300" s="541"/>
      <c r="H2300" s="541"/>
      <c r="I2300" s="541"/>
      <c r="J2300" s="541"/>
      <c r="K2300" s="541"/>
    </row>
    <row r="2301" spans="2:11" ht="20.100000000000001" customHeight="1" x14ac:dyDescent="0.25">
      <c r="B2301" s="538"/>
      <c r="C2301" s="539"/>
      <c r="D2301" s="540"/>
      <c r="E2301" s="541"/>
      <c r="F2301" s="541"/>
      <c r="G2301" s="541"/>
      <c r="H2301" s="541"/>
      <c r="I2301" s="541"/>
      <c r="J2301" s="541"/>
      <c r="K2301" s="541"/>
    </row>
    <row r="2302" spans="2:11" ht="20.100000000000001" customHeight="1" x14ac:dyDescent="0.25">
      <c r="B2302" s="538"/>
      <c r="C2302" s="539"/>
      <c r="D2302" s="540"/>
      <c r="E2302" s="541"/>
      <c r="F2302" s="541"/>
      <c r="G2302" s="541"/>
      <c r="H2302" s="541"/>
      <c r="I2302" s="541"/>
      <c r="J2302" s="541"/>
      <c r="K2302" s="541"/>
    </row>
    <row r="2303" spans="2:11" ht="20.100000000000001" customHeight="1" x14ac:dyDescent="0.25">
      <c r="B2303" s="538"/>
      <c r="C2303" s="539"/>
      <c r="D2303" s="540"/>
      <c r="E2303" s="541"/>
      <c r="F2303" s="541"/>
      <c r="G2303" s="541"/>
      <c r="H2303" s="541"/>
      <c r="I2303" s="541"/>
      <c r="J2303" s="541"/>
      <c r="K2303" s="541"/>
    </row>
    <row r="2304" spans="2:11" ht="20.100000000000001" customHeight="1" x14ac:dyDescent="0.25">
      <c r="B2304" s="538"/>
      <c r="C2304" s="539"/>
      <c r="D2304" s="540"/>
      <c r="E2304" s="541"/>
      <c r="F2304" s="541"/>
      <c r="G2304" s="541"/>
      <c r="H2304" s="541"/>
      <c r="I2304" s="541"/>
      <c r="J2304" s="541"/>
      <c r="K2304" s="541"/>
    </row>
    <row r="2305" spans="2:11" ht="20.100000000000001" customHeight="1" x14ac:dyDescent="0.25">
      <c r="B2305" s="538"/>
      <c r="C2305" s="539"/>
      <c r="D2305" s="540"/>
      <c r="E2305" s="541"/>
      <c r="F2305" s="541"/>
      <c r="G2305" s="541"/>
      <c r="H2305" s="541"/>
      <c r="I2305" s="541"/>
      <c r="J2305" s="541"/>
      <c r="K2305" s="541"/>
    </row>
    <row r="2306" spans="2:11" ht="20.100000000000001" customHeight="1" x14ac:dyDescent="0.25">
      <c r="B2306" s="538"/>
      <c r="C2306" s="539"/>
      <c r="D2306" s="540"/>
      <c r="E2306" s="541"/>
      <c r="F2306" s="541"/>
      <c r="G2306" s="541"/>
      <c r="H2306" s="541"/>
      <c r="I2306" s="541"/>
      <c r="J2306" s="541"/>
      <c r="K2306" s="541"/>
    </row>
    <row r="2307" spans="2:11" ht="20.100000000000001" customHeight="1" x14ac:dyDescent="0.25">
      <c r="B2307" s="538"/>
      <c r="C2307" s="539"/>
      <c r="D2307" s="540"/>
      <c r="E2307" s="541"/>
      <c r="F2307" s="541"/>
      <c r="G2307" s="541"/>
      <c r="H2307" s="541"/>
      <c r="I2307" s="541"/>
      <c r="J2307" s="541"/>
      <c r="K2307" s="541"/>
    </row>
    <row r="2308" spans="2:11" ht="20.100000000000001" customHeight="1" x14ac:dyDescent="0.25">
      <c r="B2308" s="538"/>
      <c r="C2308" s="539"/>
      <c r="D2308" s="540"/>
      <c r="E2308" s="541"/>
      <c r="F2308" s="541"/>
      <c r="G2308" s="541"/>
      <c r="H2308" s="541"/>
      <c r="I2308" s="541"/>
      <c r="J2308" s="541"/>
      <c r="K2308" s="541"/>
    </row>
    <row r="2309" spans="2:11" ht="20.100000000000001" customHeight="1" x14ac:dyDescent="0.25">
      <c r="B2309" s="538"/>
      <c r="C2309" s="539"/>
      <c r="D2309" s="540"/>
      <c r="E2309" s="541"/>
      <c r="F2309" s="541"/>
      <c r="G2309" s="541"/>
      <c r="H2309" s="541"/>
      <c r="I2309" s="541"/>
      <c r="J2309" s="541"/>
      <c r="K2309" s="541"/>
    </row>
    <row r="2310" spans="2:11" ht="20.100000000000001" customHeight="1" x14ac:dyDescent="0.25">
      <c r="B2310" s="538"/>
      <c r="C2310" s="539"/>
      <c r="D2310" s="540"/>
      <c r="E2310" s="541"/>
      <c r="F2310" s="541"/>
      <c r="G2310" s="541"/>
      <c r="H2310" s="541"/>
      <c r="I2310" s="541"/>
      <c r="J2310" s="541"/>
      <c r="K2310" s="541"/>
    </row>
    <row r="2311" spans="2:11" ht="20.100000000000001" customHeight="1" x14ac:dyDescent="0.25">
      <c r="B2311" s="538"/>
      <c r="C2311" s="539"/>
      <c r="D2311" s="540"/>
      <c r="E2311" s="541"/>
      <c r="F2311" s="541"/>
      <c r="G2311" s="541"/>
      <c r="H2311" s="541"/>
      <c r="I2311" s="541"/>
      <c r="J2311" s="541"/>
      <c r="K2311" s="541"/>
    </row>
    <row r="2312" spans="2:11" ht="20.100000000000001" customHeight="1" x14ac:dyDescent="0.25">
      <c r="B2312" s="538"/>
      <c r="C2312" s="539"/>
      <c r="D2312" s="540"/>
      <c r="E2312" s="541"/>
      <c r="F2312" s="541"/>
      <c r="G2312" s="541"/>
      <c r="H2312" s="541"/>
      <c r="I2312" s="541"/>
      <c r="J2312" s="541"/>
      <c r="K2312" s="541"/>
    </row>
    <row r="2313" spans="2:11" ht="20.100000000000001" customHeight="1" x14ac:dyDescent="0.25">
      <c r="B2313" s="538"/>
      <c r="C2313" s="539"/>
      <c r="D2313" s="540"/>
      <c r="E2313" s="541"/>
      <c r="F2313" s="541"/>
      <c r="G2313" s="541"/>
      <c r="H2313" s="541"/>
      <c r="I2313" s="541"/>
      <c r="J2313" s="541"/>
      <c r="K2313" s="541"/>
    </row>
    <row r="2314" spans="2:11" ht="20.100000000000001" customHeight="1" x14ac:dyDescent="0.25">
      <c r="B2314" s="538"/>
      <c r="C2314" s="539"/>
      <c r="D2314" s="540"/>
      <c r="E2314" s="541"/>
      <c r="F2314" s="541"/>
      <c r="G2314" s="541"/>
      <c r="H2314" s="541"/>
      <c r="I2314" s="541"/>
      <c r="J2314" s="541"/>
      <c r="K2314" s="541"/>
    </row>
    <row r="2315" spans="2:11" ht="20.100000000000001" customHeight="1" x14ac:dyDescent="0.25">
      <c r="B2315" s="538"/>
      <c r="C2315" s="539"/>
      <c r="D2315" s="540"/>
      <c r="E2315" s="541"/>
      <c r="F2315" s="541"/>
      <c r="G2315" s="541"/>
      <c r="H2315" s="541"/>
      <c r="I2315" s="541"/>
      <c r="J2315" s="541"/>
      <c r="K2315" s="541"/>
    </row>
    <row r="2316" spans="2:11" ht="20.100000000000001" customHeight="1" x14ac:dyDescent="0.25">
      <c r="B2316" s="538"/>
      <c r="C2316" s="539"/>
      <c r="D2316" s="540"/>
      <c r="E2316" s="541"/>
      <c r="F2316" s="541"/>
      <c r="G2316" s="541"/>
      <c r="H2316" s="541"/>
      <c r="I2316" s="541"/>
      <c r="J2316" s="541"/>
      <c r="K2316" s="541"/>
    </row>
    <row r="2317" spans="2:11" ht="20.100000000000001" customHeight="1" x14ac:dyDescent="0.25">
      <c r="B2317" s="538"/>
      <c r="C2317" s="539"/>
      <c r="D2317" s="540"/>
      <c r="E2317" s="541"/>
      <c r="F2317" s="541"/>
      <c r="G2317" s="541"/>
      <c r="H2317" s="541"/>
      <c r="I2317" s="541"/>
      <c r="J2317" s="541"/>
      <c r="K2317" s="541"/>
    </row>
    <row r="2318" spans="2:11" ht="20.100000000000001" customHeight="1" x14ac:dyDescent="0.25">
      <c r="B2318" s="538"/>
      <c r="C2318" s="539"/>
      <c r="D2318" s="540"/>
      <c r="E2318" s="541"/>
      <c r="F2318" s="541"/>
      <c r="G2318" s="541"/>
      <c r="H2318" s="541"/>
      <c r="I2318" s="541"/>
      <c r="J2318" s="541"/>
      <c r="K2318" s="541"/>
    </row>
    <row r="2319" spans="2:11" ht="20.100000000000001" customHeight="1" x14ac:dyDescent="0.25">
      <c r="B2319" s="538"/>
      <c r="C2319" s="539"/>
      <c r="D2319" s="540"/>
      <c r="E2319" s="541"/>
      <c r="F2319" s="541"/>
      <c r="G2319" s="541"/>
      <c r="H2319" s="541"/>
      <c r="I2319" s="541"/>
      <c r="J2319" s="541"/>
      <c r="K2319" s="541"/>
    </row>
    <row r="2320" spans="2:11" ht="20.100000000000001" customHeight="1" x14ac:dyDescent="0.25">
      <c r="B2320" s="538"/>
      <c r="C2320" s="539"/>
      <c r="D2320" s="540"/>
      <c r="E2320" s="541"/>
      <c r="F2320" s="541"/>
      <c r="G2320" s="541"/>
      <c r="H2320" s="541"/>
      <c r="I2320" s="541"/>
      <c r="J2320" s="541"/>
      <c r="K2320" s="541"/>
    </row>
    <row r="2321" spans="2:11" ht="20.100000000000001" customHeight="1" x14ac:dyDescent="0.25">
      <c r="B2321" s="538"/>
      <c r="C2321" s="539"/>
      <c r="D2321" s="540"/>
      <c r="E2321" s="541"/>
      <c r="F2321" s="541"/>
      <c r="G2321" s="541"/>
      <c r="H2321" s="541"/>
      <c r="I2321" s="541"/>
      <c r="J2321" s="541"/>
      <c r="K2321" s="541"/>
    </row>
    <row r="2322" spans="2:11" ht="20.100000000000001" customHeight="1" x14ac:dyDescent="0.25">
      <c r="B2322" s="538"/>
      <c r="C2322" s="539"/>
      <c r="D2322" s="540"/>
      <c r="E2322" s="541"/>
      <c r="F2322" s="541"/>
      <c r="G2322" s="541"/>
      <c r="H2322" s="541"/>
      <c r="I2322" s="541"/>
      <c r="J2322" s="541"/>
      <c r="K2322" s="541"/>
    </row>
    <row r="2323" spans="2:11" ht="20.100000000000001" customHeight="1" x14ac:dyDescent="0.25">
      <c r="B2323" s="538"/>
      <c r="C2323" s="539"/>
      <c r="D2323" s="540"/>
      <c r="E2323" s="541"/>
      <c r="F2323" s="541"/>
      <c r="G2323" s="541"/>
      <c r="H2323" s="541"/>
      <c r="I2323" s="541"/>
      <c r="J2323" s="541"/>
      <c r="K2323" s="541"/>
    </row>
    <row r="2324" spans="2:11" ht="20.100000000000001" customHeight="1" x14ac:dyDescent="0.25">
      <c r="B2324" s="538"/>
      <c r="C2324" s="539"/>
      <c r="D2324" s="540"/>
      <c r="E2324" s="541"/>
      <c r="F2324" s="541"/>
      <c r="G2324" s="541"/>
      <c r="H2324" s="541"/>
      <c r="I2324" s="541"/>
      <c r="J2324" s="541"/>
      <c r="K2324" s="541"/>
    </row>
    <row r="2325" spans="2:11" ht="20.100000000000001" customHeight="1" x14ac:dyDescent="0.25">
      <c r="B2325" s="538"/>
      <c r="C2325" s="539"/>
      <c r="D2325" s="540"/>
      <c r="E2325" s="541"/>
      <c r="F2325" s="541"/>
      <c r="G2325" s="541"/>
      <c r="H2325" s="541"/>
      <c r="I2325" s="541"/>
      <c r="J2325" s="541"/>
      <c r="K2325" s="541"/>
    </row>
    <row r="2326" spans="2:11" ht="20.100000000000001" customHeight="1" x14ac:dyDescent="0.25">
      <c r="B2326" s="538"/>
      <c r="C2326" s="539"/>
      <c r="D2326" s="540"/>
      <c r="E2326" s="541"/>
      <c r="F2326" s="541"/>
      <c r="G2326" s="541"/>
      <c r="H2326" s="541"/>
      <c r="I2326" s="541"/>
      <c r="J2326" s="541"/>
      <c r="K2326" s="541"/>
    </row>
    <row r="2327" spans="2:11" ht="20.100000000000001" customHeight="1" x14ac:dyDescent="0.25">
      <c r="B2327" s="538"/>
      <c r="C2327" s="539"/>
      <c r="D2327" s="540"/>
      <c r="E2327" s="541"/>
      <c r="F2327" s="541"/>
      <c r="G2327" s="541"/>
      <c r="H2327" s="541"/>
      <c r="I2327" s="541"/>
      <c r="J2327" s="541"/>
      <c r="K2327" s="541"/>
    </row>
    <row r="2328" spans="2:11" ht="20.100000000000001" customHeight="1" x14ac:dyDescent="0.25">
      <c r="B2328" s="538"/>
      <c r="C2328" s="539"/>
      <c r="D2328" s="540"/>
      <c r="E2328" s="541"/>
      <c r="F2328" s="541"/>
      <c r="G2328" s="541"/>
      <c r="H2328" s="541"/>
      <c r="I2328" s="541"/>
      <c r="J2328" s="541"/>
      <c r="K2328" s="541"/>
    </row>
    <row r="2329" spans="2:11" ht="20.100000000000001" customHeight="1" x14ac:dyDescent="0.25">
      <c r="B2329" s="538"/>
      <c r="C2329" s="539"/>
      <c r="D2329" s="540"/>
      <c r="E2329" s="541"/>
      <c r="F2329" s="541"/>
      <c r="G2329" s="541"/>
      <c r="H2329" s="541"/>
      <c r="I2329" s="541"/>
      <c r="J2329" s="541"/>
      <c r="K2329" s="541"/>
    </row>
    <row r="2330" spans="2:11" ht="20.100000000000001" customHeight="1" x14ac:dyDescent="0.25">
      <c r="B2330" s="538"/>
      <c r="C2330" s="539"/>
      <c r="D2330" s="540"/>
      <c r="E2330" s="541"/>
      <c r="F2330" s="541"/>
      <c r="G2330" s="541"/>
      <c r="H2330" s="541"/>
      <c r="I2330" s="541"/>
      <c r="J2330" s="541"/>
      <c r="K2330" s="541"/>
    </row>
    <row r="2331" spans="2:11" ht="20.100000000000001" customHeight="1" x14ac:dyDescent="0.25">
      <c r="B2331" s="538"/>
      <c r="C2331" s="539"/>
      <c r="D2331" s="540"/>
      <c r="E2331" s="541"/>
      <c r="F2331" s="541"/>
      <c r="G2331" s="541"/>
      <c r="H2331" s="541"/>
      <c r="I2331" s="541"/>
      <c r="J2331" s="541"/>
      <c r="K2331" s="541"/>
    </row>
    <row r="2332" spans="2:11" ht="20.100000000000001" customHeight="1" x14ac:dyDescent="0.25">
      <c r="B2332" s="538"/>
      <c r="C2332" s="539"/>
      <c r="D2332" s="540"/>
      <c r="E2332" s="541"/>
      <c r="F2332" s="541"/>
      <c r="G2332" s="541"/>
      <c r="H2332" s="541"/>
      <c r="I2332" s="541"/>
      <c r="J2332" s="541"/>
      <c r="K2332" s="541"/>
    </row>
    <row r="2333" spans="2:11" ht="20.100000000000001" customHeight="1" x14ac:dyDescent="0.25">
      <c r="B2333" s="538"/>
      <c r="C2333" s="539"/>
      <c r="D2333" s="540"/>
      <c r="E2333" s="541"/>
      <c r="F2333" s="541"/>
      <c r="G2333" s="541"/>
      <c r="H2333" s="541"/>
      <c r="I2333" s="541"/>
      <c r="J2333" s="541"/>
      <c r="K2333" s="541"/>
    </row>
    <row r="2334" spans="2:11" ht="20.100000000000001" customHeight="1" x14ac:dyDescent="0.25">
      <c r="B2334" s="538"/>
      <c r="C2334" s="539"/>
      <c r="D2334" s="540"/>
      <c r="E2334" s="541"/>
      <c r="F2334" s="541"/>
      <c r="G2334" s="541"/>
      <c r="H2334" s="541"/>
      <c r="I2334" s="541"/>
      <c r="J2334" s="541"/>
      <c r="K2334" s="541"/>
    </row>
    <row r="2335" spans="2:11" ht="20.100000000000001" customHeight="1" x14ac:dyDescent="0.25">
      <c r="B2335" s="538"/>
      <c r="C2335" s="539"/>
      <c r="D2335" s="540"/>
      <c r="E2335" s="541"/>
      <c r="F2335" s="541"/>
      <c r="G2335" s="541"/>
      <c r="H2335" s="541"/>
      <c r="I2335" s="541"/>
      <c r="J2335" s="541"/>
      <c r="K2335" s="541"/>
    </row>
    <row r="2336" spans="2:11" ht="20.100000000000001" customHeight="1" x14ac:dyDescent="0.25">
      <c r="B2336" s="538"/>
      <c r="C2336" s="539"/>
      <c r="D2336" s="540"/>
      <c r="E2336" s="541"/>
      <c r="F2336" s="541"/>
      <c r="G2336" s="541"/>
      <c r="H2336" s="541"/>
      <c r="I2336" s="541"/>
      <c r="J2336" s="541"/>
      <c r="K2336" s="541"/>
    </row>
    <row r="2337" spans="2:11" ht="20.100000000000001" customHeight="1" x14ac:dyDescent="0.25">
      <c r="B2337" s="538"/>
      <c r="C2337" s="539"/>
      <c r="D2337" s="540"/>
      <c r="E2337" s="541"/>
      <c r="F2337" s="541"/>
      <c r="G2337" s="541"/>
      <c r="H2337" s="541"/>
      <c r="I2337" s="541"/>
      <c r="J2337" s="541"/>
      <c r="K2337" s="541"/>
    </row>
    <row r="2338" spans="2:11" ht="20.100000000000001" customHeight="1" x14ac:dyDescent="0.25">
      <c r="B2338" s="538"/>
      <c r="C2338" s="539"/>
      <c r="D2338" s="540"/>
      <c r="E2338" s="541"/>
      <c r="F2338" s="541"/>
      <c r="G2338" s="541"/>
      <c r="H2338" s="541"/>
      <c r="I2338" s="541"/>
      <c r="J2338" s="541"/>
      <c r="K2338" s="541"/>
    </row>
    <row r="2339" spans="2:11" ht="20.100000000000001" customHeight="1" x14ac:dyDescent="0.25">
      <c r="B2339" s="538"/>
      <c r="C2339" s="539"/>
      <c r="D2339" s="540"/>
      <c r="E2339" s="541"/>
      <c r="F2339" s="541"/>
      <c r="G2339" s="541"/>
      <c r="H2339" s="541"/>
      <c r="I2339" s="541"/>
      <c r="J2339" s="541"/>
      <c r="K2339" s="541"/>
    </row>
    <row r="2340" spans="2:11" ht="20.100000000000001" customHeight="1" x14ac:dyDescent="0.25">
      <c r="B2340" s="538"/>
      <c r="C2340" s="539"/>
      <c r="D2340" s="540"/>
      <c r="E2340" s="541"/>
      <c r="F2340" s="541"/>
      <c r="G2340" s="541"/>
      <c r="H2340" s="541"/>
      <c r="I2340" s="541"/>
      <c r="J2340" s="541"/>
      <c r="K2340" s="541"/>
    </row>
    <row r="2341" spans="2:11" ht="20.100000000000001" customHeight="1" x14ac:dyDescent="0.25">
      <c r="B2341" s="538"/>
      <c r="C2341" s="539"/>
      <c r="D2341" s="540"/>
      <c r="E2341" s="541"/>
      <c r="F2341" s="541"/>
      <c r="G2341" s="541"/>
      <c r="H2341" s="541"/>
      <c r="I2341" s="541"/>
      <c r="J2341" s="541"/>
      <c r="K2341" s="541"/>
    </row>
    <row r="2342" spans="2:11" ht="20.100000000000001" customHeight="1" x14ac:dyDescent="0.25">
      <c r="B2342" s="538"/>
      <c r="C2342" s="539"/>
      <c r="D2342" s="540"/>
      <c r="E2342" s="541"/>
      <c r="F2342" s="541"/>
      <c r="G2342" s="541"/>
      <c r="H2342" s="541"/>
      <c r="I2342" s="541"/>
      <c r="J2342" s="541"/>
      <c r="K2342" s="541"/>
    </row>
    <row r="2343" spans="2:11" ht="20.100000000000001" customHeight="1" x14ac:dyDescent="0.25">
      <c r="B2343" s="538"/>
      <c r="C2343" s="539"/>
      <c r="D2343" s="540"/>
      <c r="E2343" s="541"/>
      <c r="F2343" s="541"/>
      <c r="G2343" s="541"/>
      <c r="H2343" s="541"/>
      <c r="I2343" s="541"/>
      <c r="J2343" s="541"/>
      <c r="K2343" s="541"/>
    </row>
    <row r="2344" spans="2:11" ht="20.100000000000001" customHeight="1" x14ac:dyDescent="0.25">
      <c r="B2344" s="538"/>
      <c r="C2344" s="539"/>
      <c r="D2344" s="540"/>
      <c r="E2344" s="541"/>
      <c r="F2344" s="541"/>
      <c r="G2344" s="541"/>
      <c r="H2344" s="541"/>
      <c r="I2344" s="541"/>
      <c r="J2344" s="541"/>
      <c r="K2344" s="541"/>
    </row>
    <row r="2345" spans="2:11" ht="20.100000000000001" customHeight="1" x14ac:dyDescent="0.25">
      <c r="B2345" s="538"/>
      <c r="C2345" s="539"/>
      <c r="D2345" s="540"/>
      <c r="E2345" s="541"/>
      <c r="F2345" s="541"/>
      <c r="G2345" s="541"/>
      <c r="H2345" s="541"/>
      <c r="I2345" s="541"/>
      <c r="J2345" s="541"/>
      <c r="K2345" s="541"/>
    </row>
    <row r="2346" spans="2:11" ht="20.100000000000001" customHeight="1" x14ac:dyDescent="0.25">
      <c r="B2346" s="538"/>
      <c r="C2346" s="539"/>
      <c r="D2346" s="540"/>
      <c r="E2346" s="541"/>
      <c r="F2346" s="541"/>
      <c r="G2346" s="541"/>
      <c r="H2346" s="541"/>
      <c r="I2346" s="541"/>
      <c r="J2346" s="541"/>
      <c r="K2346" s="541"/>
    </row>
    <row r="2347" spans="2:11" ht="20.100000000000001" customHeight="1" x14ac:dyDescent="0.25">
      <c r="B2347" s="538"/>
      <c r="C2347" s="539"/>
      <c r="D2347" s="540"/>
      <c r="E2347" s="541"/>
      <c r="F2347" s="541"/>
      <c r="G2347" s="541"/>
      <c r="H2347" s="541"/>
      <c r="I2347" s="541"/>
      <c r="J2347" s="541"/>
      <c r="K2347" s="541"/>
    </row>
    <row r="2348" spans="2:11" ht="20.100000000000001" customHeight="1" x14ac:dyDescent="0.25">
      <c r="B2348" s="538"/>
      <c r="C2348" s="539"/>
      <c r="D2348" s="540"/>
      <c r="E2348" s="541"/>
      <c r="F2348" s="541"/>
      <c r="G2348" s="541"/>
      <c r="H2348" s="541"/>
      <c r="I2348" s="541"/>
      <c r="J2348" s="541"/>
      <c r="K2348" s="541"/>
    </row>
    <row r="2349" spans="2:11" ht="20.100000000000001" customHeight="1" x14ac:dyDescent="0.25">
      <c r="B2349" s="538"/>
      <c r="C2349" s="539"/>
      <c r="D2349" s="540"/>
      <c r="E2349" s="541"/>
      <c r="F2349" s="541"/>
      <c r="G2349" s="541"/>
      <c r="H2349" s="541"/>
      <c r="I2349" s="541"/>
      <c r="J2349" s="541"/>
      <c r="K2349" s="541"/>
    </row>
    <row r="2350" spans="2:11" ht="20.100000000000001" customHeight="1" x14ac:dyDescent="0.25">
      <c r="B2350" s="538"/>
      <c r="C2350" s="539"/>
      <c r="D2350" s="540"/>
      <c r="E2350" s="541"/>
      <c r="F2350" s="541"/>
      <c r="G2350" s="541"/>
      <c r="H2350" s="541"/>
      <c r="I2350" s="541"/>
      <c r="J2350" s="541"/>
      <c r="K2350" s="541"/>
    </row>
    <row r="2351" spans="2:11" ht="20.100000000000001" customHeight="1" x14ac:dyDescent="0.25">
      <c r="B2351" s="538"/>
      <c r="C2351" s="539"/>
      <c r="D2351" s="540"/>
      <c r="E2351" s="541"/>
      <c r="F2351" s="541"/>
      <c r="G2351" s="541"/>
      <c r="H2351" s="541"/>
      <c r="I2351" s="541"/>
      <c r="J2351" s="541"/>
      <c r="K2351" s="541"/>
    </row>
    <row r="2352" spans="2:11" ht="20.100000000000001" customHeight="1" x14ac:dyDescent="0.25">
      <c r="B2352" s="538"/>
      <c r="C2352" s="539"/>
      <c r="D2352" s="540"/>
      <c r="E2352" s="541"/>
      <c r="F2352" s="541"/>
      <c r="G2352" s="541"/>
      <c r="H2352" s="541"/>
      <c r="I2352" s="541"/>
      <c r="J2352" s="541"/>
      <c r="K2352" s="541"/>
    </row>
    <row r="2353" spans="2:11" ht="20.100000000000001" customHeight="1" x14ac:dyDescent="0.25">
      <c r="B2353" s="538"/>
      <c r="C2353" s="539"/>
      <c r="D2353" s="540"/>
      <c r="E2353" s="541"/>
      <c r="F2353" s="541"/>
      <c r="G2353" s="541"/>
      <c r="H2353" s="541"/>
      <c r="I2353" s="541"/>
      <c r="J2353" s="541"/>
      <c r="K2353" s="541"/>
    </row>
    <row r="2354" spans="2:11" ht="20.100000000000001" customHeight="1" x14ac:dyDescent="0.25">
      <c r="B2354" s="538"/>
      <c r="C2354" s="539"/>
      <c r="D2354" s="540"/>
      <c r="E2354" s="541"/>
      <c r="F2354" s="541"/>
      <c r="G2354" s="541"/>
      <c r="H2354" s="541"/>
      <c r="I2354" s="541"/>
      <c r="J2354" s="541"/>
      <c r="K2354" s="541"/>
    </row>
    <row r="2355" spans="2:11" ht="20.100000000000001" customHeight="1" x14ac:dyDescent="0.25">
      <c r="B2355" s="538"/>
      <c r="C2355" s="539"/>
      <c r="D2355" s="540"/>
      <c r="E2355" s="541"/>
      <c r="F2355" s="541"/>
      <c r="G2355" s="541"/>
      <c r="H2355" s="541"/>
      <c r="I2355" s="541"/>
      <c r="J2355" s="541"/>
      <c r="K2355" s="541"/>
    </row>
    <row r="2356" spans="2:11" ht="20.100000000000001" customHeight="1" x14ac:dyDescent="0.25">
      <c r="B2356" s="538"/>
      <c r="C2356" s="539"/>
      <c r="D2356" s="540"/>
      <c r="E2356" s="541"/>
      <c r="F2356" s="541"/>
      <c r="G2356" s="541"/>
      <c r="H2356" s="541"/>
      <c r="I2356" s="541"/>
      <c r="J2356" s="541"/>
      <c r="K2356" s="541"/>
    </row>
    <row r="2357" spans="2:11" ht="20.100000000000001" customHeight="1" x14ac:dyDescent="0.25">
      <c r="B2357" s="538"/>
      <c r="C2357" s="539"/>
      <c r="D2357" s="540"/>
      <c r="E2357" s="541"/>
      <c r="F2357" s="541"/>
      <c r="G2357" s="541"/>
      <c r="H2357" s="541"/>
      <c r="I2357" s="541"/>
      <c r="J2357" s="541"/>
      <c r="K2357" s="541"/>
    </row>
    <row r="2358" spans="2:11" ht="20.100000000000001" customHeight="1" x14ac:dyDescent="0.25">
      <c r="B2358" s="538"/>
      <c r="C2358" s="539"/>
      <c r="D2358" s="540"/>
      <c r="E2358" s="541"/>
      <c r="F2358" s="541"/>
      <c r="G2358" s="541"/>
      <c r="H2358" s="541"/>
      <c r="I2358" s="541"/>
      <c r="J2358" s="541"/>
      <c r="K2358" s="541"/>
    </row>
    <row r="2359" spans="2:11" ht="20.100000000000001" customHeight="1" x14ac:dyDescent="0.25">
      <c r="B2359" s="538"/>
      <c r="C2359" s="539"/>
      <c r="D2359" s="540"/>
      <c r="E2359" s="541"/>
      <c r="F2359" s="541"/>
      <c r="G2359" s="541"/>
      <c r="H2359" s="541"/>
      <c r="I2359" s="541"/>
      <c r="J2359" s="541"/>
      <c r="K2359" s="541"/>
    </row>
    <row r="2360" spans="2:11" ht="20.100000000000001" customHeight="1" x14ac:dyDescent="0.25">
      <c r="B2360" s="538"/>
      <c r="C2360" s="539"/>
      <c r="D2360" s="540"/>
      <c r="E2360" s="541"/>
      <c r="F2360" s="541"/>
      <c r="G2360" s="541"/>
      <c r="H2360" s="541"/>
      <c r="I2360" s="541"/>
      <c r="J2360" s="541"/>
      <c r="K2360" s="541"/>
    </row>
    <row r="2361" spans="2:11" ht="20.100000000000001" customHeight="1" x14ac:dyDescent="0.25">
      <c r="B2361" s="538"/>
      <c r="C2361" s="539"/>
      <c r="D2361" s="540"/>
      <c r="E2361" s="541"/>
      <c r="F2361" s="541"/>
      <c r="G2361" s="541"/>
      <c r="H2361" s="541"/>
      <c r="I2361" s="541"/>
      <c r="J2361" s="541"/>
      <c r="K2361" s="541"/>
    </row>
    <row r="2362" spans="2:11" ht="20.100000000000001" customHeight="1" x14ac:dyDescent="0.25">
      <c r="B2362" s="538"/>
      <c r="C2362" s="539"/>
      <c r="D2362" s="540"/>
      <c r="E2362" s="541"/>
      <c r="F2362" s="541"/>
      <c r="G2362" s="541"/>
      <c r="H2362" s="541"/>
      <c r="I2362" s="541"/>
      <c r="J2362" s="541"/>
      <c r="K2362" s="541"/>
    </row>
    <row r="2363" spans="2:11" ht="20.100000000000001" customHeight="1" x14ac:dyDescent="0.25">
      <c r="B2363" s="538"/>
      <c r="C2363" s="539"/>
      <c r="D2363" s="540"/>
      <c r="E2363" s="541"/>
      <c r="F2363" s="541"/>
      <c r="G2363" s="541"/>
      <c r="H2363" s="541"/>
      <c r="I2363" s="541"/>
      <c r="J2363" s="541"/>
      <c r="K2363" s="541"/>
    </row>
    <row r="2364" spans="2:11" ht="20.100000000000001" customHeight="1" x14ac:dyDescent="0.25">
      <c r="B2364" s="538"/>
      <c r="C2364" s="539"/>
      <c r="D2364" s="540"/>
      <c r="E2364" s="541"/>
      <c r="F2364" s="541"/>
      <c r="G2364" s="541"/>
      <c r="H2364" s="541"/>
      <c r="I2364" s="541"/>
      <c r="J2364" s="541"/>
      <c r="K2364" s="541"/>
    </row>
    <row r="2365" spans="2:11" ht="20.100000000000001" customHeight="1" x14ac:dyDescent="0.25">
      <c r="B2365" s="538"/>
      <c r="C2365" s="539"/>
      <c r="D2365" s="540"/>
      <c r="E2365" s="541"/>
      <c r="F2365" s="541"/>
      <c r="G2365" s="541"/>
      <c r="H2365" s="541"/>
      <c r="I2365" s="541"/>
      <c r="J2365" s="541"/>
      <c r="K2365" s="541"/>
    </row>
    <row r="2366" spans="2:11" ht="20.100000000000001" customHeight="1" x14ac:dyDescent="0.25">
      <c r="B2366" s="538"/>
      <c r="C2366" s="539"/>
      <c r="D2366" s="540"/>
      <c r="E2366" s="541"/>
      <c r="F2366" s="541"/>
      <c r="G2366" s="541"/>
      <c r="H2366" s="541"/>
      <c r="I2366" s="541"/>
      <c r="J2366" s="541"/>
      <c r="K2366" s="541"/>
    </row>
    <row r="2367" spans="2:11" ht="20.100000000000001" customHeight="1" x14ac:dyDescent="0.25">
      <c r="B2367" s="538"/>
      <c r="C2367" s="539"/>
      <c r="D2367" s="540"/>
      <c r="E2367" s="541"/>
      <c r="F2367" s="541"/>
      <c r="G2367" s="541"/>
      <c r="H2367" s="541"/>
      <c r="I2367" s="541"/>
      <c r="J2367" s="541"/>
      <c r="K2367" s="541"/>
    </row>
    <row r="2368" spans="2:11" ht="20.100000000000001" customHeight="1" x14ac:dyDescent="0.25">
      <c r="B2368" s="538"/>
      <c r="C2368" s="539"/>
      <c r="D2368" s="540"/>
      <c r="E2368" s="541"/>
      <c r="F2368" s="541"/>
      <c r="G2368" s="541"/>
      <c r="H2368" s="541"/>
      <c r="I2368" s="541"/>
      <c r="J2368" s="541"/>
      <c r="K2368" s="541"/>
    </row>
    <row r="2369" spans="2:11" ht="20.100000000000001" customHeight="1" x14ac:dyDescent="0.25">
      <c r="B2369" s="538"/>
      <c r="C2369" s="539"/>
      <c r="D2369" s="540"/>
      <c r="E2369" s="541"/>
      <c r="F2369" s="541"/>
      <c r="G2369" s="541"/>
      <c r="H2369" s="541"/>
      <c r="I2369" s="541"/>
      <c r="J2369" s="541"/>
      <c r="K2369" s="541"/>
    </row>
    <row r="2370" spans="2:11" ht="20.100000000000001" customHeight="1" x14ac:dyDescent="0.25">
      <c r="B2370" s="538"/>
      <c r="C2370" s="539"/>
      <c r="D2370" s="540"/>
      <c r="E2370" s="541"/>
      <c r="F2370" s="541"/>
      <c r="G2370" s="541"/>
      <c r="H2370" s="541"/>
      <c r="I2370" s="541"/>
      <c r="J2370" s="541"/>
      <c r="K2370" s="541"/>
    </row>
    <row r="2371" spans="2:11" ht="20.100000000000001" customHeight="1" x14ac:dyDescent="0.25">
      <c r="B2371" s="538"/>
      <c r="C2371" s="539"/>
      <c r="D2371" s="540"/>
      <c r="E2371" s="541"/>
      <c r="F2371" s="541"/>
      <c r="G2371" s="541"/>
      <c r="H2371" s="541"/>
      <c r="I2371" s="541"/>
      <c r="J2371" s="541"/>
      <c r="K2371" s="541"/>
    </row>
    <row r="2372" spans="2:11" ht="20.100000000000001" customHeight="1" x14ac:dyDescent="0.25">
      <c r="B2372" s="538"/>
      <c r="C2372" s="539"/>
      <c r="D2372" s="540"/>
      <c r="E2372" s="541"/>
      <c r="F2372" s="541"/>
      <c r="G2372" s="541"/>
      <c r="H2372" s="541"/>
      <c r="I2372" s="541"/>
      <c r="J2372" s="541"/>
      <c r="K2372" s="541"/>
    </row>
    <row r="2373" spans="2:11" ht="20.100000000000001" customHeight="1" x14ac:dyDescent="0.25">
      <c r="B2373" s="538"/>
      <c r="C2373" s="539"/>
      <c r="D2373" s="540"/>
      <c r="E2373" s="541"/>
      <c r="F2373" s="541"/>
      <c r="G2373" s="541"/>
      <c r="H2373" s="541"/>
      <c r="I2373" s="541"/>
      <c r="J2373" s="541"/>
      <c r="K2373" s="541"/>
    </row>
    <row r="2374" spans="2:11" ht="20.100000000000001" customHeight="1" x14ac:dyDescent="0.25">
      <c r="B2374" s="538"/>
      <c r="C2374" s="539"/>
      <c r="D2374" s="540"/>
      <c r="E2374" s="541"/>
      <c r="F2374" s="541"/>
      <c r="G2374" s="541"/>
      <c r="H2374" s="541"/>
      <c r="I2374" s="541"/>
      <c r="J2374" s="541"/>
      <c r="K2374" s="541"/>
    </row>
    <row r="2375" spans="2:11" ht="20.100000000000001" customHeight="1" x14ac:dyDescent="0.25">
      <c r="B2375" s="538"/>
      <c r="C2375" s="539"/>
      <c r="D2375" s="540"/>
      <c r="E2375" s="541"/>
      <c r="F2375" s="541"/>
      <c r="G2375" s="541"/>
      <c r="H2375" s="541"/>
      <c r="I2375" s="541"/>
      <c r="J2375" s="541"/>
      <c r="K2375" s="541"/>
    </row>
    <row r="2376" spans="2:11" ht="20.100000000000001" customHeight="1" x14ac:dyDescent="0.25">
      <c r="B2376" s="538"/>
      <c r="C2376" s="539"/>
      <c r="D2376" s="540"/>
      <c r="E2376" s="541"/>
      <c r="F2376" s="541"/>
      <c r="G2376" s="541"/>
      <c r="H2376" s="541"/>
      <c r="I2376" s="541"/>
      <c r="J2376" s="541"/>
      <c r="K2376" s="541"/>
    </row>
    <row r="2377" spans="2:11" ht="20.100000000000001" customHeight="1" x14ac:dyDescent="0.25">
      <c r="B2377" s="538"/>
      <c r="C2377" s="539"/>
      <c r="D2377" s="540"/>
      <c r="E2377" s="541"/>
      <c r="F2377" s="541"/>
      <c r="G2377" s="541"/>
      <c r="H2377" s="541"/>
      <c r="I2377" s="541"/>
      <c r="J2377" s="541"/>
      <c r="K2377" s="541"/>
    </row>
    <row r="2378" spans="2:11" ht="20.100000000000001" customHeight="1" x14ac:dyDescent="0.25">
      <c r="B2378" s="538"/>
      <c r="C2378" s="539"/>
      <c r="D2378" s="540"/>
      <c r="E2378" s="541"/>
      <c r="F2378" s="541"/>
      <c r="G2378" s="541"/>
      <c r="H2378" s="541"/>
      <c r="I2378" s="541"/>
      <c r="J2378" s="541"/>
      <c r="K2378" s="541"/>
    </row>
    <row r="2379" spans="2:11" ht="20.100000000000001" customHeight="1" x14ac:dyDescent="0.25">
      <c r="B2379" s="538"/>
      <c r="C2379" s="539"/>
      <c r="D2379" s="540"/>
      <c r="E2379" s="541"/>
      <c r="F2379" s="541"/>
      <c r="G2379" s="541"/>
      <c r="H2379" s="541"/>
      <c r="I2379" s="541"/>
      <c r="J2379" s="541"/>
      <c r="K2379" s="541"/>
    </row>
    <row r="2380" spans="2:11" ht="20.100000000000001" customHeight="1" x14ac:dyDescent="0.25">
      <c r="B2380" s="538"/>
      <c r="C2380" s="539"/>
      <c r="D2380" s="540"/>
      <c r="E2380" s="541"/>
      <c r="F2380" s="541"/>
      <c r="G2380" s="541"/>
      <c r="H2380" s="541"/>
      <c r="I2380" s="541"/>
      <c r="J2380" s="541"/>
      <c r="K2380" s="541"/>
    </row>
    <row r="2381" spans="2:11" ht="20.100000000000001" customHeight="1" x14ac:dyDescent="0.25">
      <c r="B2381" s="538"/>
      <c r="C2381" s="539"/>
      <c r="D2381" s="540"/>
      <c r="E2381" s="541"/>
      <c r="F2381" s="541"/>
      <c r="G2381" s="541"/>
      <c r="H2381" s="541"/>
      <c r="I2381" s="541"/>
      <c r="J2381" s="541"/>
      <c r="K2381" s="541"/>
    </row>
    <row r="2382" spans="2:11" ht="20.100000000000001" customHeight="1" x14ac:dyDescent="0.25">
      <c r="B2382" s="538"/>
      <c r="C2382" s="539"/>
      <c r="D2382" s="540"/>
      <c r="E2382" s="541"/>
      <c r="F2382" s="541"/>
      <c r="G2382" s="541"/>
      <c r="H2382" s="541"/>
      <c r="I2382" s="541"/>
      <c r="J2382" s="541"/>
      <c r="K2382" s="541"/>
    </row>
    <row r="2383" spans="2:11" ht="20.100000000000001" customHeight="1" x14ac:dyDescent="0.25">
      <c r="B2383" s="538"/>
      <c r="C2383" s="539"/>
      <c r="D2383" s="540"/>
      <c r="E2383" s="541"/>
      <c r="F2383" s="541"/>
      <c r="G2383" s="541"/>
      <c r="H2383" s="541"/>
      <c r="I2383" s="541"/>
      <c r="J2383" s="541"/>
      <c r="K2383" s="541"/>
    </row>
    <row r="2384" spans="2:11" ht="20.100000000000001" customHeight="1" x14ac:dyDescent="0.25">
      <c r="B2384" s="538"/>
      <c r="C2384" s="539"/>
      <c r="D2384" s="540"/>
      <c r="E2384" s="541"/>
      <c r="F2384" s="541"/>
      <c r="G2384" s="541"/>
      <c r="H2384" s="541"/>
      <c r="I2384" s="541"/>
      <c r="J2384" s="541"/>
      <c r="K2384" s="541"/>
    </row>
    <row r="2385" spans="2:11" ht="20.100000000000001" customHeight="1" x14ac:dyDescent="0.25">
      <c r="B2385" s="538"/>
      <c r="C2385" s="539"/>
      <c r="D2385" s="540"/>
      <c r="E2385" s="541"/>
      <c r="F2385" s="541"/>
      <c r="G2385" s="541"/>
      <c r="H2385" s="541"/>
      <c r="I2385" s="541"/>
      <c r="J2385" s="541"/>
      <c r="K2385" s="541"/>
    </row>
    <row r="2386" spans="2:11" ht="20.100000000000001" customHeight="1" x14ac:dyDescent="0.25">
      <c r="B2386" s="538"/>
      <c r="C2386" s="539"/>
      <c r="D2386" s="540"/>
      <c r="E2386" s="541"/>
      <c r="F2386" s="541"/>
      <c r="G2386" s="541"/>
      <c r="H2386" s="541"/>
      <c r="I2386" s="541"/>
      <c r="J2386" s="541"/>
      <c r="K2386" s="541"/>
    </row>
    <row r="2387" spans="2:11" ht="20.100000000000001" customHeight="1" x14ac:dyDescent="0.25">
      <c r="B2387" s="538"/>
      <c r="C2387" s="539"/>
      <c r="D2387" s="540"/>
      <c r="E2387" s="541"/>
      <c r="F2387" s="541"/>
      <c r="G2387" s="541"/>
      <c r="H2387" s="541"/>
      <c r="I2387" s="541"/>
      <c r="J2387" s="541"/>
      <c r="K2387" s="541"/>
    </row>
    <row r="2388" spans="2:11" ht="20.100000000000001" customHeight="1" x14ac:dyDescent="0.25">
      <c r="B2388" s="538"/>
      <c r="C2388" s="539"/>
      <c r="D2388" s="540"/>
      <c r="E2388" s="541"/>
      <c r="F2388" s="541"/>
      <c r="G2388" s="541"/>
      <c r="H2388" s="541"/>
      <c r="I2388" s="541"/>
      <c r="J2388" s="541"/>
      <c r="K2388" s="541"/>
    </row>
    <row r="2389" spans="2:11" ht="20.100000000000001" customHeight="1" x14ac:dyDescent="0.25">
      <c r="B2389" s="538"/>
      <c r="C2389" s="539"/>
      <c r="D2389" s="540"/>
      <c r="E2389" s="541"/>
      <c r="F2389" s="541"/>
      <c r="G2389" s="541"/>
      <c r="H2389" s="541"/>
      <c r="I2389" s="541"/>
      <c r="J2389" s="541"/>
      <c r="K2389" s="541"/>
    </row>
    <row r="2390" spans="2:11" ht="20.100000000000001" customHeight="1" x14ac:dyDescent="0.25">
      <c r="B2390" s="538"/>
      <c r="C2390" s="539"/>
      <c r="D2390" s="540"/>
      <c r="E2390" s="541"/>
      <c r="F2390" s="541"/>
      <c r="G2390" s="541"/>
      <c r="H2390" s="541"/>
      <c r="I2390" s="541"/>
      <c r="J2390" s="541"/>
      <c r="K2390" s="541"/>
    </row>
    <row r="2391" spans="2:11" ht="20.100000000000001" customHeight="1" x14ac:dyDescent="0.25">
      <c r="B2391" s="538"/>
      <c r="C2391" s="539"/>
      <c r="D2391" s="540"/>
      <c r="E2391" s="541"/>
      <c r="F2391" s="541"/>
      <c r="G2391" s="541"/>
      <c r="H2391" s="541"/>
      <c r="I2391" s="541"/>
      <c r="J2391" s="541"/>
      <c r="K2391" s="541"/>
    </row>
    <row r="2392" spans="2:11" ht="20.100000000000001" customHeight="1" x14ac:dyDescent="0.25">
      <c r="B2392" s="538"/>
      <c r="C2392" s="539"/>
      <c r="D2392" s="540"/>
      <c r="E2392" s="541"/>
      <c r="F2392" s="541"/>
      <c r="G2392" s="541"/>
      <c r="H2392" s="541"/>
      <c r="I2392" s="541"/>
      <c r="J2392" s="541"/>
      <c r="K2392" s="541"/>
    </row>
    <row r="2393" spans="2:11" ht="20.100000000000001" customHeight="1" x14ac:dyDescent="0.25">
      <c r="B2393" s="538"/>
      <c r="C2393" s="539"/>
      <c r="D2393" s="540"/>
      <c r="E2393" s="541"/>
      <c r="F2393" s="541"/>
      <c r="G2393" s="541"/>
      <c r="H2393" s="541"/>
      <c r="I2393" s="541"/>
      <c r="J2393" s="541"/>
      <c r="K2393" s="541"/>
    </row>
    <row r="2394" spans="2:11" ht="20.100000000000001" customHeight="1" x14ac:dyDescent="0.25">
      <c r="B2394" s="538"/>
      <c r="C2394" s="539"/>
      <c r="D2394" s="540"/>
      <c r="E2394" s="541"/>
      <c r="F2394" s="541"/>
      <c r="G2394" s="541"/>
      <c r="H2394" s="541"/>
      <c r="I2394" s="541"/>
      <c r="J2394" s="541"/>
      <c r="K2394" s="541"/>
    </row>
    <row r="2395" spans="2:11" ht="20.100000000000001" customHeight="1" x14ac:dyDescent="0.25">
      <c r="B2395" s="538"/>
      <c r="C2395" s="539"/>
      <c r="D2395" s="540"/>
      <c r="E2395" s="541"/>
      <c r="F2395" s="541"/>
      <c r="G2395" s="541"/>
      <c r="H2395" s="541"/>
      <c r="I2395" s="541"/>
      <c r="J2395" s="541"/>
      <c r="K2395" s="541"/>
    </row>
    <row r="2396" spans="2:11" ht="20.100000000000001" customHeight="1" x14ac:dyDescent="0.25">
      <c r="B2396" s="538"/>
      <c r="C2396" s="539"/>
      <c r="D2396" s="540"/>
      <c r="E2396" s="541"/>
      <c r="F2396" s="541"/>
      <c r="G2396" s="541"/>
      <c r="H2396" s="541"/>
      <c r="I2396" s="541"/>
      <c r="J2396" s="541"/>
      <c r="K2396" s="541"/>
    </row>
    <row r="2397" spans="2:11" ht="20.100000000000001" customHeight="1" x14ac:dyDescent="0.25">
      <c r="B2397" s="538"/>
      <c r="C2397" s="539"/>
      <c r="D2397" s="540"/>
      <c r="E2397" s="541"/>
      <c r="F2397" s="541"/>
      <c r="G2397" s="541"/>
      <c r="H2397" s="541"/>
      <c r="I2397" s="541"/>
      <c r="J2397" s="541"/>
      <c r="K2397" s="541"/>
    </row>
    <row r="2398" spans="2:11" ht="20.100000000000001" customHeight="1" x14ac:dyDescent="0.25">
      <c r="B2398" s="538"/>
      <c r="C2398" s="539"/>
      <c r="D2398" s="540"/>
      <c r="E2398" s="541"/>
      <c r="F2398" s="541"/>
      <c r="G2398" s="541"/>
      <c r="H2398" s="541"/>
      <c r="I2398" s="541"/>
      <c r="J2398" s="541"/>
      <c r="K2398" s="541"/>
    </row>
    <row r="2399" spans="2:11" ht="20.100000000000001" customHeight="1" x14ac:dyDescent="0.25">
      <c r="B2399" s="538"/>
      <c r="C2399" s="539"/>
      <c r="D2399" s="540"/>
      <c r="E2399" s="541"/>
      <c r="F2399" s="541"/>
      <c r="G2399" s="541"/>
      <c r="H2399" s="541"/>
      <c r="I2399" s="541"/>
      <c r="J2399" s="541"/>
      <c r="K2399" s="541"/>
    </row>
    <row r="2400" spans="2:11" ht="20.100000000000001" customHeight="1" x14ac:dyDescent="0.25">
      <c r="B2400" s="538"/>
      <c r="C2400" s="539"/>
      <c r="D2400" s="540"/>
      <c r="E2400" s="541"/>
      <c r="F2400" s="541"/>
      <c r="G2400" s="541"/>
      <c r="H2400" s="541"/>
      <c r="I2400" s="541"/>
      <c r="J2400" s="541"/>
      <c r="K2400" s="541"/>
    </row>
    <row r="2401" spans="2:11" ht="20.100000000000001" customHeight="1" x14ac:dyDescent="0.25">
      <c r="B2401" s="538"/>
      <c r="C2401" s="539"/>
      <c r="D2401" s="540"/>
      <c r="E2401" s="541"/>
      <c r="F2401" s="541"/>
      <c r="G2401" s="541"/>
      <c r="H2401" s="541"/>
      <c r="I2401" s="541"/>
      <c r="J2401" s="541"/>
      <c r="K2401" s="541"/>
    </row>
    <row r="2402" spans="2:11" ht="20.100000000000001" customHeight="1" x14ac:dyDescent="0.25">
      <c r="B2402" s="538"/>
      <c r="C2402" s="539"/>
      <c r="D2402" s="540"/>
      <c r="E2402" s="541"/>
      <c r="F2402" s="541"/>
      <c r="G2402" s="541"/>
      <c r="H2402" s="541"/>
      <c r="I2402" s="541"/>
      <c r="J2402" s="541"/>
      <c r="K2402" s="541"/>
    </row>
    <row r="2403" spans="2:11" ht="20.100000000000001" customHeight="1" x14ac:dyDescent="0.25">
      <c r="B2403" s="538"/>
      <c r="C2403" s="539"/>
      <c r="D2403" s="540"/>
      <c r="E2403" s="541"/>
      <c r="F2403" s="541"/>
      <c r="G2403" s="541"/>
      <c r="H2403" s="541"/>
      <c r="I2403" s="541"/>
      <c r="J2403" s="541"/>
      <c r="K2403" s="541"/>
    </row>
    <row r="2404" spans="2:11" ht="20.100000000000001" customHeight="1" x14ac:dyDescent="0.25">
      <c r="B2404" s="538"/>
      <c r="C2404" s="539"/>
      <c r="D2404" s="540"/>
      <c r="E2404" s="541"/>
      <c r="F2404" s="541"/>
      <c r="G2404" s="541"/>
      <c r="H2404" s="541"/>
      <c r="I2404" s="541"/>
      <c r="J2404" s="541"/>
      <c r="K2404" s="541"/>
    </row>
    <row r="2405" spans="2:11" ht="20.100000000000001" customHeight="1" x14ac:dyDescent="0.25">
      <c r="B2405" s="538"/>
      <c r="C2405" s="539"/>
      <c r="D2405" s="540"/>
      <c r="E2405" s="541"/>
      <c r="F2405" s="541"/>
      <c r="G2405" s="541"/>
      <c r="H2405" s="541"/>
      <c r="I2405" s="541"/>
      <c r="J2405" s="541"/>
      <c r="K2405" s="541"/>
    </row>
    <row r="2406" spans="2:11" ht="20.100000000000001" customHeight="1" x14ac:dyDescent="0.25">
      <c r="B2406" s="538"/>
      <c r="C2406" s="539"/>
      <c r="D2406" s="540"/>
      <c r="E2406" s="541"/>
      <c r="F2406" s="541"/>
      <c r="G2406" s="541"/>
      <c r="H2406" s="541"/>
      <c r="I2406" s="541"/>
      <c r="J2406" s="541"/>
      <c r="K2406" s="541"/>
    </row>
    <row r="2407" spans="2:11" ht="20.100000000000001" customHeight="1" x14ac:dyDescent="0.25">
      <c r="B2407" s="538"/>
      <c r="C2407" s="539"/>
      <c r="D2407" s="540"/>
      <c r="E2407" s="541"/>
      <c r="F2407" s="541"/>
      <c r="G2407" s="541"/>
      <c r="H2407" s="541"/>
      <c r="I2407" s="541"/>
      <c r="J2407" s="541"/>
      <c r="K2407" s="541"/>
    </row>
    <row r="2408" spans="2:11" ht="20.100000000000001" customHeight="1" x14ac:dyDescent="0.25">
      <c r="B2408" s="538"/>
      <c r="C2408" s="539"/>
      <c r="D2408" s="540"/>
      <c r="E2408" s="541"/>
      <c r="F2408" s="541"/>
      <c r="G2408" s="541"/>
      <c r="H2408" s="541"/>
      <c r="I2408" s="541"/>
      <c r="J2408" s="541"/>
      <c r="K2408" s="541"/>
    </row>
    <row r="2409" spans="2:11" ht="20.100000000000001" customHeight="1" x14ac:dyDescent="0.25">
      <c r="B2409" s="538"/>
      <c r="C2409" s="539"/>
      <c r="D2409" s="540"/>
      <c r="E2409" s="541"/>
      <c r="F2409" s="541"/>
      <c r="G2409" s="541"/>
      <c r="H2409" s="541"/>
      <c r="I2409" s="541"/>
      <c r="J2409" s="541"/>
      <c r="K2409" s="541"/>
    </row>
    <row r="2410" spans="2:11" ht="20.100000000000001" customHeight="1" x14ac:dyDescent="0.25">
      <c r="B2410" s="538"/>
      <c r="C2410" s="539"/>
      <c r="D2410" s="540"/>
      <c r="E2410" s="541"/>
      <c r="F2410" s="541"/>
      <c r="G2410" s="541"/>
      <c r="H2410" s="541"/>
      <c r="I2410" s="541"/>
      <c r="J2410" s="541"/>
      <c r="K2410" s="541"/>
    </row>
    <row r="2411" spans="2:11" ht="20.100000000000001" customHeight="1" x14ac:dyDescent="0.25">
      <c r="B2411" s="538"/>
      <c r="C2411" s="539"/>
      <c r="D2411" s="540"/>
      <c r="E2411" s="541"/>
      <c r="F2411" s="541"/>
      <c r="G2411" s="541"/>
      <c r="H2411" s="541"/>
      <c r="I2411" s="541"/>
      <c r="J2411" s="541"/>
      <c r="K2411" s="541"/>
    </row>
    <row r="2412" spans="2:11" ht="20.100000000000001" customHeight="1" x14ac:dyDescent="0.25">
      <c r="B2412" s="538"/>
      <c r="C2412" s="539"/>
      <c r="D2412" s="540"/>
      <c r="E2412" s="541"/>
      <c r="F2412" s="541"/>
      <c r="G2412" s="541"/>
      <c r="H2412" s="541"/>
      <c r="I2412" s="541"/>
      <c r="J2412" s="541"/>
      <c r="K2412" s="541"/>
    </row>
    <row r="2413" spans="2:11" ht="20.100000000000001" customHeight="1" x14ac:dyDescent="0.25">
      <c r="B2413" s="538"/>
      <c r="C2413" s="539"/>
      <c r="D2413" s="540"/>
      <c r="E2413" s="541"/>
      <c r="F2413" s="541"/>
      <c r="G2413" s="541"/>
      <c r="H2413" s="541"/>
      <c r="I2413" s="541"/>
      <c r="J2413" s="541"/>
      <c r="K2413" s="541"/>
    </row>
    <row r="2414" spans="2:11" ht="20.100000000000001" customHeight="1" x14ac:dyDescent="0.25">
      <c r="B2414" s="538"/>
      <c r="C2414" s="539"/>
      <c r="D2414" s="540"/>
      <c r="E2414" s="541"/>
      <c r="F2414" s="541"/>
      <c r="G2414" s="541"/>
      <c r="H2414" s="541"/>
      <c r="I2414" s="541"/>
      <c r="J2414" s="541"/>
      <c r="K2414" s="541"/>
    </row>
    <row r="2415" spans="2:11" ht="20.100000000000001" customHeight="1" x14ac:dyDescent="0.25">
      <c r="B2415" s="538"/>
      <c r="C2415" s="539"/>
      <c r="D2415" s="540"/>
      <c r="E2415" s="541"/>
      <c r="F2415" s="541"/>
      <c r="G2415" s="541"/>
      <c r="H2415" s="541"/>
      <c r="I2415" s="541"/>
      <c r="J2415" s="541"/>
      <c r="K2415" s="541"/>
    </row>
    <row r="2416" spans="2:11" ht="20.100000000000001" customHeight="1" x14ac:dyDescent="0.25">
      <c r="B2416" s="538"/>
      <c r="C2416" s="539"/>
      <c r="D2416" s="540"/>
      <c r="E2416" s="541"/>
      <c r="F2416" s="541"/>
      <c r="G2416" s="541"/>
      <c r="H2416" s="541"/>
      <c r="I2416" s="541"/>
      <c r="J2416" s="541"/>
      <c r="K2416" s="541"/>
    </row>
    <row r="2417" spans="2:11" ht="20.100000000000001" customHeight="1" x14ac:dyDescent="0.25">
      <c r="B2417" s="538"/>
      <c r="C2417" s="539"/>
      <c r="D2417" s="540"/>
      <c r="E2417" s="541"/>
      <c r="F2417" s="541"/>
      <c r="G2417" s="541"/>
      <c r="H2417" s="541"/>
      <c r="I2417" s="541"/>
      <c r="J2417" s="541"/>
      <c r="K2417" s="541"/>
    </row>
    <row r="2418" spans="2:11" ht="20.100000000000001" customHeight="1" x14ac:dyDescent="0.25">
      <c r="B2418" s="538"/>
      <c r="C2418" s="539"/>
      <c r="D2418" s="540"/>
      <c r="E2418" s="541"/>
      <c r="F2418" s="541"/>
      <c r="G2418" s="541"/>
      <c r="H2418" s="541"/>
      <c r="I2418" s="541"/>
      <c r="J2418" s="541"/>
      <c r="K2418" s="541"/>
    </row>
    <row r="2419" spans="2:11" ht="20.100000000000001" customHeight="1" x14ac:dyDescent="0.25">
      <c r="B2419" s="538"/>
      <c r="C2419" s="539"/>
      <c r="D2419" s="540"/>
      <c r="E2419" s="541"/>
      <c r="F2419" s="541"/>
      <c r="G2419" s="541"/>
      <c r="H2419" s="541"/>
      <c r="I2419" s="541"/>
      <c r="J2419" s="541"/>
      <c r="K2419" s="541"/>
    </row>
    <row r="2420" spans="2:11" ht="20.100000000000001" customHeight="1" x14ac:dyDescent="0.25">
      <c r="B2420" s="538"/>
      <c r="C2420" s="539"/>
      <c r="D2420" s="540"/>
      <c r="E2420" s="541"/>
      <c r="F2420" s="541"/>
      <c r="G2420" s="541"/>
      <c r="H2420" s="541"/>
      <c r="I2420" s="541"/>
      <c r="J2420" s="541"/>
      <c r="K2420" s="541"/>
    </row>
    <row r="2421" spans="2:11" ht="20.100000000000001" customHeight="1" x14ac:dyDescent="0.25">
      <c r="B2421" s="538"/>
      <c r="C2421" s="539"/>
      <c r="D2421" s="540"/>
      <c r="E2421" s="541"/>
      <c r="F2421" s="541"/>
      <c r="G2421" s="541"/>
      <c r="H2421" s="541"/>
      <c r="I2421" s="541"/>
      <c r="J2421" s="541"/>
      <c r="K2421" s="541"/>
    </row>
    <row r="2422" spans="2:11" ht="20.100000000000001" customHeight="1" x14ac:dyDescent="0.25">
      <c r="B2422" s="538"/>
      <c r="C2422" s="539"/>
      <c r="D2422" s="540"/>
      <c r="E2422" s="541"/>
      <c r="F2422" s="541"/>
      <c r="G2422" s="541"/>
      <c r="H2422" s="541"/>
      <c r="I2422" s="541"/>
      <c r="J2422" s="541"/>
      <c r="K2422" s="541"/>
    </row>
    <row r="2423" spans="2:11" ht="20.100000000000001" customHeight="1" x14ac:dyDescent="0.25">
      <c r="B2423" s="538"/>
      <c r="C2423" s="539"/>
      <c r="D2423" s="540"/>
      <c r="E2423" s="541"/>
      <c r="F2423" s="541"/>
      <c r="G2423" s="541"/>
      <c r="H2423" s="541"/>
      <c r="I2423" s="541"/>
      <c r="J2423" s="541"/>
      <c r="K2423" s="541"/>
    </row>
    <row r="2424" spans="2:11" ht="20.100000000000001" customHeight="1" x14ac:dyDescent="0.25">
      <c r="B2424" s="538"/>
      <c r="C2424" s="539"/>
      <c r="D2424" s="540"/>
      <c r="E2424" s="541"/>
      <c r="F2424" s="541"/>
      <c r="G2424" s="541"/>
      <c r="H2424" s="541"/>
      <c r="I2424" s="541"/>
      <c r="J2424" s="541"/>
      <c r="K2424" s="541"/>
    </row>
    <row r="2425" spans="2:11" ht="20.100000000000001" customHeight="1" x14ac:dyDescent="0.25">
      <c r="B2425" s="538"/>
      <c r="C2425" s="539"/>
      <c r="D2425" s="540"/>
      <c r="E2425" s="541"/>
      <c r="F2425" s="541"/>
      <c r="G2425" s="541"/>
      <c r="H2425" s="541"/>
      <c r="I2425" s="541"/>
      <c r="J2425" s="541"/>
      <c r="K2425" s="541"/>
    </row>
    <row r="2426" spans="2:11" ht="20.100000000000001" customHeight="1" x14ac:dyDescent="0.25">
      <c r="B2426" s="538"/>
      <c r="C2426" s="539"/>
      <c r="D2426" s="540"/>
      <c r="E2426" s="541"/>
      <c r="F2426" s="541"/>
      <c r="G2426" s="541"/>
      <c r="H2426" s="541"/>
      <c r="I2426" s="541"/>
      <c r="J2426" s="541"/>
      <c r="K2426" s="541"/>
    </row>
    <row r="2427" spans="2:11" ht="20.100000000000001" customHeight="1" x14ac:dyDescent="0.25">
      <c r="B2427" s="538"/>
      <c r="C2427" s="539"/>
      <c r="D2427" s="540"/>
      <c r="E2427" s="541"/>
      <c r="F2427" s="541"/>
      <c r="G2427" s="541"/>
      <c r="H2427" s="541"/>
      <c r="I2427" s="541"/>
      <c r="J2427" s="541"/>
      <c r="K2427" s="541"/>
    </row>
    <row r="2428" spans="2:11" ht="20.100000000000001" customHeight="1" x14ac:dyDescent="0.25">
      <c r="B2428" s="538"/>
      <c r="C2428" s="539"/>
      <c r="D2428" s="540"/>
      <c r="E2428" s="541"/>
      <c r="F2428" s="541"/>
      <c r="G2428" s="541"/>
      <c r="H2428" s="541"/>
      <c r="I2428" s="541"/>
      <c r="J2428" s="541"/>
      <c r="K2428" s="541"/>
    </row>
    <row r="2429" spans="2:11" ht="20.100000000000001" customHeight="1" x14ac:dyDescent="0.25">
      <c r="B2429" s="538"/>
      <c r="C2429" s="539"/>
      <c r="D2429" s="540"/>
      <c r="E2429" s="541"/>
      <c r="F2429" s="541"/>
      <c r="G2429" s="541"/>
      <c r="H2429" s="541"/>
      <c r="I2429" s="541"/>
      <c r="J2429" s="541"/>
      <c r="K2429" s="541"/>
    </row>
    <row r="2430" spans="2:11" ht="20.100000000000001" customHeight="1" x14ac:dyDescent="0.25">
      <c r="B2430" s="538"/>
      <c r="C2430" s="539"/>
      <c r="D2430" s="540"/>
      <c r="E2430" s="541"/>
      <c r="F2430" s="541"/>
      <c r="G2430" s="541"/>
      <c r="H2430" s="541"/>
      <c r="I2430" s="541"/>
      <c r="J2430" s="541"/>
      <c r="K2430" s="541"/>
    </row>
    <row r="2431" spans="2:11" ht="20.100000000000001" customHeight="1" x14ac:dyDescent="0.25">
      <c r="B2431" s="538"/>
      <c r="C2431" s="539"/>
      <c r="D2431" s="540"/>
      <c r="E2431" s="541"/>
      <c r="F2431" s="541"/>
      <c r="G2431" s="541"/>
      <c r="H2431" s="541"/>
      <c r="I2431" s="541"/>
      <c r="J2431" s="541"/>
      <c r="K2431" s="541"/>
    </row>
    <row r="2432" spans="2:11" ht="20.100000000000001" customHeight="1" x14ac:dyDescent="0.25">
      <c r="B2432" s="538"/>
      <c r="C2432" s="539"/>
      <c r="D2432" s="540"/>
      <c r="E2432" s="541"/>
      <c r="F2432" s="541"/>
      <c r="G2432" s="541"/>
      <c r="H2432" s="541"/>
      <c r="I2432" s="541"/>
      <c r="J2432" s="541"/>
      <c r="K2432" s="541"/>
    </row>
    <row r="2433" spans="2:11" ht="20.100000000000001" customHeight="1" x14ac:dyDescent="0.25">
      <c r="B2433" s="538"/>
      <c r="C2433" s="539"/>
      <c r="D2433" s="540"/>
      <c r="E2433" s="541"/>
      <c r="F2433" s="541"/>
      <c r="G2433" s="541"/>
      <c r="H2433" s="541"/>
      <c r="I2433" s="541"/>
      <c r="J2433" s="541"/>
      <c r="K2433" s="541"/>
    </row>
    <row r="2434" spans="2:11" ht="20.100000000000001" customHeight="1" x14ac:dyDescent="0.25">
      <c r="B2434" s="538"/>
      <c r="C2434" s="539"/>
      <c r="D2434" s="540"/>
      <c r="E2434" s="541"/>
      <c r="F2434" s="541"/>
      <c r="G2434" s="541"/>
      <c r="H2434" s="541"/>
      <c r="I2434" s="541"/>
      <c r="J2434" s="541"/>
      <c r="K2434" s="541"/>
    </row>
    <row r="2435" spans="2:11" ht="20.100000000000001" customHeight="1" x14ac:dyDescent="0.25">
      <c r="B2435" s="538"/>
      <c r="C2435" s="539"/>
      <c r="D2435" s="540"/>
      <c r="E2435" s="541"/>
      <c r="F2435" s="541"/>
      <c r="G2435" s="541"/>
      <c r="H2435" s="541"/>
      <c r="I2435" s="541"/>
      <c r="J2435" s="541"/>
      <c r="K2435" s="541"/>
    </row>
    <row r="2436" spans="2:11" ht="20.100000000000001" customHeight="1" x14ac:dyDescent="0.25">
      <c r="B2436" s="538"/>
      <c r="C2436" s="539"/>
      <c r="D2436" s="540"/>
      <c r="E2436" s="541"/>
      <c r="F2436" s="541"/>
      <c r="G2436" s="541"/>
      <c r="H2436" s="541"/>
      <c r="I2436" s="541"/>
      <c r="J2436" s="541"/>
      <c r="K2436" s="541"/>
    </row>
    <row r="2437" spans="2:11" ht="20.100000000000001" customHeight="1" x14ac:dyDescent="0.25">
      <c r="B2437" s="538"/>
      <c r="C2437" s="539"/>
      <c r="D2437" s="540"/>
      <c r="E2437" s="541"/>
      <c r="F2437" s="541"/>
      <c r="G2437" s="541"/>
      <c r="H2437" s="541"/>
      <c r="I2437" s="541"/>
      <c r="J2437" s="541"/>
      <c r="K2437" s="541"/>
    </row>
    <row r="2438" spans="2:11" ht="20.100000000000001" customHeight="1" x14ac:dyDescent="0.25">
      <c r="B2438" s="538"/>
      <c r="C2438" s="539"/>
      <c r="D2438" s="540"/>
      <c r="E2438" s="541"/>
      <c r="F2438" s="541"/>
      <c r="G2438" s="541"/>
      <c r="H2438" s="541"/>
      <c r="I2438" s="541"/>
      <c r="J2438" s="541"/>
      <c r="K2438" s="541"/>
    </row>
    <row r="2439" spans="2:11" ht="20.100000000000001" customHeight="1" x14ac:dyDescent="0.25">
      <c r="B2439" s="538"/>
      <c r="C2439" s="539"/>
      <c r="D2439" s="540"/>
      <c r="E2439" s="541"/>
      <c r="F2439" s="541"/>
      <c r="G2439" s="541"/>
      <c r="H2439" s="541"/>
      <c r="I2439" s="541"/>
      <c r="J2439" s="541"/>
      <c r="K2439" s="541"/>
    </row>
    <row r="2440" spans="2:11" ht="20.100000000000001" customHeight="1" x14ac:dyDescent="0.25">
      <c r="B2440" s="538"/>
      <c r="C2440" s="539"/>
      <c r="D2440" s="540"/>
      <c r="E2440" s="541"/>
      <c r="F2440" s="541"/>
      <c r="G2440" s="541"/>
      <c r="H2440" s="541"/>
      <c r="I2440" s="541"/>
      <c r="J2440" s="541"/>
      <c r="K2440" s="541"/>
    </row>
    <row r="2441" spans="2:11" ht="20.100000000000001" customHeight="1" x14ac:dyDescent="0.25">
      <c r="B2441" s="538"/>
      <c r="C2441" s="539"/>
      <c r="D2441" s="540"/>
      <c r="E2441" s="541"/>
      <c r="F2441" s="541"/>
      <c r="G2441" s="541"/>
      <c r="H2441" s="541"/>
      <c r="I2441" s="541"/>
      <c r="J2441" s="541"/>
      <c r="K2441" s="541"/>
    </row>
    <row r="2442" spans="2:11" ht="20.100000000000001" customHeight="1" x14ac:dyDescent="0.25">
      <c r="B2442" s="538"/>
      <c r="C2442" s="539"/>
      <c r="D2442" s="540"/>
      <c r="E2442" s="541"/>
      <c r="F2442" s="541"/>
      <c r="G2442" s="541"/>
      <c r="H2442" s="541"/>
      <c r="I2442" s="541"/>
      <c r="J2442" s="541"/>
      <c r="K2442" s="541"/>
    </row>
    <row r="2443" spans="2:11" ht="20.100000000000001" customHeight="1" x14ac:dyDescent="0.25">
      <c r="B2443" s="538"/>
      <c r="C2443" s="539"/>
      <c r="D2443" s="540"/>
      <c r="E2443" s="541"/>
      <c r="F2443" s="541"/>
      <c r="G2443" s="541"/>
      <c r="H2443" s="541"/>
      <c r="I2443" s="541"/>
      <c r="J2443" s="541"/>
      <c r="K2443" s="541"/>
    </row>
    <row r="2444" spans="2:11" ht="20.100000000000001" customHeight="1" x14ac:dyDescent="0.25">
      <c r="B2444" s="538"/>
      <c r="C2444" s="539"/>
      <c r="D2444" s="540"/>
      <c r="E2444" s="541"/>
      <c r="F2444" s="541"/>
      <c r="G2444" s="541"/>
      <c r="H2444" s="541"/>
      <c r="I2444" s="541"/>
      <c r="J2444" s="541"/>
      <c r="K2444" s="541"/>
    </row>
    <row r="2445" spans="2:11" ht="20.100000000000001" customHeight="1" x14ac:dyDescent="0.25">
      <c r="B2445" s="538"/>
      <c r="C2445" s="539"/>
      <c r="D2445" s="540"/>
      <c r="E2445" s="541"/>
      <c r="F2445" s="541"/>
      <c r="G2445" s="541"/>
      <c r="H2445" s="541"/>
      <c r="I2445" s="541"/>
      <c r="J2445" s="541"/>
      <c r="K2445" s="541"/>
    </row>
    <row r="2446" spans="2:11" ht="20.100000000000001" customHeight="1" x14ac:dyDescent="0.25">
      <c r="B2446" s="538"/>
      <c r="C2446" s="539"/>
      <c r="D2446" s="540"/>
      <c r="E2446" s="541"/>
      <c r="F2446" s="541"/>
      <c r="G2446" s="541"/>
      <c r="H2446" s="541"/>
      <c r="I2446" s="541"/>
      <c r="J2446" s="541"/>
      <c r="K2446" s="541"/>
    </row>
    <row r="2447" spans="2:11" ht="20.100000000000001" customHeight="1" x14ac:dyDescent="0.25">
      <c r="B2447" s="538"/>
      <c r="C2447" s="539"/>
      <c r="D2447" s="540"/>
      <c r="E2447" s="541"/>
      <c r="F2447" s="541"/>
      <c r="G2447" s="541"/>
      <c r="H2447" s="541"/>
      <c r="I2447" s="541"/>
      <c r="J2447" s="541"/>
      <c r="K2447" s="541"/>
    </row>
    <row r="2448" spans="2:11" ht="20.100000000000001" customHeight="1" x14ac:dyDescent="0.25">
      <c r="B2448" s="538"/>
      <c r="C2448" s="539"/>
      <c r="D2448" s="540"/>
      <c r="E2448" s="541"/>
      <c r="F2448" s="541"/>
      <c r="G2448" s="541"/>
      <c r="H2448" s="541"/>
      <c r="I2448" s="541"/>
      <c r="J2448" s="541"/>
      <c r="K2448" s="541"/>
    </row>
    <row r="2449" spans="2:11" ht="20.100000000000001" customHeight="1" x14ac:dyDescent="0.25">
      <c r="B2449" s="538"/>
      <c r="C2449" s="539"/>
      <c r="D2449" s="540"/>
      <c r="E2449" s="541"/>
      <c r="F2449" s="541"/>
      <c r="G2449" s="541"/>
      <c r="H2449" s="541"/>
      <c r="I2449" s="541"/>
      <c r="J2449" s="541"/>
      <c r="K2449" s="541"/>
    </row>
    <row r="2450" spans="2:11" ht="20.100000000000001" customHeight="1" x14ac:dyDescent="0.25">
      <c r="B2450" s="538"/>
      <c r="C2450" s="539"/>
      <c r="D2450" s="540"/>
      <c r="E2450" s="541"/>
      <c r="F2450" s="541"/>
      <c r="G2450" s="541"/>
      <c r="H2450" s="541"/>
      <c r="I2450" s="541"/>
      <c r="J2450" s="541"/>
      <c r="K2450" s="541"/>
    </row>
    <row r="2451" spans="2:11" ht="20.100000000000001" customHeight="1" x14ac:dyDescent="0.25">
      <c r="B2451" s="538"/>
      <c r="C2451" s="539"/>
      <c r="D2451" s="540"/>
      <c r="E2451" s="541"/>
      <c r="F2451" s="541"/>
      <c r="G2451" s="541"/>
      <c r="H2451" s="541"/>
      <c r="I2451" s="541"/>
      <c r="J2451" s="541"/>
      <c r="K2451" s="541"/>
    </row>
    <row r="2452" spans="2:11" ht="20.100000000000001" customHeight="1" x14ac:dyDescent="0.25">
      <c r="B2452" s="538"/>
      <c r="C2452" s="539"/>
      <c r="D2452" s="540"/>
      <c r="E2452" s="541"/>
      <c r="F2452" s="541"/>
      <c r="G2452" s="541"/>
      <c r="H2452" s="541"/>
      <c r="I2452" s="541"/>
      <c r="J2452" s="541"/>
      <c r="K2452" s="541"/>
    </row>
    <row r="2453" spans="2:11" ht="20.100000000000001" customHeight="1" x14ac:dyDescent="0.25">
      <c r="B2453" s="538"/>
      <c r="C2453" s="539"/>
      <c r="D2453" s="540"/>
      <c r="E2453" s="541"/>
      <c r="F2453" s="541"/>
      <c r="G2453" s="541"/>
      <c r="H2453" s="541"/>
      <c r="I2453" s="541"/>
      <c r="J2453" s="541"/>
      <c r="K2453" s="541"/>
    </row>
    <row r="2454" spans="2:11" ht="20.100000000000001" customHeight="1" x14ac:dyDescent="0.25">
      <c r="B2454" s="538"/>
      <c r="C2454" s="539"/>
      <c r="D2454" s="540"/>
      <c r="E2454" s="541"/>
      <c r="F2454" s="541"/>
      <c r="G2454" s="541"/>
      <c r="H2454" s="541"/>
      <c r="I2454" s="541"/>
      <c r="J2454" s="541"/>
      <c r="K2454" s="541"/>
    </row>
    <row r="2455" spans="2:11" ht="20.100000000000001" customHeight="1" x14ac:dyDescent="0.25">
      <c r="B2455" s="538"/>
      <c r="C2455" s="539"/>
      <c r="D2455" s="540"/>
      <c r="E2455" s="541"/>
      <c r="F2455" s="541"/>
      <c r="G2455" s="541"/>
      <c r="H2455" s="541"/>
      <c r="I2455" s="541"/>
      <c r="J2455" s="541"/>
      <c r="K2455" s="541"/>
    </row>
    <row r="2456" spans="2:11" ht="20.100000000000001" customHeight="1" x14ac:dyDescent="0.25">
      <c r="B2456" s="538"/>
      <c r="C2456" s="539"/>
      <c r="D2456" s="540"/>
      <c r="E2456" s="541"/>
      <c r="F2456" s="541"/>
      <c r="G2456" s="541"/>
      <c r="H2456" s="541"/>
      <c r="I2456" s="541"/>
      <c r="J2456" s="541"/>
      <c r="K2456" s="541"/>
    </row>
    <row r="2457" spans="2:11" ht="20.100000000000001" customHeight="1" x14ac:dyDescent="0.25">
      <c r="B2457" s="538"/>
      <c r="C2457" s="539"/>
      <c r="D2457" s="540"/>
      <c r="E2457" s="541"/>
      <c r="F2457" s="541"/>
      <c r="G2457" s="541"/>
      <c r="H2457" s="541"/>
      <c r="I2457" s="541"/>
      <c r="J2457" s="541"/>
      <c r="K2457" s="541"/>
    </row>
    <row r="2458" spans="2:11" ht="20.100000000000001" customHeight="1" x14ac:dyDescent="0.25">
      <c r="B2458" s="538"/>
      <c r="C2458" s="539"/>
      <c r="D2458" s="540"/>
      <c r="E2458" s="541"/>
      <c r="F2458" s="541"/>
      <c r="G2458" s="541"/>
      <c r="H2458" s="541"/>
      <c r="I2458" s="541"/>
      <c r="J2458" s="541"/>
      <c r="K2458" s="541"/>
    </row>
    <row r="2459" spans="2:11" ht="20.100000000000001" customHeight="1" x14ac:dyDescent="0.25">
      <c r="B2459" s="538"/>
      <c r="C2459" s="539"/>
      <c r="D2459" s="540"/>
      <c r="E2459" s="541"/>
      <c r="F2459" s="541"/>
      <c r="G2459" s="541"/>
      <c r="H2459" s="541"/>
      <c r="I2459" s="541"/>
      <c r="J2459" s="541"/>
      <c r="K2459" s="541"/>
    </row>
    <row r="2460" spans="2:11" ht="20.100000000000001" customHeight="1" x14ac:dyDescent="0.25">
      <c r="B2460" s="538"/>
      <c r="C2460" s="539"/>
      <c r="D2460" s="540"/>
      <c r="E2460" s="541"/>
      <c r="F2460" s="541"/>
      <c r="G2460" s="541"/>
      <c r="H2460" s="541"/>
      <c r="I2460" s="541"/>
      <c r="J2460" s="541"/>
      <c r="K2460" s="541"/>
    </row>
    <row r="2461" spans="2:11" ht="20.100000000000001" customHeight="1" x14ac:dyDescent="0.25">
      <c r="B2461" s="538"/>
      <c r="C2461" s="539"/>
      <c r="D2461" s="540"/>
      <c r="E2461" s="541"/>
      <c r="F2461" s="541"/>
      <c r="G2461" s="541"/>
      <c r="H2461" s="541"/>
      <c r="I2461" s="541"/>
      <c r="J2461" s="541"/>
      <c r="K2461" s="541"/>
    </row>
    <row r="2462" spans="2:11" ht="20.100000000000001" customHeight="1" x14ac:dyDescent="0.25">
      <c r="B2462" s="538"/>
      <c r="C2462" s="539"/>
      <c r="D2462" s="540"/>
      <c r="E2462" s="541"/>
      <c r="F2462" s="541"/>
      <c r="G2462" s="541"/>
      <c r="H2462" s="541"/>
      <c r="I2462" s="541"/>
      <c r="J2462" s="541"/>
      <c r="K2462" s="541"/>
    </row>
    <row r="2463" spans="2:11" ht="20.100000000000001" customHeight="1" x14ac:dyDescent="0.25">
      <c r="B2463" s="538"/>
      <c r="C2463" s="539"/>
      <c r="D2463" s="540"/>
      <c r="E2463" s="541"/>
      <c r="F2463" s="541"/>
      <c r="G2463" s="541"/>
      <c r="H2463" s="541"/>
      <c r="I2463" s="541"/>
      <c r="J2463" s="541"/>
      <c r="K2463" s="541"/>
    </row>
    <row r="2464" spans="2:11" ht="20.100000000000001" customHeight="1" x14ac:dyDescent="0.25">
      <c r="B2464" s="538"/>
      <c r="C2464" s="539"/>
      <c r="D2464" s="540"/>
      <c r="E2464" s="541"/>
      <c r="F2464" s="541"/>
      <c r="G2464" s="541"/>
      <c r="H2464" s="541"/>
      <c r="I2464" s="541"/>
      <c r="J2464" s="541"/>
      <c r="K2464" s="541"/>
    </row>
    <row r="2465" spans="2:11" ht="20.100000000000001" customHeight="1" x14ac:dyDescent="0.25">
      <c r="B2465" s="538"/>
      <c r="C2465" s="539"/>
      <c r="D2465" s="540"/>
      <c r="E2465" s="541"/>
      <c r="F2465" s="541"/>
      <c r="G2465" s="541"/>
      <c r="H2465" s="541"/>
      <c r="I2465" s="541"/>
      <c r="J2465" s="541"/>
      <c r="K2465" s="541"/>
    </row>
    <row r="2466" spans="2:11" ht="20.100000000000001" customHeight="1" x14ac:dyDescent="0.25">
      <c r="B2466" s="538"/>
      <c r="C2466" s="539"/>
      <c r="D2466" s="540"/>
      <c r="E2466" s="541"/>
      <c r="F2466" s="541"/>
      <c r="G2466" s="541"/>
      <c r="H2466" s="541"/>
      <c r="I2466" s="541"/>
      <c r="J2466" s="541"/>
      <c r="K2466" s="541"/>
    </row>
    <row r="2467" spans="2:11" ht="20.100000000000001" customHeight="1" x14ac:dyDescent="0.25">
      <c r="B2467" s="538"/>
      <c r="C2467" s="539"/>
      <c r="D2467" s="540"/>
      <c r="E2467" s="541"/>
      <c r="F2467" s="541"/>
      <c r="G2467" s="541"/>
      <c r="H2467" s="541"/>
      <c r="I2467" s="541"/>
      <c r="J2467" s="541"/>
      <c r="K2467" s="541"/>
    </row>
    <row r="2468" spans="2:11" ht="20.100000000000001" customHeight="1" x14ac:dyDescent="0.25">
      <c r="B2468" s="538"/>
      <c r="C2468" s="539"/>
      <c r="D2468" s="540"/>
      <c r="E2468" s="541"/>
      <c r="F2468" s="541"/>
      <c r="G2468" s="541"/>
      <c r="H2468" s="541"/>
      <c r="I2468" s="541"/>
      <c r="J2468" s="541"/>
      <c r="K2468" s="541"/>
    </row>
    <row r="2469" spans="2:11" ht="20.100000000000001" customHeight="1" x14ac:dyDescent="0.25">
      <c r="B2469" s="538"/>
      <c r="C2469" s="539"/>
      <c r="D2469" s="540"/>
      <c r="E2469" s="541"/>
      <c r="F2469" s="541"/>
      <c r="G2469" s="541"/>
      <c r="H2469" s="541"/>
      <c r="I2469" s="541"/>
      <c r="J2469" s="541"/>
      <c r="K2469" s="541"/>
    </row>
    <row r="2470" spans="2:11" ht="20.100000000000001" customHeight="1" x14ac:dyDescent="0.25">
      <c r="B2470" s="538"/>
      <c r="C2470" s="539"/>
      <c r="D2470" s="540"/>
      <c r="E2470" s="541"/>
      <c r="F2470" s="541"/>
      <c r="G2470" s="541"/>
      <c r="H2470" s="541"/>
      <c r="I2470" s="541"/>
      <c r="J2470" s="541"/>
      <c r="K2470" s="541"/>
    </row>
    <row r="2471" spans="2:11" ht="20.100000000000001" customHeight="1" x14ac:dyDescent="0.25">
      <c r="B2471" s="538"/>
      <c r="C2471" s="539"/>
      <c r="D2471" s="540"/>
      <c r="E2471" s="541"/>
      <c r="F2471" s="541"/>
      <c r="G2471" s="541"/>
      <c r="H2471" s="541"/>
      <c r="I2471" s="541"/>
      <c r="J2471" s="541"/>
      <c r="K2471" s="541"/>
    </row>
    <row r="2472" spans="2:11" ht="20.100000000000001" customHeight="1" x14ac:dyDescent="0.25">
      <c r="B2472" s="538"/>
      <c r="C2472" s="539"/>
      <c r="D2472" s="540"/>
      <c r="E2472" s="541"/>
      <c r="F2472" s="541"/>
      <c r="G2472" s="541"/>
      <c r="H2472" s="541"/>
      <c r="I2472" s="541"/>
      <c r="J2472" s="541"/>
      <c r="K2472" s="541"/>
    </row>
    <row r="2473" spans="2:11" ht="20.100000000000001" customHeight="1" x14ac:dyDescent="0.25">
      <c r="B2473" s="538"/>
      <c r="C2473" s="539"/>
      <c r="D2473" s="540"/>
      <c r="E2473" s="541"/>
      <c r="F2473" s="541"/>
      <c r="G2473" s="541"/>
      <c r="H2473" s="541"/>
      <c r="I2473" s="541"/>
      <c r="J2473" s="541"/>
      <c r="K2473" s="541"/>
    </row>
    <row r="2474" spans="2:11" ht="20.100000000000001" customHeight="1" x14ac:dyDescent="0.25">
      <c r="B2474" s="538"/>
      <c r="C2474" s="539"/>
      <c r="D2474" s="540"/>
      <c r="E2474" s="541"/>
      <c r="F2474" s="541"/>
      <c r="G2474" s="541"/>
      <c r="H2474" s="541"/>
      <c r="I2474" s="541"/>
      <c r="J2474" s="541"/>
      <c r="K2474" s="541"/>
    </row>
    <row r="2475" spans="2:11" ht="20.100000000000001" customHeight="1" x14ac:dyDescent="0.25">
      <c r="B2475" s="538"/>
      <c r="C2475" s="539"/>
      <c r="D2475" s="540"/>
      <c r="E2475" s="541"/>
      <c r="F2475" s="541"/>
      <c r="G2475" s="541"/>
      <c r="H2475" s="541"/>
      <c r="I2475" s="541"/>
      <c r="J2475" s="541"/>
      <c r="K2475" s="541"/>
    </row>
    <row r="2476" spans="2:11" ht="20.100000000000001" customHeight="1" x14ac:dyDescent="0.25">
      <c r="B2476" s="538"/>
      <c r="C2476" s="539"/>
      <c r="D2476" s="540"/>
      <c r="E2476" s="541"/>
      <c r="F2476" s="541"/>
      <c r="G2476" s="541"/>
      <c r="H2476" s="541"/>
      <c r="I2476" s="541"/>
      <c r="J2476" s="541"/>
      <c r="K2476" s="541"/>
    </row>
    <row r="2477" spans="2:11" ht="20.100000000000001" customHeight="1" x14ac:dyDescent="0.25">
      <c r="B2477" s="538"/>
      <c r="C2477" s="539"/>
      <c r="D2477" s="540"/>
      <c r="E2477" s="541"/>
      <c r="F2477" s="541"/>
      <c r="G2477" s="541"/>
      <c r="H2477" s="541"/>
      <c r="I2477" s="541"/>
      <c r="J2477" s="541"/>
      <c r="K2477" s="541"/>
    </row>
    <row r="2478" spans="2:11" ht="20.100000000000001" customHeight="1" x14ac:dyDescent="0.25">
      <c r="B2478" s="538"/>
      <c r="C2478" s="539"/>
      <c r="D2478" s="540"/>
      <c r="E2478" s="541"/>
      <c r="F2478" s="541"/>
      <c r="G2478" s="541"/>
      <c r="H2478" s="541"/>
      <c r="I2478" s="541"/>
      <c r="J2478" s="541"/>
      <c r="K2478" s="541"/>
    </row>
    <row r="2479" spans="2:11" ht="20.100000000000001" customHeight="1" x14ac:dyDescent="0.25">
      <c r="B2479" s="538"/>
      <c r="C2479" s="539"/>
      <c r="D2479" s="540"/>
      <c r="E2479" s="541"/>
      <c r="F2479" s="541"/>
      <c r="G2479" s="541"/>
      <c r="H2479" s="541"/>
      <c r="I2479" s="541"/>
      <c r="J2479" s="541"/>
      <c r="K2479" s="541"/>
    </row>
    <row r="2480" spans="2:11" ht="20.100000000000001" customHeight="1" x14ac:dyDescent="0.25">
      <c r="B2480" s="538"/>
      <c r="C2480" s="539"/>
      <c r="D2480" s="540"/>
      <c r="E2480" s="541"/>
      <c r="F2480" s="541"/>
      <c r="G2480" s="541"/>
      <c r="H2480" s="541"/>
      <c r="I2480" s="541"/>
      <c r="J2480" s="541"/>
      <c r="K2480" s="541"/>
    </row>
    <row r="2481" spans="2:11" ht="20.100000000000001" customHeight="1" x14ac:dyDescent="0.25">
      <c r="B2481" s="538"/>
      <c r="C2481" s="539"/>
      <c r="D2481" s="540"/>
      <c r="E2481" s="541"/>
      <c r="F2481" s="541"/>
      <c r="G2481" s="541"/>
      <c r="H2481" s="541"/>
      <c r="I2481" s="541"/>
      <c r="J2481" s="541"/>
      <c r="K2481" s="541"/>
    </row>
    <row r="2482" spans="2:11" ht="20.100000000000001" customHeight="1" x14ac:dyDescent="0.25">
      <c r="B2482" s="538"/>
      <c r="C2482" s="539"/>
      <c r="D2482" s="540"/>
      <c r="E2482" s="541"/>
      <c r="F2482" s="541"/>
      <c r="G2482" s="541"/>
      <c r="H2482" s="541"/>
      <c r="I2482" s="541"/>
      <c r="J2482" s="541"/>
      <c r="K2482" s="541"/>
    </row>
    <row r="2483" spans="2:11" ht="20.100000000000001" customHeight="1" x14ac:dyDescent="0.25">
      <c r="B2483" s="538"/>
      <c r="C2483" s="539"/>
      <c r="D2483" s="540"/>
      <c r="E2483" s="541"/>
      <c r="F2483" s="541"/>
      <c r="G2483" s="541"/>
      <c r="H2483" s="541"/>
      <c r="I2483" s="541"/>
      <c r="J2483" s="541"/>
      <c r="K2483" s="541"/>
    </row>
    <row r="2484" spans="2:11" ht="20.100000000000001" customHeight="1" x14ac:dyDescent="0.25">
      <c r="B2484" s="538"/>
      <c r="C2484" s="539"/>
      <c r="D2484" s="540"/>
      <c r="E2484" s="541"/>
      <c r="F2484" s="541"/>
      <c r="G2484" s="541"/>
      <c r="H2484" s="541"/>
      <c r="I2484" s="541"/>
      <c r="J2484" s="541"/>
      <c r="K2484" s="541"/>
    </row>
    <row r="2485" spans="2:11" ht="20.100000000000001" customHeight="1" x14ac:dyDescent="0.25">
      <c r="B2485" s="538"/>
      <c r="C2485" s="539"/>
      <c r="D2485" s="540"/>
      <c r="E2485" s="541"/>
      <c r="F2485" s="541"/>
      <c r="G2485" s="541"/>
      <c r="H2485" s="541"/>
      <c r="I2485" s="541"/>
      <c r="J2485" s="541"/>
      <c r="K2485" s="541"/>
    </row>
    <row r="2486" spans="2:11" ht="20.100000000000001" customHeight="1" x14ac:dyDescent="0.25">
      <c r="B2486" s="538"/>
      <c r="C2486" s="539"/>
      <c r="D2486" s="540"/>
      <c r="E2486" s="541"/>
      <c r="F2486" s="541"/>
      <c r="G2486" s="541"/>
      <c r="H2486" s="541"/>
      <c r="I2486" s="541"/>
      <c r="J2486" s="541"/>
      <c r="K2486" s="541"/>
    </row>
    <row r="2487" spans="2:11" ht="20.100000000000001" customHeight="1" x14ac:dyDescent="0.25">
      <c r="B2487" s="538"/>
      <c r="C2487" s="539"/>
      <c r="D2487" s="540"/>
      <c r="E2487" s="541"/>
      <c r="F2487" s="541"/>
      <c r="G2487" s="541"/>
      <c r="H2487" s="541"/>
      <c r="I2487" s="541"/>
      <c r="J2487" s="541"/>
      <c r="K2487" s="541"/>
    </row>
    <row r="2488" spans="2:11" ht="20.100000000000001" customHeight="1" x14ac:dyDescent="0.25">
      <c r="B2488" s="538"/>
      <c r="C2488" s="539"/>
      <c r="D2488" s="540"/>
      <c r="E2488" s="541"/>
      <c r="F2488" s="541"/>
      <c r="G2488" s="541"/>
      <c r="H2488" s="541"/>
      <c r="I2488" s="541"/>
      <c r="J2488" s="541"/>
      <c r="K2488" s="541"/>
    </row>
    <row r="2489" spans="2:11" ht="20.100000000000001" customHeight="1" x14ac:dyDescent="0.25">
      <c r="B2489" s="538"/>
      <c r="C2489" s="539"/>
      <c r="D2489" s="540"/>
      <c r="E2489" s="541"/>
      <c r="F2489" s="541"/>
      <c r="G2489" s="541"/>
      <c r="H2489" s="541"/>
      <c r="I2489" s="541"/>
      <c r="J2489" s="541"/>
      <c r="K2489" s="541"/>
    </row>
    <row r="2490" spans="2:11" ht="20.100000000000001" customHeight="1" x14ac:dyDescent="0.25">
      <c r="B2490" s="538"/>
      <c r="C2490" s="539"/>
      <c r="D2490" s="540"/>
      <c r="E2490" s="541"/>
      <c r="F2490" s="541"/>
      <c r="G2490" s="541"/>
      <c r="H2490" s="541"/>
      <c r="I2490" s="541"/>
      <c r="J2490" s="541"/>
      <c r="K2490" s="541"/>
    </row>
    <row r="2491" spans="2:11" ht="20.100000000000001" customHeight="1" x14ac:dyDescent="0.25">
      <c r="B2491" s="538"/>
      <c r="C2491" s="539"/>
      <c r="D2491" s="540"/>
      <c r="E2491" s="541"/>
      <c r="F2491" s="541"/>
      <c r="G2491" s="541"/>
      <c r="H2491" s="541"/>
      <c r="I2491" s="541"/>
      <c r="J2491" s="541"/>
      <c r="K2491" s="541"/>
    </row>
    <row r="2492" spans="2:11" ht="20.100000000000001" customHeight="1" x14ac:dyDescent="0.25">
      <c r="B2492" s="538"/>
      <c r="C2492" s="539"/>
      <c r="D2492" s="540"/>
      <c r="E2492" s="541"/>
      <c r="F2492" s="541"/>
      <c r="G2492" s="541"/>
      <c r="H2492" s="541"/>
      <c r="I2492" s="541"/>
      <c r="J2492" s="541"/>
      <c r="K2492" s="541"/>
    </row>
    <row r="2493" spans="2:11" ht="20.100000000000001" customHeight="1" x14ac:dyDescent="0.25">
      <c r="B2493" s="538"/>
      <c r="C2493" s="539"/>
      <c r="D2493" s="540"/>
      <c r="E2493" s="541"/>
      <c r="F2493" s="541"/>
      <c r="G2493" s="541"/>
      <c r="H2493" s="541"/>
      <c r="I2493" s="541"/>
      <c r="J2493" s="541"/>
      <c r="K2493" s="541"/>
    </row>
    <row r="2494" spans="2:11" ht="20.100000000000001" customHeight="1" x14ac:dyDescent="0.25">
      <c r="B2494" s="538"/>
      <c r="C2494" s="539"/>
      <c r="D2494" s="540"/>
      <c r="E2494" s="541"/>
      <c r="F2494" s="541"/>
      <c r="G2494" s="541"/>
      <c r="H2494" s="541"/>
      <c r="I2494" s="541"/>
      <c r="J2494" s="541"/>
      <c r="K2494" s="541"/>
    </row>
    <row r="2495" spans="2:11" ht="20.100000000000001" customHeight="1" x14ac:dyDescent="0.25">
      <c r="B2495" s="538"/>
      <c r="C2495" s="539"/>
      <c r="D2495" s="540"/>
      <c r="E2495" s="541"/>
      <c r="F2495" s="541"/>
      <c r="G2495" s="541"/>
      <c r="H2495" s="541"/>
      <c r="I2495" s="541"/>
      <c r="J2495" s="541"/>
      <c r="K2495" s="541"/>
    </row>
    <row r="2496" spans="2:11" ht="20.100000000000001" customHeight="1" x14ac:dyDescent="0.25">
      <c r="B2496" s="538"/>
      <c r="C2496" s="539"/>
      <c r="D2496" s="540"/>
      <c r="E2496" s="541"/>
      <c r="F2496" s="541"/>
      <c r="G2496" s="541"/>
      <c r="H2496" s="541"/>
      <c r="I2496" s="541"/>
      <c r="J2496" s="541"/>
      <c r="K2496" s="541"/>
    </row>
    <row r="2497" spans="2:11" ht="20.100000000000001" customHeight="1" x14ac:dyDescent="0.25">
      <c r="B2497" s="538"/>
      <c r="C2497" s="539"/>
      <c r="D2497" s="540"/>
      <c r="E2497" s="541"/>
      <c r="F2497" s="541"/>
      <c r="G2497" s="541"/>
      <c r="H2497" s="541"/>
      <c r="I2497" s="541"/>
      <c r="J2497" s="541"/>
      <c r="K2497" s="541"/>
    </row>
    <row r="2498" spans="2:11" ht="20.100000000000001" customHeight="1" x14ac:dyDescent="0.25">
      <c r="B2498" s="538"/>
      <c r="C2498" s="539"/>
      <c r="D2498" s="540"/>
      <c r="E2498" s="541"/>
      <c r="F2498" s="541"/>
      <c r="G2498" s="541"/>
      <c r="H2498" s="541"/>
      <c r="I2498" s="541"/>
      <c r="J2498" s="541"/>
      <c r="K2498" s="541"/>
    </row>
    <row r="2499" spans="2:11" ht="20.100000000000001" customHeight="1" x14ac:dyDescent="0.25">
      <c r="B2499" s="538"/>
      <c r="C2499" s="539"/>
      <c r="D2499" s="540"/>
      <c r="E2499" s="541"/>
      <c r="F2499" s="541"/>
      <c r="G2499" s="541"/>
      <c r="H2499" s="541"/>
      <c r="I2499" s="541"/>
      <c r="J2499" s="541"/>
      <c r="K2499" s="541"/>
    </row>
    <row r="2500" spans="2:11" ht="20.100000000000001" customHeight="1" x14ac:dyDescent="0.25">
      <c r="B2500" s="538"/>
      <c r="C2500" s="539"/>
      <c r="D2500" s="540"/>
      <c r="E2500" s="541"/>
      <c r="F2500" s="541"/>
      <c r="G2500" s="541"/>
      <c r="H2500" s="541"/>
      <c r="I2500" s="541"/>
      <c r="J2500" s="541"/>
      <c r="K2500" s="541"/>
    </row>
    <row r="2501" spans="2:11" ht="20.100000000000001" customHeight="1" x14ac:dyDescent="0.25">
      <c r="B2501" s="538"/>
      <c r="C2501" s="539"/>
      <c r="D2501" s="540"/>
      <c r="E2501" s="541"/>
      <c r="F2501" s="541"/>
      <c r="G2501" s="541"/>
      <c r="H2501" s="541"/>
      <c r="I2501" s="541"/>
      <c r="J2501" s="541"/>
      <c r="K2501" s="541"/>
    </row>
    <row r="2502" spans="2:11" ht="20.100000000000001" customHeight="1" x14ac:dyDescent="0.25">
      <c r="B2502" s="538"/>
      <c r="C2502" s="539"/>
      <c r="D2502" s="540"/>
      <c r="E2502" s="541"/>
      <c r="F2502" s="541"/>
      <c r="G2502" s="541"/>
      <c r="H2502" s="541"/>
      <c r="I2502" s="541"/>
      <c r="J2502" s="541"/>
      <c r="K2502" s="541"/>
    </row>
    <row r="2503" spans="2:11" ht="20.100000000000001" customHeight="1" x14ac:dyDescent="0.25">
      <c r="B2503" s="538"/>
      <c r="C2503" s="539"/>
      <c r="D2503" s="540"/>
      <c r="E2503" s="541"/>
      <c r="F2503" s="541"/>
      <c r="G2503" s="541"/>
      <c r="H2503" s="541"/>
      <c r="I2503" s="541"/>
      <c r="J2503" s="541"/>
      <c r="K2503" s="541"/>
    </row>
    <row r="2504" spans="2:11" ht="20.100000000000001" customHeight="1" x14ac:dyDescent="0.25">
      <c r="B2504" s="538"/>
      <c r="C2504" s="539"/>
      <c r="D2504" s="540"/>
      <c r="E2504" s="541"/>
      <c r="F2504" s="541"/>
      <c r="G2504" s="541"/>
      <c r="H2504" s="541"/>
      <c r="I2504" s="541"/>
      <c r="J2504" s="541"/>
      <c r="K2504" s="541"/>
    </row>
    <row r="2505" spans="2:11" ht="20.100000000000001" customHeight="1" x14ac:dyDescent="0.25">
      <c r="B2505" s="538"/>
      <c r="C2505" s="539"/>
      <c r="D2505" s="540"/>
      <c r="E2505" s="541"/>
      <c r="F2505" s="541"/>
      <c r="G2505" s="541"/>
      <c r="H2505" s="541"/>
      <c r="I2505" s="541"/>
      <c r="J2505" s="541"/>
      <c r="K2505" s="541"/>
    </row>
    <row r="2506" spans="2:11" ht="20.100000000000001" customHeight="1" x14ac:dyDescent="0.25">
      <c r="B2506" s="538"/>
      <c r="C2506" s="539"/>
      <c r="D2506" s="540"/>
      <c r="E2506" s="541"/>
      <c r="F2506" s="541"/>
      <c r="G2506" s="541"/>
      <c r="H2506" s="541"/>
      <c r="I2506" s="541"/>
      <c r="J2506" s="541"/>
      <c r="K2506" s="541"/>
    </row>
    <row r="2507" spans="2:11" ht="20.100000000000001" customHeight="1" x14ac:dyDescent="0.25">
      <c r="B2507" s="538"/>
      <c r="C2507" s="539"/>
      <c r="D2507" s="540"/>
      <c r="E2507" s="541"/>
      <c r="F2507" s="541"/>
      <c r="G2507" s="541"/>
      <c r="H2507" s="541"/>
      <c r="I2507" s="541"/>
      <c r="J2507" s="541"/>
      <c r="K2507" s="541"/>
    </row>
    <row r="2508" spans="2:11" ht="20.100000000000001" customHeight="1" x14ac:dyDescent="0.25">
      <c r="B2508" s="538"/>
      <c r="C2508" s="539"/>
      <c r="D2508" s="540"/>
      <c r="E2508" s="541"/>
      <c r="F2508" s="541"/>
      <c r="G2508" s="541"/>
      <c r="H2508" s="541"/>
      <c r="I2508" s="541"/>
      <c r="J2508" s="541"/>
      <c r="K2508" s="541"/>
    </row>
    <row r="2509" spans="2:11" ht="20.100000000000001" customHeight="1" x14ac:dyDescent="0.25">
      <c r="B2509" s="538"/>
      <c r="C2509" s="539"/>
      <c r="D2509" s="540"/>
      <c r="E2509" s="541"/>
      <c r="F2509" s="541"/>
      <c r="G2509" s="541"/>
      <c r="H2509" s="541"/>
      <c r="I2509" s="541"/>
      <c r="J2509" s="541"/>
      <c r="K2509" s="541"/>
    </row>
    <row r="2510" spans="2:11" ht="20.100000000000001" customHeight="1" x14ac:dyDescent="0.25">
      <c r="B2510" s="538"/>
      <c r="C2510" s="539"/>
      <c r="D2510" s="540"/>
      <c r="E2510" s="541"/>
      <c r="F2510" s="541"/>
      <c r="G2510" s="541"/>
      <c r="H2510" s="541"/>
      <c r="I2510" s="541"/>
      <c r="J2510" s="541"/>
      <c r="K2510" s="541"/>
    </row>
    <row r="2511" spans="2:11" ht="20.100000000000001" customHeight="1" x14ac:dyDescent="0.25">
      <c r="B2511" s="538"/>
      <c r="C2511" s="539"/>
      <c r="D2511" s="540"/>
      <c r="E2511" s="541"/>
      <c r="F2511" s="541"/>
      <c r="G2511" s="541"/>
      <c r="H2511" s="541"/>
      <c r="I2511" s="541"/>
      <c r="J2511" s="541"/>
      <c r="K2511" s="541"/>
    </row>
    <row r="2512" spans="2:11" ht="20.100000000000001" customHeight="1" x14ac:dyDescent="0.25">
      <c r="B2512" s="538"/>
      <c r="C2512" s="539"/>
      <c r="D2512" s="540"/>
      <c r="E2512" s="541"/>
      <c r="F2512" s="541"/>
      <c r="G2512" s="541"/>
      <c r="H2512" s="541"/>
      <c r="I2512" s="541"/>
      <c r="J2512" s="541"/>
      <c r="K2512" s="541"/>
    </row>
    <row r="2513" spans="1:11" ht="20.100000000000001" customHeight="1" x14ac:dyDescent="0.25">
      <c r="B2513" s="452"/>
      <c r="C2513" s="452"/>
      <c r="D2513" s="452"/>
      <c r="E2513" s="452"/>
      <c r="F2513" s="452"/>
      <c r="G2513" s="452"/>
      <c r="H2513" s="452"/>
      <c r="I2513" s="452"/>
      <c r="J2513" s="452"/>
      <c r="K2513" s="452"/>
    </row>
    <row r="2514" spans="1:11" ht="20.100000000000001" customHeight="1" x14ac:dyDescent="0.25">
      <c r="A2514" s="543"/>
      <c r="B2514" s="449">
        <f t="shared" ref="B2514:B2528" si="5">IFERROR(IF(LEN(C2514)=0,"",StartYear+5),"")</f>
        <v>2027</v>
      </c>
      <c r="C2514" s="348" t="str">
        <f>IFERROR(IF(INDEX(TableEmployeeList[Employee Name],Calc!B11)="","",INDEX(TableEmployeeList[Employee Name],Calc!B11)),"")</f>
        <v>Jonah Peterson</v>
      </c>
      <c r="D2514" s="349" t="str">
        <f>IFERROR(IF(INDEX(TableEmployeeList[Department],Calc!B11)="","",INDEX(TableEmployeeList[Department],Calc!B11)),"")</f>
        <v>HR</v>
      </c>
      <c r="E2514" s="327"/>
      <c r="F2514" s="327"/>
      <c r="G2514" s="327"/>
      <c r="H2514" s="327"/>
      <c r="I2514" s="327"/>
      <c r="J2514" s="327"/>
      <c r="K2514" s="327"/>
    </row>
    <row r="2515" spans="1:11" ht="20.100000000000001" customHeight="1" x14ac:dyDescent="0.25">
      <c r="A2515" s="543"/>
      <c r="B2515" s="450">
        <f t="shared" si="5"/>
        <v>2027</v>
      </c>
      <c r="C2515" s="348" t="str">
        <f>IFERROR(IF(INDEX(TableEmployeeList[Employee Name],Calc!B12)="","",INDEX(TableEmployeeList[Employee Name],Calc!B12)),"")</f>
        <v>Laila Robinson</v>
      </c>
      <c r="D2515" s="349" t="str">
        <f>IFERROR(IF(INDEX(TableEmployeeList[Department],Calc!B12)="","",INDEX(TableEmployeeList[Department],Calc!B12)),"")</f>
        <v>Marketing</v>
      </c>
      <c r="E2515" s="327"/>
      <c r="F2515" s="327"/>
      <c r="G2515" s="327"/>
      <c r="H2515" s="327"/>
      <c r="I2515" s="327"/>
      <c r="J2515" s="327"/>
      <c r="K2515" s="327"/>
    </row>
    <row r="2516" spans="1:11" ht="20.100000000000001" customHeight="1" x14ac:dyDescent="0.25">
      <c r="A2516" s="543"/>
      <c r="B2516" s="450">
        <f t="shared" si="5"/>
        <v>2027</v>
      </c>
      <c r="C2516" s="348" t="str">
        <f>IFERROR(IF(INDEX(TableEmployeeList[Employee Name],Calc!B13)="","",INDEX(TableEmployeeList[Employee Name],Calc!B13)),"")</f>
        <v>Vincent Collins</v>
      </c>
      <c r="D2516" s="349" t="str">
        <f>IFERROR(IF(INDEX(TableEmployeeList[Department],Calc!B13)="","",INDEX(TableEmployeeList[Department],Calc!B13)),"")</f>
        <v>Marketing</v>
      </c>
      <c r="E2516" s="327"/>
      <c r="F2516" s="327"/>
      <c r="G2516" s="327"/>
      <c r="H2516" s="327"/>
      <c r="I2516" s="327"/>
      <c r="J2516" s="327"/>
      <c r="K2516" s="327"/>
    </row>
    <row r="2517" spans="1:11" ht="20.100000000000001" customHeight="1" x14ac:dyDescent="0.25">
      <c r="A2517" s="543"/>
      <c r="B2517" s="450">
        <f t="shared" si="5"/>
        <v>2027</v>
      </c>
      <c r="C2517" s="348" t="str">
        <f>IFERROR(IF(INDEX(TableEmployeeList[Employee Name],Calc!B14)="","",INDEX(TableEmployeeList[Employee Name],Calc!B14)),"")</f>
        <v>Noah Kim</v>
      </c>
      <c r="D2517" s="349" t="str">
        <f>IFERROR(IF(INDEX(TableEmployeeList[Department],Calc!B14)="","",INDEX(TableEmployeeList[Department],Calc!B14)),"")</f>
        <v>Finance</v>
      </c>
      <c r="E2517" s="327"/>
      <c r="F2517" s="327"/>
      <c r="G2517" s="327"/>
      <c r="H2517" s="327"/>
      <c r="I2517" s="327"/>
      <c r="J2517" s="327"/>
      <c r="K2517" s="327"/>
    </row>
    <row r="2518" spans="1:11" ht="20.100000000000001" customHeight="1" x14ac:dyDescent="0.25">
      <c r="A2518" s="543"/>
      <c r="B2518" s="450">
        <f t="shared" si="5"/>
        <v>2027</v>
      </c>
      <c r="C2518" s="348" t="str">
        <f>IFERROR(IF(INDEX(TableEmployeeList[Employee Name],Calc!B15)="","",INDEX(TableEmployeeList[Employee Name],Calc!B15)),"")</f>
        <v>Kane Watts</v>
      </c>
      <c r="D2518" s="349" t="str">
        <f>IFERROR(IF(INDEX(TableEmployeeList[Department],Calc!B15)="","",INDEX(TableEmployeeList[Department],Calc!B15)),"")</f>
        <v>Finance</v>
      </c>
      <c r="E2518" s="327"/>
      <c r="F2518" s="327"/>
      <c r="G2518" s="327"/>
      <c r="H2518" s="327"/>
      <c r="I2518" s="327"/>
      <c r="J2518" s="327"/>
      <c r="K2518" s="327"/>
    </row>
    <row r="2519" spans="1:11" ht="20.100000000000001" customHeight="1" x14ac:dyDescent="0.25">
      <c r="A2519" s="543"/>
      <c r="B2519" s="450">
        <f t="shared" si="5"/>
        <v>2027</v>
      </c>
      <c r="C2519" s="348" t="str">
        <f>IFERROR(IF(INDEX(TableEmployeeList[Employee Name],Calc!B16)="","",INDEX(TableEmployeeList[Employee Name],Calc!B16)),"")</f>
        <v>Ryan Briggs</v>
      </c>
      <c r="D2519" s="349" t="str">
        <f>IFERROR(IF(INDEX(TableEmployeeList[Department],Calc!B16)="","",INDEX(TableEmployeeList[Department],Calc!B16)),"")</f>
        <v>Accounting</v>
      </c>
      <c r="E2519" s="327"/>
      <c r="F2519" s="327"/>
      <c r="G2519" s="327"/>
      <c r="H2519" s="327"/>
      <c r="I2519" s="327"/>
      <c r="J2519" s="327"/>
      <c r="K2519" s="327"/>
    </row>
    <row r="2520" spans="1:11" ht="20.100000000000001" customHeight="1" x14ac:dyDescent="0.25">
      <c r="A2520" s="543"/>
      <c r="B2520" s="450">
        <f t="shared" si="5"/>
        <v>2027</v>
      </c>
      <c r="C2520" s="348" t="str">
        <f>IFERROR(IF(INDEX(TableEmployeeList[Employee Name],Calc!B17)="","",INDEX(TableEmployeeList[Employee Name],Calc!B17)),"")</f>
        <v>Kobe Murphy</v>
      </c>
      <c r="D2520" s="349" t="str">
        <f>IFERROR(IF(INDEX(TableEmployeeList[Department],Calc!B17)="","",INDEX(TableEmployeeList[Department],Calc!B17)),"")</f>
        <v>Accounting</v>
      </c>
      <c r="E2520" s="327"/>
      <c r="F2520" s="327"/>
      <c r="G2520" s="327"/>
      <c r="H2520" s="327"/>
      <c r="I2520" s="327"/>
      <c r="J2520" s="327"/>
      <c r="K2520" s="327"/>
    </row>
    <row r="2521" spans="1:11" ht="20.100000000000001" customHeight="1" x14ac:dyDescent="0.25">
      <c r="A2521" s="543"/>
      <c r="B2521" s="450">
        <f t="shared" si="5"/>
        <v>2027</v>
      </c>
      <c r="C2521" s="348" t="str">
        <f>IFERROR(IF(INDEX(TableEmployeeList[Employee Name],Calc!B18)="","",INDEX(TableEmployeeList[Employee Name],Calc!B18)),"")</f>
        <v>Rylie Norman</v>
      </c>
      <c r="D2521" s="349" t="str">
        <f>IFERROR(IF(INDEX(TableEmployeeList[Department],Calc!B18)="","",INDEX(TableEmployeeList[Department],Calc!B18)),"")</f>
        <v>Sales</v>
      </c>
      <c r="E2521" s="327"/>
      <c r="F2521" s="327"/>
      <c r="G2521" s="327"/>
      <c r="H2521" s="327"/>
      <c r="I2521" s="327"/>
      <c r="J2521" s="327"/>
      <c r="K2521" s="327"/>
    </row>
    <row r="2522" spans="1:11" ht="20.100000000000001" customHeight="1" x14ac:dyDescent="0.25">
      <c r="A2522" s="543"/>
      <c r="B2522" s="450">
        <f t="shared" si="5"/>
        <v>2027</v>
      </c>
      <c r="C2522" s="348" t="str">
        <f>IFERROR(IF(INDEX(TableEmployeeList[Employee Name],Calc!B19)="","",INDEX(TableEmployeeList[Employee Name],Calc!B19)),"")</f>
        <v>Adalynn Turner</v>
      </c>
      <c r="D2522" s="349" t="str">
        <f>IFERROR(IF(INDEX(TableEmployeeList[Department],Calc!B19)="","",INDEX(TableEmployeeList[Department],Calc!B19)),"")</f>
        <v>Sales</v>
      </c>
      <c r="E2522" s="327"/>
      <c r="F2522" s="327"/>
      <c r="G2522" s="327"/>
      <c r="H2522" s="327"/>
      <c r="I2522" s="327"/>
      <c r="J2522" s="327"/>
      <c r="K2522" s="327"/>
    </row>
    <row r="2523" spans="1:11" ht="20.100000000000001" customHeight="1" x14ac:dyDescent="0.25">
      <c r="A2523" s="543"/>
      <c r="B2523" s="450">
        <f t="shared" si="5"/>
        <v>2027</v>
      </c>
      <c r="C2523" s="348" t="str">
        <f>IFERROR(IF(INDEX(TableEmployeeList[Employee Name],Calc!B20)="","",INDEX(TableEmployeeList[Employee Name],Calc!B20)),"")</f>
        <v>Aylin Berry</v>
      </c>
      <c r="D2523" s="349" t="str">
        <f>IFERROR(IF(INDEX(TableEmployeeList[Department],Calc!B20)="","",INDEX(TableEmployeeList[Department],Calc!B20)),"")</f>
        <v>Sales</v>
      </c>
      <c r="E2523" s="327"/>
      <c r="F2523" s="327"/>
      <c r="G2523" s="327"/>
      <c r="H2523" s="327"/>
      <c r="I2523" s="327"/>
      <c r="J2523" s="327"/>
      <c r="K2523" s="327"/>
    </row>
    <row r="2524" spans="1:11" ht="20.100000000000001" customHeight="1" x14ac:dyDescent="0.25">
      <c r="A2524" s="543"/>
      <c r="B2524" s="450" t="str">
        <f t="shared" si="5"/>
        <v/>
      </c>
      <c r="C2524" s="348" t="str">
        <f>IFERROR(IF(INDEX(TableEmployeeList[Employee Name],Calc!B21)="","",INDEX(TableEmployeeList[Employee Name],Calc!B21)),"")</f>
        <v/>
      </c>
      <c r="D2524" s="349" t="str">
        <f>IFERROR(IF(INDEX(TableEmployeeList[Department],Calc!B21)="","",INDEX(TableEmployeeList[Department],Calc!B21)),"")</f>
        <v/>
      </c>
      <c r="E2524" s="327"/>
      <c r="F2524" s="327"/>
      <c r="G2524" s="327"/>
      <c r="H2524" s="327"/>
      <c r="I2524" s="327"/>
      <c r="J2524" s="327"/>
      <c r="K2524" s="327"/>
    </row>
    <row r="2525" spans="1:11" ht="20.100000000000001" customHeight="1" x14ac:dyDescent="0.25">
      <c r="A2525" s="543"/>
      <c r="B2525" s="450" t="str">
        <f t="shared" si="5"/>
        <v/>
      </c>
      <c r="C2525" s="348" t="str">
        <f>IFERROR(IF(INDEX(TableEmployeeList[Employee Name],Calc!B22)="","",INDEX(TableEmployeeList[Employee Name],Calc!B22)),"")</f>
        <v/>
      </c>
      <c r="D2525" s="349" t="str">
        <f>IFERROR(IF(INDEX(TableEmployeeList[Department],Calc!B22)="","",INDEX(TableEmployeeList[Department],Calc!B22)),"")</f>
        <v/>
      </c>
      <c r="E2525" s="327"/>
      <c r="F2525" s="327"/>
      <c r="G2525" s="327"/>
      <c r="H2525" s="327"/>
      <c r="I2525" s="327"/>
      <c r="J2525" s="327"/>
      <c r="K2525" s="327"/>
    </row>
    <row r="2526" spans="1:11" ht="20.100000000000001" customHeight="1" x14ac:dyDescent="0.25">
      <c r="A2526" s="543"/>
      <c r="B2526" s="450" t="str">
        <f t="shared" si="5"/>
        <v/>
      </c>
      <c r="C2526" s="348" t="str">
        <f>IFERROR(IF(INDEX(TableEmployeeList[Employee Name],Calc!B23)="","",INDEX(TableEmployeeList[Employee Name],Calc!B23)),"")</f>
        <v/>
      </c>
      <c r="D2526" s="349" t="str">
        <f>IFERROR(IF(INDEX(TableEmployeeList[Department],Calc!B23)="","",INDEX(TableEmployeeList[Department],Calc!B23)),"")</f>
        <v/>
      </c>
      <c r="E2526" s="327"/>
      <c r="F2526" s="327"/>
      <c r="G2526" s="327"/>
      <c r="H2526" s="327"/>
      <c r="I2526" s="327"/>
      <c r="J2526" s="327"/>
      <c r="K2526" s="327"/>
    </row>
    <row r="2527" spans="1:11" ht="20.100000000000001" customHeight="1" x14ac:dyDescent="0.25">
      <c r="A2527" s="543"/>
      <c r="B2527" s="450" t="str">
        <f t="shared" si="5"/>
        <v/>
      </c>
      <c r="C2527" s="348" t="str">
        <f>IFERROR(IF(INDEX(TableEmployeeList[Employee Name],Calc!B24)="","",INDEX(TableEmployeeList[Employee Name],Calc!B24)),"")</f>
        <v/>
      </c>
      <c r="D2527" s="349" t="str">
        <f>IFERROR(IF(INDEX(TableEmployeeList[Department],Calc!B24)="","",INDEX(TableEmployeeList[Department],Calc!B24)),"")</f>
        <v/>
      </c>
      <c r="E2527" s="327"/>
      <c r="F2527" s="327"/>
      <c r="G2527" s="327"/>
      <c r="H2527" s="327"/>
      <c r="I2527" s="327"/>
      <c r="J2527" s="327"/>
      <c r="K2527" s="327"/>
    </row>
    <row r="2528" spans="1:11" ht="20.100000000000001" customHeight="1" x14ac:dyDescent="0.25">
      <c r="A2528" s="543"/>
      <c r="B2528" s="450" t="str">
        <f t="shared" si="5"/>
        <v/>
      </c>
      <c r="C2528" s="348" t="str">
        <f>IFERROR(IF(INDEX(TableEmployeeList[Employee Name],Calc!B25)="","",INDEX(TableEmployeeList[Employee Name],Calc!B25)),"")</f>
        <v/>
      </c>
      <c r="D2528" s="349" t="str">
        <f>IFERROR(IF(INDEX(TableEmployeeList[Department],Calc!B25)="","",INDEX(TableEmployeeList[Department],Calc!B25)),"")</f>
        <v/>
      </c>
      <c r="E2528" s="327"/>
      <c r="F2528" s="327"/>
      <c r="G2528" s="327"/>
      <c r="H2528" s="327"/>
      <c r="I2528" s="327"/>
      <c r="J2528" s="327"/>
      <c r="K2528" s="327"/>
    </row>
    <row r="2529" spans="1:11" ht="20.100000000000001" customHeight="1" x14ac:dyDescent="0.25">
      <c r="A2529" s="543"/>
      <c r="B2529" s="538"/>
      <c r="C2529" s="539"/>
      <c r="D2529" s="540"/>
      <c r="E2529" s="541"/>
      <c r="F2529" s="541"/>
      <c r="G2529" s="541"/>
      <c r="H2529" s="541"/>
      <c r="I2529" s="541"/>
      <c r="J2529" s="541"/>
      <c r="K2529" s="541"/>
    </row>
    <row r="2530" spans="1:11" ht="20.100000000000001" customHeight="1" x14ac:dyDescent="0.25">
      <c r="A2530" s="543"/>
      <c r="B2530" s="538"/>
      <c r="C2530" s="539"/>
      <c r="D2530" s="540"/>
      <c r="E2530" s="541"/>
      <c r="F2530" s="541"/>
      <c r="G2530" s="541"/>
      <c r="H2530" s="541"/>
      <c r="I2530" s="541"/>
      <c r="J2530" s="541"/>
      <c r="K2530" s="541"/>
    </row>
    <row r="2531" spans="1:11" ht="20.100000000000001" customHeight="1" x14ac:dyDescent="0.25">
      <c r="A2531" s="543"/>
      <c r="B2531" s="538"/>
      <c r="C2531" s="539"/>
      <c r="D2531" s="540"/>
      <c r="E2531" s="541"/>
      <c r="F2531" s="541"/>
      <c r="G2531" s="541"/>
      <c r="H2531" s="541"/>
      <c r="I2531" s="541"/>
      <c r="J2531" s="541"/>
      <c r="K2531" s="541"/>
    </row>
    <row r="2532" spans="1:11" ht="20.100000000000001" customHeight="1" x14ac:dyDescent="0.25">
      <c r="A2532" s="543"/>
      <c r="B2532" s="538"/>
      <c r="C2532" s="539"/>
      <c r="D2532" s="540"/>
      <c r="E2532" s="541"/>
      <c r="F2532" s="541"/>
      <c r="G2532" s="541"/>
      <c r="H2532" s="541"/>
      <c r="I2532" s="541"/>
      <c r="J2532" s="541"/>
      <c r="K2532" s="541"/>
    </row>
    <row r="2533" spans="1:11" ht="20.100000000000001" customHeight="1" x14ac:dyDescent="0.25">
      <c r="A2533" s="543"/>
      <c r="B2533" s="538"/>
      <c r="C2533" s="539"/>
      <c r="D2533" s="540"/>
      <c r="E2533" s="541"/>
      <c r="F2533" s="541"/>
      <c r="G2533" s="541"/>
      <c r="H2533" s="541"/>
      <c r="I2533" s="541"/>
      <c r="J2533" s="541"/>
      <c r="K2533" s="541"/>
    </row>
    <row r="2534" spans="1:11" ht="20.100000000000001" customHeight="1" x14ac:dyDescent="0.25">
      <c r="B2534" s="538"/>
      <c r="C2534" s="539"/>
      <c r="D2534" s="540"/>
      <c r="E2534" s="541"/>
      <c r="F2534" s="541"/>
      <c r="G2534" s="541"/>
      <c r="H2534" s="541"/>
      <c r="I2534" s="541"/>
      <c r="J2534" s="541"/>
      <c r="K2534" s="541"/>
    </row>
    <row r="2535" spans="1:11" ht="20.100000000000001" customHeight="1" x14ac:dyDescent="0.25">
      <c r="B2535" s="538"/>
      <c r="C2535" s="539"/>
      <c r="D2535" s="540"/>
      <c r="E2535" s="541"/>
      <c r="F2535" s="541"/>
      <c r="G2535" s="541"/>
      <c r="H2535" s="541"/>
      <c r="I2535" s="541"/>
      <c r="J2535" s="541"/>
      <c r="K2535" s="541"/>
    </row>
    <row r="2536" spans="1:11" ht="20.100000000000001" customHeight="1" x14ac:dyDescent="0.25">
      <c r="B2536" s="538"/>
      <c r="C2536" s="539"/>
      <c r="D2536" s="540"/>
      <c r="E2536" s="541"/>
      <c r="F2536" s="541"/>
      <c r="G2536" s="541"/>
      <c r="H2536" s="541"/>
      <c r="I2536" s="541"/>
      <c r="J2536" s="541"/>
      <c r="K2536" s="541"/>
    </row>
    <row r="2537" spans="1:11" ht="20.100000000000001" customHeight="1" x14ac:dyDescent="0.25">
      <c r="B2537" s="538"/>
      <c r="C2537" s="539"/>
      <c r="D2537" s="540"/>
      <c r="E2537" s="541"/>
      <c r="F2537" s="541"/>
      <c r="G2537" s="541"/>
      <c r="H2537" s="541"/>
      <c r="I2537" s="541"/>
      <c r="J2537" s="541"/>
      <c r="K2537" s="541"/>
    </row>
    <row r="2538" spans="1:11" ht="20.100000000000001" customHeight="1" x14ac:dyDescent="0.25">
      <c r="B2538" s="538"/>
      <c r="C2538" s="539"/>
      <c r="D2538" s="540"/>
      <c r="E2538" s="541"/>
      <c r="F2538" s="541"/>
      <c r="G2538" s="541"/>
      <c r="H2538" s="541"/>
      <c r="I2538" s="541"/>
      <c r="J2538" s="541"/>
      <c r="K2538" s="541"/>
    </row>
    <row r="2539" spans="1:11" ht="20.100000000000001" customHeight="1" x14ac:dyDescent="0.25">
      <c r="B2539" s="538"/>
      <c r="C2539" s="539"/>
      <c r="D2539" s="540"/>
      <c r="E2539" s="541"/>
      <c r="F2539" s="541"/>
      <c r="G2539" s="541"/>
      <c r="H2539" s="541"/>
      <c r="I2539" s="541"/>
      <c r="J2539" s="541"/>
      <c r="K2539" s="541"/>
    </row>
    <row r="2540" spans="1:11" ht="20.100000000000001" customHeight="1" x14ac:dyDescent="0.25">
      <c r="B2540" s="538"/>
      <c r="C2540" s="539"/>
      <c r="D2540" s="540"/>
      <c r="E2540" s="541"/>
      <c r="F2540" s="541"/>
      <c r="G2540" s="541"/>
      <c r="H2540" s="541"/>
      <c r="I2540" s="541"/>
      <c r="J2540" s="541"/>
      <c r="K2540" s="541"/>
    </row>
    <row r="2541" spans="1:11" ht="20.100000000000001" customHeight="1" x14ac:dyDescent="0.25">
      <c r="B2541" s="538"/>
      <c r="C2541" s="539"/>
      <c r="D2541" s="540"/>
      <c r="E2541" s="541"/>
      <c r="F2541" s="541"/>
      <c r="G2541" s="541"/>
      <c r="H2541" s="541"/>
      <c r="I2541" s="541"/>
      <c r="J2541" s="541"/>
      <c r="K2541" s="541"/>
    </row>
    <row r="2542" spans="1:11" ht="20.100000000000001" customHeight="1" x14ac:dyDescent="0.25">
      <c r="B2542" s="538"/>
      <c r="C2542" s="539"/>
      <c r="D2542" s="540"/>
      <c r="E2542" s="541"/>
      <c r="F2542" s="541"/>
      <c r="G2542" s="541"/>
      <c r="H2542" s="541"/>
      <c r="I2542" s="541"/>
      <c r="J2542" s="541"/>
      <c r="K2542" s="541"/>
    </row>
    <row r="2543" spans="1:11" ht="20.100000000000001" customHeight="1" x14ac:dyDescent="0.25">
      <c r="B2543" s="538"/>
      <c r="C2543" s="539"/>
      <c r="D2543" s="540"/>
      <c r="E2543" s="541"/>
      <c r="F2543" s="541"/>
      <c r="G2543" s="541"/>
      <c r="H2543" s="541"/>
      <c r="I2543" s="541"/>
      <c r="J2543" s="541"/>
      <c r="K2543" s="541"/>
    </row>
    <row r="2544" spans="1:11" ht="20.100000000000001" customHeight="1" x14ac:dyDescent="0.25">
      <c r="B2544" s="538"/>
      <c r="C2544" s="539"/>
      <c r="D2544" s="540"/>
      <c r="E2544" s="541"/>
      <c r="F2544" s="541"/>
      <c r="G2544" s="541"/>
      <c r="H2544" s="541"/>
      <c r="I2544" s="541"/>
      <c r="J2544" s="541"/>
      <c r="K2544" s="541"/>
    </row>
    <row r="2545" spans="2:11" ht="20.100000000000001" customHeight="1" x14ac:dyDescent="0.25">
      <c r="B2545" s="538"/>
      <c r="C2545" s="539"/>
      <c r="D2545" s="540"/>
      <c r="E2545" s="541"/>
      <c r="F2545" s="541"/>
      <c r="G2545" s="541"/>
      <c r="H2545" s="541"/>
      <c r="I2545" s="541"/>
      <c r="J2545" s="541"/>
      <c r="K2545" s="541"/>
    </row>
    <row r="2546" spans="2:11" ht="20.100000000000001" customHeight="1" x14ac:dyDescent="0.25">
      <c r="B2546" s="538"/>
      <c r="C2546" s="539"/>
      <c r="D2546" s="540"/>
      <c r="E2546" s="541"/>
      <c r="F2546" s="541"/>
      <c r="G2546" s="541"/>
      <c r="H2546" s="541"/>
      <c r="I2546" s="541"/>
      <c r="J2546" s="541"/>
      <c r="K2546" s="541"/>
    </row>
    <row r="2547" spans="2:11" ht="20.100000000000001" customHeight="1" x14ac:dyDescent="0.25">
      <c r="B2547" s="538"/>
      <c r="C2547" s="539"/>
      <c r="D2547" s="540"/>
      <c r="E2547" s="541"/>
      <c r="F2547" s="541"/>
      <c r="G2547" s="541"/>
      <c r="H2547" s="541"/>
      <c r="I2547" s="541"/>
      <c r="J2547" s="541"/>
      <c r="K2547" s="541"/>
    </row>
    <row r="2548" spans="2:11" ht="20.100000000000001" customHeight="1" x14ac:dyDescent="0.25">
      <c r="B2548" s="538"/>
      <c r="C2548" s="539"/>
      <c r="D2548" s="540"/>
      <c r="E2548" s="541"/>
      <c r="F2548" s="541"/>
      <c r="G2548" s="541"/>
      <c r="H2548" s="541"/>
      <c r="I2548" s="541"/>
      <c r="J2548" s="541"/>
      <c r="K2548" s="541"/>
    </row>
    <row r="2549" spans="2:11" ht="20.100000000000001" customHeight="1" x14ac:dyDescent="0.25">
      <c r="B2549" s="538"/>
      <c r="C2549" s="539"/>
      <c r="D2549" s="540"/>
      <c r="E2549" s="541"/>
      <c r="F2549" s="541"/>
      <c r="G2549" s="541"/>
      <c r="H2549" s="541"/>
      <c r="I2549" s="541"/>
      <c r="J2549" s="541"/>
      <c r="K2549" s="541"/>
    </row>
    <row r="2550" spans="2:11" ht="20.100000000000001" customHeight="1" x14ac:dyDescent="0.25">
      <c r="B2550" s="538"/>
      <c r="C2550" s="539"/>
      <c r="D2550" s="540"/>
      <c r="E2550" s="541"/>
      <c r="F2550" s="541"/>
      <c r="G2550" s="541"/>
      <c r="H2550" s="541"/>
      <c r="I2550" s="541"/>
      <c r="J2550" s="541"/>
      <c r="K2550" s="541"/>
    </row>
    <row r="2551" spans="2:11" ht="20.100000000000001" customHeight="1" x14ac:dyDescent="0.25">
      <c r="B2551" s="538"/>
      <c r="C2551" s="539"/>
      <c r="D2551" s="540"/>
      <c r="E2551" s="541"/>
      <c r="F2551" s="541"/>
      <c r="G2551" s="541"/>
      <c r="H2551" s="541"/>
      <c r="I2551" s="541"/>
      <c r="J2551" s="541"/>
      <c r="K2551" s="541"/>
    </row>
    <row r="2552" spans="2:11" ht="20.100000000000001" customHeight="1" x14ac:dyDescent="0.25">
      <c r="B2552" s="538"/>
      <c r="C2552" s="539"/>
      <c r="D2552" s="540"/>
      <c r="E2552" s="541"/>
      <c r="F2552" s="541"/>
      <c r="G2552" s="541"/>
      <c r="H2552" s="541"/>
      <c r="I2552" s="541"/>
      <c r="J2552" s="541"/>
      <c r="K2552" s="541"/>
    </row>
    <row r="2553" spans="2:11" ht="20.100000000000001" customHeight="1" x14ac:dyDescent="0.25">
      <c r="B2553" s="538"/>
      <c r="C2553" s="539"/>
      <c r="D2553" s="540"/>
      <c r="E2553" s="541"/>
      <c r="F2553" s="541"/>
      <c r="G2553" s="541"/>
      <c r="H2553" s="541"/>
      <c r="I2553" s="541"/>
      <c r="J2553" s="541"/>
      <c r="K2553" s="541"/>
    </row>
    <row r="2554" spans="2:11" ht="20.100000000000001" customHeight="1" x14ac:dyDescent="0.25">
      <c r="B2554" s="538"/>
      <c r="C2554" s="539"/>
      <c r="D2554" s="540"/>
      <c r="E2554" s="541"/>
      <c r="F2554" s="541"/>
      <c r="G2554" s="541"/>
      <c r="H2554" s="541"/>
      <c r="I2554" s="541"/>
      <c r="J2554" s="541"/>
      <c r="K2554" s="541"/>
    </row>
    <row r="2555" spans="2:11" ht="20.100000000000001" customHeight="1" x14ac:dyDescent="0.25">
      <c r="B2555" s="538"/>
      <c r="C2555" s="539"/>
      <c r="D2555" s="540"/>
      <c r="E2555" s="541"/>
      <c r="F2555" s="541"/>
      <c r="G2555" s="541"/>
      <c r="H2555" s="541"/>
      <c r="I2555" s="541"/>
      <c r="J2555" s="541"/>
      <c r="K2555" s="541"/>
    </row>
    <row r="2556" spans="2:11" ht="20.100000000000001" customHeight="1" x14ac:dyDescent="0.25">
      <c r="B2556" s="538"/>
      <c r="C2556" s="539"/>
      <c r="D2556" s="540"/>
      <c r="E2556" s="541"/>
      <c r="F2556" s="541"/>
      <c r="G2556" s="541"/>
      <c r="H2556" s="541"/>
      <c r="I2556" s="541"/>
      <c r="J2556" s="541"/>
      <c r="K2556" s="541"/>
    </row>
    <row r="2557" spans="2:11" ht="20.100000000000001" customHeight="1" x14ac:dyDescent="0.25">
      <c r="B2557" s="538"/>
      <c r="C2557" s="539"/>
      <c r="D2557" s="540"/>
      <c r="E2557" s="541"/>
      <c r="F2557" s="541"/>
      <c r="G2557" s="541"/>
      <c r="H2557" s="541"/>
      <c r="I2557" s="541"/>
      <c r="J2557" s="541"/>
      <c r="K2557" s="541"/>
    </row>
    <row r="2558" spans="2:11" ht="20.100000000000001" customHeight="1" x14ac:dyDescent="0.25">
      <c r="B2558" s="538"/>
      <c r="C2558" s="539"/>
      <c r="D2558" s="540"/>
      <c r="E2558" s="541"/>
      <c r="F2558" s="541"/>
      <c r="G2558" s="541"/>
      <c r="H2558" s="541"/>
      <c r="I2558" s="541"/>
      <c r="J2558" s="541"/>
      <c r="K2558" s="541"/>
    </row>
    <row r="2559" spans="2:11" ht="20.100000000000001" customHeight="1" x14ac:dyDescent="0.25">
      <c r="B2559" s="538"/>
      <c r="C2559" s="539"/>
      <c r="D2559" s="540"/>
      <c r="E2559" s="541"/>
      <c r="F2559" s="541"/>
      <c r="G2559" s="541"/>
      <c r="H2559" s="541"/>
      <c r="I2559" s="541"/>
      <c r="J2559" s="541"/>
      <c r="K2559" s="541"/>
    </row>
    <row r="2560" spans="2:11" ht="20.100000000000001" customHeight="1" x14ac:dyDescent="0.25">
      <c r="B2560" s="538"/>
      <c r="C2560" s="539"/>
      <c r="D2560" s="540"/>
      <c r="E2560" s="541"/>
      <c r="F2560" s="541"/>
      <c r="G2560" s="541"/>
      <c r="H2560" s="541"/>
      <c r="I2560" s="541"/>
      <c r="J2560" s="541"/>
      <c r="K2560" s="541"/>
    </row>
    <row r="2561" spans="2:11" ht="20.100000000000001" customHeight="1" x14ac:dyDescent="0.25">
      <c r="B2561" s="538"/>
      <c r="C2561" s="539"/>
      <c r="D2561" s="540"/>
      <c r="E2561" s="541"/>
      <c r="F2561" s="541"/>
      <c r="G2561" s="541"/>
      <c r="H2561" s="541"/>
      <c r="I2561" s="541"/>
      <c r="J2561" s="541"/>
      <c r="K2561" s="541"/>
    </row>
    <row r="2562" spans="2:11" ht="20.100000000000001" customHeight="1" x14ac:dyDescent="0.25">
      <c r="B2562" s="538"/>
      <c r="C2562" s="539"/>
      <c r="D2562" s="540"/>
      <c r="E2562" s="541"/>
      <c r="F2562" s="541"/>
      <c r="G2562" s="541"/>
      <c r="H2562" s="541"/>
      <c r="I2562" s="541"/>
      <c r="J2562" s="541"/>
      <c r="K2562" s="541"/>
    </row>
    <row r="2563" spans="2:11" ht="20.100000000000001" customHeight="1" x14ac:dyDescent="0.25">
      <c r="B2563" s="538"/>
      <c r="C2563" s="539"/>
      <c r="D2563" s="540"/>
      <c r="E2563" s="541"/>
      <c r="F2563" s="541"/>
      <c r="G2563" s="541"/>
      <c r="H2563" s="541"/>
      <c r="I2563" s="541"/>
      <c r="J2563" s="541"/>
      <c r="K2563" s="541"/>
    </row>
    <row r="2564" spans="2:11" ht="20.100000000000001" customHeight="1" x14ac:dyDescent="0.25">
      <c r="B2564" s="538"/>
      <c r="C2564" s="539"/>
      <c r="D2564" s="540"/>
      <c r="E2564" s="541"/>
      <c r="F2564" s="541"/>
      <c r="G2564" s="541"/>
      <c r="H2564" s="541"/>
      <c r="I2564" s="541"/>
      <c r="J2564" s="541"/>
      <c r="K2564" s="541"/>
    </row>
    <row r="2565" spans="2:11" ht="20.100000000000001" customHeight="1" x14ac:dyDescent="0.25">
      <c r="B2565" s="538"/>
      <c r="C2565" s="539"/>
      <c r="D2565" s="540"/>
      <c r="E2565" s="541"/>
      <c r="F2565" s="541"/>
      <c r="G2565" s="541"/>
      <c r="H2565" s="541"/>
      <c r="I2565" s="541"/>
      <c r="J2565" s="541"/>
      <c r="K2565" s="541"/>
    </row>
    <row r="2566" spans="2:11" ht="20.100000000000001" customHeight="1" x14ac:dyDescent="0.25">
      <c r="B2566" s="538"/>
      <c r="C2566" s="539"/>
      <c r="D2566" s="540"/>
      <c r="E2566" s="541"/>
      <c r="F2566" s="541"/>
      <c r="G2566" s="541"/>
      <c r="H2566" s="541"/>
      <c r="I2566" s="541"/>
      <c r="J2566" s="541"/>
      <c r="K2566" s="541"/>
    </row>
    <row r="2567" spans="2:11" ht="20.100000000000001" customHeight="1" x14ac:dyDescent="0.25">
      <c r="B2567" s="538"/>
      <c r="C2567" s="539"/>
      <c r="D2567" s="540"/>
      <c r="E2567" s="541"/>
      <c r="F2567" s="541"/>
      <c r="G2567" s="541"/>
      <c r="H2567" s="541"/>
      <c r="I2567" s="541"/>
      <c r="J2567" s="541"/>
      <c r="K2567" s="541"/>
    </row>
    <row r="2568" spans="2:11" ht="20.100000000000001" customHeight="1" x14ac:dyDescent="0.25">
      <c r="B2568" s="538"/>
      <c r="C2568" s="539"/>
      <c r="D2568" s="540"/>
      <c r="E2568" s="541"/>
      <c r="F2568" s="541"/>
      <c r="G2568" s="541"/>
      <c r="H2568" s="541"/>
      <c r="I2568" s="541"/>
      <c r="J2568" s="541"/>
      <c r="K2568" s="541"/>
    </row>
    <row r="2569" spans="2:11" ht="20.100000000000001" customHeight="1" x14ac:dyDescent="0.25">
      <c r="B2569" s="538"/>
      <c r="C2569" s="539"/>
      <c r="D2569" s="540"/>
      <c r="E2569" s="541"/>
      <c r="F2569" s="541"/>
      <c r="G2569" s="541"/>
      <c r="H2569" s="541"/>
      <c r="I2569" s="541"/>
      <c r="J2569" s="541"/>
      <c r="K2569" s="541"/>
    </row>
    <row r="2570" spans="2:11" ht="20.100000000000001" customHeight="1" x14ac:dyDescent="0.25">
      <c r="B2570" s="538"/>
      <c r="C2570" s="539"/>
      <c r="D2570" s="540"/>
      <c r="E2570" s="541"/>
      <c r="F2570" s="541"/>
      <c r="G2570" s="541"/>
      <c r="H2570" s="541"/>
      <c r="I2570" s="541"/>
      <c r="J2570" s="541"/>
      <c r="K2570" s="541"/>
    </row>
    <row r="2571" spans="2:11" ht="20.100000000000001" customHeight="1" x14ac:dyDescent="0.25">
      <c r="B2571" s="538"/>
      <c r="C2571" s="539"/>
      <c r="D2571" s="540"/>
      <c r="E2571" s="541"/>
      <c r="F2571" s="541"/>
      <c r="G2571" s="541"/>
      <c r="H2571" s="541"/>
      <c r="I2571" s="541"/>
      <c r="J2571" s="541"/>
      <c r="K2571" s="541"/>
    </row>
    <row r="2572" spans="2:11" ht="20.100000000000001" customHeight="1" x14ac:dyDescent="0.25">
      <c r="B2572" s="538"/>
      <c r="C2572" s="539"/>
      <c r="D2572" s="540"/>
      <c r="E2572" s="541"/>
      <c r="F2572" s="541"/>
      <c r="G2572" s="541"/>
      <c r="H2572" s="541"/>
      <c r="I2572" s="541"/>
      <c r="J2572" s="541"/>
      <c r="K2572" s="541"/>
    </row>
    <row r="2573" spans="2:11" ht="20.100000000000001" customHeight="1" x14ac:dyDescent="0.25">
      <c r="B2573" s="538"/>
      <c r="C2573" s="539"/>
      <c r="D2573" s="540"/>
      <c r="E2573" s="541"/>
      <c r="F2573" s="541"/>
      <c r="G2573" s="541"/>
      <c r="H2573" s="541"/>
      <c r="I2573" s="541"/>
      <c r="J2573" s="541"/>
      <c r="K2573" s="541"/>
    </row>
    <row r="2574" spans="2:11" ht="20.100000000000001" customHeight="1" x14ac:dyDescent="0.25">
      <c r="B2574" s="538"/>
      <c r="C2574" s="539"/>
      <c r="D2574" s="540"/>
      <c r="E2574" s="541"/>
      <c r="F2574" s="541"/>
      <c r="G2574" s="541"/>
      <c r="H2574" s="541"/>
      <c r="I2574" s="541"/>
      <c r="J2574" s="541"/>
      <c r="K2574" s="541"/>
    </row>
    <row r="2575" spans="2:11" ht="20.100000000000001" customHeight="1" x14ac:dyDescent="0.25">
      <c r="B2575" s="538"/>
      <c r="C2575" s="539"/>
      <c r="D2575" s="540"/>
      <c r="E2575" s="541"/>
      <c r="F2575" s="541"/>
      <c r="G2575" s="541"/>
      <c r="H2575" s="541"/>
      <c r="I2575" s="541"/>
      <c r="J2575" s="541"/>
      <c r="K2575" s="541"/>
    </row>
    <row r="2576" spans="2:11" ht="20.100000000000001" customHeight="1" x14ac:dyDescent="0.25">
      <c r="B2576" s="538"/>
      <c r="C2576" s="539"/>
      <c r="D2576" s="540"/>
      <c r="E2576" s="541"/>
      <c r="F2576" s="541"/>
      <c r="G2576" s="541"/>
      <c r="H2576" s="541"/>
      <c r="I2576" s="541"/>
      <c r="J2576" s="541"/>
      <c r="K2576" s="541"/>
    </row>
    <row r="2577" spans="2:11" ht="20.100000000000001" customHeight="1" x14ac:dyDescent="0.25">
      <c r="B2577" s="538"/>
      <c r="C2577" s="539"/>
      <c r="D2577" s="540"/>
      <c r="E2577" s="541"/>
      <c r="F2577" s="541"/>
      <c r="G2577" s="541"/>
      <c r="H2577" s="541"/>
      <c r="I2577" s="541"/>
      <c r="J2577" s="541"/>
      <c r="K2577" s="541"/>
    </row>
    <row r="2578" spans="2:11" ht="20.100000000000001" customHeight="1" x14ac:dyDescent="0.25">
      <c r="B2578" s="538"/>
      <c r="C2578" s="539"/>
      <c r="D2578" s="540"/>
      <c r="E2578" s="541"/>
      <c r="F2578" s="541"/>
      <c r="G2578" s="541"/>
      <c r="H2578" s="541"/>
      <c r="I2578" s="541"/>
      <c r="J2578" s="541"/>
      <c r="K2578" s="541"/>
    </row>
    <row r="2579" spans="2:11" ht="20.100000000000001" customHeight="1" x14ac:dyDescent="0.25">
      <c r="B2579" s="538"/>
      <c r="C2579" s="539"/>
      <c r="D2579" s="540"/>
      <c r="E2579" s="541"/>
      <c r="F2579" s="541"/>
      <c r="G2579" s="541"/>
      <c r="H2579" s="541"/>
      <c r="I2579" s="541"/>
      <c r="J2579" s="541"/>
      <c r="K2579" s="541"/>
    </row>
    <row r="2580" spans="2:11" ht="20.100000000000001" customHeight="1" x14ac:dyDescent="0.25">
      <c r="B2580" s="538"/>
      <c r="C2580" s="539"/>
      <c r="D2580" s="540"/>
      <c r="E2580" s="541"/>
      <c r="F2580" s="541"/>
      <c r="G2580" s="541"/>
      <c r="H2580" s="541"/>
      <c r="I2580" s="541"/>
      <c r="J2580" s="541"/>
      <c r="K2580" s="541"/>
    </row>
    <row r="2581" spans="2:11" ht="20.100000000000001" customHeight="1" x14ac:dyDescent="0.25">
      <c r="B2581" s="538"/>
      <c r="C2581" s="539"/>
      <c r="D2581" s="540"/>
      <c r="E2581" s="541"/>
      <c r="F2581" s="541"/>
      <c r="G2581" s="541"/>
      <c r="H2581" s="541"/>
      <c r="I2581" s="541"/>
      <c r="J2581" s="541"/>
      <c r="K2581" s="541"/>
    </row>
    <row r="2582" spans="2:11" ht="20.100000000000001" customHeight="1" x14ac:dyDescent="0.25">
      <c r="B2582" s="538"/>
      <c r="C2582" s="539"/>
      <c r="D2582" s="540"/>
      <c r="E2582" s="541"/>
      <c r="F2582" s="541"/>
      <c r="G2582" s="541"/>
      <c r="H2582" s="541"/>
      <c r="I2582" s="541"/>
      <c r="J2582" s="541"/>
      <c r="K2582" s="541"/>
    </row>
    <row r="2583" spans="2:11" ht="20.100000000000001" customHeight="1" x14ac:dyDescent="0.25">
      <c r="B2583" s="538"/>
      <c r="C2583" s="539"/>
      <c r="D2583" s="540"/>
      <c r="E2583" s="541"/>
      <c r="F2583" s="541"/>
      <c r="G2583" s="541"/>
      <c r="H2583" s="541"/>
      <c r="I2583" s="541"/>
      <c r="J2583" s="541"/>
      <c r="K2583" s="541"/>
    </row>
    <row r="2584" spans="2:11" ht="20.100000000000001" customHeight="1" x14ac:dyDescent="0.25">
      <c r="B2584" s="538"/>
      <c r="C2584" s="539"/>
      <c r="D2584" s="540"/>
      <c r="E2584" s="541"/>
      <c r="F2584" s="541"/>
      <c r="G2584" s="541"/>
      <c r="H2584" s="541"/>
      <c r="I2584" s="541"/>
      <c r="J2584" s="541"/>
      <c r="K2584" s="541"/>
    </row>
    <row r="2585" spans="2:11" ht="20.100000000000001" customHeight="1" x14ac:dyDescent="0.25">
      <c r="B2585" s="538"/>
      <c r="C2585" s="539"/>
      <c r="D2585" s="540"/>
      <c r="E2585" s="541"/>
      <c r="F2585" s="541"/>
      <c r="G2585" s="541"/>
      <c r="H2585" s="541"/>
      <c r="I2585" s="541"/>
      <c r="J2585" s="541"/>
      <c r="K2585" s="541"/>
    </row>
    <row r="2586" spans="2:11" ht="20.100000000000001" customHeight="1" x14ac:dyDescent="0.25">
      <c r="B2586" s="538"/>
      <c r="C2586" s="539"/>
      <c r="D2586" s="540"/>
      <c r="E2586" s="541"/>
      <c r="F2586" s="541"/>
      <c r="G2586" s="541"/>
      <c r="H2586" s="541"/>
      <c r="I2586" s="541"/>
      <c r="J2586" s="541"/>
      <c r="K2586" s="541"/>
    </row>
    <row r="2587" spans="2:11" ht="20.100000000000001" customHeight="1" x14ac:dyDescent="0.25">
      <c r="B2587" s="538"/>
      <c r="C2587" s="539"/>
      <c r="D2587" s="540"/>
      <c r="E2587" s="541"/>
      <c r="F2587" s="541"/>
      <c r="G2587" s="541"/>
      <c r="H2587" s="541"/>
      <c r="I2587" s="541"/>
      <c r="J2587" s="541"/>
      <c r="K2587" s="541"/>
    </row>
    <row r="2588" spans="2:11" ht="20.100000000000001" customHeight="1" x14ac:dyDescent="0.25">
      <c r="B2588" s="538"/>
      <c r="C2588" s="539"/>
      <c r="D2588" s="540"/>
      <c r="E2588" s="541"/>
      <c r="F2588" s="541"/>
      <c r="G2588" s="541"/>
      <c r="H2588" s="541"/>
      <c r="I2588" s="541"/>
      <c r="J2588" s="541"/>
      <c r="K2588" s="541"/>
    </row>
    <row r="2589" spans="2:11" ht="20.100000000000001" customHeight="1" x14ac:dyDescent="0.25">
      <c r="B2589" s="538"/>
      <c r="C2589" s="539"/>
      <c r="D2589" s="540"/>
      <c r="E2589" s="541"/>
      <c r="F2589" s="541"/>
      <c r="G2589" s="541"/>
      <c r="H2589" s="541"/>
      <c r="I2589" s="541"/>
      <c r="J2589" s="541"/>
      <c r="K2589" s="541"/>
    </row>
    <row r="2590" spans="2:11" ht="20.100000000000001" customHeight="1" x14ac:dyDescent="0.25">
      <c r="B2590" s="538"/>
      <c r="C2590" s="539"/>
      <c r="D2590" s="540"/>
      <c r="E2590" s="541"/>
      <c r="F2590" s="541"/>
      <c r="G2590" s="541"/>
      <c r="H2590" s="541"/>
      <c r="I2590" s="541"/>
      <c r="J2590" s="541"/>
      <c r="K2590" s="541"/>
    </row>
    <row r="2591" spans="2:11" ht="20.100000000000001" customHeight="1" x14ac:dyDescent="0.25">
      <c r="B2591" s="538"/>
      <c r="C2591" s="539"/>
      <c r="D2591" s="540"/>
      <c r="E2591" s="541"/>
      <c r="F2591" s="541"/>
      <c r="G2591" s="541"/>
      <c r="H2591" s="541"/>
      <c r="I2591" s="541"/>
      <c r="J2591" s="541"/>
      <c r="K2591" s="541"/>
    </row>
    <row r="2592" spans="2:11" ht="20.100000000000001" customHeight="1" x14ac:dyDescent="0.25">
      <c r="B2592" s="538"/>
      <c r="C2592" s="539"/>
      <c r="D2592" s="540"/>
      <c r="E2592" s="541"/>
      <c r="F2592" s="541"/>
      <c r="G2592" s="541"/>
      <c r="H2592" s="541"/>
      <c r="I2592" s="541"/>
      <c r="J2592" s="541"/>
      <c r="K2592" s="541"/>
    </row>
    <row r="2593" spans="2:11" ht="20.100000000000001" customHeight="1" x14ac:dyDescent="0.25">
      <c r="B2593" s="538"/>
      <c r="C2593" s="539"/>
      <c r="D2593" s="540"/>
      <c r="E2593" s="541"/>
      <c r="F2593" s="541"/>
      <c r="G2593" s="541"/>
      <c r="H2593" s="541"/>
      <c r="I2593" s="541"/>
      <c r="J2593" s="541"/>
      <c r="K2593" s="541"/>
    </row>
    <row r="2594" spans="2:11" ht="20.100000000000001" customHeight="1" x14ac:dyDescent="0.25">
      <c r="B2594" s="538"/>
      <c r="C2594" s="539"/>
      <c r="D2594" s="540"/>
      <c r="E2594" s="541"/>
      <c r="F2594" s="541"/>
      <c r="G2594" s="541"/>
      <c r="H2594" s="541"/>
      <c r="I2594" s="541"/>
      <c r="J2594" s="541"/>
      <c r="K2594" s="541"/>
    </row>
    <row r="2595" spans="2:11" ht="20.100000000000001" customHeight="1" x14ac:dyDescent="0.25">
      <c r="B2595" s="538"/>
      <c r="C2595" s="539"/>
      <c r="D2595" s="540"/>
      <c r="E2595" s="541"/>
      <c r="F2595" s="541"/>
      <c r="G2595" s="541"/>
      <c r="H2595" s="541"/>
      <c r="I2595" s="541"/>
      <c r="J2595" s="541"/>
      <c r="K2595" s="541"/>
    </row>
    <row r="2596" spans="2:11" ht="20.100000000000001" customHeight="1" x14ac:dyDescent="0.25">
      <c r="B2596" s="538"/>
      <c r="C2596" s="539"/>
      <c r="D2596" s="540"/>
      <c r="E2596" s="541"/>
      <c r="F2596" s="541"/>
      <c r="G2596" s="541"/>
      <c r="H2596" s="541"/>
      <c r="I2596" s="541"/>
      <c r="J2596" s="541"/>
      <c r="K2596" s="541"/>
    </row>
    <row r="2597" spans="2:11" ht="20.100000000000001" customHeight="1" x14ac:dyDescent="0.25">
      <c r="B2597" s="538"/>
      <c r="C2597" s="539"/>
      <c r="D2597" s="540"/>
      <c r="E2597" s="541"/>
      <c r="F2597" s="541"/>
      <c r="G2597" s="541"/>
      <c r="H2597" s="541"/>
      <c r="I2597" s="541"/>
      <c r="J2597" s="541"/>
      <c r="K2597" s="541"/>
    </row>
    <row r="2598" spans="2:11" ht="20.100000000000001" customHeight="1" x14ac:dyDescent="0.25">
      <c r="B2598" s="538"/>
      <c r="C2598" s="539"/>
      <c r="D2598" s="540"/>
      <c r="E2598" s="541"/>
      <c r="F2598" s="541"/>
      <c r="G2598" s="541"/>
      <c r="H2598" s="541"/>
      <c r="I2598" s="541"/>
      <c r="J2598" s="541"/>
      <c r="K2598" s="541"/>
    </row>
    <row r="2599" spans="2:11" ht="20.100000000000001" customHeight="1" x14ac:dyDescent="0.25">
      <c r="B2599" s="538"/>
      <c r="C2599" s="539"/>
      <c r="D2599" s="540"/>
      <c r="E2599" s="541"/>
      <c r="F2599" s="541"/>
      <c r="G2599" s="541"/>
      <c r="H2599" s="541"/>
      <c r="I2599" s="541"/>
      <c r="J2599" s="541"/>
      <c r="K2599" s="541"/>
    </row>
    <row r="2600" spans="2:11" ht="20.100000000000001" customHeight="1" x14ac:dyDescent="0.25">
      <c r="B2600" s="538"/>
      <c r="C2600" s="539"/>
      <c r="D2600" s="540"/>
      <c r="E2600" s="541"/>
      <c r="F2600" s="541"/>
      <c r="G2600" s="541"/>
      <c r="H2600" s="541"/>
      <c r="I2600" s="541"/>
      <c r="J2600" s="541"/>
      <c r="K2600" s="541"/>
    </row>
    <row r="2601" spans="2:11" ht="20.100000000000001" customHeight="1" x14ac:dyDescent="0.25">
      <c r="B2601" s="538"/>
      <c r="C2601" s="539"/>
      <c r="D2601" s="540"/>
      <c r="E2601" s="541"/>
      <c r="F2601" s="541"/>
      <c r="G2601" s="541"/>
      <c r="H2601" s="541"/>
      <c r="I2601" s="541"/>
      <c r="J2601" s="541"/>
      <c r="K2601" s="541"/>
    </row>
    <row r="2602" spans="2:11" ht="20.100000000000001" customHeight="1" x14ac:dyDescent="0.25">
      <c r="B2602" s="538"/>
      <c r="C2602" s="539"/>
      <c r="D2602" s="540"/>
      <c r="E2602" s="541"/>
      <c r="F2602" s="541"/>
      <c r="G2602" s="541"/>
      <c r="H2602" s="541"/>
      <c r="I2602" s="541"/>
      <c r="J2602" s="541"/>
      <c r="K2602" s="541"/>
    </row>
    <row r="2603" spans="2:11" ht="20.100000000000001" customHeight="1" x14ac:dyDescent="0.25">
      <c r="B2603" s="538"/>
      <c r="C2603" s="539"/>
      <c r="D2603" s="540"/>
      <c r="E2603" s="541"/>
      <c r="F2603" s="541"/>
      <c r="G2603" s="541"/>
      <c r="H2603" s="541"/>
      <c r="I2603" s="541"/>
      <c r="J2603" s="541"/>
      <c r="K2603" s="541"/>
    </row>
    <row r="2604" spans="2:11" ht="20.100000000000001" customHeight="1" x14ac:dyDescent="0.25">
      <c r="B2604" s="538"/>
      <c r="C2604" s="539"/>
      <c r="D2604" s="540"/>
      <c r="E2604" s="541"/>
      <c r="F2604" s="541"/>
      <c r="G2604" s="541"/>
      <c r="H2604" s="541"/>
      <c r="I2604" s="541"/>
      <c r="J2604" s="541"/>
      <c r="K2604" s="541"/>
    </row>
    <row r="2605" spans="2:11" ht="20.100000000000001" customHeight="1" x14ac:dyDescent="0.25">
      <c r="B2605" s="538"/>
      <c r="C2605" s="539"/>
      <c r="D2605" s="540"/>
      <c r="E2605" s="541"/>
      <c r="F2605" s="541"/>
      <c r="G2605" s="541"/>
      <c r="H2605" s="541"/>
      <c r="I2605" s="541"/>
      <c r="J2605" s="541"/>
      <c r="K2605" s="541"/>
    </row>
    <row r="2606" spans="2:11" ht="20.100000000000001" customHeight="1" x14ac:dyDescent="0.25">
      <c r="B2606" s="538"/>
      <c r="C2606" s="539"/>
      <c r="D2606" s="540"/>
      <c r="E2606" s="541"/>
      <c r="F2606" s="541"/>
      <c r="G2606" s="541"/>
      <c r="H2606" s="541"/>
      <c r="I2606" s="541"/>
      <c r="J2606" s="541"/>
      <c r="K2606" s="541"/>
    </row>
    <row r="2607" spans="2:11" ht="20.100000000000001" customHeight="1" x14ac:dyDescent="0.25">
      <c r="B2607" s="538"/>
      <c r="C2607" s="539"/>
      <c r="D2607" s="540"/>
      <c r="E2607" s="541"/>
      <c r="F2607" s="541"/>
      <c r="G2607" s="541"/>
      <c r="H2607" s="541"/>
      <c r="I2607" s="541"/>
      <c r="J2607" s="541"/>
      <c r="K2607" s="541"/>
    </row>
    <row r="2608" spans="2:11" ht="20.100000000000001" customHeight="1" x14ac:dyDescent="0.25">
      <c r="B2608" s="538"/>
      <c r="C2608" s="539"/>
      <c r="D2608" s="540"/>
      <c r="E2608" s="541"/>
      <c r="F2608" s="541"/>
      <c r="G2608" s="541"/>
      <c r="H2608" s="541"/>
      <c r="I2608" s="541"/>
      <c r="J2608" s="541"/>
      <c r="K2608" s="541"/>
    </row>
    <row r="2609" spans="2:11" ht="20.100000000000001" customHeight="1" x14ac:dyDescent="0.25">
      <c r="B2609" s="538"/>
      <c r="C2609" s="539"/>
      <c r="D2609" s="540"/>
      <c r="E2609" s="541"/>
      <c r="F2609" s="541"/>
      <c r="G2609" s="541"/>
      <c r="H2609" s="541"/>
      <c r="I2609" s="541"/>
      <c r="J2609" s="541"/>
      <c r="K2609" s="541"/>
    </row>
    <row r="2610" spans="2:11" ht="20.100000000000001" customHeight="1" x14ac:dyDescent="0.25">
      <c r="B2610" s="538"/>
      <c r="C2610" s="539"/>
      <c r="D2610" s="540"/>
      <c r="E2610" s="541"/>
      <c r="F2610" s="541"/>
      <c r="G2610" s="541"/>
      <c r="H2610" s="541"/>
      <c r="I2610" s="541"/>
      <c r="J2610" s="541"/>
      <c r="K2610" s="541"/>
    </row>
    <row r="2611" spans="2:11" ht="20.100000000000001" customHeight="1" x14ac:dyDescent="0.25">
      <c r="B2611" s="538"/>
      <c r="C2611" s="539"/>
      <c r="D2611" s="540"/>
      <c r="E2611" s="541"/>
      <c r="F2611" s="541"/>
      <c r="G2611" s="541"/>
      <c r="H2611" s="541"/>
      <c r="I2611" s="541"/>
      <c r="J2611" s="541"/>
      <c r="K2611" s="541"/>
    </row>
    <row r="2612" spans="2:11" ht="20.100000000000001" customHeight="1" x14ac:dyDescent="0.25">
      <c r="B2612" s="538"/>
      <c r="C2612" s="539"/>
      <c r="D2612" s="540"/>
      <c r="E2612" s="541"/>
      <c r="F2612" s="541"/>
      <c r="G2612" s="541"/>
      <c r="H2612" s="541"/>
      <c r="I2612" s="541"/>
      <c r="J2612" s="541"/>
      <c r="K2612" s="541"/>
    </row>
    <row r="2613" spans="2:11" ht="20.100000000000001" customHeight="1" x14ac:dyDescent="0.25">
      <c r="B2613" s="538"/>
      <c r="C2613" s="539"/>
      <c r="D2613" s="540"/>
      <c r="E2613" s="541"/>
      <c r="F2613" s="541"/>
      <c r="G2613" s="541"/>
      <c r="H2613" s="541"/>
      <c r="I2613" s="541"/>
      <c r="J2613" s="541"/>
      <c r="K2613" s="541"/>
    </row>
    <row r="2614" spans="2:11" ht="20.100000000000001" customHeight="1" x14ac:dyDescent="0.25">
      <c r="B2614" s="538"/>
      <c r="C2614" s="539"/>
      <c r="D2614" s="540"/>
      <c r="E2614" s="541"/>
      <c r="F2614" s="541"/>
      <c r="G2614" s="541"/>
      <c r="H2614" s="541"/>
      <c r="I2614" s="541"/>
      <c r="J2614" s="541"/>
      <c r="K2614" s="541"/>
    </row>
    <row r="2615" spans="2:11" ht="20.100000000000001" customHeight="1" x14ac:dyDescent="0.25">
      <c r="B2615" s="538"/>
      <c r="C2615" s="539"/>
      <c r="D2615" s="540"/>
      <c r="E2615" s="541"/>
      <c r="F2615" s="541"/>
      <c r="G2615" s="541"/>
      <c r="H2615" s="541"/>
      <c r="I2615" s="541"/>
      <c r="J2615" s="541"/>
      <c r="K2615" s="541"/>
    </row>
    <row r="2616" spans="2:11" ht="20.100000000000001" customHeight="1" x14ac:dyDescent="0.25">
      <c r="B2616" s="538"/>
      <c r="C2616" s="539"/>
      <c r="D2616" s="540"/>
      <c r="E2616" s="541"/>
      <c r="F2616" s="541"/>
      <c r="G2616" s="541"/>
      <c r="H2616" s="541"/>
      <c r="I2616" s="541"/>
      <c r="J2616" s="541"/>
      <c r="K2616" s="541"/>
    </row>
    <row r="2617" spans="2:11" ht="20.100000000000001" customHeight="1" x14ac:dyDescent="0.25">
      <c r="B2617" s="538"/>
      <c r="C2617" s="539"/>
      <c r="D2617" s="540"/>
      <c r="E2617" s="541"/>
      <c r="F2617" s="541"/>
      <c r="G2617" s="541"/>
      <c r="H2617" s="541"/>
      <c r="I2617" s="541"/>
      <c r="J2617" s="541"/>
      <c r="K2617" s="541"/>
    </row>
    <row r="2618" spans="2:11" ht="20.100000000000001" customHeight="1" x14ac:dyDescent="0.25">
      <c r="B2618" s="538"/>
      <c r="C2618" s="539"/>
      <c r="D2618" s="540"/>
      <c r="E2618" s="541"/>
      <c r="F2618" s="541"/>
      <c r="G2618" s="541"/>
      <c r="H2618" s="541"/>
      <c r="I2618" s="541"/>
      <c r="J2618" s="541"/>
      <c r="K2618" s="541"/>
    </row>
    <row r="2619" spans="2:11" ht="20.100000000000001" customHeight="1" x14ac:dyDescent="0.25">
      <c r="B2619" s="538"/>
      <c r="C2619" s="539"/>
      <c r="D2619" s="540"/>
      <c r="E2619" s="541"/>
      <c r="F2619" s="541"/>
      <c r="G2619" s="541"/>
      <c r="H2619" s="541"/>
      <c r="I2619" s="541"/>
      <c r="J2619" s="541"/>
      <c r="K2619" s="541"/>
    </row>
    <row r="2620" spans="2:11" ht="20.100000000000001" customHeight="1" x14ac:dyDescent="0.25">
      <c r="B2620" s="538"/>
      <c r="C2620" s="539"/>
      <c r="D2620" s="540"/>
      <c r="E2620" s="541"/>
      <c r="F2620" s="541"/>
      <c r="G2620" s="541"/>
      <c r="H2620" s="541"/>
      <c r="I2620" s="541"/>
      <c r="J2620" s="541"/>
      <c r="K2620" s="541"/>
    </row>
    <row r="2621" spans="2:11" ht="20.100000000000001" customHeight="1" x14ac:dyDescent="0.25">
      <c r="B2621" s="538"/>
      <c r="C2621" s="539"/>
      <c r="D2621" s="540"/>
      <c r="E2621" s="541"/>
      <c r="F2621" s="541"/>
      <c r="G2621" s="541"/>
      <c r="H2621" s="541"/>
      <c r="I2621" s="541"/>
      <c r="J2621" s="541"/>
      <c r="K2621" s="541"/>
    </row>
    <row r="2622" spans="2:11" ht="20.100000000000001" customHeight="1" x14ac:dyDescent="0.25">
      <c r="B2622" s="538"/>
      <c r="C2622" s="539"/>
      <c r="D2622" s="540"/>
      <c r="E2622" s="541"/>
      <c r="F2622" s="541"/>
      <c r="G2622" s="541"/>
      <c r="H2622" s="541"/>
      <c r="I2622" s="541"/>
      <c r="J2622" s="541"/>
      <c r="K2622" s="541"/>
    </row>
    <row r="2623" spans="2:11" ht="20.100000000000001" customHeight="1" x14ac:dyDescent="0.25">
      <c r="B2623" s="538"/>
      <c r="C2623" s="539"/>
      <c r="D2623" s="540"/>
      <c r="E2623" s="541"/>
      <c r="F2623" s="541"/>
      <c r="G2623" s="541"/>
      <c r="H2623" s="541"/>
      <c r="I2623" s="541"/>
      <c r="J2623" s="541"/>
      <c r="K2623" s="541"/>
    </row>
    <row r="2624" spans="2:11" ht="20.100000000000001" customHeight="1" x14ac:dyDescent="0.25">
      <c r="B2624" s="538"/>
      <c r="C2624" s="539"/>
      <c r="D2624" s="540"/>
      <c r="E2624" s="541"/>
      <c r="F2624" s="541"/>
      <c r="G2624" s="541"/>
      <c r="H2624" s="541"/>
      <c r="I2624" s="541"/>
      <c r="J2624" s="541"/>
      <c r="K2624" s="541"/>
    </row>
    <row r="2625" spans="2:11" ht="20.100000000000001" customHeight="1" x14ac:dyDescent="0.25">
      <c r="B2625" s="538"/>
      <c r="C2625" s="539"/>
      <c r="D2625" s="540"/>
      <c r="E2625" s="541"/>
      <c r="F2625" s="541"/>
      <c r="G2625" s="541"/>
      <c r="H2625" s="541"/>
      <c r="I2625" s="541"/>
      <c r="J2625" s="541"/>
      <c r="K2625" s="541"/>
    </row>
    <row r="2626" spans="2:11" ht="20.100000000000001" customHeight="1" x14ac:dyDescent="0.25">
      <c r="B2626" s="538"/>
      <c r="C2626" s="539"/>
      <c r="D2626" s="540"/>
      <c r="E2626" s="541"/>
      <c r="F2626" s="541"/>
      <c r="G2626" s="541"/>
      <c r="H2626" s="541"/>
      <c r="I2626" s="541"/>
      <c r="J2626" s="541"/>
      <c r="K2626" s="541"/>
    </row>
    <row r="2627" spans="2:11" ht="20.100000000000001" customHeight="1" x14ac:dyDescent="0.25">
      <c r="B2627" s="538"/>
      <c r="C2627" s="539"/>
      <c r="D2627" s="540"/>
      <c r="E2627" s="541"/>
      <c r="F2627" s="541"/>
      <c r="G2627" s="541"/>
      <c r="H2627" s="541"/>
      <c r="I2627" s="541"/>
      <c r="J2627" s="541"/>
      <c r="K2627" s="541"/>
    </row>
    <row r="2628" spans="2:11" ht="20.100000000000001" customHeight="1" x14ac:dyDescent="0.25">
      <c r="B2628" s="538"/>
      <c r="C2628" s="539"/>
      <c r="D2628" s="540"/>
      <c r="E2628" s="541"/>
      <c r="F2628" s="541"/>
      <c r="G2628" s="541"/>
      <c r="H2628" s="541"/>
      <c r="I2628" s="541"/>
      <c r="J2628" s="541"/>
      <c r="K2628" s="541"/>
    </row>
    <row r="2629" spans="2:11" ht="20.100000000000001" customHeight="1" x14ac:dyDescent="0.25">
      <c r="B2629" s="538"/>
      <c r="C2629" s="539"/>
      <c r="D2629" s="540"/>
      <c r="E2629" s="541"/>
      <c r="F2629" s="541"/>
      <c r="G2629" s="541"/>
      <c r="H2629" s="541"/>
      <c r="I2629" s="541"/>
      <c r="J2629" s="541"/>
      <c r="K2629" s="541"/>
    </row>
    <row r="2630" spans="2:11" ht="20.100000000000001" customHeight="1" x14ac:dyDescent="0.25">
      <c r="B2630" s="538"/>
      <c r="C2630" s="539"/>
      <c r="D2630" s="540"/>
      <c r="E2630" s="541"/>
      <c r="F2630" s="541"/>
      <c r="G2630" s="541"/>
      <c r="H2630" s="541"/>
      <c r="I2630" s="541"/>
      <c r="J2630" s="541"/>
      <c r="K2630" s="541"/>
    </row>
    <row r="2631" spans="2:11" ht="20.100000000000001" customHeight="1" x14ac:dyDescent="0.25">
      <c r="B2631" s="538"/>
      <c r="C2631" s="539"/>
      <c r="D2631" s="540"/>
      <c r="E2631" s="541"/>
      <c r="F2631" s="541"/>
      <c r="G2631" s="541"/>
      <c r="H2631" s="541"/>
      <c r="I2631" s="541"/>
      <c r="J2631" s="541"/>
      <c r="K2631" s="541"/>
    </row>
    <row r="2632" spans="2:11" ht="20.100000000000001" customHeight="1" x14ac:dyDescent="0.25">
      <c r="B2632" s="538"/>
      <c r="C2632" s="539"/>
      <c r="D2632" s="540"/>
      <c r="E2632" s="541"/>
      <c r="F2632" s="541"/>
      <c r="G2632" s="541"/>
      <c r="H2632" s="541"/>
      <c r="I2632" s="541"/>
      <c r="J2632" s="541"/>
      <c r="K2632" s="541"/>
    </row>
    <row r="2633" spans="2:11" ht="20.100000000000001" customHeight="1" x14ac:dyDescent="0.25">
      <c r="B2633" s="538"/>
      <c r="C2633" s="539"/>
      <c r="D2633" s="540"/>
      <c r="E2633" s="541"/>
      <c r="F2633" s="541"/>
      <c r="G2633" s="541"/>
      <c r="H2633" s="541"/>
      <c r="I2633" s="541"/>
      <c r="J2633" s="541"/>
      <c r="K2633" s="541"/>
    </row>
    <row r="2634" spans="2:11" ht="20.100000000000001" customHeight="1" x14ac:dyDescent="0.25">
      <c r="B2634" s="538"/>
      <c r="C2634" s="539"/>
      <c r="D2634" s="540"/>
      <c r="E2634" s="541"/>
      <c r="F2634" s="541"/>
      <c r="G2634" s="541"/>
      <c r="H2634" s="541"/>
      <c r="I2634" s="541"/>
      <c r="J2634" s="541"/>
      <c r="K2634" s="541"/>
    </row>
    <row r="2635" spans="2:11" ht="20.100000000000001" customHeight="1" x14ac:dyDescent="0.25">
      <c r="B2635" s="538"/>
      <c r="C2635" s="539"/>
      <c r="D2635" s="540"/>
      <c r="E2635" s="541"/>
      <c r="F2635" s="541"/>
      <c r="G2635" s="541"/>
      <c r="H2635" s="541"/>
      <c r="I2635" s="541"/>
      <c r="J2635" s="541"/>
      <c r="K2635" s="541"/>
    </row>
    <row r="2636" spans="2:11" ht="20.100000000000001" customHeight="1" x14ac:dyDescent="0.25">
      <c r="B2636" s="538"/>
      <c r="C2636" s="539"/>
      <c r="D2636" s="540"/>
      <c r="E2636" s="541"/>
      <c r="F2636" s="541"/>
      <c r="G2636" s="541"/>
      <c r="H2636" s="541"/>
      <c r="I2636" s="541"/>
      <c r="J2636" s="541"/>
      <c r="K2636" s="541"/>
    </row>
    <row r="2637" spans="2:11" ht="20.100000000000001" customHeight="1" x14ac:dyDescent="0.25">
      <c r="B2637" s="538"/>
      <c r="C2637" s="539"/>
      <c r="D2637" s="540"/>
      <c r="E2637" s="541"/>
      <c r="F2637" s="541"/>
      <c r="G2637" s="541"/>
      <c r="H2637" s="541"/>
      <c r="I2637" s="541"/>
      <c r="J2637" s="541"/>
      <c r="K2637" s="541"/>
    </row>
    <row r="2638" spans="2:11" ht="20.100000000000001" customHeight="1" x14ac:dyDescent="0.25">
      <c r="B2638" s="538"/>
      <c r="C2638" s="539"/>
      <c r="D2638" s="540"/>
      <c r="E2638" s="541"/>
      <c r="F2638" s="541"/>
      <c r="G2638" s="541"/>
      <c r="H2638" s="541"/>
      <c r="I2638" s="541"/>
      <c r="J2638" s="541"/>
      <c r="K2638" s="541"/>
    </row>
    <row r="2639" spans="2:11" ht="20.100000000000001" customHeight="1" x14ac:dyDescent="0.25">
      <c r="B2639" s="538"/>
      <c r="C2639" s="539"/>
      <c r="D2639" s="540"/>
      <c r="E2639" s="541"/>
      <c r="F2639" s="541"/>
      <c r="G2639" s="541"/>
      <c r="H2639" s="541"/>
      <c r="I2639" s="541"/>
      <c r="J2639" s="541"/>
      <c r="K2639" s="541"/>
    </row>
    <row r="2640" spans="2:11" ht="20.100000000000001" customHeight="1" x14ac:dyDescent="0.25">
      <c r="B2640" s="538"/>
      <c r="C2640" s="539"/>
      <c r="D2640" s="540"/>
      <c r="E2640" s="541"/>
      <c r="F2640" s="541"/>
      <c r="G2640" s="541"/>
      <c r="H2640" s="541"/>
      <c r="I2640" s="541"/>
      <c r="J2640" s="541"/>
      <c r="K2640" s="541"/>
    </row>
    <row r="2641" spans="2:11" ht="20.100000000000001" customHeight="1" x14ac:dyDescent="0.25">
      <c r="B2641" s="538"/>
      <c r="C2641" s="539"/>
      <c r="D2641" s="540"/>
      <c r="E2641" s="541"/>
      <c r="F2641" s="541"/>
      <c r="G2641" s="541"/>
      <c r="H2641" s="541"/>
      <c r="I2641" s="541"/>
      <c r="J2641" s="541"/>
      <c r="K2641" s="541"/>
    </row>
    <row r="2642" spans="2:11" ht="20.100000000000001" customHeight="1" x14ac:dyDescent="0.25">
      <c r="B2642" s="538"/>
      <c r="C2642" s="539"/>
      <c r="D2642" s="540"/>
      <c r="E2642" s="541"/>
      <c r="F2642" s="541"/>
      <c r="G2642" s="541"/>
      <c r="H2642" s="541"/>
      <c r="I2642" s="541"/>
      <c r="J2642" s="541"/>
      <c r="K2642" s="541"/>
    </row>
    <row r="2643" spans="2:11" ht="20.100000000000001" customHeight="1" x14ac:dyDescent="0.25">
      <c r="B2643" s="538"/>
      <c r="C2643" s="539"/>
      <c r="D2643" s="540"/>
      <c r="E2643" s="541"/>
      <c r="F2643" s="541"/>
      <c r="G2643" s="541"/>
      <c r="H2643" s="541"/>
      <c r="I2643" s="541"/>
      <c r="J2643" s="541"/>
      <c r="K2643" s="541"/>
    </row>
    <row r="2644" spans="2:11" ht="20.100000000000001" customHeight="1" x14ac:dyDescent="0.25">
      <c r="B2644" s="538"/>
      <c r="C2644" s="539"/>
      <c r="D2644" s="540"/>
      <c r="E2644" s="541"/>
      <c r="F2644" s="541"/>
      <c r="G2644" s="541"/>
      <c r="H2644" s="541"/>
      <c r="I2644" s="541"/>
      <c r="J2644" s="541"/>
      <c r="K2644" s="541"/>
    </row>
    <row r="2645" spans="2:11" ht="20.100000000000001" customHeight="1" x14ac:dyDescent="0.25">
      <c r="B2645" s="538"/>
      <c r="C2645" s="539"/>
      <c r="D2645" s="540"/>
      <c r="E2645" s="541"/>
      <c r="F2645" s="541"/>
      <c r="G2645" s="541"/>
      <c r="H2645" s="541"/>
      <c r="I2645" s="541"/>
      <c r="J2645" s="541"/>
      <c r="K2645" s="541"/>
    </row>
    <row r="2646" spans="2:11" ht="20.100000000000001" customHeight="1" x14ac:dyDescent="0.25">
      <c r="B2646" s="538"/>
      <c r="C2646" s="539"/>
      <c r="D2646" s="540"/>
      <c r="E2646" s="541"/>
      <c r="F2646" s="541"/>
      <c r="G2646" s="541"/>
      <c r="H2646" s="541"/>
      <c r="I2646" s="541"/>
      <c r="J2646" s="541"/>
      <c r="K2646" s="541"/>
    </row>
    <row r="2647" spans="2:11" ht="20.100000000000001" customHeight="1" x14ac:dyDescent="0.25">
      <c r="B2647" s="538"/>
      <c r="C2647" s="539"/>
      <c r="D2647" s="540"/>
      <c r="E2647" s="541"/>
      <c r="F2647" s="541"/>
      <c r="G2647" s="541"/>
      <c r="H2647" s="541"/>
      <c r="I2647" s="541"/>
      <c r="J2647" s="541"/>
      <c r="K2647" s="541"/>
    </row>
    <row r="2648" spans="2:11" ht="20.100000000000001" customHeight="1" x14ac:dyDescent="0.25">
      <c r="B2648" s="538"/>
      <c r="C2648" s="539"/>
      <c r="D2648" s="540"/>
      <c r="E2648" s="541"/>
      <c r="F2648" s="541"/>
      <c r="G2648" s="541"/>
      <c r="H2648" s="541"/>
      <c r="I2648" s="541"/>
      <c r="J2648" s="541"/>
      <c r="K2648" s="541"/>
    </row>
    <row r="2649" spans="2:11" ht="20.100000000000001" customHeight="1" x14ac:dyDescent="0.25">
      <c r="B2649" s="538"/>
      <c r="C2649" s="539"/>
      <c r="D2649" s="540"/>
      <c r="E2649" s="541"/>
      <c r="F2649" s="541"/>
      <c r="G2649" s="541"/>
      <c r="H2649" s="541"/>
      <c r="I2649" s="541"/>
      <c r="J2649" s="541"/>
      <c r="K2649" s="541"/>
    </row>
    <row r="2650" spans="2:11" ht="20.100000000000001" customHeight="1" x14ac:dyDescent="0.25">
      <c r="B2650" s="538"/>
      <c r="C2650" s="539"/>
      <c r="D2650" s="540"/>
      <c r="E2650" s="541"/>
      <c r="F2650" s="541"/>
      <c r="G2650" s="541"/>
      <c r="H2650" s="541"/>
      <c r="I2650" s="541"/>
      <c r="J2650" s="541"/>
      <c r="K2650" s="541"/>
    </row>
    <row r="2651" spans="2:11" ht="20.100000000000001" customHeight="1" x14ac:dyDescent="0.25">
      <c r="B2651" s="538"/>
      <c r="C2651" s="539"/>
      <c r="D2651" s="540"/>
      <c r="E2651" s="541"/>
      <c r="F2651" s="541"/>
      <c r="G2651" s="541"/>
      <c r="H2651" s="541"/>
      <c r="I2651" s="541"/>
      <c r="J2651" s="541"/>
      <c r="K2651" s="541"/>
    </row>
    <row r="2652" spans="2:11" ht="20.100000000000001" customHeight="1" x14ac:dyDescent="0.25">
      <c r="B2652" s="538"/>
      <c r="C2652" s="539"/>
      <c r="D2652" s="540"/>
      <c r="E2652" s="541"/>
      <c r="F2652" s="541"/>
      <c r="G2652" s="541"/>
      <c r="H2652" s="541"/>
      <c r="I2652" s="541"/>
      <c r="J2652" s="541"/>
      <c r="K2652" s="541"/>
    </row>
    <row r="2653" spans="2:11" ht="20.100000000000001" customHeight="1" x14ac:dyDescent="0.25">
      <c r="B2653" s="538"/>
      <c r="C2653" s="539"/>
      <c r="D2653" s="540"/>
      <c r="E2653" s="541"/>
      <c r="F2653" s="541"/>
      <c r="G2653" s="541"/>
      <c r="H2653" s="541"/>
      <c r="I2653" s="541"/>
      <c r="J2653" s="541"/>
      <c r="K2653" s="541"/>
    </row>
    <row r="2654" spans="2:11" ht="20.100000000000001" customHeight="1" x14ac:dyDescent="0.25">
      <c r="B2654" s="538"/>
      <c r="C2654" s="539"/>
      <c r="D2654" s="540"/>
      <c r="E2654" s="541"/>
      <c r="F2654" s="541"/>
      <c r="G2654" s="541"/>
      <c r="H2654" s="541"/>
      <c r="I2654" s="541"/>
      <c r="J2654" s="541"/>
      <c r="K2654" s="541"/>
    </row>
    <row r="2655" spans="2:11" ht="20.100000000000001" customHeight="1" x14ac:dyDescent="0.25">
      <c r="B2655" s="538"/>
      <c r="C2655" s="539"/>
      <c r="D2655" s="540"/>
      <c r="E2655" s="541"/>
      <c r="F2655" s="541"/>
      <c r="G2655" s="541"/>
      <c r="H2655" s="541"/>
      <c r="I2655" s="541"/>
      <c r="J2655" s="541"/>
      <c r="K2655" s="541"/>
    </row>
    <row r="2656" spans="2:11" ht="20.100000000000001" customHeight="1" x14ac:dyDescent="0.25">
      <c r="B2656" s="538"/>
      <c r="C2656" s="539"/>
      <c r="D2656" s="540"/>
      <c r="E2656" s="541"/>
      <c r="F2656" s="541"/>
      <c r="G2656" s="541"/>
      <c r="H2656" s="541"/>
      <c r="I2656" s="541"/>
      <c r="J2656" s="541"/>
      <c r="K2656" s="541"/>
    </row>
    <row r="2657" spans="2:11" ht="20.100000000000001" customHeight="1" x14ac:dyDescent="0.25">
      <c r="B2657" s="538"/>
      <c r="C2657" s="539"/>
      <c r="D2657" s="540"/>
      <c r="E2657" s="541"/>
      <c r="F2657" s="541"/>
      <c r="G2657" s="541"/>
      <c r="H2657" s="541"/>
      <c r="I2657" s="541"/>
      <c r="J2657" s="541"/>
      <c r="K2657" s="541"/>
    </row>
    <row r="2658" spans="2:11" ht="20.100000000000001" customHeight="1" x14ac:dyDescent="0.25">
      <c r="B2658" s="538"/>
      <c r="C2658" s="539"/>
      <c r="D2658" s="540"/>
      <c r="E2658" s="541"/>
      <c r="F2658" s="541"/>
      <c r="G2658" s="541"/>
      <c r="H2658" s="541"/>
      <c r="I2658" s="541"/>
      <c r="J2658" s="541"/>
      <c r="K2658" s="541"/>
    </row>
    <row r="2659" spans="2:11" ht="20.100000000000001" customHeight="1" x14ac:dyDescent="0.25">
      <c r="B2659" s="538"/>
      <c r="C2659" s="539"/>
      <c r="D2659" s="540"/>
      <c r="E2659" s="541"/>
      <c r="F2659" s="541"/>
      <c r="G2659" s="541"/>
      <c r="H2659" s="541"/>
      <c r="I2659" s="541"/>
      <c r="J2659" s="541"/>
      <c r="K2659" s="541"/>
    </row>
    <row r="2660" spans="2:11" ht="20.100000000000001" customHeight="1" x14ac:dyDescent="0.25">
      <c r="B2660" s="538"/>
      <c r="C2660" s="539"/>
      <c r="D2660" s="540"/>
      <c r="E2660" s="541"/>
      <c r="F2660" s="541"/>
      <c r="G2660" s="541"/>
      <c r="H2660" s="541"/>
      <c r="I2660" s="541"/>
      <c r="J2660" s="541"/>
      <c r="K2660" s="541"/>
    </row>
    <row r="2661" spans="2:11" ht="20.100000000000001" customHeight="1" x14ac:dyDescent="0.25">
      <c r="B2661" s="538"/>
      <c r="C2661" s="539"/>
      <c r="D2661" s="540"/>
      <c r="E2661" s="541"/>
      <c r="F2661" s="541"/>
      <c r="G2661" s="541"/>
      <c r="H2661" s="541"/>
      <c r="I2661" s="541"/>
      <c r="J2661" s="541"/>
      <c r="K2661" s="541"/>
    </row>
    <row r="2662" spans="2:11" ht="20.100000000000001" customHeight="1" x14ac:dyDescent="0.25">
      <c r="B2662" s="538"/>
      <c r="C2662" s="539"/>
      <c r="D2662" s="540"/>
      <c r="E2662" s="541"/>
      <c r="F2662" s="541"/>
      <c r="G2662" s="541"/>
      <c r="H2662" s="541"/>
      <c r="I2662" s="541"/>
      <c r="J2662" s="541"/>
      <c r="K2662" s="541"/>
    </row>
    <row r="2663" spans="2:11" ht="20.100000000000001" customHeight="1" x14ac:dyDescent="0.25">
      <c r="B2663" s="538"/>
      <c r="C2663" s="539"/>
      <c r="D2663" s="540"/>
      <c r="E2663" s="541"/>
      <c r="F2663" s="541"/>
      <c r="G2663" s="541"/>
      <c r="H2663" s="541"/>
      <c r="I2663" s="541"/>
      <c r="J2663" s="541"/>
      <c r="K2663" s="541"/>
    </row>
    <row r="2664" spans="2:11" ht="20.100000000000001" customHeight="1" x14ac:dyDescent="0.25">
      <c r="B2664" s="538"/>
      <c r="C2664" s="539"/>
      <c r="D2664" s="540"/>
      <c r="E2664" s="541"/>
      <c r="F2664" s="541"/>
      <c r="G2664" s="541"/>
      <c r="H2664" s="541"/>
      <c r="I2664" s="541"/>
      <c r="J2664" s="541"/>
      <c r="K2664" s="541"/>
    </row>
    <row r="2665" spans="2:11" ht="20.100000000000001" customHeight="1" x14ac:dyDescent="0.25">
      <c r="B2665" s="538"/>
      <c r="C2665" s="539"/>
      <c r="D2665" s="540"/>
      <c r="E2665" s="541"/>
      <c r="F2665" s="541"/>
      <c r="G2665" s="541"/>
      <c r="H2665" s="541"/>
      <c r="I2665" s="541"/>
      <c r="J2665" s="541"/>
      <c r="K2665" s="541"/>
    </row>
    <row r="2666" spans="2:11" ht="20.100000000000001" customHeight="1" x14ac:dyDescent="0.25">
      <c r="B2666" s="538"/>
      <c r="C2666" s="539"/>
      <c r="D2666" s="540"/>
      <c r="E2666" s="541"/>
      <c r="F2666" s="541"/>
      <c r="G2666" s="541"/>
      <c r="H2666" s="541"/>
      <c r="I2666" s="541"/>
      <c r="J2666" s="541"/>
      <c r="K2666" s="541"/>
    </row>
    <row r="2667" spans="2:11" ht="20.100000000000001" customHeight="1" x14ac:dyDescent="0.25">
      <c r="B2667" s="538"/>
      <c r="C2667" s="539"/>
      <c r="D2667" s="540"/>
      <c r="E2667" s="541"/>
      <c r="F2667" s="541"/>
      <c r="G2667" s="541"/>
      <c r="H2667" s="541"/>
      <c r="I2667" s="541"/>
      <c r="J2667" s="541"/>
      <c r="K2667" s="541"/>
    </row>
    <row r="2668" spans="2:11" ht="20.100000000000001" customHeight="1" x14ac:dyDescent="0.25">
      <c r="B2668" s="538"/>
      <c r="C2668" s="539"/>
      <c r="D2668" s="540"/>
      <c r="E2668" s="541"/>
      <c r="F2668" s="541"/>
      <c r="G2668" s="541"/>
      <c r="H2668" s="541"/>
      <c r="I2668" s="541"/>
      <c r="J2668" s="541"/>
      <c r="K2668" s="541"/>
    </row>
    <row r="2669" spans="2:11" ht="20.100000000000001" customHeight="1" x14ac:dyDescent="0.25">
      <c r="B2669" s="538"/>
      <c r="C2669" s="539"/>
      <c r="D2669" s="540"/>
      <c r="E2669" s="541"/>
      <c r="F2669" s="541"/>
      <c r="G2669" s="541"/>
      <c r="H2669" s="541"/>
      <c r="I2669" s="541"/>
      <c r="J2669" s="541"/>
      <c r="K2669" s="541"/>
    </row>
    <row r="2670" spans="2:11" ht="20.100000000000001" customHeight="1" x14ac:dyDescent="0.25">
      <c r="B2670" s="538"/>
      <c r="C2670" s="539"/>
      <c r="D2670" s="540"/>
      <c r="E2670" s="541"/>
      <c r="F2670" s="541"/>
      <c r="G2670" s="541"/>
      <c r="H2670" s="541"/>
      <c r="I2670" s="541"/>
      <c r="J2670" s="541"/>
      <c r="K2670" s="541"/>
    </row>
    <row r="2671" spans="2:11" ht="20.100000000000001" customHeight="1" x14ac:dyDescent="0.25">
      <c r="B2671" s="538"/>
      <c r="C2671" s="539"/>
      <c r="D2671" s="540"/>
      <c r="E2671" s="541"/>
      <c r="F2671" s="541"/>
      <c r="G2671" s="541"/>
      <c r="H2671" s="541"/>
      <c r="I2671" s="541"/>
      <c r="J2671" s="541"/>
      <c r="K2671" s="541"/>
    </row>
    <row r="2672" spans="2:11" ht="20.100000000000001" customHeight="1" x14ac:dyDescent="0.25">
      <c r="B2672" s="538"/>
      <c r="C2672" s="539"/>
      <c r="D2672" s="540"/>
      <c r="E2672" s="541"/>
      <c r="F2672" s="541"/>
      <c r="G2672" s="541"/>
      <c r="H2672" s="541"/>
      <c r="I2672" s="541"/>
      <c r="J2672" s="541"/>
      <c r="K2672" s="541"/>
    </row>
    <row r="2673" spans="2:11" ht="20.100000000000001" customHeight="1" x14ac:dyDescent="0.25">
      <c r="B2673" s="538"/>
      <c r="C2673" s="539"/>
      <c r="D2673" s="540"/>
      <c r="E2673" s="541"/>
      <c r="F2673" s="541"/>
      <c r="G2673" s="541"/>
      <c r="H2673" s="541"/>
      <c r="I2673" s="541"/>
      <c r="J2673" s="541"/>
      <c r="K2673" s="541"/>
    </row>
    <row r="2674" spans="2:11" ht="20.100000000000001" customHeight="1" x14ac:dyDescent="0.25">
      <c r="B2674" s="538"/>
      <c r="C2674" s="539"/>
      <c r="D2674" s="540"/>
      <c r="E2674" s="541"/>
      <c r="F2674" s="541"/>
      <c r="G2674" s="541"/>
      <c r="H2674" s="541"/>
      <c r="I2674" s="541"/>
      <c r="J2674" s="541"/>
      <c r="K2674" s="541"/>
    </row>
    <row r="2675" spans="2:11" ht="20.100000000000001" customHeight="1" x14ac:dyDescent="0.25">
      <c r="B2675" s="538"/>
      <c r="C2675" s="539"/>
      <c r="D2675" s="540"/>
      <c r="E2675" s="541"/>
      <c r="F2675" s="541"/>
      <c r="G2675" s="541"/>
      <c r="H2675" s="541"/>
      <c r="I2675" s="541"/>
      <c r="J2675" s="541"/>
      <c r="K2675" s="541"/>
    </row>
    <row r="2676" spans="2:11" ht="20.100000000000001" customHeight="1" x14ac:dyDescent="0.25">
      <c r="B2676" s="538"/>
      <c r="C2676" s="539"/>
      <c r="D2676" s="540"/>
      <c r="E2676" s="541"/>
      <c r="F2676" s="541"/>
      <c r="G2676" s="541"/>
      <c r="H2676" s="541"/>
      <c r="I2676" s="541"/>
      <c r="J2676" s="541"/>
      <c r="K2676" s="541"/>
    </row>
    <row r="2677" spans="2:11" ht="20.100000000000001" customHeight="1" x14ac:dyDescent="0.25">
      <c r="B2677" s="538"/>
      <c r="C2677" s="539"/>
      <c r="D2677" s="540"/>
      <c r="E2677" s="541"/>
      <c r="F2677" s="541"/>
      <c r="G2677" s="541"/>
      <c r="H2677" s="541"/>
      <c r="I2677" s="541"/>
      <c r="J2677" s="541"/>
      <c r="K2677" s="541"/>
    </row>
    <row r="2678" spans="2:11" ht="20.100000000000001" customHeight="1" x14ac:dyDescent="0.25">
      <c r="B2678" s="538"/>
      <c r="C2678" s="539"/>
      <c r="D2678" s="540"/>
      <c r="E2678" s="541"/>
      <c r="F2678" s="541"/>
      <c r="G2678" s="541"/>
      <c r="H2678" s="541"/>
      <c r="I2678" s="541"/>
      <c r="J2678" s="541"/>
      <c r="K2678" s="541"/>
    </row>
    <row r="2679" spans="2:11" ht="20.100000000000001" customHeight="1" x14ac:dyDescent="0.25">
      <c r="B2679" s="538"/>
      <c r="C2679" s="539"/>
      <c r="D2679" s="540"/>
      <c r="E2679" s="541"/>
      <c r="F2679" s="541"/>
      <c r="G2679" s="541"/>
      <c r="H2679" s="541"/>
      <c r="I2679" s="541"/>
      <c r="J2679" s="541"/>
      <c r="K2679" s="541"/>
    </row>
    <row r="2680" spans="2:11" ht="20.100000000000001" customHeight="1" x14ac:dyDescent="0.25">
      <c r="B2680" s="538"/>
      <c r="C2680" s="539"/>
      <c r="D2680" s="540"/>
      <c r="E2680" s="541"/>
      <c r="F2680" s="541"/>
      <c r="G2680" s="541"/>
      <c r="H2680" s="541"/>
      <c r="I2680" s="541"/>
      <c r="J2680" s="541"/>
      <c r="K2680" s="541"/>
    </row>
    <row r="2681" spans="2:11" ht="20.100000000000001" customHeight="1" x14ac:dyDescent="0.25">
      <c r="B2681" s="538"/>
      <c r="C2681" s="539"/>
      <c r="D2681" s="540"/>
      <c r="E2681" s="541"/>
      <c r="F2681" s="541"/>
      <c r="G2681" s="541"/>
      <c r="H2681" s="541"/>
      <c r="I2681" s="541"/>
      <c r="J2681" s="541"/>
      <c r="K2681" s="541"/>
    </row>
    <row r="2682" spans="2:11" ht="20.100000000000001" customHeight="1" x14ac:dyDescent="0.25">
      <c r="B2682" s="538"/>
      <c r="C2682" s="539"/>
      <c r="D2682" s="540"/>
      <c r="E2682" s="541"/>
      <c r="F2682" s="541"/>
      <c r="G2682" s="541"/>
      <c r="H2682" s="541"/>
      <c r="I2682" s="541"/>
      <c r="J2682" s="541"/>
      <c r="K2682" s="541"/>
    </row>
    <row r="2683" spans="2:11" ht="20.100000000000001" customHeight="1" x14ac:dyDescent="0.25">
      <c r="B2683" s="538"/>
      <c r="C2683" s="539"/>
      <c r="D2683" s="540"/>
      <c r="E2683" s="541"/>
      <c r="F2683" s="541"/>
      <c r="G2683" s="541"/>
      <c r="H2683" s="541"/>
      <c r="I2683" s="541"/>
      <c r="J2683" s="541"/>
      <c r="K2683" s="541"/>
    </row>
    <row r="2684" spans="2:11" ht="20.100000000000001" customHeight="1" x14ac:dyDescent="0.25">
      <c r="B2684" s="538"/>
      <c r="C2684" s="539"/>
      <c r="D2684" s="540"/>
      <c r="E2684" s="541"/>
      <c r="F2684" s="541"/>
      <c r="G2684" s="541"/>
      <c r="H2684" s="541"/>
      <c r="I2684" s="541"/>
      <c r="J2684" s="541"/>
      <c r="K2684" s="541"/>
    </row>
    <row r="2685" spans="2:11" ht="20.100000000000001" customHeight="1" x14ac:dyDescent="0.25">
      <c r="B2685" s="538"/>
      <c r="C2685" s="539"/>
      <c r="D2685" s="540"/>
      <c r="E2685" s="541"/>
      <c r="F2685" s="541"/>
      <c r="G2685" s="541"/>
      <c r="H2685" s="541"/>
      <c r="I2685" s="541"/>
      <c r="J2685" s="541"/>
      <c r="K2685" s="541"/>
    </row>
    <row r="2686" spans="2:11" ht="20.100000000000001" customHeight="1" x14ac:dyDescent="0.25">
      <c r="B2686" s="538"/>
      <c r="C2686" s="539"/>
      <c r="D2686" s="540"/>
      <c r="E2686" s="541"/>
      <c r="F2686" s="541"/>
      <c r="G2686" s="541"/>
      <c r="H2686" s="541"/>
      <c r="I2686" s="541"/>
      <c r="J2686" s="541"/>
      <c r="K2686" s="541"/>
    </row>
    <row r="2687" spans="2:11" ht="20.100000000000001" customHeight="1" x14ac:dyDescent="0.25">
      <c r="B2687" s="538"/>
      <c r="C2687" s="539"/>
      <c r="D2687" s="540"/>
      <c r="E2687" s="541"/>
      <c r="F2687" s="541"/>
      <c r="G2687" s="541"/>
      <c r="H2687" s="541"/>
      <c r="I2687" s="541"/>
      <c r="J2687" s="541"/>
      <c r="K2687" s="541"/>
    </row>
    <row r="2688" spans="2:11" ht="20.100000000000001" customHeight="1" x14ac:dyDescent="0.25">
      <c r="B2688" s="538"/>
      <c r="C2688" s="539"/>
      <c r="D2688" s="540"/>
      <c r="E2688" s="541"/>
      <c r="F2688" s="541"/>
      <c r="G2688" s="541"/>
      <c r="H2688" s="541"/>
      <c r="I2688" s="541"/>
      <c r="J2688" s="541"/>
      <c r="K2688" s="541"/>
    </row>
    <row r="2689" spans="2:11" ht="20.100000000000001" customHeight="1" x14ac:dyDescent="0.25">
      <c r="B2689" s="538"/>
      <c r="C2689" s="539"/>
      <c r="D2689" s="540"/>
      <c r="E2689" s="541"/>
      <c r="F2689" s="541"/>
      <c r="G2689" s="541"/>
      <c r="H2689" s="541"/>
      <c r="I2689" s="541"/>
      <c r="J2689" s="541"/>
      <c r="K2689" s="541"/>
    </row>
    <row r="2690" spans="2:11" ht="20.100000000000001" customHeight="1" x14ac:dyDescent="0.25">
      <c r="B2690" s="538"/>
      <c r="C2690" s="539"/>
      <c r="D2690" s="540"/>
      <c r="E2690" s="541"/>
      <c r="F2690" s="541"/>
      <c r="G2690" s="541"/>
      <c r="H2690" s="541"/>
      <c r="I2690" s="541"/>
      <c r="J2690" s="541"/>
      <c r="K2690" s="541"/>
    </row>
    <row r="2691" spans="2:11" ht="20.100000000000001" customHeight="1" x14ac:dyDescent="0.25">
      <c r="B2691" s="538"/>
      <c r="C2691" s="539"/>
      <c r="D2691" s="540"/>
      <c r="E2691" s="541"/>
      <c r="F2691" s="541"/>
      <c r="G2691" s="541"/>
      <c r="H2691" s="541"/>
      <c r="I2691" s="541"/>
      <c r="J2691" s="541"/>
      <c r="K2691" s="541"/>
    </row>
    <row r="2692" spans="2:11" ht="20.100000000000001" customHeight="1" x14ac:dyDescent="0.25">
      <c r="B2692" s="538"/>
      <c r="C2692" s="539"/>
      <c r="D2692" s="540"/>
      <c r="E2692" s="541"/>
      <c r="F2692" s="541"/>
      <c r="G2692" s="541"/>
      <c r="H2692" s="541"/>
      <c r="I2692" s="541"/>
      <c r="J2692" s="541"/>
      <c r="K2692" s="541"/>
    </row>
    <row r="2693" spans="2:11" ht="20.100000000000001" customHeight="1" x14ac:dyDescent="0.25">
      <c r="B2693" s="538"/>
      <c r="C2693" s="539"/>
      <c r="D2693" s="540"/>
      <c r="E2693" s="541"/>
      <c r="F2693" s="541"/>
      <c r="G2693" s="541"/>
      <c r="H2693" s="541"/>
      <c r="I2693" s="541"/>
      <c r="J2693" s="541"/>
      <c r="K2693" s="541"/>
    </row>
    <row r="2694" spans="2:11" ht="20.100000000000001" customHeight="1" x14ac:dyDescent="0.25">
      <c r="B2694" s="538"/>
      <c r="C2694" s="539"/>
      <c r="D2694" s="540"/>
      <c r="E2694" s="541"/>
      <c r="F2694" s="541"/>
      <c r="G2694" s="541"/>
      <c r="H2694" s="541"/>
      <c r="I2694" s="541"/>
      <c r="J2694" s="541"/>
      <c r="K2694" s="541"/>
    </row>
    <row r="2695" spans="2:11" ht="20.100000000000001" customHeight="1" x14ac:dyDescent="0.25">
      <c r="B2695" s="538"/>
      <c r="C2695" s="539"/>
      <c r="D2695" s="540"/>
      <c r="E2695" s="541"/>
      <c r="F2695" s="541"/>
      <c r="G2695" s="541"/>
      <c r="H2695" s="541"/>
      <c r="I2695" s="541"/>
      <c r="J2695" s="541"/>
      <c r="K2695" s="541"/>
    </row>
    <row r="2696" spans="2:11" ht="20.100000000000001" customHeight="1" x14ac:dyDescent="0.25">
      <c r="B2696" s="538"/>
      <c r="C2696" s="539"/>
      <c r="D2696" s="540"/>
      <c r="E2696" s="541"/>
      <c r="F2696" s="541"/>
      <c r="G2696" s="541"/>
      <c r="H2696" s="541"/>
      <c r="I2696" s="541"/>
      <c r="J2696" s="541"/>
      <c r="K2696" s="541"/>
    </row>
    <row r="2697" spans="2:11" ht="20.100000000000001" customHeight="1" x14ac:dyDescent="0.25">
      <c r="B2697" s="538"/>
      <c r="C2697" s="539"/>
      <c r="D2697" s="540"/>
      <c r="E2697" s="541"/>
      <c r="F2697" s="541"/>
      <c r="G2697" s="541"/>
      <c r="H2697" s="541"/>
      <c r="I2697" s="541"/>
      <c r="J2697" s="541"/>
      <c r="K2697" s="541"/>
    </row>
    <row r="2698" spans="2:11" ht="20.100000000000001" customHeight="1" x14ac:dyDescent="0.25">
      <c r="B2698" s="538"/>
      <c r="C2698" s="539"/>
      <c r="D2698" s="540"/>
      <c r="E2698" s="541"/>
      <c r="F2698" s="541"/>
      <c r="G2698" s="541"/>
      <c r="H2698" s="541"/>
      <c r="I2698" s="541"/>
      <c r="J2698" s="541"/>
      <c r="K2698" s="541"/>
    </row>
    <row r="2699" spans="2:11" ht="20.100000000000001" customHeight="1" x14ac:dyDescent="0.25">
      <c r="B2699" s="538"/>
      <c r="C2699" s="539"/>
      <c r="D2699" s="540"/>
      <c r="E2699" s="541"/>
      <c r="F2699" s="541"/>
      <c r="G2699" s="541"/>
      <c r="H2699" s="541"/>
      <c r="I2699" s="541"/>
      <c r="J2699" s="541"/>
      <c r="K2699" s="541"/>
    </row>
    <row r="2700" spans="2:11" ht="20.100000000000001" customHeight="1" x14ac:dyDescent="0.25">
      <c r="B2700" s="538"/>
      <c r="C2700" s="539"/>
      <c r="D2700" s="540"/>
      <c r="E2700" s="541"/>
      <c r="F2700" s="541"/>
      <c r="G2700" s="541"/>
      <c r="H2700" s="541"/>
      <c r="I2700" s="541"/>
      <c r="J2700" s="541"/>
      <c r="K2700" s="541"/>
    </row>
    <row r="2701" spans="2:11" ht="20.100000000000001" customHeight="1" x14ac:dyDescent="0.25">
      <c r="B2701" s="538"/>
      <c r="C2701" s="539"/>
      <c r="D2701" s="540"/>
      <c r="E2701" s="541"/>
      <c r="F2701" s="541"/>
      <c r="G2701" s="541"/>
      <c r="H2701" s="541"/>
      <c r="I2701" s="541"/>
      <c r="J2701" s="541"/>
      <c r="K2701" s="541"/>
    </row>
    <row r="2702" spans="2:11" ht="20.100000000000001" customHeight="1" x14ac:dyDescent="0.25">
      <c r="B2702" s="538"/>
      <c r="C2702" s="539"/>
      <c r="D2702" s="540"/>
      <c r="E2702" s="541"/>
      <c r="F2702" s="541"/>
      <c r="G2702" s="541"/>
      <c r="H2702" s="541"/>
      <c r="I2702" s="541"/>
      <c r="J2702" s="541"/>
      <c r="K2702" s="541"/>
    </row>
    <row r="2703" spans="2:11" ht="20.100000000000001" customHeight="1" x14ac:dyDescent="0.25">
      <c r="B2703" s="538"/>
      <c r="C2703" s="539"/>
      <c r="D2703" s="540"/>
      <c r="E2703" s="541"/>
      <c r="F2703" s="541"/>
      <c r="G2703" s="541"/>
      <c r="H2703" s="541"/>
      <c r="I2703" s="541"/>
      <c r="J2703" s="541"/>
      <c r="K2703" s="541"/>
    </row>
    <row r="2704" spans="2:11" ht="20.100000000000001" customHeight="1" x14ac:dyDescent="0.25">
      <c r="B2704" s="538"/>
      <c r="C2704" s="539"/>
      <c r="D2704" s="540"/>
      <c r="E2704" s="541"/>
      <c r="F2704" s="541"/>
      <c r="G2704" s="541"/>
      <c r="H2704" s="541"/>
      <c r="I2704" s="541"/>
      <c r="J2704" s="541"/>
      <c r="K2704" s="541"/>
    </row>
    <row r="2705" spans="2:11" ht="20.100000000000001" customHeight="1" x14ac:dyDescent="0.25">
      <c r="B2705" s="538"/>
      <c r="C2705" s="539"/>
      <c r="D2705" s="540"/>
      <c r="E2705" s="541"/>
      <c r="F2705" s="541"/>
      <c r="G2705" s="541"/>
      <c r="H2705" s="541"/>
      <c r="I2705" s="541"/>
      <c r="J2705" s="541"/>
      <c r="K2705" s="541"/>
    </row>
    <row r="2706" spans="2:11" ht="20.100000000000001" customHeight="1" x14ac:dyDescent="0.25">
      <c r="B2706" s="538"/>
      <c r="C2706" s="539"/>
      <c r="D2706" s="540"/>
      <c r="E2706" s="541"/>
      <c r="F2706" s="541"/>
      <c r="G2706" s="541"/>
      <c r="H2706" s="541"/>
      <c r="I2706" s="541"/>
      <c r="J2706" s="541"/>
      <c r="K2706" s="541"/>
    </row>
    <row r="2707" spans="2:11" ht="20.100000000000001" customHeight="1" x14ac:dyDescent="0.25">
      <c r="B2707" s="538"/>
      <c r="C2707" s="539"/>
      <c r="D2707" s="540"/>
      <c r="E2707" s="541"/>
      <c r="F2707" s="541"/>
      <c r="G2707" s="541"/>
      <c r="H2707" s="541"/>
      <c r="I2707" s="541"/>
      <c r="J2707" s="541"/>
      <c r="K2707" s="541"/>
    </row>
    <row r="2708" spans="2:11" ht="20.100000000000001" customHeight="1" x14ac:dyDescent="0.25">
      <c r="B2708" s="538"/>
      <c r="C2708" s="539"/>
      <c r="D2708" s="540"/>
      <c r="E2708" s="541"/>
      <c r="F2708" s="541"/>
      <c r="G2708" s="541"/>
      <c r="H2708" s="541"/>
      <c r="I2708" s="541"/>
      <c r="J2708" s="541"/>
      <c r="K2708" s="541"/>
    </row>
    <row r="2709" spans="2:11" ht="20.100000000000001" customHeight="1" x14ac:dyDescent="0.25">
      <c r="B2709" s="538"/>
      <c r="C2709" s="539"/>
      <c r="D2709" s="540"/>
      <c r="E2709" s="541"/>
      <c r="F2709" s="541"/>
      <c r="G2709" s="541"/>
      <c r="H2709" s="541"/>
      <c r="I2709" s="541"/>
      <c r="J2709" s="541"/>
      <c r="K2709" s="541"/>
    </row>
    <row r="2710" spans="2:11" ht="20.100000000000001" customHeight="1" x14ac:dyDescent="0.25">
      <c r="B2710" s="538"/>
      <c r="C2710" s="539"/>
      <c r="D2710" s="540"/>
      <c r="E2710" s="541"/>
      <c r="F2710" s="541"/>
      <c r="G2710" s="541"/>
      <c r="H2710" s="541"/>
      <c r="I2710" s="541"/>
      <c r="J2710" s="541"/>
      <c r="K2710" s="541"/>
    </row>
    <row r="2711" spans="2:11" ht="20.100000000000001" customHeight="1" x14ac:dyDescent="0.25">
      <c r="B2711" s="538"/>
      <c r="C2711" s="539"/>
      <c r="D2711" s="540"/>
      <c r="E2711" s="541"/>
      <c r="F2711" s="541"/>
      <c r="G2711" s="541"/>
      <c r="H2711" s="541"/>
      <c r="I2711" s="541"/>
      <c r="J2711" s="541"/>
      <c r="K2711" s="541"/>
    </row>
    <row r="2712" spans="2:11" ht="20.100000000000001" customHeight="1" x14ac:dyDescent="0.25">
      <c r="B2712" s="538"/>
      <c r="C2712" s="539"/>
      <c r="D2712" s="540"/>
      <c r="E2712" s="541"/>
      <c r="F2712" s="541"/>
      <c r="G2712" s="541"/>
      <c r="H2712" s="541"/>
      <c r="I2712" s="541"/>
      <c r="J2712" s="541"/>
      <c r="K2712" s="541"/>
    </row>
    <row r="2713" spans="2:11" ht="20.100000000000001" customHeight="1" x14ac:dyDescent="0.25">
      <c r="B2713" s="538"/>
      <c r="C2713" s="539"/>
      <c r="D2713" s="540"/>
      <c r="E2713" s="541"/>
      <c r="F2713" s="541"/>
      <c r="G2713" s="541"/>
      <c r="H2713" s="541"/>
      <c r="I2713" s="541"/>
      <c r="J2713" s="541"/>
      <c r="K2713" s="541"/>
    </row>
    <row r="2714" spans="2:11" ht="20.100000000000001" customHeight="1" x14ac:dyDescent="0.25">
      <c r="B2714" s="538"/>
      <c r="C2714" s="539"/>
      <c r="D2714" s="540"/>
      <c r="E2714" s="541"/>
      <c r="F2714" s="541"/>
      <c r="G2714" s="541"/>
      <c r="H2714" s="541"/>
      <c r="I2714" s="541"/>
      <c r="J2714" s="541"/>
      <c r="K2714" s="541"/>
    </row>
    <row r="2715" spans="2:11" ht="20.100000000000001" customHeight="1" x14ac:dyDescent="0.25">
      <c r="B2715" s="538"/>
      <c r="C2715" s="539"/>
      <c r="D2715" s="540"/>
      <c r="E2715" s="541"/>
      <c r="F2715" s="541"/>
      <c r="G2715" s="541"/>
      <c r="H2715" s="541"/>
      <c r="I2715" s="541"/>
      <c r="J2715" s="541"/>
      <c r="K2715" s="541"/>
    </row>
    <row r="2716" spans="2:11" ht="20.100000000000001" customHeight="1" x14ac:dyDescent="0.25">
      <c r="B2716" s="538"/>
      <c r="C2716" s="539"/>
      <c r="D2716" s="540"/>
      <c r="E2716" s="541"/>
      <c r="F2716" s="541"/>
      <c r="G2716" s="541"/>
      <c r="H2716" s="541"/>
      <c r="I2716" s="541"/>
      <c r="J2716" s="541"/>
      <c r="K2716" s="541"/>
    </row>
    <row r="2717" spans="2:11" ht="20.100000000000001" customHeight="1" x14ac:dyDescent="0.25">
      <c r="B2717" s="538"/>
      <c r="C2717" s="539"/>
      <c r="D2717" s="540"/>
      <c r="E2717" s="541"/>
      <c r="F2717" s="541"/>
      <c r="G2717" s="541"/>
      <c r="H2717" s="541"/>
      <c r="I2717" s="541"/>
      <c r="J2717" s="541"/>
      <c r="K2717" s="541"/>
    </row>
    <row r="2718" spans="2:11" ht="20.100000000000001" customHeight="1" x14ac:dyDescent="0.25">
      <c r="B2718" s="538"/>
      <c r="C2718" s="539"/>
      <c r="D2718" s="540"/>
      <c r="E2718" s="541"/>
      <c r="F2718" s="541"/>
      <c r="G2718" s="541"/>
      <c r="H2718" s="541"/>
      <c r="I2718" s="541"/>
      <c r="J2718" s="541"/>
      <c r="K2718" s="541"/>
    </row>
    <row r="2719" spans="2:11" ht="20.100000000000001" customHeight="1" x14ac:dyDescent="0.25">
      <c r="B2719" s="538"/>
      <c r="C2719" s="539"/>
      <c r="D2719" s="540"/>
      <c r="E2719" s="541"/>
      <c r="F2719" s="541"/>
      <c r="G2719" s="541"/>
      <c r="H2719" s="541"/>
      <c r="I2719" s="541"/>
      <c r="J2719" s="541"/>
      <c r="K2719" s="541"/>
    </row>
    <row r="2720" spans="2:11" ht="20.100000000000001" customHeight="1" x14ac:dyDescent="0.25">
      <c r="B2720" s="538"/>
      <c r="C2720" s="539"/>
      <c r="D2720" s="540"/>
      <c r="E2720" s="541"/>
      <c r="F2720" s="541"/>
      <c r="G2720" s="541"/>
      <c r="H2720" s="541"/>
      <c r="I2720" s="541"/>
      <c r="J2720" s="541"/>
      <c r="K2720" s="541"/>
    </row>
    <row r="2721" spans="2:11" ht="20.100000000000001" customHeight="1" x14ac:dyDescent="0.25">
      <c r="B2721" s="538"/>
      <c r="C2721" s="539"/>
      <c r="D2721" s="540"/>
      <c r="E2721" s="541"/>
      <c r="F2721" s="541"/>
      <c r="G2721" s="541"/>
      <c r="H2721" s="541"/>
      <c r="I2721" s="541"/>
      <c r="J2721" s="541"/>
      <c r="K2721" s="541"/>
    </row>
    <row r="2722" spans="2:11" ht="20.100000000000001" customHeight="1" x14ac:dyDescent="0.25">
      <c r="B2722" s="538"/>
      <c r="C2722" s="539"/>
      <c r="D2722" s="540"/>
      <c r="E2722" s="541"/>
      <c r="F2722" s="541"/>
      <c r="G2722" s="541"/>
      <c r="H2722" s="541"/>
      <c r="I2722" s="541"/>
      <c r="J2722" s="541"/>
      <c r="K2722" s="541"/>
    </row>
    <row r="2723" spans="2:11" ht="20.100000000000001" customHeight="1" x14ac:dyDescent="0.25">
      <c r="B2723" s="538"/>
      <c r="C2723" s="539"/>
      <c r="D2723" s="540"/>
      <c r="E2723" s="541"/>
      <c r="F2723" s="541"/>
      <c r="G2723" s="541"/>
      <c r="H2723" s="541"/>
      <c r="I2723" s="541"/>
      <c r="J2723" s="541"/>
      <c r="K2723" s="541"/>
    </row>
    <row r="2724" spans="2:11" ht="20.100000000000001" customHeight="1" x14ac:dyDescent="0.25">
      <c r="B2724" s="538"/>
      <c r="C2724" s="539"/>
      <c r="D2724" s="540"/>
      <c r="E2724" s="541"/>
      <c r="F2724" s="541"/>
      <c r="G2724" s="541"/>
      <c r="H2724" s="541"/>
      <c r="I2724" s="541"/>
      <c r="J2724" s="541"/>
      <c r="K2724" s="541"/>
    </row>
    <row r="2725" spans="2:11" ht="20.100000000000001" customHeight="1" x14ac:dyDescent="0.25">
      <c r="B2725" s="538"/>
      <c r="C2725" s="539"/>
      <c r="D2725" s="540"/>
      <c r="E2725" s="541"/>
      <c r="F2725" s="541"/>
      <c r="G2725" s="541"/>
      <c r="H2725" s="541"/>
      <c r="I2725" s="541"/>
      <c r="J2725" s="541"/>
      <c r="K2725" s="541"/>
    </row>
    <row r="2726" spans="2:11" ht="20.100000000000001" customHeight="1" x14ac:dyDescent="0.25">
      <c r="B2726" s="538"/>
      <c r="C2726" s="539"/>
      <c r="D2726" s="540"/>
      <c r="E2726" s="541"/>
      <c r="F2726" s="541"/>
      <c r="G2726" s="541"/>
      <c r="H2726" s="541"/>
      <c r="I2726" s="541"/>
      <c r="J2726" s="541"/>
      <c r="K2726" s="541"/>
    </row>
    <row r="2727" spans="2:11" ht="20.100000000000001" customHeight="1" x14ac:dyDescent="0.25">
      <c r="B2727" s="538"/>
      <c r="C2727" s="539"/>
      <c r="D2727" s="540"/>
      <c r="E2727" s="541"/>
      <c r="F2727" s="541"/>
      <c r="G2727" s="541"/>
      <c r="H2727" s="541"/>
      <c r="I2727" s="541"/>
      <c r="J2727" s="541"/>
      <c r="K2727" s="541"/>
    </row>
    <row r="2728" spans="2:11" ht="20.100000000000001" customHeight="1" x14ac:dyDescent="0.25">
      <c r="B2728" s="538"/>
      <c r="C2728" s="539"/>
      <c r="D2728" s="540"/>
      <c r="E2728" s="541"/>
      <c r="F2728" s="541"/>
      <c r="G2728" s="541"/>
      <c r="H2728" s="541"/>
      <c r="I2728" s="541"/>
      <c r="J2728" s="541"/>
      <c r="K2728" s="541"/>
    </row>
    <row r="2729" spans="2:11" ht="20.100000000000001" customHeight="1" x14ac:dyDescent="0.25">
      <c r="B2729" s="538"/>
      <c r="C2729" s="539"/>
      <c r="D2729" s="540"/>
      <c r="E2729" s="541"/>
      <c r="F2729" s="541"/>
      <c r="G2729" s="541"/>
      <c r="H2729" s="541"/>
      <c r="I2729" s="541"/>
      <c r="J2729" s="541"/>
      <c r="K2729" s="541"/>
    </row>
    <row r="2730" spans="2:11" ht="20.100000000000001" customHeight="1" x14ac:dyDescent="0.25">
      <c r="B2730" s="538"/>
      <c r="C2730" s="539"/>
      <c r="D2730" s="540"/>
      <c r="E2730" s="541"/>
      <c r="F2730" s="541"/>
      <c r="G2730" s="541"/>
      <c r="H2730" s="541"/>
      <c r="I2730" s="541"/>
      <c r="J2730" s="541"/>
      <c r="K2730" s="541"/>
    </row>
    <row r="2731" spans="2:11" ht="20.100000000000001" customHeight="1" x14ac:dyDescent="0.25">
      <c r="B2731" s="538"/>
      <c r="C2731" s="539"/>
      <c r="D2731" s="540"/>
      <c r="E2731" s="541"/>
      <c r="F2731" s="541"/>
      <c r="G2731" s="541"/>
      <c r="H2731" s="541"/>
      <c r="I2731" s="541"/>
      <c r="J2731" s="541"/>
      <c r="K2731" s="541"/>
    </row>
    <row r="2732" spans="2:11" ht="20.100000000000001" customHeight="1" x14ac:dyDescent="0.25">
      <c r="B2732" s="538"/>
      <c r="C2732" s="539"/>
      <c r="D2732" s="540"/>
      <c r="E2732" s="541"/>
      <c r="F2732" s="541"/>
      <c r="G2732" s="541"/>
      <c r="H2732" s="541"/>
      <c r="I2732" s="541"/>
      <c r="J2732" s="541"/>
      <c r="K2732" s="541"/>
    </row>
    <row r="2733" spans="2:11" ht="20.100000000000001" customHeight="1" x14ac:dyDescent="0.25">
      <c r="B2733" s="538"/>
      <c r="C2733" s="539"/>
      <c r="D2733" s="540"/>
      <c r="E2733" s="541"/>
      <c r="F2733" s="541"/>
      <c r="G2733" s="541"/>
      <c r="H2733" s="541"/>
      <c r="I2733" s="541"/>
      <c r="J2733" s="541"/>
      <c r="K2733" s="541"/>
    </row>
    <row r="2734" spans="2:11" ht="20.100000000000001" customHeight="1" x14ac:dyDescent="0.25">
      <c r="B2734" s="538"/>
      <c r="C2734" s="539"/>
      <c r="D2734" s="540"/>
      <c r="E2734" s="541"/>
      <c r="F2734" s="541"/>
      <c r="G2734" s="541"/>
      <c r="H2734" s="541"/>
      <c r="I2734" s="541"/>
      <c r="J2734" s="541"/>
      <c r="K2734" s="541"/>
    </row>
    <row r="2735" spans="2:11" ht="20.100000000000001" customHeight="1" x14ac:dyDescent="0.25">
      <c r="B2735" s="538"/>
      <c r="C2735" s="539"/>
      <c r="D2735" s="540"/>
      <c r="E2735" s="541"/>
      <c r="F2735" s="541"/>
      <c r="G2735" s="541"/>
      <c r="H2735" s="541"/>
      <c r="I2735" s="541"/>
      <c r="J2735" s="541"/>
      <c r="K2735" s="541"/>
    </row>
    <row r="2736" spans="2:11" ht="20.100000000000001" customHeight="1" x14ac:dyDescent="0.25">
      <c r="B2736" s="538"/>
      <c r="C2736" s="539"/>
      <c r="D2736" s="540"/>
      <c r="E2736" s="541"/>
      <c r="F2736" s="541"/>
      <c r="G2736" s="541"/>
      <c r="H2736" s="541"/>
      <c r="I2736" s="541"/>
      <c r="J2736" s="541"/>
      <c r="K2736" s="541"/>
    </row>
    <row r="2737" spans="2:11" ht="20.100000000000001" customHeight="1" x14ac:dyDescent="0.25">
      <c r="B2737" s="538"/>
      <c r="C2737" s="539"/>
      <c r="D2737" s="540"/>
      <c r="E2737" s="541"/>
      <c r="F2737" s="541"/>
      <c r="G2737" s="541"/>
      <c r="H2737" s="541"/>
      <c r="I2737" s="541"/>
      <c r="J2737" s="541"/>
      <c r="K2737" s="541"/>
    </row>
    <row r="2738" spans="2:11" ht="20.100000000000001" customHeight="1" x14ac:dyDescent="0.25">
      <c r="B2738" s="538"/>
      <c r="C2738" s="539"/>
      <c r="D2738" s="540"/>
      <c r="E2738" s="541"/>
      <c r="F2738" s="541"/>
      <c r="G2738" s="541"/>
      <c r="H2738" s="541"/>
      <c r="I2738" s="541"/>
      <c r="J2738" s="541"/>
      <c r="K2738" s="541"/>
    </row>
    <row r="2739" spans="2:11" ht="20.100000000000001" customHeight="1" x14ac:dyDescent="0.25">
      <c r="B2739" s="538"/>
      <c r="C2739" s="539"/>
      <c r="D2739" s="540"/>
      <c r="E2739" s="541"/>
      <c r="F2739" s="541"/>
      <c r="G2739" s="541"/>
      <c r="H2739" s="541"/>
      <c r="I2739" s="541"/>
      <c r="J2739" s="541"/>
      <c r="K2739" s="541"/>
    </row>
    <row r="2740" spans="2:11" ht="20.100000000000001" customHeight="1" x14ac:dyDescent="0.25">
      <c r="B2740" s="538"/>
      <c r="C2740" s="539"/>
      <c r="D2740" s="540"/>
      <c r="E2740" s="541"/>
      <c r="F2740" s="541"/>
      <c r="G2740" s="541"/>
      <c r="H2740" s="541"/>
      <c r="I2740" s="541"/>
      <c r="J2740" s="541"/>
      <c r="K2740" s="541"/>
    </row>
    <row r="2741" spans="2:11" ht="20.100000000000001" customHeight="1" x14ac:dyDescent="0.25">
      <c r="B2741" s="538"/>
      <c r="C2741" s="539"/>
      <c r="D2741" s="540"/>
      <c r="E2741" s="541"/>
      <c r="F2741" s="541"/>
      <c r="G2741" s="541"/>
      <c r="H2741" s="541"/>
      <c r="I2741" s="541"/>
      <c r="J2741" s="541"/>
      <c r="K2741" s="541"/>
    </row>
    <row r="2742" spans="2:11" ht="20.100000000000001" customHeight="1" x14ac:dyDescent="0.25">
      <c r="B2742" s="538"/>
      <c r="C2742" s="539"/>
      <c r="D2742" s="540"/>
      <c r="E2742" s="541"/>
      <c r="F2742" s="541"/>
      <c r="G2742" s="541"/>
      <c r="H2742" s="541"/>
      <c r="I2742" s="541"/>
      <c r="J2742" s="541"/>
      <c r="K2742" s="541"/>
    </row>
    <row r="2743" spans="2:11" ht="20.100000000000001" customHeight="1" x14ac:dyDescent="0.25">
      <c r="B2743" s="538"/>
      <c r="C2743" s="539"/>
      <c r="D2743" s="540"/>
      <c r="E2743" s="541"/>
      <c r="F2743" s="541"/>
      <c r="G2743" s="541"/>
      <c r="H2743" s="541"/>
      <c r="I2743" s="541"/>
      <c r="J2743" s="541"/>
      <c r="K2743" s="541"/>
    </row>
    <row r="2744" spans="2:11" ht="20.100000000000001" customHeight="1" x14ac:dyDescent="0.25">
      <c r="B2744" s="538"/>
      <c r="C2744" s="539"/>
      <c r="D2744" s="540"/>
      <c r="E2744" s="541"/>
      <c r="F2744" s="541"/>
      <c r="G2744" s="541"/>
      <c r="H2744" s="541"/>
      <c r="I2744" s="541"/>
      <c r="J2744" s="541"/>
      <c r="K2744" s="541"/>
    </row>
    <row r="2745" spans="2:11" ht="20.100000000000001" customHeight="1" x14ac:dyDescent="0.25">
      <c r="B2745" s="538"/>
      <c r="C2745" s="539"/>
      <c r="D2745" s="540"/>
      <c r="E2745" s="541"/>
      <c r="F2745" s="541"/>
      <c r="G2745" s="541"/>
      <c r="H2745" s="541"/>
      <c r="I2745" s="541"/>
      <c r="J2745" s="541"/>
      <c r="K2745" s="541"/>
    </row>
    <row r="2746" spans="2:11" ht="20.100000000000001" customHeight="1" x14ac:dyDescent="0.25">
      <c r="B2746" s="538"/>
      <c r="C2746" s="539"/>
      <c r="D2746" s="540"/>
      <c r="E2746" s="541"/>
      <c r="F2746" s="541"/>
      <c r="G2746" s="541"/>
      <c r="H2746" s="541"/>
      <c r="I2746" s="541"/>
      <c r="J2746" s="541"/>
      <c r="K2746" s="541"/>
    </row>
    <row r="2747" spans="2:11" ht="20.100000000000001" customHeight="1" x14ac:dyDescent="0.25">
      <c r="B2747" s="538"/>
      <c r="C2747" s="539"/>
      <c r="D2747" s="540"/>
      <c r="E2747" s="541"/>
      <c r="F2747" s="541"/>
      <c r="G2747" s="541"/>
      <c r="H2747" s="541"/>
      <c r="I2747" s="541"/>
      <c r="J2747" s="541"/>
      <c r="K2747" s="541"/>
    </row>
    <row r="2748" spans="2:11" ht="20.100000000000001" customHeight="1" x14ac:dyDescent="0.25">
      <c r="B2748" s="538"/>
      <c r="C2748" s="539"/>
      <c r="D2748" s="540"/>
      <c r="E2748" s="541"/>
      <c r="F2748" s="541"/>
      <c r="G2748" s="541"/>
      <c r="H2748" s="541"/>
      <c r="I2748" s="541"/>
      <c r="J2748" s="541"/>
      <c r="K2748" s="541"/>
    </row>
    <row r="2749" spans="2:11" ht="20.100000000000001" customHeight="1" x14ac:dyDescent="0.25">
      <c r="B2749" s="538"/>
      <c r="C2749" s="539"/>
      <c r="D2749" s="540"/>
      <c r="E2749" s="541"/>
      <c r="F2749" s="541"/>
      <c r="G2749" s="541"/>
      <c r="H2749" s="541"/>
      <c r="I2749" s="541"/>
      <c r="J2749" s="541"/>
      <c r="K2749" s="541"/>
    </row>
    <row r="2750" spans="2:11" ht="20.100000000000001" customHeight="1" x14ac:dyDescent="0.25">
      <c r="B2750" s="538"/>
      <c r="C2750" s="539"/>
      <c r="D2750" s="540"/>
      <c r="E2750" s="541"/>
      <c r="F2750" s="541"/>
      <c r="G2750" s="541"/>
      <c r="H2750" s="541"/>
      <c r="I2750" s="541"/>
      <c r="J2750" s="541"/>
      <c r="K2750" s="541"/>
    </row>
    <row r="2751" spans="2:11" ht="20.100000000000001" customHeight="1" x14ac:dyDescent="0.25">
      <c r="B2751" s="538"/>
      <c r="C2751" s="539"/>
      <c r="D2751" s="540"/>
      <c r="E2751" s="541"/>
      <c r="F2751" s="541"/>
      <c r="G2751" s="541"/>
      <c r="H2751" s="541"/>
      <c r="I2751" s="541"/>
      <c r="J2751" s="541"/>
      <c r="K2751" s="541"/>
    </row>
    <row r="2752" spans="2:11" ht="20.100000000000001" customHeight="1" x14ac:dyDescent="0.25">
      <c r="B2752" s="538"/>
      <c r="C2752" s="539"/>
      <c r="D2752" s="540"/>
      <c r="E2752" s="541"/>
      <c r="F2752" s="541"/>
      <c r="G2752" s="541"/>
      <c r="H2752" s="541"/>
      <c r="I2752" s="541"/>
      <c r="J2752" s="541"/>
      <c r="K2752" s="541"/>
    </row>
    <row r="2753" spans="2:11" ht="20.100000000000001" customHeight="1" x14ac:dyDescent="0.25">
      <c r="B2753" s="538"/>
      <c r="C2753" s="539"/>
      <c r="D2753" s="540"/>
      <c r="E2753" s="541"/>
      <c r="F2753" s="541"/>
      <c r="G2753" s="541"/>
      <c r="H2753" s="541"/>
      <c r="I2753" s="541"/>
      <c r="J2753" s="541"/>
      <c r="K2753" s="541"/>
    </row>
    <row r="2754" spans="2:11" ht="20.100000000000001" customHeight="1" x14ac:dyDescent="0.25">
      <c r="B2754" s="538"/>
      <c r="C2754" s="539"/>
      <c r="D2754" s="540"/>
      <c r="E2754" s="541"/>
      <c r="F2754" s="541"/>
      <c r="G2754" s="541"/>
      <c r="H2754" s="541"/>
      <c r="I2754" s="541"/>
      <c r="J2754" s="541"/>
      <c r="K2754" s="541"/>
    </row>
    <row r="2755" spans="2:11" ht="20.100000000000001" customHeight="1" x14ac:dyDescent="0.25">
      <c r="B2755" s="538"/>
      <c r="C2755" s="539"/>
      <c r="D2755" s="540"/>
      <c r="E2755" s="541"/>
      <c r="F2755" s="541"/>
      <c r="G2755" s="541"/>
      <c r="H2755" s="541"/>
      <c r="I2755" s="541"/>
      <c r="J2755" s="541"/>
      <c r="K2755" s="541"/>
    </row>
    <row r="2756" spans="2:11" ht="20.100000000000001" customHeight="1" x14ac:dyDescent="0.25">
      <c r="B2756" s="538"/>
      <c r="C2756" s="539"/>
      <c r="D2756" s="540"/>
      <c r="E2756" s="541"/>
      <c r="F2756" s="541"/>
      <c r="G2756" s="541"/>
      <c r="H2756" s="541"/>
      <c r="I2756" s="541"/>
      <c r="J2756" s="541"/>
      <c r="K2756" s="541"/>
    </row>
    <row r="2757" spans="2:11" ht="20.100000000000001" customHeight="1" x14ac:dyDescent="0.25">
      <c r="B2757" s="538"/>
      <c r="C2757" s="539"/>
      <c r="D2757" s="540"/>
      <c r="E2757" s="541"/>
      <c r="F2757" s="541"/>
      <c r="G2757" s="541"/>
      <c r="H2757" s="541"/>
      <c r="I2757" s="541"/>
      <c r="J2757" s="541"/>
      <c r="K2757" s="541"/>
    </row>
    <row r="2758" spans="2:11" ht="20.100000000000001" customHeight="1" x14ac:dyDescent="0.25">
      <c r="B2758" s="538"/>
      <c r="C2758" s="539"/>
      <c r="D2758" s="540"/>
      <c r="E2758" s="541"/>
      <c r="F2758" s="541"/>
      <c r="G2758" s="541"/>
      <c r="H2758" s="541"/>
      <c r="I2758" s="541"/>
      <c r="J2758" s="541"/>
      <c r="K2758" s="541"/>
    </row>
    <row r="2759" spans="2:11" ht="20.100000000000001" customHeight="1" x14ac:dyDescent="0.25">
      <c r="B2759" s="538"/>
      <c r="C2759" s="539"/>
      <c r="D2759" s="540"/>
      <c r="E2759" s="541"/>
      <c r="F2759" s="541"/>
      <c r="G2759" s="541"/>
      <c r="H2759" s="541"/>
      <c r="I2759" s="541"/>
      <c r="J2759" s="541"/>
      <c r="K2759" s="541"/>
    </row>
    <row r="2760" spans="2:11" ht="20.100000000000001" customHeight="1" x14ac:dyDescent="0.25">
      <c r="B2760" s="538"/>
      <c r="C2760" s="539"/>
      <c r="D2760" s="540"/>
      <c r="E2760" s="541"/>
      <c r="F2760" s="541"/>
      <c r="G2760" s="541"/>
      <c r="H2760" s="541"/>
      <c r="I2760" s="541"/>
      <c r="J2760" s="541"/>
      <c r="K2760" s="541"/>
    </row>
    <row r="2761" spans="2:11" ht="20.100000000000001" customHeight="1" x14ac:dyDescent="0.25">
      <c r="B2761" s="538"/>
      <c r="C2761" s="539"/>
      <c r="D2761" s="540"/>
      <c r="E2761" s="541"/>
      <c r="F2761" s="541"/>
      <c r="G2761" s="541"/>
      <c r="H2761" s="541"/>
      <c r="I2761" s="541"/>
      <c r="J2761" s="541"/>
      <c r="K2761" s="541"/>
    </row>
    <row r="2762" spans="2:11" ht="20.100000000000001" customHeight="1" x14ac:dyDescent="0.25">
      <c r="B2762" s="538"/>
      <c r="C2762" s="539"/>
      <c r="D2762" s="540"/>
      <c r="E2762" s="541"/>
      <c r="F2762" s="541"/>
      <c r="G2762" s="541"/>
      <c r="H2762" s="541"/>
      <c r="I2762" s="541"/>
      <c r="J2762" s="541"/>
      <c r="K2762" s="541"/>
    </row>
    <row r="2763" spans="2:11" ht="20.100000000000001" customHeight="1" x14ac:dyDescent="0.25">
      <c r="B2763" s="538"/>
      <c r="C2763" s="539"/>
      <c r="D2763" s="540"/>
      <c r="E2763" s="541"/>
      <c r="F2763" s="541"/>
      <c r="G2763" s="541"/>
      <c r="H2763" s="541"/>
      <c r="I2763" s="541"/>
      <c r="J2763" s="541"/>
      <c r="K2763" s="541"/>
    </row>
    <row r="2764" spans="2:11" ht="20.100000000000001" customHeight="1" x14ac:dyDescent="0.25">
      <c r="B2764" s="538"/>
      <c r="C2764" s="539"/>
      <c r="D2764" s="540"/>
      <c r="E2764" s="541"/>
      <c r="F2764" s="541"/>
      <c r="G2764" s="541"/>
      <c r="H2764" s="541"/>
      <c r="I2764" s="541"/>
      <c r="J2764" s="541"/>
      <c r="K2764" s="541"/>
    </row>
    <row r="2765" spans="2:11" ht="20.100000000000001" customHeight="1" x14ac:dyDescent="0.25">
      <c r="B2765" s="538"/>
      <c r="C2765" s="539"/>
      <c r="D2765" s="540"/>
      <c r="E2765" s="541"/>
      <c r="F2765" s="541"/>
      <c r="G2765" s="541"/>
      <c r="H2765" s="541"/>
      <c r="I2765" s="541"/>
      <c r="J2765" s="541"/>
      <c r="K2765" s="541"/>
    </row>
    <row r="2766" spans="2:11" ht="20.100000000000001" customHeight="1" x14ac:dyDescent="0.25">
      <c r="B2766" s="538"/>
      <c r="C2766" s="539"/>
      <c r="D2766" s="540"/>
      <c r="E2766" s="541"/>
      <c r="F2766" s="541"/>
      <c r="G2766" s="541"/>
      <c r="H2766" s="541"/>
      <c r="I2766" s="541"/>
      <c r="J2766" s="541"/>
      <c r="K2766" s="541"/>
    </row>
    <row r="2767" spans="2:11" ht="20.100000000000001" customHeight="1" x14ac:dyDescent="0.25">
      <c r="B2767" s="538"/>
      <c r="C2767" s="539"/>
      <c r="D2767" s="540"/>
      <c r="E2767" s="541"/>
      <c r="F2767" s="541"/>
      <c r="G2767" s="541"/>
      <c r="H2767" s="541"/>
      <c r="I2767" s="541"/>
      <c r="J2767" s="541"/>
      <c r="K2767" s="541"/>
    </row>
    <row r="2768" spans="2:11" ht="20.100000000000001" customHeight="1" x14ac:dyDescent="0.25">
      <c r="B2768" s="538"/>
      <c r="C2768" s="539"/>
      <c r="D2768" s="540"/>
      <c r="E2768" s="541"/>
      <c r="F2768" s="541"/>
      <c r="G2768" s="541"/>
      <c r="H2768" s="541"/>
      <c r="I2768" s="541"/>
      <c r="J2768" s="541"/>
      <c r="K2768" s="541"/>
    </row>
    <row r="2769" spans="2:11" ht="20.100000000000001" customHeight="1" x14ac:dyDescent="0.25">
      <c r="B2769" s="538"/>
      <c r="C2769" s="539"/>
      <c r="D2769" s="540"/>
      <c r="E2769" s="541"/>
      <c r="F2769" s="541"/>
      <c r="G2769" s="541"/>
      <c r="H2769" s="541"/>
      <c r="I2769" s="541"/>
      <c r="J2769" s="541"/>
      <c r="K2769" s="541"/>
    </row>
    <row r="2770" spans="2:11" ht="20.100000000000001" customHeight="1" x14ac:dyDescent="0.25">
      <c r="B2770" s="538"/>
      <c r="C2770" s="539"/>
      <c r="D2770" s="540"/>
      <c r="E2770" s="541"/>
      <c r="F2770" s="541"/>
      <c r="G2770" s="541"/>
      <c r="H2770" s="541"/>
      <c r="I2770" s="541"/>
      <c r="J2770" s="541"/>
      <c r="K2770" s="541"/>
    </row>
    <row r="2771" spans="2:11" ht="20.100000000000001" customHeight="1" x14ac:dyDescent="0.25">
      <c r="B2771" s="538"/>
      <c r="C2771" s="539"/>
      <c r="D2771" s="540"/>
      <c r="E2771" s="541"/>
      <c r="F2771" s="541"/>
      <c r="G2771" s="541"/>
      <c r="H2771" s="541"/>
      <c r="I2771" s="541"/>
      <c r="J2771" s="541"/>
      <c r="K2771" s="541"/>
    </row>
    <row r="2772" spans="2:11" ht="20.100000000000001" customHeight="1" x14ac:dyDescent="0.25">
      <c r="B2772" s="538"/>
      <c r="C2772" s="539"/>
      <c r="D2772" s="540"/>
      <c r="E2772" s="541"/>
      <c r="F2772" s="541"/>
      <c r="G2772" s="541"/>
      <c r="H2772" s="541"/>
      <c r="I2772" s="541"/>
      <c r="J2772" s="541"/>
      <c r="K2772" s="541"/>
    </row>
    <row r="2773" spans="2:11" ht="20.100000000000001" customHeight="1" x14ac:dyDescent="0.25">
      <c r="B2773" s="538"/>
      <c r="C2773" s="539"/>
      <c r="D2773" s="540"/>
      <c r="E2773" s="541"/>
      <c r="F2773" s="541"/>
      <c r="G2773" s="541"/>
      <c r="H2773" s="541"/>
      <c r="I2773" s="541"/>
      <c r="J2773" s="541"/>
      <c r="K2773" s="541"/>
    </row>
    <row r="2774" spans="2:11" ht="20.100000000000001" customHeight="1" x14ac:dyDescent="0.25">
      <c r="B2774" s="538"/>
      <c r="C2774" s="539"/>
      <c r="D2774" s="540"/>
      <c r="E2774" s="541"/>
      <c r="F2774" s="541"/>
      <c r="G2774" s="541"/>
      <c r="H2774" s="541"/>
      <c r="I2774" s="541"/>
      <c r="J2774" s="541"/>
      <c r="K2774" s="541"/>
    </row>
    <row r="2775" spans="2:11" ht="20.100000000000001" customHeight="1" x14ac:dyDescent="0.25">
      <c r="B2775" s="538"/>
      <c r="C2775" s="539"/>
      <c r="D2775" s="540"/>
      <c r="E2775" s="541"/>
      <c r="F2775" s="541"/>
      <c r="G2775" s="541"/>
      <c r="H2775" s="541"/>
      <c r="I2775" s="541"/>
      <c r="J2775" s="541"/>
      <c r="K2775" s="541"/>
    </row>
    <row r="2776" spans="2:11" ht="20.100000000000001" customHeight="1" x14ac:dyDescent="0.25">
      <c r="B2776" s="538"/>
      <c r="C2776" s="539"/>
      <c r="D2776" s="540"/>
      <c r="E2776" s="541"/>
      <c r="F2776" s="541"/>
      <c r="G2776" s="541"/>
      <c r="H2776" s="541"/>
      <c r="I2776" s="541"/>
      <c r="J2776" s="541"/>
      <c r="K2776" s="541"/>
    </row>
    <row r="2777" spans="2:11" ht="20.100000000000001" customHeight="1" x14ac:dyDescent="0.25">
      <c r="B2777" s="538"/>
      <c r="C2777" s="539"/>
      <c r="D2777" s="540"/>
      <c r="E2777" s="541"/>
      <c r="F2777" s="541"/>
      <c r="G2777" s="541"/>
      <c r="H2777" s="541"/>
      <c r="I2777" s="541"/>
      <c r="J2777" s="541"/>
      <c r="K2777" s="541"/>
    </row>
    <row r="2778" spans="2:11" ht="20.100000000000001" customHeight="1" x14ac:dyDescent="0.25">
      <c r="B2778" s="538"/>
      <c r="C2778" s="539"/>
      <c r="D2778" s="540"/>
      <c r="E2778" s="541"/>
      <c r="F2778" s="541"/>
      <c r="G2778" s="541"/>
      <c r="H2778" s="541"/>
      <c r="I2778" s="541"/>
      <c r="J2778" s="541"/>
      <c r="K2778" s="541"/>
    </row>
    <row r="2779" spans="2:11" ht="20.100000000000001" customHeight="1" x14ac:dyDescent="0.25">
      <c r="B2779" s="538"/>
      <c r="C2779" s="539"/>
      <c r="D2779" s="540"/>
      <c r="E2779" s="541"/>
      <c r="F2779" s="541"/>
      <c r="G2779" s="541"/>
      <c r="H2779" s="541"/>
      <c r="I2779" s="541"/>
      <c r="J2779" s="541"/>
      <c r="K2779" s="541"/>
    </row>
    <row r="2780" spans="2:11" ht="20.100000000000001" customHeight="1" x14ac:dyDescent="0.25">
      <c r="B2780" s="538"/>
      <c r="C2780" s="539"/>
      <c r="D2780" s="540"/>
      <c r="E2780" s="541"/>
      <c r="F2780" s="541"/>
      <c r="G2780" s="541"/>
      <c r="H2780" s="541"/>
      <c r="I2780" s="541"/>
      <c r="J2780" s="541"/>
      <c r="K2780" s="541"/>
    </row>
    <row r="2781" spans="2:11" ht="20.100000000000001" customHeight="1" x14ac:dyDescent="0.25">
      <c r="B2781" s="538"/>
      <c r="C2781" s="539"/>
      <c r="D2781" s="540"/>
      <c r="E2781" s="541"/>
      <c r="F2781" s="541"/>
      <c r="G2781" s="541"/>
      <c r="H2781" s="541"/>
      <c r="I2781" s="541"/>
      <c r="J2781" s="541"/>
      <c r="K2781" s="541"/>
    </row>
    <row r="2782" spans="2:11" ht="20.100000000000001" customHeight="1" x14ac:dyDescent="0.25">
      <c r="B2782" s="538"/>
      <c r="C2782" s="539"/>
      <c r="D2782" s="540"/>
      <c r="E2782" s="541"/>
      <c r="F2782" s="541"/>
      <c r="G2782" s="541"/>
      <c r="H2782" s="541"/>
      <c r="I2782" s="541"/>
      <c r="J2782" s="541"/>
      <c r="K2782" s="541"/>
    </row>
    <row r="2783" spans="2:11" ht="20.100000000000001" customHeight="1" x14ac:dyDescent="0.25">
      <c r="B2783" s="538"/>
      <c r="C2783" s="539"/>
      <c r="D2783" s="540"/>
      <c r="E2783" s="541"/>
      <c r="F2783" s="541"/>
      <c r="G2783" s="541"/>
      <c r="H2783" s="541"/>
      <c r="I2783" s="541"/>
      <c r="J2783" s="541"/>
      <c r="K2783" s="541"/>
    </row>
    <row r="2784" spans="2:11" ht="20.100000000000001" customHeight="1" x14ac:dyDescent="0.25">
      <c r="B2784" s="538"/>
      <c r="C2784" s="539"/>
      <c r="D2784" s="540"/>
      <c r="E2784" s="541"/>
      <c r="F2784" s="541"/>
      <c r="G2784" s="541"/>
      <c r="H2784" s="541"/>
      <c r="I2784" s="541"/>
      <c r="J2784" s="541"/>
      <c r="K2784" s="541"/>
    </row>
    <row r="2785" spans="2:11" ht="20.100000000000001" customHeight="1" x14ac:dyDescent="0.25">
      <c r="B2785" s="538"/>
      <c r="C2785" s="539"/>
      <c r="D2785" s="540"/>
      <c r="E2785" s="541"/>
      <c r="F2785" s="541"/>
      <c r="G2785" s="541"/>
      <c r="H2785" s="541"/>
      <c r="I2785" s="541"/>
      <c r="J2785" s="541"/>
      <c r="K2785" s="541"/>
    </row>
    <row r="2786" spans="2:11" ht="20.100000000000001" customHeight="1" x14ac:dyDescent="0.25">
      <c r="B2786" s="538"/>
      <c r="C2786" s="539"/>
      <c r="D2786" s="540"/>
      <c r="E2786" s="541"/>
      <c r="F2786" s="541"/>
      <c r="G2786" s="541"/>
      <c r="H2786" s="541"/>
      <c r="I2786" s="541"/>
      <c r="J2786" s="541"/>
      <c r="K2786" s="541"/>
    </row>
    <row r="2787" spans="2:11" ht="20.100000000000001" customHeight="1" x14ac:dyDescent="0.25">
      <c r="B2787" s="538"/>
      <c r="C2787" s="539"/>
      <c r="D2787" s="540"/>
      <c r="E2787" s="541"/>
      <c r="F2787" s="541"/>
      <c r="G2787" s="541"/>
      <c r="H2787" s="541"/>
      <c r="I2787" s="541"/>
      <c r="J2787" s="541"/>
      <c r="K2787" s="541"/>
    </row>
    <row r="2788" spans="2:11" ht="20.100000000000001" customHeight="1" x14ac:dyDescent="0.25">
      <c r="B2788" s="538"/>
      <c r="C2788" s="539"/>
      <c r="D2788" s="540"/>
      <c r="E2788" s="541"/>
      <c r="F2788" s="541"/>
      <c r="G2788" s="541"/>
      <c r="H2788" s="541"/>
      <c r="I2788" s="541"/>
      <c r="J2788" s="541"/>
      <c r="K2788" s="541"/>
    </row>
    <row r="2789" spans="2:11" ht="20.100000000000001" customHeight="1" x14ac:dyDescent="0.25">
      <c r="B2789" s="538"/>
      <c r="C2789" s="539"/>
      <c r="D2789" s="540"/>
      <c r="E2789" s="541"/>
      <c r="F2789" s="541"/>
      <c r="G2789" s="541"/>
      <c r="H2789" s="541"/>
      <c r="I2789" s="541"/>
      <c r="J2789" s="541"/>
      <c r="K2789" s="541"/>
    </row>
    <row r="2790" spans="2:11" ht="20.100000000000001" customHeight="1" x14ac:dyDescent="0.25">
      <c r="B2790" s="538"/>
      <c r="C2790" s="539"/>
      <c r="D2790" s="540"/>
      <c r="E2790" s="541"/>
      <c r="F2790" s="541"/>
      <c r="G2790" s="541"/>
      <c r="H2790" s="541"/>
      <c r="I2790" s="541"/>
      <c r="J2790" s="541"/>
      <c r="K2790" s="541"/>
    </row>
    <row r="2791" spans="2:11" ht="20.100000000000001" customHeight="1" x14ac:dyDescent="0.25">
      <c r="B2791" s="538"/>
      <c r="C2791" s="539"/>
      <c r="D2791" s="540"/>
      <c r="E2791" s="541"/>
      <c r="F2791" s="541"/>
      <c r="G2791" s="541"/>
      <c r="H2791" s="541"/>
      <c r="I2791" s="541"/>
      <c r="J2791" s="541"/>
      <c r="K2791" s="541"/>
    </row>
    <row r="2792" spans="2:11" ht="20.100000000000001" customHeight="1" x14ac:dyDescent="0.25">
      <c r="B2792" s="538"/>
      <c r="C2792" s="539"/>
      <c r="D2792" s="540"/>
      <c r="E2792" s="541"/>
      <c r="F2792" s="541"/>
      <c r="G2792" s="541"/>
      <c r="H2792" s="541"/>
      <c r="I2792" s="541"/>
      <c r="J2792" s="541"/>
      <c r="K2792" s="541"/>
    </row>
    <row r="2793" spans="2:11" ht="20.100000000000001" customHeight="1" x14ac:dyDescent="0.25">
      <c r="B2793" s="538"/>
      <c r="C2793" s="539"/>
      <c r="D2793" s="540"/>
      <c r="E2793" s="541"/>
      <c r="F2793" s="541"/>
      <c r="G2793" s="541"/>
      <c r="H2793" s="541"/>
      <c r="I2793" s="541"/>
      <c r="J2793" s="541"/>
      <c r="K2793" s="541"/>
    </row>
    <row r="2794" spans="2:11" ht="20.100000000000001" customHeight="1" x14ac:dyDescent="0.25">
      <c r="B2794" s="538"/>
      <c r="C2794" s="539"/>
      <c r="D2794" s="540"/>
      <c r="E2794" s="541"/>
      <c r="F2794" s="541"/>
      <c r="G2794" s="541"/>
      <c r="H2794" s="541"/>
      <c r="I2794" s="541"/>
      <c r="J2794" s="541"/>
      <c r="K2794" s="541"/>
    </row>
    <row r="2795" spans="2:11" ht="20.100000000000001" customHeight="1" x14ac:dyDescent="0.25">
      <c r="B2795" s="538"/>
      <c r="C2795" s="539"/>
      <c r="D2795" s="540"/>
      <c r="E2795" s="541"/>
      <c r="F2795" s="541"/>
      <c r="G2795" s="541"/>
      <c r="H2795" s="541"/>
      <c r="I2795" s="541"/>
      <c r="J2795" s="541"/>
      <c r="K2795" s="541"/>
    </row>
    <row r="2796" spans="2:11" ht="20.100000000000001" customHeight="1" x14ac:dyDescent="0.25">
      <c r="B2796" s="538"/>
      <c r="C2796" s="539"/>
      <c r="D2796" s="540"/>
      <c r="E2796" s="541"/>
      <c r="F2796" s="541"/>
      <c r="G2796" s="541"/>
      <c r="H2796" s="541"/>
      <c r="I2796" s="541"/>
      <c r="J2796" s="541"/>
      <c r="K2796" s="541"/>
    </row>
    <row r="2797" spans="2:11" ht="20.100000000000001" customHeight="1" x14ac:dyDescent="0.25">
      <c r="B2797" s="538"/>
      <c r="C2797" s="539"/>
      <c r="D2797" s="540"/>
      <c r="E2797" s="541"/>
      <c r="F2797" s="541"/>
      <c r="G2797" s="541"/>
      <c r="H2797" s="541"/>
      <c r="I2797" s="541"/>
      <c r="J2797" s="541"/>
      <c r="K2797" s="541"/>
    </row>
    <row r="2798" spans="2:11" ht="20.100000000000001" customHeight="1" x14ac:dyDescent="0.25">
      <c r="B2798" s="538"/>
      <c r="C2798" s="539"/>
      <c r="D2798" s="540"/>
      <c r="E2798" s="541"/>
      <c r="F2798" s="541"/>
      <c r="G2798" s="541"/>
      <c r="H2798" s="541"/>
      <c r="I2798" s="541"/>
      <c r="J2798" s="541"/>
      <c r="K2798" s="541"/>
    </row>
    <row r="2799" spans="2:11" ht="20.100000000000001" customHeight="1" x14ac:dyDescent="0.25">
      <c r="B2799" s="538"/>
      <c r="C2799" s="539"/>
      <c r="D2799" s="540"/>
      <c r="E2799" s="541"/>
      <c r="F2799" s="541"/>
      <c r="G2799" s="541"/>
      <c r="H2799" s="541"/>
      <c r="I2799" s="541"/>
      <c r="J2799" s="541"/>
      <c r="K2799" s="541"/>
    </row>
    <row r="2800" spans="2:11" ht="20.100000000000001" customHeight="1" x14ac:dyDescent="0.25">
      <c r="B2800" s="538"/>
      <c r="C2800" s="539"/>
      <c r="D2800" s="540"/>
      <c r="E2800" s="541"/>
      <c r="F2800" s="541"/>
      <c r="G2800" s="541"/>
      <c r="H2800" s="541"/>
      <c r="I2800" s="541"/>
      <c r="J2800" s="541"/>
      <c r="K2800" s="541"/>
    </row>
    <row r="2801" spans="2:11" ht="20.100000000000001" customHeight="1" x14ac:dyDescent="0.25">
      <c r="B2801" s="538"/>
      <c r="C2801" s="539"/>
      <c r="D2801" s="540"/>
      <c r="E2801" s="541"/>
      <c r="F2801" s="541"/>
      <c r="G2801" s="541"/>
      <c r="H2801" s="541"/>
      <c r="I2801" s="541"/>
      <c r="J2801" s="541"/>
      <c r="K2801" s="541"/>
    </row>
    <row r="2802" spans="2:11" ht="20.100000000000001" customHeight="1" x14ac:dyDescent="0.25">
      <c r="B2802" s="538"/>
      <c r="C2802" s="539"/>
      <c r="D2802" s="540"/>
      <c r="E2802" s="541"/>
      <c r="F2802" s="541"/>
      <c r="G2802" s="541"/>
      <c r="H2802" s="541"/>
      <c r="I2802" s="541"/>
      <c r="J2802" s="541"/>
      <c r="K2802" s="541"/>
    </row>
    <row r="2803" spans="2:11" ht="20.100000000000001" customHeight="1" x14ac:dyDescent="0.25">
      <c r="B2803" s="538"/>
      <c r="C2803" s="539"/>
      <c r="D2803" s="540"/>
      <c r="E2803" s="541"/>
      <c r="F2803" s="541"/>
      <c r="G2803" s="541"/>
      <c r="H2803" s="541"/>
      <c r="I2803" s="541"/>
      <c r="J2803" s="541"/>
      <c r="K2803" s="541"/>
    </row>
    <row r="2804" spans="2:11" ht="20.100000000000001" customHeight="1" x14ac:dyDescent="0.25">
      <c r="B2804" s="538"/>
      <c r="C2804" s="539"/>
      <c r="D2804" s="540"/>
      <c r="E2804" s="541"/>
      <c r="F2804" s="541"/>
      <c r="G2804" s="541"/>
      <c r="H2804" s="541"/>
      <c r="I2804" s="541"/>
      <c r="J2804" s="541"/>
      <c r="K2804" s="541"/>
    </row>
    <row r="2805" spans="2:11" ht="20.100000000000001" customHeight="1" x14ac:dyDescent="0.25">
      <c r="B2805" s="538"/>
      <c r="C2805" s="539"/>
      <c r="D2805" s="540"/>
      <c r="E2805" s="541"/>
      <c r="F2805" s="541"/>
      <c r="G2805" s="541"/>
      <c r="H2805" s="541"/>
      <c r="I2805" s="541"/>
      <c r="J2805" s="541"/>
      <c r="K2805" s="541"/>
    </row>
    <row r="2806" spans="2:11" ht="20.100000000000001" customHeight="1" x14ac:dyDescent="0.25">
      <c r="B2806" s="538"/>
      <c r="C2806" s="539"/>
      <c r="D2806" s="540"/>
      <c r="E2806" s="541"/>
      <c r="F2806" s="541"/>
      <c r="G2806" s="541"/>
      <c r="H2806" s="541"/>
      <c r="I2806" s="541"/>
      <c r="J2806" s="541"/>
      <c r="K2806" s="541"/>
    </row>
    <row r="2807" spans="2:11" ht="20.100000000000001" customHeight="1" x14ac:dyDescent="0.25">
      <c r="B2807" s="538"/>
      <c r="C2807" s="539"/>
      <c r="D2807" s="540"/>
      <c r="E2807" s="541"/>
      <c r="F2807" s="541"/>
      <c r="G2807" s="541"/>
      <c r="H2807" s="541"/>
      <c r="I2807" s="541"/>
      <c r="J2807" s="541"/>
      <c r="K2807" s="541"/>
    </row>
    <row r="2808" spans="2:11" ht="20.100000000000001" customHeight="1" x14ac:dyDescent="0.25">
      <c r="B2808" s="538"/>
      <c r="C2808" s="539"/>
      <c r="D2808" s="540"/>
      <c r="E2808" s="541"/>
      <c r="F2808" s="541"/>
      <c r="G2808" s="541"/>
      <c r="H2808" s="541"/>
      <c r="I2808" s="541"/>
      <c r="J2808" s="541"/>
      <c r="K2808" s="541"/>
    </row>
    <row r="2809" spans="2:11" ht="20.100000000000001" customHeight="1" x14ac:dyDescent="0.25">
      <c r="B2809" s="538"/>
      <c r="C2809" s="539"/>
      <c r="D2809" s="540"/>
      <c r="E2809" s="541"/>
      <c r="F2809" s="541"/>
      <c r="G2809" s="541"/>
      <c r="H2809" s="541"/>
      <c r="I2809" s="541"/>
      <c r="J2809" s="541"/>
      <c r="K2809" s="541"/>
    </row>
    <row r="2810" spans="2:11" ht="20.100000000000001" customHeight="1" x14ac:dyDescent="0.25">
      <c r="B2810" s="538"/>
      <c r="C2810" s="539"/>
      <c r="D2810" s="540"/>
      <c r="E2810" s="541"/>
      <c r="F2810" s="541"/>
      <c r="G2810" s="541"/>
      <c r="H2810" s="541"/>
      <c r="I2810" s="541"/>
      <c r="J2810" s="541"/>
      <c r="K2810" s="541"/>
    </row>
    <row r="2811" spans="2:11" ht="20.100000000000001" customHeight="1" x14ac:dyDescent="0.25">
      <c r="B2811" s="538"/>
      <c r="C2811" s="539"/>
      <c r="D2811" s="540"/>
      <c r="E2811" s="541"/>
      <c r="F2811" s="541"/>
      <c r="G2811" s="541"/>
      <c r="H2811" s="541"/>
      <c r="I2811" s="541"/>
      <c r="J2811" s="541"/>
      <c r="K2811" s="541"/>
    </row>
    <row r="2812" spans="2:11" ht="20.100000000000001" customHeight="1" x14ac:dyDescent="0.25">
      <c r="B2812" s="538"/>
      <c r="C2812" s="539"/>
      <c r="D2812" s="540"/>
      <c r="E2812" s="541"/>
      <c r="F2812" s="541"/>
      <c r="G2812" s="541"/>
      <c r="H2812" s="541"/>
      <c r="I2812" s="541"/>
      <c r="J2812" s="541"/>
      <c r="K2812" s="541"/>
    </row>
    <row r="2813" spans="2:11" ht="20.100000000000001" customHeight="1" x14ac:dyDescent="0.25">
      <c r="B2813" s="538"/>
      <c r="C2813" s="539"/>
      <c r="D2813" s="540"/>
      <c r="E2813" s="541"/>
      <c r="F2813" s="541"/>
      <c r="G2813" s="541"/>
      <c r="H2813" s="541"/>
      <c r="I2813" s="541"/>
      <c r="J2813" s="541"/>
      <c r="K2813" s="541"/>
    </row>
    <row r="2814" spans="2:11" ht="20.100000000000001" customHeight="1" x14ac:dyDescent="0.25">
      <c r="B2814" s="538"/>
      <c r="C2814" s="539"/>
      <c r="D2814" s="540"/>
      <c r="E2814" s="541"/>
      <c r="F2814" s="541"/>
      <c r="G2814" s="541"/>
      <c r="H2814" s="541"/>
      <c r="I2814" s="541"/>
      <c r="J2814" s="541"/>
      <c r="K2814" s="541"/>
    </row>
    <row r="2815" spans="2:11" ht="20.100000000000001" customHeight="1" x14ac:dyDescent="0.25">
      <c r="B2815" s="538"/>
      <c r="C2815" s="539"/>
      <c r="D2815" s="540"/>
      <c r="E2815" s="541"/>
      <c r="F2815" s="541"/>
      <c r="G2815" s="541"/>
      <c r="H2815" s="541"/>
      <c r="I2815" s="541"/>
      <c r="J2815" s="541"/>
      <c r="K2815" s="541"/>
    </row>
    <row r="2816" spans="2:11" ht="20.100000000000001" customHeight="1" x14ac:dyDescent="0.25">
      <c r="B2816" s="538"/>
      <c r="C2816" s="539"/>
      <c r="D2816" s="540"/>
      <c r="E2816" s="541"/>
      <c r="F2816" s="541"/>
      <c r="G2816" s="541"/>
      <c r="H2816" s="541"/>
      <c r="I2816" s="541"/>
      <c r="J2816" s="541"/>
      <c r="K2816" s="541"/>
    </row>
    <row r="2817" spans="2:11" ht="20.100000000000001" customHeight="1" x14ac:dyDescent="0.25">
      <c r="B2817" s="538"/>
      <c r="C2817" s="539"/>
      <c r="D2817" s="540"/>
      <c r="E2817" s="541"/>
      <c r="F2817" s="541"/>
      <c r="G2817" s="541"/>
      <c r="H2817" s="541"/>
      <c r="I2817" s="541"/>
      <c r="J2817" s="541"/>
      <c r="K2817" s="541"/>
    </row>
    <row r="2818" spans="2:11" ht="20.100000000000001" customHeight="1" x14ac:dyDescent="0.25">
      <c r="B2818" s="538"/>
      <c r="C2818" s="539"/>
      <c r="D2818" s="540"/>
      <c r="E2818" s="541"/>
      <c r="F2818" s="541"/>
      <c r="G2818" s="541"/>
      <c r="H2818" s="541"/>
      <c r="I2818" s="541"/>
      <c r="J2818" s="541"/>
      <c r="K2818" s="541"/>
    </row>
    <row r="2819" spans="2:11" ht="20.100000000000001" customHeight="1" x14ac:dyDescent="0.25">
      <c r="B2819" s="538"/>
      <c r="C2819" s="539"/>
      <c r="D2819" s="540"/>
      <c r="E2819" s="541"/>
      <c r="F2819" s="541"/>
      <c r="G2819" s="541"/>
      <c r="H2819" s="541"/>
      <c r="I2819" s="541"/>
      <c r="J2819" s="541"/>
      <c r="K2819" s="541"/>
    </row>
    <row r="2820" spans="2:11" ht="20.100000000000001" customHeight="1" x14ac:dyDescent="0.25">
      <c r="B2820" s="538"/>
      <c r="C2820" s="539"/>
      <c r="D2820" s="540"/>
      <c r="E2820" s="541"/>
      <c r="F2820" s="541"/>
      <c r="G2820" s="541"/>
      <c r="H2820" s="541"/>
      <c r="I2820" s="541"/>
      <c r="J2820" s="541"/>
      <c r="K2820" s="541"/>
    </row>
    <row r="2821" spans="2:11" ht="20.100000000000001" customHeight="1" x14ac:dyDescent="0.25">
      <c r="B2821" s="538"/>
      <c r="C2821" s="539"/>
      <c r="D2821" s="540"/>
      <c r="E2821" s="541"/>
      <c r="F2821" s="541"/>
      <c r="G2821" s="541"/>
      <c r="H2821" s="541"/>
      <c r="I2821" s="541"/>
      <c r="J2821" s="541"/>
      <c r="K2821" s="541"/>
    </row>
    <row r="2822" spans="2:11" ht="20.100000000000001" customHeight="1" x14ac:dyDescent="0.25">
      <c r="B2822" s="538"/>
      <c r="C2822" s="539"/>
      <c r="D2822" s="540"/>
      <c r="E2822" s="541"/>
      <c r="F2822" s="541"/>
      <c r="G2822" s="541"/>
      <c r="H2822" s="541"/>
      <c r="I2822" s="541"/>
      <c r="J2822" s="541"/>
      <c r="K2822" s="541"/>
    </row>
    <row r="2823" spans="2:11" ht="20.100000000000001" customHeight="1" x14ac:dyDescent="0.25">
      <c r="B2823" s="538"/>
      <c r="C2823" s="539"/>
      <c r="D2823" s="540"/>
      <c r="E2823" s="541"/>
      <c r="F2823" s="541"/>
      <c r="G2823" s="541"/>
      <c r="H2823" s="541"/>
      <c r="I2823" s="541"/>
      <c r="J2823" s="541"/>
      <c r="K2823" s="541"/>
    </row>
    <row r="2824" spans="2:11" ht="20.100000000000001" customHeight="1" x14ac:dyDescent="0.25">
      <c r="B2824" s="538"/>
      <c r="C2824" s="539"/>
      <c r="D2824" s="540"/>
      <c r="E2824" s="541"/>
      <c r="F2824" s="541"/>
      <c r="G2824" s="541"/>
      <c r="H2824" s="541"/>
      <c r="I2824" s="541"/>
      <c r="J2824" s="541"/>
      <c r="K2824" s="541"/>
    </row>
    <row r="2825" spans="2:11" ht="20.100000000000001" customHeight="1" x14ac:dyDescent="0.25">
      <c r="B2825" s="538"/>
      <c r="C2825" s="539"/>
      <c r="D2825" s="540"/>
      <c r="E2825" s="541"/>
      <c r="F2825" s="541"/>
      <c r="G2825" s="541"/>
      <c r="H2825" s="541"/>
      <c r="I2825" s="541"/>
      <c r="J2825" s="541"/>
      <c r="K2825" s="541"/>
    </row>
    <row r="2826" spans="2:11" ht="20.100000000000001" customHeight="1" x14ac:dyDescent="0.25">
      <c r="B2826" s="538"/>
      <c r="C2826" s="539"/>
      <c r="D2826" s="540"/>
      <c r="E2826" s="541"/>
      <c r="F2826" s="541"/>
      <c r="G2826" s="541"/>
      <c r="H2826" s="541"/>
      <c r="I2826" s="541"/>
      <c r="J2826" s="541"/>
      <c r="K2826" s="541"/>
    </row>
    <row r="2827" spans="2:11" ht="20.100000000000001" customHeight="1" x14ac:dyDescent="0.25">
      <c r="B2827" s="538"/>
      <c r="C2827" s="539"/>
      <c r="D2827" s="540"/>
      <c r="E2827" s="541"/>
      <c r="F2827" s="541"/>
      <c r="G2827" s="541"/>
      <c r="H2827" s="541"/>
      <c r="I2827" s="541"/>
      <c r="J2827" s="541"/>
      <c r="K2827" s="541"/>
    </row>
    <row r="2828" spans="2:11" ht="20.100000000000001" customHeight="1" x14ac:dyDescent="0.25">
      <c r="B2828" s="538"/>
      <c r="C2828" s="539"/>
      <c r="D2828" s="540"/>
      <c r="E2828" s="541"/>
      <c r="F2828" s="541"/>
      <c r="G2828" s="541"/>
      <c r="H2828" s="541"/>
      <c r="I2828" s="541"/>
      <c r="J2828" s="541"/>
      <c r="K2828" s="541"/>
    </row>
    <row r="2829" spans="2:11" ht="20.100000000000001" customHeight="1" x14ac:dyDescent="0.25">
      <c r="B2829" s="538"/>
      <c r="C2829" s="539"/>
      <c r="D2829" s="540"/>
      <c r="E2829" s="541"/>
      <c r="F2829" s="541"/>
      <c r="G2829" s="541"/>
      <c r="H2829" s="541"/>
      <c r="I2829" s="541"/>
      <c r="J2829" s="541"/>
      <c r="K2829" s="541"/>
    </row>
    <row r="2830" spans="2:11" ht="20.100000000000001" customHeight="1" x14ac:dyDescent="0.25">
      <c r="B2830" s="538"/>
      <c r="C2830" s="539"/>
      <c r="D2830" s="540"/>
      <c r="E2830" s="541"/>
      <c r="F2830" s="541"/>
      <c r="G2830" s="541"/>
      <c r="H2830" s="541"/>
      <c r="I2830" s="541"/>
      <c r="J2830" s="541"/>
      <c r="K2830" s="541"/>
    </row>
    <row r="2831" spans="2:11" ht="20.100000000000001" customHeight="1" x14ac:dyDescent="0.25">
      <c r="B2831" s="538"/>
      <c r="C2831" s="539"/>
      <c r="D2831" s="540"/>
      <c r="E2831" s="541"/>
      <c r="F2831" s="541"/>
      <c r="G2831" s="541"/>
      <c r="H2831" s="541"/>
      <c r="I2831" s="541"/>
      <c r="J2831" s="541"/>
      <c r="K2831" s="541"/>
    </row>
    <row r="2832" spans="2:11" ht="20.100000000000001" customHeight="1" x14ac:dyDescent="0.25">
      <c r="B2832" s="538"/>
      <c r="C2832" s="539"/>
      <c r="D2832" s="540"/>
      <c r="E2832" s="541"/>
      <c r="F2832" s="541"/>
      <c r="G2832" s="541"/>
      <c r="H2832" s="541"/>
      <c r="I2832" s="541"/>
      <c r="J2832" s="541"/>
      <c r="K2832" s="541"/>
    </row>
    <row r="2833" spans="2:11" ht="20.100000000000001" customHeight="1" x14ac:dyDescent="0.25">
      <c r="B2833" s="538"/>
      <c r="C2833" s="539"/>
      <c r="D2833" s="540"/>
      <c r="E2833" s="541"/>
      <c r="F2833" s="541"/>
      <c r="G2833" s="541"/>
      <c r="H2833" s="541"/>
      <c r="I2833" s="541"/>
      <c r="J2833" s="541"/>
      <c r="K2833" s="541"/>
    </row>
    <row r="2834" spans="2:11" ht="20.100000000000001" customHeight="1" x14ac:dyDescent="0.25">
      <c r="B2834" s="538"/>
      <c r="C2834" s="539"/>
      <c r="D2834" s="540"/>
      <c r="E2834" s="541"/>
      <c r="F2834" s="541"/>
      <c r="G2834" s="541"/>
      <c r="H2834" s="541"/>
      <c r="I2834" s="541"/>
      <c r="J2834" s="541"/>
      <c r="K2834" s="541"/>
    </row>
    <row r="2835" spans="2:11" ht="20.100000000000001" customHeight="1" x14ac:dyDescent="0.25">
      <c r="B2835" s="538"/>
      <c r="C2835" s="539"/>
      <c r="D2835" s="540"/>
      <c r="E2835" s="541"/>
      <c r="F2835" s="541"/>
      <c r="G2835" s="541"/>
      <c r="H2835" s="541"/>
      <c r="I2835" s="541"/>
      <c r="J2835" s="541"/>
      <c r="K2835" s="541"/>
    </row>
    <row r="2836" spans="2:11" ht="20.100000000000001" customHeight="1" x14ac:dyDescent="0.25">
      <c r="B2836" s="538"/>
      <c r="C2836" s="539"/>
      <c r="D2836" s="540"/>
      <c r="E2836" s="541"/>
      <c r="F2836" s="541"/>
      <c r="G2836" s="541"/>
      <c r="H2836" s="541"/>
      <c r="I2836" s="541"/>
      <c r="J2836" s="541"/>
      <c r="K2836" s="541"/>
    </row>
    <row r="2837" spans="2:11" ht="20.100000000000001" customHeight="1" x14ac:dyDescent="0.25">
      <c r="B2837" s="538"/>
      <c r="C2837" s="539"/>
      <c r="D2837" s="540"/>
      <c r="E2837" s="541"/>
      <c r="F2837" s="541"/>
      <c r="G2837" s="541"/>
      <c r="H2837" s="541"/>
      <c r="I2837" s="541"/>
      <c r="J2837" s="541"/>
      <c r="K2837" s="541"/>
    </row>
    <row r="2838" spans="2:11" ht="20.100000000000001" customHeight="1" x14ac:dyDescent="0.25">
      <c r="B2838" s="538"/>
      <c r="C2838" s="539"/>
      <c r="D2838" s="540"/>
      <c r="E2838" s="541"/>
      <c r="F2838" s="541"/>
      <c r="G2838" s="541"/>
      <c r="H2838" s="541"/>
      <c r="I2838" s="541"/>
      <c r="J2838" s="541"/>
      <c r="K2838" s="541"/>
    </row>
    <row r="2839" spans="2:11" ht="20.100000000000001" customHeight="1" x14ac:dyDescent="0.25">
      <c r="B2839" s="538"/>
      <c r="C2839" s="539"/>
      <c r="D2839" s="540"/>
      <c r="E2839" s="541"/>
      <c r="F2839" s="541"/>
      <c r="G2839" s="541"/>
      <c r="H2839" s="541"/>
      <c r="I2839" s="541"/>
      <c r="J2839" s="541"/>
      <c r="K2839" s="541"/>
    </row>
    <row r="2840" spans="2:11" ht="20.100000000000001" customHeight="1" x14ac:dyDescent="0.25">
      <c r="B2840" s="538"/>
      <c r="C2840" s="539"/>
      <c r="D2840" s="540"/>
      <c r="E2840" s="541"/>
      <c r="F2840" s="541"/>
      <c r="G2840" s="541"/>
      <c r="H2840" s="541"/>
      <c r="I2840" s="541"/>
      <c r="J2840" s="541"/>
      <c r="K2840" s="541"/>
    </row>
    <row r="2841" spans="2:11" ht="20.100000000000001" customHeight="1" x14ac:dyDescent="0.25">
      <c r="B2841" s="538"/>
      <c r="C2841" s="539"/>
      <c r="D2841" s="540"/>
      <c r="E2841" s="541"/>
      <c r="F2841" s="541"/>
      <c r="G2841" s="541"/>
      <c r="H2841" s="541"/>
      <c r="I2841" s="541"/>
      <c r="J2841" s="541"/>
      <c r="K2841" s="541"/>
    </row>
    <row r="2842" spans="2:11" ht="20.100000000000001" customHeight="1" x14ac:dyDescent="0.25">
      <c r="B2842" s="538"/>
      <c r="C2842" s="539"/>
      <c r="D2842" s="540"/>
      <c r="E2842" s="541"/>
      <c r="F2842" s="541"/>
      <c r="G2842" s="541"/>
      <c r="H2842" s="541"/>
      <c r="I2842" s="541"/>
      <c r="J2842" s="541"/>
      <c r="K2842" s="541"/>
    </row>
    <row r="2843" spans="2:11" ht="20.100000000000001" customHeight="1" x14ac:dyDescent="0.25">
      <c r="B2843" s="538"/>
      <c r="C2843" s="539"/>
      <c r="D2843" s="540"/>
      <c r="E2843" s="541"/>
      <c r="F2843" s="541"/>
      <c r="G2843" s="541"/>
      <c r="H2843" s="541"/>
      <c r="I2843" s="541"/>
      <c r="J2843" s="541"/>
      <c r="K2843" s="541"/>
    </row>
    <row r="2844" spans="2:11" ht="20.100000000000001" customHeight="1" x14ac:dyDescent="0.25">
      <c r="B2844" s="538"/>
      <c r="C2844" s="539"/>
      <c r="D2844" s="540"/>
      <c r="E2844" s="541"/>
      <c r="F2844" s="541"/>
      <c r="G2844" s="541"/>
      <c r="H2844" s="541"/>
      <c r="I2844" s="541"/>
      <c r="J2844" s="541"/>
      <c r="K2844" s="541"/>
    </row>
    <row r="2845" spans="2:11" ht="20.100000000000001" customHeight="1" x14ac:dyDescent="0.25">
      <c r="B2845" s="538"/>
      <c r="C2845" s="539"/>
      <c r="D2845" s="540"/>
      <c r="E2845" s="541"/>
      <c r="F2845" s="541"/>
      <c r="G2845" s="541"/>
      <c r="H2845" s="541"/>
      <c r="I2845" s="541"/>
      <c r="J2845" s="541"/>
      <c r="K2845" s="541"/>
    </row>
    <row r="2846" spans="2:11" ht="20.100000000000001" customHeight="1" x14ac:dyDescent="0.25">
      <c r="B2846" s="538"/>
      <c r="C2846" s="539"/>
      <c r="D2846" s="540"/>
      <c r="E2846" s="541"/>
      <c r="F2846" s="541"/>
      <c r="G2846" s="541"/>
      <c r="H2846" s="541"/>
      <c r="I2846" s="541"/>
      <c r="J2846" s="541"/>
      <c r="K2846" s="541"/>
    </row>
    <row r="2847" spans="2:11" ht="20.100000000000001" customHeight="1" x14ac:dyDescent="0.25">
      <c r="B2847" s="538"/>
      <c r="C2847" s="539"/>
      <c r="D2847" s="540"/>
      <c r="E2847" s="541"/>
      <c r="F2847" s="541"/>
      <c r="G2847" s="541"/>
      <c r="H2847" s="541"/>
      <c r="I2847" s="541"/>
      <c r="J2847" s="541"/>
      <c r="K2847" s="541"/>
    </row>
    <row r="2848" spans="2:11" ht="20.100000000000001" customHeight="1" x14ac:dyDescent="0.25">
      <c r="B2848" s="538"/>
      <c r="C2848" s="539"/>
      <c r="D2848" s="540"/>
      <c r="E2848" s="541"/>
      <c r="F2848" s="541"/>
      <c r="G2848" s="541"/>
      <c r="H2848" s="541"/>
      <c r="I2848" s="541"/>
      <c r="J2848" s="541"/>
      <c r="K2848" s="541"/>
    </row>
    <row r="2849" spans="2:11" ht="20.100000000000001" customHeight="1" x14ac:dyDescent="0.25">
      <c r="B2849" s="538"/>
      <c r="C2849" s="539"/>
      <c r="D2849" s="540"/>
      <c r="E2849" s="541"/>
      <c r="F2849" s="541"/>
      <c r="G2849" s="541"/>
      <c r="H2849" s="541"/>
      <c r="I2849" s="541"/>
      <c r="J2849" s="541"/>
      <c r="K2849" s="541"/>
    </row>
    <row r="2850" spans="2:11" ht="20.100000000000001" customHeight="1" x14ac:dyDescent="0.25">
      <c r="B2850" s="538"/>
      <c r="C2850" s="539"/>
      <c r="D2850" s="540"/>
      <c r="E2850" s="541"/>
      <c r="F2850" s="541"/>
      <c r="G2850" s="541"/>
      <c r="H2850" s="541"/>
      <c r="I2850" s="541"/>
      <c r="J2850" s="541"/>
      <c r="K2850" s="541"/>
    </row>
    <row r="2851" spans="2:11" ht="20.100000000000001" customHeight="1" x14ac:dyDescent="0.25">
      <c r="B2851" s="538"/>
      <c r="C2851" s="539"/>
      <c r="D2851" s="540"/>
      <c r="E2851" s="541"/>
      <c r="F2851" s="541"/>
      <c r="G2851" s="541"/>
      <c r="H2851" s="541"/>
      <c r="I2851" s="541"/>
      <c r="J2851" s="541"/>
      <c r="K2851" s="541"/>
    </row>
    <row r="2852" spans="2:11" ht="20.100000000000001" customHeight="1" x14ac:dyDescent="0.25">
      <c r="B2852" s="538"/>
      <c r="C2852" s="539"/>
      <c r="D2852" s="540"/>
      <c r="E2852" s="541"/>
      <c r="F2852" s="541"/>
      <c r="G2852" s="541"/>
      <c r="H2852" s="541"/>
      <c r="I2852" s="541"/>
      <c r="J2852" s="541"/>
      <c r="K2852" s="541"/>
    </row>
    <row r="2853" spans="2:11" ht="20.100000000000001" customHeight="1" x14ac:dyDescent="0.25">
      <c r="B2853" s="538"/>
      <c r="C2853" s="539"/>
      <c r="D2853" s="540"/>
      <c r="E2853" s="541"/>
      <c r="F2853" s="541"/>
      <c r="G2853" s="541"/>
      <c r="H2853" s="541"/>
      <c r="I2853" s="541"/>
      <c r="J2853" s="541"/>
      <c r="K2853" s="541"/>
    </row>
    <row r="2854" spans="2:11" ht="20.100000000000001" customHeight="1" x14ac:dyDescent="0.25">
      <c r="B2854" s="538"/>
      <c r="C2854" s="539"/>
      <c r="D2854" s="540"/>
      <c r="E2854" s="541"/>
      <c r="F2854" s="541"/>
      <c r="G2854" s="541"/>
      <c r="H2854" s="541"/>
      <c r="I2854" s="541"/>
      <c r="J2854" s="541"/>
      <c r="K2854" s="541"/>
    </row>
    <row r="2855" spans="2:11" ht="20.100000000000001" customHeight="1" x14ac:dyDescent="0.25">
      <c r="B2855" s="538"/>
      <c r="C2855" s="539"/>
      <c r="D2855" s="540"/>
      <c r="E2855" s="541"/>
      <c r="F2855" s="541"/>
      <c r="G2855" s="541"/>
      <c r="H2855" s="541"/>
      <c r="I2855" s="541"/>
      <c r="J2855" s="541"/>
      <c r="K2855" s="541"/>
    </row>
    <row r="2856" spans="2:11" ht="20.100000000000001" customHeight="1" x14ac:dyDescent="0.25">
      <c r="B2856" s="538"/>
      <c r="C2856" s="539"/>
      <c r="D2856" s="540"/>
      <c r="E2856" s="541"/>
      <c r="F2856" s="541"/>
      <c r="G2856" s="541"/>
      <c r="H2856" s="541"/>
      <c r="I2856" s="541"/>
      <c r="J2856" s="541"/>
      <c r="K2856" s="541"/>
    </row>
    <row r="2857" spans="2:11" ht="20.100000000000001" customHeight="1" x14ac:dyDescent="0.25">
      <c r="B2857" s="538"/>
      <c r="C2857" s="539"/>
      <c r="D2857" s="540"/>
      <c r="E2857" s="541"/>
      <c r="F2857" s="541"/>
      <c r="G2857" s="541"/>
      <c r="H2857" s="541"/>
      <c r="I2857" s="541"/>
      <c r="J2857" s="541"/>
      <c r="K2857" s="541"/>
    </row>
    <row r="2858" spans="2:11" ht="20.100000000000001" customHeight="1" x14ac:dyDescent="0.25">
      <c r="B2858" s="538"/>
      <c r="C2858" s="539"/>
      <c r="D2858" s="540"/>
      <c r="E2858" s="541"/>
      <c r="F2858" s="541"/>
      <c r="G2858" s="541"/>
      <c r="H2858" s="541"/>
      <c r="I2858" s="541"/>
      <c r="J2858" s="541"/>
      <c r="K2858" s="541"/>
    </row>
    <row r="2859" spans="2:11" ht="20.100000000000001" customHeight="1" x14ac:dyDescent="0.25">
      <c r="B2859" s="538"/>
      <c r="C2859" s="539"/>
      <c r="D2859" s="540"/>
      <c r="E2859" s="541"/>
      <c r="F2859" s="541"/>
      <c r="G2859" s="541"/>
      <c r="H2859" s="541"/>
      <c r="I2859" s="541"/>
      <c r="J2859" s="541"/>
      <c r="K2859" s="541"/>
    </row>
    <row r="2860" spans="2:11" ht="20.100000000000001" customHeight="1" x14ac:dyDescent="0.25">
      <c r="B2860" s="538"/>
      <c r="C2860" s="539"/>
      <c r="D2860" s="540"/>
      <c r="E2860" s="541"/>
      <c r="F2860" s="541"/>
      <c r="G2860" s="541"/>
      <c r="H2860" s="541"/>
      <c r="I2860" s="541"/>
      <c r="J2860" s="541"/>
      <c r="K2860" s="541"/>
    </row>
    <row r="2861" spans="2:11" ht="20.100000000000001" customHeight="1" x14ac:dyDescent="0.25">
      <c r="B2861" s="538"/>
      <c r="C2861" s="539"/>
      <c r="D2861" s="540"/>
      <c r="E2861" s="541"/>
      <c r="F2861" s="541"/>
      <c r="G2861" s="541"/>
      <c r="H2861" s="541"/>
      <c r="I2861" s="541"/>
      <c r="J2861" s="541"/>
      <c r="K2861" s="541"/>
    </row>
    <row r="2862" spans="2:11" ht="20.100000000000001" customHeight="1" x14ac:dyDescent="0.25">
      <c r="B2862" s="538"/>
      <c r="C2862" s="539"/>
      <c r="D2862" s="540"/>
      <c r="E2862" s="541"/>
      <c r="F2862" s="541"/>
      <c r="G2862" s="541"/>
      <c r="H2862" s="541"/>
      <c r="I2862" s="541"/>
      <c r="J2862" s="541"/>
      <c r="K2862" s="541"/>
    </row>
    <row r="2863" spans="2:11" ht="20.100000000000001" customHeight="1" x14ac:dyDescent="0.25">
      <c r="B2863" s="538"/>
      <c r="C2863" s="539"/>
      <c r="D2863" s="540"/>
      <c r="E2863" s="541"/>
      <c r="F2863" s="541"/>
      <c r="G2863" s="541"/>
      <c r="H2863" s="541"/>
      <c r="I2863" s="541"/>
      <c r="J2863" s="541"/>
      <c r="K2863" s="541"/>
    </row>
    <row r="2864" spans="2:11" ht="20.100000000000001" customHeight="1" x14ac:dyDescent="0.25">
      <c r="B2864" s="538"/>
      <c r="C2864" s="539"/>
      <c r="D2864" s="540"/>
      <c r="E2864" s="541"/>
      <c r="F2864" s="541"/>
      <c r="G2864" s="541"/>
      <c r="H2864" s="541"/>
      <c r="I2864" s="541"/>
      <c r="J2864" s="541"/>
      <c r="K2864" s="541"/>
    </row>
    <row r="2865" spans="2:11" ht="20.100000000000001" customHeight="1" x14ac:dyDescent="0.25">
      <c r="B2865" s="538"/>
      <c r="C2865" s="539"/>
      <c r="D2865" s="540"/>
      <c r="E2865" s="541"/>
      <c r="F2865" s="541"/>
      <c r="G2865" s="541"/>
      <c r="H2865" s="541"/>
      <c r="I2865" s="541"/>
      <c r="J2865" s="541"/>
      <c r="K2865" s="541"/>
    </row>
    <row r="2866" spans="2:11" ht="20.100000000000001" customHeight="1" x14ac:dyDescent="0.25">
      <c r="B2866" s="538"/>
      <c r="C2866" s="539"/>
      <c r="D2866" s="540"/>
      <c r="E2866" s="541"/>
      <c r="F2866" s="541"/>
      <c r="G2866" s="541"/>
      <c r="H2866" s="541"/>
      <c r="I2866" s="541"/>
      <c r="J2866" s="541"/>
      <c r="K2866" s="541"/>
    </row>
    <row r="2867" spans="2:11" ht="20.100000000000001" customHeight="1" x14ac:dyDescent="0.25">
      <c r="B2867" s="538"/>
      <c r="C2867" s="539"/>
      <c r="D2867" s="540"/>
      <c r="E2867" s="541"/>
      <c r="F2867" s="541"/>
      <c r="G2867" s="541"/>
      <c r="H2867" s="541"/>
      <c r="I2867" s="541"/>
      <c r="J2867" s="541"/>
      <c r="K2867" s="541"/>
    </row>
    <row r="2868" spans="2:11" ht="20.100000000000001" customHeight="1" x14ac:dyDescent="0.25">
      <c r="B2868" s="538"/>
      <c r="C2868" s="539"/>
      <c r="D2868" s="540"/>
      <c r="E2868" s="541"/>
      <c r="F2868" s="541"/>
      <c r="G2868" s="541"/>
      <c r="H2868" s="541"/>
      <c r="I2868" s="541"/>
      <c r="J2868" s="541"/>
      <c r="K2868" s="541"/>
    </row>
    <row r="2869" spans="2:11" ht="20.100000000000001" customHeight="1" x14ac:dyDescent="0.25">
      <c r="B2869" s="538"/>
      <c r="C2869" s="539"/>
      <c r="D2869" s="540"/>
      <c r="E2869" s="541"/>
      <c r="F2869" s="541"/>
      <c r="G2869" s="541"/>
      <c r="H2869" s="541"/>
      <c r="I2869" s="541"/>
      <c r="J2869" s="541"/>
      <c r="K2869" s="541"/>
    </row>
    <row r="2870" spans="2:11" ht="20.100000000000001" customHeight="1" x14ac:dyDescent="0.25">
      <c r="B2870" s="538"/>
      <c r="C2870" s="539"/>
      <c r="D2870" s="540"/>
      <c r="E2870" s="541"/>
      <c r="F2870" s="541"/>
      <c r="G2870" s="541"/>
      <c r="H2870" s="541"/>
      <c r="I2870" s="541"/>
      <c r="J2870" s="541"/>
      <c r="K2870" s="541"/>
    </row>
    <row r="2871" spans="2:11" ht="20.100000000000001" customHeight="1" x14ac:dyDescent="0.25">
      <c r="B2871" s="538"/>
      <c r="C2871" s="539"/>
      <c r="D2871" s="540"/>
      <c r="E2871" s="541"/>
      <c r="F2871" s="541"/>
      <c r="G2871" s="541"/>
      <c r="H2871" s="541"/>
      <c r="I2871" s="541"/>
      <c r="J2871" s="541"/>
      <c r="K2871" s="541"/>
    </row>
    <row r="2872" spans="2:11" ht="20.100000000000001" customHeight="1" x14ac:dyDescent="0.25">
      <c r="B2872" s="538"/>
      <c r="C2872" s="539"/>
      <c r="D2872" s="540"/>
      <c r="E2872" s="541"/>
      <c r="F2872" s="541"/>
      <c r="G2872" s="541"/>
      <c r="H2872" s="541"/>
      <c r="I2872" s="541"/>
      <c r="J2872" s="541"/>
      <c r="K2872" s="541"/>
    </row>
    <row r="2873" spans="2:11" ht="20.100000000000001" customHeight="1" x14ac:dyDescent="0.25">
      <c r="B2873" s="538"/>
      <c r="C2873" s="539"/>
      <c r="D2873" s="540"/>
      <c r="E2873" s="541"/>
      <c r="F2873" s="541"/>
      <c r="G2873" s="541"/>
      <c r="H2873" s="541"/>
      <c r="I2873" s="541"/>
      <c r="J2873" s="541"/>
      <c r="K2873" s="541"/>
    </row>
    <row r="2874" spans="2:11" ht="20.100000000000001" customHeight="1" x14ac:dyDescent="0.25">
      <c r="B2874" s="538"/>
      <c r="C2874" s="539"/>
      <c r="D2874" s="540"/>
      <c r="E2874" s="541"/>
      <c r="F2874" s="541"/>
      <c r="G2874" s="541"/>
      <c r="H2874" s="541"/>
      <c r="I2874" s="541"/>
      <c r="J2874" s="541"/>
      <c r="K2874" s="541"/>
    </row>
    <row r="2875" spans="2:11" ht="20.100000000000001" customHeight="1" x14ac:dyDescent="0.25">
      <c r="B2875" s="538"/>
      <c r="C2875" s="539"/>
      <c r="D2875" s="540"/>
      <c r="E2875" s="541"/>
      <c r="F2875" s="541"/>
      <c r="G2875" s="541"/>
      <c r="H2875" s="541"/>
      <c r="I2875" s="541"/>
      <c r="J2875" s="541"/>
      <c r="K2875" s="541"/>
    </row>
    <row r="2876" spans="2:11" ht="20.100000000000001" customHeight="1" x14ac:dyDescent="0.25">
      <c r="B2876" s="538"/>
      <c r="C2876" s="539"/>
      <c r="D2876" s="540"/>
      <c r="E2876" s="541"/>
      <c r="F2876" s="541"/>
      <c r="G2876" s="541"/>
      <c r="H2876" s="541"/>
      <c r="I2876" s="541"/>
      <c r="J2876" s="541"/>
      <c r="K2876" s="541"/>
    </row>
    <row r="2877" spans="2:11" ht="20.100000000000001" customHeight="1" x14ac:dyDescent="0.25">
      <c r="B2877" s="538"/>
      <c r="C2877" s="539"/>
      <c r="D2877" s="540"/>
      <c r="E2877" s="541"/>
      <c r="F2877" s="541"/>
      <c r="G2877" s="541"/>
      <c r="H2877" s="541"/>
      <c r="I2877" s="541"/>
      <c r="J2877" s="541"/>
      <c r="K2877" s="541"/>
    </row>
    <row r="2878" spans="2:11" ht="20.100000000000001" customHeight="1" x14ac:dyDescent="0.25">
      <c r="B2878" s="538"/>
      <c r="C2878" s="539"/>
      <c r="D2878" s="540"/>
      <c r="E2878" s="541"/>
      <c r="F2878" s="541"/>
      <c r="G2878" s="541"/>
      <c r="H2878" s="541"/>
      <c r="I2878" s="541"/>
      <c r="J2878" s="541"/>
      <c r="K2878" s="541"/>
    </row>
    <row r="2879" spans="2:11" ht="20.100000000000001" customHeight="1" x14ac:dyDescent="0.25">
      <c r="B2879" s="538"/>
      <c r="C2879" s="539"/>
      <c r="D2879" s="540"/>
      <c r="E2879" s="541"/>
      <c r="F2879" s="541"/>
      <c r="G2879" s="541"/>
      <c r="H2879" s="541"/>
      <c r="I2879" s="541"/>
      <c r="J2879" s="541"/>
      <c r="K2879" s="541"/>
    </row>
    <row r="2880" spans="2:11" ht="20.100000000000001" customHeight="1" x14ac:dyDescent="0.25">
      <c r="B2880" s="538"/>
      <c r="C2880" s="539"/>
      <c r="D2880" s="540"/>
      <c r="E2880" s="541"/>
      <c r="F2880" s="541"/>
      <c r="G2880" s="541"/>
      <c r="H2880" s="541"/>
      <c r="I2880" s="541"/>
      <c r="J2880" s="541"/>
      <c r="K2880" s="541"/>
    </row>
    <row r="2881" spans="2:11" ht="20.100000000000001" customHeight="1" x14ac:dyDescent="0.25">
      <c r="B2881" s="538"/>
      <c r="C2881" s="539"/>
      <c r="D2881" s="540"/>
      <c r="E2881" s="541"/>
      <c r="F2881" s="541"/>
      <c r="G2881" s="541"/>
      <c r="H2881" s="541"/>
      <c r="I2881" s="541"/>
      <c r="J2881" s="541"/>
      <c r="K2881" s="541"/>
    </row>
    <row r="2882" spans="2:11" ht="20.100000000000001" customHeight="1" x14ac:dyDescent="0.25">
      <c r="B2882" s="538"/>
      <c r="C2882" s="539"/>
      <c r="D2882" s="540"/>
      <c r="E2882" s="541"/>
      <c r="F2882" s="541"/>
      <c r="G2882" s="541"/>
      <c r="H2882" s="541"/>
      <c r="I2882" s="541"/>
      <c r="J2882" s="541"/>
      <c r="K2882" s="541"/>
    </row>
    <row r="2883" spans="2:11" ht="20.100000000000001" customHeight="1" x14ac:dyDescent="0.25">
      <c r="B2883" s="538"/>
      <c r="C2883" s="539"/>
      <c r="D2883" s="540"/>
      <c r="E2883" s="541"/>
      <c r="F2883" s="541"/>
      <c r="G2883" s="541"/>
      <c r="H2883" s="541"/>
      <c r="I2883" s="541"/>
      <c r="J2883" s="541"/>
      <c r="K2883" s="541"/>
    </row>
    <row r="2884" spans="2:11" ht="20.100000000000001" customHeight="1" x14ac:dyDescent="0.25">
      <c r="B2884" s="538"/>
      <c r="C2884" s="539"/>
      <c r="D2884" s="540"/>
      <c r="E2884" s="541"/>
      <c r="F2884" s="541"/>
      <c r="G2884" s="541"/>
      <c r="H2884" s="541"/>
      <c r="I2884" s="541"/>
      <c r="J2884" s="541"/>
      <c r="K2884" s="541"/>
    </row>
    <row r="2885" spans="2:11" ht="20.100000000000001" customHeight="1" x14ac:dyDescent="0.25">
      <c r="B2885" s="538"/>
      <c r="C2885" s="539"/>
      <c r="D2885" s="540"/>
      <c r="E2885" s="541"/>
      <c r="F2885" s="541"/>
      <c r="G2885" s="541"/>
      <c r="H2885" s="541"/>
      <c r="I2885" s="541"/>
      <c r="J2885" s="541"/>
      <c r="K2885" s="541"/>
    </row>
    <row r="2886" spans="2:11" ht="20.100000000000001" customHeight="1" x14ac:dyDescent="0.25">
      <c r="B2886" s="538"/>
      <c r="C2886" s="539"/>
      <c r="D2886" s="540"/>
      <c r="E2886" s="541"/>
      <c r="F2886" s="541"/>
      <c r="G2886" s="541"/>
      <c r="H2886" s="541"/>
      <c r="I2886" s="541"/>
      <c r="J2886" s="541"/>
      <c r="K2886" s="541"/>
    </row>
    <row r="2887" spans="2:11" ht="20.100000000000001" customHeight="1" x14ac:dyDescent="0.25">
      <c r="B2887" s="538"/>
      <c r="C2887" s="539"/>
      <c r="D2887" s="540"/>
      <c r="E2887" s="541"/>
      <c r="F2887" s="541"/>
      <c r="G2887" s="541"/>
      <c r="H2887" s="541"/>
      <c r="I2887" s="541"/>
      <c r="J2887" s="541"/>
      <c r="K2887" s="541"/>
    </row>
    <row r="2888" spans="2:11" ht="20.100000000000001" customHeight="1" x14ac:dyDescent="0.25">
      <c r="B2888" s="538"/>
      <c r="C2888" s="539"/>
      <c r="D2888" s="540"/>
      <c r="E2888" s="541"/>
      <c r="F2888" s="541"/>
      <c r="G2888" s="541"/>
      <c r="H2888" s="541"/>
      <c r="I2888" s="541"/>
      <c r="J2888" s="541"/>
      <c r="K2888" s="541"/>
    </row>
    <row r="2889" spans="2:11" ht="20.100000000000001" customHeight="1" x14ac:dyDescent="0.25">
      <c r="B2889" s="538"/>
      <c r="C2889" s="539"/>
      <c r="D2889" s="540"/>
      <c r="E2889" s="541"/>
      <c r="F2889" s="541"/>
      <c r="G2889" s="541"/>
      <c r="H2889" s="541"/>
      <c r="I2889" s="541"/>
      <c r="J2889" s="541"/>
      <c r="K2889" s="541"/>
    </row>
    <row r="2890" spans="2:11" ht="20.100000000000001" customHeight="1" x14ac:dyDescent="0.25">
      <c r="B2890" s="538"/>
      <c r="C2890" s="539"/>
      <c r="D2890" s="540"/>
      <c r="E2890" s="541"/>
      <c r="F2890" s="541"/>
      <c r="G2890" s="541"/>
      <c r="H2890" s="541"/>
      <c r="I2890" s="541"/>
      <c r="J2890" s="541"/>
      <c r="K2890" s="541"/>
    </row>
    <row r="2891" spans="2:11" ht="20.100000000000001" customHeight="1" x14ac:dyDescent="0.25">
      <c r="B2891" s="538"/>
      <c r="C2891" s="539"/>
      <c r="D2891" s="540"/>
      <c r="E2891" s="541"/>
      <c r="F2891" s="541"/>
      <c r="G2891" s="541"/>
      <c r="H2891" s="541"/>
      <c r="I2891" s="541"/>
      <c r="J2891" s="541"/>
      <c r="K2891" s="541"/>
    </row>
    <row r="2892" spans="2:11" ht="20.100000000000001" customHeight="1" x14ac:dyDescent="0.25">
      <c r="B2892" s="538"/>
      <c r="C2892" s="539"/>
      <c r="D2892" s="540"/>
      <c r="E2892" s="541"/>
      <c r="F2892" s="541"/>
      <c r="G2892" s="541"/>
      <c r="H2892" s="541"/>
      <c r="I2892" s="541"/>
      <c r="J2892" s="541"/>
      <c r="K2892" s="541"/>
    </row>
    <row r="2893" spans="2:11" ht="20.100000000000001" customHeight="1" x14ac:dyDescent="0.25">
      <c r="B2893" s="538"/>
      <c r="C2893" s="539"/>
      <c r="D2893" s="540"/>
      <c r="E2893" s="541"/>
      <c r="F2893" s="541"/>
      <c r="G2893" s="541"/>
      <c r="H2893" s="541"/>
      <c r="I2893" s="541"/>
      <c r="J2893" s="541"/>
      <c r="K2893" s="541"/>
    </row>
    <row r="2894" spans="2:11" ht="20.100000000000001" customHeight="1" x14ac:dyDescent="0.25">
      <c r="B2894" s="538"/>
      <c r="C2894" s="539"/>
      <c r="D2894" s="540"/>
      <c r="E2894" s="541"/>
      <c r="F2894" s="541"/>
      <c r="G2894" s="541"/>
      <c r="H2894" s="541"/>
      <c r="I2894" s="541"/>
      <c r="J2894" s="541"/>
      <c r="K2894" s="541"/>
    </row>
    <row r="2895" spans="2:11" ht="20.100000000000001" customHeight="1" x14ac:dyDescent="0.25">
      <c r="B2895" s="538"/>
      <c r="C2895" s="539"/>
      <c r="D2895" s="540"/>
      <c r="E2895" s="541"/>
      <c r="F2895" s="541"/>
      <c r="G2895" s="541"/>
      <c r="H2895" s="541"/>
      <c r="I2895" s="541"/>
      <c r="J2895" s="541"/>
      <c r="K2895" s="541"/>
    </row>
    <row r="2896" spans="2:11" ht="20.100000000000001" customHeight="1" x14ac:dyDescent="0.25">
      <c r="B2896" s="538"/>
      <c r="C2896" s="539"/>
      <c r="D2896" s="540"/>
      <c r="E2896" s="541"/>
      <c r="F2896" s="541"/>
      <c r="G2896" s="541"/>
      <c r="H2896" s="541"/>
      <c r="I2896" s="541"/>
      <c r="J2896" s="541"/>
      <c r="K2896" s="541"/>
    </row>
    <row r="2897" spans="2:11" ht="20.100000000000001" customHeight="1" x14ac:dyDescent="0.25">
      <c r="B2897" s="538"/>
      <c r="C2897" s="539"/>
      <c r="D2897" s="540"/>
      <c r="E2897" s="541"/>
      <c r="F2897" s="541"/>
      <c r="G2897" s="541"/>
      <c r="H2897" s="541"/>
      <c r="I2897" s="541"/>
      <c r="J2897" s="541"/>
      <c r="K2897" s="541"/>
    </row>
    <row r="2898" spans="2:11" ht="20.100000000000001" customHeight="1" x14ac:dyDescent="0.25">
      <c r="B2898" s="538"/>
      <c r="C2898" s="539"/>
      <c r="D2898" s="540"/>
      <c r="E2898" s="541"/>
      <c r="F2898" s="541"/>
      <c r="G2898" s="541"/>
      <c r="H2898" s="541"/>
      <c r="I2898" s="541"/>
      <c r="J2898" s="541"/>
      <c r="K2898" s="541"/>
    </row>
    <row r="2899" spans="2:11" ht="20.100000000000001" customHeight="1" x14ac:dyDescent="0.25">
      <c r="B2899" s="538"/>
      <c r="C2899" s="539"/>
      <c r="D2899" s="540"/>
      <c r="E2899" s="541"/>
      <c r="F2899" s="541"/>
      <c r="G2899" s="541"/>
      <c r="H2899" s="541"/>
      <c r="I2899" s="541"/>
      <c r="J2899" s="541"/>
      <c r="K2899" s="541"/>
    </row>
    <row r="2900" spans="2:11" ht="20.100000000000001" customHeight="1" x14ac:dyDescent="0.25">
      <c r="B2900" s="538"/>
      <c r="C2900" s="539"/>
      <c r="D2900" s="540"/>
      <c r="E2900" s="541"/>
      <c r="F2900" s="541"/>
      <c r="G2900" s="541"/>
      <c r="H2900" s="541"/>
      <c r="I2900" s="541"/>
      <c r="J2900" s="541"/>
      <c r="K2900" s="541"/>
    </row>
    <row r="2901" spans="2:11" ht="20.100000000000001" customHeight="1" x14ac:dyDescent="0.25">
      <c r="B2901" s="538"/>
      <c r="C2901" s="539"/>
      <c r="D2901" s="540"/>
      <c r="E2901" s="541"/>
      <c r="F2901" s="541"/>
      <c r="G2901" s="541"/>
      <c r="H2901" s="541"/>
      <c r="I2901" s="541"/>
      <c r="J2901" s="541"/>
      <c r="K2901" s="541"/>
    </row>
    <row r="2902" spans="2:11" ht="20.100000000000001" customHeight="1" x14ac:dyDescent="0.25">
      <c r="B2902" s="538"/>
      <c r="C2902" s="539"/>
      <c r="D2902" s="540"/>
      <c r="E2902" s="541"/>
      <c r="F2902" s="541"/>
      <c r="G2902" s="541"/>
      <c r="H2902" s="541"/>
      <c r="I2902" s="541"/>
      <c r="J2902" s="541"/>
      <c r="K2902" s="541"/>
    </row>
    <row r="2903" spans="2:11" ht="20.100000000000001" customHeight="1" x14ac:dyDescent="0.25">
      <c r="B2903" s="538"/>
      <c r="C2903" s="539"/>
      <c r="D2903" s="540"/>
      <c r="E2903" s="541"/>
      <c r="F2903" s="541"/>
      <c r="G2903" s="541"/>
      <c r="H2903" s="541"/>
      <c r="I2903" s="541"/>
      <c r="J2903" s="541"/>
      <c r="K2903" s="541"/>
    </row>
    <row r="2904" spans="2:11" ht="20.100000000000001" customHeight="1" x14ac:dyDescent="0.25">
      <c r="B2904" s="538"/>
      <c r="C2904" s="539"/>
      <c r="D2904" s="540"/>
      <c r="E2904" s="541"/>
      <c r="F2904" s="541"/>
      <c r="G2904" s="541"/>
      <c r="H2904" s="541"/>
      <c r="I2904" s="541"/>
      <c r="J2904" s="541"/>
      <c r="K2904" s="541"/>
    </row>
    <row r="2905" spans="2:11" ht="20.100000000000001" customHeight="1" x14ac:dyDescent="0.25">
      <c r="B2905" s="538"/>
      <c r="C2905" s="539"/>
      <c r="D2905" s="540"/>
      <c r="E2905" s="541"/>
      <c r="F2905" s="541"/>
      <c r="G2905" s="541"/>
      <c r="H2905" s="541"/>
      <c r="I2905" s="541"/>
      <c r="J2905" s="541"/>
      <c r="K2905" s="541"/>
    </row>
    <row r="2906" spans="2:11" ht="20.100000000000001" customHeight="1" x14ac:dyDescent="0.25">
      <c r="B2906" s="538"/>
      <c r="C2906" s="539"/>
      <c r="D2906" s="540"/>
      <c r="E2906" s="541"/>
      <c r="F2906" s="541"/>
      <c r="G2906" s="541"/>
      <c r="H2906" s="541"/>
      <c r="I2906" s="541"/>
      <c r="J2906" s="541"/>
      <c r="K2906" s="541"/>
    </row>
    <row r="2907" spans="2:11" ht="20.100000000000001" customHeight="1" x14ac:dyDescent="0.25">
      <c r="B2907" s="538"/>
      <c r="C2907" s="539"/>
      <c r="D2907" s="540"/>
      <c r="E2907" s="541"/>
      <c r="F2907" s="541"/>
      <c r="G2907" s="541"/>
      <c r="H2907" s="541"/>
      <c r="I2907" s="541"/>
      <c r="J2907" s="541"/>
      <c r="K2907" s="541"/>
    </row>
    <row r="2908" spans="2:11" ht="20.100000000000001" customHeight="1" x14ac:dyDescent="0.25">
      <c r="B2908" s="538"/>
      <c r="C2908" s="539"/>
      <c r="D2908" s="540"/>
      <c r="E2908" s="541"/>
      <c r="F2908" s="541"/>
      <c r="G2908" s="541"/>
      <c r="H2908" s="541"/>
      <c r="I2908" s="541"/>
      <c r="J2908" s="541"/>
      <c r="K2908" s="541"/>
    </row>
    <row r="2909" spans="2:11" ht="20.100000000000001" customHeight="1" x14ac:dyDescent="0.25">
      <c r="B2909" s="538"/>
      <c r="C2909" s="539"/>
      <c r="D2909" s="540"/>
      <c r="E2909" s="541"/>
      <c r="F2909" s="541"/>
      <c r="G2909" s="541"/>
      <c r="H2909" s="541"/>
      <c r="I2909" s="541"/>
      <c r="J2909" s="541"/>
      <c r="K2909" s="541"/>
    </row>
    <row r="2910" spans="2:11" ht="20.100000000000001" customHeight="1" x14ac:dyDescent="0.25">
      <c r="B2910" s="538"/>
      <c r="C2910" s="539"/>
      <c r="D2910" s="540"/>
      <c r="E2910" s="541"/>
      <c r="F2910" s="541"/>
      <c r="G2910" s="541"/>
      <c r="H2910" s="541"/>
      <c r="I2910" s="541"/>
      <c r="J2910" s="541"/>
      <c r="K2910" s="541"/>
    </row>
    <row r="2911" spans="2:11" ht="20.100000000000001" customHeight="1" x14ac:dyDescent="0.25">
      <c r="B2911" s="538"/>
      <c r="C2911" s="539"/>
      <c r="D2911" s="540"/>
      <c r="E2911" s="541"/>
      <c r="F2911" s="541"/>
      <c r="G2911" s="541"/>
      <c r="H2911" s="541"/>
      <c r="I2911" s="541"/>
      <c r="J2911" s="541"/>
      <c r="K2911" s="541"/>
    </row>
    <row r="2912" spans="2:11" ht="20.100000000000001" customHeight="1" x14ac:dyDescent="0.25">
      <c r="B2912" s="538"/>
      <c r="C2912" s="539"/>
      <c r="D2912" s="540"/>
      <c r="E2912" s="541"/>
      <c r="F2912" s="541"/>
      <c r="G2912" s="541"/>
      <c r="H2912" s="541"/>
      <c r="I2912" s="541"/>
      <c r="J2912" s="541"/>
      <c r="K2912" s="541"/>
    </row>
    <row r="2913" spans="2:11" ht="20.100000000000001" customHeight="1" x14ac:dyDescent="0.25">
      <c r="B2913" s="538"/>
      <c r="C2913" s="539"/>
      <c r="D2913" s="540"/>
      <c r="E2913" s="541"/>
      <c r="F2913" s="541"/>
      <c r="G2913" s="541"/>
      <c r="H2913" s="541"/>
      <c r="I2913" s="541"/>
      <c r="J2913" s="541"/>
      <c r="K2913" s="541"/>
    </row>
    <row r="2914" spans="2:11" ht="20.100000000000001" customHeight="1" x14ac:dyDescent="0.25">
      <c r="B2914" s="538"/>
      <c r="C2914" s="539"/>
      <c r="D2914" s="540"/>
      <c r="E2914" s="541"/>
      <c r="F2914" s="541"/>
      <c r="G2914" s="541"/>
      <c r="H2914" s="541"/>
      <c r="I2914" s="541"/>
      <c r="J2914" s="541"/>
      <c r="K2914" s="541"/>
    </row>
    <row r="2915" spans="2:11" ht="20.100000000000001" customHeight="1" x14ac:dyDescent="0.25">
      <c r="B2915" s="538"/>
      <c r="C2915" s="539"/>
      <c r="D2915" s="540"/>
      <c r="E2915" s="541"/>
      <c r="F2915" s="541"/>
      <c r="G2915" s="541"/>
      <c r="H2915" s="541"/>
      <c r="I2915" s="541"/>
      <c r="J2915" s="541"/>
      <c r="K2915" s="541"/>
    </row>
    <row r="2916" spans="2:11" ht="20.100000000000001" customHeight="1" x14ac:dyDescent="0.25">
      <c r="B2916" s="538"/>
      <c r="C2916" s="539"/>
      <c r="D2916" s="540"/>
      <c r="E2916" s="541"/>
      <c r="F2916" s="541"/>
      <c r="G2916" s="541"/>
      <c r="H2916" s="541"/>
      <c r="I2916" s="541"/>
      <c r="J2916" s="541"/>
      <c r="K2916" s="541"/>
    </row>
    <row r="2917" spans="2:11" ht="20.100000000000001" customHeight="1" x14ac:dyDescent="0.25">
      <c r="B2917" s="538"/>
      <c r="C2917" s="539"/>
      <c r="D2917" s="540"/>
      <c r="E2917" s="541"/>
      <c r="F2917" s="541"/>
      <c r="G2917" s="541"/>
      <c r="H2917" s="541"/>
      <c r="I2917" s="541"/>
      <c r="J2917" s="541"/>
      <c r="K2917" s="541"/>
    </row>
    <row r="2918" spans="2:11" ht="20.100000000000001" customHeight="1" x14ac:dyDescent="0.25">
      <c r="B2918" s="538"/>
      <c r="C2918" s="539"/>
      <c r="D2918" s="540"/>
      <c r="E2918" s="541"/>
      <c r="F2918" s="541"/>
      <c r="G2918" s="541"/>
      <c r="H2918" s="541"/>
      <c r="I2918" s="541"/>
      <c r="J2918" s="541"/>
      <c r="K2918" s="541"/>
    </row>
    <row r="2919" spans="2:11" ht="20.100000000000001" customHeight="1" x14ac:dyDescent="0.25">
      <c r="B2919" s="538"/>
      <c r="C2919" s="539"/>
      <c r="D2919" s="540"/>
      <c r="E2919" s="541"/>
      <c r="F2919" s="541"/>
      <c r="G2919" s="541"/>
      <c r="H2919" s="541"/>
      <c r="I2919" s="541"/>
      <c r="J2919" s="541"/>
      <c r="K2919" s="541"/>
    </row>
    <row r="2920" spans="2:11" ht="20.100000000000001" customHeight="1" x14ac:dyDescent="0.25">
      <c r="B2920" s="538"/>
      <c r="C2920" s="539"/>
      <c r="D2920" s="540"/>
      <c r="E2920" s="541"/>
      <c r="F2920" s="541"/>
      <c r="G2920" s="541"/>
      <c r="H2920" s="541"/>
      <c r="I2920" s="541"/>
      <c r="J2920" s="541"/>
      <c r="K2920" s="541"/>
    </row>
    <row r="2921" spans="2:11" ht="20.100000000000001" customHeight="1" x14ac:dyDescent="0.25">
      <c r="B2921" s="538"/>
      <c r="C2921" s="539"/>
      <c r="D2921" s="540"/>
      <c r="E2921" s="541"/>
      <c r="F2921" s="541"/>
      <c r="G2921" s="541"/>
      <c r="H2921" s="541"/>
      <c r="I2921" s="541"/>
      <c r="J2921" s="541"/>
      <c r="K2921" s="541"/>
    </row>
    <row r="2922" spans="2:11" ht="20.100000000000001" customHeight="1" x14ac:dyDescent="0.25">
      <c r="B2922" s="538"/>
      <c r="C2922" s="539"/>
      <c r="D2922" s="540"/>
      <c r="E2922" s="541"/>
      <c r="F2922" s="541"/>
      <c r="G2922" s="541"/>
      <c r="H2922" s="541"/>
      <c r="I2922" s="541"/>
      <c r="J2922" s="541"/>
      <c r="K2922" s="541"/>
    </row>
    <row r="2923" spans="2:11" ht="20.100000000000001" customHeight="1" x14ac:dyDescent="0.25">
      <c r="B2923" s="538"/>
      <c r="C2923" s="539"/>
      <c r="D2923" s="540"/>
      <c r="E2923" s="541"/>
      <c r="F2923" s="541"/>
      <c r="G2923" s="541"/>
      <c r="H2923" s="541"/>
      <c r="I2923" s="541"/>
      <c r="J2923" s="541"/>
      <c r="K2923" s="541"/>
    </row>
    <row r="2924" spans="2:11" ht="20.100000000000001" customHeight="1" x14ac:dyDescent="0.25">
      <c r="B2924" s="538"/>
      <c r="C2924" s="539"/>
      <c r="D2924" s="540"/>
      <c r="E2924" s="541"/>
      <c r="F2924" s="541"/>
      <c r="G2924" s="541"/>
      <c r="H2924" s="541"/>
      <c r="I2924" s="541"/>
      <c r="J2924" s="541"/>
      <c r="K2924" s="541"/>
    </row>
    <row r="2925" spans="2:11" ht="20.100000000000001" customHeight="1" x14ac:dyDescent="0.25">
      <c r="B2925" s="538"/>
      <c r="C2925" s="539"/>
      <c r="D2925" s="540"/>
      <c r="E2925" s="541"/>
      <c r="F2925" s="541"/>
      <c r="G2925" s="541"/>
      <c r="H2925" s="541"/>
      <c r="I2925" s="541"/>
      <c r="J2925" s="541"/>
      <c r="K2925" s="541"/>
    </row>
    <row r="2926" spans="2:11" ht="20.100000000000001" customHeight="1" x14ac:dyDescent="0.25">
      <c r="B2926" s="538"/>
      <c r="C2926" s="539"/>
      <c r="D2926" s="540"/>
      <c r="E2926" s="541"/>
      <c r="F2926" s="541"/>
      <c r="G2926" s="541"/>
      <c r="H2926" s="541"/>
      <c r="I2926" s="541"/>
      <c r="J2926" s="541"/>
      <c r="K2926" s="541"/>
    </row>
    <row r="2927" spans="2:11" ht="20.100000000000001" customHeight="1" x14ac:dyDescent="0.25">
      <c r="B2927" s="538"/>
      <c r="C2927" s="539"/>
      <c r="D2927" s="540"/>
      <c r="E2927" s="541"/>
      <c r="F2927" s="541"/>
      <c r="G2927" s="541"/>
      <c r="H2927" s="541"/>
      <c r="I2927" s="541"/>
      <c r="J2927" s="541"/>
      <c r="K2927" s="541"/>
    </row>
    <row r="2928" spans="2:11" ht="20.100000000000001" customHeight="1" x14ac:dyDescent="0.25">
      <c r="B2928" s="538"/>
      <c r="C2928" s="539"/>
      <c r="D2928" s="540"/>
      <c r="E2928" s="541"/>
      <c r="F2928" s="541"/>
      <c r="G2928" s="541"/>
      <c r="H2928" s="541"/>
      <c r="I2928" s="541"/>
      <c r="J2928" s="541"/>
      <c r="K2928" s="541"/>
    </row>
    <row r="2929" spans="2:11" ht="20.100000000000001" customHeight="1" x14ac:dyDescent="0.25">
      <c r="B2929" s="538"/>
      <c r="C2929" s="539"/>
      <c r="D2929" s="540"/>
      <c r="E2929" s="541"/>
      <c r="F2929" s="541"/>
      <c r="G2929" s="541"/>
      <c r="H2929" s="541"/>
      <c r="I2929" s="541"/>
      <c r="J2929" s="541"/>
      <c r="K2929" s="541"/>
    </row>
    <row r="2930" spans="2:11" ht="20.100000000000001" customHeight="1" x14ac:dyDescent="0.25">
      <c r="B2930" s="538"/>
      <c r="C2930" s="539"/>
      <c r="D2930" s="540"/>
      <c r="E2930" s="541"/>
      <c r="F2930" s="541"/>
      <c r="G2930" s="541"/>
      <c r="H2930" s="541"/>
      <c r="I2930" s="541"/>
      <c r="J2930" s="541"/>
      <c r="K2930" s="541"/>
    </row>
    <row r="2931" spans="2:11" ht="20.100000000000001" customHeight="1" x14ac:dyDescent="0.25">
      <c r="B2931" s="538"/>
      <c r="C2931" s="539"/>
      <c r="D2931" s="540"/>
      <c r="E2931" s="541"/>
      <c r="F2931" s="541"/>
      <c r="G2931" s="541"/>
      <c r="H2931" s="541"/>
      <c r="I2931" s="541"/>
      <c r="J2931" s="541"/>
      <c r="K2931" s="541"/>
    </row>
    <row r="2932" spans="2:11" ht="20.100000000000001" customHeight="1" x14ac:dyDescent="0.25">
      <c r="B2932" s="538"/>
      <c r="C2932" s="539"/>
      <c r="D2932" s="540"/>
      <c r="E2932" s="541"/>
      <c r="F2932" s="541"/>
      <c r="G2932" s="541"/>
      <c r="H2932" s="541"/>
      <c r="I2932" s="541"/>
      <c r="J2932" s="541"/>
      <c r="K2932" s="541"/>
    </row>
    <row r="2933" spans="2:11" ht="20.100000000000001" customHeight="1" x14ac:dyDescent="0.25">
      <c r="B2933" s="538"/>
      <c r="C2933" s="539"/>
      <c r="D2933" s="540"/>
      <c r="E2933" s="541"/>
      <c r="F2933" s="541"/>
      <c r="G2933" s="541"/>
      <c r="H2933" s="541"/>
      <c r="I2933" s="541"/>
      <c r="J2933" s="541"/>
      <c r="K2933" s="541"/>
    </row>
    <row r="2934" spans="2:11" ht="20.100000000000001" customHeight="1" x14ac:dyDescent="0.25">
      <c r="B2934" s="538"/>
      <c r="C2934" s="539"/>
      <c r="D2934" s="540"/>
      <c r="E2934" s="541"/>
      <c r="F2934" s="541"/>
      <c r="G2934" s="541"/>
      <c r="H2934" s="541"/>
      <c r="I2934" s="541"/>
      <c r="J2934" s="541"/>
      <c r="K2934" s="541"/>
    </row>
    <row r="2935" spans="2:11" ht="20.100000000000001" customHeight="1" x14ac:dyDescent="0.25">
      <c r="B2935" s="538"/>
      <c r="C2935" s="539"/>
      <c r="D2935" s="540"/>
      <c r="E2935" s="541"/>
      <c r="F2935" s="541"/>
      <c r="G2935" s="541"/>
      <c r="H2935" s="541"/>
      <c r="I2935" s="541"/>
      <c r="J2935" s="541"/>
      <c r="K2935" s="541"/>
    </row>
    <row r="2936" spans="2:11" ht="20.100000000000001" customHeight="1" x14ac:dyDescent="0.25">
      <c r="B2936" s="538"/>
      <c r="C2936" s="539"/>
      <c r="D2936" s="540"/>
      <c r="E2936" s="541"/>
      <c r="F2936" s="541"/>
      <c r="G2936" s="541"/>
      <c r="H2936" s="541"/>
      <c r="I2936" s="541"/>
      <c r="J2936" s="541"/>
      <c r="K2936" s="541"/>
    </row>
    <row r="2937" spans="2:11" ht="20.100000000000001" customHeight="1" x14ac:dyDescent="0.25">
      <c r="B2937" s="538"/>
      <c r="C2937" s="539"/>
      <c r="D2937" s="540"/>
      <c r="E2937" s="541"/>
      <c r="F2937" s="541"/>
      <c r="G2937" s="541"/>
      <c r="H2937" s="541"/>
      <c r="I2937" s="541"/>
      <c r="J2937" s="541"/>
      <c r="K2937" s="541"/>
    </row>
    <row r="2938" spans="2:11" ht="20.100000000000001" customHeight="1" x14ac:dyDescent="0.25">
      <c r="B2938" s="538"/>
      <c r="C2938" s="539"/>
      <c r="D2938" s="540"/>
      <c r="E2938" s="541"/>
      <c r="F2938" s="541"/>
      <c r="G2938" s="541"/>
      <c r="H2938" s="541"/>
      <c r="I2938" s="541"/>
      <c r="J2938" s="541"/>
      <c r="K2938" s="541"/>
    </row>
    <row r="2939" spans="2:11" ht="20.100000000000001" customHeight="1" x14ac:dyDescent="0.25">
      <c r="B2939" s="538"/>
      <c r="C2939" s="539"/>
      <c r="D2939" s="540"/>
      <c r="E2939" s="541"/>
      <c r="F2939" s="541"/>
      <c r="G2939" s="541"/>
      <c r="H2939" s="541"/>
      <c r="I2939" s="541"/>
      <c r="J2939" s="541"/>
      <c r="K2939" s="541"/>
    </row>
    <row r="2940" spans="2:11" ht="20.100000000000001" customHeight="1" x14ac:dyDescent="0.25">
      <c r="B2940" s="538"/>
      <c r="C2940" s="539"/>
      <c r="D2940" s="540"/>
      <c r="E2940" s="541"/>
      <c r="F2940" s="541"/>
      <c r="G2940" s="541"/>
      <c r="H2940" s="541"/>
      <c r="I2940" s="541"/>
      <c r="J2940" s="541"/>
      <c r="K2940" s="541"/>
    </row>
    <row r="2941" spans="2:11" ht="20.100000000000001" customHeight="1" x14ac:dyDescent="0.25">
      <c r="B2941" s="538"/>
      <c r="C2941" s="539"/>
      <c r="D2941" s="540"/>
      <c r="E2941" s="541"/>
      <c r="F2941" s="541"/>
      <c r="G2941" s="541"/>
      <c r="H2941" s="541"/>
      <c r="I2941" s="541"/>
      <c r="J2941" s="541"/>
      <c r="K2941" s="541"/>
    </row>
    <row r="2942" spans="2:11" ht="20.100000000000001" customHeight="1" x14ac:dyDescent="0.25">
      <c r="B2942" s="538"/>
      <c r="C2942" s="539"/>
      <c r="D2942" s="540"/>
      <c r="E2942" s="541"/>
      <c r="F2942" s="541"/>
      <c r="G2942" s="541"/>
      <c r="H2942" s="541"/>
      <c r="I2942" s="541"/>
      <c r="J2942" s="541"/>
      <c r="K2942" s="541"/>
    </row>
    <row r="2943" spans="2:11" ht="20.100000000000001" customHeight="1" x14ac:dyDescent="0.25">
      <c r="B2943" s="538"/>
      <c r="C2943" s="539"/>
      <c r="D2943" s="540"/>
      <c r="E2943" s="541"/>
      <c r="F2943" s="541"/>
      <c r="G2943" s="541"/>
      <c r="H2943" s="541"/>
      <c r="I2943" s="541"/>
      <c r="J2943" s="541"/>
      <c r="K2943" s="541"/>
    </row>
    <row r="2944" spans="2:11" ht="20.100000000000001" customHeight="1" x14ac:dyDescent="0.25">
      <c r="B2944" s="538"/>
      <c r="C2944" s="539"/>
      <c r="D2944" s="540"/>
      <c r="E2944" s="541"/>
      <c r="F2944" s="541"/>
      <c r="G2944" s="541"/>
      <c r="H2944" s="541"/>
      <c r="I2944" s="541"/>
      <c r="J2944" s="541"/>
      <c r="K2944" s="541"/>
    </row>
    <row r="2945" spans="2:11" ht="20.100000000000001" customHeight="1" x14ac:dyDescent="0.25">
      <c r="B2945" s="538"/>
      <c r="C2945" s="539"/>
      <c r="D2945" s="540"/>
      <c r="E2945" s="541"/>
      <c r="F2945" s="541"/>
      <c r="G2945" s="541"/>
      <c r="H2945" s="541"/>
      <c r="I2945" s="541"/>
      <c r="J2945" s="541"/>
      <c r="K2945" s="541"/>
    </row>
    <row r="2946" spans="2:11" ht="20.100000000000001" customHeight="1" x14ac:dyDescent="0.25">
      <c r="B2946" s="538"/>
      <c r="C2946" s="539"/>
      <c r="D2946" s="540"/>
      <c r="E2946" s="541"/>
      <c r="F2946" s="541"/>
      <c r="G2946" s="541"/>
      <c r="H2946" s="541"/>
      <c r="I2946" s="541"/>
      <c r="J2946" s="541"/>
      <c r="K2946" s="541"/>
    </row>
    <row r="2947" spans="2:11" ht="20.100000000000001" customHeight="1" x14ac:dyDescent="0.25">
      <c r="B2947" s="538"/>
      <c r="C2947" s="539"/>
      <c r="D2947" s="540"/>
      <c r="E2947" s="541"/>
      <c r="F2947" s="541"/>
      <c r="G2947" s="541"/>
      <c r="H2947" s="541"/>
      <c r="I2947" s="541"/>
      <c r="J2947" s="541"/>
      <c r="K2947" s="541"/>
    </row>
    <row r="2948" spans="2:11" ht="20.100000000000001" customHeight="1" x14ac:dyDescent="0.25">
      <c r="B2948" s="538"/>
      <c r="C2948" s="539"/>
      <c r="D2948" s="540"/>
      <c r="E2948" s="541"/>
      <c r="F2948" s="541"/>
      <c r="G2948" s="541"/>
      <c r="H2948" s="541"/>
      <c r="I2948" s="541"/>
      <c r="J2948" s="541"/>
      <c r="K2948" s="541"/>
    </row>
    <row r="2949" spans="2:11" ht="20.100000000000001" customHeight="1" x14ac:dyDescent="0.25">
      <c r="B2949" s="538"/>
      <c r="C2949" s="539"/>
      <c r="D2949" s="540"/>
      <c r="E2949" s="541"/>
      <c r="F2949" s="541"/>
      <c r="G2949" s="541"/>
      <c r="H2949" s="541"/>
      <c r="I2949" s="541"/>
      <c r="J2949" s="541"/>
      <c r="K2949" s="541"/>
    </row>
    <row r="2950" spans="2:11" ht="20.100000000000001" customHeight="1" x14ac:dyDescent="0.25">
      <c r="B2950" s="538"/>
      <c r="C2950" s="539"/>
      <c r="D2950" s="540"/>
      <c r="E2950" s="541"/>
      <c r="F2950" s="541"/>
      <c r="G2950" s="541"/>
      <c r="H2950" s="541"/>
      <c r="I2950" s="541"/>
      <c r="J2950" s="541"/>
      <c r="K2950" s="541"/>
    </row>
    <row r="2951" spans="2:11" ht="20.100000000000001" customHeight="1" x14ac:dyDescent="0.25">
      <c r="B2951" s="538"/>
      <c r="C2951" s="539"/>
      <c r="D2951" s="540"/>
      <c r="E2951" s="541"/>
      <c r="F2951" s="541"/>
      <c r="G2951" s="541"/>
      <c r="H2951" s="541"/>
      <c r="I2951" s="541"/>
      <c r="J2951" s="541"/>
      <c r="K2951" s="541"/>
    </row>
    <row r="2952" spans="2:11" ht="20.100000000000001" customHeight="1" x14ac:dyDescent="0.25">
      <c r="B2952" s="538"/>
      <c r="C2952" s="539"/>
      <c r="D2952" s="540"/>
      <c r="E2952" s="541"/>
      <c r="F2952" s="541"/>
      <c r="G2952" s="541"/>
      <c r="H2952" s="541"/>
      <c r="I2952" s="541"/>
      <c r="J2952" s="541"/>
      <c r="K2952" s="541"/>
    </row>
    <row r="2953" spans="2:11" ht="20.100000000000001" customHeight="1" x14ac:dyDescent="0.25">
      <c r="B2953" s="538"/>
      <c r="C2953" s="539"/>
      <c r="D2953" s="540"/>
      <c r="E2953" s="541"/>
      <c r="F2953" s="541"/>
      <c r="G2953" s="541"/>
      <c r="H2953" s="541"/>
      <c r="I2953" s="541"/>
      <c r="J2953" s="541"/>
      <c r="K2953" s="541"/>
    </row>
    <row r="2954" spans="2:11" ht="20.100000000000001" customHeight="1" x14ac:dyDescent="0.25">
      <c r="B2954" s="538"/>
      <c r="C2954" s="539"/>
      <c r="D2954" s="540"/>
      <c r="E2954" s="541"/>
      <c r="F2954" s="541"/>
      <c r="G2954" s="541"/>
      <c r="H2954" s="541"/>
      <c r="I2954" s="541"/>
      <c r="J2954" s="541"/>
      <c r="K2954" s="541"/>
    </row>
    <row r="2955" spans="2:11" ht="20.100000000000001" customHeight="1" x14ac:dyDescent="0.25">
      <c r="B2955" s="538"/>
      <c r="C2955" s="539"/>
      <c r="D2955" s="540"/>
      <c r="E2955" s="541"/>
      <c r="F2955" s="541"/>
      <c r="G2955" s="541"/>
      <c r="H2955" s="541"/>
      <c r="I2955" s="541"/>
      <c r="J2955" s="541"/>
      <c r="K2955" s="541"/>
    </row>
    <row r="2956" spans="2:11" ht="20.100000000000001" customHeight="1" x14ac:dyDescent="0.25">
      <c r="B2956" s="538"/>
      <c r="C2956" s="539"/>
      <c r="D2956" s="540"/>
      <c r="E2956" s="541"/>
      <c r="F2956" s="541"/>
      <c r="G2956" s="541"/>
      <c r="H2956" s="541"/>
      <c r="I2956" s="541"/>
      <c r="J2956" s="541"/>
      <c r="K2956" s="541"/>
    </row>
    <row r="2957" spans="2:11" ht="20.100000000000001" customHeight="1" x14ac:dyDescent="0.25">
      <c r="B2957" s="538"/>
      <c r="C2957" s="539"/>
      <c r="D2957" s="540"/>
      <c r="E2957" s="541"/>
      <c r="F2957" s="541"/>
      <c r="G2957" s="541"/>
      <c r="H2957" s="541"/>
      <c r="I2957" s="541"/>
      <c r="J2957" s="541"/>
      <c r="K2957" s="541"/>
    </row>
    <row r="2958" spans="2:11" ht="20.100000000000001" customHeight="1" x14ac:dyDescent="0.25">
      <c r="B2958" s="538"/>
      <c r="C2958" s="539"/>
      <c r="D2958" s="540"/>
      <c r="E2958" s="541"/>
      <c r="F2958" s="541"/>
      <c r="G2958" s="541"/>
      <c r="H2958" s="541"/>
      <c r="I2958" s="541"/>
      <c r="J2958" s="541"/>
      <c r="K2958" s="541"/>
    </row>
    <row r="2959" spans="2:11" ht="20.100000000000001" customHeight="1" x14ac:dyDescent="0.25">
      <c r="B2959" s="538"/>
      <c r="C2959" s="539"/>
      <c r="D2959" s="540"/>
      <c r="E2959" s="541"/>
      <c r="F2959" s="541"/>
      <c r="G2959" s="541"/>
      <c r="H2959" s="541"/>
      <c r="I2959" s="541"/>
      <c r="J2959" s="541"/>
      <c r="K2959" s="541"/>
    </row>
    <row r="2960" spans="2:11" ht="20.100000000000001" customHeight="1" x14ac:dyDescent="0.25">
      <c r="B2960" s="538"/>
      <c r="C2960" s="539"/>
      <c r="D2960" s="540"/>
      <c r="E2960" s="541"/>
      <c r="F2960" s="541"/>
      <c r="G2960" s="541"/>
      <c r="H2960" s="541"/>
      <c r="I2960" s="541"/>
      <c r="J2960" s="541"/>
      <c r="K2960" s="541"/>
    </row>
    <row r="2961" spans="2:11" ht="20.100000000000001" customHeight="1" x14ac:dyDescent="0.25">
      <c r="B2961" s="538"/>
      <c r="C2961" s="539"/>
      <c r="D2961" s="540"/>
      <c r="E2961" s="541"/>
      <c r="F2961" s="541"/>
      <c r="G2961" s="541"/>
      <c r="H2961" s="541"/>
      <c r="I2961" s="541"/>
      <c r="J2961" s="541"/>
      <c r="K2961" s="541"/>
    </row>
    <row r="2962" spans="2:11" ht="20.100000000000001" customHeight="1" x14ac:dyDescent="0.25">
      <c r="B2962" s="538"/>
      <c r="C2962" s="539"/>
      <c r="D2962" s="540"/>
      <c r="E2962" s="541"/>
      <c r="F2962" s="541"/>
      <c r="G2962" s="541"/>
      <c r="H2962" s="541"/>
      <c r="I2962" s="541"/>
      <c r="J2962" s="541"/>
      <c r="K2962" s="541"/>
    </row>
    <row r="2963" spans="2:11" ht="20.100000000000001" customHeight="1" x14ac:dyDescent="0.25">
      <c r="B2963" s="538"/>
      <c r="C2963" s="539"/>
      <c r="D2963" s="540"/>
      <c r="E2963" s="541"/>
      <c r="F2963" s="541"/>
      <c r="G2963" s="541"/>
      <c r="H2963" s="541"/>
      <c r="I2963" s="541"/>
      <c r="J2963" s="541"/>
      <c r="K2963" s="541"/>
    </row>
    <row r="2964" spans="2:11" ht="20.100000000000001" customHeight="1" x14ac:dyDescent="0.25">
      <c r="B2964" s="538"/>
      <c r="C2964" s="539"/>
      <c r="D2964" s="540"/>
      <c r="E2964" s="541"/>
      <c r="F2964" s="541"/>
      <c r="G2964" s="541"/>
      <c r="H2964" s="541"/>
      <c r="I2964" s="541"/>
      <c r="J2964" s="541"/>
      <c r="K2964" s="541"/>
    </row>
    <row r="2965" spans="2:11" ht="20.100000000000001" customHeight="1" x14ac:dyDescent="0.25">
      <c r="B2965" s="538"/>
      <c r="C2965" s="539"/>
      <c r="D2965" s="540"/>
      <c r="E2965" s="541"/>
      <c r="F2965" s="541"/>
      <c r="G2965" s="541"/>
      <c r="H2965" s="541"/>
      <c r="I2965" s="541"/>
      <c r="J2965" s="541"/>
      <c r="K2965" s="541"/>
    </row>
    <row r="2966" spans="2:11" ht="20.100000000000001" customHeight="1" x14ac:dyDescent="0.25">
      <c r="B2966" s="538"/>
      <c r="C2966" s="539"/>
      <c r="D2966" s="540"/>
      <c r="E2966" s="541"/>
      <c r="F2966" s="541"/>
      <c r="G2966" s="541"/>
      <c r="H2966" s="541"/>
      <c r="I2966" s="541"/>
      <c r="J2966" s="541"/>
      <c r="K2966" s="541"/>
    </row>
    <row r="2967" spans="2:11" ht="20.100000000000001" customHeight="1" x14ac:dyDescent="0.25">
      <c r="B2967" s="538"/>
      <c r="C2967" s="539"/>
      <c r="D2967" s="540"/>
      <c r="E2967" s="541"/>
      <c r="F2967" s="541"/>
      <c r="G2967" s="541"/>
      <c r="H2967" s="541"/>
      <c r="I2967" s="541"/>
      <c r="J2967" s="541"/>
      <c r="K2967" s="541"/>
    </row>
    <row r="2968" spans="2:11" ht="20.100000000000001" customHeight="1" x14ac:dyDescent="0.25">
      <c r="B2968" s="538"/>
      <c r="C2968" s="539"/>
      <c r="D2968" s="540"/>
      <c r="E2968" s="541"/>
      <c r="F2968" s="541"/>
      <c r="G2968" s="541"/>
      <c r="H2968" s="541"/>
      <c r="I2968" s="541"/>
      <c r="J2968" s="541"/>
      <c r="K2968" s="541"/>
    </row>
    <row r="2969" spans="2:11" ht="20.100000000000001" customHeight="1" x14ac:dyDescent="0.25">
      <c r="B2969" s="538"/>
      <c r="C2969" s="539"/>
      <c r="D2969" s="540"/>
      <c r="E2969" s="541"/>
      <c r="F2969" s="541"/>
      <c r="G2969" s="541"/>
      <c r="H2969" s="541"/>
      <c r="I2969" s="541"/>
      <c r="J2969" s="541"/>
      <c r="K2969" s="541"/>
    </row>
    <row r="2970" spans="2:11" ht="20.100000000000001" customHeight="1" x14ac:dyDescent="0.25">
      <c r="B2970" s="538"/>
      <c r="C2970" s="539"/>
      <c r="D2970" s="540"/>
      <c r="E2970" s="541"/>
      <c r="F2970" s="541"/>
      <c r="G2970" s="541"/>
      <c r="H2970" s="541"/>
      <c r="I2970" s="541"/>
      <c r="J2970" s="541"/>
      <c r="K2970" s="541"/>
    </row>
    <row r="2971" spans="2:11" ht="20.100000000000001" customHeight="1" x14ac:dyDescent="0.25">
      <c r="B2971" s="538"/>
      <c r="C2971" s="539"/>
      <c r="D2971" s="540"/>
      <c r="E2971" s="541"/>
      <c r="F2971" s="541"/>
      <c r="G2971" s="541"/>
      <c r="H2971" s="541"/>
      <c r="I2971" s="541"/>
      <c r="J2971" s="541"/>
      <c r="K2971" s="541"/>
    </row>
    <row r="2972" spans="2:11" ht="20.100000000000001" customHeight="1" x14ac:dyDescent="0.25">
      <c r="B2972" s="538"/>
      <c r="C2972" s="539"/>
      <c r="D2972" s="540"/>
      <c r="E2972" s="541"/>
      <c r="F2972" s="541"/>
      <c r="G2972" s="541"/>
      <c r="H2972" s="541"/>
      <c r="I2972" s="541"/>
      <c r="J2972" s="541"/>
      <c r="K2972" s="541"/>
    </row>
    <row r="2973" spans="2:11" ht="20.100000000000001" customHeight="1" x14ac:dyDescent="0.25">
      <c r="B2973" s="538"/>
      <c r="C2973" s="539"/>
      <c r="D2973" s="540"/>
      <c r="E2973" s="541"/>
      <c r="F2973" s="541"/>
      <c r="G2973" s="541"/>
      <c r="H2973" s="541"/>
      <c r="I2973" s="541"/>
      <c r="J2973" s="541"/>
      <c r="K2973" s="541"/>
    </row>
    <row r="2974" spans="2:11" ht="20.100000000000001" customHeight="1" x14ac:dyDescent="0.25">
      <c r="B2974" s="538"/>
      <c r="C2974" s="539"/>
      <c r="D2974" s="540"/>
      <c r="E2974" s="541"/>
      <c r="F2974" s="541"/>
      <c r="G2974" s="541"/>
      <c r="H2974" s="541"/>
      <c r="I2974" s="541"/>
      <c r="J2974" s="541"/>
      <c r="K2974" s="541"/>
    </row>
    <row r="2975" spans="2:11" ht="20.100000000000001" customHeight="1" x14ac:dyDescent="0.25">
      <c r="B2975" s="538"/>
      <c r="C2975" s="539"/>
      <c r="D2975" s="540"/>
      <c r="E2975" s="541"/>
      <c r="F2975" s="541"/>
      <c r="G2975" s="541"/>
      <c r="H2975" s="541"/>
      <c r="I2975" s="541"/>
      <c r="J2975" s="541"/>
      <c r="K2975" s="541"/>
    </row>
    <row r="2976" spans="2:11" ht="20.100000000000001" customHeight="1" x14ac:dyDescent="0.25">
      <c r="B2976" s="538"/>
      <c r="C2976" s="539"/>
      <c r="D2976" s="540"/>
      <c r="E2976" s="541"/>
      <c r="F2976" s="541"/>
      <c r="G2976" s="541"/>
      <c r="H2976" s="541"/>
      <c r="I2976" s="541"/>
      <c r="J2976" s="541"/>
      <c r="K2976" s="541"/>
    </row>
    <row r="2977" spans="2:11" ht="20.100000000000001" customHeight="1" x14ac:dyDescent="0.25">
      <c r="B2977" s="538"/>
      <c r="C2977" s="539"/>
      <c r="D2977" s="540"/>
      <c r="E2977" s="541"/>
      <c r="F2977" s="541"/>
      <c r="G2977" s="541"/>
      <c r="H2977" s="541"/>
      <c r="I2977" s="541"/>
      <c r="J2977" s="541"/>
      <c r="K2977" s="541"/>
    </row>
    <row r="2978" spans="2:11" ht="20.100000000000001" customHeight="1" x14ac:dyDescent="0.25">
      <c r="B2978" s="538"/>
      <c r="C2978" s="539"/>
      <c r="D2978" s="540"/>
      <c r="E2978" s="541"/>
      <c r="F2978" s="541"/>
      <c r="G2978" s="541"/>
      <c r="H2978" s="541"/>
      <c r="I2978" s="541"/>
      <c r="J2978" s="541"/>
      <c r="K2978" s="541"/>
    </row>
    <row r="2979" spans="2:11" ht="20.100000000000001" customHeight="1" x14ac:dyDescent="0.25">
      <c r="B2979" s="538"/>
      <c r="C2979" s="539"/>
      <c r="D2979" s="540"/>
      <c r="E2979" s="541"/>
      <c r="F2979" s="541"/>
      <c r="G2979" s="541"/>
      <c r="H2979" s="541"/>
      <c r="I2979" s="541"/>
      <c r="J2979" s="541"/>
      <c r="K2979" s="541"/>
    </row>
    <row r="2980" spans="2:11" ht="20.100000000000001" customHeight="1" x14ac:dyDescent="0.25">
      <c r="B2980" s="538"/>
      <c r="C2980" s="539"/>
      <c r="D2980" s="540"/>
      <c r="E2980" s="541"/>
      <c r="F2980" s="541"/>
      <c r="G2980" s="541"/>
      <c r="H2980" s="541"/>
      <c r="I2980" s="541"/>
      <c r="J2980" s="541"/>
      <c r="K2980" s="541"/>
    </row>
    <row r="2981" spans="2:11" ht="20.100000000000001" customHeight="1" x14ac:dyDescent="0.25">
      <c r="B2981" s="538"/>
      <c r="C2981" s="539"/>
      <c r="D2981" s="540"/>
      <c r="E2981" s="541"/>
      <c r="F2981" s="541"/>
      <c r="G2981" s="541"/>
      <c r="H2981" s="541"/>
      <c r="I2981" s="541"/>
      <c r="J2981" s="541"/>
      <c r="K2981" s="541"/>
    </row>
    <row r="2982" spans="2:11" ht="20.100000000000001" customHeight="1" x14ac:dyDescent="0.25">
      <c r="B2982" s="538"/>
      <c r="C2982" s="539"/>
      <c r="D2982" s="540"/>
      <c r="E2982" s="541"/>
      <c r="F2982" s="541"/>
      <c r="G2982" s="541"/>
      <c r="H2982" s="541"/>
      <c r="I2982" s="541"/>
      <c r="J2982" s="541"/>
      <c r="K2982" s="541"/>
    </row>
    <row r="2983" spans="2:11" ht="20.100000000000001" customHeight="1" x14ac:dyDescent="0.25">
      <c r="B2983" s="538"/>
      <c r="C2983" s="539"/>
      <c r="D2983" s="540"/>
      <c r="E2983" s="541"/>
      <c r="F2983" s="541"/>
      <c r="G2983" s="541"/>
      <c r="H2983" s="541"/>
      <c r="I2983" s="541"/>
      <c r="J2983" s="541"/>
      <c r="K2983" s="541"/>
    </row>
    <row r="2984" spans="2:11" ht="20.100000000000001" customHeight="1" x14ac:dyDescent="0.25">
      <c r="B2984" s="538"/>
      <c r="C2984" s="539"/>
      <c r="D2984" s="540"/>
      <c r="E2984" s="541"/>
      <c r="F2984" s="541"/>
      <c r="G2984" s="541"/>
      <c r="H2984" s="541"/>
      <c r="I2984" s="541"/>
      <c r="J2984" s="541"/>
      <c r="K2984" s="541"/>
    </row>
    <row r="2985" spans="2:11" ht="20.100000000000001" customHeight="1" x14ac:dyDescent="0.25">
      <c r="B2985" s="538"/>
      <c r="C2985" s="539"/>
      <c r="D2985" s="540"/>
      <c r="E2985" s="541"/>
      <c r="F2985" s="541"/>
      <c r="G2985" s="541"/>
      <c r="H2985" s="541"/>
      <c r="I2985" s="541"/>
      <c r="J2985" s="541"/>
      <c r="K2985" s="541"/>
    </row>
    <row r="2986" spans="2:11" ht="20.100000000000001" customHeight="1" x14ac:dyDescent="0.25">
      <c r="B2986" s="538"/>
      <c r="C2986" s="539"/>
      <c r="D2986" s="540"/>
      <c r="E2986" s="541"/>
      <c r="F2986" s="541"/>
      <c r="G2986" s="541"/>
      <c r="H2986" s="541"/>
      <c r="I2986" s="541"/>
      <c r="J2986" s="541"/>
      <c r="K2986" s="541"/>
    </row>
    <row r="2987" spans="2:11" ht="20.100000000000001" customHeight="1" x14ac:dyDescent="0.25">
      <c r="B2987" s="538"/>
      <c r="C2987" s="539"/>
      <c r="D2987" s="540"/>
      <c r="E2987" s="541"/>
      <c r="F2987" s="541"/>
      <c r="G2987" s="541"/>
      <c r="H2987" s="541"/>
      <c r="I2987" s="541"/>
      <c r="J2987" s="541"/>
      <c r="K2987" s="541"/>
    </row>
    <row r="2988" spans="2:11" ht="20.100000000000001" customHeight="1" x14ac:dyDescent="0.25">
      <c r="B2988" s="538"/>
      <c r="C2988" s="539"/>
      <c r="D2988" s="540"/>
      <c r="E2988" s="541"/>
      <c r="F2988" s="541"/>
      <c r="G2988" s="541"/>
      <c r="H2988" s="541"/>
      <c r="I2988" s="541"/>
      <c r="J2988" s="541"/>
      <c r="K2988" s="541"/>
    </row>
    <row r="2989" spans="2:11" ht="20.100000000000001" customHeight="1" x14ac:dyDescent="0.25">
      <c r="B2989" s="538"/>
      <c r="C2989" s="539"/>
      <c r="D2989" s="540"/>
      <c r="E2989" s="541"/>
      <c r="F2989" s="541"/>
      <c r="G2989" s="541"/>
      <c r="H2989" s="541"/>
      <c r="I2989" s="541"/>
      <c r="J2989" s="541"/>
      <c r="K2989" s="541"/>
    </row>
    <row r="2990" spans="2:11" ht="20.100000000000001" customHeight="1" x14ac:dyDescent="0.25">
      <c r="B2990" s="538"/>
      <c r="C2990" s="539"/>
      <c r="D2990" s="540"/>
      <c r="E2990" s="541"/>
      <c r="F2990" s="541"/>
      <c r="G2990" s="541"/>
      <c r="H2990" s="541"/>
      <c r="I2990" s="541"/>
      <c r="J2990" s="541"/>
      <c r="K2990" s="541"/>
    </row>
    <row r="2991" spans="2:11" ht="20.100000000000001" customHeight="1" x14ac:dyDescent="0.25">
      <c r="B2991" s="538"/>
      <c r="C2991" s="539"/>
      <c r="D2991" s="540"/>
      <c r="E2991" s="541"/>
      <c r="F2991" s="541"/>
      <c r="G2991" s="541"/>
      <c r="H2991" s="541"/>
      <c r="I2991" s="541"/>
      <c r="J2991" s="541"/>
      <c r="K2991" s="541"/>
    </row>
    <row r="2992" spans="2:11" ht="20.100000000000001" customHeight="1" x14ac:dyDescent="0.25">
      <c r="B2992" s="538"/>
      <c r="C2992" s="539"/>
      <c r="D2992" s="540"/>
      <c r="E2992" s="541"/>
      <c r="F2992" s="541"/>
      <c r="G2992" s="541"/>
      <c r="H2992" s="541"/>
      <c r="I2992" s="541"/>
      <c r="J2992" s="541"/>
      <c r="K2992" s="541"/>
    </row>
    <row r="2993" spans="2:11" ht="20.100000000000001" customHeight="1" x14ac:dyDescent="0.25">
      <c r="B2993" s="538"/>
      <c r="C2993" s="539"/>
      <c r="D2993" s="540"/>
      <c r="E2993" s="541"/>
      <c r="F2993" s="541"/>
      <c r="G2993" s="541"/>
      <c r="H2993" s="541"/>
      <c r="I2993" s="541"/>
      <c r="J2993" s="541"/>
      <c r="K2993" s="541"/>
    </row>
    <row r="2994" spans="2:11" ht="20.100000000000001" customHeight="1" x14ac:dyDescent="0.25">
      <c r="B2994" s="538"/>
      <c r="C2994" s="539"/>
      <c r="D2994" s="540"/>
      <c r="E2994" s="541"/>
      <c r="F2994" s="541"/>
      <c r="G2994" s="541"/>
      <c r="H2994" s="541"/>
      <c r="I2994" s="541"/>
      <c r="J2994" s="541"/>
      <c r="K2994" s="541"/>
    </row>
    <row r="2995" spans="2:11" ht="20.100000000000001" customHeight="1" x14ac:dyDescent="0.25">
      <c r="B2995" s="538"/>
      <c r="C2995" s="539"/>
      <c r="D2995" s="540"/>
      <c r="E2995" s="541"/>
      <c r="F2995" s="541"/>
      <c r="G2995" s="541"/>
      <c r="H2995" s="541"/>
      <c r="I2995" s="541"/>
      <c r="J2995" s="541"/>
      <c r="K2995" s="541"/>
    </row>
    <row r="2996" spans="2:11" ht="20.100000000000001" customHeight="1" x14ac:dyDescent="0.25">
      <c r="B2996" s="538"/>
      <c r="C2996" s="539"/>
      <c r="D2996" s="540"/>
      <c r="E2996" s="541"/>
      <c r="F2996" s="541"/>
      <c r="G2996" s="541"/>
      <c r="H2996" s="541"/>
      <c r="I2996" s="541"/>
      <c r="J2996" s="541"/>
      <c r="K2996" s="541"/>
    </row>
    <row r="2997" spans="2:11" ht="20.100000000000001" customHeight="1" x14ac:dyDescent="0.25">
      <c r="B2997" s="538"/>
      <c r="C2997" s="539"/>
      <c r="D2997" s="540"/>
      <c r="E2997" s="541"/>
      <c r="F2997" s="541"/>
      <c r="G2997" s="541"/>
      <c r="H2997" s="541"/>
      <c r="I2997" s="541"/>
      <c r="J2997" s="541"/>
      <c r="K2997" s="541"/>
    </row>
    <row r="2998" spans="2:11" ht="20.100000000000001" customHeight="1" x14ac:dyDescent="0.25">
      <c r="B2998" s="538"/>
      <c r="C2998" s="539"/>
      <c r="D2998" s="540"/>
      <c r="E2998" s="541"/>
      <c r="F2998" s="541"/>
      <c r="G2998" s="541"/>
      <c r="H2998" s="541"/>
      <c r="I2998" s="541"/>
      <c r="J2998" s="541"/>
      <c r="K2998" s="541"/>
    </row>
    <row r="2999" spans="2:11" ht="20.100000000000001" customHeight="1" x14ac:dyDescent="0.25">
      <c r="B2999" s="538"/>
      <c r="C2999" s="539"/>
      <c r="D2999" s="540"/>
      <c r="E2999" s="541"/>
      <c r="F2999" s="541"/>
      <c r="G2999" s="541"/>
      <c r="H2999" s="541"/>
      <c r="I2999" s="541"/>
      <c r="J2999" s="541"/>
      <c r="K2999" s="541"/>
    </row>
    <row r="3000" spans="2:11" ht="20.100000000000001" customHeight="1" x14ac:dyDescent="0.25">
      <c r="B3000" s="538"/>
      <c r="C3000" s="539"/>
      <c r="D3000" s="540"/>
      <c r="E3000" s="541"/>
      <c r="F3000" s="541"/>
      <c r="G3000" s="541"/>
      <c r="H3000" s="541"/>
      <c r="I3000" s="541"/>
      <c r="J3000" s="541"/>
      <c r="K3000" s="541"/>
    </row>
    <row r="3001" spans="2:11" ht="20.100000000000001" customHeight="1" x14ac:dyDescent="0.25">
      <c r="B3001" s="538"/>
      <c r="C3001" s="539"/>
      <c r="D3001" s="540"/>
      <c r="E3001" s="541"/>
      <c r="F3001" s="541"/>
      <c r="G3001" s="541"/>
      <c r="H3001" s="541"/>
      <c r="I3001" s="541"/>
      <c r="J3001" s="541"/>
      <c r="K3001" s="541"/>
    </row>
    <row r="3002" spans="2:11" ht="20.100000000000001" customHeight="1" x14ac:dyDescent="0.25">
      <c r="B3002" s="538"/>
      <c r="C3002" s="539"/>
      <c r="D3002" s="540"/>
      <c r="E3002" s="541"/>
      <c r="F3002" s="541"/>
      <c r="G3002" s="541"/>
      <c r="H3002" s="541"/>
      <c r="I3002" s="541"/>
      <c r="J3002" s="541"/>
      <c r="K3002" s="541"/>
    </row>
    <row r="3003" spans="2:11" ht="20.100000000000001" customHeight="1" x14ac:dyDescent="0.25">
      <c r="B3003" s="538"/>
      <c r="C3003" s="539"/>
      <c r="D3003" s="540"/>
      <c r="E3003" s="541"/>
      <c r="F3003" s="541"/>
      <c r="G3003" s="541"/>
      <c r="H3003" s="541"/>
      <c r="I3003" s="541"/>
      <c r="J3003" s="541"/>
      <c r="K3003" s="541"/>
    </row>
    <row r="3004" spans="2:11" ht="20.100000000000001" customHeight="1" x14ac:dyDescent="0.25">
      <c r="B3004" s="538"/>
      <c r="C3004" s="539"/>
      <c r="D3004" s="540"/>
      <c r="E3004" s="541"/>
      <c r="F3004" s="541"/>
      <c r="G3004" s="541"/>
      <c r="H3004" s="541"/>
      <c r="I3004" s="541"/>
      <c r="J3004" s="541"/>
      <c r="K3004" s="541"/>
    </row>
    <row r="3005" spans="2:11" ht="20.100000000000001" customHeight="1" x14ac:dyDescent="0.25">
      <c r="B3005" s="538"/>
      <c r="C3005" s="539"/>
      <c r="D3005" s="540"/>
      <c r="E3005" s="541"/>
      <c r="F3005" s="541"/>
      <c r="G3005" s="541"/>
      <c r="H3005" s="541"/>
      <c r="I3005" s="541"/>
      <c r="J3005" s="541"/>
      <c r="K3005" s="541"/>
    </row>
    <row r="3006" spans="2:11" ht="20.100000000000001" customHeight="1" x14ac:dyDescent="0.25">
      <c r="B3006" s="538"/>
      <c r="C3006" s="539"/>
      <c r="D3006" s="540"/>
      <c r="E3006" s="541"/>
      <c r="F3006" s="541"/>
      <c r="G3006" s="541"/>
      <c r="H3006" s="541"/>
      <c r="I3006" s="541"/>
      <c r="J3006" s="541"/>
      <c r="K3006" s="541"/>
    </row>
    <row r="3007" spans="2:11" ht="20.100000000000001" customHeight="1" x14ac:dyDescent="0.25">
      <c r="B3007" s="538"/>
      <c r="C3007" s="539"/>
      <c r="D3007" s="540"/>
      <c r="E3007" s="541"/>
      <c r="F3007" s="541"/>
      <c r="G3007" s="541"/>
      <c r="H3007" s="541"/>
      <c r="I3007" s="541"/>
      <c r="J3007" s="541"/>
      <c r="K3007" s="541"/>
    </row>
    <row r="3008" spans="2:11" ht="20.100000000000001" customHeight="1" x14ac:dyDescent="0.25">
      <c r="B3008" s="538"/>
      <c r="C3008" s="539"/>
      <c r="D3008" s="540"/>
      <c r="E3008" s="541"/>
      <c r="F3008" s="541"/>
      <c r="G3008" s="541"/>
      <c r="H3008" s="541"/>
      <c r="I3008" s="541"/>
      <c r="J3008" s="541"/>
      <c r="K3008" s="541"/>
    </row>
    <row r="3009" spans="1:11" ht="20.100000000000001" customHeight="1" x14ac:dyDescent="0.25">
      <c r="B3009" s="538"/>
      <c r="C3009" s="539"/>
      <c r="D3009" s="540"/>
      <c r="E3009" s="541"/>
      <c r="F3009" s="541"/>
      <c r="G3009" s="541"/>
      <c r="H3009" s="541"/>
      <c r="I3009" s="541"/>
      <c r="J3009" s="541"/>
      <c r="K3009" s="541"/>
    </row>
    <row r="3010" spans="1:11" ht="20.100000000000001" customHeight="1" x14ac:dyDescent="0.25">
      <c r="B3010" s="538"/>
      <c r="C3010" s="539"/>
      <c r="D3010" s="540"/>
      <c r="E3010" s="541"/>
      <c r="F3010" s="541"/>
      <c r="G3010" s="541"/>
      <c r="H3010" s="541"/>
      <c r="I3010" s="541"/>
      <c r="J3010" s="541"/>
      <c r="K3010" s="541"/>
    </row>
    <row r="3011" spans="1:11" ht="20.100000000000001" customHeight="1" x14ac:dyDescent="0.25">
      <c r="B3011" s="538"/>
      <c r="C3011" s="539"/>
      <c r="D3011" s="540"/>
      <c r="E3011" s="541"/>
      <c r="F3011" s="541"/>
      <c r="G3011" s="541"/>
      <c r="H3011" s="541"/>
      <c r="I3011" s="541"/>
      <c r="J3011" s="541"/>
      <c r="K3011" s="541"/>
    </row>
    <row r="3012" spans="1:11" ht="20.100000000000001" customHeight="1" x14ac:dyDescent="0.25">
      <c r="B3012" s="538"/>
      <c r="C3012" s="539"/>
      <c r="D3012" s="540"/>
      <c r="E3012" s="541"/>
      <c r="F3012" s="541"/>
      <c r="G3012" s="541"/>
      <c r="H3012" s="541"/>
      <c r="I3012" s="541"/>
      <c r="J3012" s="541"/>
      <c r="K3012" s="541"/>
    </row>
    <row r="3013" spans="1:11" ht="20.100000000000001" customHeight="1" x14ac:dyDescent="0.25">
      <c r="B3013" s="538"/>
      <c r="C3013" s="539"/>
      <c r="D3013" s="540"/>
      <c r="E3013" s="541"/>
      <c r="F3013" s="541"/>
      <c r="G3013" s="541"/>
      <c r="H3013" s="541"/>
      <c r="I3013" s="541"/>
      <c r="J3013" s="541"/>
      <c r="K3013" s="541"/>
    </row>
    <row r="3014" spans="1:11" ht="20.100000000000001" customHeight="1" x14ac:dyDescent="0.25">
      <c r="B3014" s="452"/>
      <c r="C3014" s="452"/>
      <c r="D3014" s="452"/>
      <c r="E3014" s="452"/>
      <c r="F3014" s="452"/>
      <c r="G3014" s="452"/>
      <c r="H3014" s="452"/>
      <c r="I3014" s="452"/>
      <c r="J3014" s="452"/>
      <c r="K3014" s="452"/>
    </row>
    <row r="3015" spans="1:11" ht="20.100000000000001" customHeight="1" x14ac:dyDescent="0.25">
      <c r="A3015" s="543"/>
      <c r="B3015" s="449">
        <f t="shared" ref="B3015:B3029" si="6">IFERROR(IF(LEN(C3015)=0,"",StartYear+6),"")</f>
        <v>2028</v>
      </c>
      <c r="C3015" s="348" t="str">
        <f>IFERROR(IF(INDEX(TableEmployeeList[Employee Name],Calc!B11)="","",INDEX(TableEmployeeList[Employee Name],Calc!B11)),"")</f>
        <v>Jonah Peterson</v>
      </c>
      <c r="D3015" s="349" t="str">
        <f>IFERROR(IF(INDEX(TableEmployeeList[Department],Calc!B11)="","",INDEX(TableEmployeeList[Department],Calc!B11)),"")</f>
        <v>HR</v>
      </c>
      <c r="E3015" s="327"/>
      <c r="F3015" s="327"/>
      <c r="G3015" s="327"/>
      <c r="H3015" s="327"/>
      <c r="I3015" s="327"/>
      <c r="J3015" s="327"/>
      <c r="K3015" s="327"/>
    </row>
    <row r="3016" spans="1:11" ht="20.100000000000001" customHeight="1" x14ac:dyDescent="0.25">
      <c r="A3016" s="543"/>
      <c r="B3016" s="450">
        <f t="shared" si="6"/>
        <v>2028</v>
      </c>
      <c r="C3016" s="348" t="str">
        <f>IFERROR(IF(INDEX(TableEmployeeList[Employee Name],Calc!B12)="","",INDEX(TableEmployeeList[Employee Name],Calc!B12)),"")</f>
        <v>Laila Robinson</v>
      </c>
      <c r="D3016" s="349" t="str">
        <f>IFERROR(IF(INDEX(TableEmployeeList[Department],Calc!B12)="","",INDEX(TableEmployeeList[Department],Calc!B12)),"")</f>
        <v>Marketing</v>
      </c>
      <c r="E3016" s="327"/>
      <c r="F3016" s="327"/>
      <c r="G3016" s="327"/>
      <c r="H3016" s="327"/>
      <c r="I3016" s="327"/>
      <c r="J3016" s="327"/>
      <c r="K3016" s="327"/>
    </row>
    <row r="3017" spans="1:11" ht="20.100000000000001" customHeight="1" x14ac:dyDescent="0.25">
      <c r="A3017" s="543"/>
      <c r="B3017" s="450">
        <f t="shared" si="6"/>
        <v>2028</v>
      </c>
      <c r="C3017" s="348" t="str">
        <f>IFERROR(IF(INDEX(TableEmployeeList[Employee Name],Calc!B13)="","",INDEX(TableEmployeeList[Employee Name],Calc!B13)),"")</f>
        <v>Vincent Collins</v>
      </c>
      <c r="D3017" s="349" t="str">
        <f>IFERROR(IF(INDEX(TableEmployeeList[Department],Calc!B13)="","",INDEX(TableEmployeeList[Department],Calc!B13)),"")</f>
        <v>Marketing</v>
      </c>
      <c r="E3017" s="327"/>
      <c r="F3017" s="327"/>
      <c r="G3017" s="327"/>
      <c r="H3017" s="327"/>
      <c r="I3017" s="327"/>
      <c r="J3017" s="327"/>
      <c r="K3017" s="327"/>
    </row>
    <row r="3018" spans="1:11" ht="20.100000000000001" customHeight="1" x14ac:dyDescent="0.25">
      <c r="A3018" s="543"/>
      <c r="B3018" s="450">
        <f t="shared" si="6"/>
        <v>2028</v>
      </c>
      <c r="C3018" s="348" t="str">
        <f>IFERROR(IF(INDEX(TableEmployeeList[Employee Name],Calc!B14)="","",INDEX(TableEmployeeList[Employee Name],Calc!B14)),"")</f>
        <v>Noah Kim</v>
      </c>
      <c r="D3018" s="349" t="str">
        <f>IFERROR(IF(INDEX(TableEmployeeList[Department],Calc!B14)="","",INDEX(TableEmployeeList[Department],Calc!B14)),"")</f>
        <v>Finance</v>
      </c>
      <c r="E3018" s="327"/>
      <c r="F3018" s="327"/>
      <c r="G3018" s="327"/>
      <c r="H3018" s="327"/>
      <c r="I3018" s="327"/>
      <c r="J3018" s="327"/>
      <c r="K3018" s="327"/>
    </row>
    <row r="3019" spans="1:11" ht="20.100000000000001" customHeight="1" x14ac:dyDescent="0.25">
      <c r="A3019" s="543"/>
      <c r="B3019" s="450">
        <f t="shared" si="6"/>
        <v>2028</v>
      </c>
      <c r="C3019" s="348" t="str">
        <f>IFERROR(IF(INDEX(TableEmployeeList[Employee Name],Calc!B15)="","",INDEX(TableEmployeeList[Employee Name],Calc!B15)),"")</f>
        <v>Kane Watts</v>
      </c>
      <c r="D3019" s="349" t="str">
        <f>IFERROR(IF(INDEX(TableEmployeeList[Department],Calc!B15)="","",INDEX(TableEmployeeList[Department],Calc!B15)),"")</f>
        <v>Finance</v>
      </c>
      <c r="E3019" s="327"/>
      <c r="F3019" s="327"/>
      <c r="G3019" s="327"/>
      <c r="H3019" s="327"/>
      <c r="I3019" s="327"/>
      <c r="J3019" s="327"/>
      <c r="K3019" s="327"/>
    </row>
    <row r="3020" spans="1:11" ht="20.100000000000001" customHeight="1" x14ac:dyDescent="0.25">
      <c r="A3020" s="543"/>
      <c r="B3020" s="450">
        <f t="shared" si="6"/>
        <v>2028</v>
      </c>
      <c r="C3020" s="348" t="str">
        <f>IFERROR(IF(INDEX(TableEmployeeList[Employee Name],Calc!B16)="","",INDEX(TableEmployeeList[Employee Name],Calc!B16)),"")</f>
        <v>Ryan Briggs</v>
      </c>
      <c r="D3020" s="349" t="str">
        <f>IFERROR(IF(INDEX(TableEmployeeList[Department],Calc!B16)="","",INDEX(TableEmployeeList[Department],Calc!B16)),"")</f>
        <v>Accounting</v>
      </c>
      <c r="E3020" s="327"/>
      <c r="F3020" s="327"/>
      <c r="G3020" s="327"/>
      <c r="H3020" s="327"/>
      <c r="I3020" s="327"/>
      <c r="J3020" s="327"/>
      <c r="K3020" s="327"/>
    </row>
    <row r="3021" spans="1:11" ht="20.100000000000001" customHeight="1" x14ac:dyDescent="0.25">
      <c r="A3021" s="543"/>
      <c r="B3021" s="450">
        <f t="shared" si="6"/>
        <v>2028</v>
      </c>
      <c r="C3021" s="348" t="str">
        <f>IFERROR(IF(INDEX(TableEmployeeList[Employee Name],Calc!B17)="","",INDEX(TableEmployeeList[Employee Name],Calc!B17)),"")</f>
        <v>Kobe Murphy</v>
      </c>
      <c r="D3021" s="349" t="str">
        <f>IFERROR(IF(INDEX(TableEmployeeList[Department],Calc!B17)="","",INDEX(TableEmployeeList[Department],Calc!B17)),"")</f>
        <v>Accounting</v>
      </c>
      <c r="E3021" s="327"/>
      <c r="F3021" s="327"/>
      <c r="G3021" s="327"/>
      <c r="H3021" s="327"/>
      <c r="I3021" s="327"/>
      <c r="J3021" s="327"/>
      <c r="K3021" s="327"/>
    </row>
    <row r="3022" spans="1:11" ht="20.100000000000001" customHeight="1" x14ac:dyDescent="0.25">
      <c r="A3022" s="543"/>
      <c r="B3022" s="450">
        <f t="shared" si="6"/>
        <v>2028</v>
      </c>
      <c r="C3022" s="348" t="str">
        <f>IFERROR(IF(INDEX(TableEmployeeList[Employee Name],Calc!B18)="","",INDEX(TableEmployeeList[Employee Name],Calc!B18)),"")</f>
        <v>Rylie Norman</v>
      </c>
      <c r="D3022" s="349" t="str">
        <f>IFERROR(IF(INDEX(TableEmployeeList[Department],Calc!B18)="","",INDEX(TableEmployeeList[Department],Calc!B18)),"")</f>
        <v>Sales</v>
      </c>
      <c r="E3022" s="327"/>
      <c r="F3022" s="327"/>
      <c r="G3022" s="327"/>
      <c r="H3022" s="327"/>
      <c r="I3022" s="327"/>
      <c r="J3022" s="327"/>
      <c r="K3022" s="327"/>
    </row>
    <row r="3023" spans="1:11" ht="20.100000000000001" customHeight="1" x14ac:dyDescent="0.25">
      <c r="A3023" s="543"/>
      <c r="B3023" s="450">
        <f t="shared" si="6"/>
        <v>2028</v>
      </c>
      <c r="C3023" s="348" t="str">
        <f>IFERROR(IF(INDEX(TableEmployeeList[Employee Name],Calc!B19)="","",INDEX(TableEmployeeList[Employee Name],Calc!B19)),"")</f>
        <v>Adalynn Turner</v>
      </c>
      <c r="D3023" s="349" t="str">
        <f>IFERROR(IF(INDEX(TableEmployeeList[Department],Calc!B19)="","",INDEX(TableEmployeeList[Department],Calc!B19)),"")</f>
        <v>Sales</v>
      </c>
      <c r="E3023" s="327"/>
      <c r="F3023" s="327"/>
      <c r="G3023" s="327"/>
      <c r="H3023" s="327"/>
      <c r="I3023" s="327"/>
      <c r="J3023" s="327"/>
      <c r="K3023" s="327"/>
    </row>
    <row r="3024" spans="1:11" ht="20.100000000000001" customHeight="1" x14ac:dyDescent="0.25">
      <c r="A3024" s="543"/>
      <c r="B3024" s="450">
        <f t="shared" si="6"/>
        <v>2028</v>
      </c>
      <c r="C3024" s="348" t="str">
        <f>IFERROR(IF(INDEX(TableEmployeeList[Employee Name],Calc!B20)="","",INDEX(TableEmployeeList[Employee Name],Calc!B20)),"")</f>
        <v>Aylin Berry</v>
      </c>
      <c r="D3024" s="349" t="str">
        <f>IFERROR(IF(INDEX(TableEmployeeList[Department],Calc!B20)="","",INDEX(TableEmployeeList[Department],Calc!B20)),"")</f>
        <v>Sales</v>
      </c>
      <c r="E3024" s="327"/>
      <c r="F3024" s="327"/>
      <c r="G3024" s="327"/>
      <c r="H3024" s="327"/>
      <c r="I3024" s="327"/>
      <c r="J3024" s="327"/>
      <c r="K3024" s="327"/>
    </row>
    <row r="3025" spans="1:11" ht="20.100000000000001" customHeight="1" x14ac:dyDescent="0.25">
      <c r="A3025" s="543"/>
      <c r="B3025" s="450" t="str">
        <f t="shared" si="6"/>
        <v/>
      </c>
      <c r="C3025" s="348" t="str">
        <f>IFERROR(IF(INDEX(TableEmployeeList[Employee Name],Calc!B21)="","",INDEX(TableEmployeeList[Employee Name],Calc!B21)),"")</f>
        <v/>
      </c>
      <c r="D3025" s="349" t="str">
        <f>IFERROR(IF(INDEX(TableEmployeeList[Department],Calc!B21)="","",INDEX(TableEmployeeList[Department],Calc!B21)),"")</f>
        <v/>
      </c>
      <c r="E3025" s="327"/>
      <c r="F3025" s="327"/>
      <c r="G3025" s="327"/>
      <c r="H3025" s="327"/>
      <c r="I3025" s="327"/>
      <c r="J3025" s="327"/>
      <c r="K3025" s="327"/>
    </row>
    <row r="3026" spans="1:11" ht="20.100000000000001" customHeight="1" x14ac:dyDescent="0.25">
      <c r="A3026" s="543"/>
      <c r="B3026" s="450" t="str">
        <f t="shared" si="6"/>
        <v/>
      </c>
      <c r="C3026" s="348" t="str">
        <f>IFERROR(IF(INDEX(TableEmployeeList[Employee Name],Calc!B22)="","",INDEX(TableEmployeeList[Employee Name],Calc!B22)),"")</f>
        <v/>
      </c>
      <c r="D3026" s="349" t="str">
        <f>IFERROR(IF(INDEX(TableEmployeeList[Department],Calc!B22)="","",INDEX(TableEmployeeList[Department],Calc!B22)),"")</f>
        <v/>
      </c>
      <c r="E3026" s="327"/>
      <c r="F3026" s="327"/>
      <c r="G3026" s="327"/>
      <c r="H3026" s="327"/>
      <c r="I3026" s="327"/>
      <c r="J3026" s="327"/>
      <c r="K3026" s="327"/>
    </row>
    <row r="3027" spans="1:11" ht="20.100000000000001" customHeight="1" x14ac:dyDescent="0.25">
      <c r="A3027" s="543"/>
      <c r="B3027" s="450" t="str">
        <f t="shared" si="6"/>
        <v/>
      </c>
      <c r="C3027" s="348" t="str">
        <f>IFERROR(IF(INDEX(TableEmployeeList[Employee Name],Calc!B23)="","",INDEX(TableEmployeeList[Employee Name],Calc!B23)),"")</f>
        <v/>
      </c>
      <c r="D3027" s="349" t="str">
        <f>IFERROR(IF(INDEX(TableEmployeeList[Department],Calc!B23)="","",INDEX(TableEmployeeList[Department],Calc!B23)),"")</f>
        <v/>
      </c>
      <c r="E3027" s="327"/>
      <c r="F3027" s="327"/>
      <c r="G3027" s="327"/>
      <c r="H3027" s="327"/>
      <c r="I3027" s="327"/>
      <c r="J3027" s="327"/>
      <c r="K3027" s="327"/>
    </row>
    <row r="3028" spans="1:11" ht="20.100000000000001" customHeight="1" x14ac:dyDescent="0.25">
      <c r="A3028" s="543"/>
      <c r="B3028" s="450" t="str">
        <f t="shared" si="6"/>
        <v/>
      </c>
      <c r="C3028" s="348" t="str">
        <f>IFERROR(IF(INDEX(TableEmployeeList[Employee Name],Calc!B24)="","",INDEX(TableEmployeeList[Employee Name],Calc!B24)),"")</f>
        <v/>
      </c>
      <c r="D3028" s="349" t="str">
        <f>IFERROR(IF(INDEX(TableEmployeeList[Department],Calc!B24)="","",INDEX(TableEmployeeList[Department],Calc!B24)),"")</f>
        <v/>
      </c>
      <c r="E3028" s="327"/>
      <c r="F3028" s="327"/>
      <c r="G3028" s="327"/>
      <c r="H3028" s="327"/>
      <c r="I3028" s="327"/>
      <c r="J3028" s="327"/>
      <c r="K3028" s="327"/>
    </row>
    <row r="3029" spans="1:11" ht="20.100000000000001" customHeight="1" x14ac:dyDescent="0.25">
      <c r="A3029" s="543"/>
      <c r="B3029" s="450" t="str">
        <f t="shared" si="6"/>
        <v/>
      </c>
      <c r="C3029" s="348" t="str">
        <f>IFERROR(IF(INDEX(TableEmployeeList[Employee Name],Calc!B25)="","",INDEX(TableEmployeeList[Employee Name],Calc!B25)),"")</f>
        <v/>
      </c>
      <c r="D3029" s="349" t="str">
        <f>IFERROR(IF(INDEX(TableEmployeeList[Department],Calc!B25)="","",INDEX(TableEmployeeList[Department],Calc!B25)),"")</f>
        <v/>
      </c>
      <c r="E3029" s="327"/>
      <c r="F3029" s="327"/>
      <c r="G3029" s="327"/>
      <c r="H3029" s="327"/>
      <c r="I3029" s="327"/>
      <c r="J3029" s="327"/>
      <c r="K3029" s="327"/>
    </row>
    <row r="3030" spans="1:11" ht="20.100000000000001" customHeight="1" x14ac:dyDescent="0.25">
      <c r="A3030" s="543"/>
      <c r="B3030" s="538"/>
      <c r="C3030" s="539"/>
      <c r="D3030" s="540"/>
      <c r="E3030" s="541"/>
      <c r="F3030" s="541"/>
      <c r="G3030" s="541"/>
      <c r="H3030" s="541"/>
      <c r="I3030" s="541"/>
      <c r="J3030" s="541"/>
      <c r="K3030" s="541"/>
    </row>
    <row r="3031" spans="1:11" ht="20.100000000000001" customHeight="1" x14ac:dyDescent="0.25">
      <c r="A3031" s="543"/>
      <c r="B3031" s="538"/>
      <c r="C3031" s="539"/>
      <c r="D3031" s="540"/>
      <c r="E3031" s="541"/>
      <c r="F3031" s="541"/>
      <c r="G3031" s="541"/>
      <c r="H3031" s="541"/>
      <c r="I3031" s="541"/>
      <c r="J3031" s="541"/>
      <c r="K3031" s="541"/>
    </row>
    <row r="3032" spans="1:11" ht="20.100000000000001" customHeight="1" x14ac:dyDescent="0.25">
      <c r="A3032" s="543"/>
      <c r="B3032" s="538"/>
      <c r="C3032" s="539"/>
      <c r="D3032" s="540"/>
      <c r="E3032" s="541"/>
      <c r="F3032" s="541"/>
      <c r="G3032" s="541"/>
      <c r="H3032" s="541"/>
      <c r="I3032" s="541"/>
      <c r="J3032" s="541"/>
      <c r="K3032" s="541"/>
    </row>
    <row r="3033" spans="1:11" ht="20.100000000000001" customHeight="1" x14ac:dyDescent="0.25">
      <c r="A3033" s="543"/>
      <c r="B3033" s="538"/>
      <c r="C3033" s="539"/>
      <c r="D3033" s="540"/>
      <c r="E3033" s="541"/>
      <c r="F3033" s="541"/>
      <c r="G3033" s="541"/>
      <c r="H3033" s="541"/>
      <c r="I3033" s="541"/>
      <c r="J3033" s="541"/>
      <c r="K3033" s="541"/>
    </row>
    <row r="3034" spans="1:11" ht="20.100000000000001" customHeight="1" x14ac:dyDescent="0.25">
      <c r="A3034" s="543"/>
      <c r="B3034" s="538"/>
      <c r="C3034" s="539"/>
      <c r="D3034" s="540"/>
      <c r="E3034" s="541"/>
      <c r="F3034" s="541"/>
      <c r="G3034" s="541"/>
      <c r="H3034" s="541"/>
      <c r="I3034" s="541"/>
      <c r="J3034" s="541"/>
      <c r="K3034" s="541"/>
    </row>
    <row r="3035" spans="1:11" ht="20.100000000000001" customHeight="1" x14ac:dyDescent="0.25">
      <c r="B3035" s="538"/>
      <c r="C3035" s="539"/>
      <c r="D3035" s="540"/>
      <c r="E3035" s="541"/>
      <c r="F3035" s="541"/>
      <c r="G3035" s="541"/>
      <c r="H3035" s="541"/>
      <c r="I3035" s="541"/>
      <c r="J3035" s="541"/>
      <c r="K3035" s="541"/>
    </row>
    <row r="3036" spans="1:11" ht="20.100000000000001" customHeight="1" x14ac:dyDescent="0.25">
      <c r="B3036" s="538"/>
      <c r="C3036" s="539"/>
      <c r="D3036" s="540"/>
      <c r="E3036" s="541"/>
      <c r="F3036" s="541"/>
      <c r="G3036" s="541"/>
      <c r="H3036" s="541"/>
      <c r="I3036" s="541"/>
      <c r="J3036" s="541"/>
      <c r="K3036" s="541"/>
    </row>
    <row r="3037" spans="1:11" ht="20.100000000000001" customHeight="1" x14ac:dyDescent="0.25">
      <c r="B3037" s="538"/>
      <c r="C3037" s="539"/>
      <c r="D3037" s="540"/>
      <c r="E3037" s="541"/>
      <c r="F3037" s="541"/>
      <c r="G3037" s="541"/>
      <c r="H3037" s="541"/>
      <c r="I3037" s="541"/>
      <c r="J3037" s="541"/>
      <c r="K3037" s="541"/>
    </row>
    <row r="3038" spans="1:11" ht="20.100000000000001" customHeight="1" x14ac:dyDescent="0.25">
      <c r="B3038" s="538"/>
      <c r="C3038" s="539"/>
      <c r="D3038" s="540"/>
      <c r="E3038" s="541"/>
      <c r="F3038" s="541"/>
      <c r="G3038" s="541"/>
      <c r="H3038" s="541"/>
      <c r="I3038" s="541"/>
      <c r="J3038" s="541"/>
      <c r="K3038" s="541"/>
    </row>
    <row r="3039" spans="1:11" ht="20.100000000000001" customHeight="1" x14ac:dyDescent="0.25">
      <c r="B3039" s="538"/>
      <c r="C3039" s="539"/>
      <c r="D3039" s="540"/>
      <c r="E3039" s="541"/>
      <c r="F3039" s="541"/>
      <c r="G3039" s="541"/>
      <c r="H3039" s="541"/>
      <c r="I3039" s="541"/>
      <c r="J3039" s="541"/>
      <c r="K3039" s="541"/>
    </row>
    <row r="3040" spans="1:11" ht="20.100000000000001" customHeight="1" x14ac:dyDescent="0.25">
      <c r="B3040" s="538"/>
      <c r="C3040" s="539"/>
      <c r="D3040" s="540"/>
      <c r="E3040" s="541"/>
      <c r="F3040" s="541"/>
      <c r="G3040" s="541"/>
      <c r="H3040" s="541"/>
      <c r="I3040" s="541"/>
      <c r="J3040" s="541"/>
      <c r="K3040" s="541"/>
    </row>
    <row r="3041" spans="2:11" ht="20.100000000000001" customHeight="1" x14ac:dyDescent="0.25">
      <c r="B3041" s="538"/>
      <c r="C3041" s="539"/>
      <c r="D3041" s="540"/>
      <c r="E3041" s="541"/>
      <c r="F3041" s="541"/>
      <c r="G3041" s="541"/>
      <c r="H3041" s="541"/>
      <c r="I3041" s="541"/>
      <c r="J3041" s="541"/>
      <c r="K3041" s="541"/>
    </row>
    <row r="3042" spans="2:11" ht="20.100000000000001" customHeight="1" x14ac:dyDescent="0.25">
      <c r="B3042" s="538"/>
      <c r="C3042" s="539"/>
      <c r="D3042" s="540"/>
      <c r="E3042" s="541"/>
      <c r="F3042" s="541"/>
      <c r="G3042" s="541"/>
      <c r="H3042" s="541"/>
      <c r="I3042" s="541"/>
      <c r="J3042" s="541"/>
      <c r="K3042" s="541"/>
    </row>
    <row r="3043" spans="2:11" ht="20.100000000000001" customHeight="1" x14ac:dyDescent="0.25">
      <c r="B3043" s="538"/>
      <c r="C3043" s="539"/>
      <c r="D3043" s="540"/>
      <c r="E3043" s="541"/>
      <c r="F3043" s="541"/>
      <c r="G3043" s="541"/>
      <c r="H3043" s="541"/>
      <c r="I3043" s="541"/>
      <c r="J3043" s="541"/>
      <c r="K3043" s="541"/>
    </row>
    <row r="3044" spans="2:11" ht="20.100000000000001" customHeight="1" x14ac:dyDescent="0.25">
      <c r="B3044" s="538"/>
      <c r="C3044" s="539"/>
      <c r="D3044" s="540"/>
      <c r="E3044" s="541"/>
      <c r="F3044" s="541"/>
      <c r="G3044" s="541"/>
      <c r="H3044" s="541"/>
      <c r="I3044" s="541"/>
      <c r="J3044" s="541"/>
      <c r="K3044" s="541"/>
    </row>
    <row r="3045" spans="2:11" ht="20.100000000000001" customHeight="1" x14ac:dyDescent="0.25">
      <c r="B3045" s="538"/>
      <c r="C3045" s="539"/>
      <c r="D3045" s="540"/>
      <c r="E3045" s="541"/>
      <c r="F3045" s="541"/>
      <c r="G3045" s="541"/>
      <c r="H3045" s="541"/>
      <c r="I3045" s="541"/>
      <c r="J3045" s="541"/>
      <c r="K3045" s="541"/>
    </row>
    <row r="3046" spans="2:11" ht="20.100000000000001" customHeight="1" x14ac:dyDescent="0.25">
      <c r="B3046" s="538"/>
      <c r="C3046" s="539"/>
      <c r="D3046" s="540"/>
      <c r="E3046" s="541"/>
      <c r="F3046" s="541"/>
      <c r="G3046" s="541"/>
      <c r="H3046" s="541"/>
      <c r="I3046" s="541"/>
      <c r="J3046" s="541"/>
      <c r="K3046" s="541"/>
    </row>
    <row r="3047" spans="2:11" ht="20.100000000000001" customHeight="1" x14ac:dyDescent="0.25">
      <c r="B3047" s="538"/>
      <c r="C3047" s="539"/>
      <c r="D3047" s="540"/>
      <c r="E3047" s="541"/>
      <c r="F3047" s="541"/>
      <c r="G3047" s="541"/>
      <c r="H3047" s="541"/>
      <c r="I3047" s="541"/>
      <c r="J3047" s="541"/>
      <c r="K3047" s="541"/>
    </row>
    <row r="3048" spans="2:11" ht="20.100000000000001" customHeight="1" x14ac:dyDescent="0.25">
      <c r="B3048" s="538"/>
      <c r="C3048" s="539"/>
      <c r="D3048" s="540"/>
      <c r="E3048" s="541"/>
      <c r="F3048" s="541"/>
      <c r="G3048" s="541"/>
      <c r="H3048" s="541"/>
      <c r="I3048" s="541"/>
      <c r="J3048" s="541"/>
      <c r="K3048" s="541"/>
    </row>
    <row r="3049" spans="2:11" ht="20.100000000000001" customHeight="1" x14ac:dyDescent="0.25">
      <c r="B3049" s="538"/>
      <c r="C3049" s="539"/>
      <c r="D3049" s="540"/>
      <c r="E3049" s="541"/>
      <c r="F3049" s="541"/>
      <c r="G3049" s="541"/>
      <c r="H3049" s="541"/>
      <c r="I3049" s="541"/>
      <c r="J3049" s="541"/>
      <c r="K3049" s="541"/>
    </row>
    <row r="3050" spans="2:11" ht="20.100000000000001" customHeight="1" x14ac:dyDescent="0.25">
      <c r="B3050" s="538"/>
      <c r="C3050" s="539"/>
      <c r="D3050" s="540"/>
      <c r="E3050" s="541"/>
      <c r="F3050" s="541"/>
      <c r="G3050" s="541"/>
      <c r="H3050" s="541"/>
      <c r="I3050" s="541"/>
      <c r="J3050" s="541"/>
      <c r="K3050" s="541"/>
    </row>
    <row r="3051" spans="2:11" ht="20.100000000000001" customHeight="1" x14ac:dyDescent="0.25">
      <c r="B3051" s="538"/>
      <c r="C3051" s="539"/>
      <c r="D3051" s="540"/>
      <c r="E3051" s="541"/>
      <c r="F3051" s="541"/>
      <c r="G3051" s="541"/>
      <c r="H3051" s="541"/>
      <c r="I3051" s="541"/>
      <c r="J3051" s="541"/>
      <c r="K3051" s="541"/>
    </row>
    <row r="3052" spans="2:11" ht="20.100000000000001" customHeight="1" x14ac:dyDescent="0.25">
      <c r="B3052" s="538"/>
      <c r="C3052" s="539"/>
      <c r="D3052" s="540"/>
      <c r="E3052" s="541"/>
      <c r="F3052" s="541"/>
      <c r="G3052" s="541"/>
      <c r="H3052" s="541"/>
      <c r="I3052" s="541"/>
      <c r="J3052" s="541"/>
      <c r="K3052" s="541"/>
    </row>
    <row r="3053" spans="2:11" ht="20.100000000000001" customHeight="1" x14ac:dyDescent="0.25">
      <c r="B3053" s="538"/>
      <c r="C3053" s="539"/>
      <c r="D3053" s="540"/>
      <c r="E3053" s="541"/>
      <c r="F3053" s="541"/>
      <c r="G3053" s="541"/>
      <c r="H3053" s="541"/>
      <c r="I3053" s="541"/>
      <c r="J3053" s="541"/>
      <c r="K3053" s="541"/>
    </row>
    <row r="3054" spans="2:11" ht="20.100000000000001" customHeight="1" x14ac:dyDescent="0.25">
      <c r="B3054" s="538"/>
      <c r="C3054" s="539"/>
      <c r="D3054" s="540"/>
      <c r="E3054" s="541"/>
      <c r="F3054" s="541"/>
      <c r="G3054" s="541"/>
      <c r="H3054" s="541"/>
      <c r="I3054" s="541"/>
      <c r="J3054" s="541"/>
      <c r="K3054" s="541"/>
    </row>
    <row r="3055" spans="2:11" ht="20.100000000000001" customHeight="1" x14ac:dyDescent="0.25">
      <c r="B3055" s="538"/>
      <c r="C3055" s="539"/>
      <c r="D3055" s="540"/>
      <c r="E3055" s="541"/>
      <c r="F3055" s="541"/>
      <c r="G3055" s="541"/>
      <c r="H3055" s="541"/>
      <c r="I3055" s="541"/>
      <c r="J3055" s="541"/>
      <c r="K3055" s="541"/>
    </row>
    <row r="3056" spans="2:11" ht="20.100000000000001" customHeight="1" x14ac:dyDescent="0.25">
      <c r="B3056" s="538"/>
      <c r="C3056" s="539"/>
      <c r="D3056" s="540"/>
      <c r="E3056" s="541"/>
      <c r="F3056" s="541"/>
      <c r="G3056" s="541"/>
      <c r="H3056" s="541"/>
      <c r="I3056" s="541"/>
      <c r="J3056" s="541"/>
      <c r="K3056" s="541"/>
    </row>
    <row r="3057" spans="2:11" ht="20.100000000000001" customHeight="1" x14ac:dyDescent="0.25">
      <c r="B3057" s="538"/>
      <c r="C3057" s="539"/>
      <c r="D3057" s="540"/>
      <c r="E3057" s="541"/>
      <c r="F3057" s="541"/>
      <c r="G3057" s="541"/>
      <c r="H3057" s="541"/>
      <c r="I3057" s="541"/>
      <c r="J3057" s="541"/>
      <c r="K3057" s="541"/>
    </row>
    <row r="3058" spans="2:11" ht="20.100000000000001" customHeight="1" x14ac:dyDescent="0.25">
      <c r="B3058" s="538"/>
      <c r="C3058" s="539"/>
      <c r="D3058" s="540"/>
      <c r="E3058" s="541"/>
      <c r="F3058" s="541"/>
      <c r="G3058" s="541"/>
      <c r="H3058" s="541"/>
      <c r="I3058" s="541"/>
      <c r="J3058" s="541"/>
      <c r="K3058" s="541"/>
    </row>
    <row r="3059" spans="2:11" ht="20.100000000000001" customHeight="1" x14ac:dyDescent="0.25">
      <c r="B3059" s="538"/>
      <c r="C3059" s="539"/>
      <c r="D3059" s="540"/>
      <c r="E3059" s="541"/>
      <c r="F3059" s="541"/>
      <c r="G3059" s="541"/>
      <c r="H3059" s="541"/>
      <c r="I3059" s="541"/>
      <c r="J3059" s="541"/>
      <c r="K3059" s="541"/>
    </row>
    <row r="3060" spans="2:11" ht="20.100000000000001" customHeight="1" x14ac:dyDescent="0.25">
      <c r="B3060" s="538"/>
      <c r="C3060" s="539"/>
      <c r="D3060" s="540"/>
      <c r="E3060" s="541"/>
      <c r="F3060" s="541"/>
      <c r="G3060" s="541"/>
      <c r="H3060" s="541"/>
      <c r="I3060" s="541"/>
      <c r="J3060" s="541"/>
      <c r="K3060" s="541"/>
    </row>
    <row r="3061" spans="2:11" ht="20.100000000000001" customHeight="1" x14ac:dyDescent="0.25">
      <c r="B3061" s="538"/>
      <c r="C3061" s="539"/>
      <c r="D3061" s="540"/>
      <c r="E3061" s="541"/>
      <c r="F3061" s="541"/>
      <c r="G3061" s="541"/>
      <c r="H3061" s="541"/>
      <c r="I3061" s="541"/>
      <c r="J3061" s="541"/>
      <c r="K3061" s="541"/>
    </row>
    <row r="3062" spans="2:11" ht="20.100000000000001" customHeight="1" x14ac:dyDescent="0.25">
      <c r="B3062" s="538"/>
      <c r="C3062" s="539"/>
      <c r="D3062" s="540"/>
      <c r="E3062" s="541"/>
      <c r="F3062" s="541"/>
      <c r="G3062" s="541"/>
      <c r="H3062" s="541"/>
      <c r="I3062" s="541"/>
      <c r="J3062" s="541"/>
      <c r="K3062" s="541"/>
    </row>
    <row r="3063" spans="2:11" ht="20.100000000000001" customHeight="1" x14ac:dyDescent="0.25">
      <c r="B3063" s="538"/>
      <c r="C3063" s="539"/>
      <c r="D3063" s="540"/>
      <c r="E3063" s="541"/>
      <c r="F3063" s="541"/>
      <c r="G3063" s="541"/>
      <c r="H3063" s="541"/>
      <c r="I3063" s="541"/>
      <c r="J3063" s="541"/>
      <c r="K3063" s="541"/>
    </row>
    <row r="3064" spans="2:11" ht="20.100000000000001" customHeight="1" x14ac:dyDescent="0.25">
      <c r="B3064" s="538"/>
      <c r="C3064" s="539"/>
      <c r="D3064" s="540"/>
      <c r="E3064" s="541"/>
      <c r="F3064" s="541"/>
      <c r="G3064" s="541"/>
      <c r="H3064" s="541"/>
      <c r="I3064" s="541"/>
      <c r="J3064" s="541"/>
      <c r="K3064" s="541"/>
    </row>
    <row r="3065" spans="2:11" ht="20.100000000000001" customHeight="1" x14ac:dyDescent="0.25">
      <c r="B3065" s="538"/>
      <c r="C3065" s="539"/>
      <c r="D3065" s="540"/>
      <c r="E3065" s="541"/>
      <c r="F3065" s="541"/>
      <c r="G3065" s="541"/>
      <c r="H3065" s="541"/>
      <c r="I3065" s="541"/>
      <c r="J3065" s="541"/>
      <c r="K3065" s="541"/>
    </row>
    <row r="3066" spans="2:11" ht="20.100000000000001" customHeight="1" x14ac:dyDescent="0.25">
      <c r="B3066" s="538"/>
      <c r="C3066" s="539"/>
      <c r="D3066" s="540"/>
      <c r="E3066" s="541"/>
      <c r="F3066" s="541"/>
      <c r="G3066" s="541"/>
      <c r="H3066" s="541"/>
      <c r="I3066" s="541"/>
      <c r="J3066" s="541"/>
      <c r="K3066" s="541"/>
    </row>
    <row r="3067" spans="2:11" ht="20.100000000000001" customHeight="1" x14ac:dyDescent="0.25">
      <c r="B3067" s="538"/>
      <c r="C3067" s="539"/>
      <c r="D3067" s="540"/>
      <c r="E3067" s="541"/>
      <c r="F3067" s="541"/>
      <c r="G3067" s="541"/>
      <c r="H3067" s="541"/>
      <c r="I3067" s="541"/>
      <c r="J3067" s="541"/>
      <c r="K3067" s="541"/>
    </row>
    <row r="3068" spans="2:11" ht="20.100000000000001" customHeight="1" x14ac:dyDescent="0.25">
      <c r="B3068" s="538"/>
      <c r="C3068" s="539"/>
      <c r="D3068" s="540"/>
      <c r="E3068" s="541"/>
      <c r="F3068" s="541"/>
      <c r="G3068" s="541"/>
      <c r="H3068" s="541"/>
      <c r="I3068" s="541"/>
      <c r="J3068" s="541"/>
      <c r="K3068" s="541"/>
    </row>
    <row r="3069" spans="2:11" ht="20.100000000000001" customHeight="1" x14ac:dyDescent="0.25">
      <c r="B3069" s="538"/>
      <c r="C3069" s="539"/>
      <c r="D3069" s="540"/>
      <c r="E3069" s="541"/>
      <c r="F3069" s="541"/>
      <c r="G3069" s="541"/>
      <c r="H3069" s="541"/>
      <c r="I3069" s="541"/>
      <c r="J3069" s="541"/>
      <c r="K3069" s="541"/>
    </row>
    <row r="3070" spans="2:11" ht="20.100000000000001" customHeight="1" x14ac:dyDescent="0.25">
      <c r="B3070" s="538"/>
      <c r="C3070" s="539"/>
      <c r="D3070" s="540"/>
      <c r="E3070" s="541"/>
      <c r="F3070" s="541"/>
      <c r="G3070" s="541"/>
      <c r="H3070" s="541"/>
      <c r="I3070" s="541"/>
      <c r="J3070" s="541"/>
      <c r="K3070" s="541"/>
    </row>
    <row r="3071" spans="2:11" ht="20.100000000000001" customHeight="1" x14ac:dyDescent="0.25">
      <c r="B3071" s="538"/>
      <c r="C3071" s="539"/>
      <c r="D3071" s="540"/>
      <c r="E3071" s="541"/>
      <c r="F3071" s="541"/>
      <c r="G3071" s="541"/>
      <c r="H3071" s="541"/>
      <c r="I3071" s="541"/>
      <c r="J3071" s="541"/>
      <c r="K3071" s="541"/>
    </row>
    <row r="3072" spans="2:11" ht="20.100000000000001" customHeight="1" x14ac:dyDescent="0.25">
      <c r="B3072" s="538"/>
      <c r="C3072" s="539"/>
      <c r="D3072" s="540"/>
      <c r="E3072" s="541"/>
      <c r="F3072" s="541"/>
      <c r="G3072" s="541"/>
      <c r="H3072" s="541"/>
      <c r="I3072" s="541"/>
      <c r="J3072" s="541"/>
      <c r="K3072" s="541"/>
    </row>
    <row r="3073" spans="2:11" ht="20.100000000000001" customHeight="1" x14ac:dyDescent="0.25">
      <c r="B3073" s="538"/>
      <c r="C3073" s="539"/>
      <c r="D3073" s="540"/>
      <c r="E3073" s="541"/>
      <c r="F3073" s="541"/>
      <c r="G3073" s="541"/>
      <c r="H3073" s="541"/>
      <c r="I3073" s="541"/>
      <c r="J3073" s="541"/>
      <c r="K3073" s="541"/>
    </row>
    <row r="3074" spans="2:11" ht="20.100000000000001" customHeight="1" x14ac:dyDescent="0.25">
      <c r="B3074" s="538"/>
      <c r="C3074" s="539"/>
      <c r="D3074" s="540"/>
      <c r="E3074" s="541"/>
      <c r="F3074" s="541"/>
      <c r="G3074" s="541"/>
      <c r="H3074" s="541"/>
      <c r="I3074" s="541"/>
      <c r="J3074" s="541"/>
      <c r="K3074" s="541"/>
    </row>
    <row r="3075" spans="2:11" ht="20.100000000000001" customHeight="1" x14ac:dyDescent="0.25">
      <c r="B3075" s="538"/>
      <c r="C3075" s="539"/>
      <c r="D3075" s="540"/>
      <c r="E3075" s="541"/>
      <c r="F3075" s="541"/>
      <c r="G3075" s="541"/>
      <c r="H3075" s="541"/>
      <c r="I3075" s="541"/>
      <c r="J3075" s="541"/>
      <c r="K3075" s="541"/>
    </row>
    <row r="3076" spans="2:11" ht="20.100000000000001" customHeight="1" x14ac:dyDescent="0.25">
      <c r="B3076" s="538"/>
      <c r="C3076" s="539"/>
      <c r="D3076" s="540"/>
      <c r="E3076" s="541"/>
      <c r="F3076" s="541"/>
      <c r="G3076" s="541"/>
      <c r="H3076" s="541"/>
      <c r="I3076" s="541"/>
      <c r="J3076" s="541"/>
      <c r="K3076" s="541"/>
    </row>
    <row r="3077" spans="2:11" ht="20.100000000000001" customHeight="1" x14ac:dyDescent="0.25">
      <c r="B3077" s="538"/>
      <c r="C3077" s="539"/>
      <c r="D3077" s="540"/>
      <c r="E3077" s="541"/>
      <c r="F3077" s="541"/>
      <c r="G3077" s="541"/>
      <c r="H3077" s="541"/>
      <c r="I3077" s="541"/>
      <c r="J3077" s="541"/>
      <c r="K3077" s="541"/>
    </row>
    <row r="3078" spans="2:11" ht="20.100000000000001" customHeight="1" x14ac:dyDescent="0.25">
      <c r="B3078" s="538"/>
      <c r="C3078" s="539"/>
      <c r="D3078" s="540"/>
      <c r="E3078" s="541"/>
      <c r="F3078" s="541"/>
      <c r="G3078" s="541"/>
      <c r="H3078" s="541"/>
      <c r="I3078" s="541"/>
      <c r="J3078" s="541"/>
      <c r="K3078" s="541"/>
    </row>
    <row r="3079" spans="2:11" ht="20.100000000000001" customHeight="1" x14ac:dyDescent="0.25">
      <c r="B3079" s="538"/>
      <c r="C3079" s="539"/>
      <c r="D3079" s="540"/>
      <c r="E3079" s="541"/>
      <c r="F3079" s="541"/>
      <c r="G3079" s="541"/>
      <c r="H3079" s="541"/>
      <c r="I3079" s="541"/>
      <c r="J3079" s="541"/>
      <c r="K3079" s="541"/>
    </row>
    <row r="3080" spans="2:11" ht="20.100000000000001" customHeight="1" x14ac:dyDescent="0.25">
      <c r="B3080" s="538"/>
      <c r="C3080" s="539"/>
      <c r="D3080" s="540"/>
      <c r="E3080" s="541"/>
      <c r="F3080" s="541"/>
      <c r="G3080" s="541"/>
      <c r="H3080" s="541"/>
      <c r="I3080" s="541"/>
      <c r="J3080" s="541"/>
      <c r="K3080" s="541"/>
    </row>
    <row r="3081" spans="2:11" ht="20.100000000000001" customHeight="1" x14ac:dyDescent="0.25">
      <c r="B3081" s="538"/>
      <c r="C3081" s="539"/>
      <c r="D3081" s="540"/>
      <c r="E3081" s="541"/>
      <c r="F3081" s="541"/>
      <c r="G3081" s="541"/>
      <c r="H3081" s="541"/>
      <c r="I3081" s="541"/>
      <c r="J3081" s="541"/>
      <c r="K3081" s="541"/>
    </row>
    <row r="3082" spans="2:11" ht="20.100000000000001" customHeight="1" x14ac:dyDescent="0.25">
      <c r="B3082" s="538"/>
      <c r="C3082" s="539"/>
      <c r="D3082" s="540"/>
      <c r="E3082" s="541"/>
      <c r="F3082" s="541"/>
      <c r="G3082" s="541"/>
      <c r="H3082" s="541"/>
      <c r="I3082" s="541"/>
      <c r="J3082" s="541"/>
      <c r="K3082" s="541"/>
    </row>
    <row r="3083" spans="2:11" ht="20.100000000000001" customHeight="1" x14ac:dyDescent="0.25">
      <c r="B3083" s="538"/>
      <c r="C3083" s="539"/>
      <c r="D3083" s="540"/>
      <c r="E3083" s="541"/>
      <c r="F3083" s="541"/>
      <c r="G3083" s="541"/>
      <c r="H3083" s="541"/>
      <c r="I3083" s="541"/>
      <c r="J3083" s="541"/>
      <c r="K3083" s="541"/>
    </row>
    <row r="3084" spans="2:11" ht="20.100000000000001" customHeight="1" x14ac:dyDescent="0.25">
      <c r="B3084" s="538"/>
      <c r="C3084" s="539"/>
      <c r="D3084" s="540"/>
      <c r="E3084" s="541"/>
      <c r="F3084" s="541"/>
      <c r="G3084" s="541"/>
      <c r="H3084" s="541"/>
      <c r="I3084" s="541"/>
      <c r="J3084" s="541"/>
      <c r="K3084" s="541"/>
    </row>
    <row r="3085" spans="2:11" ht="20.100000000000001" customHeight="1" x14ac:dyDescent="0.25">
      <c r="B3085" s="538"/>
      <c r="C3085" s="539"/>
      <c r="D3085" s="540"/>
      <c r="E3085" s="541"/>
      <c r="F3085" s="541"/>
      <c r="G3085" s="541"/>
      <c r="H3085" s="541"/>
      <c r="I3085" s="541"/>
      <c r="J3085" s="541"/>
      <c r="K3085" s="541"/>
    </row>
    <row r="3086" spans="2:11" ht="20.100000000000001" customHeight="1" x14ac:dyDescent="0.25">
      <c r="B3086" s="538"/>
      <c r="C3086" s="539"/>
      <c r="D3086" s="540"/>
      <c r="E3086" s="541"/>
      <c r="F3086" s="541"/>
      <c r="G3086" s="541"/>
      <c r="H3086" s="541"/>
      <c r="I3086" s="541"/>
      <c r="J3086" s="541"/>
      <c r="K3086" s="541"/>
    </row>
    <row r="3087" spans="2:11" ht="20.100000000000001" customHeight="1" x14ac:dyDescent="0.25">
      <c r="B3087" s="538"/>
      <c r="C3087" s="539"/>
      <c r="D3087" s="540"/>
      <c r="E3087" s="541"/>
      <c r="F3087" s="541"/>
      <c r="G3087" s="541"/>
      <c r="H3087" s="541"/>
      <c r="I3087" s="541"/>
      <c r="J3087" s="541"/>
      <c r="K3087" s="541"/>
    </row>
    <row r="3088" spans="2:11" ht="20.100000000000001" customHeight="1" x14ac:dyDescent="0.25">
      <c r="B3088" s="538"/>
      <c r="C3088" s="539"/>
      <c r="D3088" s="540"/>
      <c r="E3088" s="541"/>
      <c r="F3088" s="541"/>
      <c r="G3088" s="541"/>
      <c r="H3088" s="541"/>
      <c r="I3088" s="541"/>
      <c r="J3088" s="541"/>
      <c r="K3088" s="541"/>
    </row>
    <row r="3089" spans="2:11" ht="20.100000000000001" customHeight="1" x14ac:dyDescent="0.25">
      <c r="B3089" s="538"/>
      <c r="C3089" s="539"/>
      <c r="D3089" s="540"/>
      <c r="E3089" s="541"/>
      <c r="F3089" s="541"/>
      <c r="G3089" s="541"/>
      <c r="H3089" s="541"/>
      <c r="I3089" s="541"/>
      <c r="J3089" s="541"/>
      <c r="K3089" s="541"/>
    </row>
    <row r="3090" spans="2:11" ht="20.100000000000001" customHeight="1" x14ac:dyDescent="0.25">
      <c r="B3090" s="538"/>
      <c r="C3090" s="539"/>
      <c r="D3090" s="540"/>
      <c r="E3090" s="541"/>
      <c r="F3090" s="541"/>
      <c r="G3090" s="541"/>
      <c r="H3090" s="541"/>
      <c r="I3090" s="541"/>
      <c r="J3090" s="541"/>
      <c r="K3090" s="541"/>
    </row>
    <row r="3091" spans="2:11" ht="20.100000000000001" customHeight="1" x14ac:dyDescent="0.25">
      <c r="B3091" s="538"/>
      <c r="C3091" s="539"/>
      <c r="D3091" s="540"/>
      <c r="E3091" s="541"/>
      <c r="F3091" s="541"/>
      <c r="G3091" s="541"/>
      <c r="H3091" s="541"/>
      <c r="I3091" s="541"/>
      <c r="J3091" s="541"/>
      <c r="K3091" s="541"/>
    </row>
    <row r="3092" spans="2:11" ht="20.100000000000001" customHeight="1" x14ac:dyDescent="0.25">
      <c r="B3092" s="538"/>
      <c r="C3092" s="539"/>
      <c r="D3092" s="540"/>
      <c r="E3092" s="541"/>
      <c r="F3092" s="541"/>
      <c r="G3092" s="541"/>
      <c r="H3092" s="541"/>
      <c r="I3092" s="541"/>
      <c r="J3092" s="541"/>
      <c r="K3092" s="541"/>
    </row>
    <row r="3093" spans="2:11" ht="20.100000000000001" customHeight="1" x14ac:dyDescent="0.25">
      <c r="B3093" s="538"/>
      <c r="C3093" s="539"/>
      <c r="D3093" s="540"/>
      <c r="E3093" s="541"/>
      <c r="F3093" s="541"/>
      <c r="G3093" s="541"/>
      <c r="H3093" s="541"/>
      <c r="I3093" s="541"/>
      <c r="J3093" s="541"/>
      <c r="K3093" s="541"/>
    </row>
    <row r="3094" spans="2:11" ht="20.100000000000001" customHeight="1" x14ac:dyDescent="0.25">
      <c r="B3094" s="538"/>
      <c r="C3094" s="539"/>
      <c r="D3094" s="540"/>
      <c r="E3094" s="541"/>
      <c r="F3094" s="541"/>
      <c r="G3094" s="541"/>
      <c r="H3094" s="541"/>
      <c r="I3094" s="541"/>
      <c r="J3094" s="541"/>
      <c r="K3094" s="541"/>
    </row>
    <row r="3095" spans="2:11" ht="20.100000000000001" customHeight="1" x14ac:dyDescent="0.25">
      <c r="B3095" s="538"/>
      <c r="C3095" s="539"/>
      <c r="D3095" s="540"/>
      <c r="E3095" s="541"/>
      <c r="F3095" s="541"/>
      <c r="G3095" s="541"/>
      <c r="H3095" s="541"/>
      <c r="I3095" s="541"/>
      <c r="J3095" s="541"/>
      <c r="K3095" s="541"/>
    </row>
    <row r="3096" spans="2:11" ht="20.100000000000001" customHeight="1" x14ac:dyDescent="0.25">
      <c r="B3096" s="538"/>
      <c r="C3096" s="539"/>
      <c r="D3096" s="540"/>
      <c r="E3096" s="541"/>
      <c r="F3096" s="541"/>
      <c r="G3096" s="541"/>
      <c r="H3096" s="541"/>
      <c r="I3096" s="541"/>
      <c r="J3096" s="541"/>
      <c r="K3096" s="541"/>
    </row>
    <row r="3097" spans="2:11" ht="20.100000000000001" customHeight="1" x14ac:dyDescent="0.25">
      <c r="B3097" s="538"/>
      <c r="C3097" s="539"/>
      <c r="D3097" s="540"/>
      <c r="E3097" s="541"/>
      <c r="F3097" s="541"/>
      <c r="G3097" s="541"/>
      <c r="H3097" s="541"/>
      <c r="I3097" s="541"/>
      <c r="J3097" s="541"/>
      <c r="K3097" s="541"/>
    </row>
    <row r="3098" spans="2:11" ht="20.100000000000001" customHeight="1" x14ac:dyDescent="0.25">
      <c r="B3098" s="538"/>
      <c r="C3098" s="539"/>
      <c r="D3098" s="540"/>
      <c r="E3098" s="541"/>
      <c r="F3098" s="541"/>
      <c r="G3098" s="541"/>
      <c r="H3098" s="541"/>
      <c r="I3098" s="541"/>
      <c r="J3098" s="541"/>
      <c r="K3098" s="541"/>
    </row>
    <row r="3099" spans="2:11" ht="20.100000000000001" customHeight="1" x14ac:dyDescent="0.25">
      <c r="B3099" s="538"/>
      <c r="C3099" s="539"/>
      <c r="D3099" s="540"/>
      <c r="E3099" s="541"/>
      <c r="F3099" s="541"/>
      <c r="G3099" s="541"/>
      <c r="H3099" s="541"/>
      <c r="I3099" s="541"/>
      <c r="J3099" s="541"/>
      <c r="K3099" s="541"/>
    </row>
    <row r="3100" spans="2:11" ht="20.100000000000001" customHeight="1" x14ac:dyDescent="0.25">
      <c r="B3100" s="538"/>
      <c r="C3100" s="539"/>
      <c r="D3100" s="540"/>
      <c r="E3100" s="541"/>
      <c r="F3100" s="541"/>
      <c r="G3100" s="541"/>
      <c r="H3100" s="541"/>
      <c r="I3100" s="541"/>
      <c r="J3100" s="541"/>
      <c r="K3100" s="541"/>
    </row>
    <row r="3101" spans="2:11" ht="20.100000000000001" customHeight="1" x14ac:dyDescent="0.25">
      <c r="B3101" s="538"/>
      <c r="C3101" s="539"/>
      <c r="D3101" s="540"/>
      <c r="E3101" s="541"/>
      <c r="F3101" s="541"/>
      <c r="G3101" s="541"/>
      <c r="H3101" s="541"/>
      <c r="I3101" s="541"/>
      <c r="J3101" s="541"/>
      <c r="K3101" s="541"/>
    </row>
    <row r="3102" spans="2:11" ht="20.100000000000001" customHeight="1" x14ac:dyDescent="0.25">
      <c r="B3102" s="538"/>
      <c r="C3102" s="539"/>
      <c r="D3102" s="540"/>
      <c r="E3102" s="541"/>
      <c r="F3102" s="541"/>
      <c r="G3102" s="541"/>
      <c r="H3102" s="541"/>
      <c r="I3102" s="541"/>
      <c r="J3102" s="541"/>
      <c r="K3102" s="541"/>
    </row>
    <row r="3103" spans="2:11" ht="20.100000000000001" customHeight="1" x14ac:dyDescent="0.25">
      <c r="B3103" s="538"/>
      <c r="C3103" s="539"/>
      <c r="D3103" s="540"/>
      <c r="E3103" s="541"/>
      <c r="F3103" s="541"/>
      <c r="G3103" s="541"/>
      <c r="H3103" s="541"/>
      <c r="I3103" s="541"/>
      <c r="J3103" s="541"/>
      <c r="K3103" s="541"/>
    </row>
    <row r="3104" spans="2:11" ht="20.100000000000001" customHeight="1" x14ac:dyDescent="0.25">
      <c r="B3104" s="538"/>
      <c r="C3104" s="539"/>
      <c r="D3104" s="540"/>
      <c r="E3104" s="541"/>
      <c r="F3104" s="541"/>
      <c r="G3104" s="541"/>
      <c r="H3104" s="541"/>
      <c r="I3104" s="541"/>
      <c r="J3104" s="541"/>
      <c r="K3104" s="541"/>
    </row>
    <row r="3105" spans="2:11" ht="20.100000000000001" customHeight="1" x14ac:dyDescent="0.25">
      <c r="B3105" s="538"/>
      <c r="C3105" s="539"/>
      <c r="D3105" s="540"/>
      <c r="E3105" s="541"/>
      <c r="F3105" s="541"/>
      <c r="G3105" s="541"/>
      <c r="H3105" s="541"/>
      <c r="I3105" s="541"/>
      <c r="J3105" s="541"/>
      <c r="K3105" s="541"/>
    </row>
    <row r="3106" spans="2:11" ht="20.100000000000001" customHeight="1" x14ac:dyDescent="0.25">
      <c r="B3106" s="538"/>
      <c r="C3106" s="539"/>
      <c r="D3106" s="540"/>
      <c r="E3106" s="541"/>
      <c r="F3106" s="541"/>
      <c r="G3106" s="541"/>
      <c r="H3106" s="541"/>
      <c r="I3106" s="541"/>
      <c r="J3106" s="541"/>
      <c r="K3106" s="541"/>
    </row>
    <row r="3107" spans="2:11" ht="20.100000000000001" customHeight="1" x14ac:dyDescent="0.25">
      <c r="B3107" s="538"/>
      <c r="C3107" s="539"/>
      <c r="D3107" s="540"/>
      <c r="E3107" s="541"/>
      <c r="F3107" s="541"/>
      <c r="G3107" s="541"/>
      <c r="H3107" s="541"/>
      <c r="I3107" s="541"/>
      <c r="J3107" s="541"/>
      <c r="K3107" s="541"/>
    </row>
    <row r="3108" spans="2:11" ht="20.100000000000001" customHeight="1" x14ac:dyDescent="0.25">
      <c r="B3108" s="538"/>
      <c r="C3108" s="539"/>
      <c r="D3108" s="540"/>
      <c r="E3108" s="541"/>
      <c r="F3108" s="541"/>
      <c r="G3108" s="541"/>
      <c r="H3108" s="541"/>
      <c r="I3108" s="541"/>
      <c r="J3108" s="541"/>
      <c r="K3108" s="541"/>
    </row>
    <row r="3109" spans="2:11" ht="20.100000000000001" customHeight="1" x14ac:dyDescent="0.25">
      <c r="B3109" s="538"/>
      <c r="C3109" s="539"/>
      <c r="D3109" s="540"/>
      <c r="E3109" s="541"/>
      <c r="F3109" s="541"/>
      <c r="G3109" s="541"/>
      <c r="H3109" s="541"/>
      <c r="I3109" s="541"/>
      <c r="J3109" s="541"/>
      <c r="K3109" s="541"/>
    </row>
    <row r="3110" spans="2:11" ht="20.100000000000001" customHeight="1" x14ac:dyDescent="0.25">
      <c r="B3110" s="538"/>
      <c r="C3110" s="539"/>
      <c r="D3110" s="540"/>
      <c r="E3110" s="541"/>
      <c r="F3110" s="541"/>
      <c r="G3110" s="541"/>
      <c r="H3110" s="541"/>
      <c r="I3110" s="541"/>
      <c r="J3110" s="541"/>
      <c r="K3110" s="541"/>
    </row>
    <row r="3111" spans="2:11" ht="20.100000000000001" customHeight="1" x14ac:dyDescent="0.25">
      <c r="B3111" s="538"/>
      <c r="C3111" s="539"/>
      <c r="D3111" s="540"/>
      <c r="E3111" s="541"/>
      <c r="F3111" s="541"/>
      <c r="G3111" s="541"/>
      <c r="H3111" s="541"/>
      <c r="I3111" s="541"/>
      <c r="J3111" s="541"/>
      <c r="K3111" s="541"/>
    </row>
    <row r="3112" spans="2:11" ht="20.100000000000001" customHeight="1" x14ac:dyDescent="0.25">
      <c r="B3112" s="538"/>
      <c r="C3112" s="539"/>
      <c r="D3112" s="540"/>
      <c r="E3112" s="541"/>
      <c r="F3112" s="541"/>
      <c r="G3112" s="541"/>
      <c r="H3112" s="541"/>
      <c r="I3112" s="541"/>
      <c r="J3112" s="541"/>
      <c r="K3112" s="541"/>
    </row>
    <row r="3113" spans="2:11" ht="20.100000000000001" customHeight="1" x14ac:dyDescent="0.25">
      <c r="B3113" s="538"/>
      <c r="C3113" s="539"/>
      <c r="D3113" s="540"/>
      <c r="E3113" s="541"/>
      <c r="F3113" s="541"/>
      <c r="G3113" s="541"/>
      <c r="H3113" s="541"/>
      <c r="I3113" s="541"/>
      <c r="J3113" s="541"/>
      <c r="K3113" s="541"/>
    </row>
    <row r="3114" spans="2:11" ht="20.100000000000001" customHeight="1" x14ac:dyDescent="0.25">
      <c r="B3114" s="538"/>
      <c r="C3114" s="539"/>
      <c r="D3114" s="540"/>
      <c r="E3114" s="541"/>
      <c r="F3114" s="541"/>
      <c r="G3114" s="541"/>
      <c r="H3114" s="541"/>
      <c r="I3114" s="541"/>
      <c r="J3114" s="541"/>
      <c r="K3114" s="541"/>
    </row>
    <row r="3115" spans="2:11" ht="20.100000000000001" customHeight="1" x14ac:dyDescent="0.25">
      <c r="B3115" s="538"/>
      <c r="C3115" s="539"/>
      <c r="D3115" s="540"/>
      <c r="E3115" s="541"/>
      <c r="F3115" s="541"/>
      <c r="G3115" s="541"/>
      <c r="H3115" s="541"/>
      <c r="I3115" s="541"/>
      <c r="J3115" s="541"/>
      <c r="K3115" s="541"/>
    </row>
    <row r="3116" spans="2:11" ht="20.100000000000001" customHeight="1" x14ac:dyDescent="0.25">
      <c r="B3116" s="538"/>
      <c r="C3116" s="539"/>
      <c r="D3116" s="540"/>
      <c r="E3116" s="541"/>
      <c r="F3116" s="541"/>
      <c r="G3116" s="541"/>
      <c r="H3116" s="541"/>
      <c r="I3116" s="541"/>
      <c r="J3116" s="541"/>
      <c r="K3116" s="541"/>
    </row>
    <row r="3117" spans="2:11" ht="20.100000000000001" customHeight="1" x14ac:dyDescent="0.25">
      <c r="B3117" s="538"/>
      <c r="C3117" s="539"/>
      <c r="D3117" s="540"/>
      <c r="E3117" s="541"/>
      <c r="F3117" s="541"/>
      <c r="G3117" s="541"/>
      <c r="H3117" s="541"/>
      <c r="I3117" s="541"/>
      <c r="J3117" s="541"/>
      <c r="K3117" s="541"/>
    </row>
    <row r="3118" spans="2:11" ht="20.100000000000001" customHeight="1" x14ac:dyDescent="0.25">
      <c r="B3118" s="538"/>
      <c r="C3118" s="539"/>
      <c r="D3118" s="540"/>
      <c r="E3118" s="541"/>
      <c r="F3118" s="541"/>
      <c r="G3118" s="541"/>
      <c r="H3118" s="541"/>
      <c r="I3118" s="541"/>
      <c r="J3118" s="541"/>
      <c r="K3118" s="541"/>
    </row>
    <row r="3119" spans="2:11" ht="20.100000000000001" customHeight="1" x14ac:dyDescent="0.25">
      <c r="B3119" s="538"/>
      <c r="C3119" s="539"/>
      <c r="D3119" s="540"/>
      <c r="E3119" s="541"/>
      <c r="F3119" s="541"/>
      <c r="G3119" s="541"/>
      <c r="H3119" s="541"/>
      <c r="I3119" s="541"/>
      <c r="J3119" s="541"/>
      <c r="K3119" s="541"/>
    </row>
    <row r="3120" spans="2:11" ht="20.100000000000001" customHeight="1" x14ac:dyDescent="0.25">
      <c r="B3120" s="538"/>
      <c r="C3120" s="539"/>
      <c r="D3120" s="540"/>
      <c r="E3120" s="541"/>
      <c r="F3120" s="541"/>
      <c r="G3120" s="541"/>
      <c r="H3120" s="541"/>
      <c r="I3120" s="541"/>
      <c r="J3120" s="541"/>
      <c r="K3120" s="541"/>
    </row>
    <row r="3121" spans="2:11" ht="20.100000000000001" customHeight="1" x14ac:dyDescent="0.25">
      <c r="B3121" s="538"/>
      <c r="C3121" s="539"/>
      <c r="D3121" s="540"/>
      <c r="E3121" s="541"/>
      <c r="F3121" s="541"/>
      <c r="G3121" s="541"/>
      <c r="H3121" s="541"/>
      <c r="I3121" s="541"/>
      <c r="J3121" s="541"/>
      <c r="K3121" s="541"/>
    </row>
    <row r="3122" spans="2:11" ht="20.100000000000001" customHeight="1" x14ac:dyDescent="0.25">
      <c r="B3122" s="538"/>
      <c r="C3122" s="539"/>
      <c r="D3122" s="540"/>
      <c r="E3122" s="541"/>
      <c r="F3122" s="541"/>
      <c r="G3122" s="541"/>
      <c r="H3122" s="541"/>
      <c r="I3122" s="541"/>
      <c r="J3122" s="541"/>
      <c r="K3122" s="541"/>
    </row>
    <row r="3123" spans="2:11" ht="20.100000000000001" customHeight="1" x14ac:dyDescent="0.25">
      <c r="B3123" s="538"/>
      <c r="C3123" s="539"/>
      <c r="D3123" s="540"/>
      <c r="E3123" s="541"/>
      <c r="F3123" s="541"/>
      <c r="G3123" s="541"/>
      <c r="H3123" s="541"/>
      <c r="I3123" s="541"/>
      <c r="J3123" s="541"/>
      <c r="K3123" s="541"/>
    </row>
    <row r="3124" spans="2:11" ht="20.100000000000001" customHeight="1" x14ac:dyDescent="0.25">
      <c r="B3124" s="538"/>
      <c r="C3124" s="539"/>
      <c r="D3124" s="540"/>
      <c r="E3124" s="541"/>
      <c r="F3124" s="541"/>
      <c r="G3124" s="541"/>
      <c r="H3124" s="541"/>
      <c r="I3124" s="541"/>
      <c r="J3124" s="541"/>
      <c r="K3124" s="541"/>
    </row>
    <row r="3125" spans="2:11" ht="20.100000000000001" customHeight="1" x14ac:dyDescent="0.25">
      <c r="B3125" s="538"/>
      <c r="C3125" s="539"/>
      <c r="D3125" s="540"/>
      <c r="E3125" s="541"/>
      <c r="F3125" s="541"/>
      <c r="G3125" s="541"/>
      <c r="H3125" s="541"/>
      <c r="I3125" s="541"/>
      <c r="J3125" s="541"/>
      <c r="K3125" s="541"/>
    </row>
    <row r="3126" spans="2:11" ht="20.100000000000001" customHeight="1" x14ac:dyDescent="0.25">
      <c r="B3126" s="538"/>
      <c r="C3126" s="539"/>
      <c r="D3126" s="540"/>
      <c r="E3126" s="541"/>
      <c r="F3126" s="541"/>
      <c r="G3126" s="541"/>
      <c r="H3126" s="541"/>
      <c r="I3126" s="541"/>
      <c r="J3126" s="541"/>
      <c r="K3126" s="541"/>
    </row>
    <row r="3127" spans="2:11" ht="20.100000000000001" customHeight="1" x14ac:dyDescent="0.25">
      <c r="B3127" s="538"/>
      <c r="C3127" s="539"/>
      <c r="D3127" s="540"/>
      <c r="E3127" s="541"/>
      <c r="F3127" s="541"/>
      <c r="G3127" s="541"/>
      <c r="H3127" s="541"/>
      <c r="I3127" s="541"/>
      <c r="J3127" s="541"/>
      <c r="K3127" s="541"/>
    </row>
    <row r="3128" spans="2:11" ht="20.100000000000001" customHeight="1" x14ac:dyDescent="0.25">
      <c r="B3128" s="538"/>
      <c r="C3128" s="539"/>
      <c r="D3128" s="540"/>
      <c r="E3128" s="541"/>
      <c r="F3128" s="541"/>
      <c r="G3128" s="541"/>
      <c r="H3128" s="541"/>
      <c r="I3128" s="541"/>
      <c r="J3128" s="541"/>
      <c r="K3128" s="541"/>
    </row>
    <row r="3129" spans="2:11" ht="20.100000000000001" customHeight="1" x14ac:dyDescent="0.25">
      <c r="B3129" s="538"/>
      <c r="C3129" s="539"/>
      <c r="D3129" s="540"/>
      <c r="E3129" s="541"/>
      <c r="F3129" s="541"/>
      <c r="G3129" s="541"/>
      <c r="H3129" s="541"/>
      <c r="I3129" s="541"/>
      <c r="J3129" s="541"/>
      <c r="K3129" s="541"/>
    </row>
    <row r="3130" spans="2:11" ht="20.100000000000001" customHeight="1" x14ac:dyDescent="0.25">
      <c r="B3130" s="538"/>
      <c r="C3130" s="539"/>
      <c r="D3130" s="540"/>
      <c r="E3130" s="541"/>
      <c r="F3130" s="541"/>
      <c r="G3130" s="541"/>
      <c r="H3130" s="541"/>
      <c r="I3130" s="541"/>
      <c r="J3130" s="541"/>
      <c r="K3130" s="541"/>
    </row>
    <row r="3131" spans="2:11" ht="20.100000000000001" customHeight="1" x14ac:dyDescent="0.25">
      <c r="B3131" s="538"/>
      <c r="C3131" s="539"/>
      <c r="D3131" s="540"/>
      <c r="E3131" s="541"/>
      <c r="F3131" s="541"/>
      <c r="G3131" s="541"/>
      <c r="H3131" s="541"/>
      <c r="I3131" s="541"/>
      <c r="J3131" s="541"/>
      <c r="K3131" s="541"/>
    </row>
    <row r="3132" spans="2:11" ht="20.100000000000001" customHeight="1" x14ac:dyDescent="0.25">
      <c r="B3132" s="538"/>
      <c r="C3132" s="539"/>
      <c r="D3132" s="540"/>
      <c r="E3132" s="541"/>
      <c r="F3132" s="541"/>
      <c r="G3132" s="541"/>
      <c r="H3132" s="541"/>
      <c r="I3132" s="541"/>
      <c r="J3132" s="541"/>
      <c r="K3132" s="541"/>
    </row>
    <row r="3133" spans="2:11" ht="20.100000000000001" customHeight="1" x14ac:dyDescent="0.25">
      <c r="B3133" s="538"/>
      <c r="C3133" s="539"/>
      <c r="D3133" s="540"/>
      <c r="E3133" s="541"/>
      <c r="F3133" s="541"/>
      <c r="G3133" s="541"/>
      <c r="H3133" s="541"/>
      <c r="I3133" s="541"/>
      <c r="J3133" s="541"/>
      <c r="K3133" s="541"/>
    </row>
    <row r="3134" spans="2:11" ht="20.100000000000001" customHeight="1" x14ac:dyDescent="0.25">
      <c r="B3134" s="538"/>
      <c r="C3134" s="539"/>
      <c r="D3134" s="540"/>
      <c r="E3134" s="541"/>
      <c r="F3134" s="541"/>
      <c r="G3134" s="541"/>
      <c r="H3134" s="541"/>
      <c r="I3134" s="541"/>
      <c r="J3134" s="541"/>
      <c r="K3134" s="541"/>
    </row>
    <row r="3135" spans="2:11" ht="20.100000000000001" customHeight="1" x14ac:dyDescent="0.25">
      <c r="B3135" s="538"/>
      <c r="C3135" s="539"/>
      <c r="D3135" s="540"/>
      <c r="E3135" s="541"/>
      <c r="F3135" s="541"/>
      <c r="G3135" s="541"/>
      <c r="H3135" s="541"/>
      <c r="I3135" s="541"/>
      <c r="J3135" s="541"/>
      <c r="K3135" s="541"/>
    </row>
    <row r="3136" spans="2:11" ht="20.100000000000001" customHeight="1" x14ac:dyDescent="0.25">
      <c r="B3136" s="538"/>
      <c r="C3136" s="539"/>
      <c r="D3136" s="540"/>
      <c r="E3136" s="541"/>
      <c r="F3136" s="541"/>
      <c r="G3136" s="541"/>
      <c r="H3136" s="541"/>
      <c r="I3136" s="541"/>
      <c r="J3136" s="541"/>
      <c r="K3136" s="541"/>
    </row>
    <row r="3137" spans="2:11" ht="20.100000000000001" customHeight="1" x14ac:dyDescent="0.25">
      <c r="B3137" s="538"/>
      <c r="C3137" s="539"/>
      <c r="D3137" s="540"/>
      <c r="E3137" s="541"/>
      <c r="F3137" s="541"/>
      <c r="G3137" s="541"/>
      <c r="H3137" s="541"/>
      <c r="I3137" s="541"/>
      <c r="J3137" s="541"/>
      <c r="K3137" s="541"/>
    </row>
    <row r="3138" spans="2:11" ht="20.100000000000001" customHeight="1" x14ac:dyDescent="0.25">
      <c r="B3138" s="538"/>
      <c r="C3138" s="539"/>
      <c r="D3138" s="540"/>
      <c r="E3138" s="541"/>
      <c r="F3138" s="541"/>
      <c r="G3138" s="541"/>
      <c r="H3138" s="541"/>
      <c r="I3138" s="541"/>
      <c r="J3138" s="541"/>
      <c r="K3138" s="541"/>
    </row>
    <row r="3139" spans="2:11" ht="20.100000000000001" customHeight="1" x14ac:dyDescent="0.25">
      <c r="B3139" s="538"/>
      <c r="C3139" s="539"/>
      <c r="D3139" s="540"/>
      <c r="E3139" s="541"/>
      <c r="F3139" s="541"/>
      <c r="G3139" s="541"/>
      <c r="H3139" s="541"/>
      <c r="I3139" s="541"/>
      <c r="J3139" s="541"/>
      <c r="K3139" s="541"/>
    </row>
    <row r="3140" spans="2:11" ht="20.100000000000001" customHeight="1" x14ac:dyDescent="0.25">
      <c r="B3140" s="538"/>
      <c r="C3140" s="539"/>
      <c r="D3140" s="540"/>
      <c r="E3140" s="541"/>
      <c r="F3140" s="541"/>
      <c r="G3140" s="541"/>
      <c r="H3140" s="541"/>
      <c r="I3140" s="541"/>
      <c r="J3140" s="541"/>
      <c r="K3140" s="541"/>
    </row>
    <row r="3141" spans="2:11" ht="20.100000000000001" customHeight="1" x14ac:dyDescent="0.25">
      <c r="B3141" s="538"/>
      <c r="C3141" s="539"/>
      <c r="D3141" s="540"/>
      <c r="E3141" s="541"/>
      <c r="F3141" s="541"/>
      <c r="G3141" s="541"/>
      <c r="H3141" s="541"/>
      <c r="I3141" s="541"/>
      <c r="J3141" s="541"/>
      <c r="K3141" s="541"/>
    </row>
    <row r="3142" spans="2:11" ht="20.100000000000001" customHeight="1" x14ac:dyDescent="0.25">
      <c r="B3142" s="538"/>
      <c r="C3142" s="539"/>
      <c r="D3142" s="540"/>
      <c r="E3142" s="541"/>
      <c r="F3142" s="541"/>
      <c r="G3142" s="541"/>
      <c r="H3142" s="541"/>
      <c r="I3142" s="541"/>
      <c r="J3142" s="541"/>
      <c r="K3142" s="541"/>
    </row>
    <row r="3143" spans="2:11" ht="20.100000000000001" customHeight="1" x14ac:dyDescent="0.25">
      <c r="B3143" s="538"/>
      <c r="C3143" s="539"/>
      <c r="D3143" s="540"/>
      <c r="E3143" s="541"/>
      <c r="F3143" s="541"/>
      <c r="G3143" s="541"/>
      <c r="H3143" s="541"/>
      <c r="I3143" s="541"/>
      <c r="J3143" s="541"/>
      <c r="K3143" s="541"/>
    </row>
    <row r="3144" spans="2:11" ht="20.100000000000001" customHeight="1" x14ac:dyDescent="0.25">
      <c r="B3144" s="538"/>
      <c r="C3144" s="539"/>
      <c r="D3144" s="540"/>
      <c r="E3144" s="541"/>
      <c r="F3144" s="541"/>
      <c r="G3144" s="541"/>
      <c r="H3144" s="541"/>
      <c r="I3144" s="541"/>
      <c r="J3144" s="541"/>
      <c r="K3144" s="541"/>
    </row>
    <row r="3145" spans="2:11" ht="20.100000000000001" customHeight="1" x14ac:dyDescent="0.25">
      <c r="B3145" s="538"/>
      <c r="C3145" s="539"/>
      <c r="D3145" s="540"/>
      <c r="E3145" s="541"/>
      <c r="F3145" s="541"/>
      <c r="G3145" s="541"/>
      <c r="H3145" s="541"/>
      <c r="I3145" s="541"/>
      <c r="J3145" s="541"/>
      <c r="K3145" s="541"/>
    </row>
    <row r="3146" spans="2:11" ht="20.100000000000001" customHeight="1" x14ac:dyDescent="0.25">
      <c r="B3146" s="538"/>
      <c r="C3146" s="539"/>
      <c r="D3146" s="540"/>
      <c r="E3146" s="541"/>
      <c r="F3146" s="541"/>
      <c r="G3146" s="541"/>
      <c r="H3146" s="541"/>
      <c r="I3146" s="541"/>
      <c r="J3146" s="541"/>
      <c r="K3146" s="541"/>
    </row>
    <row r="3147" spans="2:11" ht="20.100000000000001" customHeight="1" x14ac:dyDescent="0.25">
      <c r="B3147" s="538"/>
      <c r="C3147" s="539"/>
      <c r="D3147" s="540"/>
      <c r="E3147" s="541"/>
      <c r="F3147" s="541"/>
      <c r="G3147" s="541"/>
      <c r="H3147" s="541"/>
      <c r="I3147" s="541"/>
      <c r="J3147" s="541"/>
      <c r="K3147" s="541"/>
    </row>
    <row r="3148" spans="2:11" ht="20.100000000000001" customHeight="1" x14ac:dyDescent="0.25">
      <c r="B3148" s="538"/>
      <c r="C3148" s="539"/>
      <c r="D3148" s="540"/>
      <c r="E3148" s="541"/>
      <c r="F3148" s="541"/>
      <c r="G3148" s="541"/>
      <c r="H3148" s="541"/>
      <c r="I3148" s="541"/>
      <c r="J3148" s="541"/>
      <c r="K3148" s="541"/>
    </row>
    <row r="3149" spans="2:11" ht="20.100000000000001" customHeight="1" x14ac:dyDescent="0.25">
      <c r="B3149" s="538"/>
      <c r="C3149" s="539"/>
      <c r="D3149" s="540"/>
      <c r="E3149" s="541"/>
      <c r="F3149" s="541"/>
      <c r="G3149" s="541"/>
      <c r="H3149" s="541"/>
      <c r="I3149" s="541"/>
      <c r="J3149" s="541"/>
      <c r="K3149" s="541"/>
    </row>
    <row r="3150" spans="2:11" ht="20.100000000000001" customHeight="1" x14ac:dyDescent="0.25">
      <c r="B3150" s="538"/>
      <c r="C3150" s="539"/>
      <c r="D3150" s="540"/>
      <c r="E3150" s="541"/>
      <c r="F3150" s="541"/>
      <c r="G3150" s="541"/>
      <c r="H3150" s="541"/>
      <c r="I3150" s="541"/>
      <c r="J3150" s="541"/>
      <c r="K3150" s="541"/>
    </row>
    <row r="3151" spans="2:11" ht="20.100000000000001" customHeight="1" x14ac:dyDescent="0.25">
      <c r="B3151" s="538"/>
      <c r="C3151" s="539"/>
      <c r="D3151" s="540"/>
      <c r="E3151" s="541"/>
      <c r="F3151" s="541"/>
      <c r="G3151" s="541"/>
      <c r="H3151" s="541"/>
      <c r="I3151" s="541"/>
      <c r="J3151" s="541"/>
      <c r="K3151" s="541"/>
    </row>
    <row r="3152" spans="2:11" ht="20.100000000000001" customHeight="1" x14ac:dyDescent="0.25">
      <c r="B3152" s="538"/>
      <c r="C3152" s="539"/>
      <c r="D3152" s="540"/>
      <c r="E3152" s="541"/>
      <c r="F3152" s="541"/>
      <c r="G3152" s="541"/>
      <c r="H3152" s="541"/>
      <c r="I3152" s="541"/>
      <c r="J3152" s="541"/>
      <c r="K3152" s="541"/>
    </row>
    <row r="3153" spans="2:11" ht="20.100000000000001" customHeight="1" x14ac:dyDescent="0.25">
      <c r="B3153" s="538"/>
      <c r="C3153" s="539"/>
      <c r="D3153" s="540"/>
      <c r="E3153" s="541"/>
      <c r="F3153" s="541"/>
      <c r="G3153" s="541"/>
      <c r="H3153" s="541"/>
      <c r="I3153" s="541"/>
      <c r="J3153" s="541"/>
      <c r="K3153" s="541"/>
    </row>
    <row r="3154" spans="2:11" ht="20.100000000000001" customHeight="1" x14ac:dyDescent="0.25">
      <c r="B3154" s="538"/>
      <c r="C3154" s="539"/>
      <c r="D3154" s="540"/>
      <c r="E3154" s="541"/>
      <c r="F3154" s="541"/>
      <c r="G3154" s="541"/>
      <c r="H3154" s="541"/>
      <c r="I3154" s="541"/>
      <c r="J3154" s="541"/>
      <c r="K3154" s="541"/>
    </row>
    <row r="3155" spans="2:11" ht="20.100000000000001" customHeight="1" x14ac:dyDescent="0.25">
      <c r="B3155" s="538"/>
      <c r="C3155" s="539"/>
      <c r="D3155" s="540"/>
      <c r="E3155" s="541"/>
      <c r="F3155" s="541"/>
      <c r="G3155" s="541"/>
      <c r="H3155" s="541"/>
      <c r="I3155" s="541"/>
      <c r="J3155" s="541"/>
      <c r="K3155" s="541"/>
    </row>
    <row r="3156" spans="2:11" ht="20.100000000000001" customHeight="1" x14ac:dyDescent="0.25">
      <c r="B3156" s="538"/>
      <c r="C3156" s="539"/>
      <c r="D3156" s="540"/>
      <c r="E3156" s="541"/>
      <c r="F3156" s="541"/>
      <c r="G3156" s="541"/>
      <c r="H3156" s="541"/>
      <c r="I3156" s="541"/>
      <c r="J3156" s="541"/>
      <c r="K3156" s="541"/>
    </row>
    <row r="3157" spans="2:11" ht="20.100000000000001" customHeight="1" x14ac:dyDescent="0.25">
      <c r="B3157" s="538"/>
      <c r="C3157" s="539"/>
      <c r="D3157" s="540"/>
      <c r="E3157" s="541"/>
      <c r="F3157" s="541"/>
      <c r="G3157" s="541"/>
      <c r="H3157" s="541"/>
      <c r="I3157" s="541"/>
      <c r="J3157" s="541"/>
      <c r="K3157" s="541"/>
    </row>
    <row r="3158" spans="2:11" ht="20.100000000000001" customHeight="1" x14ac:dyDescent="0.25">
      <c r="B3158" s="538"/>
      <c r="C3158" s="539"/>
      <c r="D3158" s="540"/>
      <c r="E3158" s="541"/>
      <c r="F3158" s="541"/>
      <c r="G3158" s="541"/>
      <c r="H3158" s="541"/>
      <c r="I3158" s="541"/>
      <c r="J3158" s="541"/>
      <c r="K3158" s="541"/>
    </row>
    <row r="3159" spans="2:11" ht="20.100000000000001" customHeight="1" x14ac:dyDescent="0.25">
      <c r="B3159" s="538"/>
      <c r="C3159" s="539"/>
      <c r="D3159" s="540"/>
      <c r="E3159" s="541"/>
      <c r="F3159" s="541"/>
      <c r="G3159" s="541"/>
      <c r="H3159" s="541"/>
      <c r="I3159" s="541"/>
      <c r="J3159" s="541"/>
      <c r="K3159" s="541"/>
    </row>
    <row r="3160" spans="2:11" ht="20.100000000000001" customHeight="1" x14ac:dyDescent="0.25">
      <c r="B3160" s="538"/>
      <c r="C3160" s="539"/>
      <c r="D3160" s="540"/>
      <c r="E3160" s="541"/>
      <c r="F3160" s="541"/>
      <c r="G3160" s="541"/>
      <c r="H3160" s="541"/>
      <c r="I3160" s="541"/>
      <c r="J3160" s="541"/>
      <c r="K3160" s="541"/>
    </row>
    <row r="3161" spans="2:11" ht="20.100000000000001" customHeight="1" x14ac:dyDescent="0.25">
      <c r="B3161" s="538"/>
      <c r="C3161" s="539"/>
      <c r="D3161" s="540"/>
      <c r="E3161" s="541"/>
      <c r="F3161" s="541"/>
      <c r="G3161" s="541"/>
      <c r="H3161" s="541"/>
      <c r="I3161" s="541"/>
      <c r="J3161" s="541"/>
      <c r="K3161" s="541"/>
    </row>
    <row r="3162" spans="2:11" ht="20.100000000000001" customHeight="1" x14ac:dyDescent="0.25">
      <c r="B3162" s="538"/>
      <c r="C3162" s="539"/>
      <c r="D3162" s="540"/>
      <c r="E3162" s="541"/>
      <c r="F3162" s="541"/>
      <c r="G3162" s="541"/>
      <c r="H3162" s="541"/>
      <c r="I3162" s="541"/>
      <c r="J3162" s="541"/>
      <c r="K3162" s="541"/>
    </row>
    <row r="3163" spans="2:11" ht="20.100000000000001" customHeight="1" x14ac:dyDescent="0.25">
      <c r="B3163" s="538"/>
      <c r="C3163" s="539"/>
      <c r="D3163" s="540"/>
      <c r="E3163" s="541"/>
      <c r="F3163" s="541"/>
      <c r="G3163" s="541"/>
      <c r="H3163" s="541"/>
      <c r="I3163" s="541"/>
      <c r="J3163" s="541"/>
      <c r="K3163" s="541"/>
    </row>
    <row r="3164" spans="2:11" ht="20.100000000000001" customHeight="1" x14ac:dyDescent="0.25">
      <c r="B3164" s="538"/>
      <c r="C3164" s="539"/>
      <c r="D3164" s="540"/>
      <c r="E3164" s="541"/>
      <c r="F3164" s="541"/>
      <c r="G3164" s="541"/>
      <c r="H3164" s="541"/>
      <c r="I3164" s="541"/>
      <c r="J3164" s="541"/>
      <c r="K3164" s="541"/>
    </row>
    <row r="3165" spans="2:11" ht="20.100000000000001" customHeight="1" x14ac:dyDescent="0.25">
      <c r="B3165" s="538"/>
      <c r="C3165" s="539"/>
      <c r="D3165" s="540"/>
      <c r="E3165" s="541"/>
      <c r="F3165" s="541"/>
      <c r="G3165" s="541"/>
      <c r="H3165" s="541"/>
      <c r="I3165" s="541"/>
      <c r="J3165" s="541"/>
      <c r="K3165" s="541"/>
    </row>
    <row r="3166" spans="2:11" ht="20.100000000000001" customHeight="1" x14ac:dyDescent="0.25">
      <c r="B3166" s="538"/>
      <c r="C3166" s="539"/>
      <c r="D3166" s="540"/>
      <c r="E3166" s="541"/>
      <c r="F3166" s="541"/>
      <c r="G3166" s="541"/>
      <c r="H3166" s="541"/>
      <c r="I3166" s="541"/>
      <c r="J3166" s="541"/>
      <c r="K3166" s="541"/>
    </row>
    <row r="3167" spans="2:11" ht="20.100000000000001" customHeight="1" x14ac:dyDescent="0.25">
      <c r="B3167" s="538"/>
      <c r="C3167" s="539"/>
      <c r="D3167" s="540"/>
      <c r="E3167" s="541"/>
      <c r="F3167" s="541"/>
      <c r="G3167" s="541"/>
      <c r="H3167" s="541"/>
      <c r="I3167" s="541"/>
      <c r="J3167" s="541"/>
      <c r="K3167" s="541"/>
    </row>
    <row r="3168" spans="2:11" ht="20.100000000000001" customHeight="1" x14ac:dyDescent="0.25">
      <c r="B3168" s="538"/>
      <c r="C3168" s="539"/>
      <c r="D3168" s="540"/>
      <c r="E3168" s="541"/>
      <c r="F3168" s="541"/>
      <c r="G3168" s="541"/>
      <c r="H3168" s="541"/>
      <c r="I3168" s="541"/>
      <c r="J3168" s="541"/>
      <c r="K3168" s="541"/>
    </row>
    <row r="3169" spans="2:11" ht="20.100000000000001" customHeight="1" x14ac:dyDescent="0.25">
      <c r="B3169" s="538"/>
      <c r="C3169" s="539"/>
      <c r="D3169" s="540"/>
      <c r="E3169" s="541"/>
      <c r="F3169" s="541"/>
      <c r="G3169" s="541"/>
      <c r="H3169" s="541"/>
      <c r="I3169" s="541"/>
      <c r="J3169" s="541"/>
      <c r="K3169" s="541"/>
    </row>
    <row r="3170" spans="2:11" ht="20.100000000000001" customHeight="1" x14ac:dyDescent="0.25">
      <c r="B3170" s="538"/>
      <c r="C3170" s="539"/>
      <c r="D3170" s="540"/>
      <c r="E3170" s="541"/>
      <c r="F3170" s="541"/>
      <c r="G3170" s="541"/>
      <c r="H3170" s="541"/>
      <c r="I3170" s="541"/>
      <c r="J3170" s="541"/>
      <c r="K3170" s="541"/>
    </row>
    <row r="3171" spans="2:11" ht="20.100000000000001" customHeight="1" x14ac:dyDescent="0.25">
      <c r="B3171" s="538"/>
      <c r="C3171" s="539"/>
      <c r="D3171" s="540"/>
      <c r="E3171" s="541"/>
      <c r="F3171" s="541"/>
      <c r="G3171" s="541"/>
      <c r="H3171" s="541"/>
      <c r="I3171" s="541"/>
      <c r="J3171" s="541"/>
      <c r="K3171" s="541"/>
    </row>
    <row r="3172" spans="2:11" ht="20.100000000000001" customHeight="1" x14ac:dyDescent="0.25">
      <c r="B3172" s="538"/>
      <c r="C3172" s="539"/>
      <c r="D3172" s="540"/>
      <c r="E3172" s="541"/>
      <c r="F3172" s="541"/>
      <c r="G3172" s="541"/>
      <c r="H3172" s="541"/>
      <c r="I3172" s="541"/>
      <c r="J3172" s="541"/>
      <c r="K3172" s="541"/>
    </row>
    <row r="3173" spans="2:11" ht="20.100000000000001" customHeight="1" x14ac:dyDescent="0.25">
      <c r="B3173" s="538"/>
      <c r="C3173" s="539"/>
      <c r="D3173" s="540"/>
      <c r="E3173" s="541"/>
      <c r="F3173" s="541"/>
      <c r="G3173" s="541"/>
      <c r="H3173" s="541"/>
      <c r="I3173" s="541"/>
      <c r="J3173" s="541"/>
      <c r="K3173" s="541"/>
    </row>
    <row r="3174" spans="2:11" ht="20.100000000000001" customHeight="1" x14ac:dyDescent="0.25">
      <c r="B3174" s="538"/>
      <c r="C3174" s="539"/>
      <c r="D3174" s="540"/>
      <c r="E3174" s="541"/>
      <c r="F3174" s="541"/>
      <c r="G3174" s="541"/>
      <c r="H3174" s="541"/>
      <c r="I3174" s="541"/>
      <c r="J3174" s="541"/>
      <c r="K3174" s="541"/>
    </row>
    <row r="3175" spans="2:11" ht="20.100000000000001" customHeight="1" x14ac:dyDescent="0.25">
      <c r="B3175" s="538"/>
      <c r="C3175" s="539"/>
      <c r="D3175" s="540"/>
      <c r="E3175" s="541"/>
      <c r="F3175" s="541"/>
      <c r="G3175" s="541"/>
      <c r="H3175" s="541"/>
      <c r="I3175" s="541"/>
      <c r="J3175" s="541"/>
      <c r="K3175" s="541"/>
    </row>
    <row r="3176" spans="2:11" ht="20.100000000000001" customHeight="1" x14ac:dyDescent="0.25">
      <c r="B3176" s="538"/>
      <c r="C3176" s="539"/>
      <c r="D3176" s="540"/>
      <c r="E3176" s="541"/>
      <c r="F3176" s="541"/>
      <c r="G3176" s="541"/>
      <c r="H3176" s="541"/>
      <c r="I3176" s="541"/>
      <c r="J3176" s="541"/>
      <c r="K3176" s="541"/>
    </row>
    <row r="3177" spans="2:11" ht="20.100000000000001" customHeight="1" x14ac:dyDescent="0.25">
      <c r="B3177" s="538"/>
      <c r="C3177" s="539"/>
      <c r="D3177" s="540"/>
      <c r="E3177" s="541"/>
      <c r="F3177" s="541"/>
      <c r="G3177" s="541"/>
      <c r="H3177" s="541"/>
      <c r="I3177" s="541"/>
      <c r="J3177" s="541"/>
      <c r="K3177" s="541"/>
    </row>
    <row r="3178" spans="2:11" ht="20.100000000000001" customHeight="1" x14ac:dyDescent="0.25">
      <c r="B3178" s="538"/>
      <c r="C3178" s="539"/>
      <c r="D3178" s="540"/>
      <c r="E3178" s="541"/>
      <c r="F3178" s="541"/>
      <c r="G3178" s="541"/>
      <c r="H3178" s="541"/>
      <c r="I3178" s="541"/>
      <c r="J3178" s="541"/>
      <c r="K3178" s="541"/>
    </row>
    <row r="3179" spans="2:11" ht="20.100000000000001" customHeight="1" x14ac:dyDescent="0.25">
      <c r="B3179" s="538"/>
      <c r="C3179" s="539"/>
      <c r="D3179" s="540"/>
      <c r="E3179" s="541"/>
      <c r="F3179" s="541"/>
      <c r="G3179" s="541"/>
      <c r="H3179" s="541"/>
      <c r="I3179" s="541"/>
      <c r="J3179" s="541"/>
      <c r="K3179" s="541"/>
    </row>
    <row r="3180" spans="2:11" ht="20.100000000000001" customHeight="1" x14ac:dyDescent="0.25">
      <c r="B3180" s="538"/>
      <c r="C3180" s="539"/>
      <c r="D3180" s="540"/>
      <c r="E3180" s="541"/>
      <c r="F3180" s="541"/>
      <c r="G3180" s="541"/>
      <c r="H3180" s="541"/>
      <c r="I3180" s="541"/>
      <c r="J3180" s="541"/>
      <c r="K3180" s="541"/>
    </row>
    <row r="3181" spans="2:11" ht="20.100000000000001" customHeight="1" x14ac:dyDescent="0.25">
      <c r="B3181" s="538"/>
      <c r="C3181" s="539"/>
      <c r="D3181" s="540"/>
      <c r="E3181" s="541"/>
      <c r="F3181" s="541"/>
      <c r="G3181" s="541"/>
      <c r="H3181" s="541"/>
      <c r="I3181" s="541"/>
      <c r="J3181" s="541"/>
      <c r="K3181" s="541"/>
    </row>
    <row r="3182" spans="2:11" ht="20.100000000000001" customHeight="1" x14ac:dyDescent="0.25">
      <c r="B3182" s="538"/>
      <c r="C3182" s="539"/>
      <c r="D3182" s="540"/>
      <c r="E3182" s="541"/>
      <c r="F3182" s="541"/>
      <c r="G3182" s="541"/>
      <c r="H3182" s="541"/>
      <c r="I3182" s="541"/>
      <c r="J3182" s="541"/>
      <c r="K3182" s="541"/>
    </row>
    <row r="3183" spans="2:11" ht="20.100000000000001" customHeight="1" x14ac:dyDescent="0.25">
      <c r="B3183" s="538"/>
      <c r="C3183" s="539"/>
      <c r="D3183" s="540"/>
      <c r="E3183" s="541"/>
      <c r="F3183" s="541"/>
      <c r="G3183" s="541"/>
      <c r="H3183" s="541"/>
      <c r="I3183" s="541"/>
      <c r="J3183" s="541"/>
      <c r="K3183" s="541"/>
    </row>
    <row r="3184" spans="2:11" ht="20.100000000000001" customHeight="1" x14ac:dyDescent="0.25">
      <c r="B3184" s="538"/>
      <c r="C3184" s="539"/>
      <c r="D3184" s="540"/>
      <c r="E3184" s="541"/>
      <c r="F3184" s="541"/>
      <c r="G3184" s="541"/>
      <c r="H3184" s="541"/>
      <c r="I3184" s="541"/>
      <c r="J3184" s="541"/>
      <c r="K3184" s="541"/>
    </row>
    <row r="3185" spans="2:11" ht="20.100000000000001" customHeight="1" x14ac:dyDescent="0.25">
      <c r="B3185" s="538"/>
      <c r="C3185" s="539"/>
      <c r="D3185" s="540"/>
      <c r="E3185" s="541"/>
      <c r="F3185" s="541"/>
      <c r="G3185" s="541"/>
      <c r="H3185" s="541"/>
      <c r="I3185" s="541"/>
      <c r="J3185" s="541"/>
      <c r="K3185" s="541"/>
    </row>
    <row r="3186" spans="2:11" ht="20.100000000000001" customHeight="1" x14ac:dyDescent="0.25">
      <c r="B3186" s="538"/>
      <c r="C3186" s="539"/>
      <c r="D3186" s="540"/>
      <c r="E3186" s="541"/>
      <c r="F3186" s="541"/>
      <c r="G3186" s="541"/>
      <c r="H3186" s="541"/>
      <c r="I3186" s="541"/>
      <c r="J3186" s="541"/>
      <c r="K3186" s="541"/>
    </row>
    <row r="3187" spans="2:11" ht="20.100000000000001" customHeight="1" x14ac:dyDescent="0.25">
      <c r="B3187" s="538"/>
      <c r="C3187" s="539"/>
      <c r="D3187" s="540"/>
      <c r="E3187" s="541"/>
      <c r="F3187" s="541"/>
      <c r="G3187" s="541"/>
      <c r="H3187" s="541"/>
      <c r="I3187" s="541"/>
      <c r="J3187" s="541"/>
      <c r="K3187" s="541"/>
    </row>
    <row r="3188" spans="2:11" ht="20.100000000000001" customHeight="1" x14ac:dyDescent="0.25">
      <c r="B3188" s="538"/>
      <c r="C3188" s="539"/>
      <c r="D3188" s="540"/>
      <c r="E3188" s="541"/>
      <c r="F3188" s="541"/>
      <c r="G3188" s="541"/>
      <c r="H3188" s="541"/>
      <c r="I3188" s="541"/>
      <c r="J3188" s="541"/>
      <c r="K3188" s="541"/>
    </row>
    <row r="3189" spans="2:11" ht="20.100000000000001" customHeight="1" x14ac:dyDescent="0.25">
      <c r="B3189" s="538"/>
      <c r="C3189" s="539"/>
      <c r="D3189" s="540"/>
      <c r="E3189" s="541"/>
      <c r="F3189" s="541"/>
      <c r="G3189" s="541"/>
      <c r="H3189" s="541"/>
      <c r="I3189" s="541"/>
      <c r="J3189" s="541"/>
      <c r="K3189" s="541"/>
    </row>
    <row r="3190" spans="2:11" ht="20.100000000000001" customHeight="1" x14ac:dyDescent="0.25">
      <c r="B3190" s="538"/>
      <c r="C3190" s="539"/>
      <c r="D3190" s="540"/>
      <c r="E3190" s="541"/>
      <c r="F3190" s="541"/>
      <c r="G3190" s="541"/>
      <c r="H3190" s="541"/>
      <c r="I3190" s="541"/>
      <c r="J3190" s="541"/>
      <c r="K3190" s="541"/>
    </row>
    <row r="3191" spans="2:11" ht="20.100000000000001" customHeight="1" x14ac:dyDescent="0.25">
      <c r="B3191" s="538"/>
      <c r="C3191" s="539"/>
      <c r="D3191" s="540"/>
      <c r="E3191" s="541"/>
      <c r="F3191" s="541"/>
      <c r="G3191" s="541"/>
      <c r="H3191" s="541"/>
      <c r="I3191" s="541"/>
      <c r="J3191" s="541"/>
      <c r="K3191" s="541"/>
    </row>
    <row r="3192" spans="2:11" ht="20.100000000000001" customHeight="1" x14ac:dyDescent="0.25">
      <c r="B3192" s="538"/>
      <c r="C3192" s="539"/>
      <c r="D3192" s="540"/>
      <c r="E3192" s="541"/>
      <c r="F3192" s="541"/>
      <c r="G3192" s="541"/>
      <c r="H3192" s="541"/>
      <c r="I3192" s="541"/>
      <c r="J3192" s="541"/>
      <c r="K3192" s="541"/>
    </row>
    <row r="3193" spans="2:11" ht="20.100000000000001" customHeight="1" x14ac:dyDescent="0.25">
      <c r="B3193" s="538"/>
      <c r="C3193" s="539"/>
      <c r="D3193" s="540"/>
      <c r="E3193" s="541"/>
      <c r="F3193" s="541"/>
      <c r="G3193" s="541"/>
      <c r="H3193" s="541"/>
      <c r="I3193" s="541"/>
      <c r="J3193" s="541"/>
      <c r="K3193" s="541"/>
    </row>
    <row r="3194" spans="2:11" ht="20.100000000000001" customHeight="1" x14ac:dyDescent="0.25">
      <c r="B3194" s="538"/>
      <c r="C3194" s="539"/>
      <c r="D3194" s="540"/>
      <c r="E3194" s="541"/>
      <c r="F3194" s="541"/>
      <c r="G3194" s="541"/>
      <c r="H3194" s="541"/>
      <c r="I3194" s="541"/>
      <c r="J3194" s="541"/>
      <c r="K3194" s="541"/>
    </row>
    <row r="3195" spans="2:11" ht="20.100000000000001" customHeight="1" x14ac:dyDescent="0.25">
      <c r="B3195" s="538"/>
      <c r="C3195" s="539"/>
      <c r="D3195" s="540"/>
      <c r="E3195" s="541"/>
      <c r="F3195" s="541"/>
      <c r="G3195" s="541"/>
      <c r="H3195" s="541"/>
      <c r="I3195" s="541"/>
      <c r="J3195" s="541"/>
      <c r="K3195" s="541"/>
    </row>
    <row r="3196" spans="2:11" ht="20.100000000000001" customHeight="1" x14ac:dyDescent="0.25">
      <c r="B3196" s="538"/>
      <c r="C3196" s="539"/>
      <c r="D3196" s="540"/>
      <c r="E3196" s="541"/>
      <c r="F3196" s="541"/>
      <c r="G3196" s="541"/>
      <c r="H3196" s="541"/>
      <c r="I3196" s="541"/>
      <c r="J3196" s="541"/>
      <c r="K3196" s="541"/>
    </row>
    <row r="3197" spans="2:11" ht="20.100000000000001" customHeight="1" x14ac:dyDescent="0.25">
      <c r="B3197" s="538"/>
      <c r="C3197" s="539"/>
      <c r="D3197" s="540"/>
      <c r="E3197" s="541"/>
      <c r="F3197" s="541"/>
      <c r="G3197" s="541"/>
      <c r="H3197" s="541"/>
      <c r="I3197" s="541"/>
      <c r="J3197" s="541"/>
      <c r="K3197" s="541"/>
    </row>
    <row r="3198" spans="2:11" ht="20.100000000000001" customHeight="1" x14ac:dyDescent="0.25">
      <c r="B3198" s="538"/>
      <c r="C3198" s="539"/>
      <c r="D3198" s="540"/>
      <c r="E3198" s="541"/>
      <c r="F3198" s="541"/>
      <c r="G3198" s="541"/>
      <c r="H3198" s="541"/>
      <c r="I3198" s="541"/>
      <c r="J3198" s="541"/>
      <c r="K3198" s="541"/>
    </row>
    <row r="3199" spans="2:11" ht="20.100000000000001" customHeight="1" x14ac:dyDescent="0.25">
      <c r="B3199" s="538"/>
      <c r="C3199" s="539"/>
      <c r="D3199" s="540"/>
      <c r="E3199" s="541"/>
      <c r="F3199" s="541"/>
      <c r="G3199" s="541"/>
      <c r="H3199" s="541"/>
      <c r="I3199" s="541"/>
      <c r="J3199" s="541"/>
      <c r="K3199" s="541"/>
    </row>
    <row r="3200" spans="2:11" ht="20.100000000000001" customHeight="1" x14ac:dyDescent="0.25">
      <c r="B3200" s="538"/>
      <c r="C3200" s="539"/>
      <c r="D3200" s="540"/>
      <c r="E3200" s="541"/>
      <c r="F3200" s="541"/>
      <c r="G3200" s="541"/>
      <c r="H3200" s="541"/>
      <c r="I3200" s="541"/>
      <c r="J3200" s="541"/>
      <c r="K3200" s="541"/>
    </row>
    <row r="3201" spans="2:11" ht="20.100000000000001" customHeight="1" x14ac:dyDescent="0.25">
      <c r="B3201" s="538"/>
      <c r="C3201" s="539"/>
      <c r="D3201" s="540"/>
      <c r="E3201" s="541"/>
      <c r="F3201" s="541"/>
      <c r="G3201" s="541"/>
      <c r="H3201" s="541"/>
      <c r="I3201" s="541"/>
      <c r="J3201" s="541"/>
      <c r="K3201" s="541"/>
    </row>
    <row r="3202" spans="2:11" ht="20.100000000000001" customHeight="1" x14ac:dyDescent="0.25">
      <c r="B3202" s="538"/>
      <c r="C3202" s="539"/>
      <c r="D3202" s="540"/>
      <c r="E3202" s="541"/>
      <c r="F3202" s="541"/>
      <c r="G3202" s="541"/>
      <c r="H3202" s="541"/>
      <c r="I3202" s="541"/>
      <c r="J3202" s="541"/>
      <c r="K3202" s="541"/>
    </row>
    <row r="3203" spans="2:11" ht="20.100000000000001" customHeight="1" x14ac:dyDescent="0.25">
      <c r="B3203" s="538"/>
      <c r="C3203" s="539"/>
      <c r="D3203" s="540"/>
      <c r="E3203" s="541"/>
      <c r="F3203" s="541"/>
      <c r="G3203" s="541"/>
      <c r="H3203" s="541"/>
      <c r="I3203" s="541"/>
      <c r="J3203" s="541"/>
      <c r="K3203" s="541"/>
    </row>
    <row r="3204" spans="2:11" ht="20.100000000000001" customHeight="1" x14ac:dyDescent="0.25">
      <c r="B3204" s="538"/>
      <c r="C3204" s="539"/>
      <c r="D3204" s="540"/>
      <c r="E3204" s="541"/>
      <c r="F3204" s="541"/>
      <c r="G3204" s="541"/>
      <c r="H3204" s="541"/>
      <c r="I3204" s="541"/>
      <c r="J3204" s="541"/>
      <c r="K3204" s="541"/>
    </row>
    <row r="3205" spans="2:11" ht="20.100000000000001" customHeight="1" x14ac:dyDescent="0.25">
      <c r="B3205" s="538"/>
      <c r="C3205" s="539"/>
      <c r="D3205" s="540"/>
      <c r="E3205" s="541"/>
      <c r="F3205" s="541"/>
      <c r="G3205" s="541"/>
      <c r="H3205" s="541"/>
      <c r="I3205" s="541"/>
      <c r="J3205" s="541"/>
      <c r="K3205" s="541"/>
    </row>
    <row r="3206" spans="2:11" ht="20.100000000000001" customHeight="1" x14ac:dyDescent="0.25">
      <c r="B3206" s="538"/>
      <c r="C3206" s="539"/>
      <c r="D3206" s="540"/>
      <c r="E3206" s="541"/>
      <c r="F3206" s="541"/>
      <c r="G3206" s="541"/>
      <c r="H3206" s="541"/>
      <c r="I3206" s="541"/>
      <c r="J3206" s="541"/>
      <c r="K3206" s="541"/>
    </row>
    <row r="3207" spans="2:11" ht="20.100000000000001" customHeight="1" x14ac:dyDescent="0.25">
      <c r="B3207" s="538"/>
      <c r="C3207" s="539"/>
      <c r="D3207" s="540"/>
      <c r="E3207" s="541"/>
      <c r="F3207" s="541"/>
      <c r="G3207" s="541"/>
      <c r="H3207" s="541"/>
      <c r="I3207" s="541"/>
      <c r="J3207" s="541"/>
      <c r="K3207" s="541"/>
    </row>
    <row r="3208" spans="2:11" ht="20.100000000000001" customHeight="1" x14ac:dyDescent="0.25">
      <c r="B3208" s="538"/>
      <c r="C3208" s="539"/>
      <c r="D3208" s="540"/>
      <c r="E3208" s="541"/>
      <c r="F3208" s="541"/>
      <c r="G3208" s="541"/>
      <c r="H3208" s="541"/>
      <c r="I3208" s="541"/>
      <c r="J3208" s="541"/>
      <c r="K3208" s="541"/>
    </row>
    <row r="3209" spans="2:11" ht="20.100000000000001" customHeight="1" x14ac:dyDescent="0.25">
      <c r="B3209" s="538"/>
      <c r="C3209" s="539"/>
      <c r="D3209" s="540"/>
      <c r="E3209" s="541"/>
      <c r="F3209" s="541"/>
      <c r="G3209" s="541"/>
      <c r="H3209" s="541"/>
      <c r="I3209" s="541"/>
      <c r="J3209" s="541"/>
      <c r="K3209" s="541"/>
    </row>
    <row r="3210" spans="2:11" ht="20.100000000000001" customHeight="1" x14ac:dyDescent="0.25">
      <c r="B3210" s="538"/>
      <c r="C3210" s="539"/>
      <c r="D3210" s="540"/>
      <c r="E3210" s="541"/>
      <c r="F3210" s="541"/>
      <c r="G3210" s="541"/>
      <c r="H3210" s="541"/>
      <c r="I3210" s="541"/>
      <c r="J3210" s="541"/>
      <c r="K3210" s="541"/>
    </row>
    <row r="3211" spans="2:11" ht="20.100000000000001" customHeight="1" x14ac:dyDescent="0.25">
      <c r="B3211" s="538"/>
      <c r="C3211" s="539"/>
      <c r="D3211" s="540"/>
      <c r="E3211" s="541"/>
      <c r="F3211" s="541"/>
      <c r="G3211" s="541"/>
      <c r="H3211" s="541"/>
      <c r="I3211" s="541"/>
      <c r="J3211" s="541"/>
      <c r="K3211" s="541"/>
    </row>
    <row r="3212" spans="2:11" ht="20.100000000000001" customHeight="1" x14ac:dyDescent="0.25">
      <c r="B3212" s="538"/>
      <c r="C3212" s="539"/>
      <c r="D3212" s="540"/>
      <c r="E3212" s="541"/>
      <c r="F3212" s="541"/>
      <c r="G3212" s="541"/>
      <c r="H3212" s="541"/>
      <c r="I3212" s="541"/>
      <c r="J3212" s="541"/>
      <c r="K3212" s="541"/>
    </row>
    <row r="3213" spans="2:11" ht="20.100000000000001" customHeight="1" x14ac:dyDescent="0.25">
      <c r="B3213" s="538"/>
      <c r="C3213" s="539"/>
      <c r="D3213" s="540"/>
      <c r="E3213" s="541"/>
      <c r="F3213" s="541"/>
      <c r="G3213" s="541"/>
      <c r="H3213" s="541"/>
      <c r="I3213" s="541"/>
      <c r="J3213" s="541"/>
      <c r="K3213" s="541"/>
    </row>
    <row r="3214" spans="2:11" ht="20.100000000000001" customHeight="1" x14ac:dyDescent="0.25">
      <c r="B3214" s="538"/>
      <c r="C3214" s="539"/>
      <c r="D3214" s="540"/>
      <c r="E3214" s="541"/>
      <c r="F3214" s="541"/>
      <c r="G3214" s="541"/>
      <c r="H3214" s="541"/>
      <c r="I3214" s="541"/>
      <c r="J3214" s="541"/>
      <c r="K3214" s="541"/>
    </row>
    <row r="3215" spans="2:11" ht="20.100000000000001" customHeight="1" x14ac:dyDescent="0.25">
      <c r="B3215" s="538"/>
      <c r="C3215" s="539"/>
      <c r="D3215" s="540"/>
      <c r="E3215" s="541"/>
      <c r="F3215" s="541"/>
      <c r="G3215" s="541"/>
      <c r="H3215" s="541"/>
      <c r="I3215" s="541"/>
      <c r="J3215" s="541"/>
      <c r="K3215" s="541"/>
    </row>
    <row r="3216" spans="2:11" ht="20.100000000000001" customHeight="1" x14ac:dyDescent="0.25">
      <c r="B3216" s="538"/>
      <c r="C3216" s="539"/>
      <c r="D3216" s="540"/>
      <c r="E3216" s="541"/>
      <c r="F3216" s="541"/>
      <c r="G3216" s="541"/>
      <c r="H3216" s="541"/>
      <c r="I3216" s="541"/>
      <c r="J3216" s="541"/>
      <c r="K3216" s="541"/>
    </row>
    <row r="3217" spans="2:11" ht="20.100000000000001" customHeight="1" x14ac:dyDescent="0.25">
      <c r="B3217" s="538"/>
      <c r="C3217" s="539"/>
      <c r="D3217" s="540"/>
      <c r="E3217" s="541"/>
      <c r="F3217" s="541"/>
      <c r="G3217" s="541"/>
      <c r="H3217" s="541"/>
      <c r="I3217" s="541"/>
      <c r="J3217" s="541"/>
      <c r="K3217" s="541"/>
    </row>
    <row r="3218" spans="2:11" ht="20.100000000000001" customHeight="1" x14ac:dyDescent="0.25">
      <c r="B3218" s="538"/>
      <c r="C3218" s="539"/>
      <c r="D3218" s="540"/>
      <c r="E3218" s="541"/>
      <c r="F3218" s="541"/>
      <c r="G3218" s="541"/>
      <c r="H3218" s="541"/>
      <c r="I3218" s="541"/>
      <c r="J3218" s="541"/>
      <c r="K3218" s="541"/>
    </row>
    <row r="3219" spans="2:11" ht="20.100000000000001" customHeight="1" x14ac:dyDescent="0.25">
      <c r="B3219" s="538"/>
      <c r="C3219" s="539"/>
      <c r="D3219" s="540"/>
      <c r="E3219" s="541"/>
      <c r="F3219" s="541"/>
      <c r="G3219" s="541"/>
      <c r="H3219" s="541"/>
      <c r="I3219" s="541"/>
      <c r="J3219" s="541"/>
      <c r="K3219" s="541"/>
    </row>
    <row r="3220" spans="2:11" ht="20.100000000000001" customHeight="1" x14ac:dyDescent="0.25">
      <c r="B3220" s="538"/>
      <c r="C3220" s="539"/>
      <c r="D3220" s="540"/>
      <c r="E3220" s="541"/>
      <c r="F3220" s="541"/>
      <c r="G3220" s="541"/>
      <c r="H3220" s="541"/>
      <c r="I3220" s="541"/>
      <c r="J3220" s="541"/>
      <c r="K3220" s="541"/>
    </row>
    <row r="3221" spans="2:11" ht="20.100000000000001" customHeight="1" x14ac:dyDescent="0.25">
      <c r="B3221" s="538"/>
      <c r="C3221" s="539"/>
      <c r="D3221" s="540"/>
      <c r="E3221" s="541"/>
      <c r="F3221" s="541"/>
      <c r="G3221" s="541"/>
      <c r="H3221" s="541"/>
      <c r="I3221" s="541"/>
      <c r="J3221" s="541"/>
      <c r="K3221" s="541"/>
    </row>
    <row r="3222" spans="2:11" ht="20.100000000000001" customHeight="1" x14ac:dyDescent="0.25">
      <c r="B3222" s="538"/>
      <c r="C3222" s="539"/>
      <c r="D3222" s="540"/>
      <c r="E3222" s="541"/>
      <c r="F3222" s="541"/>
      <c r="G3222" s="541"/>
      <c r="H3222" s="541"/>
      <c r="I3222" s="541"/>
      <c r="J3222" s="541"/>
      <c r="K3222" s="541"/>
    </row>
    <row r="3223" spans="2:11" ht="20.100000000000001" customHeight="1" x14ac:dyDescent="0.25">
      <c r="B3223" s="538"/>
      <c r="C3223" s="539"/>
      <c r="D3223" s="540"/>
      <c r="E3223" s="541"/>
      <c r="F3223" s="541"/>
      <c r="G3223" s="541"/>
      <c r="H3223" s="541"/>
      <c r="I3223" s="541"/>
      <c r="J3223" s="541"/>
      <c r="K3223" s="541"/>
    </row>
    <row r="3224" spans="2:11" ht="20.100000000000001" customHeight="1" x14ac:dyDescent="0.25">
      <c r="B3224" s="538"/>
      <c r="C3224" s="539"/>
      <c r="D3224" s="540"/>
      <c r="E3224" s="541"/>
      <c r="F3224" s="541"/>
      <c r="G3224" s="541"/>
      <c r="H3224" s="541"/>
      <c r="I3224" s="541"/>
      <c r="J3224" s="541"/>
      <c r="K3224" s="541"/>
    </row>
    <row r="3225" spans="2:11" ht="20.100000000000001" customHeight="1" x14ac:dyDescent="0.25">
      <c r="B3225" s="538"/>
      <c r="C3225" s="539"/>
      <c r="D3225" s="540"/>
      <c r="E3225" s="541"/>
      <c r="F3225" s="541"/>
      <c r="G3225" s="541"/>
      <c r="H3225" s="541"/>
      <c r="I3225" s="541"/>
      <c r="J3225" s="541"/>
      <c r="K3225" s="541"/>
    </row>
    <row r="3226" spans="2:11" ht="20.100000000000001" customHeight="1" x14ac:dyDescent="0.25">
      <c r="B3226" s="538"/>
      <c r="C3226" s="539"/>
      <c r="D3226" s="540"/>
      <c r="E3226" s="541"/>
      <c r="F3226" s="541"/>
      <c r="G3226" s="541"/>
      <c r="H3226" s="541"/>
      <c r="I3226" s="541"/>
      <c r="J3226" s="541"/>
      <c r="K3226" s="541"/>
    </row>
    <row r="3227" spans="2:11" ht="20.100000000000001" customHeight="1" x14ac:dyDescent="0.25">
      <c r="B3227" s="538"/>
      <c r="C3227" s="539"/>
      <c r="D3227" s="540"/>
      <c r="E3227" s="541"/>
      <c r="F3227" s="541"/>
      <c r="G3227" s="541"/>
      <c r="H3227" s="541"/>
      <c r="I3227" s="541"/>
      <c r="J3227" s="541"/>
      <c r="K3227" s="541"/>
    </row>
    <row r="3228" spans="2:11" ht="20.100000000000001" customHeight="1" x14ac:dyDescent="0.25">
      <c r="B3228" s="538"/>
      <c r="C3228" s="539"/>
      <c r="D3228" s="540"/>
      <c r="E3228" s="541"/>
      <c r="F3228" s="541"/>
      <c r="G3228" s="541"/>
      <c r="H3228" s="541"/>
      <c r="I3228" s="541"/>
      <c r="J3228" s="541"/>
      <c r="K3228" s="541"/>
    </row>
    <row r="3229" spans="2:11" ht="20.100000000000001" customHeight="1" x14ac:dyDescent="0.25">
      <c r="B3229" s="538"/>
      <c r="C3229" s="539"/>
      <c r="D3229" s="540"/>
      <c r="E3229" s="541"/>
      <c r="F3229" s="541"/>
      <c r="G3229" s="541"/>
      <c r="H3229" s="541"/>
      <c r="I3229" s="541"/>
      <c r="J3229" s="541"/>
      <c r="K3229" s="541"/>
    </row>
    <row r="3230" spans="2:11" ht="20.100000000000001" customHeight="1" x14ac:dyDescent="0.25">
      <c r="B3230" s="538"/>
      <c r="C3230" s="539"/>
      <c r="D3230" s="540"/>
      <c r="E3230" s="541"/>
      <c r="F3230" s="541"/>
      <c r="G3230" s="541"/>
      <c r="H3230" s="541"/>
      <c r="I3230" s="541"/>
      <c r="J3230" s="541"/>
      <c r="K3230" s="541"/>
    </row>
    <row r="3231" spans="2:11" ht="20.100000000000001" customHeight="1" x14ac:dyDescent="0.25">
      <c r="B3231" s="538"/>
      <c r="C3231" s="539"/>
      <c r="D3231" s="540"/>
      <c r="E3231" s="541"/>
      <c r="F3231" s="541"/>
      <c r="G3231" s="541"/>
      <c r="H3231" s="541"/>
      <c r="I3231" s="541"/>
      <c r="J3231" s="541"/>
      <c r="K3231" s="541"/>
    </row>
    <row r="3232" spans="2:11" ht="20.100000000000001" customHeight="1" x14ac:dyDescent="0.25">
      <c r="B3232" s="538"/>
      <c r="C3232" s="539"/>
      <c r="D3232" s="540"/>
      <c r="E3232" s="541"/>
      <c r="F3232" s="541"/>
      <c r="G3232" s="541"/>
      <c r="H3232" s="541"/>
      <c r="I3232" s="541"/>
      <c r="J3232" s="541"/>
      <c r="K3232" s="541"/>
    </row>
    <row r="3233" spans="2:11" ht="20.100000000000001" customHeight="1" x14ac:dyDescent="0.25">
      <c r="B3233" s="538"/>
      <c r="C3233" s="539"/>
      <c r="D3233" s="540"/>
      <c r="E3233" s="541"/>
      <c r="F3233" s="541"/>
      <c r="G3233" s="541"/>
      <c r="H3233" s="541"/>
      <c r="I3233" s="541"/>
      <c r="J3233" s="541"/>
      <c r="K3233" s="541"/>
    </row>
    <row r="3234" spans="2:11" ht="20.100000000000001" customHeight="1" x14ac:dyDescent="0.25">
      <c r="B3234" s="538"/>
      <c r="C3234" s="539"/>
      <c r="D3234" s="540"/>
      <c r="E3234" s="541"/>
      <c r="F3234" s="541"/>
      <c r="G3234" s="541"/>
      <c r="H3234" s="541"/>
      <c r="I3234" s="541"/>
      <c r="J3234" s="541"/>
      <c r="K3234" s="541"/>
    </row>
    <row r="3235" spans="2:11" ht="20.100000000000001" customHeight="1" x14ac:dyDescent="0.25">
      <c r="B3235" s="538"/>
      <c r="C3235" s="539"/>
      <c r="D3235" s="540"/>
      <c r="E3235" s="541"/>
      <c r="F3235" s="541"/>
      <c r="G3235" s="541"/>
      <c r="H3235" s="541"/>
      <c r="I3235" s="541"/>
      <c r="J3235" s="541"/>
      <c r="K3235" s="541"/>
    </row>
    <row r="3236" spans="2:11" ht="20.100000000000001" customHeight="1" x14ac:dyDescent="0.25">
      <c r="B3236" s="538"/>
      <c r="C3236" s="539"/>
      <c r="D3236" s="540"/>
      <c r="E3236" s="541"/>
      <c r="F3236" s="541"/>
      <c r="G3236" s="541"/>
      <c r="H3236" s="541"/>
      <c r="I3236" s="541"/>
      <c r="J3236" s="541"/>
      <c r="K3236" s="541"/>
    </row>
    <row r="3237" spans="2:11" ht="20.100000000000001" customHeight="1" x14ac:dyDescent="0.25">
      <c r="B3237" s="538"/>
      <c r="C3237" s="539"/>
      <c r="D3237" s="540"/>
      <c r="E3237" s="541"/>
      <c r="F3237" s="541"/>
      <c r="G3237" s="541"/>
      <c r="H3237" s="541"/>
      <c r="I3237" s="541"/>
      <c r="J3237" s="541"/>
      <c r="K3237" s="541"/>
    </row>
    <row r="3238" spans="2:11" ht="20.100000000000001" customHeight="1" x14ac:dyDescent="0.25">
      <c r="B3238" s="538"/>
      <c r="C3238" s="539"/>
      <c r="D3238" s="540"/>
      <c r="E3238" s="541"/>
      <c r="F3238" s="541"/>
      <c r="G3238" s="541"/>
      <c r="H3238" s="541"/>
      <c r="I3238" s="541"/>
      <c r="J3238" s="541"/>
      <c r="K3238" s="541"/>
    </row>
    <row r="3239" spans="2:11" ht="20.100000000000001" customHeight="1" x14ac:dyDescent="0.25">
      <c r="B3239" s="538"/>
      <c r="C3239" s="539"/>
      <c r="D3239" s="540"/>
      <c r="E3239" s="541"/>
      <c r="F3239" s="541"/>
      <c r="G3239" s="541"/>
      <c r="H3239" s="541"/>
      <c r="I3239" s="541"/>
      <c r="J3239" s="541"/>
      <c r="K3239" s="541"/>
    </row>
    <row r="3240" spans="2:11" ht="20.100000000000001" customHeight="1" x14ac:dyDescent="0.25">
      <c r="B3240" s="538"/>
      <c r="C3240" s="539"/>
      <c r="D3240" s="540"/>
      <c r="E3240" s="541"/>
      <c r="F3240" s="541"/>
      <c r="G3240" s="541"/>
      <c r="H3240" s="541"/>
      <c r="I3240" s="541"/>
      <c r="J3240" s="541"/>
      <c r="K3240" s="541"/>
    </row>
    <row r="3241" spans="2:11" ht="20.100000000000001" customHeight="1" x14ac:dyDescent="0.25">
      <c r="B3241" s="538"/>
      <c r="C3241" s="539"/>
      <c r="D3241" s="540"/>
      <c r="E3241" s="541"/>
      <c r="F3241" s="541"/>
      <c r="G3241" s="541"/>
      <c r="H3241" s="541"/>
      <c r="I3241" s="541"/>
      <c r="J3241" s="541"/>
      <c r="K3241" s="541"/>
    </row>
    <row r="3242" spans="2:11" ht="20.100000000000001" customHeight="1" x14ac:dyDescent="0.25">
      <c r="B3242" s="538"/>
      <c r="C3242" s="539"/>
      <c r="D3242" s="540"/>
      <c r="E3242" s="541"/>
      <c r="F3242" s="541"/>
      <c r="G3242" s="541"/>
      <c r="H3242" s="541"/>
      <c r="I3242" s="541"/>
      <c r="J3242" s="541"/>
      <c r="K3242" s="541"/>
    </row>
    <row r="3243" spans="2:11" ht="20.100000000000001" customHeight="1" x14ac:dyDescent="0.25">
      <c r="B3243" s="538"/>
      <c r="C3243" s="539"/>
      <c r="D3243" s="540"/>
      <c r="E3243" s="541"/>
      <c r="F3243" s="541"/>
      <c r="G3243" s="541"/>
      <c r="H3243" s="541"/>
      <c r="I3243" s="541"/>
      <c r="J3243" s="541"/>
      <c r="K3243" s="541"/>
    </row>
    <row r="3244" spans="2:11" ht="20.100000000000001" customHeight="1" x14ac:dyDescent="0.25">
      <c r="B3244" s="538"/>
      <c r="C3244" s="539"/>
      <c r="D3244" s="540"/>
      <c r="E3244" s="541"/>
      <c r="F3244" s="541"/>
      <c r="G3244" s="541"/>
      <c r="H3244" s="541"/>
      <c r="I3244" s="541"/>
      <c r="J3244" s="541"/>
      <c r="K3244" s="541"/>
    </row>
    <row r="3245" spans="2:11" ht="20.100000000000001" customHeight="1" x14ac:dyDescent="0.25">
      <c r="B3245" s="538"/>
      <c r="C3245" s="539"/>
      <c r="D3245" s="540"/>
      <c r="E3245" s="541"/>
      <c r="F3245" s="541"/>
      <c r="G3245" s="541"/>
      <c r="H3245" s="541"/>
      <c r="I3245" s="541"/>
      <c r="J3245" s="541"/>
      <c r="K3245" s="541"/>
    </row>
    <row r="3246" spans="2:11" ht="20.100000000000001" customHeight="1" x14ac:dyDescent="0.25">
      <c r="B3246" s="538"/>
      <c r="C3246" s="539"/>
      <c r="D3246" s="540"/>
      <c r="E3246" s="541"/>
      <c r="F3246" s="541"/>
      <c r="G3246" s="541"/>
      <c r="H3246" s="541"/>
      <c r="I3246" s="541"/>
      <c r="J3246" s="541"/>
      <c r="K3246" s="541"/>
    </row>
    <row r="3247" spans="2:11" ht="20.100000000000001" customHeight="1" x14ac:dyDescent="0.25">
      <c r="B3247" s="538"/>
      <c r="C3247" s="539"/>
      <c r="D3247" s="540"/>
      <c r="E3247" s="541"/>
      <c r="F3247" s="541"/>
      <c r="G3247" s="541"/>
      <c r="H3247" s="541"/>
      <c r="I3247" s="541"/>
      <c r="J3247" s="541"/>
      <c r="K3247" s="541"/>
    </row>
    <row r="3248" spans="2:11" ht="20.100000000000001" customHeight="1" x14ac:dyDescent="0.25">
      <c r="B3248" s="538"/>
      <c r="C3248" s="539"/>
      <c r="D3248" s="540"/>
      <c r="E3248" s="541"/>
      <c r="F3248" s="541"/>
      <c r="G3248" s="541"/>
      <c r="H3248" s="541"/>
      <c r="I3248" s="541"/>
      <c r="J3248" s="541"/>
      <c r="K3248" s="541"/>
    </row>
    <row r="3249" spans="2:11" ht="20.100000000000001" customHeight="1" x14ac:dyDescent="0.25">
      <c r="B3249" s="538"/>
      <c r="C3249" s="539"/>
      <c r="D3249" s="540"/>
      <c r="E3249" s="541"/>
      <c r="F3249" s="541"/>
      <c r="G3249" s="541"/>
      <c r="H3249" s="541"/>
      <c r="I3249" s="541"/>
      <c r="J3249" s="541"/>
      <c r="K3249" s="541"/>
    </row>
    <row r="3250" spans="2:11" ht="20.100000000000001" customHeight="1" x14ac:dyDescent="0.25">
      <c r="B3250" s="538"/>
      <c r="C3250" s="539"/>
      <c r="D3250" s="540"/>
      <c r="E3250" s="541"/>
      <c r="F3250" s="541"/>
      <c r="G3250" s="541"/>
      <c r="H3250" s="541"/>
      <c r="I3250" s="541"/>
      <c r="J3250" s="541"/>
      <c r="K3250" s="541"/>
    </row>
    <row r="3251" spans="2:11" ht="20.100000000000001" customHeight="1" x14ac:dyDescent="0.25">
      <c r="B3251" s="538"/>
      <c r="C3251" s="539"/>
      <c r="D3251" s="540"/>
      <c r="E3251" s="541"/>
      <c r="F3251" s="541"/>
      <c r="G3251" s="541"/>
      <c r="H3251" s="541"/>
      <c r="I3251" s="541"/>
      <c r="J3251" s="541"/>
      <c r="K3251" s="541"/>
    </row>
    <row r="3252" spans="2:11" ht="20.100000000000001" customHeight="1" x14ac:dyDescent="0.25">
      <c r="B3252" s="538"/>
      <c r="C3252" s="539"/>
      <c r="D3252" s="540"/>
      <c r="E3252" s="541"/>
      <c r="F3252" s="541"/>
      <c r="G3252" s="541"/>
      <c r="H3252" s="541"/>
      <c r="I3252" s="541"/>
      <c r="J3252" s="541"/>
      <c r="K3252" s="541"/>
    </row>
    <row r="3253" spans="2:11" ht="20.100000000000001" customHeight="1" x14ac:dyDescent="0.25">
      <c r="B3253" s="538"/>
      <c r="C3253" s="539"/>
      <c r="D3253" s="540"/>
      <c r="E3253" s="541"/>
      <c r="F3253" s="541"/>
      <c r="G3253" s="541"/>
      <c r="H3253" s="541"/>
      <c r="I3253" s="541"/>
      <c r="J3253" s="541"/>
      <c r="K3253" s="541"/>
    </row>
    <row r="3254" spans="2:11" ht="20.100000000000001" customHeight="1" x14ac:dyDescent="0.25">
      <c r="B3254" s="538"/>
      <c r="C3254" s="539"/>
      <c r="D3254" s="540"/>
      <c r="E3254" s="541"/>
      <c r="F3254" s="541"/>
      <c r="G3254" s="541"/>
      <c r="H3254" s="541"/>
      <c r="I3254" s="541"/>
      <c r="J3254" s="541"/>
      <c r="K3254" s="541"/>
    </row>
    <row r="3255" spans="2:11" ht="20.100000000000001" customHeight="1" x14ac:dyDescent="0.25">
      <c r="B3255" s="538"/>
      <c r="C3255" s="539"/>
      <c r="D3255" s="540"/>
      <c r="E3255" s="541"/>
      <c r="F3255" s="541"/>
      <c r="G3255" s="541"/>
      <c r="H3255" s="541"/>
      <c r="I3255" s="541"/>
      <c r="J3255" s="541"/>
      <c r="K3255" s="541"/>
    </row>
    <row r="3256" spans="2:11" ht="20.100000000000001" customHeight="1" x14ac:dyDescent="0.25">
      <c r="B3256" s="538"/>
      <c r="C3256" s="539"/>
      <c r="D3256" s="540"/>
      <c r="E3256" s="541"/>
      <c r="F3256" s="541"/>
      <c r="G3256" s="541"/>
      <c r="H3256" s="541"/>
      <c r="I3256" s="541"/>
      <c r="J3256" s="541"/>
      <c r="K3256" s="541"/>
    </row>
    <row r="3257" spans="2:11" ht="20.100000000000001" customHeight="1" x14ac:dyDescent="0.25">
      <c r="B3257" s="538"/>
      <c r="C3257" s="539"/>
      <c r="D3257" s="540"/>
      <c r="E3257" s="541"/>
      <c r="F3257" s="541"/>
      <c r="G3257" s="541"/>
      <c r="H3257" s="541"/>
      <c r="I3257" s="541"/>
      <c r="J3257" s="541"/>
      <c r="K3257" s="541"/>
    </row>
    <row r="3258" spans="2:11" ht="20.100000000000001" customHeight="1" x14ac:dyDescent="0.25">
      <c r="B3258" s="538"/>
      <c r="C3258" s="539"/>
      <c r="D3258" s="540"/>
      <c r="E3258" s="541"/>
      <c r="F3258" s="541"/>
      <c r="G3258" s="541"/>
      <c r="H3258" s="541"/>
      <c r="I3258" s="541"/>
      <c r="J3258" s="541"/>
      <c r="K3258" s="541"/>
    </row>
    <row r="3259" spans="2:11" ht="20.100000000000001" customHeight="1" x14ac:dyDescent="0.25">
      <c r="B3259" s="538"/>
      <c r="C3259" s="539"/>
      <c r="D3259" s="540"/>
      <c r="E3259" s="541"/>
      <c r="F3259" s="541"/>
      <c r="G3259" s="541"/>
      <c r="H3259" s="541"/>
      <c r="I3259" s="541"/>
      <c r="J3259" s="541"/>
      <c r="K3259" s="541"/>
    </row>
    <row r="3260" spans="2:11" ht="20.100000000000001" customHeight="1" x14ac:dyDescent="0.25">
      <c r="B3260" s="538"/>
      <c r="C3260" s="539"/>
      <c r="D3260" s="540"/>
      <c r="E3260" s="541"/>
      <c r="F3260" s="541"/>
      <c r="G3260" s="541"/>
      <c r="H3260" s="541"/>
      <c r="I3260" s="541"/>
      <c r="J3260" s="541"/>
      <c r="K3260" s="541"/>
    </row>
    <row r="3261" spans="2:11" ht="20.100000000000001" customHeight="1" x14ac:dyDescent="0.25">
      <c r="B3261" s="538"/>
      <c r="C3261" s="539"/>
      <c r="D3261" s="540"/>
      <c r="E3261" s="541"/>
      <c r="F3261" s="541"/>
      <c r="G3261" s="541"/>
      <c r="H3261" s="541"/>
      <c r="I3261" s="541"/>
      <c r="J3261" s="541"/>
      <c r="K3261" s="541"/>
    </row>
    <row r="3262" spans="2:11" ht="20.100000000000001" customHeight="1" x14ac:dyDescent="0.25">
      <c r="B3262" s="538"/>
      <c r="C3262" s="539"/>
      <c r="D3262" s="540"/>
      <c r="E3262" s="541"/>
      <c r="F3262" s="541"/>
      <c r="G3262" s="541"/>
      <c r="H3262" s="541"/>
      <c r="I3262" s="541"/>
      <c r="J3262" s="541"/>
      <c r="K3262" s="541"/>
    </row>
    <row r="3263" spans="2:11" ht="20.100000000000001" customHeight="1" x14ac:dyDescent="0.25">
      <c r="B3263" s="538"/>
      <c r="C3263" s="539"/>
      <c r="D3263" s="540"/>
      <c r="E3263" s="541"/>
      <c r="F3263" s="541"/>
      <c r="G3263" s="541"/>
      <c r="H3263" s="541"/>
      <c r="I3263" s="541"/>
      <c r="J3263" s="541"/>
      <c r="K3263" s="541"/>
    </row>
    <row r="3264" spans="2:11" ht="20.100000000000001" customHeight="1" x14ac:dyDescent="0.25">
      <c r="B3264" s="538"/>
      <c r="C3264" s="539"/>
      <c r="D3264" s="540"/>
      <c r="E3264" s="541"/>
      <c r="F3264" s="541"/>
      <c r="G3264" s="541"/>
      <c r="H3264" s="541"/>
      <c r="I3264" s="541"/>
      <c r="J3264" s="541"/>
      <c r="K3264" s="541"/>
    </row>
    <row r="3265" spans="2:11" ht="20.100000000000001" customHeight="1" x14ac:dyDescent="0.25">
      <c r="B3265" s="538"/>
      <c r="C3265" s="539"/>
      <c r="D3265" s="540"/>
      <c r="E3265" s="541"/>
      <c r="F3265" s="541"/>
      <c r="G3265" s="541"/>
      <c r="H3265" s="541"/>
      <c r="I3265" s="541"/>
      <c r="J3265" s="541"/>
      <c r="K3265" s="541"/>
    </row>
    <row r="3266" spans="2:11" ht="20.100000000000001" customHeight="1" x14ac:dyDescent="0.25">
      <c r="B3266" s="538"/>
      <c r="C3266" s="539"/>
      <c r="D3266" s="540"/>
      <c r="E3266" s="541"/>
      <c r="F3266" s="541"/>
      <c r="G3266" s="541"/>
      <c r="H3266" s="541"/>
      <c r="I3266" s="541"/>
      <c r="J3266" s="541"/>
      <c r="K3266" s="541"/>
    </row>
    <row r="3267" spans="2:11" ht="20.100000000000001" customHeight="1" x14ac:dyDescent="0.25">
      <c r="B3267" s="538"/>
      <c r="C3267" s="539"/>
      <c r="D3267" s="540"/>
      <c r="E3267" s="541"/>
      <c r="F3267" s="541"/>
      <c r="G3267" s="541"/>
      <c r="H3267" s="541"/>
      <c r="I3267" s="541"/>
      <c r="J3267" s="541"/>
      <c r="K3267" s="541"/>
    </row>
    <row r="3268" spans="2:11" ht="20.100000000000001" customHeight="1" x14ac:dyDescent="0.25">
      <c r="B3268" s="538"/>
      <c r="C3268" s="539"/>
      <c r="D3268" s="540"/>
      <c r="E3268" s="541"/>
      <c r="F3268" s="541"/>
      <c r="G3268" s="541"/>
      <c r="H3268" s="541"/>
      <c r="I3268" s="541"/>
      <c r="J3268" s="541"/>
      <c r="K3268" s="541"/>
    </row>
    <row r="3269" spans="2:11" ht="20.100000000000001" customHeight="1" x14ac:dyDescent="0.25">
      <c r="B3269" s="538"/>
      <c r="C3269" s="539"/>
      <c r="D3269" s="540"/>
      <c r="E3269" s="541"/>
      <c r="F3269" s="541"/>
      <c r="G3269" s="541"/>
      <c r="H3269" s="541"/>
      <c r="I3269" s="541"/>
      <c r="J3269" s="541"/>
      <c r="K3269" s="541"/>
    </row>
    <row r="3270" spans="2:11" ht="20.100000000000001" customHeight="1" x14ac:dyDescent="0.25">
      <c r="B3270" s="538"/>
      <c r="C3270" s="539"/>
      <c r="D3270" s="540"/>
      <c r="E3270" s="541"/>
      <c r="F3270" s="541"/>
      <c r="G3270" s="541"/>
      <c r="H3270" s="541"/>
      <c r="I3270" s="541"/>
      <c r="J3270" s="541"/>
      <c r="K3270" s="541"/>
    </row>
    <row r="3271" spans="2:11" ht="20.100000000000001" customHeight="1" x14ac:dyDescent="0.25">
      <c r="B3271" s="538"/>
      <c r="C3271" s="539"/>
      <c r="D3271" s="540"/>
      <c r="E3271" s="541"/>
      <c r="F3271" s="541"/>
      <c r="G3271" s="541"/>
      <c r="H3271" s="541"/>
      <c r="I3271" s="541"/>
      <c r="J3271" s="541"/>
      <c r="K3271" s="541"/>
    </row>
    <row r="3272" spans="2:11" ht="20.100000000000001" customHeight="1" x14ac:dyDescent="0.25">
      <c r="B3272" s="538"/>
      <c r="C3272" s="539"/>
      <c r="D3272" s="540"/>
      <c r="E3272" s="541"/>
      <c r="F3272" s="541"/>
      <c r="G3272" s="541"/>
      <c r="H3272" s="541"/>
      <c r="I3272" s="541"/>
      <c r="J3272" s="541"/>
      <c r="K3272" s="541"/>
    </row>
    <row r="3273" spans="2:11" ht="20.100000000000001" customHeight="1" x14ac:dyDescent="0.25">
      <c r="B3273" s="538"/>
      <c r="C3273" s="539"/>
      <c r="D3273" s="540"/>
      <c r="E3273" s="541"/>
      <c r="F3273" s="541"/>
      <c r="G3273" s="541"/>
      <c r="H3273" s="541"/>
      <c r="I3273" s="541"/>
      <c r="J3273" s="541"/>
      <c r="K3273" s="541"/>
    </row>
    <row r="3274" spans="2:11" ht="20.100000000000001" customHeight="1" x14ac:dyDescent="0.25">
      <c r="B3274" s="538"/>
      <c r="C3274" s="539"/>
      <c r="D3274" s="540"/>
      <c r="E3274" s="541"/>
      <c r="F3274" s="541"/>
      <c r="G3274" s="541"/>
      <c r="H3274" s="541"/>
      <c r="I3274" s="541"/>
      <c r="J3274" s="541"/>
      <c r="K3274" s="541"/>
    </row>
    <row r="3275" spans="2:11" ht="20.100000000000001" customHeight="1" x14ac:dyDescent="0.25">
      <c r="B3275" s="538"/>
      <c r="C3275" s="539"/>
      <c r="D3275" s="540"/>
      <c r="E3275" s="541"/>
      <c r="F3275" s="541"/>
      <c r="G3275" s="541"/>
      <c r="H3275" s="541"/>
      <c r="I3275" s="541"/>
      <c r="J3275" s="541"/>
      <c r="K3275" s="541"/>
    </row>
    <row r="3276" spans="2:11" ht="20.100000000000001" customHeight="1" x14ac:dyDescent="0.25">
      <c r="B3276" s="538"/>
      <c r="C3276" s="539"/>
      <c r="D3276" s="540"/>
      <c r="E3276" s="541"/>
      <c r="F3276" s="541"/>
      <c r="G3276" s="541"/>
      <c r="H3276" s="541"/>
      <c r="I3276" s="541"/>
      <c r="J3276" s="541"/>
      <c r="K3276" s="541"/>
    </row>
    <row r="3277" spans="2:11" ht="20.100000000000001" customHeight="1" x14ac:dyDescent="0.25">
      <c r="B3277" s="538"/>
      <c r="C3277" s="539"/>
      <c r="D3277" s="540"/>
      <c r="E3277" s="541"/>
      <c r="F3277" s="541"/>
      <c r="G3277" s="541"/>
      <c r="H3277" s="541"/>
      <c r="I3277" s="541"/>
      <c r="J3277" s="541"/>
      <c r="K3277" s="541"/>
    </row>
    <row r="3278" spans="2:11" ht="20.100000000000001" customHeight="1" x14ac:dyDescent="0.25">
      <c r="B3278" s="538"/>
      <c r="C3278" s="539"/>
      <c r="D3278" s="540"/>
      <c r="E3278" s="541"/>
      <c r="F3278" s="541"/>
      <c r="G3278" s="541"/>
      <c r="H3278" s="541"/>
      <c r="I3278" s="541"/>
      <c r="J3278" s="541"/>
      <c r="K3278" s="541"/>
    </row>
    <row r="3279" spans="2:11" ht="20.100000000000001" customHeight="1" x14ac:dyDescent="0.25">
      <c r="B3279" s="538"/>
      <c r="C3279" s="539"/>
      <c r="D3279" s="540"/>
      <c r="E3279" s="541"/>
      <c r="F3279" s="541"/>
      <c r="G3279" s="541"/>
      <c r="H3279" s="541"/>
      <c r="I3279" s="541"/>
      <c r="J3279" s="541"/>
      <c r="K3279" s="541"/>
    </row>
    <row r="3280" spans="2:11" ht="20.100000000000001" customHeight="1" x14ac:dyDescent="0.25">
      <c r="B3280" s="538"/>
      <c r="C3280" s="539"/>
      <c r="D3280" s="540"/>
      <c r="E3280" s="541"/>
      <c r="F3280" s="541"/>
      <c r="G3280" s="541"/>
      <c r="H3280" s="541"/>
      <c r="I3280" s="541"/>
      <c r="J3280" s="541"/>
      <c r="K3280" s="541"/>
    </row>
    <row r="3281" spans="2:11" ht="20.100000000000001" customHeight="1" x14ac:dyDescent="0.25">
      <c r="B3281" s="538"/>
      <c r="C3281" s="539"/>
      <c r="D3281" s="540"/>
      <c r="E3281" s="541"/>
      <c r="F3281" s="541"/>
      <c r="G3281" s="541"/>
      <c r="H3281" s="541"/>
      <c r="I3281" s="541"/>
      <c r="J3281" s="541"/>
      <c r="K3281" s="541"/>
    </row>
    <row r="3282" spans="2:11" ht="20.100000000000001" customHeight="1" x14ac:dyDescent="0.25">
      <c r="B3282" s="538"/>
      <c r="C3282" s="539"/>
      <c r="D3282" s="540"/>
      <c r="E3282" s="541"/>
      <c r="F3282" s="541"/>
      <c r="G3282" s="541"/>
      <c r="H3282" s="541"/>
      <c r="I3282" s="541"/>
      <c r="J3282" s="541"/>
      <c r="K3282" s="541"/>
    </row>
    <row r="3283" spans="2:11" ht="20.100000000000001" customHeight="1" x14ac:dyDescent="0.25">
      <c r="B3283" s="538"/>
      <c r="C3283" s="539"/>
      <c r="D3283" s="540"/>
      <c r="E3283" s="541"/>
      <c r="F3283" s="541"/>
      <c r="G3283" s="541"/>
      <c r="H3283" s="541"/>
      <c r="I3283" s="541"/>
      <c r="J3283" s="541"/>
      <c r="K3283" s="541"/>
    </row>
    <row r="3284" spans="2:11" ht="20.100000000000001" customHeight="1" x14ac:dyDescent="0.25">
      <c r="B3284" s="538"/>
      <c r="C3284" s="539"/>
      <c r="D3284" s="540"/>
      <c r="E3284" s="541"/>
      <c r="F3284" s="541"/>
      <c r="G3284" s="541"/>
      <c r="H3284" s="541"/>
      <c r="I3284" s="541"/>
      <c r="J3284" s="541"/>
      <c r="K3284" s="541"/>
    </row>
    <row r="3285" spans="2:11" ht="20.100000000000001" customHeight="1" x14ac:dyDescent="0.25">
      <c r="B3285" s="538"/>
      <c r="C3285" s="539"/>
      <c r="D3285" s="540"/>
      <c r="E3285" s="541"/>
      <c r="F3285" s="541"/>
      <c r="G3285" s="541"/>
      <c r="H3285" s="541"/>
      <c r="I3285" s="541"/>
      <c r="J3285" s="541"/>
      <c r="K3285" s="541"/>
    </row>
    <row r="3286" spans="2:11" ht="20.100000000000001" customHeight="1" x14ac:dyDescent="0.25">
      <c r="B3286" s="538"/>
      <c r="C3286" s="539"/>
      <c r="D3286" s="540"/>
      <c r="E3286" s="541"/>
      <c r="F3286" s="541"/>
      <c r="G3286" s="541"/>
      <c r="H3286" s="541"/>
      <c r="I3286" s="541"/>
      <c r="J3286" s="541"/>
      <c r="K3286" s="541"/>
    </row>
    <row r="3287" spans="2:11" ht="20.100000000000001" customHeight="1" x14ac:dyDescent="0.25">
      <c r="B3287" s="538"/>
      <c r="C3287" s="539"/>
      <c r="D3287" s="540"/>
      <c r="E3287" s="541"/>
      <c r="F3287" s="541"/>
      <c r="G3287" s="541"/>
      <c r="H3287" s="541"/>
      <c r="I3287" s="541"/>
      <c r="J3287" s="541"/>
      <c r="K3287" s="541"/>
    </row>
    <row r="3288" spans="2:11" ht="20.100000000000001" customHeight="1" x14ac:dyDescent="0.25">
      <c r="B3288" s="538"/>
      <c r="C3288" s="539"/>
      <c r="D3288" s="540"/>
      <c r="E3288" s="541"/>
      <c r="F3288" s="541"/>
      <c r="G3288" s="541"/>
      <c r="H3288" s="541"/>
      <c r="I3288" s="541"/>
      <c r="J3288" s="541"/>
      <c r="K3288" s="541"/>
    </row>
    <row r="3289" spans="2:11" ht="20.100000000000001" customHeight="1" x14ac:dyDescent="0.25">
      <c r="B3289" s="538"/>
      <c r="C3289" s="539"/>
      <c r="D3289" s="540"/>
      <c r="E3289" s="541"/>
      <c r="F3289" s="541"/>
      <c r="G3289" s="541"/>
      <c r="H3289" s="541"/>
      <c r="I3289" s="541"/>
      <c r="J3289" s="541"/>
      <c r="K3289" s="541"/>
    </row>
    <row r="3290" spans="2:11" ht="20.100000000000001" customHeight="1" x14ac:dyDescent="0.25">
      <c r="B3290" s="538"/>
      <c r="C3290" s="539"/>
      <c r="D3290" s="540"/>
      <c r="E3290" s="541"/>
      <c r="F3290" s="541"/>
      <c r="G3290" s="541"/>
      <c r="H3290" s="541"/>
      <c r="I3290" s="541"/>
      <c r="J3290" s="541"/>
      <c r="K3290" s="541"/>
    </row>
    <row r="3291" spans="2:11" ht="20.100000000000001" customHeight="1" x14ac:dyDescent="0.25">
      <c r="B3291" s="538"/>
      <c r="C3291" s="539"/>
      <c r="D3291" s="540"/>
      <c r="E3291" s="541"/>
      <c r="F3291" s="541"/>
      <c r="G3291" s="541"/>
      <c r="H3291" s="541"/>
      <c r="I3291" s="541"/>
      <c r="J3291" s="541"/>
      <c r="K3291" s="541"/>
    </row>
    <row r="3292" spans="2:11" ht="20.100000000000001" customHeight="1" x14ac:dyDescent="0.25">
      <c r="B3292" s="538"/>
      <c r="C3292" s="539"/>
      <c r="D3292" s="540"/>
      <c r="E3292" s="541"/>
      <c r="F3292" s="541"/>
      <c r="G3292" s="541"/>
      <c r="H3292" s="541"/>
      <c r="I3292" s="541"/>
      <c r="J3292" s="541"/>
      <c r="K3292" s="541"/>
    </row>
    <row r="3293" spans="2:11" ht="20.100000000000001" customHeight="1" x14ac:dyDescent="0.25">
      <c r="B3293" s="538"/>
      <c r="C3293" s="539"/>
      <c r="D3293" s="540"/>
      <c r="E3293" s="541"/>
      <c r="F3293" s="541"/>
      <c r="G3293" s="541"/>
      <c r="H3293" s="541"/>
      <c r="I3293" s="541"/>
      <c r="J3293" s="541"/>
      <c r="K3293" s="541"/>
    </row>
    <row r="3294" spans="2:11" ht="20.100000000000001" customHeight="1" x14ac:dyDescent="0.25">
      <c r="B3294" s="538"/>
      <c r="C3294" s="539"/>
      <c r="D3294" s="540"/>
      <c r="E3294" s="541"/>
      <c r="F3294" s="541"/>
      <c r="G3294" s="541"/>
      <c r="H3294" s="541"/>
      <c r="I3294" s="541"/>
      <c r="J3294" s="541"/>
      <c r="K3294" s="541"/>
    </row>
    <row r="3295" spans="2:11" ht="20.100000000000001" customHeight="1" x14ac:dyDescent="0.25">
      <c r="B3295" s="538"/>
      <c r="C3295" s="539"/>
      <c r="D3295" s="540"/>
      <c r="E3295" s="541"/>
      <c r="F3295" s="541"/>
      <c r="G3295" s="541"/>
      <c r="H3295" s="541"/>
      <c r="I3295" s="541"/>
      <c r="J3295" s="541"/>
      <c r="K3295" s="541"/>
    </row>
    <row r="3296" spans="2:11" ht="20.100000000000001" customHeight="1" x14ac:dyDescent="0.25">
      <c r="B3296" s="538"/>
      <c r="C3296" s="539"/>
      <c r="D3296" s="540"/>
      <c r="E3296" s="541"/>
      <c r="F3296" s="541"/>
      <c r="G3296" s="541"/>
      <c r="H3296" s="541"/>
      <c r="I3296" s="541"/>
      <c r="J3296" s="541"/>
      <c r="K3296" s="541"/>
    </row>
    <row r="3297" spans="2:11" ht="20.100000000000001" customHeight="1" x14ac:dyDescent="0.25">
      <c r="B3297" s="538"/>
      <c r="C3297" s="539"/>
      <c r="D3297" s="540"/>
      <c r="E3297" s="541"/>
      <c r="F3297" s="541"/>
      <c r="G3297" s="541"/>
      <c r="H3297" s="541"/>
      <c r="I3297" s="541"/>
      <c r="J3297" s="541"/>
      <c r="K3297" s="541"/>
    </row>
    <row r="3298" spans="2:11" ht="20.100000000000001" customHeight="1" x14ac:dyDescent="0.25">
      <c r="B3298" s="538"/>
      <c r="C3298" s="539"/>
      <c r="D3298" s="540"/>
      <c r="E3298" s="541"/>
      <c r="F3298" s="541"/>
      <c r="G3298" s="541"/>
      <c r="H3298" s="541"/>
      <c r="I3298" s="541"/>
      <c r="J3298" s="541"/>
      <c r="K3298" s="541"/>
    </row>
    <row r="3299" spans="2:11" ht="20.100000000000001" customHeight="1" x14ac:dyDescent="0.25">
      <c r="B3299" s="538"/>
      <c r="C3299" s="539"/>
      <c r="D3299" s="540"/>
      <c r="E3299" s="541"/>
      <c r="F3299" s="541"/>
      <c r="G3299" s="541"/>
      <c r="H3299" s="541"/>
      <c r="I3299" s="541"/>
      <c r="J3299" s="541"/>
      <c r="K3299" s="541"/>
    </row>
    <row r="3300" spans="2:11" ht="20.100000000000001" customHeight="1" x14ac:dyDescent="0.25">
      <c r="B3300" s="538"/>
      <c r="C3300" s="539"/>
      <c r="D3300" s="540"/>
      <c r="E3300" s="541"/>
      <c r="F3300" s="541"/>
      <c r="G3300" s="541"/>
      <c r="H3300" s="541"/>
      <c r="I3300" s="541"/>
      <c r="J3300" s="541"/>
      <c r="K3300" s="541"/>
    </row>
    <row r="3301" spans="2:11" ht="20.100000000000001" customHeight="1" x14ac:dyDescent="0.25">
      <c r="B3301" s="538"/>
      <c r="C3301" s="539"/>
      <c r="D3301" s="540"/>
      <c r="E3301" s="541"/>
      <c r="F3301" s="541"/>
      <c r="G3301" s="541"/>
      <c r="H3301" s="541"/>
      <c r="I3301" s="541"/>
      <c r="J3301" s="541"/>
      <c r="K3301" s="541"/>
    </row>
    <row r="3302" spans="2:11" ht="20.100000000000001" customHeight="1" x14ac:dyDescent="0.25">
      <c r="B3302" s="538"/>
      <c r="C3302" s="539"/>
      <c r="D3302" s="540"/>
      <c r="E3302" s="541"/>
      <c r="F3302" s="541"/>
      <c r="G3302" s="541"/>
      <c r="H3302" s="541"/>
      <c r="I3302" s="541"/>
      <c r="J3302" s="541"/>
      <c r="K3302" s="541"/>
    </row>
    <row r="3303" spans="2:11" ht="20.100000000000001" customHeight="1" x14ac:dyDescent="0.25">
      <c r="B3303" s="538"/>
      <c r="C3303" s="539"/>
      <c r="D3303" s="540"/>
      <c r="E3303" s="541"/>
      <c r="F3303" s="541"/>
      <c r="G3303" s="541"/>
      <c r="H3303" s="541"/>
      <c r="I3303" s="541"/>
      <c r="J3303" s="541"/>
      <c r="K3303" s="541"/>
    </row>
    <row r="3304" spans="2:11" ht="20.100000000000001" customHeight="1" x14ac:dyDescent="0.25">
      <c r="B3304" s="538"/>
      <c r="C3304" s="539"/>
      <c r="D3304" s="540"/>
      <c r="E3304" s="541"/>
      <c r="F3304" s="541"/>
      <c r="G3304" s="541"/>
      <c r="H3304" s="541"/>
      <c r="I3304" s="541"/>
      <c r="J3304" s="541"/>
      <c r="K3304" s="541"/>
    </row>
    <row r="3305" spans="2:11" ht="20.100000000000001" customHeight="1" x14ac:dyDescent="0.25">
      <c r="B3305" s="538"/>
      <c r="C3305" s="539"/>
      <c r="D3305" s="540"/>
      <c r="E3305" s="541"/>
      <c r="F3305" s="541"/>
      <c r="G3305" s="541"/>
      <c r="H3305" s="541"/>
      <c r="I3305" s="541"/>
      <c r="J3305" s="541"/>
      <c r="K3305" s="541"/>
    </row>
    <row r="3306" spans="2:11" ht="20.100000000000001" customHeight="1" x14ac:dyDescent="0.25">
      <c r="B3306" s="538"/>
      <c r="C3306" s="539"/>
      <c r="D3306" s="540"/>
      <c r="E3306" s="541"/>
      <c r="F3306" s="541"/>
      <c r="G3306" s="541"/>
      <c r="H3306" s="541"/>
      <c r="I3306" s="541"/>
      <c r="J3306" s="541"/>
      <c r="K3306" s="541"/>
    </row>
    <row r="3307" spans="2:11" ht="20.100000000000001" customHeight="1" x14ac:dyDescent="0.25">
      <c r="B3307" s="538"/>
      <c r="C3307" s="539"/>
      <c r="D3307" s="540"/>
      <c r="E3307" s="541"/>
      <c r="F3307" s="541"/>
      <c r="G3307" s="541"/>
      <c r="H3307" s="541"/>
      <c r="I3307" s="541"/>
      <c r="J3307" s="541"/>
      <c r="K3307" s="541"/>
    </row>
    <row r="3308" spans="2:11" ht="20.100000000000001" customHeight="1" x14ac:dyDescent="0.25">
      <c r="B3308" s="538"/>
      <c r="C3308" s="539"/>
      <c r="D3308" s="540"/>
      <c r="E3308" s="541"/>
      <c r="F3308" s="541"/>
      <c r="G3308" s="541"/>
      <c r="H3308" s="541"/>
      <c r="I3308" s="541"/>
      <c r="J3308" s="541"/>
      <c r="K3308" s="541"/>
    </row>
    <row r="3309" spans="2:11" ht="20.100000000000001" customHeight="1" x14ac:dyDescent="0.25">
      <c r="B3309" s="538"/>
      <c r="C3309" s="539"/>
      <c r="D3309" s="540"/>
      <c r="E3309" s="541"/>
      <c r="F3309" s="541"/>
      <c r="G3309" s="541"/>
      <c r="H3309" s="541"/>
      <c r="I3309" s="541"/>
      <c r="J3309" s="541"/>
      <c r="K3309" s="541"/>
    </row>
    <row r="3310" spans="2:11" ht="20.100000000000001" customHeight="1" x14ac:dyDescent="0.25">
      <c r="B3310" s="538"/>
      <c r="C3310" s="539"/>
      <c r="D3310" s="540"/>
      <c r="E3310" s="541"/>
      <c r="F3310" s="541"/>
      <c r="G3310" s="541"/>
      <c r="H3310" s="541"/>
      <c r="I3310" s="541"/>
      <c r="J3310" s="541"/>
      <c r="K3310" s="541"/>
    </row>
    <row r="3311" spans="2:11" ht="20.100000000000001" customHeight="1" x14ac:dyDescent="0.25">
      <c r="B3311" s="538"/>
      <c r="C3311" s="539"/>
      <c r="D3311" s="540"/>
      <c r="E3311" s="541"/>
      <c r="F3311" s="541"/>
      <c r="G3311" s="541"/>
      <c r="H3311" s="541"/>
      <c r="I3311" s="541"/>
      <c r="J3311" s="541"/>
      <c r="K3311" s="541"/>
    </row>
    <row r="3312" spans="2:11" ht="20.100000000000001" customHeight="1" x14ac:dyDescent="0.25">
      <c r="B3312" s="538"/>
      <c r="C3312" s="539"/>
      <c r="D3312" s="540"/>
      <c r="E3312" s="541"/>
      <c r="F3312" s="541"/>
      <c r="G3312" s="541"/>
      <c r="H3312" s="541"/>
      <c r="I3312" s="541"/>
      <c r="J3312" s="541"/>
      <c r="K3312" s="541"/>
    </row>
    <row r="3313" spans="2:11" ht="20.100000000000001" customHeight="1" x14ac:dyDescent="0.25">
      <c r="B3313" s="538"/>
      <c r="C3313" s="539"/>
      <c r="D3313" s="540"/>
      <c r="E3313" s="541"/>
      <c r="F3313" s="541"/>
      <c r="G3313" s="541"/>
      <c r="H3313" s="541"/>
      <c r="I3313" s="541"/>
      <c r="J3313" s="541"/>
      <c r="K3313" s="541"/>
    </row>
    <row r="3314" spans="2:11" ht="20.100000000000001" customHeight="1" x14ac:dyDescent="0.25">
      <c r="B3314" s="538"/>
      <c r="C3314" s="539"/>
      <c r="D3314" s="540"/>
      <c r="E3314" s="541"/>
      <c r="F3314" s="541"/>
      <c r="G3314" s="541"/>
      <c r="H3314" s="541"/>
      <c r="I3314" s="541"/>
      <c r="J3314" s="541"/>
      <c r="K3314" s="541"/>
    </row>
    <row r="3315" spans="2:11" ht="20.100000000000001" customHeight="1" x14ac:dyDescent="0.25">
      <c r="B3315" s="538"/>
      <c r="C3315" s="539"/>
      <c r="D3315" s="540"/>
      <c r="E3315" s="541"/>
      <c r="F3315" s="541"/>
      <c r="G3315" s="541"/>
      <c r="H3315" s="541"/>
      <c r="I3315" s="541"/>
      <c r="J3315" s="541"/>
      <c r="K3315" s="541"/>
    </row>
    <row r="3316" spans="2:11" ht="20.100000000000001" customHeight="1" x14ac:dyDescent="0.25">
      <c r="B3316" s="538"/>
      <c r="C3316" s="539"/>
      <c r="D3316" s="540"/>
      <c r="E3316" s="541"/>
      <c r="F3316" s="541"/>
      <c r="G3316" s="541"/>
      <c r="H3316" s="541"/>
      <c r="I3316" s="541"/>
      <c r="J3316" s="541"/>
      <c r="K3316" s="541"/>
    </row>
    <row r="3317" spans="2:11" ht="20.100000000000001" customHeight="1" x14ac:dyDescent="0.25">
      <c r="B3317" s="538"/>
      <c r="C3317" s="539"/>
      <c r="D3317" s="540"/>
      <c r="E3317" s="541"/>
      <c r="F3317" s="541"/>
      <c r="G3317" s="541"/>
      <c r="H3317" s="541"/>
      <c r="I3317" s="541"/>
      <c r="J3317" s="541"/>
      <c r="K3317" s="541"/>
    </row>
    <row r="3318" spans="2:11" ht="20.100000000000001" customHeight="1" x14ac:dyDescent="0.25">
      <c r="B3318" s="538"/>
      <c r="C3318" s="539"/>
      <c r="D3318" s="540"/>
      <c r="E3318" s="541"/>
      <c r="F3318" s="541"/>
      <c r="G3318" s="541"/>
      <c r="H3318" s="541"/>
      <c r="I3318" s="541"/>
      <c r="J3318" s="541"/>
      <c r="K3318" s="541"/>
    </row>
    <row r="3319" spans="2:11" ht="20.100000000000001" customHeight="1" x14ac:dyDescent="0.25">
      <c r="B3319" s="538"/>
      <c r="C3319" s="539"/>
      <c r="D3319" s="540"/>
      <c r="E3319" s="541"/>
      <c r="F3319" s="541"/>
      <c r="G3319" s="541"/>
      <c r="H3319" s="541"/>
      <c r="I3319" s="541"/>
      <c r="J3319" s="541"/>
      <c r="K3319" s="541"/>
    </row>
    <row r="3320" spans="2:11" ht="20.100000000000001" customHeight="1" x14ac:dyDescent="0.25">
      <c r="B3320" s="538"/>
      <c r="C3320" s="539"/>
      <c r="D3320" s="540"/>
      <c r="E3320" s="541"/>
      <c r="F3320" s="541"/>
      <c r="G3320" s="541"/>
      <c r="H3320" s="541"/>
      <c r="I3320" s="541"/>
      <c r="J3320" s="541"/>
      <c r="K3320" s="541"/>
    </row>
    <row r="3321" spans="2:11" ht="20.100000000000001" customHeight="1" x14ac:dyDescent="0.25">
      <c r="B3321" s="538"/>
      <c r="C3321" s="539"/>
      <c r="D3321" s="540"/>
      <c r="E3321" s="541"/>
      <c r="F3321" s="541"/>
      <c r="G3321" s="541"/>
      <c r="H3321" s="541"/>
      <c r="I3321" s="541"/>
      <c r="J3321" s="541"/>
      <c r="K3321" s="541"/>
    </row>
    <row r="3322" spans="2:11" ht="20.100000000000001" customHeight="1" x14ac:dyDescent="0.25">
      <c r="B3322" s="538"/>
      <c r="C3322" s="539"/>
      <c r="D3322" s="540"/>
      <c r="E3322" s="541"/>
      <c r="F3322" s="541"/>
      <c r="G3322" s="541"/>
      <c r="H3322" s="541"/>
      <c r="I3322" s="541"/>
      <c r="J3322" s="541"/>
      <c r="K3322" s="541"/>
    </row>
    <row r="3323" spans="2:11" ht="20.100000000000001" customHeight="1" x14ac:dyDescent="0.25">
      <c r="B3323" s="538"/>
      <c r="C3323" s="539"/>
      <c r="D3323" s="540"/>
      <c r="E3323" s="541"/>
      <c r="F3323" s="541"/>
      <c r="G3323" s="541"/>
      <c r="H3323" s="541"/>
      <c r="I3323" s="541"/>
      <c r="J3323" s="541"/>
      <c r="K3323" s="541"/>
    </row>
    <row r="3324" spans="2:11" ht="20.100000000000001" customHeight="1" x14ac:dyDescent="0.25">
      <c r="B3324" s="538"/>
      <c r="C3324" s="539"/>
      <c r="D3324" s="540"/>
      <c r="E3324" s="541"/>
      <c r="F3324" s="541"/>
      <c r="G3324" s="541"/>
      <c r="H3324" s="541"/>
      <c r="I3324" s="541"/>
      <c r="J3324" s="541"/>
      <c r="K3324" s="541"/>
    </row>
    <row r="3325" spans="2:11" ht="20.100000000000001" customHeight="1" x14ac:dyDescent="0.25">
      <c r="B3325" s="538"/>
      <c r="C3325" s="539"/>
      <c r="D3325" s="540"/>
      <c r="E3325" s="541"/>
      <c r="F3325" s="541"/>
      <c r="G3325" s="541"/>
      <c r="H3325" s="541"/>
      <c r="I3325" s="541"/>
      <c r="J3325" s="541"/>
      <c r="K3325" s="541"/>
    </row>
    <row r="3326" spans="2:11" ht="20.100000000000001" customHeight="1" x14ac:dyDescent="0.25">
      <c r="B3326" s="538"/>
      <c r="C3326" s="539"/>
      <c r="D3326" s="540"/>
      <c r="E3326" s="541"/>
      <c r="F3326" s="541"/>
      <c r="G3326" s="541"/>
      <c r="H3326" s="541"/>
      <c r="I3326" s="541"/>
      <c r="J3326" s="541"/>
      <c r="K3326" s="541"/>
    </row>
    <row r="3327" spans="2:11" ht="20.100000000000001" customHeight="1" x14ac:dyDescent="0.25">
      <c r="B3327" s="538"/>
      <c r="C3327" s="539"/>
      <c r="D3327" s="540"/>
      <c r="E3327" s="541"/>
      <c r="F3327" s="541"/>
      <c r="G3327" s="541"/>
      <c r="H3327" s="541"/>
      <c r="I3327" s="541"/>
      <c r="J3327" s="541"/>
      <c r="K3327" s="541"/>
    </row>
    <row r="3328" spans="2:11" ht="20.100000000000001" customHeight="1" x14ac:dyDescent="0.25">
      <c r="B3328" s="538"/>
      <c r="C3328" s="539"/>
      <c r="D3328" s="540"/>
      <c r="E3328" s="541"/>
      <c r="F3328" s="541"/>
      <c r="G3328" s="541"/>
      <c r="H3328" s="541"/>
      <c r="I3328" s="541"/>
      <c r="J3328" s="541"/>
      <c r="K3328" s="541"/>
    </row>
    <row r="3329" spans="2:11" ht="20.100000000000001" customHeight="1" x14ac:dyDescent="0.25">
      <c r="B3329" s="538"/>
      <c r="C3329" s="539"/>
      <c r="D3329" s="540"/>
      <c r="E3329" s="541"/>
      <c r="F3329" s="541"/>
      <c r="G3329" s="541"/>
      <c r="H3329" s="541"/>
      <c r="I3329" s="541"/>
      <c r="J3329" s="541"/>
      <c r="K3329" s="541"/>
    </row>
    <row r="3330" spans="2:11" ht="20.100000000000001" customHeight="1" x14ac:dyDescent="0.25">
      <c r="B3330" s="538"/>
      <c r="C3330" s="539"/>
      <c r="D3330" s="540"/>
      <c r="E3330" s="541"/>
      <c r="F3330" s="541"/>
      <c r="G3330" s="541"/>
      <c r="H3330" s="541"/>
      <c r="I3330" s="541"/>
      <c r="J3330" s="541"/>
      <c r="K3330" s="541"/>
    </row>
    <row r="3331" spans="2:11" ht="20.100000000000001" customHeight="1" x14ac:dyDescent="0.25">
      <c r="B3331" s="538"/>
      <c r="C3331" s="539"/>
      <c r="D3331" s="540"/>
      <c r="E3331" s="541"/>
      <c r="F3331" s="541"/>
      <c r="G3331" s="541"/>
      <c r="H3331" s="541"/>
      <c r="I3331" s="541"/>
      <c r="J3331" s="541"/>
      <c r="K3331" s="541"/>
    </row>
    <row r="3332" spans="2:11" ht="20.100000000000001" customHeight="1" x14ac:dyDescent="0.25">
      <c r="B3332" s="538"/>
      <c r="C3332" s="539"/>
      <c r="D3332" s="540"/>
      <c r="E3332" s="541"/>
      <c r="F3332" s="541"/>
      <c r="G3332" s="541"/>
      <c r="H3332" s="541"/>
      <c r="I3332" s="541"/>
      <c r="J3332" s="541"/>
      <c r="K3332" s="541"/>
    </row>
    <row r="3333" spans="2:11" ht="20.100000000000001" customHeight="1" x14ac:dyDescent="0.25">
      <c r="B3333" s="538"/>
      <c r="C3333" s="539"/>
      <c r="D3333" s="540"/>
      <c r="E3333" s="541"/>
      <c r="F3333" s="541"/>
      <c r="G3333" s="541"/>
      <c r="H3333" s="541"/>
      <c r="I3333" s="541"/>
      <c r="J3333" s="541"/>
      <c r="K3333" s="541"/>
    </row>
    <row r="3334" spans="2:11" ht="20.100000000000001" customHeight="1" x14ac:dyDescent="0.25">
      <c r="B3334" s="538"/>
      <c r="C3334" s="539"/>
      <c r="D3334" s="540"/>
      <c r="E3334" s="541"/>
      <c r="F3334" s="541"/>
      <c r="G3334" s="541"/>
      <c r="H3334" s="541"/>
      <c r="I3334" s="541"/>
      <c r="J3334" s="541"/>
      <c r="K3334" s="541"/>
    </row>
    <row r="3335" spans="2:11" ht="20.100000000000001" customHeight="1" x14ac:dyDescent="0.25">
      <c r="B3335" s="538"/>
      <c r="C3335" s="539"/>
      <c r="D3335" s="540"/>
      <c r="E3335" s="541"/>
      <c r="F3335" s="541"/>
      <c r="G3335" s="541"/>
      <c r="H3335" s="541"/>
      <c r="I3335" s="541"/>
      <c r="J3335" s="541"/>
      <c r="K3335" s="541"/>
    </row>
    <row r="3336" spans="2:11" ht="20.100000000000001" customHeight="1" x14ac:dyDescent="0.25">
      <c r="B3336" s="538"/>
      <c r="C3336" s="539"/>
      <c r="D3336" s="540"/>
      <c r="E3336" s="541"/>
      <c r="F3336" s="541"/>
      <c r="G3336" s="541"/>
      <c r="H3336" s="541"/>
      <c r="I3336" s="541"/>
      <c r="J3336" s="541"/>
      <c r="K3336" s="541"/>
    </row>
    <row r="3337" spans="2:11" ht="20.100000000000001" customHeight="1" x14ac:dyDescent="0.25">
      <c r="B3337" s="538"/>
      <c r="C3337" s="539"/>
      <c r="D3337" s="540"/>
      <c r="E3337" s="541"/>
      <c r="F3337" s="541"/>
      <c r="G3337" s="541"/>
      <c r="H3337" s="541"/>
      <c r="I3337" s="541"/>
      <c r="J3337" s="541"/>
      <c r="K3337" s="541"/>
    </row>
    <row r="3338" spans="2:11" ht="20.100000000000001" customHeight="1" x14ac:dyDescent="0.25">
      <c r="B3338" s="538"/>
      <c r="C3338" s="539"/>
      <c r="D3338" s="540"/>
      <c r="E3338" s="541"/>
      <c r="F3338" s="541"/>
      <c r="G3338" s="541"/>
      <c r="H3338" s="541"/>
      <c r="I3338" s="541"/>
      <c r="J3338" s="541"/>
      <c r="K3338" s="541"/>
    </row>
    <row r="3339" spans="2:11" ht="20.100000000000001" customHeight="1" x14ac:dyDescent="0.25">
      <c r="B3339" s="538"/>
      <c r="C3339" s="539"/>
      <c r="D3339" s="540"/>
      <c r="E3339" s="541"/>
      <c r="F3339" s="541"/>
      <c r="G3339" s="541"/>
      <c r="H3339" s="541"/>
      <c r="I3339" s="541"/>
      <c r="J3339" s="541"/>
      <c r="K3339" s="541"/>
    </row>
    <row r="3340" spans="2:11" ht="20.100000000000001" customHeight="1" x14ac:dyDescent="0.25">
      <c r="B3340" s="538"/>
      <c r="C3340" s="539"/>
      <c r="D3340" s="540"/>
      <c r="E3340" s="541"/>
      <c r="F3340" s="541"/>
      <c r="G3340" s="541"/>
      <c r="H3340" s="541"/>
      <c r="I3340" s="541"/>
      <c r="J3340" s="541"/>
      <c r="K3340" s="541"/>
    </row>
    <row r="3341" spans="2:11" ht="20.100000000000001" customHeight="1" x14ac:dyDescent="0.25">
      <c r="B3341" s="538"/>
      <c r="C3341" s="539"/>
      <c r="D3341" s="540"/>
      <c r="E3341" s="541"/>
      <c r="F3341" s="541"/>
      <c r="G3341" s="541"/>
      <c r="H3341" s="541"/>
      <c r="I3341" s="541"/>
      <c r="J3341" s="541"/>
      <c r="K3341" s="541"/>
    </row>
    <row r="3342" spans="2:11" ht="20.100000000000001" customHeight="1" x14ac:dyDescent="0.25">
      <c r="B3342" s="538"/>
      <c r="C3342" s="539"/>
      <c r="D3342" s="540"/>
      <c r="E3342" s="541"/>
      <c r="F3342" s="541"/>
      <c r="G3342" s="541"/>
      <c r="H3342" s="541"/>
      <c r="I3342" s="541"/>
      <c r="J3342" s="541"/>
      <c r="K3342" s="541"/>
    </row>
    <row r="3343" spans="2:11" ht="20.100000000000001" customHeight="1" x14ac:dyDescent="0.25">
      <c r="B3343" s="538"/>
      <c r="C3343" s="539"/>
      <c r="D3343" s="540"/>
      <c r="E3343" s="541"/>
      <c r="F3343" s="541"/>
      <c r="G3343" s="541"/>
      <c r="H3343" s="541"/>
      <c r="I3343" s="541"/>
      <c r="J3343" s="541"/>
      <c r="K3343" s="541"/>
    </row>
    <row r="3344" spans="2:11" ht="20.100000000000001" customHeight="1" x14ac:dyDescent="0.25">
      <c r="B3344" s="538"/>
      <c r="C3344" s="539"/>
      <c r="D3344" s="540"/>
      <c r="E3344" s="541"/>
      <c r="F3344" s="541"/>
      <c r="G3344" s="541"/>
      <c r="H3344" s="541"/>
      <c r="I3344" s="541"/>
      <c r="J3344" s="541"/>
      <c r="K3344" s="541"/>
    </row>
    <row r="3345" spans="2:11" ht="20.100000000000001" customHeight="1" x14ac:dyDescent="0.25">
      <c r="B3345" s="538"/>
      <c r="C3345" s="539"/>
      <c r="D3345" s="540"/>
      <c r="E3345" s="541"/>
      <c r="F3345" s="541"/>
      <c r="G3345" s="541"/>
      <c r="H3345" s="541"/>
      <c r="I3345" s="541"/>
      <c r="J3345" s="541"/>
      <c r="K3345" s="541"/>
    </row>
    <row r="3346" spans="2:11" ht="20.100000000000001" customHeight="1" x14ac:dyDescent="0.25">
      <c r="B3346" s="538"/>
      <c r="C3346" s="539"/>
      <c r="D3346" s="540"/>
      <c r="E3346" s="541"/>
      <c r="F3346" s="541"/>
      <c r="G3346" s="541"/>
      <c r="H3346" s="541"/>
      <c r="I3346" s="541"/>
      <c r="J3346" s="541"/>
      <c r="K3346" s="541"/>
    </row>
    <row r="3347" spans="2:11" ht="20.100000000000001" customHeight="1" x14ac:dyDescent="0.25">
      <c r="B3347" s="538"/>
      <c r="C3347" s="539"/>
      <c r="D3347" s="540"/>
      <c r="E3347" s="541"/>
      <c r="F3347" s="541"/>
      <c r="G3347" s="541"/>
      <c r="H3347" s="541"/>
      <c r="I3347" s="541"/>
      <c r="J3347" s="541"/>
      <c r="K3347" s="541"/>
    </row>
    <row r="3348" spans="2:11" ht="20.100000000000001" customHeight="1" x14ac:dyDescent="0.25">
      <c r="B3348" s="538"/>
      <c r="C3348" s="539"/>
      <c r="D3348" s="540"/>
      <c r="E3348" s="541"/>
      <c r="F3348" s="541"/>
      <c r="G3348" s="541"/>
      <c r="H3348" s="541"/>
      <c r="I3348" s="541"/>
      <c r="J3348" s="541"/>
      <c r="K3348" s="541"/>
    </row>
    <row r="3349" spans="2:11" ht="20.100000000000001" customHeight="1" x14ac:dyDescent="0.25">
      <c r="B3349" s="538"/>
      <c r="C3349" s="539"/>
      <c r="D3349" s="540"/>
      <c r="E3349" s="541"/>
      <c r="F3349" s="541"/>
      <c r="G3349" s="541"/>
      <c r="H3349" s="541"/>
      <c r="I3349" s="541"/>
      <c r="J3349" s="541"/>
      <c r="K3349" s="541"/>
    </row>
    <row r="3350" spans="2:11" ht="20.100000000000001" customHeight="1" x14ac:dyDescent="0.25">
      <c r="B3350" s="538"/>
      <c r="C3350" s="539"/>
      <c r="D3350" s="540"/>
      <c r="E3350" s="541"/>
      <c r="F3350" s="541"/>
      <c r="G3350" s="541"/>
      <c r="H3350" s="541"/>
      <c r="I3350" s="541"/>
      <c r="J3350" s="541"/>
      <c r="K3350" s="541"/>
    </row>
    <row r="3351" spans="2:11" ht="20.100000000000001" customHeight="1" x14ac:dyDescent="0.25">
      <c r="B3351" s="538"/>
      <c r="C3351" s="539"/>
      <c r="D3351" s="540"/>
      <c r="E3351" s="541"/>
      <c r="F3351" s="541"/>
      <c r="G3351" s="541"/>
      <c r="H3351" s="541"/>
      <c r="I3351" s="541"/>
      <c r="J3351" s="541"/>
      <c r="K3351" s="541"/>
    </row>
    <row r="3352" spans="2:11" ht="20.100000000000001" customHeight="1" x14ac:dyDescent="0.25">
      <c r="B3352" s="538"/>
      <c r="C3352" s="539"/>
      <c r="D3352" s="540"/>
      <c r="E3352" s="541"/>
      <c r="F3352" s="541"/>
      <c r="G3352" s="541"/>
      <c r="H3352" s="541"/>
      <c r="I3352" s="541"/>
      <c r="J3352" s="541"/>
      <c r="K3352" s="541"/>
    </row>
    <row r="3353" spans="2:11" ht="20.100000000000001" customHeight="1" x14ac:dyDescent="0.25">
      <c r="B3353" s="538"/>
      <c r="C3353" s="539"/>
      <c r="D3353" s="540"/>
      <c r="E3353" s="541"/>
      <c r="F3353" s="541"/>
      <c r="G3353" s="541"/>
      <c r="H3353" s="541"/>
      <c r="I3353" s="541"/>
      <c r="J3353" s="541"/>
      <c r="K3353" s="541"/>
    </row>
    <row r="3354" spans="2:11" ht="20.100000000000001" customHeight="1" x14ac:dyDescent="0.25">
      <c r="B3354" s="538"/>
      <c r="C3354" s="539"/>
      <c r="D3354" s="540"/>
      <c r="E3354" s="541"/>
      <c r="F3354" s="541"/>
      <c r="G3354" s="541"/>
      <c r="H3354" s="541"/>
      <c r="I3354" s="541"/>
      <c r="J3354" s="541"/>
      <c r="K3354" s="541"/>
    </row>
    <row r="3355" spans="2:11" ht="20.100000000000001" customHeight="1" x14ac:dyDescent="0.25">
      <c r="B3355" s="538"/>
      <c r="C3355" s="539"/>
      <c r="D3355" s="540"/>
      <c r="E3355" s="541"/>
      <c r="F3355" s="541"/>
      <c r="G3355" s="541"/>
      <c r="H3355" s="541"/>
      <c r="I3355" s="541"/>
      <c r="J3355" s="541"/>
      <c r="K3355" s="541"/>
    </row>
    <row r="3356" spans="2:11" ht="20.100000000000001" customHeight="1" x14ac:dyDescent="0.25">
      <c r="B3356" s="538"/>
      <c r="C3356" s="539"/>
      <c r="D3356" s="540"/>
      <c r="E3356" s="541"/>
      <c r="F3356" s="541"/>
      <c r="G3356" s="541"/>
      <c r="H3356" s="541"/>
      <c r="I3356" s="541"/>
      <c r="J3356" s="541"/>
      <c r="K3356" s="541"/>
    </row>
    <row r="3357" spans="2:11" ht="20.100000000000001" customHeight="1" x14ac:dyDescent="0.25">
      <c r="B3357" s="538"/>
      <c r="C3357" s="539"/>
      <c r="D3357" s="540"/>
      <c r="E3357" s="541"/>
      <c r="F3357" s="541"/>
      <c r="G3357" s="541"/>
      <c r="H3357" s="541"/>
      <c r="I3357" s="541"/>
      <c r="J3357" s="541"/>
      <c r="K3357" s="541"/>
    </row>
    <row r="3358" spans="2:11" ht="20.100000000000001" customHeight="1" x14ac:dyDescent="0.25">
      <c r="B3358" s="538"/>
      <c r="C3358" s="539"/>
      <c r="D3358" s="540"/>
      <c r="E3358" s="541"/>
      <c r="F3358" s="541"/>
      <c r="G3358" s="541"/>
      <c r="H3358" s="541"/>
      <c r="I3358" s="541"/>
      <c r="J3358" s="541"/>
      <c r="K3358" s="541"/>
    </row>
    <row r="3359" spans="2:11" ht="20.100000000000001" customHeight="1" x14ac:dyDescent="0.25">
      <c r="B3359" s="538"/>
      <c r="C3359" s="539"/>
      <c r="D3359" s="540"/>
      <c r="E3359" s="541"/>
      <c r="F3359" s="541"/>
      <c r="G3359" s="541"/>
      <c r="H3359" s="541"/>
      <c r="I3359" s="541"/>
      <c r="J3359" s="541"/>
      <c r="K3359" s="541"/>
    </row>
    <row r="3360" spans="2:11" ht="20.100000000000001" customHeight="1" x14ac:dyDescent="0.25">
      <c r="B3360" s="538"/>
      <c r="C3360" s="539"/>
      <c r="D3360" s="540"/>
      <c r="E3360" s="541"/>
      <c r="F3360" s="541"/>
      <c r="G3360" s="541"/>
      <c r="H3360" s="541"/>
      <c r="I3360" s="541"/>
      <c r="J3360" s="541"/>
      <c r="K3360" s="541"/>
    </row>
    <row r="3361" spans="2:11" ht="20.100000000000001" customHeight="1" x14ac:dyDescent="0.25">
      <c r="B3361" s="538"/>
      <c r="C3361" s="539"/>
      <c r="D3361" s="540"/>
      <c r="E3361" s="541"/>
      <c r="F3361" s="541"/>
      <c r="G3361" s="541"/>
      <c r="H3361" s="541"/>
      <c r="I3361" s="541"/>
      <c r="J3361" s="541"/>
      <c r="K3361" s="541"/>
    </row>
    <row r="3362" spans="2:11" ht="20.100000000000001" customHeight="1" x14ac:dyDescent="0.25">
      <c r="B3362" s="538"/>
      <c r="C3362" s="539"/>
      <c r="D3362" s="540"/>
      <c r="E3362" s="541"/>
      <c r="F3362" s="541"/>
      <c r="G3362" s="541"/>
      <c r="H3362" s="541"/>
      <c r="I3362" s="541"/>
      <c r="J3362" s="541"/>
      <c r="K3362" s="541"/>
    </row>
    <row r="3363" spans="2:11" ht="20.100000000000001" customHeight="1" x14ac:dyDescent="0.25">
      <c r="B3363" s="538"/>
      <c r="C3363" s="539"/>
      <c r="D3363" s="540"/>
      <c r="E3363" s="541"/>
      <c r="F3363" s="541"/>
      <c r="G3363" s="541"/>
      <c r="H3363" s="541"/>
      <c r="I3363" s="541"/>
      <c r="J3363" s="541"/>
      <c r="K3363" s="541"/>
    </row>
    <row r="3364" spans="2:11" ht="20.100000000000001" customHeight="1" x14ac:dyDescent="0.25">
      <c r="B3364" s="538"/>
      <c r="C3364" s="539"/>
      <c r="D3364" s="540"/>
      <c r="E3364" s="541"/>
      <c r="F3364" s="541"/>
      <c r="G3364" s="541"/>
      <c r="H3364" s="541"/>
      <c r="I3364" s="541"/>
      <c r="J3364" s="541"/>
      <c r="K3364" s="541"/>
    </row>
    <row r="3365" spans="2:11" ht="20.100000000000001" customHeight="1" x14ac:dyDescent="0.25">
      <c r="B3365" s="538"/>
      <c r="C3365" s="539"/>
      <c r="D3365" s="540"/>
      <c r="E3365" s="541"/>
      <c r="F3365" s="541"/>
      <c r="G3365" s="541"/>
      <c r="H3365" s="541"/>
      <c r="I3365" s="541"/>
      <c r="J3365" s="541"/>
      <c r="K3365" s="541"/>
    </row>
    <row r="3366" spans="2:11" ht="20.100000000000001" customHeight="1" x14ac:dyDescent="0.25">
      <c r="B3366" s="538"/>
      <c r="C3366" s="539"/>
      <c r="D3366" s="540"/>
      <c r="E3366" s="541"/>
      <c r="F3366" s="541"/>
      <c r="G3366" s="541"/>
      <c r="H3366" s="541"/>
      <c r="I3366" s="541"/>
      <c r="J3366" s="541"/>
      <c r="K3366" s="541"/>
    </row>
    <row r="3367" spans="2:11" ht="20.100000000000001" customHeight="1" x14ac:dyDescent="0.25">
      <c r="B3367" s="538"/>
      <c r="C3367" s="539"/>
      <c r="D3367" s="540"/>
      <c r="E3367" s="541"/>
      <c r="F3367" s="541"/>
      <c r="G3367" s="541"/>
      <c r="H3367" s="541"/>
      <c r="I3367" s="541"/>
      <c r="J3367" s="541"/>
      <c r="K3367" s="541"/>
    </row>
    <row r="3368" spans="2:11" ht="20.100000000000001" customHeight="1" x14ac:dyDescent="0.25">
      <c r="B3368" s="538"/>
      <c r="C3368" s="539"/>
      <c r="D3368" s="540"/>
      <c r="E3368" s="541"/>
      <c r="F3368" s="541"/>
      <c r="G3368" s="541"/>
      <c r="H3368" s="541"/>
      <c r="I3368" s="541"/>
      <c r="J3368" s="541"/>
      <c r="K3368" s="541"/>
    </row>
    <row r="3369" spans="2:11" ht="20.100000000000001" customHeight="1" x14ac:dyDescent="0.25">
      <c r="B3369" s="538"/>
      <c r="C3369" s="539"/>
      <c r="D3369" s="540"/>
      <c r="E3369" s="541"/>
      <c r="F3369" s="541"/>
      <c r="G3369" s="541"/>
      <c r="H3369" s="541"/>
      <c r="I3369" s="541"/>
      <c r="J3369" s="541"/>
      <c r="K3369" s="541"/>
    </row>
    <row r="3370" spans="2:11" ht="20.100000000000001" customHeight="1" x14ac:dyDescent="0.25">
      <c r="B3370" s="538"/>
      <c r="C3370" s="539"/>
      <c r="D3370" s="540"/>
      <c r="E3370" s="541"/>
      <c r="F3370" s="541"/>
      <c r="G3370" s="541"/>
      <c r="H3370" s="541"/>
      <c r="I3370" s="541"/>
      <c r="J3370" s="541"/>
      <c r="K3370" s="541"/>
    </row>
    <row r="3371" spans="2:11" ht="20.100000000000001" customHeight="1" x14ac:dyDescent="0.25">
      <c r="B3371" s="538"/>
      <c r="C3371" s="539"/>
      <c r="D3371" s="540"/>
      <c r="E3371" s="541"/>
      <c r="F3371" s="541"/>
      <c r="G3371" s="541"/>
      <c r="H3371" s="541"/>
      <c r="I3371" s="541"/>
      <c r="J3371" s="541"/>
      <c r="K3371" s="541"/>
    </row>
    <row r="3372" spans="2:11" ht="20.100000000000001" customHeight="1" x14ac:dyDescent="0.25">
      <c r="B3372" s="538"/>
      <c r="C3372" s="539"/>
      <c r="D3372" s="540"/>
      <c r="E3372" s="541"/>
      <c r="F3372" s="541"/>
      <c r="G3372" s="541"/>
      <c r="H3372" s="541"/>
      <c r="I3372" s="541"/>
      <c r="J3372" s="541"/>
      <c r="K3372" s="541"/>
    </row>
    <row r="3373" spans="2:11" ht="20.100000000000001" customHeight="1" x14ac:dyDescent="0.25">
      <c r="B3373" s="538"/>
      <c r="C3373" s="539"/>
      <c r="D3373" s="540"/>
      <c r="E3373" s="541"/>
      <c r="F3373" s="541"/>
      <c r="G3373" s="541"/>
      <c r="H3373" s="541"/>
      <c r="I3373" s="541"/>
      <c r="J3373" s="541"/>
      <c r="K3373" s="541"/>
    </row>
    <row r="3374" spans="2:11" ht="20.100000000000001" customHeight="1" x14ac:dyDescent="0.25">
      <c r="B3374" s="538"/>
      <c r="C3374" s="539"/>
      <c r="D3374" s="540"/>
      <c r="E3374" s="541"/>
      <c r="F3374" s="541"/>
      <c r="G3374" s="541"/>
      <c r="H3374" s="541"/>
      <c r="I3374" s="541"/>
      <c r="J3374" s="541"/>
      <c r="K3374" s="541"/>
    </row>
    <row r="3375" spans="2:11" ht="20.100000000000001" customHeight="1" x14ac:dyDescent="0.25">
      <c r="B3375" s="538"/>
      <c r="C3375" s="539"/>
      <c r="D3375" s="540"/>
      <c r="E3375" s="541"/>
      <c r="F3375" s="541"/>
      <c r="G3375" s="541"/>
      <c r="H3375" s="541"/>
      <c r="I3375" s="541"/>
      <c r="J3375" s="541"/>
      <c r="K3375" s="541"/>
    </row>
    <row r="3376" spans="2:11" ht="20.100000000000001" customHeight="1" x14ac:dyDescent="0.25">
      <c r="B3376" s="538"/>
      <c r="C3376" s="539"/>
      <c r="D3376" s="540"/>
      <c r="E3376" s="541"/>
      <c r="F3376" s="541"/>
      <c r="G3376" s="541"/>
      <c r="H3376" s="541"/>
      <c r="I3376" s="541"/>
      <c r="J3376" s="541"/>
      <c r="K3376" s="541"/>
    </row>
    <row r="3377" spans="2:11" ht="20.100000000000001" customHeight="1" x14ac:dyDescent="0.25">
      <c r="B3377" s="538"/>
      <c r="C3377" s="539"/>
      <c r="D3377" s="540"/>
      <c r="E3377" s="541"/>
      <c r="F3377" s="541"/>
      <c r="G3377" s="541"/>
      <c r="H3377" s="541"/>
      <c r="I3377" s="541"/>
      <c r="J3377" s="541"/>
      <c r="K3377" s="541"/>
    </row>
    <row r="3378" spans="2:11" ht="20.100000000000001" customHeight="1" x14ac:dyDescent="0.25">
      <c r="B3378" s="538"/>
      <c r="C3378" s="539"/>
      <c r="D3378" s="540"/>
      <c r="E3378" s="541"/>
      <c r="F3378" s="541"/>
      <c r="G3378" s="541"/>
      <c r="H3378" s="541"/>
      <c r="I3378" s="541"/>
      <c r="J3378" s="541"/>
      <c r="K3378" s="541"/>
    </row>
    <row r="3379" spans="2:11" ht="20.100000000000001" customHeight="1" x14ac:dyDescent="0.25">
      <c r="B3379" s="538"/>
      <c r="C3379" s="539"/>
      <c r="D3379" s="540"/>
      <c r="E3379" s="541"/>
      <c r="F3379" s="541"/>
      <c r="G3379" s="541"/>
      <c r="H3379" s="541"/>
      <c r="I3379" s="541"/>
      <c r="J3379" s="541"/>
      <c r="K3379" s="541"/>
    </row>
    <row r="3380" spans="2:11" ht="20.100000000000001" customHeight="1" x14ac:dyDescent="0.25">
      <c r="B3380" s="538"/>
      <c r="C3380" s="539"/>
      <c r="D3380" s="540"/>
      <c r="E3380" s="541"/>
      <c r="F3380" s="541"/>
      <c r="G3380" s="541"/>
      <c r="H3380" s="541"/>
      <c r="I3380" s="541"/>
      <c r="J3380" s="541"/>
      <c r="K3380" s="541"/>
    </row>
    <row r="3381" spans="2:11" ht="20.100000000000001" customHeight="1" x14ac:dyDescent="0.25">
      <c r="B3381" s="538"/>
      <c r="C3381" s="539"/>
      <c r="D3381" s="540"/>
      <c r="E3381" s="541"/>
      <c r="F3381" s="541"/>
      <c r="G3381" s="541"/>
      <c r="H3381" s="541"/>
      <c r="I3381" s="541"/>
      <c r="J3381" s="541"/>
      <c r="K3381" s="541"/>
    </row>
    <row r="3382" spans="2:11" ht="20.100000000000001" customHeight="1" x14ac:dyDescent="0.25">
      <c r="B3382" s="538"/>
      <c r="C3382" s="539"/>
      <c r="D3382" s="540"/>
      <c r="E3382" s="541"/>
      <c r="F3382" s="541"/>
      <c r="G3382" s="541"/>
      <c r="H3382" s="541"/>
      <c r="I3382" s="541"/>
      <c r="J3382" s="541"/>
      <c r="K3382" s="541"/>
    </row>
    <row r="3383" spans="2:11" ht="20.100000000000001" customHeight="1" x14ac:dyDescent="0.25">
      <c r="B3383" s="538"/>
      <c r="C3383" s="539"/>
      <c r="D3383" s="540"/>
      <c r="E3383" s="541"/>
      <c r="F3383" s="541"/>
      <c r="G3383" s="541"/>
      <c r="H3383" s="541"/>
      <c r="I3383" s="541"/>
      <c r="J3383" s="541"/>
      <c r="K3383" s="541"/>
    </row>
    <row r="3384" spans="2:11" ht="20.100000000000001" customHeight="1" x14ac:dyDescent="0.25">
      <c r="B3384" s="538"/>
      <c r="C3384" s="539"/>
      <c r="D3384" s="540"/>
      <c r="E3384" s="541"/>
      <c r="F3384" s="541"/>
      <c r="G3384" s="541"/>
      <c r="H3384" s="541"/>
      <c r="I3384" s="541"/>
      <c r="J3384" s="541"/>
      <c r="K3384" s="541"/>
    </row>
    <row r="3385" spans="2:11" ht="20.100000000000001" customHeight="1" x14ac:dyDescent="0.25">
      <c r="B3385" s="538"/>
      <c r="C3385" s="539"/>
      <c r="D3385" s="540"/>
      <c r="E3385" s="541"/>
      <c r="F3385" s="541"/>
      <c r="G3385" s="541"/>
      <c r="H3385" s="541"/>
      <c r="I3385" s="541"/>
      <c r="J3385" s="541"/>
      <c r="K3385" s="541"/>
    </row>
    <row r="3386" spans="2:11" ht="20.100000000000001" customHeight="1" x14ac:dyDescent="0.25">
      <c r="B3386" s="538"/>
      <c r="C3386" s="539"/>
      <c r="D3386" s="540"/>
      <c r="E3386" s="541"/>
      <c r="F3386" s="541"/>
      <c r="G3386" s="541"/>
      <c r="H3386" s="541"/>
      <c r="I3386" s="541"/>
      <c r="J3386" s="541"/>
      <c r="K3386" s="541"/>
    </row>
    <row r="3387" spans="2:11" ht="20.100000000000001" customHeight="1" x14ac:dyDescent="0.25">
      <c r="B3387" s="538"/>
      <c r="C3387" s="539"/>
      <c r="D3387" s="540"/>
      <c r="E3387" s="541"/>
      <c r="F3387" s="541"/>
      <c r="G3387" s="541"/>
      <c r="H3387" s="541"/>
      <c r="I3387" s="541"/>
      <c r="J3387" s="541"/>
      <c r="K3387" s="541"/>
    </row>
    <row r="3388" spans="2:11" ht="20.100000000000001" customHeight="1" x14ac:dyDescent="0.25">
      <c r="B3388" s="538"/>
      <c r="C3388" s="539"/>
      <c r="D3388" s="540"/>
      <c r="E3388" s="541"/>
      <c r="F3388" s="541"/>
      <c r="G3388" s="541"/>
      <c r="H3388" s="541"/>
      <c r="I3388" s="541"/>
      <c r="J3388" s="541"/>
      <c r="K3388" s="541"/>
    </row>
    <row r="3389" spans="2:11" ht="20.100000000000001" customHeight="1" x14ac:dyDescent="0.25">
      <c r="B3389" s="538"/>
      <c r="C3389" s="539"/>
      <c r="D3389" s="540"/>
      <c r="E3389" s="541"/>
      <c r="F3389" s="541"/>
      <c r="G3389" s="541"/>
      <c r="H3389" s="541"/>
      <c r="I3389" s="541"/>
      <c r="J3389" s="541"/>
      <c r="K3389" s="541"/>
    </row>
    <row r="3390" spans="2:11" ht="20.100000000000001" customHeight="1" x14ac:dyDescent="0.25">
      <c r="B3390" s="538"/>
      <c r="C3390" s="539"/>
      <c r="D3390" s="540"/>
      <c r="E3390" s="541"/>
      <c r="F3390" s="541"/>
      <c r="G3390" s="541"/>
      <c r="H3390" s="541"/>
      <c r="I3390" s="541"/>
      <c r="J3390" s="541"/>
      <c r="K3390" s="541"/>
    </row>
    <row r="3391" spans="2:11" ht="20.100000000000001" customHeight="1" x14ac:dyDescent="0.25">
      <c r="B3391" s="538"/>
      <c r="C3391" s="539"/>
      <c r="D3391" s="540"/>
      <c r="E3391" s="541"/>
      <c r="F3391" s="541"/>
      <c r="G3391" s="541"/>
      <c r="H3391" s="541"/>
      <c r="I3391" s="541"/>
      <c r="J3391" s="541"/>
      <c r="K3391" s="541"/>
    </row>
    <row r="3392" spans="2:11" ht="20.100000000000001" customHeight="1" x14ac:dyDescent="0.25">
      <c r="B3392" s="538"/>
      <c r="C3392" s="539"/>
      <c r="D3392" s="540"/>
      <c r="E3392" s="541"/>
      <c r="F3392" s="541"/>
      <c r="G3392" s="541"/>
      <c r="H3392" s="541"/>
      <c r="I3392" s="541"/>
      <c r="J3392" s="541"/>
      <c r="K3392" s="541"/>
    </row>
    <row r="3393" spans="2:11" ht="20.100000000000001" customHeight="1" x14ac:dyDescent="0.25">
      <c r="B3393" s="538"/>
      <c r="C3393" s="539"/>
      <c r="D3393" s="540"/>
      <c r="E3393" s="541"/>
      <c r="F3393" s="541"/>
      <c r="G3393" s="541"/>
      <c r="H3393" s="541"/>
      <c r="I3393" s="541"/>
      <c r="J3393" s="541"/>
      <c r="K3393" s="541"/>
    </row>
    <row r="3394" spans="2:11" ht="20.100000000000001" customHeight="1" x14ac:dyDescent="0.25">
      <c r="B3394" s="538"/>
      <c r="C3394" s="539"/>
      <c r="D3394" s="540"/>
      <c r="E3394" s="541"/>
      <c r="F3394" s="541"/>
      <c r="G3394" s="541"/>
      <c r="H3394" s="541"/>
      <c r="I3394" s="541"/>
      <c r="J3394" s="541"/>
      <c r="K3394" s="541"/>
    </row>
    <row r="3395" spans="2:11" ht="20.100000000000001" customHeight="1" x14ac:dyDescent="0.25">
      <c r="B3395" s="538"/>
      <c r="C3395" s="539"/>
      <c r="D3395" s="540"/>
      <c r="E3395" s="541"/>
      <c r="F3395" s="541"/>
      <c r="G3395" s="541"/>
      <c r="H3395" s="541"/>
      <c r="I3395" s="541"/>
      <c r="J3395" s="541"/>
      <c r="K3395" s="541"/>
    </row>
    <row r="3396" spans="2:11" ht="20.100000000000001" customHeight="1" x14ac:dyDescent="0.25">
      <c r="B3396" s="538"/>
      <c r="C3396" s="539"/>
      <c r="D3396" s="540"/>
      <c r="E3396" s="541"/>
      <c r="F3396" s="541"/>
      <c r="G3396" s="541"/>
      <c r="H3396" s="541"/>
      <c r="I3396" s="541"/>
      <c r="J3396" s="541"/>
      <c r="K3396" s="541"/>
    </row>
    <row r="3397" spans="2:11" ht="20.100000000000001" customHeight="1" x14ac:dyDescent="0.25">
      <c r="B3397" s="538"/>
      <c r="C3397" s="539"/>
      <c r="D3397" s="540"/>
      <c r="E3397" s="541"/>
      <c r="F3397" s="541"/>
      <c r="G3397" s="541"/>
      <c r="H3397" s="541"/>
      <c r="I3397" s="541"/>
      <c r="J3397" s="541"/>
      <c r="K3397" s="541"/>
    </row>
    <row r="3398" spans="2:11" ht="20.100000000000001" customHeight="1" x14ac:dyDescent="0.25">
      <c r="B3398" s="538"/>
      <c r="C3398" s="539"/>
      <c r="D3398" s="540"/>
      <c r="E3398" s="541"/>
      <c r="F3398" s="541"/>
      <c r="G3398" s="541"/>
      <c r="H3398" s="541"/>
      <c r="I3398" s="541"/>
      <c r="J3398" s="541"/>
      <c r="K3398" s="541"/>
    </row>
    <row r="3399" spans="2:11" ht="20.100000000000001" customHeight="1" x14ac:dyDescent="0.25">
      <c r="B3399" s="538"/>
      <c r="C3399" s="539"/>
      <c r="D3399" s="540"/>
      <c r="E3399" s="541"/>
      <c r="F3399" s="541"/>
      <c r="G3399" s="541"/>
      <c r="H3399" s="541"/>
      <c r="I3399" s="541"/>
      <c r="J3399" s="541"/>
      <c r="K3399" s="541"/>
    </row>
    <row r="3400" spans="2:11" ht="20.100000000000001" customHeight="1" x14ac:dyDescent="0.25">
      <c r="B3400" s="538"/>
      <c r="C3400" s="539"/>
      <c r="D3400" s="540"/>
      <c r="E3400" s="541"/>
      <c r="F3400" s="541"/>
      <c r="G3400" s="541"/>
      <c r="H3400" s="541"/>
      <c r="I3400" s="541"/>
      <c r="J3400" s="541"/>
      <c r="K3400" s="541"/>
    </row>
    <row r="3401" spans="2:11" ht="20.100000000000001" customHeight="1" x14ac:dyDescent="0.25">
      <c r="B3401" s="538"/>
      <c r="C3401" s="539"/>
      <c r="D3401" s="540"/>
      <c r="E3401" s="541"/>
      <c r="F3401" s="541"/>
      <c r="G3401" s="541"/>
      <c r="H3401" s="541"/>
      <c r="I3401" s="541"/>
      <c r="J3401" s="541"/>
      <c r="K3401" s="541"/>
    </row>
    <row r="3402" spans="2:11" ht="20.100000000000001" customHeight="1" x14ac:dyDescent="0.25">
      <c r="B3402" s="538"/>
      <c r="C3402" s="539"/>
      <c r="D3402" s="540"/>
      <c r="E3402" s="541"/>
      <c r="F3402" s="541"/>
      <c r="G3402" s="541"/>
      <c r="H3402" s="541"/>
      <c r="I3402" s="541"/>
      <c r="J3402" s="541"/>
      <c r="K3402" s="541"/>
    </row>
    <row r="3403" spans="2:11" ht="20.100000000000001" customHeight="1" x14ac:dyDescent="0.25">
      <c r="B3403" s="538"/>
      <c r="C3403" s="539"/>
      <c r="D3403" s="540"/>
      <c r="E3403" s="541"/>
      <c r="F3403" s="541"/>
      <c r="G3403" s="541"/>
      <c r="H3403" s="541"/>
      <c r="I3403" s="541"/>
      <c r="J3403" s="541"/>
      <c r="K3403" s="541"/>
    </row>
    <row r="3404" spans="2:11" ht="20.100000000000001" customHeight="1" x14ac:dyDescent="0.25">
      <c r="B3404" s="538"/>
      <c r="C3404" s="539"/>
      <c r="D3404" s="540"/>
      <c r="E3404" s="541"/>
      <c r="F3404" s="541"/>
      <c r="G3404" s="541"/>
      <c r="H3404" s="541"/>
      <c r="I3404" s="541"/>
      <c r="J3404" s="541"/>
      <c r="K3404" s="541"/>
    </row>
    <row r="3405" spans="2:11" ht="20.100000000000001" customHeight="1" x14ac:dyDescent="0.25">
      <c r="B3405" s="538"/>
      <c r="C3405" s="539"/>
      <c r="D3405" s="540"/>
      <c r="E3405" s="541"/>
      <c r="F3405" s="541"/>
      <c r="G3405" s="541"/>
      <c r="H3405" s="541"/>
      <c r="I3405" s="541"/>
      <c r="J3405" s="541"/>
      <c r="K3405" s="541"/>
    </row>
    <row r="3406" spans="2:11" ht="20.100000000000001" customHeight="1" x14ac:dyDescent="0.25">
      <c r="B3406" s="538"/>
      <c r="C3406" s="539"/>
      <c r="D3406" s="540"/>
      <c r="E3406" s="541"/>
      <c r="F3406" s="541"/>
      <c r="G3406" s="541"/>
      <c r="H3406" s="541"/>
      <c r="I3406" s="541"/>
      <c r="J3406" s="541"/>
      <c r="K3406" s="541"/>
    </row>
    <row r="3407" spans="2:11" ht="20.100000000000001" customHeight="1" x14ac:dyDescent="0.25">
      <c r="B3407" s="538"/>
      <c r="C3407" s="539"/>
      <c r="D3407" s="540"/>
      <c r="E3407" s="541"/>
      <c r="F3407" s="541"/>
      <c r="G3407" s="541"/>
      <c r="H3407" s="541"/>
      <c r="I3407" s="541"/>
      <c r="J3407" s="541"/>
      <c r="K3407" s="541"/>
    </row>
    <row r="3408" spans="2:11" ht="20.100000000000001" customHeight="1" x14ac:dyDescent="0.25">
      <c r="B3408" s="538"/>
      <c r="C3408" s="539"/>
      <c r="D3408" s="540"/>
      <c r="E3408" s="541"/>
      <c r="F3408" s="541"/>
      <c r="G3408" s="541"/>
      <c r="H3408" s="541"/>
      <c r="I3408" s="541"/>
      <c r="J3408" s="541"/>
      <c r="K3408" s="541"/>
    </row>
    <row r="3409" spans="2:11" ht="20.100000000000001" customHeight="1" x14ac:dyDescent="0.25">
      <c r="B3409" s="538"/>
      <c r="C3409" s="539"/>
      <c r="D3409" s="540"/>
      <c r="E3409" s="541"/>
      <c r="F3409" s="541"/>
      <c r="G3409" s="541"/>
      <c r="H3409" s="541"/>
      <c r="I3409" s="541"/>
      <c r="J3409" s="541"/>
      <c r="K3409" s="541"/>
    </row>
    <row r="3410" spans="2:11" ht="20.100000000000001" customHeight="1" x14ac:dyDescent="0.25">
      <c r="B3410" s="538"/>
      <c r="C3410" s="539"/>
      <c r="D3410" s="540"/>
      <c r="E3410" s="541"/>
      <c r="F3410" s="541"/>
      <c r="G3410" s="541"/>
      <c r="H3410" s="541"/>
      <c r="I3410" s="541"/>
      <c r="J3410" s="541"/>
      <c r="K3410" s="541"/>
    </row>
    <row r="3411" spans="2:11" ht="20.100000000000001" customHeight="1" x14ac:dyDescent="0.25">
      <c r="B3411" s="538"/>
      <c r="C3411" s="539"/>
      <c r="D3411" s="540"/>
      <c r="E3411" s="541"/>
      <c r="F3411" s="541"/>
      <c r="G3411" s="541"/>
      <c r="H3411" s="541"/>
      <c r="I3411" s="541"/>
      <c r="J3411" s="541"/>
      <c r="K3411" s="541"/>
    </row>
    <row r="3412" spans="2:11" ht="20.100000000000001" customHeight="1" x14ac:dyDescent="0.25">
      <c r="B3412" s="538"/>
      <c r="C3412" s="539"/>
      <c r="D3412" s="540"/>
      <c r="E3412" s="541"/>
      <c r="F3412" s="541"/>
      <c r="G3412" s="541"/>
      <c r="H3412" s="541"/>
      <c r="I3412" s="541"/>
      <c r="J3412" s="541"/>
      <c r="K3412" s="541"/>
    </row>
    <row r="3413" spans="2:11" ht="20.100000000000001" customHeight="1" x14ac:dyDescent="0.25">
      <c r="B3413" s="538"/>
      <c r="C3413" s="539"/>
      <c r="D3413" s="540"/>
      <c r="E3413" s="541"/>
      <c r="F3413" s="541"/>
      <c r="G3413" s="541"/>
      <c r="H3413" s="541"/>
      <c r="I3413" s="541"/>
      <c r="J3413" s="541"/>
      <c r="K3413" s="541"/>
    </row>
    <row r="3414" spans="2:11" ht="20.100000000000001" customHeight="1" x14ac:dyDescent="0.25">
      <c r="B3414" s="538"/>
      <c r="C3414" s="539"/>
      <c r="D3414" s="540"/>
      <c r="E3414" s="541"/>
      <c r="F3414" s="541"/>
      <c r="G3414" s="541"/>
      <c r="H3414" s="541"/>
      <c r="I3414" s="541"/>
      <c r="J3414" s="541"/>
      <c r="K3414" s="541"/>
    </row>
    <row r="3415" spans="2:11" ht="20.100000000000001" customHeight="1" x14ac:dyDescent="0.25">
      <c r="B3415" s="538"/>
      <c r="C3415" s="539"/>
      <c r="D3415" s="540"/>
      <c r="E3415" s="541"/>
      <c r="F3415" s="541"/>
      <c r="G3415" s="541"/>
      <c r="H3415" s="541"/>
      <c r="I3415" s="541"/>
      <c r="J3415" s="541"/>
      <c r="K3415" s="541"/>
    </row>
    <row r="3416" spans="2:11" ht="20.100000000000001" customHeight="1" x14ac:dyDescent="0.25">
      <c r="B3416" s="538"/>
      <c r="C3416" s="539"/>
      <c r="D3416" s="540"/>
      <c r="E3416" s="541"/>
      <c r="F3416" s="541"/>
      <c r="G3416" s="541"/>
      <c r="H3416" s="541"/>
      <c r="I3416" s="541"/>
      <c r="J3416" s="541"/>
      <c r="K3416" s="541"/>
    </row>
    <row r="3417" spans="2:11" ht="20.100000000000001" customHeight="1" x14ac:dyDescent="0.25">
      <c r="B3417" s="538"/>
      <c r="C3417" s="539"/>
      <c r="D3417" s="540"/>
      <c r="E3417" s="541"/>
      <c r="F3417" s="541"/>
      <c r="G3417" s="541"/>
      <c r="H3417" s="541"/>
      <c r="I3417" s="541"/>
      <c r="J3417" s="541"/>
      <c r="K3417" s="541"/>
    </row>
    <row r="3418" spans="2:11" ht="20.100000000000001" customHeight="1" x14ac:dyDescent="0.25">
      <c r="B3418" s="538"/>
      <c r="C3418" s="539"/>
      <c r="D3418" s="540"/>
      <c r="E3418" s="541"/>
      <c r="F3418" s="541"/>
      <c r="G3418" s="541"/>
      <c r="H3418" s="541"/>
      <c r="I3418" s="541"/>
      <c r="J3418" s="541"/>
      <c r="K3418" s="541"/>
    </row>
    <row r="3419" spans="2:11" ht="20.100000000000001" customHeight="1" x14ac:dyDescent="0.25">
      <c r="B3419" s="538"/>
      <c r="C3419" s="539"/>
      <c r="D3419" s="540"/>
      <c r="E3419" s="541"/>
      <c r="F3419" s="541"/>
      <c r="G3419" s="541"/>
      <c r="H3419" s="541"/>
      <c r="I3419" s="541"/>
      <c r="J3419" s="541"/>
      <c r="K3419" s="541"/>
    </row>
    <row r="3420" spans="2:11" ht="20.100000000000001" customHeight="1" x14ac:dyDescent="0.25">
      <c r="B3420" s="538"/>
      <c r="C3420" s="539"/>
      <c r="D3420" s="540"/>
      <c r="E3420" s="541"/>
      <c r="F3420" s="541"/>
      <c r="G3420" s="541"/>
      <c r="H3420" s="541"/>
      <c r="I3420" s="541"/>
      <c r="J3420" s="541"/>
      <c r="K3420" s="541"/>
    </row>
    <row r="3421" spans="2:11" ht="20.100000000000001" customHeight="1" x14ac:dyDescent="0.25">
      <c r="B3421" s="538"/>
      <c r="C3421" s="539"/>
      <c r="D3421" s="540"/>
      <c r="E3421" s="541"/>
      <c r="F3421" s="541"/>
      <c r="G3421" s="541"/>
      <c r="H3421" s="541"/>
      <c r="I3421" s="541"/>
      <c r="J3421" s="541"/>
      <c r="K3421" s="541"/>
    </row>
    <row r="3422" spans="2:11" ht="20.100000000000001" customHeight="1" x14ac:dyDescent="0.25">
      <c r="B3422" s="538"/>
      <c r="C3422" s="539"/>
      <c r="D3422" s="540"/>
      <c r="E3422" s="541"/>
      <c r="F3422" s="541"/>
      <c r="G3422" s="541"/>
      <c r="H3422" s="541"/>
      <c r="I3422" s="541"/>
      <c r="J3422" s="541"/>
      <c r="K3422" s="541"/>
    </row>
    <row r="3423" spans="2:11" ht="20.100000000000001" customHeight="1" x14ac:dyDescent="0.25">
      <c r="B3423" s="538"/>
      <c r="C3423" s="539"/>
      <c r="D3423" s="540"/>
      <c r="E3423" s="541"/>
      <c r="F3423" s="541"/>
      <c r="G3423" s="541"/>
      <c r="H3423" s="541"/>
      <c r="I3423" s="541"/>
      <c r="J3423" s="541"/>
      <c r="K3423" s="541"/>
    </row>
    <row r="3424" spans="2:11" ht="20.100000000000001" customHeight="1" x14ac:dyDescent="0.25">
      <c r="B3424" s="538"/>
      <c r="C3424" s="539"/>
      <c r="D3424" s="540"/>
      <c r="E3424" s="541"/>
      <c r="F3424" s="541"/>
      <c r="G3424" s="541"/>
      <c r="H3424" s="541"/>
      <c r="I3424" s="541"/>
      <c r="J3424" s="541"/>
      <c r="K3424" s="541"/>
    </row>
    <row r="3425" spans="2:11" ht="20.100000000000001" customHeight="1" x14ac:dyDescent="0.25">
      <c r="B3425" s="538"/>
      <c r="C3425" s="539"/>
      <c r="D3425" s="540"/>
      <c r="E3425" s="541"/>
      <c r="F3425" s="541"/>
      <c r="G3425" s="541"/>
      <c r="H3425" s="541"/>
      <c r="I3425" s="541"/>
      <c r="J3425" s="541"/>
      <c r="K3425" s="541"/>
    </row>
    <row r="3426" spans="2:11" ht="20.100000000000001" customHeight="1" x14ac:dyDescent="0.25">
      <c r="B3426" s="538"/>
      <c r="C3426" s="539"/>
      <c r="D3426" s="540"/>
      <c r="E3426" s="541"/>
      <c r="F3426" s="541"/>
      <c r="G3426" s="541"/>
      <c r="H3426" s="541"/>
      <c r="I3426" s="541"/>
      <c r="J3426" s="541"/>
      <c r="K3426" s="541"/>
    </row>
    <row r="3427" spans="2:11" ht="20.100000000000001" customHeight="1" x14ac:dyDescent="0.25">
      <c r="B3427" s="538"/>
      <c r="C3427" s="539"/>
      <c r="D3427" s="540"/>
      <c r="E3427" s="541"/>
      <c r="F3427" s="541"/>
      <c r="G3427" s="541"/>
      <c r="H3427" s="541"/>
      <c r="I3427" s="541"/>
      <c r="J3427" s="541"/>
      <c r="K3427" s="541"/>
    </row>
    <row r="3428" spans="2:11" ht="20.100000000000001" customHeight="1" x14ac:dyDescent="0.25">
      <c r="B3428" s="538"/>
      <c r="C3428" s="539"/>
      <c r="D3428" s="540"/>
      <c r="E3428" s="541"/>
      <c r="F3428" s="541"/>
      <c r="G3428" s="541"/>
      <c r="H3428" s="541"/>
      <c r="I3428" s="541"/>
      <c r="J3428" s="541"/>
      <c r="K3428" s="541"/>
    </row>
    <row r="3429" spans="2:11" ht="20.100000000000001" customHeight="1" x14ac:dyDescent="0.25">
      <c r="B3429" s="538"/>
      <c r="C3429" s="539"/>
      <c r="D3429" s="540"/>
      <c r="E3429" s="541"/>
      <c r="F3429" s="541"/>
      <c r="G3429" s="541"/>
      <c r="H3429" s="541"/>
      <c r="I3429" s="541"/>
      <c r="J3429" s="541"/>
      <c r="K3429" s="541"/>
    </row>
    <row r="3430" spans="2:11" ht="20.100000000000001" customHeight="1" x14ac:dyDescent="0.25">
      <c r="B3430" s="538"/>
      <c r="C3430" s="539"/>
      <c r="D3430" s="540"/>
      <c r="E3430" s="541"/>
      <c r="F3430" s="541"/>
      <c r="G3430" s="541"/>
      <c r="H3430" s="541"/>
      <c r="I3430" s="541"/>
      <c r="J3430" s="541"/>
      <c r="K3430" s="541"/>
    </row>
    <row r="3431" spans="2:11" ht="20.100000000000001" customHeight="1" x14ac:dyDescent="0.25">
      <c r="B3431" s="538"/>
      <c r="C3431" s="539"/>
      <c r="D3431" s="540"/>
      <c r="E3431" s="541"/>
      <c r="F3431" s="541"/>
      <c r="G3431" s="541"/>
      <c r="H3431" s="541"/>
      <c r="I3431" s="541"/>
      <c r="J3431" s="541"/>
      <c r="K3431" s="541"/>
    </row>
    <row r="3432" spans="2:11" ht="20.100000000000001" customHeight="1" x14ac:dyDescent="0.25">
      <c r="B3432" s="538"/>
      <c r="C3432" s="539"/>
      <c r="D3432" s="540"/>
      <c r="E3432" s="541"/>
      <c r="F3432" s="541"/>
      <c r="G3432" s="541"/>
      <c r="H3432" s="541"/>
      <c r="I3432" s="541"/>
      <c r="J3432" s="541"/>
      <c r="K3432" s="541"/>
    </row>
    <row r="3433" spans="2:11" ht="20.100000000000001" customHeight="1" x14ac:dyDescent="0.25">
      <c r="B3433" s="538"/>
      <c r="C3433" s="539"/>
      <c r="D3433" s="540"/>
      <c r="E3433" s="541"/>
      <c r="F3433" s="541"/>
      <c r="G3433" s="541"/>
      <c r="H3433" s="541"/>
      <c r="I3433" s="541"/>
      <c r="J3433" s="541"/>
      <c r="K3433" s="541"/>
    </row>
    <row r="3434" spans="2:11" ht="20.100000000000001" customHeight="1" x14ac:dyDescent="0.25">
      <c r="B3434" s="538"/>
      <c r="C3434" s="539"/>
      <c r="D3434" s="540"/>
      <c r="E3434" s="541"/>
      <c r="F3434" s="541"/>
      <c r="G3434" s="541"/>
      <c r="H3434" s="541"/>
      <c r="I3434" s="541"/>
      <c r="J3434" s="541"/>
      <c r="K3434" s="541"/>
    </row>
    <row r="3435" spans="2:11" ht="20.100000000000001" customHeight="1" x14ac:dyDescent="0.25">
      <c r="B3435" s="538"/>
      <c r="C3435" s="539"/>
      <c r="D3435" s="540"/>
      <c r="E3435" s="541"/>
      <c r="F3435" s="541"/>
      <c r="G3435" s="541"/>
      <c r="H3435" s="541"/>
      <c r="I3435" s="541"/>
      <c r="J3435" s="541"/>
      <c r="K3435" s="541"/>
    </row>
    <row r="3436" spans="2:11" ht="20.100000000000001" customHeight="1" x14ac:dyDescent="0.25">
      <c r="B3436" s="538"/>
      <c r="C3436" s="539"/>
      <c r="D3436" s="540"/>
      <c r="E3436" s="541"/>
      <c r="F3436" s="541"/>
      <c r="G3436" s="541"/>
      <c r="H3436" s="541"/>
      <c r="I3436" s="541"/>
      <c r="J3436" s="541"/>
      <c r="K3436" s="541"/>
    </row>
    <row r="3437" spans="2:11" ht="20.100000000000001" customHeight="1" x14ac:dyDescent="0.25">
      <c r="B3437" s="538"/>
      <c r="C3437" s="539"/>
      <c r="D3437" s="540"/>
      <c r="E3437" s="541"/>
      <c r="F3437" s="541"/>
      <c r="G3437" s="541"/>
      <c r="H3437" s="541"/>
      <c r="I3437" s="541"/>
      <c r="J3437" s="541"/>
      <c r="K3437" s="541"/>
    </row>
    <row r="3438" spans="2:11" ht="20.100000000000001" customHeight="1" x14ac:dyDescent="0.25">
      <c r="B3438" s="538"/>
      <c r="C3438" s="539"/>
      <c r="D3438" s="540"/>
      <c r="E3438" s="541"/>
      <c r="F3438" s="541"/>
      <c r="G3438" s="541"/>
      <c r="H3438" s="541"/>
      <c r="I3438" s="541"/>
      <c r="J3438" s="541"/>
      <c r="K3438" s="541"/>
    </row>
    <row r="3439" spans="2:11" ht="20.100000000000001" customHeight="1" x14ac:dyDescent="0.25">
      <c r="B3439" s="538"/>
      <c r="C3439" s="539"/>
      <c r="D3439" s="540"/>
      <c r="E3439" s="541"/>
      <c r="F3439" s="541"/>
      <c r="G3439" s="541"/>
      <c r="H3439" s="541"/>
      <c r="I3439" s="541"/>
      <c r="J3439" s="541"/>
      <c r="K3439" s="541"/>
    </row>
    <row r="3440" spans="2:11" ht="20.100000000000001" customHeight="1" x14ac:dyDescent="0.25">
      <c r="B3440" s="538"/>
      <c r="C3440" s="539"/>
      <c r="D3440" s="540"/>
      <c r="E3440" s="541"/>
      <c r="F3440" s="541"/>
      <c r="G3440" s="541"/>
      <c r="H3440" s="541"/>
      <c r="I3440" s="541"/>
      <c r="J3440" s="541"/>
      <c r="K3440" s="541"/>
    </row>
    <row r="3441" spans="2:11" ht="20.100000000000001" customHeight="1" x14ac:dyDescent="0.25">
      <c r="B3441" s="538"/>
      <c r="C3441" s="539"/>
      <c r="D3441" s="540"/>
      <c r="E3441" s="541"/>
      <c r="F3441" s="541"/>
      <c r="G3441" s="541"/>
      <c r="H3441" s="541"/>
      <c r="I3441" s="541"/>
      <c r="J3441" s="541"/>
      <c r="K3441" s="541"/>
    </row>
    <row r="3442" spans="2:11" ht="20.100000000000001" customHeight="1" x14ac:dyDescent="0.25">
      <c r="B3442" s="538"/>
      <c r="C3442" s="539"/>
      <c r="D3442" s="540"/>
      <c r="E3442" s="541"/>
      <c r="F3442" s="541"/>
      <c r="G3442" s="541"/>
      <c r="H3442" s="541"/>
      <c r="I3442" s="541"/>
      <c r="J3442" s="541"/>
      <c r="K3442" s="541"/>
    </row>
    <row r="3443" spans="2:11" ht="20.100000000000001" customHeight="1" x14ac:dyDescent="0.25">
      <c r="B3443" s="538"/>
      <c r="C3443" s="539"/>
      <c r="D3443" s="540"/>
      <c r="E3443" s="541"/>
      <c r="F3443" s="541"/>
      <c r="G3443" s="541"/>
      <c r="H3443" s="541"/>
      <c r="I3443" s="541"/>
      <c r="J3443" s="541"/>
      <c r="K3443" s="541"/>
    </row>
    <row r="3444" spans="2:11" ht="20.100000000000001" customHeight="1" x14ac:dyDescent="0.25">
      <c r="B3444" s="538"/>
      <c r="C3444" s="539"/>
      <c r="D3444" s="540"/>
      <c r="E3444" s="541"/>
      <c r="F3444" s="541"/>
      <c r="G3444" s="541"/>
      <c r="H3444" s="541"/>
      <c r="I3444" s="541"/>
      <c r="J3444" s="541"/>
      <c r="K3444" s="541"/>
    </row>
    <row r="3445" spans="2:11" ht="20.100000000000001" customHeight="1" x14ac:dyDescent="0.25">
      <c r="B3445" s="538"/>
      <c r="C3445" s="539"/>
      <c r="D3445" s="540"/>
      <c r="E3445" s="541"/>
      <c r="F3445" s="541"/>
      <c r="G3445" s="541"/>
      <c r="H3445" s="541"/>
      <c r="I3445" s="541"/>
      <c r="J3445" s="541"/>
      <c r="K3445" s="541"/>
    </row>
    <row r="3446" spans="2:11" ht="20.100000000000001" customHeight="1" x14ac:dyDescent="0.25">
      <c r="B3446" s="538"/>
      <c r="C3446" s="539"/>
      <c r="D3446" s="540"/>
      <c r="E3446" s="541"/>
      <c r="F3446" s="541"/>
      <c r="G3446" s="541"/>
      <c r="H3446" s="541"/>
      <c r="I3446" s="541"/>
      <c r="J3446" s="541"/>
      <c r="K3446" s="541"/>
    </row>
    <row r="3447" spans="2:11" ht="20.100000000000001" customHeight="1" x14ac:dyDescent="0.25">
      <c r="B3447" s="538"/>
      <c r="C3447" s="539"/>
      <c r="D3447" s="540"/>
      <c r="E3447" s="541"/>
      <c r="F3447" s="541"/>
      <c r="G3447" s="541"/>
      <c r="H3447" s="541"/>
      <c r="I3447" s="541"/>
      <c r="J3447" s="541"/>
      <c r="K3447" s="541"/>
    </row>
    <row r="3448" spans="2:11" ht="20.100000000000001" customHeight="1" x14ac:dyDescent="0.25">
      <c r="B3448" s="538"/>
      <c r="C3448" s="539"/>
      <c r="D3448" s="540"/>
      <c r="E3448" s="541"/>
      <c r="F3448" s="541"/>
      <c r="G3448" s="541"/>
      <c r="H3448" s="541"/>
      <c r="I3448" s="541"/>
      <c r="J3448" s="541"/>
      <c r="K3448" s="541"/>
    </row>
    <row r="3449" spans="2:11" ht="20.100000000000001" customHeight="1" x14ac:dyDescent="0.25">
      <c r="B3449" s="538"/>
      <c r="C3449" s="539"/>
      <c r="D3449" s="540"/>
      <c r="E3449" s="541"/>
      <c r="F3449" s="541"/>
      <c r="G3449" s="541"/>
      <c r="H3449" s="541"/>
      <c r="I3449" s="541"/>
      <c r="J3449" s="541"/>
      <c r="K3449" s="541"/>
    </row>
    <row r="3450" spans="2:11" ht="20.100000000000001" customHeight="1" x14ac:dyDescent="0.25">
      <c r="B3450" s="538"/>
      <c r="C3450" s="539"/>
      <c r="D3450" s="540"/>
      <c r="E3450" s="541"/>
      <c r="F3450" s="541"/>
      <c r="G3450" s="541"/>
      <c r="H3450" s="541"/>
      <c r="I3450" s="541"/>
      <c r="J3450" s="541"/>
      <c r="K3450" s="541"/>
    </row>
    <row r="3451" spans="2:11" ht="20.100000000000001" customHeight="1" x14ac:dyDescent="0.25">
      <c r="B3451" s="538"/>
      <c r="C3451" s="539"/>
      <c r="D3451" s="540"/>
      <c r="E3451" s="541"/>
      <c r="F3451" s="541"/>
      <c r="G3451" s="541"/>
      <c r="H3451" s="541"/>
      <c r="I3451" s="541"/>
      <c r="J3451" s="541"/>
      <c r="K3451" s="541"/>
    </row>
    <row r="3452" spans="2:11" ht="20.100000000000001" customHeight="1" x14ac:dyDescent="0.25">
      <c r="B3452" s="538"/>
      <c r="C3452" s="539"/>
      <c r="D3452" s="540"/>
      <c r="E3452" s="541"/>
      <c r="F3452" s="541"/>
      <c r="G3452" s="541"/>
      <c r="H3452" s="541"/>
      <c r="I3452" s="541"/>
      <c r="J3452" s="541"/>
      <c r="K3452" s="541"/>
    </row>
    <row r="3453" spans="2:11" ht="20.100000000000001" customHeight="1" x14ac:dyDescent="0.25">
      <c r="B3453" s="538"/>
      <c r="C3453" s="539"/>
      <c r="D3453" s="540"/>
      <c r="E3453" s="541"/>
      <c r="F3453" s="541"/>
      <c r="G3453" s="541"/>
      <c r="H3453" s="541"/>
      <c r="I3453" s="541"/>
      <c r="J3453" s="541"/>
      <c r="K3453" s="541"/>
    </row>
    <row r="3454" spans="2:11" ht="20.100000000000001" customHeight="1" x14ac:dyDescent="0.25">
      <c r="B3454" s="538"/>
      <c r="C3454" s="539"/>
      <c r="D3454" s="540"/>
      <c r="E3454" s="541"/>
      <c r="F3454" s="541"/>
      <c r="G3454" s="541"/>
      <c r="H3454" s="541"/>
      <c r="I3454" s="541"/>
      <c r="J3454" s="541"/>
      <c r="K3454" s="541"/>
    </row>
    <row r="3455" spans="2:11" ht="20.100000000000001" customHeight="1" x14ac:dyDescent="0.25">
      <c r="B3455" s="538"/>
      <c r="C3455" s="539"/>
      <c r="D3455" s="540"/>
      <c r="E3455" s="541"/>
      <c r="F3455" s="541"/>
      <c r="G3455" s="541"/>
      <c r="H3455" s="541"/>
      <c r="I3455" s="541"/>
      <c r="J3455" s="541"/>
      <c r="K3455" s="541"/>
    </row>
    <row r="3456" spans="2:11" ht="20.100000000000001" customHeight="1" x14ac:dyDescent="0.25">
      <c r="B3456" s="538"/>
      <c r="C3456" s="539"/>
      <c r="D3456" s="540"/>
      <c r="E3456" s="541"/>
      <c r="F3456" s="541"/>
      <c r="G3456" s="541"/>
      <c r="H3456" s="541"/>
      <c r="I3456" s="541"/>
      <c r="J3456" s="541"/>
      <c r="K3456" s="541"/>
    </row>
    <row r="3457" spans="2:11" ht="20.100000000000001" customHeight="1" x14ac:dyDescent="0.25">
      <c r="B3457" s="538"/>
      <c r="C3457" s="539"/>
      <c r="D3457" s="540"/>
      <c r="E3457" s="541"/>
      <c r="F3457" s="541"/>
      <c r="G3457" s="541"/>
      <c r="H3457" s="541"/>
      <c r="I3457" s="541"/>
      <c r="J3457" s="541"/>
      <c r="K3457" s="541"/>
    </row>
    <row r="3458" spans="2:11" ht="20.100000000000001" customHeight="1" x14ac:dyDescent="0.25">
      <c r="B3458" s="538"/>
      <c r="C3458" s="539"/>
      <c r="D3458" s="540"/>
      <c r="E3458" s="541"/>
      <c r="F3458" s="541"/>
      <c r="G3458" s="541"/>
      <c r="H3458" s="541"/>
      <c r="I3458" s="541"/>
      <c r="J3458" s="541"/>
      <c r="K3458" s="541"/>
    </row>
    <row r="3459" spans="2:11" ht="20.100000000000001" customHeight="1" x14ac:dyDescent="0.25">
      <c r="B3459" s="538"/>
      <c r="C3459" s="539"/>
      <c r="D3459" s="540"/>
      <c r="E3459" s="541"/>
      <c r="F3459" s="541"/>
      <c r="G3459" s="541"/>
      <c r="H3459" s="541"/>
      <c r="I3459" s="541"/>
      <c r="J3459" s="541"/>
      <c r="K3459" s="541"/>
    </row>
    <row r="3460" spans="2:11" ht="20.100000000000001" customHeight="1" x14ac:dyDescent="0.25">
      <c r="B3460" s="538"/>
      <c r="C3460" s="539"/>
      <c r="D3460" s="540"/>
      <c r="E3460" s="541"/>
      <c r="F3460" s="541"/>
      <c r="G3460" s="541"/>
      <c r="H3460" s="541"/>
      <c r="I3460" s="541"/>
      <c r="J3460" s="541"/>
      <c r="K3460" s="541"/>
    </row>
    <row r="3461" spans="2:11" ht="20.100000000000001" customHeight="1" x14ac:dyDescent="0.25">
      <c r="B3461" s="538"/>
      <c r="C3461" s="539"/>
      <c r="D3461" s="540"/>
      <c r="E3461" s="541"/>
      <c r="F3461" s="541"/>
      <c r="G3461" s="541"/>
      <c r="H3461" s="541"/>
      <c r="I3461" s="541"/>
      <c r="J3461" s="541"/>
      <c r="K3461" s="541"/>
    </row>
    <row r="3462" spans="2:11" ht="20.100000000000001" customHeight="1" x14ac:dyDescent="0.25">
      <c r="B3462" s="538"/>
      <c r="C3462" s="539"/>
      <c r="D3462" s="540"/>
      <c r="E3462" s="541"/>
      <c r="F3462" s="541"/>
      <c r="G3462" s="541"/>
      <c r="H3462" s="541"/>
      <c r="I3462" s="541"/>
      <c r="J3462" s="541"/>
      <c r="K3462" s="541"/>
    </row>
    <row r="3463" spans="2:11" ht="20.100000000000001" customHeight="1" x14ac:dyDescent="0.25">
      <c r="B3463" s="538"/>
      <c r="C3463" s="539"/>
      <c r="D3463" s="540"/>
      <c r="E3463" s="541"/>
      <c r="F3463" s="541"/>
      <c r="G3463" s="541"/>
      <c r="H3463" s="541"/>
      <c r="I3463" s="541"/>
      <c r="J3463" s="541"/>
      <c r="K3463" s="541"/>
    </row>
    <row r="3464" spans="2:11" ht="20.100000000000001" customHeight="1" x14ac:dyDescent="0.25">
      <c r="B3464" s="538"/>
      <c r="C3464" s="539"/>
      <c r="D3464" s="540"/>
      <c r="E3464" s="541"/>
      <c r="F3464" s="541"/>
      <c r="G3464" s="541"/>
      <c r="H3464" s="541"/>
      <c r="I3464" s="541"/>
      <c r="J3464" s="541"/>
      <c r="K3464" s="541"/>
    </row>
    <row r="3465" spans="2:11" ht="20.100000000000001" customHeight="1" x14ac:dyDescent="0.25">
      <c r="B3465" s="538"/>
      <c r="C3465" s="539"/>
      <c r="D3465" s="540"/>
      <c r="E3465" s="541"/>
      <c r="F3465" s="541"/>
      <c r="G3465" s="541"/>
      <c r="H3465" s="541"/>
      <c r="I3465" s="541"/>
      <c r="J3465" s="541"/>
      <c r="K3465" s="541"/>
    </row>
    <row r="3466" spans="2:11" ht="20.100000000000001" customHeight="1" x14ac:dyDescent="0.25">
      <c r="B3466" s="538"/>
      <c r="C3466" s="539"/>
      <c r="D3466" s="540"/>
      <c r="E3466" s="541"/>
      <c r="F3466" s="541"/>
      <c r="G3466" s="541"/>
      <c r="H3466" s="541"/>
      <c r="I3466" s="541"/>
      <c r="J3466" s="541"/>
      <c r="K3466" s="541"/>
    </row>
    <row r="3467" spans="2:11" ht="20.100000000000001" customHeight="1" x14ac:dyDescent="0.25">
      <c r="B3467" s="538"/>
      <c r="C3467" s="539"/>
      <c r="D3467" s="540"/>
      <c r="E3467" s="541"/>
      <c r="F3467" s="541"/>
      <c r="G3467" s="541"/>
      <c r="H3467" s="541"/>
      <c r="I3467" s="541"/>
      <c r="J3467" s="541"/>
      <c r="K3467" s="541"/>
    </row>
    <row r="3468" spans="2:11" ht="20.100000000000001" customHeight="1" x14ac:dyDescent="0.25">
      <c r="B3468" s="538"/>
      <c r="C3468" s="539"/>
      <c r="D3468" s="540"/>
      <c r="E3468" s="541"/>
      <c r="F3468" s="541"/>
      <c r="G3468" s="541"/>
      <c r="H3468" s="541"/>
      <c r="I3468" s="541"/>
      <c r="J3468" s="541"/>
      <c r="K3468" s="541"/>
    </row>
    <row r="3469" spans="2:11" ht="20.100000000000001" customHeight="1" x14ac:dyDescent="0.25">
      <c r="B3469" s="538"/>
      <c r="C3469" s="539"/>
      <c r="D3469" s="540"/>
      <c r="E3469" s="541"/>
      <c r="F3469" s="541"/>
      <c r="G3469" s="541"/>
      <c r="H3469" s="541"/>
      <c r="I3469" s="541"/>
      <c r="J3469" s="541"/>
      <c r="K3469" s="541"/>
    </row>
    <row r="3470" spans="2:11" ht="20.100000000000001" customHeight="1" x14ac:dyDescent="0.25">
      <c r="B3470" s="538"/>
      <c r="C3470" s="539"/>
      <c r="D3470" s="540"/>
      <c r="E3470" s="541"/>
      <c r="F3470" s="541"/>
      <c r="G3470" s="541"/>
      <c r="H3470" s="541"/>
      <c r="I3470" s="541"/>
      <c r="J3470" s="541"/>
      <c r="K3470" s="541"/>
    </row>
    <row r="3471" spans="2:11" ht="20.100000000000001" customHeight="1" x14ac:dyDescent="0.25">
      <c r="B3471" s="538"/>
      <c r="C3471" s="539"/>
      <c r="D3471" s="540"/>
      <c r="E3471" s="541"/>
      <c r="F3471" s="541"/>
      <c r="G3471" s="541"/>
      <c r="H3471" s="541"/>
      <c r="I3471" s="541"/>
      <c r="J3471" s="541"/>
      <c r="K3471" s="541"/>
    </row>
    <row r="3472" spans="2:11" ht="20.100000000000001" customHeight="1" x14ac:dyDescent="0.25">
      <c r="B3472" s="538"/>
      <c r="C3472" s="539"/>
      <c r="D3472" s="540"/>
      <c r="E3472" s="541"/>
      <c r="F3472" s="541"/>
      <c r="G3472" s="541"/>
      <c r="H3472" s="541"/>
      <c r="I3472" s="541"/>
      <c r="J3472" s="541"/>
      <c r="K3472" s="541"/>
    </row>
    <row r="3473" spans="2:11" ht="20.100000000000001" customHeight="1" x14ac:dyDescent="0.25">
      <c r="B3473" s="538"/>
      <c r="C3473" s="539"/>
      <c r="D3473" s="540"/>
      <c r="E3473" s="541"/>
      <c r="F3473" s="541"/>
      <c r="G3473" s="541"/>
      <c r="H3473" s="541"/>
      <c r="I3473" s="541"/>
      <c r="J3473" s="541"/>
      <c r="K3473" s="541"/>
    </row>
    <row r="3474" spans="2:11" ht="20.100000000000001" customHeight="1" x14ac:dyDescent="0.25">
      <c r="B3474" s="538"/>
      <c r="C3474" s="539"/>
      <c r="D3474" s="540"/>
      <c r="E3474" s="541"/>
      <c r="F3474" s="541"/>
      <c r="G3474" s="541"/>
      <c r="H3474" s="541"/>
      <c r="I3474" s="541"/>
      <c r="J3474" s="541"/>
      <c r="K3474" s="541"/>
    </row>
    <row r="3475" spans="2:11" ht="20.100000000000001" customHeight="1" x14ac:dyDescent="0.25">
      <c r="B3475" s="538"/>
      <c r="C3475" s="539"/>
      <c r="D3475" s="540"/>
      <c r="E3475" s="541"/>
      <c r="F3475" s="541"/>
      <c r="G3475" s="541"/>
      <c r="H3475" s="541"/>
      <c r="I3475" s="541"/>
      <c r="J3475" s="541"/>
      <c r="K3475" s="541"/>
    </row>
    <row r="3476" spans="2:11" ht="20.100000000000001" customHeight="1" x14ac:dyDescent="0.25">
      <c r="B3476" s="538"/>
      <c r="C3476" s="539"/>
      <c r="D3476" s="540"/>
      <c r="E3476" s="541"/>
      <c r="F3476" s="541"/>
      <c r="G3476" s="541"/>
      <c r="H3476" s="541"/>
      <c r="I3476" s="541"/>
      <c r="J3476" s="541"/>
      <c r="K3476" s="541"/>
    </row>
    <row r="3477" spans="2:11" ht="20.100000000000001" customHeight="1" x14ac:dyDescent="0.25">
      <c r="B3477" s="538"/>
      <c r="C3477" s="539"/>
      <c r="D3477" s="540"/>
      <c r="E3477" s="541"/>
      <c r="F3477" s="541"/>
      <c r="G3477" s="541"/>
      <c r="H3477" s="541"/>
      <c r="I3477" s="541"/>
      <c r="J3477" s="541"/>
      <c r="K3477" s="541"/>
    </row>
    <row r="3478" spans="2:11" ht="20.100000000000001" customHeight="1" x14ac:dyDescent="0.25">
      <c r="B3478" s="538"/>
      <c r="C3478" s="539"/>
      <c r="D3478" s="540"/>
      <c r="E3478" s="541"/>
      <c r="F3478" s="541"/>
      <c r="G3478" s="541"/>
      <c r="H3478" s="541"/>
      <c r="I3478" s="541"/>
      <c r="J3478" s="541"/>
      <c r="K3478" s="541"/>
    </row>
    <row r="3479" spans="2:11" ht="20.100000000000001" customHeight="1" x14ac:dyDescent="0.25">
      <c r="B3479" s="538"/>
      <c r="C3479" s="539"/>
      <c r="D3479" s="540"/>
      <c r="E3479" s="541"/>
      <c r="F3479" s="541"/>
      <c r="G3479" s="541"/>
      <c r="H3479" s="541"/>
      <c r="I3479" s="541"/>
      <c r="J3479" s="541"/>
      <c r="K3479" s="541"/>
    </row>
    <row r="3480" spans="2:11" ht="20.100000000000001" customHeight="1" x14ac:dyDescent="0.25">
      <c r="B3480" s="538"/>
      <c r="C3480" s="539"/>
      <c r="D3480" s="540"/>
      <c r="E3480" s="541"/>
      <c r="F3480" s="541"/>
      <c r="G3480" s="541"/>
      <c r="H3480" s="541"/>
      <c r="I3480" s="541"/>
      <c r="J3480" s="541"/>
      <c r="K3480" s="541"/>
    </row>
    <row r="3481" spans="2:11" ht="20.100000000000001" customHeight="1" x14ac:dyDescent="0.25">
      <c r="B3481" s="538"/>
      <c r="C3481" s="539"/>
      <c r="D3481" s="540"/>
      <c r="E3481" s="541"/>
      <c r="F3481" s="541"/>
      <c r="G3481" s="541"/>
      <c r="H3481" s="541"/>
      <c r="I3481" s="541"/>
      <c r="J3481" s="541"/>
      <c r="K3481" s="541"/>
    </row>
    <row r="3482" spans="2:11" ht="20.100000000000001" customHeight="1" x14ac:dyDescent="0.25">
      <c r="B3482" s="538"/>
      <c r="C3482" s="539"/>
      <c r="D3482" s="540"/>
      <c r="E3482" s="541"/>
      <c r="F3482" s="541"/>
      <c r="G3482" s="541"/>
      <c r="H3482" s="541"/>
      <c r="I3482" s="541"/>
      <c r="J3482" s="541"/>
      <c r="K3482" s="541"/>
    </row>
    <row r="3483" spans="2:11" ht="20.100000000000001" customHeight="1" x14ac:dyDescent="0.25">
      <c r="B3483" s="538"/>
      <c r="C3483" s="539"/>
      <c r="D3483" s="540"/>
      <c r="E3483" s="541"/>
      <c r="F3483" s="541"/>
      <c r="G3483" s="541"/>
      <c r="H3483" s="541"/>
      <c r="I3483" s="541"/>
      <c r="J3483" s="541"/>
      <c r="K3483" s="541"/>
    </row>
    <row r="3484" spans="2:11" ht="20.100000000000001" customHeight="1" x14ac:dyDescent="0.25">
      <c r="B3484" s="538"/>
      <c r="C3484" s="539"/>
      <c r="D3484" s="540"/>
      <c r="E3484" s="541"/>
      <c r="F3484" s="541"/>
      <c r="G3484" s="541"/>
      <c r="H3484" s="541"/>
      <c r="I3484" s="541"/>
      <c r="J3484" s="541"/>
      <c r="K3484" s="541"/>
    </row>
    <row r="3485" spans="2:11" ht="20.100000000000001" customHeight="1" x14ac:dyDescent="0.25">
      <c r="B3485" s="538"/>
      <c r="C3485" s="539"/>
      <c r="D3485" s="540"/>
      <c r="E3485" s="541"/>
      <c r="F3485" s="541"/>
      <c r="G3485" s="541"/>
      <c r="H3485" s="541"/>
      <c r="I3485" s="541"/>
      <c r="J3485" s="541"/>
      <c r="K3485" s="541"/>
    </row>
    <row r="3486" spans="2:11" ht="20.100000000000001" customHeight="1" x14ac:dyDescent="0.25">
      <c r="B3486" s="538"/>
      <c r="C3486" s="539"/>
      <c r="D3486" s="540"/>
      <c r="E3486" s="541"/>
      <c r="F3486" s="541"/>
      <c r="G3486" s="541"/>
      <c r="H3486" s="541"/>
      <c r="I3486" s="541"/>
      <c r="J3486" s="541"/>
      <c r="K3486" s="541"/>
    </row>
    <row r="3487" spans="2:11" ht="20.100000000000001" customHeight="1" x14ac:dyDescent="0.25">
      <c r="B3487" s="538"/>
      <c r="C3487" s="539"/>
      <c r="D3487" s="540"/>
      <c r="E3487" s="541"/>
      <c r="F3487" s="541"/>
      <c r="G3487" s="541"/>
      <c r="H3487" s="541"/>
      <c r="I3487" s="541"/>
      <c r="J3487" s="541"/>
      <c r="K3487" s="541"/>
    </row>
    <row r="3488" spans="2:11" ht="20.100000000000001" customHeight="1" x14ac:dyDescent="0.25">
      <c r="B3488" s="538"/>
      <c r="C3488" s="539"/>
      <c r="D3488" s="540"/>
      <c r="E3488" s="541"/>
      <c r="F3488" s="541"/>
      <c r="G3488" s="541"/>
      <c r="H3488" s="541"/>
      <c r="I3488" s="541"/>
      <c r="J3488" s="541"/>
      <c r="K3488" s="541"/>
    </row>
    <row r="3489" spans="2:11" ht="20.100000000000001" customHeight="1" x14ac:dyDescent="0.25">
      <c r="B3489" s="538"/>
      <c r="C3489" s="539"/>
      <c r="D3489" s="540"/>
      <c r="E3489" s="541"/>
      <c r="F3489" s="541"/>
      <c r="G3489" s="541"/>
      <c r="H3489" s="541"/>
      <c r="I3489" s="541"/>
      <c r="J3489" s="541"/>
      <c r="K3489" s="541"/>
    </row>
    <row r="3490" spans="2:11" ht="20.100000000000001" customHeight="1" x14ac:dyDescent="0.25">
      <c r="B3490" s="538"/>
      <c r="C3490" s="539"/>
      <c r="D3490" s="540"/>
      <c r="E3490" s="541"/>
      <c r="F3490" s="541"/>
      <c r="G3490" s="541"/>
      <c r="H3490" s="541"/>
      <c r="I3490" s="541"/>
      <c r="J3490" s="541"/>
      <c r="K3490" s="541"/>
    </row>
    <row r="3491" spans="2:11" ht="20.100000000000001" customHeight="1" x14ac:dyDescent="0.25">
      <c r="B3491" s="538"/>
      <c r="C3491" s="539"/>
      <c r="D3491" s="540"/>
      <c r="E3491" s="541"/>
      <c r="F3491" s="541"/>
      <c r="G3491" s="541"/>
      <c r="H3491" s="541"/>
      <c r="I3491" s="541"/>
      <c r="J3491" s="541"/>
      <c r="K3491" s="541"/>
    </row>
    <row r="3492" spans="2:11" ht="20.100000000000001" customHeight="1" x14ac:dyDescent="0.25">
      <c r="B3492" s="538"/>
      <c r="C3492" s="539"/>
      <c r="D3492" s="540"/>
      <c r="E3492" s="541"/>
      <c r="F3492" s="541"/>
      <c r="G3492" s="541"/>
      <c r="H3492" s="541"/>
      <c r="I3492" s="541"/>
      <c r="J3492" s="541"/>
      <c r="K3492" s="541"/>
    </row>
    <row r="3493" spans="2:11" ht="20.100000000000001" customHeight="1" x14ac:dyDescent="0.25">
      <c r="B3493" s="538"/>
      <c r="C3493" s="539"/>
      <c r="D3493" s="540"/>
      <c r="E3493" s="541"/>
      <c r="F3493" s="541"/>
      <c r="G3493" s="541"/>
      <c r="H3493" s="541"/>
      <c r="I3493" s="541"/>
      <c r="J3493" s="541"/>
      <c r="K3493" s="541"/>
    </row>
    <row r="3494" spans="2:11" ht="20.100000000000001" customHeight="1" x14ac:dyDescent="0.25">
      <c r="B3494" s="538"/>
      <c r="C3494" s="539"/>
      <c r="D3494" s="540"/>
      <c r="E3494" s="541"/>
      <c r="F3494" s="541"/>
      <c r="G3494" s="541"/>
      <c r="H3494" s="541"/>
      <c r="I3494" s="541"/>
      <c r="J3494" s="541"/>
      <c r="K3494" s="541"/>
    </row>
    <row r="3495" spans="2:11" ht="20.100000000000001" customHeight="1" x14ac:dyDescent="0.25">
      <c r="B3495" s="538"/>
      <c r="C3495" s="539"/>
      <c r="D3495" s="540"/>
      <c r="E3495" s="541"/>
      <c r="F3495" s="541"/>
      <c r="G3495" s="541"/>
      <c r="H3495" s="541"/>
      <c r="I3495" s="541"/>
      <c r="J3495" s="541"/>
      <c r="K3495" s="541"/>
    </row>
    <row r="3496" spans="2:11" ht="20.100000000000001" customHeight="1" x14ac:dyDescent="0.25">
      <c r="B3496" s="538"/>
      <c r="C3496" s="539"/>
      <c r="D3496" s="540"/>
      <c r="E3496" s="541"/>
      <c r="F3496" s="541"/>
      <c r="G3496" s="541"/>
      <c r="H3496" s="541"/>
      <c r="I3496" s="541"/>
      <c r="J3496" s="541"/>
      <c r="K3496" s="541"/>
    </row>
    <row r="3497" spans="2:11" ht="20.100000000000001" customHeight="1" x14ac:dyDescent="0.25">
      <c r="B3497" s="538"/>
      <c r="C3497" s="539"/>
      <c r="D3497" s="540"/>
      <c r="E3497" s="541"/>
      <c r="F3497" s="541"/>
      <c r="G3497" s="541"/>
      <c r="H3497" s="541"/>
      <c r="I3497" s="541"/>
      <c r="J3497" s="541"/>
      <c r="K3497" s="541"/>
    </row>
    <row r="3498" spans="2:11" ht="20.100000000000001" customHeight="1" x14ac:dyDescent="0.25">
      <c r="B3498" s="538"/>
      <c r="C3498" s="539"/>
      <c r="D3498" s="540"/>
      <c r="E3498" s="541"/>
      <c r="F3498" s="541"/>
      <c r="G3498" s="541"/>
      <c r="H3498" s="541"/>
      <c r="I3498" s="541"/>
      <c r="J3498" s="541"/>
      <c r="K3498" s="541"/>
    </row>
    <row r="3499" spans="2:11" ht="20.100000000000001" customHeight="1" x14ac:dyDescent="0.25">
      <c r="B3499" s="538"/>
      <c r="C3499" s="539"/>
      <c r="D3499" s="540"/>
      <c r="E3499" s="541"/>
      <c r="F3499" s="541"/>
      <c r="G3499" s="541"/>
      <c r="H3499" s="541"/>
      <c r="I3499" s="541"/>
      <c r="J3499" s="541"/>
      <c r="K3499" s="541"/>
    </row>
    <row r="3500" spans="2:11" ht="20.100000000000001" customHeight="1" x14ac:dyDescent="0.25">
      <c r="B3500" s="538"/>
      <c r="C3500" s="539"/>
      <c r="D3500" s="540"/>
      <c r="E3500" s="541"/>
      <c r="F3500" s="541"/>
      <c r="G3500" s="541"/>
      <c r="H3500" s="541"/>
      <c r="I3500" s="541"/>
      <c r="J3500" s="541"/>
      <c r="K3500" s="541"/>
    </row>
    <row r="3501" spans="2:11" ht="20.100000000000001" customHeight="1" x14ac:dyDescent="0.25">
      <c r="B3501" s="538"/>
      <c r="C3501" s="539"/>
      <c r="D3501" s="540"/>
      <c r="E3501" s="541"/>
      <c r="F3501" s="541"/>
      <c r="G3501" s="541"/>
      <c r="H3501" s="541"/>
      <c r="I3501" s="541"/>
      <c r="J3501" s="541"/>
      <c r="K3501" s="541"/>
    </row>
    <row r="3502" spans="2:11" ht="20.100000000000001" customHeight="1" x14ac:dyDescent="0.25">
      <c r="B3502" s="538"/>
      <c r="C3502" s="539"/>
      <c r="D3502" s="540"/>
      <c r="E3502" s="541"/>
      <c r="F3502" s="541"/>
      <c r="G3502" s="541"/>
      <c r="H3502" s="541"/>
      <c r="I3502" s="541"/>
      <c r="J3502" s="541"/>
      <c r="K3502" s="541"/>
    </row>
    <row r="3503" spans="2:11" ht="20.100000000000001" customHeight="1" x14ac:dyDescent="0.25">
      <c r="B3503" s="538"/>
      <c r="C3503" s="539"/>
      <c r="D3503" s="540"/>
      <c r="E3503" s="541"/>
      <c r="F3503" s="541"/>
      <c r="G3503" s="541"/>
      <c r="H3503" s="541"/>
      <c r="I3503" s="541"/>
      <c r="J3503" s="541"/>
      <c r="K3503" s="541"/>
    </row>
    <row r="3504" spans="2:11" ht="20.100000000000001" customHeight="1" x14ac:dyDescent="0.25">
      <c r="B3504" s="538"/>
      <c r="C3504" s="539"/>
      <c r="D3504" s="540"/>
      <c r="E3504" s="541"/>
      <c r="F3504" s="541"/>
      <c r="G3504" s="541"/>
      <c r="H3504" s="541"/>
      <c r="I3504" s="541"/>
      <c r="J3504" s="541"/>
      <c r="K3504" s="541"/>
    </row>
    <row r="3505" spans="1:11" ht="20.100000000000001" customHeight="1" x14ac:dyDescent="0.25">
      <c r="B3505" s="538"/>
      <c r="C3505" s="539"/>
      <c r="D3505" s="540"/>
      <c r="E3505" s="541"/>
      <c r="F3505" s="541"/>
      <c r="G3505" s="541"/>
      <c r="H3505" s="541"/>
      <c r="I3505" s="541"/>
      <c r="J3505" s="541"/>
      <c r="K3505" s="541"/>
    </row>
    <row r="3506" spans="1:11" ht="20.100000000000001" customHeight="1" x14ac:dyDescent="0.25">
      <c r="B3506" s="538"/>
      <c r="C3506" s="539"/>
      <c r="D3506" s="540"/>
      <c r="E3506" s="541"/>
      <c r="F3506" s="541"/>
      <c r="G3506" s="541"/>
      <c r="H3506" s="541"/>
      <c r="I3506" s="541"/>
      <c r="J3506" s="541"/>
      <c r="K3506" s="541"/>
    </row>
    <row r="3507" spans="1:11" ht="20.100000000000001" customHeight="1" x14ac:dyDescent="0.25">
      <c r="B3507" s="538"/>
      <c r="C3507" s="539"/>
      <c r="D3507" s="540"/>
      <c r="E3507" s="541"/>
      <c r="F3507" s="541"/>
      <c r="G3507" s="541"/>
      <c r="H3507" s="541"/>
      <c r="I3507" s="541"/>
      <c r="J3507" s="541"/>
      <c r="K3507" s="541"/>
    </row>
    <row r="3508" spans="1:11" ht="20.100000000000001" customHeight="1" x14ac:dyDescent="0.25">
      <c r="B3508" s="538"/>
      <c r="C3508" s="539"/>
      <c r="D3508" s="540"/>
      <c r="E3508" s="541"/>
      <c r="F3508" s="541"/>
      <c r="G3508" s="541"/>
      <c r="H3508" s="541"/>
      <c r="I3508" s="541"/>
      <c r="J3508" s="541"/>
      <c r="K3508" s="541"/>
    </row>
    <row r="3509" spans="1:11" ht="20.100000000000001" customHeight="1" x14ac:dyDescent="0.25">
      <c r="B3509" s="538"/>
      <c r="C3509" s="539"/>
      <c r="D3509" s="540"/>
      <c r="E3509" s="541"/>
      <c r="F3509" s="541"/>
      <c r="G3509" s="541"/>
      <c r="H3509" s="541"/>
      <c r="I3509" s="541"/>
      <c r="J3509" s="541"/>
      <c r="K3509" s="541"/>
    </row>
    <row r="3510" spans="1:11" ht="20.100000000000001" customHeight="1" x14ac:dyDescent="0.25">
      <c r="B3510" s="538"/>
      <c r="C3510" s="539"/>
      <c r="D3510" s="540"/>
      <c r="E3510" s="541"/>
      <c r="F3510" s="541"/>
      <c r="G3510" s="541"/>
      <c r="H3510" s="541"/>
      <c r="I3510" s="541"/>
      <c r="J3510" s="541"/>
      <c r="K3510" s="541"/>
    </row>
    <row r="3511" spans="1:11" ht="20.100000000000001" customHeight="1" x14ac:dyDescent="0.25">
      <c r="B3511" s="538"/>
      <c r="C3511" s="539"/>
      <c r="D3511" s="540"/>
      <c r="E3511" s="541"/>
      <c r="F3511" s="541"/>
      <c r="G3511" s="541"/>
      <c r="H3511" s="541"/>
      <c r="I3511" s="541"/>
      <c r="J3511" s="541"/>
      <c r="K3511" s="541"/>
    </row>
    <row r="3512" spans="1:11" ht="20.100000000000001" customHeight="1" x14ac:dyDescent="0.25">
      <c r="B3512" s="538"/>
      <c r="C3512" s="539"/>
      <c r="D3512" s="540"/>
      <c r="E3512" s="541"/>
      <c r="F3512" s="541"/>
      <c r="G3512" s="541"/>
      <c r="H3512" s="541"/>
      <c r="I3512" s="541"/>
      <c r="J3512" s="541"/>
      <c r="K3512" s="541"/>
    </row>
    <row r="3513" spans="1:11" ht="20.100000000000001" customHeight="1" x14ac:dyDescent="0.25">
      <c r="B3513" s="538"/>
      <c r="C3513" s="539"/>
      <c r="D3513" s="540"/>
      <c r="E3513" s="541"/>
      <c r="F3513" s="541"/>
      <c r="G3513" s="541"/>
      <c r="H3513" s="541"/>
      <c r="I3513" s="541"/>
      <c r="J3513" s="541"/>
      <c r="K3513" s="541"/>
    </row>
    <row r="3514" spans="1:11" ht="20.100000000000001" customHeight="1" x14ac:dyDescent="0.25">
      <c r="B3514" s="538"/>
      <c r="C3514" s="539"/>
      <c r="D3514" s="540"/>
      <c r="E3514" s="541"/>
      <c r="F3514" s="541"/>
      <c r="G3514" s="541"/>
      <c r="H3514" s="541"/>
      <c r="I3514" s="541"/>
      <c r="J3514" s="541"/>
      <c r="K3514" s="541"/>
    </row>
    <row r="3515" spans="1:11" ht="20.100000000000001" customHeight="1" x14ac:dyDescent="0.25">
      <c r="B3515" s="452"/>
      <c r="C3515" s="452"/>
      <c r="D3515" s="452"/>
      <c r="E3515" s="452"/>
      <c r="F3515" s="452"/>
      <c r="G3515" s="452"/>
      <c r="H3515" s="452"/>
      <c r="I3515" s="452"/>
      <c r="J3515" s="452"/>
      <c r="K3515" s="452"/>
    </row>
    <row r="3516" spans="1:11" ht="20.100000000000001" customHeight="1" x14ac:dyDescent="0.25">
      <c r="A3516" s="543"/>
      <c r="B3516" s="449">
        <f t="shared" ref="B3516:B3530" si="7">IFERROR(IF(LEN(C3516)=0,"",StartYear+7),"")</f>
        <v>2029</v>
      </c>
      <c r="C3516" s="348" t="str">
        <f>IFERROR(IF(INDEX(TableEmployeeList[Employee Name],Calc!B11)="","",INDEX(TableEmployeeList[Employee Name],Calc!B11)),"")</f>
        <v>Jonah Peterson</v>
      </c>
      <c r="D3516" s="349" t="str">
        <f>IFERROR(IF(INDEX(TableEmployeeList[Department],Calc!B11)="","",INDEX(TableEmployeeList[Department],Calc!B11)),"")</f>
        <v>HR</v>
      </c>
      <c r="E3516" s="327"/>
      <c r="F3516" s="327"/>
      <c r="G3516" s="327"/>
      <c r="H3516" s="327"/>
      <c r="I3516" s="327"/>
      <c r="J3516" s="327"/>
      <c r="K3516" s="327"/>
    </row>
    <row r="3517" spans="1:11" ht="20.100000000000001" customHeight="1" x14ac:dyDescent="0.25">
      <c r="A3517" s="543"/>
      <c r="B3517" s="450">
        <f t="shared" si="7"/>
        <v>2029</v>
      </c>
      <c r="C3517" s="348" t="str">
        <f>IFERROR(IF(INDEX(TableEmployeeList[Employee Name],Calc!B12)="","",INDEX(TableEmployeeList[Employee Name],Calc!B12)),"")</f>
        <v>Laila Robinson</v>
      </c>
      <c r="D3517" s="349" t="str">
        <f>IFERROR(IF(INDEX(TableEmployeeList[Department],Calc!B12)="","",INDEX(TableEmployeeList[Department],Calc!B12)),"")</f>
        <v>Marketing</v>
      </c>
      <c r="E3517" s="327"/>
      <c r="F3517" s="327"/>
      <c r="G3517" s="327"/>
      <c r="H3517" s="327"/>
      <c r="I3517" s="327"/>
      <c r="J3517" s="327"/>
      <c r="K3517" s="327"/>
    </row>
    <row r="3518" spans="1:11" ht="20.100000000000001" customHeight="1" x14ac:dyDescent="0.25">
      <c r="A3518" s="543"/>
      <c r="B3518" s="450">
        <f t="shared" si="7"/>
        <v>2029</v>
      </c>
      <c r="C3518" s="348" t="str">
        <f>IFERROR(IF(INDEX(TableEmployeeList[Employee Name],Calc!B13)="","",INDEX(TableEmployeeList[Employee Name],Calc!B13)),"")</f>
        <v>Vincent Collins</v>
      </c>
      <c r="D3518" s="349" t="str">
        <f>IFERROR(IF(INDEX(TableEmployeeList[Department],Calc!B13)="","",INDEX(TableEmployeeList[Department],Calc!B13)),"")</f>
        <v>Marketing</v>
      </c>
      <c r="E3518" s="327"/>
      <c r="F3518" s="327"/>
      <c r="G3518" s="327"/>
      <c r="H3518" s="327"/>
      <c r="I3518" s="327"/>
      <c r="J3518" s="327"/>
      <c r="K3518" s="327"/>
    </row>
    <row r="3519" spans="1:11" ht="20.100000000000001" customHeight="1" x14ac:dyDescent="0.25">
      <c r="A3519" s="543"/>
      <c r="B3519" s="450">
        <f t="shared" si="7"/>
        <v>2029</v>
      </c>
      <c r="C3519" s="348" t="str">
        <f>IFERROR(IF(INDEX(TableEmployeeList[Employee Name],Calc!B14)="","",INDEX(TableEmployeeList[Employee Name],Calc!B14)),"")</f>
        <v>Noah Kim</v>
      </c>
      <c r="D3519" s="349" t="str">
        <f>IFERROR(IF(INDEX(TableEmployeeList[Department],Calc!B14)="","",INDEX(TableEmployeeList[Department],Calc!B14)),"")</f>
        <v>Finance</v>
      </c>
      <c r="E3519" s="327"/>
      <c r="F3519" s="327"/>
      <c r="G3519" s="327"/>
      <c r="H3519" s="327"/>
      <c r="I3519" s="327"/>
      <c r="J3519" s="327"/>
      <c r="K3519" s="327"/>
    </row>
    <row r="3520" spans="1:11" ht="20.100000000000001" customHeight="1" x14ac:dyDescent="0.25">
      <c r="A3520" s="543"/>
      <c r="B3520" s="450">
        <f t="shared" si="7"/>
        <v>2029</v>
      </c>
      <c r="C3520" s="348" t="str">
        <f>IFERROR(IF(INDEX(TableEmployeeList[Employee Name],Calc!B15)="","",INDEX(TableEmployeeList[Employee Name],Calc!B15)),"")</f>
        <v>Kane Watts</v>
      </c>
      <c r="D3520" s="349" t="str">
        <f>IFERROR(IF(INDEX(TableEmployeeList[Department],Calc!B15)="","",INDEX(TableEmployeeList[Department],Calc!B15)),"")</f>
        <v>Finance</v>
      </c>
      <c r="E3520" s="327"/>
      <c r="F3520" s="327"/>
      <c r="G3520" s="327"/>
      <c r="H3520" s="327"/>
      <c r="I3520" s="327"/>
      <c r="J3520" s="327"/>
      <c r="K3520" s="327"/>
    </row>
    <row r="3521" spans="1:11" ht="20.100000000000001" customHeight="1" x14ac:dyDescent="0.25">
      <c r="A3521" s="543"/>
      <c r="B3521" s="450">
        <f t="shared" si="7"/>
        <v>2029</v>
      </c>
      <c r="C3521" s="348" t="str">
        <f>IFERROR(IF(INDEX(TableEmployeeList[Employee Name],Calc!B16)="","",INDEX(TableEmployeeList[Employee Name],Calc!B16)),"")</f>
        <v>Ryan Briggs</v>
      </c>
      <c r="D3521" s="349" t="str">
        <f>IFERROR(IF(INDEX(TableEmployeeList[Department],Calc!B16)="","",INDEX(TableEmployeeList[Department],Calc!B16)),"")</f>
        <v>Accounting</v>
      </c>
      <c r="E3521" s="327"/>
      <c r="F3521" s="327"/>
      <c r="G3521" s="327"/>
      <c r="H3521" s="327"/>
      <c r="I3521" s="327"/>
      <c r="J3521" s="327"/>
      <c r="K3521" s="327"/>
    </row>
    <row r="3522" spans="1:11" ht="20.100000000000001" customHeight="1" x14ac:dyDescent="0.25">
      <c r="A3522" s="543"/>
      <c r="B3522" s="450">
        <f t="shared" si="7"/>
        <v>2029</v>
      </c>
      <c r="C3522" s="348" t="str">
        <f>IFERROR(IF(INDEX(TableEmployeeList[Employee Name],Calc!B17)="","",INDEX(TableEmployeeList[Employee Name],Calc!B17)),"")</f>
        <v>Kobe Murphy</v>
      </c>
      <c r="D3522" s="349" t="str">
        <f>IFERROR(IF(INDEX(TableEmployeeList[Department],Calc!B17)="","",INDEX(TableEmployeeList[Department],Calc!B17)),"")</f>
        <v>Accounting</v>
      </c>
      <c r="E3522" s="327"/>
      <c r="F3522" s="327"/>
      <c r="G3522" s="327"/>
      <c r="H3522" s="327"/>
      <c r="I3522" s="327"/>
      <c r="J3522" s="327"/>
      <c r="K3522" s="327"/>
    </row>
    <row r="3523" spans="1:11" ht="20.100000000000001" customHeight="1" x14ac:dyDescent="0.25">
      <c r="A3523" s="543"/>
      <c r="B3523" s="450">
        <f t="shared" si="7"/>
        <v>2029</v>
      </c>
      <c r="C3523" s="348" t="str">
        <f>IFERROR(IF(INDEX(TableEmployeeList[Employee Name],Calc!B18)="","",INDEX(TableEmployeeList[Employee Name],Calc!B18)),"")</f>
        <v>Rylie Norman</v>
      </c>
      <c r="D3523" s="349" t="str">
        <f>IFERROR(IF(INDEX(TableEmployeeList[Department],Calc!B18)="","",INDEX(TableEmployeeList[Department],Calc!B18)),"")</f>
        <v>Sales</v>
      </c>
      <c r="E3523" s="327"/>
      <c r="F3523" s="327"/>
      <c r="G3523" s="327"/>
      <c r="H3523" s="327"/>
      <c r="I3523" s="327"/>
      <c r="J3523" s="327"/>
      <c r="K3523" s="327"/>
    </row>
    <row r="3524" spans="1:11" ht="20.100000000000001" customHeight="1" x14ac:dyDescent="0.25">
      <c r="A3524" s="543"/>
      <c r="B3524" s="450">
        <f t="shared" si="7"/>
        <v>2029</v>
      </c>
      <c r="C3524" s="348" t="str">
        <f>IFERROR(IF(INDEX(TableEmployeeList[Employee Name],Calc!B19)="","",INDEX(TableEmployeeList[Employee Name],Calc!B19)),"")</f>
        <v>Adalynn Turner</v>
      </c>
      <c r="D3524" s="349" t="str">
        <f>IFERROR(IF(INDEX(TableEmployeeList[Department],Calc!B19)="","",INDEX(TableEmployeeList[Department],Calc!B19)),"")</f>
        <v>Sales</v>
      </c>
      <c r="E3524" s="327"/>
      <c r="F3524" s="327"/>
      <c r="G3524" s="327"/>
      <c r="H3524" s="327"/>
      <c r="I3524" s="327"/>
      <c r="J3524" s="327"/>
      <c r="K3524" s="327"/>
    </row>
    <row r="3525" spans="1:11" ht="20.100000000000001" customHeight="1" x14ac:dyDescent="0.25">
      <c r="A3525" s="543"/>
      <c r="B3525" s="450">
        <f t="shared" si="7"/>
        <v>2029</v>
      </c>
      <c r="C3525" s="348" t="str">
        <f>IFERROR(IF(INDEX(TableEmployeeList[Employee Name],Calc!B20)="","",INDEX(TableEmployeeList[Employee Name],Calc!B20)),"")</f>
        <v>Aylin Berry</v>
      </c>
      <c r="D3525" s="349" t="str">
        <f>IFERROR(IF(INDEX(TableEmployeeList[Department],Calc!B20)="","",INDEX(TableEmployeeList[Department],Calc!B20)),"")</f>
        <v>Sales</v>
      </c>
      <c r="E3525" s="327"/>
      <c r="F3525" s="327"/>
      <c r="G3525" s="327"/>
      <c r="H3525" s="327"/>
      <c r="I3525" s="327"/>
      <c r="J3525" s="327"/>
      <c r="K3525" s="327"/>
    </row>
    <row r="3526" spans="1:11" ht="20.100000000000001" customHeight="1" x14ac:dyDescent="0.25">
      <c r="A3526" s="543"/>
      <c r="B3526" s="450" t="str">
        <f t="shared" si="7"/>
        <v/>
      </c>
      <c r="C3526" s="348" t="str">
        <f>IFERROR(IF(INDEX(TableEmployeeList[Employee Name],Calc!B21)="","",INDEX(TableEmployeeList[Employee Name],Calc!B21)),"")</f>
        <v/>
      </c>
      <c r="D3526" s="349" t="str">
        <f>IFERROR(IF(INDEX(TableEmployeeList[Department],Calc!B21)="","",INDEX(TableEmployeeList[Department],Calc!B21)),"")</f>
        <v/>
      </c>
      <c r="E3526" s="327"/>
      <c r="F3526" s="327"/>
      <c r="G3526" s="327"/>
      <c r="H3526" s="327"/>
      <c r="I3526" s="327"/>
      <c r="J3526" s="327"/>
      <c r="K3526" s="327"/>
    </row>
    <row r="3527" spans="1:11" ht="20.100000000000001" customHeight="1" x14ac:dyDescent="0.25">
      <c r="A3527" s="543"/>
      <c r="B3527" s="450" t="str">
        <f t="shared" si="7"/>
        <v/>
      </c>
      <c r="C3527" s="348" t="str">
        <f>IFERROR(IF(INDEX(TableEmployeeList[Employee Name],Calc!B22)="","",INDEX(TableEmployeeList[Employee Name],Calc!B22)),"")</f>
        <v/>
      </c>
      <c r="D3527" s="349" t="str">
        <f>IFERROR(IF(INDEX(TableEmployeeList[Department],Calc!B22)="","",INDEX(TableEmployeeList[Department],Calc!B22)),"")</f>
        <v/>
      </c>
      <c r="E3527" s="327"/>
      <c r="F3527" s="327"/>
      <c r="G3527" s="327"/>
      <c r="H3527" s="327"/>
      <c r="I3527" s="327"/>
      <c r="J3527" s="327"/>
      <c r="K3527" s="327"/>
    </row>
    <row r="3528" spans="1:11" ht="20.100000000000001" customHeight="1" x14ac:dyDescent="0.25">
      <c r="A3528" s="543"/>
      <c r="B3528" s="450" t="str">
        <f t="shared" si="7"/>
        <v/>
      </c>
      <c r="C3528" s="348" t="str">
        <f>IFERROR(IF(INDEX(TableEmployeeList[Employee Name],Calc!B23)="","",INDEX(TableEmployeeList[Employee Name],Calc!B23)),"")</f>
        <v/>
      </c>
      <c r="D3528" s="349" t="str">
        <f>IFERROR(IF(INDEX(TableEmployeeList[Department],Calc!B23)="","",INDEX(TableEmployeeList[Department],Calc!B23)),"")</f>
        <v/>
      </c>
      <c r="E3528" s="327"/>
      <c r="F3528" s="327"/>
      <c r="G3528" s="327"/>
      <c r="H3528" s="327"/>
      <c r="I3528" s="327"/>
      <c r="J3528" s="327"/>
      <c r="K3528" s="327"/>
    </row>
    <row r="3529" spans="1:11" ht="20.100000000000001" customHeight="1" x14ac:dyDescent="0.25">
      <c r="A3529" s="543"/>
      <c r="B3529" s="450" t="str">
        <f t="shared" si="7"/>
        <v/>
      </c>
      <c r="C3529" s="348" t="str">
        <f>IFERROR(IF(INDEX(TableEmployeeList[Employee Name],Calc!B24)="","",INDEX(TableEmployeeList[Employee Name],Calc!B24)),"")</f>
        <v/>
      </c>
      <c r="D3529" s="349" t="str">
        <f>IFERROR(IF(INDEX(TableEmployeeList[Department],Calc!B24)="","",INDEX(TableEmployeeList[Department],Calc!B24)),"")</f>
        <v/>
      </c>
      <c r="E3529" s="327"/>
      <c r="F3529" s="327"/>
      <c r="G3529" s="327"/>
      <c r="H3529" s="327"/>
      <c r="I3529" s="327"/>
      <c r="J3529" s="327"/>
      <c r="K3529" s="327"/>
    </row>
    <row r="3530" spans="1:11" ht="20.100000000000001" customHeight="1" x14ac:dyDescent="0.25">
      <c r="A3530" s="543"/>
      <c r="B3530" s="450" t="str">
        <f t="shared" si="7"/>
        <v/>
      </c>
      <c r="C3530" s="348" t="str">
        <f>IFERROR(IF(INDEX(TableEmployeeList[Employee Name],Calc!B25)="","",INDEX(TableEmployeeList[Employee Name],Calc!B25)),"")</f>
        <v/>
      </c>
      <c r="D3530" s="349" t="str">
        <f>IFERROR(IF(INDEX(TableEmployeeList[Department],Calc!B25)="","",INDEX(TableEmployeeList[Department],Calc!B25)),"")</f>
        <v/>
      </c>
      <c r="E3530" s="327"/>
      <c r="F3530" s="327"/>
      <c r="G3530" s="327"/>
      <c r="H3530" s="327"/>
      <c r="I3530" s="327"/>
      <c r="J3530" s="327"/>
      <c r="K3530" s="327"/>
    </row>
    <row r="3531" spans="1:11" ht="20.100000000000001" customHeight="1" x14ac:dyDescent="0.25">
      <c r="A3531" s="543"/>
      <c r="B3531" s="538"/>
      <c r="C3531" s="539"/>
      <c r="D3531" s="540"/>
      <c r="E3531" s="541"/>
      <c r="F3531" s="541"/>
      <c r="G3531" s="541"/>
      <c r="H3531" s="541"/>
      <c r="I3531" s="541"/>
      <c r="J3531" s="541"/>
      <c r="K3531" s="541"/>
    </row>
    <row r="3532" spans="1:11" ht="20.100000000000001" customHeight="1" x14ac:dyDescent="0.25">
      <c r="A3532" s="543"/>
      <c r="B3532" s="538"/>
      <c r="C3532" s="539"/>
      <c r="D3532" s="540"/>
      <c r="E3532" s="541"/>
      <c r="F3532" s="541"/>
      <c r="G3532" s="541"/>
      <c r="H3532" s="541"/>
      <c r="I3532" s="541"/>
      <c r="J3532" s="541"/>
      <c r="K3532" s="541"/>
    </row>
    <row r="3533" spans="1:11" ht="20.100000000000001" customHeight="1" x14ac:dyDescent="0.25">
      <c r="A3533" s="543"/>
      <c r="B3533" s="538"/>
      <c r="C3533" s="539"/>
      <c r="D3533" s="540"/>
      <c r="E3533" s="541"/>
      <c r="F3533" s="541"/>
      <c r="G3533" s="541"/>
      <c r="H3533" s="541"/>
      <c r="I3533" s="541"/>
      <c r="J3533" s="541"/>
      <c r="K3533" s="541"/>
    </row>
    <row r="3534" spans="1:11" ht="20.100000000000001" customHeight="1" x14ac:dyDescent="0.25">
      <c r="A3534" s="543"/>
      <c r="B3534" s="538"/>
      <c r="C3534" s="539"/>
      <c r="D3534" s="540"/>
      <c r="E3534" s="541"/>
      <c r="F3534" s="541"/>
      <c r="G3534" s="541"/>
      <c r="H3534" s="541"/>
      <c r="I3534" s="541"/>
      <c r="J3534" s="541"/>
      <c r="K3534" s="541"/>
    </row>
    <row r="3535" spans="1:11" ht="20.100000000000001" customHeight="1" x14ac:dyDescent="0.25">
      <c r="A3535" s="543"/>
      <c r="B3535" s="538"/>
      <c r="C3535" s="539"/>
      <c r="D3535" s="540"/>
      <c r="E3535" s="541"/>
      <c r="F3535" s="541"/>
      <c r="G3535" s="541"/>
      <c r="H3535" s="541"/>
      <c r="I3535" s="541"/>
      <c r="J3535" s="541"/>
      <c r="K3535" s="541"/>
    </row>
    <row r="3536" spans="1:11" ht="20.100000000000001" customHeight="1" x14ac:dyDescent="0.25">
      <c r="B3536" s="538"/>
      <c r="C3536" s="539"/>
      <c r="D3536" s="540"/>
      <c r="E3536" s="541"/>
      <c r="F3536" s="541"/>
      <c r="G3536" s="541"/>
      <c r="H3536" s="541"/>
      <c r="I3536" s="541"/>
      <c r="J3536" s="541"/>
      <c r="K3536" s="541"/>
    </row>
    <row r="3537" spans="2:11" ht="20.100000000000001" customHeight="1" x14ac:dyDescent="0.25">
      <c r="B3537" s="538"/>
      <c r="C3537" s="539"/>
      <c r="D3537" s="540"/>
      <c r="E3537" s="541"/>
      <c r="F3537" s="541"/>
      <c r="G3537" s="541"/>
      <c r="H3537" s="541"/>
      <c r="I3537" s="541"/>
      <c r="J3537" s="541"/>
      <c r="K3537" s="541"/>
    </row>
    <row r="3538" spans="2:11" ht="20.100000000000001" customHeight="1" x14ac:dyDescent="0.25">
      <c r="B3538" s="538"/>
      <c r="C3538" s="539"/>
      <c r="D3538" s="540"/>
      <c r="E3538" s="541"/>
      <c r="F3538" s="541"/>
      <c r="G3538" s="541"/>
      <c r="H3538" s="541"/>
      <c r="I3538" s="541"/>
      <c r="J3538" s="541"/>
      <c r="K3538" s="541"/>
    </row>
    <row r="3539" spans="2:11" ht="20.100000000000001" customHeight="1" x14ac:dyDescent="0.25">
      <c r="B3539" s="538"/>
      <c r="C3539" s="539"/>
      <c r="D3539" s="540"/>
      <c r="E3539" s="541"/>
      <c r="F3539" s="541"/>
      <c r="G3539" s="541"/>
      <c r="H3539" s="541"/>
      <c r="I3539" s="541"/>
      <c r="J3539" s="541"/>
      <c r="K3539" s="541"/>
    </row>
    <row r="3540" spans="2:11" ht="20.100000000000001" customHeight="1" x14ac:dyDescent="0.25">
      <c r="B3540" s="538"/>
      <c r="C3540" s="539"/>
      <c r="D3540" s="540"/>
      <c r="E3540" s="541"/>
      <c r="F3540" s="541"/>
      <c r="G3540" s="541"/>
      <c r="H3540" s="541"/>
      <c r="I3540" s="541"/>
      <c r="J3540" s="541"/>
      <c r="K3540" s="541"/>
    </row>
    <row r="3541" spans="2:11" ht="20.100000000000001" customHeight="1" x14ac:dyDescent="0.25">
      <c r="B3541" s="538"/>
      <c r="C3541" s="539"/>
      <c r="D3541" s="540"/>
      <c r="E3541" s="541"/>
      <c r="F3541" s="541"/>
      <c r="G3541" s="541"/>
      <c r="H3541" s="541"/>
      <c r="I3541" s="541"/>
      <c r="J3541" s="541"/>
      <c r="K3541" s="541"/>
    </row>
    <row r="3542" spans="2:11" ht="20.100000000000001" customHeight="1" x14ac:dyDescent="0.25">
      <c r="B3542" s="538"/>
      <c r="C3542" s="539"/>
      <c r="D3542" s="540"/>
      <c r="E3542" s="541"/>
      <c r="F3542" s="541"/>
      <c r="G3542" s="541"/>
      <c r="H3542" s="541"/>
      <c r="I3542" s="541"/>
      <c r="J3542" s="541"/>
      <c r="K3542" s="541"/>
    </row>
    <row r="3543" spans="2:11" ht="20.100000000000001" customHeight="1" x14ac:dyDescent="0.25">
      <c r="B3543" s="538"/>
      <c r="C3543" s="539"/>
      <c r="D3543" s="540"/>
      <c r="E3543" s="541"/>
      <c r="F3543" s="541"/>
      <c r="G3543" s="541"/>
      <c r="H3543" s="541"/>
      <c r="I3543" s="541"/>
      <c r="J3543" s="541"/>
      <c r="K3543" s="541"/>
    </row>
    <row r="3544" spans="2:11" ht="20.100000000000001" customHeight="1" x14ac:dyDescent="0.25">
      <c r="B3544" s="538"/>
      <c r="C3544" s="539"/>
      <c r="D3544" s="540"/>
      <c r="E3544" s="541"/>
      <c r="F3544" s="541"/>
      <c r="G3544" s="541"/>
      <c r="H3544" s="541"/>
      <c r="I3544" s="541"/>
      <c r="J3544" s="541"/>
      <c r="K3544" s="541"/>
    </row>
    <row r="3545" spans="2:11" ht="20.100000000000001" customHeight="1" x14ac:dyDescent="0.25">
      <c r="B3545" s="538"/>
      <c r="C3545" s="539"/>
      <c r="D3545" s="540"/>
      <c r="E3545" s="541"/>
      <c r="F3545" s="541"/>
      <c r="G3545" s="541"/>
      <c r="H3545" s="541"/>
      <c r="I3545" s="541"/>
      <c r="J3545" s="541"/>
      <c r="K3545" s="541"/>
    </row>
    <row r="3546" spans="2:11" ht="20.100000000000001" customHeight="1" x14ac:dyDescent="0.25">
      <c r="B3546" s="538"/>
      <c r="C3546" s="539"/>
      <c r="D3546" s="540"/>
      <c r="E3546" s="541"/>
      <c r="F3546" s="541"/>
      <c r="G3546" s="541"/>
      <c r="H3546" s="541"/>
      <c r="I3546" s="541"/>
      <c r="J3546" s="541"/>
      <c r="K3546" s="541"/>
    </row>
    <row r="3547" spans="2:11" ht="20.100000000000001" customHeight="1" x14ac:dyDescent="0.25">
      <c r="B3547" s="538"/>
      <c r="C3547" s="539"/>
      <c r="D3547" s="540"/>
      <c r="E3547" s="541"/>
      <c r="F3547" s="541"/>
      <c r="G3547" s="541"/>
      <c r="H3547" s="541"/>
      <c r="I3547" s="541"/>
      <c r="J3547" s="541"/>
      <c r="K3547" s="541"/>
    </row>
    <row r="3548" spans="2:11" ht="20.100000000000001" customHeight="1" x14ac:dyDescent="0.25">
      <c r="B3548" s="538"/>
      <c r="C3548" s="539"/>
      <c r="D3548" s="540"/>
      <c r="E3548" s="541"/>
      <c r="F3548" s="541"/>
      <c r="G3548" s="541"/>
      <c r="H3548" s="541"/>
      <c r="I3548" s="541"/>
      <c r="J3548" s="541"/>
      <c r="K3548" s="541"/>
    </row>
    <row r="3549" spans="2:11" ht="20.100000000000001" customHeight="1" x14ac:dyDescent="0.25">
      <c r="B3549" s="538"/>
      <c r="C3549" s="539"/>
      <c r="D3549" s="540"/>
      <c r="E3549" s="541"/>
      <c r="F3549" s="541"/>
      <c r="G3549" s="541"/>
      <c r="H3549" s="541"/>
      <c r="I3549" s="541"/>
      <c r="J3549" s="541"/>
      <c r="K3549" s="541"/>
    </row>
    <row r="3550" spans="2:11" ht="20.100000000000001" customHeight="1" x14ac:dyDescent="0.25">
      <c r="B3550" s="538"/>
      <c r="C3550" s="539"/>
      <c r="D3550" s="540"/>
      <c r="E3550" s="541"/>
      <c r="F3550" s="541"/>
      <c r="G3550" s="541"/>
      <c r="H3550" s="541"/>
      <c r="I3550" s="541"/>
      <c r="J3550" s="541"/>
      <c r="K3550" s="541"/>
    </row>
    <row r="3551" spans="2:11" ht="20.100000000000001" customHeight="1" x14ac:dyDescent="0.25">
      <c r="B3551" s="538"/>
      <c r="C3551" s="539"/>
      <c r="D3551" s="540"/>
      <c r="E3551" s="541"/>
      <c r="F3551" s="541"/>
      <c r="G3551" s="541"/>
      <c r="H3551" s="541"/>
      <c r="I3551" s="541"/>
      <c r="J3551" s="541"/>
      <c r="K3551" s="541"/>
    </row>
    <row r="3552" spans="2:11" ht="20.100000000000001" customHeight="1" x14ac:dyDescent="0.25">
      <c r="B3552" s="538"/>
      <c r="C3552" s="539"/>
      <c r="D3552" s="540"/>
      <c r="E3552" s="541"/>
      <c r="F3552" s="541"/>
      <c r="G3552" s="541"/>
      <c r="H3552" s="541"/>
      <c r="I3552" s="541"/>
      <c r="J3552" s="541"/>
      <c r="K3552" s="541"/>
    </row>
    <row r="3553" spans="2:11" ht="20.100000000000001" customHeight="1" x14ac:dyDescent="0.25">
      <c r="B3553" s="538"/>
      <c r="C3553" s="539"/>
      <c r="D3553" s="540"/>
      <c r="E3553" s="541"/>
      <c r="F3553" s="541"/>
      <c r="G3553" s="541"/>
      <c r="H3553" s="541"/>
      <c r="I3553" s="541"/>
      <c r="J3553" s="541"/>
      <c r="K3553" s="541"/>
    </row>
    <row r="3554" spans="2:11" ht="20.100000000000001" customHeight="1" x14ac:dyDescent="0.25">
      <c r="B3554" s="538"/>
      <c r="C3554" s="539"/>
      <c r="D3554" s="540"/>
      <c r="E3554" s="541"/>
      <c r="F3554" s="541"/>
      <c r="G3554" s="541"/>
      <c r="H3554" s="541"/>
      <c r="I3554" s="541"/>
      <c r="J3554" s="541"/>
      <c r="K3554" s="541"/>
    </row>
    <row r="3555" spans="2:11" ht="20.100000000000001" customHeight="1" x14ac:dyDescent="0.25">
      <c r="B3555" s="538"/>
      <c r="C3555" s="539"/>
      <c r="D3555" s="540"/>
      <c r="E3555" s="541"/>
      <c r="F3555" s="541"/>
      <c r="G3555" s="541"/>
      <c r="H3555" s="541"/>
      <c r="I3555" s="541"/>
      <c r="J3555" s="541"/>
      <c r="K3555" s="541"/>
    </row>
    <row r="3556" spans="2:11" ht="20.100000000000001" customHeight="1" x14ac:dyDescent="0.25">
      <c r="B3556" s="538"/>
      <c r="C3556" s="539"/>
      <c r="D3556" s="540"/>
      <c r="E3556" s="541"/>
      <c r="F3556" s="541"/>
      <c r="G3556" s="541"/>
      <c r="H3556" s="541"/>
      <c r="I3556" s="541"/>
      <c r="J3556" s="541"/>
      <c r="K3556" s="541"/>
    </row>
    <row r="3557" spans="2:11" ht="20.100000000000001" customHeight="1" x14ac:dyDescent="0.25">
      <c r="B3557" s="538"/>
      <c r="C3557" s="539"/>
      <c r="D3557" s="540"/>
      <c r="E3557" s="541"/>
      <c r="F3557" s="541"/>
      <c r="G3557" s="541"/>
      <c r="H3557" s="541"/>
      <c r="I3557" s="541"/>
      <c r="J3557" s="541"/>
      <c r="K3557" s="541"/>
    </row>
    <row r="3558" spans="2:11" ht="20.100000000000001" customHeight="1" x14ac:dyDescent="0.25">
      <c r="B3558" s="538"/>
      <c r="C3558" s="539"/>
      <c r="D3558" s="540"/>
      <c r="E3558" s="541"/>
      <c r="F3558" s="541"/>
      <c r="G3558" s="541"/>
      <c r="H3558" s="541"/>
      <c r="I3558" s="541"/>
      <c r="J3558" s="541"/>
      <c r="K3558" s="541"/>
    </row>
    <row r="3559" spans="2:11" ht="20.100000000000001" customHeight="1" x14ac:dyDescent="0.25">
      <c r="B3559" s="538"/>
      <c r="C3559" s="539"/>
      <c r="D3559" s="540"/>
      <c r="E3559" s="541"/>
      <c r="F3559" s="541"/>
      <c r="G3559" s="541"/>
      <c r="H3559" s="541"/>
      <c r="I3559" s="541"/>
      <c r="J3559" s="541"/>
      <c r="K3559" s="541"/>
    </row>
    <row r="3560" spans="2:11" ht="20.100000000000001" customHeight="1" x14ac:dyDescent="0.25">
      <c r="B3560" s="538"/>
      <c r="C3560" s="539"/>
      <c r="D3560" s="540"/>
      <c r="E3560" s="541"/>
      <c r="F3560" s="541"/>
      <c r="G3560" s="541"/>
      <c r="H3560" s="541"/>
      <c r="I3560" s="541"/>
      <c r="J3560" s="541"/>
      <c r="K3560" s="541"/>
    </row>
    <row r="3561" spans="2:11" ht="20.100000000000001" customHeight="1" x14ac:dyDescent="0.25">
      <c r="B3561" s="538"/>
      <c r="C3561" s="539"/>
      <c r="D3561" s="540"/>
      <c r="E3561" s="541"/>
      <c r="F3561" s="541"/>
      <c r="G3561" s="541"/>
      <c r="H3561" s="541"/>
      <c r="I3561" s="541"/>
      <c r="J3561" s="541"/>
      <c r="K3561" s="541"/>
    </row>
    <row r="3562" spans="2:11" ht="20.100000000000001" customHeight="1" x14ac:dyDescent="0.25">
      <c r="B3562" s="538"/>
      <c r="C3562" s="539"/>
      <c r="D3562" s="540"/>
      <c r="E3562" s="541"/>
      <c r="F3562" s="541"/>
      <c r="G3562" s="541"/>
      <c r="H3562" s="541"/>
      <c r="I3562" s="541"/>
      <c r="J3562" s="541"/>
      <c r="K3562" s="541"/>
    </row>
    <row r="3563" spans="2:11" ht="20.100000000000001" customHeight="1" x14ac:dyDescent="0.25">
      <c r="B3563" s="538"/>
      <c r="C3563" s="539"/>
      <c r="D3563" s="540"/>
      <c r="E3563" s="541"/>
      <c r="F3563" s="541"/>
      <c r="G3563" s="541"/>
      <c r="H3563" s="541"/>
      <c r="I3563" s="541"/>
      <c r="J3563" s="541"/>
      <c r="K3563" s="541"/>
    </row>
    <row r="3564" spans="2:11" ht="20.100000000000001" customHeight="1" x14ac:dyDescent="0.25">
      <c r="B3564" s="538"/>
      <c r="C3564" s="539"/>
      <c r="D3564" s="540"/>
      <c r="E3564" s="541"/>
      <c r="F3564" s="541"/>
      <c r="G3564" s="541"/>
      <c r="H3564" s="541"/>
      <c r="I3564" s="541"/>
      <c r="J3564" s="541"/>
      <c r="K3564" s="541"/>
    </row>
    <row r="3565" spans="2:11" ht="20.100000000000001" customHeight="1" x14ac:dyDescent="0.25">
      <c r="B3565" s="538"/>
      <c r="C3565" s="539"/>
      <c r="D3565" s="540"/>
      <c r="E3565" s="541"/>
      <c r="F3565" s="541"/>
      <c r="G3565" s="541"/>
      <c r="H3565" s="541"/>
      <c r="I3565" s="541"/>
      <c r="J3565" s="541"/>
      <c r="K3565" s="541"/>
    </row>
    <row r="3566" spans="2:11" ht="20.100000000000001" customHeight="1" x14ac:dyDescent="0.25">
      <c r="B3566" s="538"/>
      <c r="C3566" s="539"/>
      <c r="D3566" s="540"/>
      <c r="E3566" s="541"/>
      <c r="F3566" s="541"/>
      <c r="G3566" s="541"/>
      <c r="H3566" s="541"/>
      <c r="I3566" s="541"/>
      <c r="J3566" s="541"/>
      <c r="K3566" s="541"/>
    </row>
    <row r="3567" spans="2:11" ht="20.100000000000001" customHeight="1" x14ac:dyDescent="0.25">
      <c r="B3567" s="538"/>
      <c r="C3567" s="539"/>
      <c r="D3567" s="540"/>
      <c r="E3567" s="541"/>
      <c r="F3567" s="541"/>
      <c r="G3567" s="541"/>
      <c r="H3567" s="541"/>
      <c r="I3567" s="541"/>
      <c r="J3567" s="541"/>
      <c r="K3567" s="541"/>
    </row>
    <row r="3568" spans="2:11" ht="20.100000000000001" customHeight="1" x14ac:dyDescent="0.25">
      <c r="B3568" s="538"/>
      <c r="C3568" s="539"/>
      <c r="D3568" s="540"/>
      <c r="E3568" s="541"/>
      <c r="F3568" s="541"/>
      <c r="G3568" s="541"/>
      <c r="H3568" s="541"/>
      <c r="I3568" s="541"/>
      <c r="J3568" s="541"/>
      <c r="K3568" s="541"/>
    </row>
    <row r="3569" spans="2:11" ht="20.100000000000001" customHeight="1" x14ac:dyDescent="0.25">
      <c r="B3569" s="538"/>
      <c r="C3569" s="539"/>
      <c r="D3569" s="540"/>
      <c r="E3569" s="541"/>
      <c r="F3569" s="541"/>
      <c r="G3569" s="541"/>
      <c r="H3569" s="541"/>
      <c r="I3569" s="541"/>
      <c r="J3569" s="541"/>
      <c r="K3569" s="541"/>
    </row>
    <row r="3570" spans="2:11" ht="20.100000000000001" customHeight="1" x14ac:dyDescent="0.25">
      <c r="B3570" s="538"/>
      <c r="C3570" s="539"/>
      <c r="D3570" s="540"/>
      <c r="E3570" s="541"/>
      <c r="F3570" s="541"/>
      <c r="G3570" s="541"/>
      <c r="H3570" s="541"/>
      <c r="I3570" s="541"/>
      <c r="J3570" s="541"/>
      <c r="K3570" s="541"/>
    </row>
    <row r="3571" spans="2:11" ht="20.100000000000001" customHeight="1" x14ac:dyDescent="0.25">
      <c r="B3571" s="538"/>
      <c r="C3571" s="539"/>
      <c r="D3571" s="540"/>
      <c r="E3571" s="541"/>
      <c r="F3571" s="541"/>
      <c r="G3571" s="541"/>
      <c r="H3571" s="541"/>
      <c r="I3571" s="541"/>
      <c r="J3571" s="541"/>
      <c r="K3571" s="541"/>
    </row>
    <row r="3572" spans="2:11" ht="20.100000000000001" customHeight="1" x14ac:dyDescent="0.25">
      <c r="B3572" s="538"/>
      <c r="C3572" s="539"/>
      <c r="D3572" s="540"/>
      <c r="E3572" s="541"/>
      <c r="F3572" s="541"/>
      <c r="G3572" s="541"/>
      <c r="H3572" s="541"/>
      <c r="I3572" s="541"/>
      <c r="J3572" s="541"/>
      <c r="K3572" s="541"/>
    </row>
    <row r="3573" spans="2:11" ht="20.100000000000001" customHeight="1" x14ac:dyDescent="0.25">
      <c r="B3573" s="538"/>
      <c r="C3573" s="539"/>
      <c r="D3573" s="540"/>
      <c r="E3573" s="541"/>
      <c r="F3573" s="541"/>
      <c r="G3573" s="541"/>
      <c r="H3573" s="541"/>
      <c r="I3573" s="541"/>
      <c r="J3573" s="541"/>
      <c r="K3573" s="541"/>
    </row>
    <row r="3574" spans="2:11" ht="20.100000000000001" customHeight="1" x14ac:dyDescent="0.25">
      <c r="B3574" s="538"/>
      <c r="C3574" s="539"/>
      <c r="D3574" s="540"/>
      <c r="E3574" s="541"/>
      <c r="F3574" s="541"/>
      <c r="G3574" s="541"/>
      <c r="H3574" s="541"/>
      <c r="I3574" s="541"/>
      <c r="J3574" s="541"/>
      <c r="K3574" s="541"/>
    </row>
    <row r="3575" spans="2:11" ht="20.100000000000001" customHeight="1" x14ac:dyDescent="0.25">
      <c r="B3575" s="538"/>
      <c r="C3575" s="539"/>
      <c r="D3575" s="540"/>
      <c r="E3575" s="541"/>
      <c r="F3575" s="541"/>
      <c r="G3575" s="541"/>
      <c r="H3575" s="541"/>
      <c r="I3575" s="541"/>
      <c r="J3575" s="541"/>
      <c r="K3575" s="541"/>
    </row>
    <row r="3576" spans="2:11" ht="20.100000000000001" customHeight="1" x14ac:dyDescent="0.25">
      <c r="B3576" s="538"/>
      <c r="C3576" s="539"/>
      <c r="D3576" s="540"/>
      <c r="E3576" s="541"/>
      <c r="F3576" s="541"/>
      <c r="G3576" s="541"/>
      <c r="H3576" s="541"/>
      <c r="I3576" s="541"/>
      <c r="J3576" s="541"/>
      <c r="K3576" s="541"/>
    </row>
    <row r="3577" spans="2:11" ht="20.100000000000001" customHeight="1" x14ac:dyDescent="0.25">
      <c r="B3577" s="538"/>
      <c r="C3577" s="539"/>
      <c r="D3577" s="540"/>
      <c r="E3577" s="541"/>
      <c r="F3577" s="541"/>
      <c r="G3577" s="541"/>
      <c r="H3577" s="541"/>
      <c r="I3577" s="541"/>
      <c r="J3577" s="541"/>
      <c r="K3577" s="541"/>
    </row>
    <row r="3578" spans="2:11" ht="20.100000000000001" customHeight="1" x14ac:dyDescent="0.25">
      <c r="B3578" s="538"/>
      <c r="C3578" s="539"/>
      <c r="D3578" s="540"/>
      <c r="E3578" s="541"/>
      <c r="F3578" s="541"/>
      <c r="G3578" s="541"/>
      <c r="H3578" s="541"/>
      <c r="I3578" s="541"/>
      <c r="J3578" s="541"/>
      <c r="K3578" s="541"/>
    </row>
    <row r="3579" spans="2:11" ht="20.100000000000001" customHeight="1" x14ac:dyDescent="0.25">
      <c r="B3579" s="538"/>
      <c r="C3579" s="539"/>
      <c r="D3579" s="540"/>
      <c r="E3579" s="541"/>
      <c r="F3579" s="541"/>
      <c r="G3579" s="541"/>
      <c r="H3579" s="541"/>
      <c r="I3579" s="541"/>
      <c r="J3579" s="541"/>
      <c r="K3579" s="541"/>
    </row>
    <row r="3580" spans="2:11" ht="20.100000000000001" customHeight="1" x14ac:dyDescent="0.25">
      <c r="B3580" s="538"/>
      <c r="C3580" s="539"/>
      <c r="D3580" s="540"/>
      <c r="E3580" s="541"/>
      <c r="F3580" s="541"/>
      <c r="G3580" s="541"/>
      <c r="H3580" s="541"/>
      <c r="I3580" s="541"/>
      <c r="J3580" s="541"/>
      <c r="K3580" s="541"/>
    </row>
    <row r="3581" spans="2:11" ht="20.100000000000001" customHeight="1" x14ac:dyDescent="0.25">
      <c r="B3581" s="538"/>
      <c r="C3581" s="539"/>
      <c r="D3581" s="540"/>
      <c r="E3581" s="541"/>
      <c r="F3581" s="541"/>
      <c r="G3581" s="541"/>
      <c r="H3581" s="541"/>
      <c r="I3581" s="541"/>
      <c r="J3581" s="541"/>
      <c r="K3581" s="541"/>
    </row>
    <row r="3582" spans="2:11" ht="20.100000000000001" customHeight="1" x14ac:dyDescent="0.25">
      <c r="B3582" s="538"/>
      <c r="C3582" s="539"/>
      <c r="D3582" s="540"/>
      <c r="E3582" s="541"/>
      <c r="F3582" s="541"/>
      <c r="G3582" s="541"/>
      <c r="H3582" s="541"/>
      <c r="I3582" s="541"/>
      <c r="J3582" s="541"/>
      <c r="K3582" s="541"/>
    </row>
    <row r="3583" spans="2:11" ht="20.100000000000001" customHeight="1" x14ac:dyDescent="0.25">
      <c r="B3583" s="538"/>
      <c r="C3583" s="539"/>
      <c r="D3583" s="540"/>
      <c r="E3583" s="541"/>
      <c r="F3583" s="541"/>
      <c r="G3583" s="541"/>
      <c r="H3583" s="541"/>
      <c r="I3583" s="541"/>
      <c r="J3583" s="541"/>
      <c r="K3583" s="541"/>
    </row>
    <row r="3584" spans="2:11" ht="20.100000000000001" customHeight="1" x14ac:dyDescent="0.25">
      <c r="B3584" s="538"/>
      <c r="C3584" s="539"/>
      <c r="D3584" s="540"/>
      <c r="E3584" s="541"/>
      <c r="F3584" s="541"/>
      <c r="G3584" s="541"/>
      <c r="H3584" s="541"/>
      <c r="I3584" s="541"/>
      <c r="J3584" s="541"/>
      <c r="K3584" s="541"/>
    </row>
    <row r="3585" spans="2:11" ht="20.100000000000001" customHeight="1" x14ac:dyDescent="0.25">
      <c r="B3585" s="538"/>
      <c r="C3585" s="539"/>
      <c r="D3585" s="540"/>
      <c r="E3585" s="541"/>
      <c r="F3585" s="541"/>
      <c r="G3585" s="541"/>
      <c r="H3585" s="541"/>
      <c r="I3585" s="541"/>
      <c r="J3585" s="541"/>
      <c r="K3585" s="541"/>
    </row>
    <row r="3586" spans="2:11" ht="20.100000000000001" customHeight="1" x14ac:dyDescent="0.25">
      <c r="B3586" s="538"/>
      <c r="C3586" s="539"/>
      <c r="D3586" s="540"/>
      <c r="E3586" s="541"/>
      <c r="F3586" s="541"/>
      <c r="G3586" s="541"/>
      <c r="H3586" s="541"/>
      <c r="I3586" s="541"/>
      <c r="J3586" s="541"/>
      <c r="K3586" s="541"/>
    </row>
    <row r="3587" spans="2:11" ht="20.100000000000001" customHeight="1" x14ac:dyDescent="0.25">
      <c r="B3587" s="538"/>
      <c r="C3587" s="539"/>
      <c r="D3587" s="540"/>
      <c r="E3587" s="541"/>
      <c r="F3587" s="541"/>
      <c r="G3587" s="541"/>
      <c r="H3587" s="541"/>
      <c r="I3587" s="541"/>
      <c r="J3587" s="541"/>
      <c r="K3587" s="541"/>
    </row>
    <row r="3588" spans="2:11" ht="20.100000000000001" customHeight="1" x14ac:dyDescent="0.25">
      <c r="B3588" s="538"/>
      <c r="C3588" s="539"/>
      <c r="D3588" s="540"/>
      <c r="E3588" s="541"/>
      <c r="F3588" s="541"/>
      <c r="G3588" s="541"/>
      <c r="H3588" s="541"/>
      <c r="I3588" s="541"/>
      <c r="J3588" s="541"/>
      <c r="K3588" s="541"/>
    </row>
    <row r="3589" spans="2:11" ht="20.100000000000001" customHeight="1" x14ac:dyDescent="0.25">
      <c r="B3589" s="538"/>
      <c r="C3589" s="539"/>
      <c r="D3589" s="540"/>
      <c r="E3589" s="541"/>
      <c r="F3589" s="541"/>
      <c r="G3589" s="541"/>
      <c r="H3589" s="541"/>
      <c r="I3589" s="541"/>
      <c r="J3589" s="541"/>
      <c r="K3589" s="541"/>
    </row>
    <row r="3590" spans="2:11" ht="20.100000000000001" customHeight="1" x14ac:dyDescent="0.25">
      <c r="B3590" s="538"/>
      <c r="C3590" s="539"/>
      <c r="D3590" s="540"/>
      <c r="E3590" s="541"/>
      <c r="F3590" s="541"/>
      <c r="G3590" s="541"/>
      <c r="H3590" s="541"/>
      <c r="I3590" s="541"/>
      <c r="J3590" s="541"/>
      <c r="K3590" s="541"/>
    </row>
    <row r="3591" spans="2:11" ht="20.100000000000001" customHeight="1" x14ac:dyDescent="0.25">
      <c r="B3591" s="538"/>
      <c r="C3591" s="539"/>
      <c r="D3591" s="540"/>
      <c r="E3591" s="541"/>
      <c r="F3591" s="541"/>
      <c r="G3591" s="541"/>
      <c r="H3591" s="541"/>
      <c r="I3591" s="541"/>
      <c r="J3591" s="541"/>
      <c r="K3591" s="541"/>
    </row>
    <row r="3592" spans="2:11" ht="20.100000000000001" customHeight="1" x14ac:dyDescent="0.25">
      <c r="B3592" s="538"/>
      <c r="C3592" s="539"/>
      <c r="D3592" s="540"/>
      <c r="E3592" s="541"/>
      <c r="F3592" s="541"/>
      <c r="G3592" s="541"/>
      <c r="H3592" s="541"/>
      <c r="I3592" s="541"/>
      <c r="J3592" s="541"/>
      <c r="K3592" s="541"/>
    </row>
    <row r="3593" spans="2:11" ht="20.100000000000001" customHeight="1" x14ac:dyDescent="0.25">
      <c r="B3593" s="538"/>
      <c r="C3593" s="539"/>
      <c r="D3593" s="540"/>
      <c r="E3593" s="541"/>
      <c r="F3593" s="541"/>
      <c r="G3593" s="541"/>
      <c r="H3593" s="541"/>
      <c r="I3593" s="541"/>
      <c r="J3593" s="541"/>
      <c r="K3593" s="541"/>
    </row>
    <row r="3594" spans="2:11" ht="20.100000000000001" customHeight="1" x14ac:dyDescent="0.25">
      <c r="B3594" s="538"/>
      <c r="C3594" s="539"/>
      <c r="D3594" s="540"/>
      <c r="E3594" s="541"/>
      <c r="F3594" s="541"/>
      <c r="G3594" s="541"/>
      <c r="H3594" s="541"/>
      <c r="I3594" s="541"/>
      <c r="J3594" s="541"/>
      <c r="K3594" s="541"/>
    </row>
    <row r="3595" spans="2:11" ht="20.100000000000001" customHeight="1" x14ac:dyDescent="0.25">
      <c r="B3595" s="538"/>
      <c r="C3595" s="539"/>
      <c r="D3595" s="540"/>
      <c r="E3595" s="541"/>
      <c r="F3595" s="541"/>
      <c r="G3595" s="541"/>
      <c r="H3595" s="541"/>
      <c r="I3595" s="541"/>
      <c r="J3595" s="541"/>
      <c r="K3595" s="541"/>
    </row>
    <row r="3596" spans="2:11" ht="20.100000000000001" customHeight="1" x14ac:dyDescent="0.25">
      <c r="B3596" s="538"/>
      <c r="C3596" s="539"/>
      <c r="D3596" s="540"/>
      <c r="E3596" s="541"/>
      <c r="F3596" s="541"/>
      <c r="G3596" s="541"/>
      <c r="H3596" s="541"/>
      <c r="I3596" s="541"/>
      <c r="J3596" s="541"/>
      <c r="K3596" s="541"/>
    </row>
    <row r="3597" spans="2:11" ht="20.100000000000001" customHeight="1" x14ac:dyDescent="0.25">
      <c r="B3597" s="538"/>
      <c r="C3597" s="539"/>
      <c r="D3597" s="540"/>
      <c r="E3597" s="541"/>
      <c r="F3597" s="541"/>
      <c r="G3597" s="541"/>
      <c r="H3597" s="541"/>
      <c r="I3597" s="541"/>
      <c r="J3597" s="541"/>
      <c r="K3597" s="541"/>
    </row>
    <row r="3598" spans="2:11" ht="20.100000000000001" customHeight="1" x14ac:dyDescent="0.25">
      <c r="B3598" s="538"/>
      <c r="C3598" s="539"/>
      <c r="D3598" s="540"/>
      <c r="E3598" s="541"/>
      <c r="F3598" s="541"/>
      <c r="G3598" s="541"/>
      <c r="H3598" s="541"/>
      <c r="I3598" s="541"/>
      <c r="J3598" s="541"/>
      <c r="K3598" s="541"/>
    </row>
    <row r="3599" spans="2:11" ht="20.100000000000001" customHeight="1" x14ac:dyDescent="0.25">
      <c r="B3599" s="538"/>
      <c r="C3599" s="539"/>
      <c r="D3599" s="540"/>
      <c r="E3599" s="541"/>
      <c r="F3599" s="541"/>
      <c r="G3599" s="541"/>
      <c r="H3599" s="541"/>
      <c r="I3599" s="541"/>
      <c r="J3599" s="541"/>
      <c r="K3599" s="541"/>
    </row>
    <row r="3600" spans="2:11" ht="20.100000000000001" customHeight="1" x14ac:dyDescent="0.25">
      <c r="B3600" s="538"/>
      <c r="C3600" s="539"/>
      <c r="D3600" s="540"/>
      <c r="E3600" s="541"/>
      <c r="F3600" s="541"/>
      <c r="G3600" s="541"/>
      <c r="H3600" s="541"/>
      <c r="I3600" s="541"/>
      <c r="J3600" s="541"/>
      <c r="K3600" s="541"/>
    </row>
    <row r="3601" spans="2:11" ht="20.100000000000001" customHeight="1" x14ac:dyDescent="0.25">
      <c r="B3601" s="538"/>
      <c r="C3601" s="539"/>
      <c r="D3601" s="540"/>
      <c r="E3601" s="541"/>
      <c r="F3601" s="541"/>
      <c r="G3601" s="541"/>
      <c r="H3601" s="541"/>
      <c r="I3601" s="541"/>
      <c r="J3601" s="541"/>
      <c r="K3601" s="541"/>
    </row>
    <row r="3602" spans="2:11" ht="20.100000000000001" customHeight="1" x14ac:dyDescent="0.25">
      <c r="B3602" s="538"/>
      <c r="C3602" s="539"/>
      <c r="D3602" s="540"/>
      <c r="E3602" s="541"/>
      <c r="F3602" s="541"/>
      <c r="G3602" s="541"/>
      <c r="H3602" s="541"/>
      <c r="I3602" s="541"/>
      <c r="J3602" s="541"/>
      <c r="K3602" s="541"/>
    </row>
    <row r="3603" spans="2:11" ht="20.100000000000001" customHeight="1" x14ac:dyDescent="0.25">
      <c r="B3603" s="538"/>
      <c r="C3603" s="539"/>
      <c r="D3603" s="540"/>
      <c r="E3603" s="541"/>
      <c r="F3603" s="541"/>
      <c r="G3603" s="541"/>
      <c r="H3603" s="541"/>
      <c r="I3603" s="541"/>
      <c r="J3603" s="541"/>
      <c r="K3603" s="541"/>
    </row>
    <row r="3604" spans="2:11" ht="20.100000000000001" customHeight="1" x14ac:dyDescent="0.25">
      <c r="B3604" s="538"/>
      <c r="C3604" s="539"/>
      <c r="D3604" s="540"/>
      <c r="E3604" s="541"/>
      <c r="F3604" s="541"/>
      <c r="G3604" s="541"/>
      <c r="H3604" s="541"/>
      <c r="I3604" s="541"/>
      <c r="J3604" s="541"/>
      <c r="K3604" s="541"/>
    </row>
    <row r="3605" spans="2:11" ht="20.100000000000001" customHeight="1" x14ac:dyDescent="0.25">
      <c r="B3605" s="538"/>
      <c r="C3605" s="539"/>
      <c r="D3605" s="540"/>
      <c r="E3605" s="541"/>
      <c r="F3605" s="541"/>
      <c r="G3605" s="541"/>
      <c r="H3605" s="541"/>
      <c r="I3605" s="541"/>
      <c r="J3605" s="541"/>
      <c r="K3605" s="541"/>
    </row>
    <row r="3606" spans="2:11" ht="20.100000000000001" customHeight="1" x14ac:dyDescent="0.25">
      <c r="B3606" s="538"/>
      <c r="C3606" s="539"/>
      <c r="D3606" s="540"/>
      <c r="E3606" s="541"/>
      <c r="F3606" s="541"/>
      <c r="G3606" s="541"/>
      <c r="H3606" s="541"/>
      <c r="I3606" s="541"/>
      <c r="J3606" s="541"/>
      <c r="K3606" s="541"/>
    </row>
    <row r="3607" spans="2:11" ht="20.100000000000001" customHeight="1" x14ac:dyDescent="0.25">
      <c r="B3607" s="538"/>
      <c r="C3607" s="539"/>
      <c r="D3607" s="540"/>
      <c r="E3607" s="541"/>
      <c r="F3607" s="541"/>
      <c r="G3607" s="541"/>
      <c r="H3607" s="541"/>
      <c r="I3607" s="541"/>
      <c r="J3607" s="541"/>
      <c r="K3607" s="541"/>
    </row>
    <row r="3608" spans="2:11" ht="20.100000000000001" customHeight="1" x14ac:dyDescent="0.25">
      <c r="B3608" s="538"/>
      <c r="C3608" s="539"/>
      <c r="D3608" s="540"/>
      <c r="E3608" s="541"/>
      <c r="F3608" s="541"/>
      <c r="G3608" s="541"/>
      <c r="H3608" s="541"/>
      <c r="I3608" s="541"/>
      <c r="J3608" s="541"/>
      <c r="K3608" s="541"/>
    </row>
    <row r="3609" spans="2:11" ht="20.100000000000001" customHeight="1" x14ac:dyDescent="0.25">
      <c r="B3609" s="538"/>
      <c r="C3609" s="539"/>
      <c r="D3609" s="540"/>
      <c r="E3609" s="541"/>
      <c r="F3609" s="541"/>
      <c r="G3609" s="541"/>
      <c r="H3609" s="541"/>
      <c r="I3609" s="541"/>
      <c r="J3609" s="541"/>
      <c r="K3609" s="541"/>
    </row>
    <row r="3610" spans="2:11" ht="20.100000000000001" customHeight="1" x14ac:dyDescent="0.25">
      <c r="B3610" s="538"/>
      <c r="C3610" s="539"/>
      <c r="D3610" s="540"/>
      <c r="E3610" s="541"/>
      <c r="F3610" s="541"/>
      <c r="G3610" s="541"/>
      <c r="H3610" s="541"/>
      <c r="I3610" s="541"/>
      <c r="J3610" s="541"/>
      <c r="K3610" s="541"/>
    </row>
    <row r="3611" spans="2:11" ht="20.100000000000001" customHeight="1" x14ac:dyDescent="0.25">
      <c r="B3611" s="538"/>
      <c r="C3611" s="539"/>
      <c r="D3611" s="540"/>
      <c r="E3611" s="541"/>
      <c r="F3611" s="541"/>
      <c r="G3611" s="541"/>
      <c r="H3611" s="541"/>
      <c r="I3611" s="541"/>
      <c r="J3611" s="541"/>
      <c r="K3611" s="541"/>
    </row>
    <row r="3612" spans="2:11" ht="20.100000000000001" customHeight="1" x14ac:dyDescent="0.25">
      <c r="B3612" s="538"/>
      <c r="C3612" s="539"/>
      <c r="D3612" s="540"/>
      <c r="E3612" s="541"/>
      <c r="F3612" s="541"/>
      <c r="G3612" s="541"/>
      <c r="H3612" s="541"/>
      <c r="I3612" s="541"/>
      <c r="J3612" s="541"/>
      <c r="K3612" s="541"/>
    </row>
    <row r="3613" spans="2:11" ht="20.100000000000001" customHeight="1" x14ac:dyDescent="0.25">
      <c r="B3613" s="538"/>
      <c r="C3613" s="539"/>
      <c r="D3613" s="540"/>
      <c r="E3613" s="541"/>
      <c r="F3613" s="541"/>
      <c r="G3613" s="541"/>
      <c r="H3613" s="541"/>
      <c r="I3613" s="541"/>
      <c r="J3613" s="541"/>
      <c r="K3613" s="541"/>
    </row>
    <row r="3614" spans="2:11" ht="20.100000000000001" customHeight="1" x14ac:dyDescent="0.25">
      <c r="B3614" s="538"/>
      <c r="C3614" s="539"/>
      <c r="D3614" s="540"/>
      <c r="E3614" s="541"/>
      <c r="F3614" s="541"/>
      <c r="G3614" s="541"/>
      <c r="H3614" s="541"/>
      <c r="I3614" s="541"/>
      <c r="J3614" s="541"/>
      <c r="K3614" s="541"/>
    </row>
    <row r="3615" spans="2:11" ht="20.100000000000001" customHeight="1" x14ac:dyDescent="0.25">
      <c r="B3615" s="538"/>
      <c r="C3615" s="539"/>
      <c r="D3615" s="540"/>
      <c r="E3615" s="541"/>
      <c r="F3615" s="541"/>
      <c r="G3615" s="541"/>
      <c r="H3615" s="541"/>
      <c r="I3615" s="541"/>
      <c r="J3615" s="541"/>
      <c r="K3615" s="541"/>
    </row>
    <row r="3616" spans="2:11" ht="20.100000000000001" customHeight="1" x14ac:dyDescent="0.25">
      <c r="B3616" s="538"/>
      <c r="C3616" s="539"/>
      <c r="D3616" s="540"/>
      <c r="E3616" s="541"/>
      <c r="F3616" s="541"/>
      <c r="G3616" s="541"/>
      <c r="H3616" s="541"/>
      <c r="I3616" s="541"/>
      <c r="J3616" s="541"/>
      <c r="K3616" s="541"/>
    </row>
    <row r="3617" spans="2:11" ht="20.100000000000001" customHeight="1" x14ac:dyDescent="0.25">
      <c r="B3617" s="538"/>
      <c r="C3617" s="539"/>
      <c r="D3617" s="540"/>
      <c r="E3617" s="541"/>
      <c r="F3617" s="541"/>
      <c r="G3617" s="541"/>
      <c r="H3617" s="541"/>
      <c r="I3617" s="541"/>
      <c r="J3617" s="541"/>
      <c r="K3617" s="541"/>
    </row>
    <row r="3618" spans="2:11" ht="20.100000000000001" customHeight="1" x14ac:dyDescent="0.25">
      <c r="B3618" s="538"/>
      <c r="C3618" s="539"/>
      <c r="D3618" s="540"/>
      <c r="E3618" s="541"/>
      <c r="F3618" s="541"/>
      <c r="G3618" s="541"/>
      <c r="H3618" s="541"/>
      <c r="I3618" s="541"/>
      <c r="J3618" s="541"/>
      <c r="K3618" s="541"/>
    </row>
    <row r="3619" spans="2:11" ht="20.100000000000001" customHeight="1" x14ac:dyDescent="0.25">
      <c r="B3619" s="538"/>
      <c r="C3619" s="539"/>
      <c r="D3619" s="540"/>
      <c r="E3619" s="541"/>
      <c r="F3619" s="541"/>
      <c r="G3619" s="541"/>
      <c r="H3619" s="541"/>
      <c r="I3619" s="541"/>
      <c r="J3619" s="541"/>
      <c r="K3619" s="541"/>
    </row>
    <row r="3620" spans="2:11" ht="20.100000000000001" customHeight="1" x14ac:dyDescent="0.25">
      <c r="B3620" s="538"/>
      <c r="C3620" s="539"/>
      <c r="D3620" s="540"/>
      <c r="E3620" s="541"/>
      <c r="F3620" s="541"/>
      <c r="G3620" s="541"/>
      <c r="H3620" s="541"/>
      <c r="I3620" s="541"/>
      <c r="J3620" s="541"/>
      <c r="K3620" s="541"/>
    </row>
    <row r="3621" spans="2:11" ht="20.100000000000001" customHeight="1" x14ac:dyDescent="0.25">
      <c r="B3621" s="538"/>
      <c r="C3621" s="539"/>
      <c r="D3621" s="540"/>
      <c r="E3621" s="541"/>
      <c r="F3621" s="541"/>
      <c r="G3621" s="541"/>
      <c r="H3621" s="541"/>
      <c r="I3621" s="541"/>
      <c r="J3621" s="541"/>
      <c r="K3621" s="541"/>
    </row>
    <row r="3622" spans="2:11" ht="20.100000000000001" customHeight="1" x14ac:dyDescent="0.25">
      <c r="B3622" s="538"/>
      <c r="C3622" s="539"/>
      <c r="D3622" s="540"/>
      <c r="E3622" s="541"/>
      <c r="F3622" s="541"/>
      <c r="G3622" s="541"/>
      <c r="H3622" s="541"/>
      <c r="I3622" s="541"/>
      <c r="J3622" s="541"/>
      <c r="K3622" s="541"/>
    </row>
    <row r="3623" spans="2:11" ht="20.100000000000001" customHeight="1" x14ac:dyDescent="0.25">
      <c r="B3623" s="538"/>
      <c r="C3623" s="539"/>
      <c r="D3623" s="540"/>
      <c r="E3623" s="541"/>
      <c r="F3623" s="541"/>
      <c r="G3623" s="541"/>
      <c r="H3623" s="541"/>
      <c r="I3623" s="541"/>
      <c r="J3623" s="541"/>
      <c r="K3623" s="541"/>
    </row>
    <row r="3624" spans="2:11" ht="20.100000000000001" customHeight="1" x14ac:dyDescent="0.25">
      <c r="B3624" s="538"/>
      <c r="C3624" s="539"/>
      <c r="D3624" s="540"/>
      <c r="E3624" s="541"/>
      <c r="F3624" s="541"/>
      <c r="G3624" s="541"/>
      <c r="H3624" s="541"/>
      <c r="I3624" s="541"/>
      <c r="J3624" s="541"/>
      <c r="K3624" s="541"/>
    </row>
    <row r="3625" spans="2:11" ht="20.100000000000001" customHeight="1" x14ac:dyDescent="0.25">
      <c r="B3625" s="538"/>
      <c r="C3625" s="539"/>
      <c r="D3625" s="540"/>
      <c r="E3625" s="541"/>
      <c r="F3625" s="541"/>
      <c r="G3625" s="541"/>
      <c r="H3625" s="541"/>
      <c r="I3625" s="541"/>
      <c r="J3625" s="541"/>
      <c r="K3625" s="541"/>
    </row>
    <row r="3626" spans="2:11" ht="20.100000000000001" customHeight="1" x14ac:dyDescent="0.25">
      <c r="B3626" s="538"/>
      <c r="C3626" s="539"/>
      <c r="D3626" s="540"/>
      <c r="E3626" s="541"/>
      <c r="F3626" s="541"/>
      <c r="G3626" s="541"/>
      <c r="H3626" s="541"/>
      <c r="I3626" s="541"/>
      <c r="J3626" s="541"/>
      <c r="K3626" s="541"/>
    </row>
    <row r="3627" spans="2:11" ht="20.100000000000001" customHeight="1" x14ac:dyDescent="0.25">
      <c r="B3627" s="538"/>
      <c r="C3627" s="539"/>
      <c r="D3627" s="540"/>
      <c r="E3627" s="541"/>
      <c r="F3627" s="541"/>
      <c r="G3627" s="541"/>
      <c r="H3627" s="541"/>
      <c r="I3627" s="541"/>
      <c r="J3627" s="541"/>
      <c r="K3627" s="541"/>
    </row>
    <row r="3628" spans="2:11" ht="20.100000000000001" customHeight="1" x14ac:dyDescent="0.25">
      <c r="B3628" s="538"/>
      <c r="C3628" s="539"/>
      <c r="D3628" s="540"/>
      <c r="E3628" s="541"/>
      <c r="F3628" s="541"/>
      <c r="G3628" s="541"/>
      <c r="H3628" s="541"/>
      <c r="I3628" s="541"/>
      <c r="J3628" s="541"/>
      <c r="K3628" s="541"/>
    </row>
    <row r="3629" spans="2:11" ht="20.100000000000001" customHeight="1" x14ac:dyDescent="0.25">
      <c r="B3629" s="538"/>
      <c r="C3629" s="539"/>
      <c r="D3629" s="540"/>
      <c r="E3629" s="541"/>
      <c r="F3629" s="541"/>
      <c r="G3629" s="541"/>
      <c r="H3629" s="541"/>
      <c r="I3629" s="541"/>
      <c r="J3629" s="541"/>
      <c r="K3629" s="541"/>
    </row>
    <row r="3630" spans="2:11" ht="20.100000000000001" customHeight="1" x14ac:dyDescent="0.25">
      <c r="B3630" s="538"/>
      <c r="C3630" s="539"/>
      <c r="D3630" s="540"/>
      <c r="E3630" s="541"/>
      <c r="F3630" s="541"/>
      <c r="G3630" s="541"/>
      <c r="H3630" s="541"/>
      <c r="I3630" s="541"/>
      <c r="J3630" s="541"/>
      <c r="K3630" s="541"/>
    </row>
    <row r="3631" spans="2:11" ht="20.100000000000001" customHeight="1" x14ac:dyDescent="0.25">
      <c r="B3631" s="538"/>
      <c r="C3631" s="539"/>
      <c r="D3631" s="540"/>
      <c r="E3631" s="541"/>
      <c r="F3631" s="541"/>
      <c r="G3631" s="541"/>
      <c r="H3631" s="541"/>
      <c r="I3631" s="541"/>
      <c r="J3631" s="541"/>
      <c r="K3631" s="541"/>
    </row>
    <row r="3632" spans="2:11" ht="20.100000000000001" customHeight="1" x14ac:dyDescent="0.25">
      <c r="B3632" s="538"/>
      <c r="C3632" s="539"/>
      <c r="D3632" s="540"/>
      <c r="E3632" s="541"/>
      <c r="F3632" s="541"/>
      <c r="G3632" s="541"/>
      <c r="H3632" s="541"/>
      <c r="I3632" s="541"/>
      <c r="J3632" s="541"/>
      <c r="K3632" s="541"/>
    </row>
    <row r="3633" spans="2:11" ht="20.100000000000001" customHeight="1" x14ac:dyDescent="0.25">
      <c r="B3633" s="538"/>
      <c r="C3633" s="539"/>
      <c r="D3633" s="540"/>
      <c r="E3633" s="541"/>
      <c r="F3633" s="541"/>
      <c r="G3633" s="541"/>
      <c r="H3633" s="541"/>
      <c r="I3633" s="541"/>
      <c r="J3633" s="541"/>
      <c r="K3633" s="541"/>
    </row>
    <row r="3634" spans="2:11" ht="20.100000000000001" customHeight="1" x14ac:dyDescent="0.25">
      <c r="B3634" s="538"/>
      <c r="C3634" s="539"/>
      <c r="D3634" s="540"/>
      <c r="E3634" s="541"/>
      <c r="F3634" s="541"/>
      <c r="G3634" s="541"/>
      <c r="H3634" s="541"/>
      <c r="I3634" s="541"/>
      <c r="J3634" s="541"/>
      <c r="K3634" s="541"/>
    </row>
    <row r="3635" spans="2:11" ht="20.100000000000001" customHeight="1" x14ac:dyDescent="0.25">
      <c r="B3635" s="538"/>
      <c r="C3635" s="539"/>
      <c r="D3635" s="540"/>
      <c r="E3635" s="541"/>
      <c r="F3635" s="541"/>
      <c r="G3635" s="541"/>
      <c r="H3635" s="541"/>
      <c r="I3635" s="541"/>
      <c r="J3635" s="541"/>
      <c r="K3635" s="541"/>
    </row>
    <row r="3636" spans="2:11" ht="20.100000000000001" customHeight="1" x14ac:dyDescent="0.25">
      <c r="B3636" s="538"/>
      <c r="C3636" s="539"/>
      <c r="D3636" s="540"/>
      <c r="E3636" s="541"/>
      <c r="F3636" s="541"/>
      <c r="G3636" s="541"/>
      <c r="H3636" s="541"/>
      <c r="I3636" s="541"/>
      <c r="J3636" s="541"/>
      <c r="K3636" s="541"/>
    </row>
    <row r="3637" spans="2:11" ht="20.100000000000001" customHeight="1" x14ac:dyDescent="0.25">
      <c r="B3637" s="538"/>
      <c r="C3637" s="539"/>
      <c r="D3637" s="540"/>
      <c r="E3637" s="541"/>
      <c r="F3637" s="541"/>
      <c r="G3637" s="541"/>
      <c r="H3637" s="541"/>
      <c r="I3637" s="541"/>
      <c r="J3637" s="541"/>
      <c r="K3637" s="541"/>
    </row>
    <row r="3638" spans="2:11" ht="20.100000000000001" customHeight="1" x14ac:dyDescent="0.25">
      <c r="B3638" s="538"/>
      <c r="C3638" s="539"/>
      <c r="D3638" s="540"/>
      <c r="E3638" s="541"/>
      <c r="F3638" s="541"/>
      <c r="G3638" s="541"/>
      <c r="H3638" s="541"/>
      <c r="I3638" s="541"/>
      <c r="J3638" s="541"/>
      <c r="K3638" s="541"/>
    </row>
    <row r="3639" spans="2:11" ht="20.100000000000001" customHeight="1" x14ac:dyDescent="0.25">
      <c r="B3639" s="538"/>
      <c r="C3639" s="539"/>
      <c r="D3639" s="540"/>
      <c r="E3639" s="541"/>
      <c r="F3639" s="541"/>
      <c r="G3639" s="541"/>
      <c r="H3639" s="541"/>
      <c r="I3639" s="541"/>
      <c r="J3639" s="541"/>
      <c r="K3639" s="541"/>
    </row>
    <row r="3640" spans="2:11" ht="20.100000000000001" customHeight="1" x14ac:dyDescent="0.25">
      <c r="B3640" s="538"/>
      <c r="C3640" s="539"/>
      <c r="D3640" s="540"/>
      <c r="E3640" s="541"/>
      <c r="F3640" s="541"/>
      <c r="G3640" s="541"/>
      <c r="H3640" s="541"/>
      <c r="I3640" s="541"/>
      <c r="J3640" s="541"/>
      <c r="K3640" s="541"/>
    </row>
    <row r="3641" spans="2:11" ht="20.100000000000001" customHeight="1" x14ac:dyDescent="0.25">
      <c r="B3641" s="538"/>
      <c r="C3641" s="539"/>
      <c r="D3641" s="540"/>
      <c r="E3641" s="541"/>
      <c r="F3641" s="541"/>
      <c r="G3641" s="541"/>
      <c r="H3641" s="541"/>
      <c r="I3641" s="541"/>
      <c r="J3641" s="541"/>
      <c r="K3641" s="541"/>
    </row>
    <row r="3642" spans="2:11" ht="20.100000000000001" customHeight="1" x14ac:dyDescent="0.25">
      <c r="B3642" s="538"/>
      <c r="C3642" s="539"/>
      <c r="D3642" s="540"/>
      <c r="E3642" s="541"/>
      <c r="F3642" s="541"/>
      <c r="G3642" s="541"/>
      <c r="H3642" s="541"/>
      <c r="I3642" s="541"/>
      <c r="J3642" s="541"/>
      <c r="K3642" s="541"/>
    </row>
    <row r="3643" spans="2:11" ht="20.100000000000001" customHeight="1" x14ac:dyDescent="0.25">
      <c r="B3643" s="538"/>
      <c r="C3643" s="539"/>
      <c r="D3643" s="540"/>
      <c r="E3643" s="541"/>
      <c r="F3643" s="541"/>
      <c r="G3643" s="541"/>
      <c r="H3643" s="541"/>
      <c r="I3643" s="541"/>
      <c r="J3643" s="541"/>
      <c r="K3643" s="541"/>
    </row>
    <row r="3644" spans="2:11" ht="20.100000000000001" customHeight="1" x14ac:dyDescent="0.25">
      <c r="B3644" s="538"/>
      <c r="C3644" s="539"/>
      <c r="D3644" s="540"/>
      <c r="E3644" s="541"/>
      <c r="F3644" s="541"/>
      <c r="G3644" s="541"/>
      <c r="H3644" s="541"/>
      <c r="I3644" s="541"/>
      <c r="J3644" s="541"/>
      <c r="K3644" s="541"/>
    </row>
    <row r="3645" spans="2:11" ht="20.100000000000001" customHeight="1" x14ac:dyDescent="0.25">
      <c r="B3645" s="538"/>
      <c r="C3645" s="539"/>
      <c r="D3645" s="540"/>
      <c r="E3645" s="541"/>
      <c r="F3645" s="541"/>
      <c r="G3645" s="541"/>
      <c r="H3645" s="541"/>
      <c r="I3645" s="541"/>
      <c r="J3645" s="541"/>
      <c r="K3645" s="541"/>
    </row>
    <row r="3646" spans="2:11" ht="20.100000000000001" customHeight="1" x14ac:dyDescent="0.25">
      <c r="B3646" s="538"/>
      <c r="C3646" s="539"/>
      <c r="D3646" s="540"/>
      <c r="E3646" s="541"/>
      <c r="F3646" s="541"/>
      <c r="G3646" s="541"/>
      <c r="H3646" s="541"/>
      <c r="I3646" s="541"/>
      <c r="J3646" s="541"/>
      <c r="K3646" s="541"/>
    </row>
    <row r="3647" spans="2:11" ht="20.100000000000001" customHeight="1" x14ac:dyDescent="0.25">
      <c r="B3647" s="538"/>
      <c r="C3647" s="539"/>
      <c r="D3647" s="540"/>
      <c r="E3647" s="541"/>
      <c r="F3647" s="541"/>
      <c r="G3647" s="541"/>
      <c r="H3647" s="541"/>
      <c r="I3647" s="541"/>
      <c r="J3647" s="541"/>
      <c r="K3647" s="541"/>
    </row>
    <row r="3648" spans="2:11" ht="20.100000000000001" customHeight="1" x14ac:dyDescent="0.25">
      <c r="B3648" s="538"/>
      <c r="C3648" s="539"/>
      <c r="D3648" s="540"/>
      <c r="E3648" s="541"/>
      <c r="F3648" s="541"/>
      <c r="G3648" s="541"/>
      <c r="H3648" s="541"/>
      <c r="I3648" s="541"/>
      <c r="J3648" s="541"/>
      <c r="K3648" s="541"/>
    </row>
    <row r="3649" spans="2:11" ht="20.100000000000001" customHeight="1" x14ac:dyDescent="0.25">
      <c r="B3649" s="538"/>
      <c r="C3649" s="539"/>
      <c r="D3649" s="540"/>
      <c r="E3649" s="541"/>
      <c r="F3649" s="541"/>
      <c r="G3649" s="541"/>
      <c r="H3649" s="541"/>
      <c r="I3649" s="541"/>
      <c r="J3649" s="541"/>
      <c r="K3649" s="541"/>
    </row>
    <row r="3650" spans="2:11" ht="20.100000000000001" customHeight="1" x14ac:dyDescent="0.25">
      <c r="B3650" s="538"/>
      <c r="C3650" s="539"/>
      <c r="D3650" s="540"/>
      <c r="E3650" s="541"/>
      <c r="F3650" s="541"/>
      <c r="G3650" s="541"/>
      <c r="H3650" s="541"/>
      <c r="I3650" s="541"/>
      <c r="J3650" s="541"/>
      <c r="K3650" s="541"/>
    </row>
    <row r="3651" spans="2:11" ht="20.100000000000001" customHeight="1" x14ac:dyDescent="0.25">
      <c r="B3651" s="538"/>
      <c r="C3651" s="539"/>
      <c r="D3651" s="540"/>
      <c r="E3651" s="541"/>
      <c r="F3651" s="541"/>
      <c r="G3651" s="541"/>
      <c r="H3651" s="541"/>
      <c r="I3651" s="541"/>
      <c r="J3651" s="541"/>
      <c r="K3651" s="541"/>
    </row>
    <row r="3652" spans="2:11" ht="20.100000000000001" customHeight="1" x14ac:dyDescent="0.25">
      <c r="B3652" s="538"/>
      <c r="C3652" s="539"/>
      <c r="D3652" s="540"/>
      <c r="E3652" s="541"/>
      <c r="F3652" s="541"/>
      <c r="G3652" s="541"/>
      <c r="H3652" s="541"/>
      <c r="I3652" s="541"/>
      <c r="J3652" s="541"/>
      <c r="K3652" s="541"/>
    </row>
    <row r="3653" spans="2:11" ht="20.100000000000001" customHeight="1" x14ac:dyDescent="0.25">
      <c r="B3653" s="538"/>
      <c r="C3653" s="539"/>
      <c r="D3653" s="540"/>
      <c r="E3653" s="541"/>
      <c r="F3653" s="541"/>
      <c r="G3653" s="541"/>
      <c r="H3653" s="541"/>
      <c r="I3653" s="541"/>
      <c r="J3653" s="541"/>
      <c r="K3653" s="541"/>
    </row>
    <row r="3654" spans="2:11" ht="20.100000000000001" customHeight="1" x14ac:dyDescent="0.25">
      <c r="B3654" s="538"/>
      <c r="C3654" s="539"/>
      <c r="D3654" s="540"/>
      <c r="E3654" s="541"/>
      <c r="F3654" s="541"/>
      <c r="G3654" s="541"/>
      <c r="H3654" s="541"/>
      <c r="I3654" s="541"/>
      <c r="J3654" s="541"/>
      <c r="K3654" s="541"/>
    </row>
    <row r="3655" spans="2:11" ht="20.100000000000001" customHeight="1" x14ac:dyDescent="0.25">
      <c r="B3655" s="538"/>
      <c r="C3655" s="539"/>
      <c r="D3655" s="540"/>
      <c r="E3655" s="541"/>
      <c r="F3655" s="541"/>
      <c r="G3655" s="541"/>
      <c r="H3655" s="541"/>
      <c r="I3655" s="541"/>
      <c r="J3655" s="541"/>
      <c r="K3655" s="541"/>
    </row>
    <row r="3656" spans="2:11" ht="20.100000000000001" customHeight="1" x14ac:dyDescent="0.25">
      <c r="B3656" s="538"/>
      <c r="C3656" s="539"/>
      <c r="D3656" s="540"/>
      <c r="E3656" s="541"/>
      <c r="F3656" s="541"/>
      <c r="G3656" s="541"/>
      <c r="H3656" s="541"/>
      <c r="I3656" s="541"/>
      <c r="J3656" s="541"/>
      <c r="K3656" s="541"/>
    </row>
    <row r="3657" spans="2:11" ht="20.100000000000001" customHeight="1" x14ac:dyDescent="0.25">
      <c r="B3657" s="538"/>
      <c r="C3657" s="539"/>
      <c r="D3657" s="540"/>
      <c r="E3657" s="541"/>
      <c r="F3657" s="541"/>
      <c r="G3657" s="541"/>
      <c r="H3657" s="541"/>
      <c r="I3657" s="541"/>
      <c r="J3657" s="541"/>
      <c r="K3657" s="541"/>
    </row>
    <row r="3658" spans="2:11" ht="20.100000000000001" customHeight="1" x14ac:dyDescent="0.25">
      <c r="B3658" s="538"/>
      <c r="C3658" s="539"/>
      <c r="D3658" s="540"/>
      <c r="E3658" s="541"/>
      <c r="F3658" s="541"/>
      <c r="G3658" s="541"/>
      <c r="H3658" s="541"/>
      <c r="I3658" s="541"/>
      <c r="J3658" s="541"/>
      <c r="K3658" s="541"/>
    </row>
    <row r="3659" spans="2:11" ht="20.100000000000001" customHeight="1" x14ac:dyDescent="0.25">
      <c r="B3659" s="538"/>
      <c r="C3659" s="539"/>
      <c r="D3659" s="540"/>
      <c r="E3659" s="541"/>
      <c r="F3659" s="541"/>
      <c r="G3659" s="541"/>
      <c r="H3659" s="541"/>
      <c r="I3659" s="541"/>
      <c r="J3659" s="541"/>
      <c r="K3659" s="541"/>
    </row>
    <row r="3660" spans="2:11" ht="20.100000000000001" customHeight="1" x14ac:dyDescent="0.25">
      <c r="B3660" s="538"/>
      <c r="C3660" s="539"/>
      <c r="D3660" s="540"/>
      <c r="E3660" s="541"/>
      <c r="F3660" s="541"/>
      <c r="G3660" s="541"/>
      <c r="H3660" s="541"/>
      <c r="I3660" s="541"/>
      <c r="J3660" s="541"/>
      <c r="K3660" s="541"/>
    </row>
    <row r="3661" spans="2:11" ht="20.100000000000001" customHeight="1" x14ac:dyDescent="0.25">
      <c r="B3661" s="538"/>
      <c r="C3661" s="539"/>
      <c r="D3661" s="540"/>
      <c r="E3661" s="541"/>
      <c r="F3661" s="541"/>
      <c r="G3661" s="541"/>
      <c r="H3661" s="541"/>
      <c r="I3661" s="541"/>
      <c r="J3661" s="541"/>
      <c r="K3661" s="541"/>
    </row>
    <row r="3662" spans="2:11" ht="20.100000000000001" customHeight="1" x14ac:dyDescent="0.25">
      <c r="B3662" s="538"/>
      <c r="C3662" s="539"/>
      <c r="D3662" s="540"/>
      <c r="E3662" s="541"/>
      <c r="F3662" s="541"/>
      <c r="G3662" s="541"/>
      <c r="H3662" s="541"/>
      <c r="I3662" s="541"/>
      <c r="J3662" s="541"/>
      <c r="K3662" s="541"/>
    </row>
    <row r="3663" spans="2:11" ht="20.100000000000001" customHeight="1" x14ac:dyDescent="0.25">
      <c r="B3663" s="538"/>
      <c r="C3663" s="539"/>
      <c r="D3663" s="540"/>
      <c r="E3663" s="541"/>
      <c r="F3663" s="541"/>
      <c r="G3663" s="541"/>
      <c r="H3663" s="541"/>
      <c r="I3663" s="541"/>
      <c r="J3663" s="541"/>
      <c r="K3663" s="541"/>
    </row>
    <row r="3664" spans="2:11" ht="20.100000000000001" customHeight="1" x14ac:dyDescent="0.25">
      <c r="B3664" s="538"/>
      <c r="C3664" s="539"/>
      <c r="D3664" s="540"/>
      <c r="E3664" s="541"/>
      <c r="F3664" s="541"/>
      <c r="G3664" s="541"/>
      <c r="H3664" s="541"/>
      <c r="I3664" s="541"/>
      <c r="J3664" s="541"/>
      <c r="K3664" s="541"/>
    </row>
    <row r="3665" spans="2:11" ht="20.100000000000001" customHeight="1" x14ac:dyDescent="0.25">
      <c r="B3665" s="538"/>
      <c r="C3665" s="539"/>
      <c r="D3665" s="540"/>
      <c r="E3665" s="541"/>
      <c r="F3665" s="541"/>
      <c r="G3665" s="541"/>
      <c r="H3665" s="541"/>
      <c r="I3665" s="541"/>
      <c r="J3665" s="541"/>
      <c r="K3665" s="541"/>
    </row>
    <row r="3666" spans="2:11" ht="20.100000000000001" customHeight="1" x14ac:dyDescent="0.25">
      <c r="B3666" s="538"/>
      <c r="C3666" s="539"/>
      <c r="D3666" s="540"/>
      <c r="E3666" s="541"/>
      <c r="F3666" s="541"/>
      <c r="G3666" s="541"/>
      <c r="H3666" s="541"/>
      <c r="I3666" s="541"/>
      <c r="J3666" s="541"/>
      <c r="K3666" s="541"/>
    </row>
    <row r="3667" spans="2:11" ht="20.100000000000001" customHeight="1" x14ac:dyDescent="0.25">
      <c r="B3667" s="538"/>
      <c r="C3667" s="539"/>
      <c r="D3667" s="540"/>
      <c r="E3667" s="541"/>
      <c r="F3667" s="541"/>
      <c r="G3667" s="541"/>
      <c r="H3667" s="541"/>
      <c r="I3667" s="541"/>
      <c r="J3667" s="541"/>
      <c r="K3667" s="541"/>
    </row>
    <row r="3668" spans="2:11" ht="20.100000000000001" customHeight="1" x14ac:dyDescent="0.25">
      <c r="B3668" s="538"/>
      <c r="C3668" s="539"/>
      <c r="D3668" s="540"/>
      <c r="E3668" s="541"/>
      <c r="F3668" s="541"/>
      <c r="G3668" s="541"/>
      <c r="H3668" s="541"/>
      <c r="I3668" s="541"/>
      <c r="J3668" s="541"/>
      <c r="K3668" s="541"/>
    </row>
    <row r="3669" spans="2:11" ht="20.100000000000001" customHeight="1" x14ac:dyDescent="0.25">
      <c r="B3669" s="538"/>
      <c r="C3669" s="539"/>
      <c r="D3669" s="540"/>
      <c r="E3669" s="541"/>
      <c r="F3669" s="541"/>
      <c r="G3669" s="541"/>
      <c r="H3669" s="541"/>
      <c r="I3669" s="541"/>
      <c r="J3669" s="541"/>
      <c r="K3669" s="541"/>
    </row>
    <row r="3670" spans="2:11" ht="20.100000000000001" customHeight="1" x14ac:dyDescent="0.25">
      <c r="B3670" s="538"/>
      <c r="C3670" s="539"/>
      <c r="D3670" s="540"/>
      <c r="E3670" s="541"/>
      <c r="F3670" s="541"/>
      <c r="G3670" s="541"/>
      <c r="H3670" s="541"/>
      <c r="I3670" s="541"/>
      <c r="J3670" s="541"/>
      <c r="K3670" s="541"/>
    </row>
    <row r="3671" spans="2:11" ht="20.100000000000001" customHeight="1" x14ac:dyDescent="0.25">
      <c r="B3671" s="538"/>
      <c r="C3671" s="539"/>
      <c r="D3671" s="540"/>
      <c r="E3671" s="541"/>
      <c r="F3671" s="541"/>
      <c r="G3671" s="541"/>
      <c r="H3671" s="541"/>
      <c r="I3671" s="541"/>
      <c r="J3671" s="541"/>
      <c r="K3671" s="541"/>
    </row>
    <row r="3672" spans="2:11" ht="20.100000000000001" customHeight="1" x14ac:dyDescent="0.25">
      <c r="B3672" s="538"/>
      <c r="C3672" s="539"/>
      <c r="D3672" s="540"/>
      <c r="E3672" s="541"/>
      <c r="F3672" s="541"/>
      <c r="G3672" s="541"/>
      <c r="H3672" s="541"/>
      <c r="I3672" s="541"/>
      <c r="J3672" s="541"/>
      <c r="K3672" s="541"/>
    </row>
    <row r="3673" spans="2:11" ht="20.100000000000001" customHeight="1" x14ac:dyDescent="0.25">
      <c r="B3673" s="538"/>
      <c r="C3673" s="539"/>
      <c r="D3673" s="540"/>
      <c r="E3673" s="541"/>
      <c r="F3673" s="541"/>
      <c r="G3673" s="541"/>
      <c r="H3673" s="541"/>
      <c r="I3673" s="541"/>
      <c r="J3673" s="541"/>
      <c r="K3673" s="541"/>
    </row>
    <row r="3674" spans="2:11" ht="20.100000000000001" customHeight="1" x14ac:dyDescent="0.25">
      <c r="B3674" s="538"/>
      <c r="C3674" s="539"/>
      <c r="D3674" s="540"/>
      <c r="E3674" s="541"/>
      <c r="F3674" s="541"/>
      <c r="G3674" s="541"/>
      <c r="H3674" s="541"/>
      <c r="I3674" s="541"/>
      <c r="J3674" s="541"/>
      <c r="K3674" s="541"/>
    </row>
    <row r="3675" spans="2:11" ht="20.100000000000001" customHeight="1" x14ac:dyDescent="0.25">
      <c r="B3675" s="538"/>
      <c r="C3675" s="539"/>
      <c r="D3675" s="540"/>
      <c r="E3675" s="541"/>
      <c r="F3675" s="541"/>
      <c r="G3675" s="541"/>
      <c r="H3675" s="541"/>
      <c r="I3675" s="541"/>
      <c r="J3675" s="541"/>
      <c r="K3675" s="541"/>
    </row>
    <row r="3676" spans="2:11" ht="20.100000000000001" customHeight="1" x14ac:dyDescent="0.25">
      <c r="B3676" s="538"/>
      <c r="C3676" s="539"/>
      <c r="D3676" s="540"/>
      <c r="E3676" s="541"/>
      <c r="F3676" s="541"/>
      <c r="G3676" s="541"/>
      <c r="H3676" s="541"/>
      <c r="I3676" s="541"/>
      <c r="J3676" s="541"/>
      <c r="K3676" s="541"/>
    </row>
    <row r="3677" spans="2:11" ht="20.100000000000001" customHeight="1" x14ac:dyDescent="0.25">
      <c r="B3677" s="538"/>
      <c r="C3677" s="539"/>
      <c r="D3677" s="540"/>
      <c r="E3677" s="541"/>
      <c r="F3677" s="541"/>
      <c r="G3677" s="541"/>
      <c r="H3677" s="541"/>
      <c r="I3677" s="541"/>
      <c r="J3677" s="541"/>
      <c r="K3677" s="541"/>
    </row>
    <row r="3678" spans="2:11" ht="20.100000000000001" customHeight="1" x14ac:dyDescent="0.25">
      <c r="B3678" s="538"/>
      <c r="C3678" s="539"/>
      <c r="D3678" s="540"/>
      <c r="E3678" s="541"/>
      <c r="F3678" s="541"/>
      <c r="G3678" s="541"/>
      <c r="H3678" s="541"/>
      <c r="I3678" s="541"/>
      <c r="J3678" s="541"/>
      <c r="K3678" s="541"/>
    </row>
    <row r="3679" spans="2:11" ht="20.100000000000001" customHeight="1" x14ac:dyDescent="0.25">
      <c r="B3679" s="538"/>
      <c r="C3679" s="539"/>
      <c r="D3679" s="540"/>
      <c r="E3679" s="541"/>
      <c r="F3679" s="541"/>
      <c r="G3679" s="541"/>
      <c r="H3679" s="541"/>
      <c r="I3679" s="541"/>
      <c r="J3679" s="541"/>
      <c r="K3679" s="541"/>
    </row>
    <row r="3680" spans="2:11" ht="20.100000000000001" customHeight="1" x14ac:dyDescent="0.25">
      <c r="B3680" s="538"/>
      <c r="C3680" s="539"/>
      <c r="D3680" s="540"/>
      <c r="E3680" s="541"/>
      <c r="F3680" s="541"/>
      <c r="G3680" s="541"/>
      <c r="H3680" s="541"/>
      <c r="I3680" s="541"/>
      <c r="J3680" s="541"/>
      <c r="K3680" s="541"/>
    </row>
    <row r="3681" spans="2:11" ht="20.100000000000001" customHeight="1" x14ac:dyDescent="0.25">
      <c r="B3681" s="538"/>
      <c r="C3681" s="539"/>
      <c r="D3681" s="540"/>
      <c r="E3681" s="541"/>
      <c r="F3681" s="541"/>
      <c r="G3681" s="541"/>
      <c r="H3681" s="541"/>
      <c r="I3681" s="541"/>
      <c r="J3681" s="541"/>
      <c r="K3681" s="541"/>
    </row>
    <row r="3682" spans="2:11" ht="20.100000000000001" customHeight="1" x14ac:dyDescent="0.25">
      <c r="B3682" s="538"/>
      <c r="C3682" s="539"/>
      <c r="D3682" s="540"/>
      <c r="E3682" s="541"/>
      <c r="F3682" s="541"/>
      <c r="G3682" s="541"/>
      <c r="H3682" s="541"/>
      <c r="I3682" s="541"/>
      <c r="J3682" s="541"/>
      <c r="K3682" s="541"/>
    </row>
    <row r="3683" spans="2:11" ht="20.100000000000001" customHeight="1" x14ac:dyDescent="0.25">
      <c r="B3683" s="538"/>
      <c r="C3683" s="539"/>
      <c r="D3683" s="540"/>
      <c r="E3683" s="541"/>
      <c r="F3683" s="541"/>
      <c r="G3683" s="541"/>
      <c r="H3683" s="541"/>
      <c r="I3683" s="541"/>
      <c r="J3683" s="541"/>
      <c r="K3683" s="541"/>
    </row>
    <row r="3684" spans="2:11" ht="20.100000000000001" customHeight="1" x14ac:dyDescent="0.25">
      <c r="B3684" s="538"/>
      <c r="C3684" s="539"/>
      <c r="D3684" s="540"/>
      <c r="E3684" s="541"/>
      <c r="F3684" s="541"/>
      <c r="G3684" s="541"/>
      <c r="H3684" s="541"/>
      <c r="I3684" s="541"/>
      <c r="J3684" s="541"/>
      <c r="K3684" s="541"/>
    </row>
    <row r="3685" spans="2:11" ht="20.100000000000001" customHeight="1" x14ac:dyDescent="0.25">
      <c r="B3685" s="538"/>
      <c r="C3685" s="539"/>
      <c r="D3685" s="540"/>
      <c r="E3685" s="541"/>
      <c r="F3685" s="541"/>
      <c r="G3685" s="541"/>
      <c r="H3685" s="541"/>
      <c r="I3685" s="541"/>
      <c r="J3685" s="541"/>
      <c r="K3685" s="541"/>
    </row>
    <row r="3686" spans="2:11" ht="20.100000000000001" customHeight="1" x14ac:dyDescent="0.25">
      <c r="B3686" s="538"/>
      <c r="C3686" s="539"/>
      <c r="D3686" s="540"/>
      <c r="E3686" s="541"/>
      <c r="F3686" s="541"/>
      <c r="G3686" s="541"/>
      <c r="H3686" s="541"/>
      <c r="I3686" s="541"/>
      <c r="J3686" s="541"/>
      <c r="K3686" s="541"/>
    </row>
    <row r="3687" spans="2:11" ht="20.100000000000001" customHeight="1" x14ac:dyDescent="0.25">
      <c r="B3687" s="538"/>
      <c r="C3687" s="539"/>
      <c r="D3687" s="540"/>
      <c r="E3687" s="541"/>
      <c r="F3687" s="541"/>
      <c r="G3687" s="541"/>
      <c r="H3687" s="541"/>
      <c r="I3687" s="541"/>
      <c r="J3687" s="541"/>
      <c r="K3687" s="541"/>
    </row>
    <row r="3688" spans="2:11" ht="20.100000000000001" customHeight="1" x14ac:dyDescent="0.25">
      <c r="B3688" s="538"/>
      <c r="C3688" s="539"/>
      <c r="D3688" s="540"/>
      <c r="E3688" s="541"/>
      <c r="F3688" s="541"/>
      <c r="G3688" s="541"/>
      <c r="H3688" s="541"/>
      <c r="I3688" s="541"/>
      <c r="J3688" s="541"/>
      <c r="K3688" s="541"/>
    </row>
    <row r="3689" spans="2:11" ht="20.100000000000001" customHeight="1" x14ac:dyDescent="0.25">
      <c r="B3689" s="538"/>
      <c r="C3689" s="539"/>
      <c r="D3689" s="540"/>
      <c r="E3689" s="541"/>
      <c r="F3689" s="541"/>
      <c r="G3689" s="541"/>
      <c r="H3689" s="541"/>
      <c r="I3689" s="541"/>
      <c r="J3689" s="541"/>
      <c r="K3689" s="541"/>
    </row>
    <row r="3690" spans="2:11" ht="20.100000000000001" customHeight="1" x14ac:dyDescent="0.25">
      <c r="B3690" s="538"/>
      <c r="C3690" s="539"/>
      <c r="D3690" s="540"/>
      <c r="E3690" s="541"/>
      <c r="F3690" s="541"/>
      <c r="G3690" s="541"/>
      <c r="H3690" s="541"/>
      <c r="I3690" s="541"/>
      <c r="J3690" s="541"/>
      <c r="K3690" s="541"/>
    </row>
    <row r="3691" spans="2:11" ht="20.100000000000001" customHeight="1" x14ac:dyDescent="0.25">
      <c r="B3691" s="538"/>
      <c r="C3691" s="539"/>
      <c r="D3691" s="540"/>
      <c r="E3691" s="541"/>
      <c r="F3691" s="541"/>
      <c r="G3691" s="541"/>
      <c r="H3691" s="541"/>
      <c r="I3691" s="541"/>
      <c r="J3691" s="541"/>
      <c r="K3691" s="541"/>
    </row>
    <row r="3692" spans="2:11" ht="20.100000000000001" customHeight="1" x14ac:dyDescent="0.25">
      <c r="B3692" s="538"/>
      <c r="C3692" s="539"/>
      <c r="D3692" s="540"/>
      <c r="E3692" s="541"/>
      <c r="F3692" s="541"/>
      <c r="G3692" s="541"/>
      <c r="H3692" s="541"/>
      <c r="I3692" s="541"/>
      <c r="J3692" s="541"/>
      <c r="K3692" s="541"/>
    </row>
    <row r="3693" spans="2:11" ht="20.100000000000001" customHeight="1" x14ac:dyDescent="0.25">
      <c r="B3693" s="538"/>
      <c r="C3693" s="539"/>
      <c r="D3693" s="540"/>
      <c r="E3693" s="541"/>
      <c r="F3693" s="541"/>
      <c r="G3693" s="541"/>
      <c r="H3693" s="541"/>
      <c r="I3693" s="541"/>
      <c r="J3693" s="541"/>
      <c r="K3693" s="541"/>
    </row>
    <row r="3694" spans="2:11" ht="20.100000000000001" customHeight="1" x14ac:dyDescent="0.25">
      <c r="B3694" s="538"/>
      <c r="C3694" s="539"/>
      <c r="D3694" s="540"/>
      <c r="E3694" s="541"/>
      <c r="F3694" s="541"/>
      <c r="G3694" s="541"/>
      <c r="H3694" s="541"/>
      <c r="I3694" s="541"/>
      <c r="J3694" s="541"/>
      <c r="K3694" s="541"/>
    </row>
    <row r="3695" spans="2:11" ht="20.100000000000001" customHeight="1" x14ac:dyDescent="0.25">
      <c r="B3695" s="538"/>
      <c r="C3695" s="539"/>
      <c r="D3695" s="540"/>
      <c r="E3695" s="541"/>
      <c r="F3695" s="541"/>
      <c r="G3695" s="541"/>
      <c r="H3695" s="541"/>
      <c r="I3695" s="541"/>
      <c r="J3695" s="541"/>
      <c r="K3695" s="541"/>
    </row>
    <row r="3696" spans="2:11" ht="20.100000000000001" customHeight="1" x14ac:dyDescent="0.25">
      <c r="B3696" s="538"/>
      <c r="C3696" s="539"/>
      <c r="D3696" s="540"/>
      <c r="E3696" s="541"/>
      <c r="F3696" s="541"/>
      <c r="G3696" s="541"/>
      <c r="H3696" s="541"/>
      <c r="I3696" s="541"/>
      <c r="J3696" s="541"/>
      <c r="K3696" s="541"/>
    </row>
    <row r="3697" spans="2:11" ht="20.100000000000001" customHeight="1" x14ac:dyDescent="0.25">
      <c r="B3697" s="538"/>
      <c r="C3697" s="539"/>
      <c r="D3697" s="540"/>
      <c r="E3697" s="541"/>
      <c r="F3697" s="541"/>
      <c r="G3697" s="541"/>
      <c r="H3697" s="541"/>
      <c r="I3697" s="541"/>
      <c r="J3697" s="541"/>
      <c r="K3697" s="541"/>
    </row>
    <row r="3698" spans="2:11" ht="20.100000000000001" customHeight="1" x14ac:dyDescent="0.25">
      <c r="B3698" s="538"/>
      <c r="C3698" s="539"/>
      <c r="D3698" s="540"/>
      <c r="E3698" s="541"/>
      <c r="F3698" s="541"/>
      <c r="G3698" s="541"/>
      <c r="H3698" s="541"/>
      <c r="I3698" s="541"/>
      <c r="J3698" s="541"/>
      <c r="K3698" s="541"/>
    </row>
    <row r="3699" spans="2:11" ht="20.100000000000001" customHeight="1" x14ac:dyDescent="0.25">
      <c r="B3699" s="538"/>
      <c r="C3699" s="539"/>
      <c r="D3699" s="540"/>
      <c r="E3699" s="541"/>
      <c r="F3699" s="541"/>
      <c r="G3699" s="541"/>
      <c r="H3699" s="541"/>
      <c r="I3699" s="541"/>
      <c r="J3699" s="541"/>
      <c r="K3699" s="541"/>
    </row>
    <row r="3700" spans="2:11" ht="20.100000000000001" customHeight="1" x14ac:dyDescent="0.25">
      <c r="B3700" s="538"/>
      <c r="C3700" s="539"/>
      <c r="D3700" s="540"/>
      <c r="E3700" s="541"/>
      <c r="F3700" s="541"/>
      <c r="G3700" s="541"/>
      <c r="H3700" s="541"/>
      <c r="I3700" s="541"/>
      <c r="J3700" s="541"/>
      <c r="K3700" s="541"/>
    </row>
    <row r="3701" spans="2:11" ht="20.100000000000001" customHeight="1" x14ac:dyDescent="0.25">
      <c r="B3701" s="538"/>
      <c r="C3701" s="539"/>
      <c r="D3701" s="540"/>
      <c r="E3701" s="541"/>
      <c r="F3701" s="541"/>
      <c r="G3701" s="541"/>
      <c r="H3701" s="541"/>
      <c r="I3701" s="541"/>
      <c r="J3701" s="541"/>
      <c r="K3701" s="541"/>
    </row>
    <row r="3702" spans="2:11" ht="20.100000000000001" customHeight="1" x14ac:dyDescent="0.25">
      <c r="B3702" s="538"/>
      <c r="C3702" s="539"/>
      <c r="D3702" s="540"/>
      <c r="E3702" s="541"/>
      <c r="F3702" s="541"/>
      <c r="G3702" s="541"/>
      <c r="H3702" s="541"/>
      <c r="I3702" s="541"/>
      <c r="J3702" s="541"/>
      <c r="K3702" s="541"/>
    </row>
    <row r="3703" spans="2:11" ht="20.100000000000001" customHeight="1" x14ac:dyDescent="0.25">
      <c r="B3703" s="538"/>
      <c r="C3703" s="539"/>
      <c r="D3703" s="540"/>
      <c r="E3703" s="541"/>
      <c r="F3703" s="541"/>
      <c r="G3703" s="541"/>
      <c r="H3703" s="541"/>
      <c r="I3703" s="541"/>
      <c r="J3703" s="541"/>
      <c r="K3703" s="541"/>
    </row>
    <row r="3704" spans="2:11" ht="20.100000000000001" customHeight="1" x14ac:dyDescent="0.25">
      <c r="B3704" s="538"/>
      <c r="C3704" s="539"/>
      <c r="D3704" s="540"/>
      <c r="E3704" s="541"/>
      <c r="F3704" s="541"/>
      <c r="G3704" s="541"/>
      <c r="H3704" s="541"/>
      <c r="I3704" s="541"/>
      <c r="J3704" s="541"/>
      <c r="K3704" s="541"/>
    </row>
    <row r="3705" spans="2:11" ht="20.100000000000001" customHeight="1" x14ac:dyDescent="0.25">
      <c r="B3705" s="538"/>
      <c r="C3705" s="539"/>
      <c r="D3705" s="540"/>
      <c r="E3705" s="541"/>
      <c r="F3705" s="541"/>
      <c r="G3705" s="541"/>
      <c r="H3705" s="541"/>
      <c r="I3705" s="541"/>
      <c r="J3705" s="541"/>
      <c r="K3705" s="541"/>
    </row>
    <row r="3706" spans="2:11" ht="20.100000000000001" customHeight="1" x14ac:dyDescent="0.25">
      <c r="B3706" s="538"/>
      <c r="C3706" s="539"/>
      <c r="D3706" s="540"/>
      <c r="E3706" s="541"/>
      <c r="F3706" s="541"/>
      <c r="G3706" s="541"/>
      <c r="H3706" s="541"/>
      <c r="I3706" s="541"/>
      <c r="J3706" s="541"/>
      <c r="K3706" s="541"/>
    </row>
    <row r="3707" spans="2:11" ht="20.100000000000001" customHeight="1" x14ac:dyDescent="0.25">
      <c r="B3707" s="538"/>
      <c r="C3707" s="539"/>
      <c r="D3707" s="540"/>
      <c r="E3707" s="541"/>
      <c r="F3707" s="541"/>
      <c r="G3707" s="541"/>
      <c r="H3707" s="541"/>
      <c r="I3707" s="541"/>
      <c r="J3707" s="541"/>
      <c r="K3707" s="541"/>
    </row>
    <row r="3708" spans="2:11" ht="20.100000000000001" customHeight="1" x14ac:dyDescent="0.25">
      <c r="B3708" s="538"/>
      <c r="C3708" s="539"/>
      <c r="D3708" s="540"/>
      <c r="E3708" s="541"/>
      <c r="F3708" s="541"/>
      <c r="G3708" s="541"/>
      <c r="H3708" s="541"/>
      <c r="I3708" s="541"/>
      <c r="J3708" s="541"/>
      <c r="K3708" s="541"/>
    </row>
    <row r="3709" spans="2:11" ht="20.100000000000001" customHeight="1" x14ac:dyDescent="0.25">
      <c r="B3709" s="538"/>
      <c r="C3709" s="539"/>
      <c r="D3709" s="540"/>
      <c r="E3709" s="541"/>
      <c r="F3709" s="541"/>
      <c r="G3709" s="541"/>
      <c r="H3709" s="541"/>
      <c r="I3709" s="541"/>
      <c r="J3709" s="541"/>
      <c r="K3709" s="541"/>
    </row>
    <row r="3710" spans="2:11" ht="20.100000000000001" customHeight="1" x14ac:dyDescent="0.25">
      <c r="B3710" s="538"/>
      <c r="C3710" s="539"/>
      <c r="D3710" s="540"/>
      <c r="E3710" s="541"/>
      <c r="F3710" s="541"/>
      <c r="G3710" s="541"/>
      <c r="H3710" s="541"/>
      <c r="I3710" s="541"/>
      <c r="J3710" s="541"/>
      <c r="K3710" s="541"/>
    </row>
    <row r="3711" spans="2:11" ht="20.100000000000001" customHeight="1" x14ac:dyDescent="0.25">
      <c r="B3711" s="538"/>
      <c r="C3711" s="539"/>
      <c r="D3711" s="540"/>
      <c r="E3711" s="541"/>
      <c r="F3711" s="541"/>
      <c r="G3711" s="541"/>
      <c r="H3711" s="541"/>
      <c r="I3711" s="541"/>
      <c r="J3711" s="541"/>
      <c r="K3711" s="541"/>
    </row>
    <row r="3712" spans="2:11" ht="20.100000000000001" customHeight="1" x14ac:dyDescent="0.25">
      <c r="B3712" s="538"/>
      <c r="C3712" s="539"/>
      <c r="D3712" s="540"/>
      <c r="E3712" s="541"/>
      <c r="F3712" s="541"/>
      <c r="G3712" s="541"/>
      <c r="H3712" s="541"/>
      <c r="I3712" s="541"/>
      <c r="J3712" s="541"/>
      <c r="K3712" s="541"/>
    </row>
    <row r="3713" spans="2:11" ht="20.100000000000001" customHeight="1" x14ac:dyDescent="0.25">
      <c r="B3713" s="538"/>
      <c r="C3713" s="539"/>
      <c r="D3713" s="540"/>
      <c r="E3713" s="541"/>
      <c r="F3713" s="541"/>
      <c r="G3713" s="541"/>
      <c r="H3713" s="541"/>
      <c r="I3713" s="541"/>
      <c r="J3713" s="541"/>
      <c r="K3713" s="541"/>
    </row>
    <row r="3714" spans="2:11" ht="20.100000000000001" customHeight="1" x14ac:dyDescent="0.25">
      <c r="B3714" s="538"/>
      <c r="C3714" s="539"/>
      <c r="D3714" s="540"/>
      <c r="E3714" s="541"/>
      <c r="F3714" s="541"/>
      <c r="G3714" s="541"/>
      <c r="H3714" s="541"/>
      <c r="I3714" s="541"/>
      <c r="J3714" s="541"/>
      <c r="K3714" s="541"/>
    </row>
    <row r="3715" spans="2:11" ht="20.100000000000001" customHeight="1" x14ac:dyDescent="0.25">
      <c r="B3715" s="538"/>
      <c r="C3715" s="539"/>
      <c r="D3715" s="540"/>
      <c r="E3715" s="541"/>
      <c r="F3715" s="541"/>
      <c r="G3715" s="541"/>
      <c r="H3715" s="541"/>
      <c r="I3715" s="541"/>
      <c r="J3715" s="541"/>
      <c r="K3715" s="541"/>
    </row>
    <row r="3716" spans="2:11" ht="20.100000000000001" customHeight="1" x14ac:dyDescent="0.25">
      <c r="B3716" s="538"/>
      <c r="C3716" s="539"/>
      <c r="D3716" s="540"/>
      <c r="E3716" s="541"/>
      <c r="F3716" s="541"/>
      <c r="G3716" s="541"/>
      <c r="H3716" s="541"/>
      <c r="I3716" s="541"/>
      <c r="J3716" s="541"/>
      <c r="K3716" s="541"/>
    </row>
    <row r="3717" spans="2:11" ht="20.100000000000001" customHeight="1" x14ac:dyDescent="0.25">
      <c r="B3717" s="538"/>
      <c r="C3717" s="539"/>
      <c r="D3717" s="540"/>
      <c r="E3717" s="541"/>
      <c r="F3717" s="541"/>
      <c r="G3717" s="541"/>
      <c r="H3717" s="541"/>
      <c r="I3717" s="541"/>
      <c r="J3717" s="541"/>
      <c r="K3717" s="541"/>
    </row>
    <row r="3718" spans="2:11" ht="20.100000000000001" customHeight="1" x14ac:dyDescent="0.25">
      <c r="B3718" s="538"/>
      <c r="C3718" s="539"/>
      <c r="D3718" s="540"/>
      <c r="E3718" s="541"/>
      <c r="F3718" s="541"/>
      <c r="G3718" s="541"/>
      <c r="H3718" s="541"/>
      <c r="I3718" s="541"/>
      <c r="J3718" s="541"/>
      <c r="K3718" s="541"/>
    </row>
    <row r="3719" spans="2:11" ht="20.100000000000001" customHeight="1" x14ac:dyDescent="0.25">
      <c r="B3719" s="538"/>
      <c r="C3719" s="539"/>
      <c r="D3719" s="540"/>
      <c r="E3719" s="541"/>
      <c r="F3719" s="541"/>
      <c r="G3719" s="541"/>
      <c r="H3719" s="541"/>
      <c r="I3719" s="541"/>
      <c r="J3719" s="541"/>
      <c r="K3719" s="541"/>
    </row>
    <row r="3720" spans="2:11" ht="20.100000000000001" customHeight="1" x14ac:dyDescent="0.25">
      <c r="B3720" s="538"/>
      <c r="C3720" s="539"/>
      <c r="D3720" s="540"/>
      <c r="E3720" s="541"/>
      <c r="F3720" s="541"/>
      <c r="G3720" s="541"/>
      <c r="H3720" s="541"/>
      <c r="I3720" s="541"/>
      <c r="J3720" s="541"/>
      <c r="K3720" s="541"/>
    </row>
    <row r="3721" spans="2:11" ht="20.100000000000001" customHeight="1" x14ac:dyDescent="0.25">
      <c r="B3721" s="538"/>
      <c r="C3721" s="539"/>
      <c r="D3721" s="540"/>
      <c r="E3721" s="541"/>
      <c r="F3721" s="541"/>
      <c r="G3721" s="541"/>
      <c r="H3721" s="541"/>
      <c r="I3721" s="541"/>
      <c r="J3721" s="541"/>
      <c r="K3721" s="541"/>
    </row>
    <row r="3722" spans="2:11" ht="20.100000000000001" customHeight="1" x14ac:dyDescent="0.25">
      <c r="B3722" s="538"/>
      <c r="C3722" s="539"/>
      <c r="D3722" s="540"/>
      <c r="E3722" s="541"/>
      <c r="F3722" s="541"/>
      <c r="G3722" s="541"/>
      <c r="H3722" s="541"/>
      <c r="I3722" s="541"/>
      <c r="J3722" s="541"/>
      <c r="K3722" s="541"/>
    </row>
    <row r="3723" spans="2:11" ht="20.100000000000001" customHeight="1" x14ac:dyDescent="0.25">
      <c r="B3723" s="538"/>
      <c r="C3723" s="539"/>
      <c r="D3723" s="540"/>
      <c r="E3723" s="541"/>
      <c r="F3723" s="541"/>
      <c r="G3723" s="541"/>
      <c r="H3723" s="541"/>
      <c r="I3723" s="541"/>
      <c r="J3723" s="541"/>
      <c r="K3723" s="541"/>
    </row>
    <row r="3724" spans="2:11" ht="20.100000000000001" customHeight="1" x14ac:dyDescent="0.25">
      <c r="B3724" s="538"/>
      <c r="C3724" s="539"/>
      <c r="D3724" s="540"/>
      <c r="E3724" s="541"/>
      <c r="F3724" s="541"/>
      <c r="G3724" s="541"/>
      <c r="H3724" s="541"/>
      <c r="I3724" s="541"/>
      <c r="J3724" s="541"/>
      <c r="K3724" s="541"/>
    </row>
    <row r="3725" spans="2:11" ht="20.100000000000001" customHeight="1" x14ac:dyDescent="0.25">
      <c r="B3725" s="538"/>
      <c r="C3725" s="539"/>
      <c r="D3725" s="540"/>
      <c r="E3725" s="541"/>
      <c r="F3725" s="541"/>
      <c r="G3725" s="541"/>
      <c r="H3725" s="541"/>
      <c r="I3725" s="541"/>
      <c r="J3725" s="541"/>
      <c r="K3725" s="541"/>
    </row>
    <row r="3726" spans="2:11" ht="20.100000000000001" customHeight="1" x14ac:dyDescent="0.25">
      <c r="B3726" s="538"/>
      <c r="C3726" s="539"/>
      <c r="D3726" s="540"/>
      <c r="E3726" s="541"/>
      <c r="F3726" s="541"/>
      <c r="G3726" s="541"/>
      <c r="H3726" s="541"/>
      <c r="I3726" s="541"/>
      <c r="J3726" s="541"/>
      <c r="K3726" s="541"/>
    </row>
    <row r="3727" spans="2:11" ht="20.100000000000001" customHeight="1" x14ac:dyDescent="0.25">
      <c r="B3727" s="538"/>
      <c r="C3727" s="539"/>
      <c r="D3727" s="540"/>
      <c r="E3727" s="541"/>
      <c r="F3727" s="541"/>
      <c r="G3727" s="541"/>
      <c r="H3727" s="541"/>
      <c r="I3727" s="541"/>
      <c r="J3727" s="541"/>
      <c r="K3727" s="541"/>
    </row>
    <row r="3728" spans="2:11" ht="20.100000000000001" customHeight="1" x14ac:dyDescent="0.25">
      <c r="B3728" s="538"/>
      <c r="C3728" s="539"/>
      <c r="D3728" s="540"/>
      <c r="E3728" s="541"/>
      <c r="F3728" s="541"/>
      <c r="G3728" s="541"/>
      <c r="H3728" s="541"/>
      <c r="I3728" s="541"/>
      <c r="J3728" s="541"/>
      <c r="K3728" s="541"/>
    </row>
    <row r="3729" spans="2:11" ht="20.100000000000001" customHeight="1" x14ac:dyDescent="0.25">
      <c r="B3729" s="538"/>
      <c r="C3729" s="539"/>
      <c r="D3729" s="540"/>
      <c r="E3729" s="541"/>
      <c r="F3729" s="541"/>
      <c r="G3729" s="541"/>
      <c r="H3729" s="541"/>
      <c r="I3729" s="541"/>
      <c r="J3729" s="541"/>
      <c r="K3729" s="541"/>
    </row>
    <row r="3730" spans="2:11" ht="20.100000000000001" customHeight="1" x14ac:dyDescent="0.25">
      <c r="B3730" s="538"/>
      <c r="C3730" s="539"/>
      <c r="D3730" s="540"/>
      <c r="E3730" s="541"/>
      <c r="F3730" s="541"/>
      <c r="G3730" s="541"/>
      <c r="H3730" s="541"/>
      <c r="I3730" s="541"/>
      <c r="J3730" s="541"/>
      <c r="K3730" s="541"/>
    </row>
    <row r="3731" spans="2:11" ht="20.100000000000001" customHeight="1" x14ac:dyDescent="0.25">
      <c r="B3731" s="538"/>
      <c r="C3731" s="539"/>
      <c r="D3731" s="540"/>
      <c r="E3731" s="541"/>
      <c r="F3731" s="541"/>
      <c r="G3731" s="541"/>
      <c r="H3731" s="541"/>
      <c r="I3731" s="541"/>
      <c r="J3731" s="541"/>
      <c r="K3731" s="541"/>
    </row>
    <row r="3732" spans="2:11" ht="20.100000000000001" customHeight="1" x14ac:dyDescent="0.25">
      <c r="B3732" s="538"/>
      <c r="C3732" s="539"/>
      <c r="D3732" s="540"/>
      <c r="E3732" s="541"/>
      <c r="F3732" s="541"/>
      <c r="G3732" s="541"/>
      <c r="H3732" s="541"/>
      <c r="I3732" s="541"/>
      <c r="J3732" s="541"/>
      <c r="K3732" s="541"/>
    </row>
    <row r="3733" spans="2:11" ht="20.100000000000001" customHeight="1" x14ac:dyDescent="0.25">
      <c r="B3733" s="538"/>
      <c r="C3733" s="539"/>
      <c r="D3733" s="540"/>
      <c r="E3733" s="541"/>
      <c r="F3733" s="541"/>
      <c r="G3733" s="541"/>
      <c r="H3733" s="541"/>
      <c r="I3733" s="541"/>
      <c r="J3733" s="541"/>
      <c r="K3733" s="541"/>
    </row>
    <row r="3734" spans="2:11" ht="20.100000000000001" customHeight="1" x14ac:dyDescent="0.25">
      <c r="B3734" s="538"/>
      <c r="C3734" s="539"/>
      <c r="D3734" s="540"/>
      <c r="E3734" s="541"/>
      <c r="F3734" s="541"/>
      <c r="G3734" s="541"/>
      <c r="H3734" s="541"/>
      <c r="I3734" s="541"/>
      <c r="J3734" s="541"/>
      <c r="K3734" s="541"/>
    </row>
    <row r="3735" spans="2:11" ht="20.100000000000001" customHeight="1" x14ac:dyDescent="0.25">
      <c r="B3735" s="538"/>
      <c r="C3735" s="539"/>
      <c r="D3735" s="540"/>
      <c r="E3735" s="541"/>
      <c r="F3735" s="541"/>
      <c r="G3735" s="541"/>
      <c r="H3735" s="541"/>
      <c r="I3735" s="541"/>
      <c r="J3735" s="541"/>
      <c r="K3735" s="541"/>
    </row>
    <row r="3736" spans="2:11" ht="20.100000000000001" customHeight="1" x14ac:dyDescent="0.25">
      <c r="B3736" s="538"/>
      <c r="C3736" s="539"/>
      <c r="D3736" s="540"/>
      <c r="E3736" s="541"/>
      <c r="F3736" s="541"/>
      <c r="G3736" s="541"/>
      <c r="H3736" s="541"/>
      <c r="I3736" s="541"/>
      <c r="J3736" s="541"/>
      <c r="K3736" s="541"/>
    </row>
    <row r="3737" spans="2:11" ht="20.100000000000001" customHeight="1" x14ac:dyDescent="0.25">
      <c r="B3737" s="538"/>
      <c r="C3737" s="539"/>
      <c r="D3737" s="540"/>
      <c r="E3737" s="541"/>
      <c r="F3737" s="541"/>
      <c r="G3737" s="541"/>
      <c r="H3737" s="541"/>
      <c r="I3737" s="541"/>
      <c r="J3737" s="541"/>
      <c r="K3737" s="541"/>
    </row>
    <row r="3738" spans="2:11" ht="20.100000000000001" customHeight="1" x14ac:dyDescent="0.25">
      <c r="B3738" s="538"/>
      <c r="C3738" s="539"/>
      <c r="D3738" s="540"/>
      <c r="E3738" s="541"/>
      <c r="F3738" s="541"/>
      <c r="G3738" s="541"/>
      <c r="H3738" s="541"/>
      <c r="I3738" s="541"/>
      <c r="J3738" s="541"/>
      <c r="K3738" s="541"/>
    </row>
    <row r="3739" spans="2:11" ht="20.100000000000001" customHeight="1" x14ac:dyDescent="0.25">
      <c r="B3739" s="538"/>
      <c r="C3739" s="539"/>
      <c r="D3739" s="540"/>
      <c r="E3739" s="541"/>
      <c r="F3739" s="541"/>
      <c r="G3739" s="541"/>
      <c r="H3739" s="541"/>
      <c r="I3739" s="541"/>
      <c r="J3739" s="541"/>
      <c r="K3739" s="541"/>
    </row>
    <row r="3740" spans="2:11" ht="20.100000000000001" customHeight="1" x14ac:dyDescent="0.25">
      <c r="B3740" s="538"/>
      <c r="C3740" s="539"/>
      <c r="D3740" s="540"/>
      <c r="E3740" s="541"/>
      <c r="F3740" s="541"/>
      <c r="G3740" s="541"/>
      <c r="H3740" s="541"/>
      <c r="I3740" s="541"/>
      <c r="J3740" s="541"/>
      <c r="K3740" s="541"/>
    </row>
    <row r="3741" spans="2:11" ht="20.100000000000001" customHeight="1" x14ac:dyDescent="0.25">
      <c r="B3741" s="538"/>
      <c r="C3741" s="539"/>
      <c r="D3741" s="540"/>
      <c r="E3741" s="541"/>
      <c r="F3741" s="541"/>
      <c r="G3741" s="541"/>
      <c r="H3741" s="541"/>
      <c r="I3741" s="541"/>
      <c r="J3741" s="541"/>
      <c r="K3741" s="541"/>
    </row>
    <row r="3742" spans="2:11" ht="20.100000000000001" customHeight="1" x14ac:dyDescent="0.25">
      <c r="B3742" s="538"/>
      <c r="C3742" s="539"/>
      <c r="D3742" s="540"/>
      <c r="E3742" s="541"/>
      <c r="F3742" s="541"/>
      <c r="G3742" s="541"/>
      <c r="H3742" s="541"/>
      <c r="I3742" s="541"/>
      <c r="J3742" s="541"/>
      <c r="K3742" s="541"/>
    </row>
    <row r="3743" spans="2:11" ht="20.100000000000001" customHeight="1" x14ac:dyDescent="0.25">
      <c r="B3743" s="538"/>
      <c r="C3743" s="539"/>
      <c r="D3743" s="540"/>
      <c r="E3743" s="541"/>
      <c r="F3743" s="541"/>
      <c r="G3743" s="541"/>
      <c r="H3743" s="541"/>
      <c r="I3743" s="541"/>
      <c r="J3743" s="541"/>
      <c r="K3743" s="541"/>
    </row>
    <row r="3744" spans="2:11" ht="20.100000000000001" customHeight="1" x14ac:dyDescent="0.25">
      <c r="B3744" s="538"/>
      <c r="C3744" s="539"/>
      <c r="D3744" s="540"/>
      <c r="E3744" s="541"/>
      <c r="F3744" s="541"/>
      <c r="G3744" s="541"/>
      <c r="H3744" s="541"/>
      <c r="I3744" s="541"/>
      <c r="J3744" s="541"/>
      <c r="K3744" s="541"/>
    </row>
    <row r="3745" spans="2:11" ht="20.100000000000001" customHeight="1" x14ac:dyDescent="0.25">
      <c r="B3745" s="538"/>
      <c r="C3745" s="539"/>
      <c r="D3745" s="540"/>
      <c r="E3745" s="541"/>
      <c r="F3745" s="541"/>
      <c r="G3745" s="541"/>
      <c r="H3745" s="541"/>
      <c r="I3745" s="541"/>
      <c r="J3745" s="541"/>
      <c r="K3745" s="541"/>
    </row>
    <row r="3746" spans="2:11" ht="20.100000000000001" customHeight="1" x14ac:dyDescent="0.25">
      <c r="B3746" s="538"/>
      <c r="C3746" s="539"/>
      <c r="D3746" s="540"/>
      <c r="E3746" s="541"/>
      <c r="F3746" s="541"/>
      <c r="G3746" s="541"/>
      <c r="H3746" s="541"/>
      <c r="I3746" s="541"/>
      <c r="J3746" s="541"/>
      <c r="K3746" s="541"/>
    </row>
    <row r="3747" spans="2:11" ht="20.100000000000001" customHeight="1" x14ac:dyDescent="0.25">
      <c r="B3747" s="538"/>
      <c r="C3747" s="539"/>
      <c r="D3747" s="540"/>
      <c r="E3747" s="541"/>
      <c r="F3747" s="541"/>
      <c r="G3747" s="541"/>
      <c r="H3747" s="541"/>
      <c r="I3747" s="541"/>
      <c r="J3747" s="541"/>
      <c r="K3747" s="541"/>
    </row>
    <row r="3748" spans="2:11" ht="20.100000000000001" customHeight="1" x14ac:dyDescent="0.25">
      <c r="B3748" s="538"/>
      <c r="C3748" s="539"/>
      <c r="D3748" s="540"/>
      <c r="E3748" s="541"/>
      <c r="F3748" s="541"/>
      <c r="G3748" s="541"/>
      <c r="H3748" s="541"/>
      <c r="I3748" s="541"/>
      <c r="J3748" s="541"/>
      <c r="K3748" s="541"/>
    </row>
    <row r="3749" spans="2:11" ht="20.100000000000001" customHeight="1" x14ac:dyDescent="0.25">
      <c r="B3749" s="538"/>
      <c r="C3749" s="539"/>
      <c r="D3749" s="540"/>
      <c r="E3749" s="541"/>
      <c r="F3749" s="541"/>
      <c r="G3749" s="541"/>
      <c r="H3749" s="541"/>
      <c r="I3749" s="541"/>
      <c r="J3749" s="541"/>
      <c r="K3749" s="541"/>
    </row>
    <row r="3750" spans="2:11" ht="20.100000000000001" customHeight="1" x14ac:dyDescent="0.25">
      <c r="B3750" s="538"/>
      <c r="C3750" s="539"/>
      <c r="D3750" s="540"/>
      <c r="E3750" s="541"/>
      <c r="F3750" s="541"/>
      <c r="G3750" s="541"/>
      <c r="H3750" s="541"/>
      <c r="I3750" s="541"/>
      <c r="J3750" s="541"/>
      <c r="K3750" s="541"/>
    </row>
    <row r="3751" spans="2:11" ht="20.100000000000001" customHeight="1" x14ac:dyDescent="0.25">
      <c r="B3751" s="538"/>
      <c r="C3751" s="539"/>
      <c r="D3751" s="540"/>
      <c r="E3751" s="541"/>
      <c r="F3751" s="541"/>
      <c r="G3751" s="541"/>
      <c r="H3751" s="541"/>
      <c r="I3751" s="541"/>
      <c r="J3751" s="541"/>
      <c r="K3751" s="541"/>
    </row>
    <row r="3752" spans="2:11" ht="20.100000000000001" customHeight="1" x14ac:dyDescent="0.25">
      <c r="B3752" s="538"/>
      <c r="C3752" s="539"/>
      <c r="D3752" s="540"/>
      <c r="E3752" s="541"/>
      <c r="F3752" s="541"/>
      <c r="G3752" s="541"/>
      <c r="H3752" s="541"/>
      <c r="I3752" s="541"/>
      <c r="J3752" s="541"/>
      <c r="K3752" s="541"/>
    </row>
    <row r="3753" spans="2:11" ht="20.100000000000001" customHeight="1" x14ac:dyDescent="0.25">
      <c r="B3753" s="538"/>
      <c r="C3753" s="539"/>
      <c r="D3753" s="540"/>
      <c r="E3753" s="541"/>
      <c r="F3753" s="541"/>
      <c r="G3753" s="541"/>
      <c r="H3753" s="541"/>
      <c r="I3753" s="541"/>
      <c r="J3753" s="541"/>
      <c r="K3753" s="541"/>
    </row>
    <row r="3754" spans="2:11" ht="20.100000000000001" customHeight="1" x14ac:dyDescent="0.25">
      <c r="B3754" s="538"/>
      <c r="C3754" s="539"/>
      <c r="D3754" s="540"/>
      <c r="E3754" s="541"/>
      <c r="F3754" s="541"/>
      <c r="G3754" s="541"/>
      <c r="H3754" s="541"/>
      <c r="I3754" s="541"/>
      <c r="J3754" s="541"/>
      <c r="K3754" s="541"/>
    </row>
    <row r="3755" spans="2:11" ht="20.100000000000001" customHeight="1" x14ac:dyDescent="0.25">
      <c r="B3755" s="538"/>
      <c r="C3755" s="539"/>
      <c r="D3755" s="540"/>
      <c r="E3755" s="541"/>
      <c r="F3755" s="541"/>
      <c r="G3755" s="541"/>
      <c r="H3755" s="541"/>
      <c r="I3755" s="541"/>
      <c r="J3755" s="541"/>
      <c r="K3755" s="541"/>
    </row>
    <row r="3756" spans="2:11" ht="20.100000000000001" customHeight="1" x14ac:dyDescent="0.25">
      <c r="B3756" s="538"/>
      <c r="C3756" s="539"/>
      <c r="D3756" s="540"/>
      <c r="E3756" s="541"/>
      <c r="F3756" s="541"/>
      <c r="G3756" s="541"/>
      <c r="H3756" s="541"/>
      <c r="I3756" s="541"/>
      <c r="J3756" s="541"/>
      <c r="K3756" s="541"/>
    </row>
    <row r="3757" spans="2:11" ht="20.100000000000001" customHeight="1" x14ac:dyDescent="0.25">
      <c r="B3757" s="538"/>
      <c r="C3757" s="539"/>
      <c r="D3757" s="540"/>
      <c r="E3757" s="541"/>
      <c r="F3757" s="541"/>
      <c r="G3757" s="541"/>
      <c r="H3757" s="541"/>
      <c r="I3757" s="541"/>
      <c r="J3757" s="541"/>
      <c r="K3757" s="541"/>
    </row>
    <row r="3758" spans="2:11" ht="20.100000000000001" customHeight="1" x14ac:dyDescent="0.25">
      <c r="B3758" s="538"/>
      <c r="C3758" s="539"/>
      <c r="D3758" s="540"/>
      <c r="E3758" s="541"/>
      <c r="F3758" s="541"/>
      <c r="G3758" s="541"/>
      <c r="H3758" s="541"/>
      <c r="I3758" s="541"/>
      <c r="J3758" s="541"/>
      <c r="K3758" s="541"/>
    </row>
    <row r="3759" spans="2:11" ht="20.100000000000001" customHeight="1" x14ac:dyDescent="0.25">
      <c r="B3759" s="538"/>
      <c r="C3759" s="539"/>
      <c r="D3759" s="540"/>
      <c r="E3759" s="541"/>
      <c r="F3759" s="541"/>
      <c r="G3759" s="541"/>
      <c r="H3759" s="541"/>
      <c r="I3759" s="541"/>
      <c r="J3759" s="541"/>
      <c r="K3759" s="541"/>
    </row>
    <row r="3760" spans="2:11" ht="20.100000000000001" customHeight="1" x14ac:dyDescent="0.25">
      <c r="B3760" s="538"/>
      <c r="C3760" s="539"/>
      <c r="D3760" s="540"/>
      <c r="E3760" s="541"/>
      <c r="F3760" s="541"/>
      <c r="G3760" s="541"/>
      <c r="H3760" s="541"/>
      <c r="I3760" s="541"/>
      <c r="J3760" s="541"/>
      <c r="K3760" s="541"/>
    </row>
    <row r="3761" spans="2:11" ht="20.100000000000001" customHeight="1" x14ac:dyDescent="0.25">
      <c r="B3761" s="538"/>
      <c r="C3761" s="539"/>
      <c r="D3761" s="540"/>
      <c r="E3761" s="541"/>
      <c r="F3761" s="541"/>
      <c r="G3761" s="541"/>
      <c r="H3761" s="541"/>
      <c r="I3761" s="541"/>
      <c r="J3761" s="541"/>
      <c r="K3761" s="541"/>
    </row>
    <row r="3762" spans="2:11" ht="20.100000000000001" customHeight="1" x14ac:dyDescent="0.25">
      <c r="B3762" s="538"/>
      <c r="C3762" s="539"/>
      <c r="D3762" s="540"/>
      <c r="E3762" s="541"/>
      <c r="F3762" s="541"/>
      <c r="G3762" s="541"/>
      <c r="H3762" s="541"/>
      <c r="I3762" s="541"/>
      <c r="J3762" s="541"/>
      <c r="K3762" s="541"/>
    </row>
    <row r="3763" spans="2:11" ht="20.100000000000001" customHeight="1" x14ac:dyDescent="0.25">
      <c r="B3763" s="538"/>
      <c r="C3763" s="539"/>
      <c r="D3763" s="540"/>
      <c r="E3763" s="541"/>
      <c r="F3763" s="541"/>
      <c r="G3763" s="541"/>
      <c r="H3763" s="541"/>
      <c r="I3763" s="541"/>
      <c r="J3763" s="541"/>
      <c r="K3763" s="541"/>
    </row>
    <row r="3764" spans="2:11" ht="20.100000000000001" customHeight="1" x14ac:dyDescent="0.25">
      <c r="B3764" s="538"/>
      <c r="C3764" s="539"/>
      <c r="D3764" s="540"/>
      <c r="E3764" s="541"/>
      <c r="F3764" s="541"/>
      <c r="G3764" s="541"/>
      <c r="H3764" s="541"/>
      <c r="I3764" s="541"/>
      <c r="J3764" s="541"/>
      <c r="K3764" s="541"/>
    </row>
    <row r="3765" spans="2:11" ht="20.100000000000001" customHeight="1" x14ac:dyDescent="0.25">
      <c r="B3765" s="538"/>
      <c r="C3765" s="539"/>
      <c r="D3765" s="540"/>
      <c r="E3765" s="541"/>
      <c r="F3765" s="541"/>
      <c r="G3765" s="541"/>
      <c r="H3765" s="541"/>
      <c r="I3765" s="541"/>
      <c r="J3765" s="541"/>
      <c r="K3765" s="541"/>
    </row>
    <row r="3766" spans="2:11" ht="20.100000000000001" customHeight="1" x14ac:dyDescent="0.25">
      <c r="B3766" s="538"/>
      <c r="C3766" s="539"/>
      <c r="D3766" s="540"/>
      <c r="E3766" s="541"/>
      <c r="F3766" s="541"/>
      <c r="G3766" s="541"/>
      <c r="H3766" s="541"/>
      <c r="I3766" s="541"/>
      <c r="J3766" s="541"/>
      <c r="K3766" s="541"/>
    </row>
    <row r="3767" spans="2:11" ht="20.100000000000001" customHeight="1" x14ac:dyDescent="0.25">
      <c r="B3767" s="538"/>
      <c r="C3767" s="539"/>
      <c r="D3767" s="540"/>
      <c r="E3767" s="541"/>
      <c r="F3767" s="541"/>
      <c r="G3767" s="541"/>
      <c r="H3767" s="541"/>
      <c r="I3767" s="541"/>
      <c r="J3767" s="541"/>
      <c r="K3767" s="541"/>
    </row>
    <row r="3768" spans="2:11" ht="20.100000000000001" customHeight="1" x14ac:dyDescent="0.25">
      <c r="B3768" s="538"/>
      <c r="C3768" s="539"/>
      <c r="D3768" s="540"/>
      <c r="E3768" s="541"/>
      <c r="F3768" s="541"/>
      <c r="G3768" s="541"/>
      <c r="H3768" s="541"/>
      <c r="I3768" s="541"/>
      <c r="J3768" s="541"/>
      <c r="K3768" s="541"/>
    </row>
    <row r="3769" spans="2:11" ht="20.100000000000001" customHeight="1" x14ac:dyDescent="0.25">
      <c r="B3769" s="538"/>
      <c r="C3769" s="539"/>
      <c r="D3769" s="540"/>
      <c r="E3769" s="541"/>
      <c r="F3769" s="541"/>
      <c r="G3769" s="541"/>
      <c r="H3769" s="541"/>
      <c r="I3769" s="541"/>
      <c r="J3769" s="541"/>
      <c r="K3769" s="541"/>
    </row>
    <row r="3770" spans="2:11" ht="20.100000000000001" customHeight="1" x14ac:dyDescent="0.25">
      <c r="B3770" s="538"/>
      <c r="C3770" s="539"/>
      <c r="D3770" s="540"/>
      <c r="E3770" s="541"/>
      <c r="F3770" s="541"/>
      <c r="G3770" s="541"/>
      <c r="H3770" s="541"/>
      <c r="I3770" s="541"/>
      <c r="J3770" s="541"/>
      <c r="K3770" s="541"/>
    </row>
    <row r="3771" spans="2:11" ht="20.100000000000001" customHeight="1" x14ac:dyDescent="0.25">
      <c r="B3771" s="538"/>
      <c r="C3771" s="539"/>
      <c r="D3771" s="540"/>
      <c r="E3771" s="541"/>
      <c r="F3771" s="541"/>
      <c r="G3771" s="541"/>
      <c r="H3771" s="541"/>
      <c r="I3771" s="541"/>
      <c r="J3771" s="541"/>
      <c r="K3771" s="541"/>
    </row>
    <row r="3772" spans="2:11" ht="20.100000000000001" customHeight="1" x14ac:dyDescent="0.25">
      <c r="B3772" s="538"/>
      <c r="C3772" s="539"/>
      <c r="D3772" s="540"/>
      <c r="E3772" s="541"/>
      <c r="F3772" s="541"/>
      <c r="G3772" s="541"/>
      <c r="H3772" s="541"/>
      <c r="I3772" s="541"/>
      <c r="J3772" s="541"/>
      <c r="K3772" s="541"/>
    </row>
    <row r="3773" spans="2:11" ht="20.100000000000001" customHeight="1" x14ac:dyDescent="0.25">
      <c r="B3773" s="538"/>
      <c r="C3773" s="539"/>
      <c r="D3773" s="540"/>
      <c r="E3773" s="541"/>
      <c r="F3773" s="541"/>
      <c r="G3773" s="541"/>
      <c r="H3773" s="541"/>
      <c r="I3773" s="541"/>
      <c r="J3773" s="541"/>
      <c r="K3773" s="541"/>
    </row>
    <row r="3774" spans="2:11" ht="20.100000000000001" customHeight="1" x14ac:dyDescent="0.25">
      <c r="B3774" s="538"/>
      <c r="C3774" s="539"/>
      <c r="D3774" s="540"/>
      <c r="E3774" s="541"/>
      <c r="F3774" s="541"/>
      <c r="G3774" s="541"/>
      <c r="H3774" s="541"/>
      <c r="I3774" s="541"/>
      <c r="J3774" s="541"/>
      <c r="K3774" s="541"/>
    </row>
    <row r="3775" spans="2:11" ht="20.100000000000001" customHeight="1" x14ac:dyDescent="0.25">
      <c r="B3775" s="538"/>
      <c r="C3775" s="539"/>
      <c r="D3775" s="540"/>
      <c r="E3775" s="541"/>
      <c r="F3775" s="541"/>
      <c r="G3775" s="541"/>
      <c r="H3775" s="541"/>
      <c r="I3775" s="541"/>
      <c r="J3775" s="541"/>
      <c r="K3775" s="541"/>
    </row>
    <row r="3776" spans="2:11" ht="20.100000000000001" customHeight="1" x14ac:dyDescent="0.25">
      <c r="B3776" s="538"/>
      <c r="C3776" s="539"/>
      <c r="D3776" s="540"/>
      <c r="E3776" s="541"/>
      <c r="F3776" s="541"/>
      <c r="G3776" s="541"/>
      <c r="H3776" s="541"/>
      <c r="I3776" s="541"/>
      <c r="J3776" s="541"/>
      <c r="K3776" s="541"/>
    </row>
    <row r="3777" spans="2:11" ht="20.100000000000001" customHeight="1" x14ac:dyDescent="0.25">
      <c r="B3777" s="538"/>
      <c r="C3777" s="539"/>
      <c r="D3777" s="540"/>
      <c r="E3777" s="541"/>
      <c r="F3777" s="541"/>
      <c r="G3777" s="541"/>
      <c r="H3777" s="541"/>
      <c r="I3777" s="541"/>
      <c r="J3777" s="541"/>
      <c r="K3777" s="541"/>
    </row>
    <row r="3778" spans="2:11" ht="20.100000000000001" customHeight="1" x14ac:dyDescent="0.25">
      <c r="B3778" s="538"/>
      <c r="C3778" s="539"/>
      <c r="D3778" s="540"/>
      <c r="E3778" s="541"/>
      <c r="F3778" s="541"/>
      <c r="G3778" s="541"/>
      <c r="H3778" s="541"/>
      <c r="I3778" s="541"/>
      <c r="J3778" s="541"/>
      <c r="K3778" s="541"/>
    </row>
    <row r="3779" spans="2:11" ht="20.100000000000001" customHeight="1" x14ac:dyDescent="0.25">
      <c r="B3779" s="538"/>
      <c r="C3779" s="539"/>
      <c r="D3779" s="540"/>
      <c r="E3779" s="541"/>
      <c r="F3779" s="541"/>
      <c r="G3779" s="541"/>
      <c r="H3779" s="541"/>
      <c r="I3779" s="541"/>
      <c r="J3779" s="541"/>
      <c r="K3779" s="541"/>
    </row>
    <row r="3780" spans="2:11" ht="20.100000000000001" customHeight="1" x14ac:dyDescent="0.25">
      <c r="B3780" s="538"/>
      <c r="C3780" s="539"/>
      <c r="D3780" s="540"/>
      <c r="E3780" s="541"/>
      <c r="F3780" s="541"/>
      <c r="G3780" s="541"/>
      <c r="H3780" s="541"/>
      <c r="I3780" s="541"/>
      <c r="J3780" s="541"/>
      <c r="K3780" s="541"/>
    </row>
    <row r="3781" spans="2:11" ht="20.100000000000001" customHeight="1" x14ac:dyDescent="0.25">
      <c r="B3781" s="538"/>
      <c r="C3781" s="539"/>
      <c r="D3781" s="540"/>
      <c r="E3781" s="541"/>
      <c r="F3781" s="541"/>
      <c r="G3781" s="541"/>
      <c r="H3781" s="541"/>
      <c r="I3781" s="541"/>
      <c r="J3781" s="541"/>
      <c r="K3781" s="541"/>
    </row>
    <row r="3782" spans="2:11" ht="20.100000000000001" customHeight="1" x14ac:dyDescent="0.25">
      <c r="B3782" s="538"/>
      <c r="C3782" s="539"/>
      <c r="D3782" s="540"/>
      <c r="E3782" s="541"/>
      <c r="F3782" s="541"/>
      <c r="G3782" s="541"/>
      <c r="H3782" s="541"/>
      <c r="I3782" s="541"/>
      <c r="J3782" s="541"/>
      <c r="K3782" s="541"/>
    </row>
    <row r="3783" spans="2:11" ht="20.100000000000001" customHeight="1" x14ac:dyDescent="0.25">
      <c r="B3783" s="538"/>
      <c r="C3783" s="539"/>
      <c r="D3783" s="540"/>
      <c r="E3783" s="541"/>
      <c r="F3783" s="541"/>
      <c r="G3783" s="541"/>
      <c r="H3783" s="541"/>
      <c r="I3783" s="541"/>
      <c r="J3783" s="541"/>
      <c r="K3783" s="541"/>
    </row>
    <row r="3784" spans="2:11" ht="20.100000000000001" customHeight="1" x14ac:dyDescent="0.25">
      <c r="B3784" s="538"/>
      <c r="C3784" s="539"/>
      <c r="D3784" s="540"/>
      <c r="E3784" s="541"/>
      <c r="F3784" s="541"/>
      <c r="G3784" s="541"/>
      <c r="H3784" s="541"/>
      <c r="I3784" s="541"/>
      <c r="J3784" s="541"/>
      <c r="K3784" s="541"/>
    </row>
    <row r="3785" spans="2:11" ht="20.100000000000001" customHeight="1" x14ac:dyDescent="0.25">
      <c r="B3785" s="538"/>
      <c r="C3785" s="539"/>
      <c r="D3785" s="540"/>
      <c r="E3785" s="541"/>
      <c r="F3785" s="541"/>
      <c r="G3785" s="541"/>
      <c r="H3785" s="541"/>
      <c r="I3785" s="541"/>
      <c r="J3785" s="541"/>
      <c r="K3785" s="541"/>
    </row>
    <row r="3786" spans="2:11" ht="20.100000000000001" customHeight="1" x14ac:dyDescent="0.25">
      <c r="B3786" s="538"/>
      <c r="C3786" s="539"/>
      <c r="D3786" s="540"/>
      <c r="E3786" s="541"/>
      <c r="F3786" s="541"/>
      <c r="G3786" s="541"/>
      <c r="H3786" s="541"/>
      <c r="I3786" s="541"/>
      <c r="J3786" s="541"/>
      <c r="K3786" s="541"/>
    </row>
    <row r="3787" spans="2:11" ht="20.100000000000001" customHeight="1" x14ac:dyDescent="0.25">
      <c r="B3787" s="538"/>
      <c r="C3787" s="539"/>
      <c r="D3787" s="540"/>
      <c r="E3787" s="541"/>
      <c r="F3787" s="541"/>
      <c r="G3787" s="541"/>
      <c r="H3787" s="541"/>
      <c r="I3787" s="541"/>
      <c r="J3787" s="541"/>
      <c r="K3787" s="541"/>
    </row>
    <row r="3788" spans="2:11" ht="20.100000000000001" customHeight="1" x14ac:dyDescent="0.25">
      <c r="B3788" s="538"/>
      <c r="C3788" s="539"/>
      <c r="D3788" s="540"/>
      <c r="E3788" s="541"/>
      <c r="F3788" s="541"/>
      <c r="G3788" s="541"/>
      <c r="H3788" s="541"/>
      <c r="I3788" s="541"/>
      <c r="J3788" s="541"/>
      <c r="K3788" s="541"/>
    </row>
    <row r="3789" spans="2:11" ht="20.100000000000001" customHeight="1" x14ac:dyDescent="0.25">
      <c r="B3789" s="538"/>
      <c r="C3789" s="539"/>
      <c r="D3789" s="540"/>
      <c r="E3789" s="541"/>
      <c r="F3789" s="541"/>
      <c r="G3789" s="541"/>
      <c r="H3789" s="541"/>
      <c r="I3789" s="541"/>
      <c r="J3789" s="541"/>
      <c r="K3789" s="541"/>
    </row>
    <row r="3790" spans="2:11" ht="20.100000000000001" customHeight="1" x14ac:dyDescent="0.25">
      <c r="B3790" s="538"/>
      <c r="C3790" s="539"/>
      <c r="D3790" s="540"/>
      <c r="E3790" s="541"/>
      <c r="F3790" s="541"/>
      <c r="G3790" s="541"/>
      <c r="H3790" s="541"/>
      <c r="I3790" s="541"/>
      <c r="J3790" s="541"/>
      <c r="K3790" s="541"/>
    </row>
    <row r="3791" spans="2:11" ht="20.100000000000001" customHeight="1" x14ac:dyDescent="0.25">
      <c r="B3791" s="538"/>
      <c r="C3791" s="539"/>
      <c r="D3791" s="540"/>
      <c r="E3791" s="541"/>
      <c r="F3791" s="541"/>
      <c r="G3791" s="541"/>
      <c r="H3791" s="541"/>
      <c r="I3791" s="541"/>
      <c r="J3791" s="541"/>
      <c r="K3791" s="541"/>
    </row>
    <row r="3792" spans="2:11" ht="20.100000000000001" customHeight="1" x14ac:dyDescent="0.25">
      <c r="B3792" s="538"/>
      <c r="C3792" s="539"/>
      <c r="D3792" s="540"/>
      <c r="E3792" s="541"/>
      <c r="F3792" s="541"/>
      <c r="G3792" s="541"/>
      <c r="H3792" s="541"/>
      <c r="I3792" s="541"/>
      <c r="J3792" s="541"/>
      <c r="K3792" s="541"/>
    </row>
    <row r="3793" spans="2:11" ht="20.100000000000001" customHeight="1" x14ac:dyDescent="0.25">
      <c r="B3793" s="538"/>
      <c r="C3793" s="539"/>
      <c r="D3793" s="540"/>
      <c r="E3793" s="541"/>
      <c r="F3793" s="541"/>
      <c r="G3793" s="541"/>
      <c r="H3793" s="541"/>
      <c r="I3793" s="541"/>
      <c r="J3793" s="541"/>
      <c r="K3793" s="541"/>
    </row>
    <row r="3794" spans="2:11" ht="20.100000000000001" customHeight="1" x14ac:dyDescent="0.25">
      <c r="B3794" s="538"/>
      <c r="C3794" s="539"/>
      <c r="D3794" s="540"/>
      <c r="E3794" s="541"/>
      <c r="F3794" s="541"/>
      <c r="G3794" s="541"/>
      <c r="H3794" s="541"/>
      <c r="I3794" s="541"/>
      <c r="J3794" s="541"/>
      <c r="K3794" s="541"/>
    </row>
    <row r="3795" spans="2:11" ht="20.100000000000001" customHeight="1" x14ac:dyDescent="0.25">
      <c r="B3795" s="538"/>
      <c r="C3795" s="539"/>
      <c r="D3795" s="540"/>
      <c r="E3795" s="541"/>
      <c r="F3795" s="541"/>
      <c r="G3795" s="541"/>
      <c r="H3795" s="541"/>
      <c r="I3795" s="541"/>
      <c r="J3795" s="541"/>
      <c r="K3795" s="541"/>
    </row>
    <row r="3796" spans="2:11" ht="20.100000000000001" customHeight="1" x14ac:dyDescent="0.25">
      <c r="B3796" s="538"/>
      <c r="C3796" s="539"/>
      <c r="D3796" s="540"/>
      <c r="E3796" s="541"/>
      <c r="F3796" s="541"/>
      <c r="G3796" s="541"/>
      <c r="H3796" s="541"/>
      <c r="I3796" s="541"/>
      <c r="J3796" s="541"/>
      <c r="K3796" s="541"/>
    </row>
    <row r="3797" spans="2:11" ht="20.100000000000001" customHeight="1" x14ac:dyDescent="0.25">
      <c r="B3797" s="538"/>
      <c r="C3797" s="539"/>
      <c r="D3797" s="540"/>
      <c r="E3797" s="541"/>
      <c r="F3797" s="541"/>
      <c r="G3797" s="541"/>
      <c r="H3797" s="541"/>
      <c r="I3797" s="541"/>
      <c r="J3797" s="541"/>
      <c r="K3797" s="541"/>
    </row>
    <row r="3798" spans="2:11" ht="20.100000000000001" customHeight="1" x14ac:dyDescent="0.25">
      <c r="B3798" s="538"/>
      <c r="C3798" s="539"/>
      <c r="D3798" s="540"/>
      <c r="E3798" s="541"/>
      <c r="F3798" s="541"/>
      <c r="G3798" s="541"/>
      <c r="H3798" s="541"/>
      <c r="I3798" s="541"/>
      <c r="J3798" s="541"/>
      <c r="K3798" s="541"/>
    </row>
    <row r="3799" spans="2:11" ht="20.100000000000001" customHeight="1" x14ac:dyDescent="0.25">
      <c r="B3799" s="538"/>
      <c r="C3799" s="539"/>
      <c r="D3799" s="540"/>
      <c r="E3799" s="541"/>
      <c r="F3799" s="541"/>
      <c r="G3799" s="541"/>
      <c r="H3799" s="541"/>
      <c r="I3799" s="541"/>
      <c r="J3799" s="541"/>
      <c r="K3799" s="541"/>
    </row>
    <row r="3800" spans="2:11" ht="20.100000000000001" customHeight="1" x14ac:dyDescent="0.25">
      <c r="B3800" s="538"/>
      <c r="C3800" s="539"/>
      <c r="D3800" s="540"/>
      <c r="E3800" s="541"/>
      <c r="F3800" s="541"/>
      <c r="G3800" s="541"/>
      <c r="H3800" s="541"/>
      <c r="I3800" s="541"/>
      <c r="J3800" s="541"/>
      <c r="K3800" s="541"/>
    </row>
    <row r="3801" spans="2:11" ht="20.100000000000001" customHeight="1" x14ac:dyDescent="0.25">
      <c r="B3801" s="538"/>
      <c r="C3801" s="539"/>
      <c r="D3801" s="540"/>
      <c r="E3801" s="541"/>
      <c r="F3801" s="541"/>
      <c r="G3801" s="541"/>
      <c r="H3801" s="541"/>
      <c r="I3801" s="541"/>
      <c r="J3801" s="541"/>
      <c r="K3801" s="541"/>
    </row>
    <row r="3802" spans="2:11" ht="20.100000000000001" customHeight="1" x14ac:dyDescent="0.25">
      <c r="B3802" s="538"/>
      <c r="C3802" s="539"/>
      <c r="D3802" s="540"/>
      <c r="E3802" s="541"/>
      <c r="F3802" s="541"/>
      <c r="G3802" s="541"/>
      <c r="H3802" s="541"/>
      <c r="I3802" s="541"/>
      <c r="J3802" s="541"/>
      <c r="K3802" s="541"/>
    </row>
    <row r="3803" spans="2:11" ht="20.100000000000001" customHeight="1" x14ac:dyDescent="0.25">
      <c r="B3803" s="538"/>
      <c r="C3803" s="539"/>
      <c r="D3803" s="540"/>
      <c r="E3803" s="541"/>
      <c r="F3803" s="541"/>
      <c r="G3803" s="541"/>
      <c r="H3803" s="541"/>
      <c r="I3803" s="541"/>
      <c r="J3803" s="541"/>
      <c r="K3803" s="541"/>
    </row>
    <row r="3804" spans="2:11" ht="20.100000000000001" customHeight="1" x14ac:dyDescent="0.25">
      <c r="B3804" s="538"/>
      <c r="C3804" s="539"/>
      <c r="D3804" s="540"/>
      <c r="E3804" s="541"/>
      <c r="F3804" s="541"/>
      <c r="G3804" s="541"/>
      <c r="H3804" s="541"/>
      <c r="I3804" s="541"/>
      <c r="J3804" s="541"/>
      <c r="K3804" s="541"/>
    </row>
    <row r="3805" spans="2:11" ht="20.100000000000001" customHeight="1" x14ac:dyDescent="0.25">
      <c r="B3805" s="538"/>
      <c r="C3805" s="539"/>
      <c r="D3805" s="540"/>
      <c r="E3805" s="541"/>
      <c r="F3805" s="541"/>
      <c r="G3805" s="541"/>
      <c r="H3805" s="541"/>
      <c r="I3805" s="541"/>
      <c r="J3805" s="541"/>
      <c r="K3805" s="541"/>
    </row>
    <row r="3806" spans="2:11" ht="20.100000000000001" customHeight="1" x14ac:dyDescent="0.25">
      <c r="B3806" s="538"/>
      <c r="C3806" s="539"/>
      <c r="D3806" s="540"/>
      <c r="E3806" s="541"/>
      <c r="F3806" s="541"/>
      <c r="G3806" s="541"/>
      <c r="H3806" s="541"/>
      <c r="I3806" s="541"/>
      <c r="J3806" s="541"/>
      <c r="K3806" s="541"/>
    </row>
    <row r="3807" spans="2:11" ht="20.100000000000001" customHeight="1" x14ac:dyDescent="0.25">
      <c r="B3807" s="538"/>
      <c r="C3807" s="539"/>
      <c r="D3807" s="540"/>
      <c r="E3807" s="541"/>
      <c r="F3807" s="541"/>
      <c r="G3807" s="541"/>
      <c r="H3807" s="541"/>
      <c r="I3807" s="541"/>
      <c r="J3807" s="541"/>
      <c r="K3807" s="541"/>
    </row>
    <row r="3808" spans="2:11" ht="20.100000000000001" customHeight="1" x14ac:dyDescent="0.25">
      <c r="B3808" s="538"/>
      <c r="C3808" s="539"/>
      <c r="D3808" s="540"/>
      <c r="E3808" s="541"/>
      <c r="F3808" s="541"/>
      <c r="G3808" s="541"/>
      <c r="H3808" s="541"/>
      <c r="I3808" s="541"/>
      <c r="J3808" s="541"/>
      <c r="K3808" s="541"/>
    </row>
    <row r="3809" spans="2:11" ht="20.100000000000001" customHeight="1" x14ac:dyDescent="0.25">
      <c r="B3809" s="538"/>
      <c r="C3809" s="539"/>
      <c r="D3809" s="540"/>
      <c r="E3809" s="541"/>
      <c r="F3809" s="541"/>
      <c r="G3809" s="541"/>
      <c r="H3809" s="541"/>
      <c r="I3809" s="541"/>
      <c r="J3809" s="541"/>
      <c r="K3809" s="541"/>
    </row>
    <row r="3810" spans="2:11" ht="20.100000000000001" customHeight="1" x14ac:dyDescent="0.25">
      <c r="B3810" s="538"/>
      <c r="C3810" s="539"/>
      <c r="D3810" s="540"/>
      <c r="E3810" s="541"/>
      <c r="F3810" s="541"/>
      <c r="G3810" s="541"/>
      <c r="H3810" s="541"/>
      <c r="I3810" s="541"/>
      <c r="J3810" s="541"/>
      <c r="K3810" s="541"/>
    </row>
    <row r="3811" spans="2:11" ht="20.100000000000001" customHeight="1" x14ac:dyDescent="0.25">
      <c r="B3811" s="538"/>
      <c r="C3811" s="539"/>
      <c r="D3811" s="540"/>
      <c r="E3811" s="541"/>
      <c r="F3811" s="541"/>
      <c r="G3811" s="541"/>
      <c r="H3811" s="541"/>
      <c r="I3811" s="541"/>
      <c r="J3811" s="541"/>
      <c r="K3811" s="541"/>
    </row>
    <row r="3812" spans="2:11" ht="20.100000000000001" customHeight="1" x14ac:dyDescent="0.25">
      <c r="B3812" s="538"/>
      <c r="C3812" s="539"/>
      <c r="D3812" s="540"/>
      <c r="E3812" s="541"/>
      <c r="F3812" s="541"/>
      <c r="G3812" s="541"/>
      <c r="H3812" s="541"/>
      <c r="I3812" s="541"/>
      <c r="J3812" s="541"/>
      <c r="K3812" s="541"/>
    </row>
    <row r="3813" spans="2:11" ht="20.100000000000001" customHeight="1" x14ac:dyDescent="0.25">
      <c r="B3813" s="538"/>
      <c r="C3813" s="539"/>
      <c r="D3813" s="540"/>
      <c r="E3813" s="541"/>
      <c r="F3813" s="541"/>
      <c r="G3813" s="541"/>
      <c r="H3813" s="541"/>
      <c r="I3813" s="541"/>
      <c r="J3813" s="541"/>
      <c r="K3813" s="541"/>
    </row>
    <row r="3814" spans="2:11" ht="20.100000000000001" customHeight="1" x14ac:dyDescent="0.25">
      <c r="B3814" s="538"/>
      <c r="C3814" s="539"/>
      <c r="D3814" s="540"/>
      <c r="E3814" s="541"/>
      <c r="F3814" s="541"/>
      <c r="G3814" s="541"/>
      <c r="H3814" s="541"/>
      <c r="I3814" s="541"/>
      <c r="J3814" s="541"/>
      <c r="K3814" s="541"/>
    </row>
    <row r="3815" spans="2:11" ht="20.100000000000001" customHeight="1" x14ac:dyDescent="0.25">
      <c r="B3815" s="538"/>
      <c r="C3815" s="539"/>
      <c r="D3815" s="540"/>
      <c r="E3815" s="541"/>
      <c r="F3815" s="541"/>
      <c r="G3815" s="541"/>
      <c r="H3815" s="541"/>
      <c r="I3815" s="541"/>
      <c r="J3815" s="541"/>
      <c r="K3815" s="541"/>
    </row>
    <row r="3816" spans="2:11" ht="20.100000000000001" customHeight="1" x14ac:dyDescent="0.25">
      <c r="B3816" s="538"/>
      <c r="C3816" s="539"/>
      <c r="D3816" s="540"/>
      <c r="E3816" s="541"/>
      <c r="F3816" s="541"/>
      <c r="G3816" s="541"/>
      <c r="H3816" s="541"/>
      <c r="I3816" s="541"/>
      <c r="J3816" s="541"/>
      <c r="K3816" s="541"/>
    </row>
    <row r="3817" spans="2:11" ht="20.100000000000001" customHeight="1" x14ac:dyDescent="0.25">
      <c r="B3817" s="538"/>
      <c r="C3817" s="539"/>
      <c r="D3817" s="540"/>
      <c r="E3817" s="541"/>
      <c r="F3817" s="541"/>
      <c r="G3817" s="541"/>
      <c r="H3817" s="541"/>
      <c r="I3817" s="541"/>
      <c r="J3817" s="541"/>
      <c r="K3817" s="541"/>
    </row>
    <row r="3818" spans="2:11" ht="20.100000000000001" customHeight="1" x14ac:dyDescent="0.25">
      <c r="B3818" s="538"/>
      <c r="C3818" s="539"/>
      <c r="D3818" s="540"/>
      <c r="E3818" s="541"/>
      <c r="F3818" s="541"/>
      <c r="G3818" s="541"/>
      <c r="H3818" s="541"/>
      <c r="I3818" s="541"/>
      <c r="J3818" s="541"/>
      <c r="K3818" s="541"/>
    </row>
    <row r="3819" spans="2:11" ht="20.100000000000001" customHeight="1" x14ac:dyDescent="0.25">
      <c r="B3819" s="538"/>
      <c r="C3819" s="539"/>
      <c r="D3819" s="540"/>
      <c r="E3819" s="541"/>
      <c r="F3819" s="541"/>
      <c r="G3819" s="541"/>
      <c r="H3819" s="541"/>
      <c r="I3819" s="541"/>
      <c r="J3819" s="541"/>
      <c r="K3819" s="541"/>
    </row>
    <row r="3820" spans="2:11" ht="20.100000000000001" customHeight="1" x14ac:dyDescent="0.25">
      <c r="B3820" s="538"/>
      <c r="C3820" s="539"/>
      <c r="D3820" s="540"/>
      <c r="E3820" s="541"/>
      <c r="F3820" s="541"/>
      <c r="G3820" s="541"/>
      <c r="H3820" s="541"/>
      <c r="I3820" s="541"/>
      <c r="J3820" s="541"/>
      <c r="K3820" s="541"/>
    </row>
    <row r="3821" spans="2:11" ht="20.100000000000001" customHeight="1" x14ac:dyDescent="0.25">
      <c r="B3821" s="538"/>
      <c r="C3821" s="539"/>
      <c r="D3821" s="540"/>
      <c r="E3821" s="541"/>
      <c r="F3821" s="541"/>
      <c r="G3821" s="541"/>
      <c r="H3821" s="541"/>
      <c r="I3821" s="541"/>
      <c r="J3821" s="541"/>
      <c r="K3821" s="541"/>
    </row>
    <row r="3822" spans="2:11" ht="20.100000000000001" customHeight="1" x14ac:dyDescent="0.25">
      <c r="B3822" s="538"/>
      <c r="C3822" s="539"/>
      <c r="D3822" s="540"/>
      <c r="E3822" s="541"/>
      <c r="F3822" s="541"/>
      <c r="G3822" s="541"/>
      <c r="H3822" s="541"/>
      <c r="I3822" s="541"/>
      <c r="J3822" s="541"/>
      <c r="K3822" s="541"/>
    </row>
    <row r="3823" spans="2:11" ht="20.100000000000001" customHeight="1" x14ac:dyDescent="0.25">
      <c r="B3823" s="538"/>
      <c r="C3823" s="539"/>
      <c r="D3823" s="540"/>
      <c r="E3823" s="541"/>
      <c r="F3823" s="541"/>
      <c r="G3823" s="541"/>
      <c r="H3823" s="541"/>
      <c r="I3823" s="541"/>
      <c r="J3823" s="541"/>
      <c r="K3823" s="541"/>
    </row>
    <row r="3824" spans="2:11" ht="20.100000000000001" customHeight="1" x14ac:dyDescent="0.25">
      <c r="B3824" s="538"/>
      <c r="C3824" s="539"/>
      <c r="D3824" s="540"/>
      <c r="E3824" s="541"/>
      <c r="F3824" s="541"/>
      <c r="G3824" s="541"/>
      <c r="H3824" s="541"/>
      <c r="I3824" s="541"/>
      <c r="J3824" s="541"/>
      <c r="K3824" s="541"/>
    </row>
    <row r="3825" spans="2:11" ht="20.100000000000001" customHeight="1" x14ac:dyDescent="0.25">
      <c r="B3825" s="538"/>
      <c r="C3825" s="539"/>
      <c r="D3825" s="540"/>
      <c r="E3825" s="541"/>
      <c r="F3825" s="541"/>
      <c r="G3825" s="541"/>
      <c r="H3825" s="541"/>
      <c r="I3825" s="541"/>
      <c r="J3825" s="541"/>
      <c r="K3825" s="541"/>
    </row>
    <row r="3826" spans="2:11" ht="20.100000000000001" customHeight="1" x14ac:dyDescent="0.25">
      <c r="B3826" s="538"/>
      <c r="C3826" s="539"/>
      <c r="D3826" s="540"/>
      <c r="E3826" s="541"/>
      <c r="F3826" s="541"/>
      <c r="G3826" s="541"/>
      <c r="H3826" s="541"/>
      <c r="I3826" s="541"/>
      <c r="J3826" s="541"/>
      <c r="K3826" s="541"/>
    </row>
    <row r="3827" spans="2:11" ht="20.100000000000001" customHeight="1" x14ac:dyDescent="0.25">
      <c r="B3827" s="538"/>
      <c r="C3827" s="539"/>
      <c r="D3827" s="540"/>
      <c r="E3827" s="541"/>
      <c r="F3827" s="541"/>
      <c r="G3827" s="541"/>
      <c r="H3827" s="541"/>
      <c r="I3827" s="541"/>
      <c r="J3827" s="541"/>
      <c r="K3827" s="541"/>
    </row>
    <row r="3828" spans="2:11" ht="20.100000000000001" customHeight="1" x14ac:dyDescent="0.25">
      <c r="B3828" s="538"/>
      <c r="C3828" s="539"/>
      <c r="D3828" s="540"/>
      <c r="E3828" s="541"/>
      <c r="F3828" s="541"/>
      <c r="G3828" s="541"/>
      <c r="H3828" s="541"/>
      <c r="I3828" s="541"/>
      <c r="J3828" s="541"/>
      <c r="K3828" s="541"/>
    </row>
    <row r="3829" spans="2:11" ht="20.100000000000001" customHeight="1" x14ac:dyDescent="0.25">
      <c r="B3829" s="538"/>
      <c r="C3829" s="539"/>
      <c r="D3829" s="540"/>
      <c r="E3829" s="541"/>
      <c r="F3829" s="541"/>
      <c r="G3829" s="541"/>
      <c r="H3829" s="541"/>
      <c r="I3829" s="541"/>
      <c r="J3829" s="541"/>
      <c r="K3829" s="541"/>
    </row>
    <row r="3830" spans="2:11" ht="20.100000000000001" customHeight="1" x14ac:dyDescent="0.25">
      <c r="B3830" s="538"/>
      <c r="C3830" s="539"/>
      <c r="D3830" s="540"/>
      <c r="E3830" s="541"/>
      <c r="F3830" s="541"/>
      <c r="G3830" s="541"/>
      <c r="H3830" s="541"/>
      <c r="I3830" s="541"/>
      <c r="J3830" s="541"/>
      <c r="K3830" s="541"/>
    </row>
    <row r="3831" spans="2:11" ht="20.100000000000001" customHeight="1" x14ac:dyDescent="0.25">
      <c r="B3831" s="538"/>
      <c r="C3831" s="539"/>
      <c r="D3831" s="540"/>
      <c r="E3831" s="541"/>
      <c r="F3831" s="541"/>
      <c r="G3831" s="541"/>
      <c r="H3831" s="541"/>
      <c r="I3831" s="541"/>
      <c r="J3831" s="541"/>
      <c r="K3831" s="541"/>
    </row>
    <row r="3832" spans="2:11" ht="20.100000000000001" customHeight="1" x14ac:dyDescent="0.25">
      <c r="B3832" s="538"/>
      <c r="C3832" s="539"/>
      <c r="D3832" s="540"/>
      <c r="E3832" s="541"/>
      <c r="F3832" s="541"/>
      <c r="G3832" s="541"/>
      <c r="H3832" s="541"/>
      <c r="I3832" s="541"/>
      <c r="J3832" s="541"/>
      <c r="K3832" s="541"/>
    </row>
    <row r="3833" spans="2:11" ht="20.100000000000001" customHeight="1" x14ac:dyDescent="0.25">
      <c r="B3833" s="538"/>
      <c r="C3833" s="539"/>
      <c r="D3833" s="540"/>
      <c r="E3833" s="541"/>
      <c r="F3833" s="541"/>
      <c r="G3833" s="541"/>
      <c r="H3833" s="541"/>
      <c r="I3833" s="541"/>
      <c r="J3833" s="541"/>
      <c r="K3833" s="541"/>
    </row>
    <row r="3834" spans="2:11" ht="20.100000000000001" customHeight="1" x14ac:dyDescent="0.25">
      <c r="B3834" s="538"/>
      <c r="C3834" s="539"/>
      <c r="D3834" s="540"/>
      <c r="E3834" s="541"/>
      <c r="F3834" s="541"/>
      <c r="G3834" s="541"/>
      <c r="H3834" s="541"/>
      <c r="I3834" s="541"/>
      <c r="J3834" s="541"/>
      <c r="K3834" s="541"/>
    </row>
    <row r="3835" spans="2:11" ht="20.100000000000001" customHeight="1" x14ac:dyDescent="0.25">
      <c r="B3835" s="538"/>
      <c r="C3835" s="539"/>
      <c r="D3835" s="540"/>
      <c r="E3835" s="541"/>
      <c r="F3835" s="541"/>
      <c r="G3835" s="541"/>
      <c r="H3835" s="541"/>
      <c r="I3835" s="541"/>
      <c r="J3835" s="541"/>
      <c r="K3835" s="541"/>
    </row>
    <row r="3836" spans="2:11" ht="20.100000000000001" customHeight="1" x14ac:dyDescent="0.25">
      <c r="B3836" s="538"/>
      <c r="C3836" s="539"/>
      <c r="D3836" s="540"/>
      <c r="E3836" s="541"/>
      <c r="F3836" s="541"/>
      <c r="G3836" s="541"/>
      <c r="H3836" s="541"/>
      <c r="I3836" s="541"/>
      <c r="J3836" s="541"/>
      <c r="K3836" s="541"/>
    </row>
    <row r="3837" spans="2:11" ht="20.100000000000001" customHeight="1" x14ac:dyDescent="0.25">
      <c r="B3837" s="538"/>
      <c r="C3837" s="539"/>
      <c r="D3837" s="540"/>
      <c r="E3837" s="541"/>
      <c r="F3837" s="541"/>
      <c r="G3837" s="541"/>
      <c r="H3837" s="541"/>
      <c r="I3837" s="541"/>
      <c r="J3837" s="541"/>
      <c r="K3837" s="541"/>
    </row>
    <row r="3838" spans="2:11" ht="20.100000000000001" customHeight="1" x14ac:dyDescent="0.25">
      <c r="B3838" s="538"/>
      <c r="C3838" s="539"/>
      <c r="D3838" s="540"/>
      <c r="E3838" s="541"/>
      <c r="F3838" s="541"/>
      <c r="G3838" s="541"/>
      <c r="H3838" s="541"/>
      <c r="I3838" s="541"/>
      <c r="J3838" s="541"/>
      <c r="K3838" s="541"/>
    </row>
    <row r="3839" spans="2:11" ht="20.100000000000001" customHeight="1" x14ac:dyDescent="0.25">
      <c r="B3839" s="538"/>
      <c r="C3839" s="539"/>
      <c r="D3839" s="540"/>
      <c r="E3839" s="541"/>
      <c r="F3839" s="541"/>
      <c r="G3839" s="541"/>
      <c r="H3839" s="541"/>
      <c r="I3839" s="541"/>
      <c r="J3839" s="541"/>
      <c r="K3839" s="541"/>
    </row>
    <row r="3840" spans="2:11" ht="20.100000000000001" customHeight="1" x14ac:dyDescent="0.25">
      <c r="B3840" s="538"/>
      <c r="C3840" s="539"/>
      <c r="D3840" s="540"/>
      <c r="E3840" s="541"/>
      <c r="F3840" s="541"/>
      <c r="G3840" s="541"/>
      <c r="H3840" s="541"/>
      <c r="I3840" s="541"/>
      <c r="J3840" s="541"/>
      <c r="K3840" s="541"/>
    </row>
    <row r="3841" spans="2:11" ht="20.100000000000001" customHeight="1" x14ac:dyDescent="0.25">
      <c r="B3841" s="538"/>
      <c r="C3841" s="539"/>
      <c r="D3841" s="540"/>
      <c r="E3841" s="541"/>
      <c r="F3841" s="541"/>
      <c r="G3841" s="541"/>
      <c r="H3841" s="541"/>
      <c r="I3841" s="541"/>
      <c r="J3841" s="541"/>
      <c r="K3841" s="541"/>
    </row>
    <row r="3842" spans="2:11" ht="20.100000000000001" customHeight="1" x14ac:dyDescent="0.25">
      <c r="B3842" s="538"/>
      <c r="C3842" s="539"/>
      <c r="D3842" s="540"/>
      <c r="E3842" s="541"/>
      <c r="F3842" s="541"/>
      <c r="G3842" s="541"/>
      <c r="H3842" s="541"/>
      <c r="I3842" s="541"/>
      <c r="J3842" s="541"/>
      <c r="K3842" s="541"/>
    </row>
    <row r="3843" spans="2:11" ht="20.100000000000001" customHeight="1" x14ac:dyDescent="0.25">
      <c r="B3843" s="538"/>
      <c r="C3843" s="539"/>
      <c r="D3843" s="540"/>
      <c r="E3843" s="541"/>
      <c r="F3843" s="541"/>
      <c r="G3843" s="541"/>
      <c r="H3843" s="541"/>
      <c r="I3843" s="541"/>
      <c r="J3843" s="541"/>
      <c r="K3843" s="541"/>
    </row>
    <row r="3844" spans="2:11" ht="20.100000000000001" customHeight="1" x14ac:dyDescent="0.25">
      <c r="B3844" s="538"/>
      <c r="C3844" s="539"/>
      <c r="D3844" s="540"/>
      <c r="E3844" s="541"/>
      <c r="F3844" s="541"/>
      <c r="G3844" s="541"/>
      <c r="H3844" s="541"/>
      <c r="I3844" s="541"/>
      <c r="J3844" s="541"/>
      <c r="K3844" s="541"/>
    </row>
    <row r="3845" spans="2:11" ht="20.100000000000001" customHeight="1" x14ac:dyDescent="0.25">
      <c r="B3845" s="538"/>
      <c r="C3845" s="539"/>
      <c r="D3845" s="540"/>
      <c r="E3845" s="541"/>
      <c r="F3845" s="541"/>
      <c r="G3845" s="541"/>
      <c r="H3845" s="541"/>
      <c r="I3845" s="541"/>
      <c r="J3845" s="541"/>
      <c r="K3845" s="541"/>
    </row>
    <row r="3846" spans="2:11" ht="20.100000000000001" customHeight="1" x14ac:dyDescent="0.25">
      <c r="B3846" s="538"/>
      <c r="C3846" s="539"/>
      <c r="D3846" s="540"/>
      <c r="E3846" s="541"/>
      <c r="F3846" s="541"/>
      <c r="G3846" s="541"/>
      <c r="H3846" s="541"/>
      <c r="I3846" s="541"/>
      <c r="J3846" s="541"/>
      <c r="K3846" s="541"/>
    </row>
    <row r="3847" spans="2:11" ht="20.100000000000001" customHeight="1" x14ac:dyDescent="0.25">
      <c r="B3847" s="538"/>
      <c r="C3847" s="539"/>
      <c r="D3847" s="540"/>
      <c r="E3847" s="541"/>
      <c r="F3847" s="541"/>
      <c r="G3847" s="541"/>
      <c r="H3847" s="541"/>
      <c r="I3847" s="541"/>
      <c r="J3847" s="541"/>
      <c r="K3847" s="541"/>
    </row>
    <row r="3848" spans="2:11" ht="20.100000000000001" customHeight="1" x14ac:dyDescent="0.25">
      <c r="B3848" s="538"/>
      <c r="C3848" s="539"/>
      <c r="D3848" s="540"/>
      <c r="E3848" s="541"/>
      <c r="F3848" s="541"/>
      <c r="G3848" s="541"/>
      <c r="H3848" s="541"/>
      <c r="I3848" s="541"/>
      <c r="J3848" s="541"/>
      <c r="K3848" s="541"/>
    </row>
    <row r="3849" spans="2:11" ht="20.100000000000001" customHeight="1" x14ac:dyDescent="0.25">
      <c r="B3849" s="538"/>
      <c r="C3849" s="539"/>
      <c r="D3849" s="540"/>
      <c r="E3849" s="541"/>
      <c r="F3849" s="541"/>
      <c r="G3849" s="541"/>
      <c r="H3849" s="541"/>
      <c r="I3849" s="541"/>
      <c r="J3849" s="541"/>
      <c r="K3849" s="541"/>
    </row>
    <row r="3850" spans="2:11" ht="20.100000000000001" customHeight="1" x14ac:dyDescent="0.25">
      <c r="B3850" s="538"/>
      <c r="C3850" s="539"/>
      <c r="D3850" s="540"/>
      <c r="E3850" s="541"/>
      <c r="F3850" s="541"/>
      <c r="G3850" s="541"/>
      <c r="H3850" s="541"/>
      <c r="I3850" s="541"/>
      <c r="J3850" s="541"/>
      <c r="K3850" s="541"/>
    </row>
    <row r="3851" spans="2:11" ht="20.100000000000001" customHeight="1" x14ac:dyDescent="0.25">
      <c r="B3851" s="538"/>
      <c r="C3851" s="539"/>
      <c r="D3851" s="540"/>
      <c r="E3851" s="541"/>
      <c r="F3851" s="541"/>
      <c r="G3851" s="541"/>
      <c r="H3851" s="541"/>
      <c r="I3851" s="541"/>
      <c r="J3851" s="541"/>
      <c r="K3851" s="541"/>
    </row>
    <row r="3852" spans="2:11" ht="20.100000000000001" customHeight="1" x14ac:dyDescent="0.25">
      <c r="B3852" s="538"/>
      <c r="C3852" s="539"/>
      <c r="D3852" s="540"/>
      <c r="E3852" s="541"/>
      <c r="F3852" s="541"/>
      <c r="G3852" s="541"/>
      <c r="H3852" s="541"/>
      <c r="I3852" s="541"/>
      <c r="J3852" s="541"/>
      <c r="K3852" s="541"/>
    </row>
    <row r="3853" spans="2:11" ht="20.100000000000001" customHeight="1" x14ac:dyDescent="0.25">
      <c r="B3853" s="538"/>
      <c r="C3853" s="539"/>
      <c r="D3853" s="540"/>
      <c r="E3853" s="541"/>
      <c r="F3853" s="541"/>
      <c r="G3853" s="541"/>
      <c r="H3853" s="541"/>
      <c r="I3853" s="541"/>
      <c r="J3853" s="541"/>
      <c r="K3853" s="541"/>
    </row>
    <row r="3854" spans="2:11" ht="20.100000000000001" customHeight="1" x14ac:dyDescent="0.25">
      <c r="B3854" s="538"/>
      <c r="C3854" s="539"/>
      <c r="D3854" s="540"/>
      <c r="E3854" s="541"/>
      <c r="F3854" s="541"/>
      <c r="G3854" s="541"/>
      <c r="H3854" s="541"/>
      <c r="I3854" s="541"/>
      <c r="J3854" s="541"/>
      <c r="K3854" s="541"/>
    </row>
    <row r="3855" spans="2:11" ht="20.100000000000001" customHeight="1" x14ac:dyDescent="0.25">
      <c r="B3855" s="538"/>
      <c r="C3855" s="539"/>
      <c r="D3855" s="540"/>
      <c r="E3855" s="541"/>
      <c r="F3855" s="541"/>
      <c r="G3855" s="541"/>
      <c r="H3855" s="541"/>
      <c r="I3855" s="541"/>
      <c r="J3855" s="541"/>
      <c r="K3855" s="541"/>
    </row>
    <row r="3856" spans="2:11" ht="20.100000000000001" customHeight="1" x14ac:dyDescent="0.25">
      <c r="B3856" s="538"/>
      <c r="C3856" s="539"/>
      <c r="D3856" s="540"/>
      <c r="E3856" s="541"/>
      <c r="F3856" s="541"/>
      <c r="G3856" s="541"/>
      <c r="H3856" s="541"/>
      <c r="I3856" s="541"/>
      <c r="J3856" s="541"/>
      <c r="K3856" s="541"/>
    </row>
    <row r="3857" spans="2:11" ht="20.100000000000001" customHeight="1" x14ac:dyDescent="0.25">
      <c r="B3857" s="538"/>
      <c r="C3857" s="539"/>
      <c r="D3857" s="540"/>
      <c r="E3857" s="541"/>
      <c r="F3857" s="541"/>
      <c r="G3857" s="541"/>
      <c r="H3857" s="541"/>
      <c r="I3857" s="541"/>
      <c r="J3857" s="541"/>
      <c r="K3857" s="541"/>
    </row>
    <row r="3858" spans="2:11" ht="20.100000000000001" customHeight="1" x14ac:dyDescent="0.25">
      <c r="B3858" s="538"/>
      <c r="C3858" s="539"/>
      <c r="D3858" s="540"/>
      <c r="E3858" s="541"/>
      <c r="F3858" s="541"/>
      <c r="G3858" s="541"/>
      <c r="H3858" s="541"/>
      <c r="I3858" s="541"/>
      <c r="J3858" s="541"/>
      <c r="K3858" s="541"/>
    </row>
    <row r="3859" spans="2:11" ht="20.100000000000001" customHeight="1" x14ac:dyDescent="0.25">
      <c r="B3859" s="538"/>
      <c r="C3859" s="539"/>
      <c r="D3859" s="540"/>
      <c r="E3859" s="541"/>
      <c r="F3859" s="541"/>
      <c r="G3859" s="541"/>
      <c r="H3859" s="541"/>
      <c r="I3859" s="541"/>
      <c r="J3859" s="541"/>
      <c r="K3859" s="541"/>
    </row>
    <row r="3860" spans="2:11" ht="20.100000000000001" customHeight="1" x14ac:dyDescent="0.25">
      <c r="B3860" s="538"/>
      <c r="C3860" s="539"/>
      <c r="D3860" s="540"/>
      <c r="E3860" s="541"/>
      <c r="F3860" s="541"/>
      <c r="G3860" s="541"/>
      <c r="H3860" s="541"/>
      <c r="I3860" s="541"/>
      <c r="J3860" s="541"/>
      <c r="K3860" s="541"/>
    </row>
    <row r="3861" spans="2:11" ht="20.100000000000001" customHeight="1" x14ac:dyDescent="0.25">
      <c r="B3861" s="538"/>
      <c r="C3861" s="539"/>
      <c r="D3861" s="540"/>
      <c r="E3861" s="541"/>
      <c r="F3861" s="541"/>
      <c r="G3861" s="541"/>
      <c r="H3861" s="541"/>
      <c r="I3861" s="541"/>
      <c r="J3861" s="541"/>
      <c r="K3861" s="541"/>
    </row>
    <row r="3862" spans="2:11" ht="20.100000000000001" customHeight="1" x14ac:dyDescent="0.25">
      <c r="B3862" s="538"/>
      <c r="C3862" s="539"/>
      <c r="D3862" s="540"/>
      <c r="E3862" s="541"/>
      <c r="F3862" s="541"/>
      <c r="G3862" s="541"/>
      <c r="H3862" s="541"/>
      <c r="I3862" s="541"/>
      <c r="J3862" s="541"/>
      <c r="K3862" s="541"/>
    </row>
    <row r="3863" spans="2:11" ht="20.100000000000001" customHeight="1" x14ac:dyDescent="0.25">
      <c r="B3863" s="538"/>
      <c r="C3863" s="539"/>
      <c r="D3863" s="540"/>
      <c r="E3863" s="541"/>
      <c r="F3863" s="541"/>
      <c r="G3863" s="541"/>
      <c r="H3863" s="541"/>
      <c r="I3863" s="541"/>
      <c r="J3863" s="541"/>
      <c r="K3863" s="541"/>
    </row>
    <row r="3864" spans="2:11" ht="20.100000000000001" customHeight="1" x14ac:dyDescent="0.25">
      <c r="B3864" s="538"/>
      <c r="C3864" s="539"/>
      <c r="D3864" s="540"/>
      <c r="E3864" s="541"/>
      <c r="F3864" s="541"/>
      <c r="G3864" s="541"/>
      <c r="H3864" s="541"/>
      <c r="I3864" s="541"/>
      <c r="J3864" s="541"/>
      <c r="K3864" s="541"/>
    </row>
    <row r="3865" spans="2:11" ht="20.100000000000001" customHeight="1" x14ac:dyDescent="0.25">
      <c r="B3865" s="538"/>
      <c r="C3865" s="539"/>
      <c r="D3865" s="540"/>
      <c r="E3865" s="541"/>
      <c r="F3865" s="541"/>
      <c r="G3865" s="541"/>
      <c r="H3865" s="541"/>
      <c r="I3865" s="541"/>
      <c r="J3865" s="541"/>
      <c r="K3865" s="541"/>
    </row>
    <row r="3866" spans="2:11" ht="20.100000000000001" customHeight="1" x14ac:dyDescent="0.25">
      <c r="B3866" s="538"/>
      <c r="C3866" s="539"/>
      <c r="D3866" s="540"/>
      <c r="E3866" s="541"/>
      <c r="F3866" s="541"/>
      <c r="G3866" s="541"/>
      <c r="H3866" s="541"/>
      <c r="I3866" s="541"/>
      <c r="J3866" s="541"/>
      <c r="K3866" s="541"/>
    </row>
    <row r="3867" spans="2:11" ht="20.100000000000001" customHeight="1" x14ac:dyDescent="0.25">
      <c r="B3867" s="538"/>
      <c r="C3867" s="539"/>
      <c r="D3867" s="540"/>
      <c r="E3867" s="541"/>
      <c r="F3867" s="541"/>
      <c r="G3867" s="541"/>
      <c r="H3867" s="541"/>
      <c r="I3867" s="541"/>
      <c r="J3867" s="541"/>
      <c r="K3867" s="541"/>
    </row>
    <row r="3868" spans="2:11" ht="20.100000000000001" customHeight="1" x14ac:dyDescent="0.25">
      <c r="B3868" s="538"/>
      <c r="C3868" s="539"/>
      <c r="D3868" s="540"/>
      <c r="E3868" s="541"/>
      <c r="F3868" s="541"/>
      <c r="G3868" s="541"/>
      <c r="H3868" s="541"/>
      <c r="I3868" s="541"/>
      <c r="J3868" s="541"/>
      <c r="K3868" s="541"/>
    </row>
    <row r="3869" spans="2:11" ht="20.100000000000001" customHeight="1" x14ac:dyDescent="0.25">
      <c r="B3869" s="538"/>
      <c r="C3869" s="539"/>
      <c r="D3869" s="540"/>
      <c r="E3869" s="541"/>
      <c r="F3869" s="541"/>
      <c r="G3869" s="541"/>
      <c r="H3869" s="541"/>
      <c r="I3869" s="541"/>
      <c r="J3869" s="541"/>
      <c r="K3869" s="541"/>
    </row>
    <row r="3870" spans="2:11" ht="20.100000000000001" customHeight="1" x14ac:dyDescent="0.25">
      <c r="B3870" s="538"/>
      <c r="C3870" s="539"/>
      <c r="D3870" s="540"/>
      <c r="E3870" s="541"/>
      <c r="F3870" s="541"/>
      <c r="G3870" s="541"/>
      <c r="H3870" s="541"/>
      <c r="I3870" s="541"/>
      <c r="J3870" s="541"/>
      <c r="K3870" s="541"/>
    </row>
    <row r="3871" spans="2:11" ht="20.100000000000001" customHeight="1" x14ac:dyDescent="0.25">
      <c r="B3871" s="538"/>
      <c r="C3871" s="539"/>
      <c r="D3871" s="540"/>
      <c r="E3871" s="541"/>
      <c r="F3871" s="541"/>
      <c r="G3871" s="541"/>
      <c r="H3871" s="541"/>
      <c r="I3871" s="541"/>
      <c r="J3871" s="541"/>
      <c r="K3871" s="541"/>
    </row>
    <row r="3872" spans="2:11" ht="20.100000000000001" customHeight="1" x14ac:dyDescent="0.25">
      <c r="B3872" s="538"/>
      <c r="C3872" s="539"/>
      <c r="D3872" s="540"/>
      <c r="E3872" s="541"/>
      <c r="F3872" s="541"/>
      <c r="G3872" s="541"/>
      <c r="H3872" s="541"/>
      <c r="I3872" s="541"/>
      <c r="J3872" s="541"/>
      <c r="K3872" s="541"/>
    </row>
    <row r="3873" spans="2:11" ht="20.100000000000001" customHeight="1" x14ac:dyDescent="0.25">
      <c r="B3873" s="538"/>
      <c r="C3873" s="539"/>
      <c r="D3873" s="540"/>
      <c r="E3873" s="541"/>
      <c r="F3873" s="541"/>
      <c r="G3873" s="541"/>
      <c r="H3873" s="541"/>
      <c r="I3873" s="541"/>
      <c r="J3873" s="541"/>
      <c r="K3873" s="541"/>
    </row>
    <row r="3874" spans="2:11" ht="20.100000000000001" customHeight="1" x14ac:dyDescent="0.25">
      <c r="B3874" s="538"/>
      <c r="C3874" s="539"/>
      <c r="D3874" s="540"/>
      <c r="E3874" s="541"/>
      <c r="F3874" s="541"/>
      <c r="G3874" s="541"/>
      <c r="H3874" s="541"/>
      <c r="I3874" s="541"/>
      <c r="J3874" s="541"/>
      <c r="K3874" s="541"/>
    </row>
    <row r="3875" spans="2:11" ht="20.100000000000001" customHeight="1" x14ac:dyDescent="0.25">
      <c r="B3875" s="538"/>
      <c r="C3875" s="539"/>
      <c r="D3875" s="540"/>
      <c r="E3875" s="541"/>
      <c r="F3875" s="541"/>
      <c r="G3875" s="541"/>
      <c r="H3875" s="541"/>
      <c r="I3875" s="541"/>
      <c r="J3875" s="541"/>
      <c r="K3875" s="541"/>
    </row>
    <row r="3876" spans="2:11" ht="20.100000000000001" customHeight="1" x14ac:dyDescent="0.25">
      <c r="B3876" s="538"/>
      <c r="C3876" s="539"/>
      <c r="D3876" s="540"/>
      <c r="E3876" s="541"/>
      <c r="F3876" s="541"/>
      <c r="G3876" s="541"/>
      <c r="H3876" s="541"/>
      <c r="I3876" s="541"/>
      <c r="J3876" s="541"/>
      <c r="K3876" s="541"/>
    </row>
    <row r="3877" spans="2:11" ht="20.100000000000001" customHeight="1" x14ac:dyDescent="0.25">
      <c r="B3877" s="538"/>
      <c r="C3877" s="539"/>
      <c r="D3877" s="540"/>
      <c r="E3877" s="541"/>
      <c r="F3877" s="541"/>
      <c r="G3877" s="541"/>
      <c r="H3877" s="541"/>
      <c r="I3877" s="541"/>
      <c r="J3877" s="541"/>
      <c r="K3877" s="541"/>
    </row>
    <row r="3878" spans="2:11" ht="20.100000000000001" customHeight="1" x14ac:dyDescent="0.25">
      <c r="B3878" s="538"/>
      <c r="C3878" s="539"/>
      <c r="D3878" s="540"/>
      <c r="E3878" s="541"/>
      <c r="F3878" s="541"/>
      <c r="G3878" s="541"/>
      <c r="H3878" s="541"/>
      <c r="I3878" s="541"/>
      <c r="J3878" s="541"/>
      <c r="K3878" s="541"/>
    </row>
    <row r="3879" spans="2:11" ht="20.100000000000001" customHeight="1" x14ac:dyDescent="0.25">
      <c r="B3879" s="538"/>
      <c r="C3879" s="539"/>
      <c r="D3879" s="540"/>
      <c r="E3879" s="541"/>
      <c r="F3879" s="541"/>
      <c r="G3879" s="541"/>
      <c r="H3879" s="541"/>
      <c r="I3879" s="541"/>
      <c r="J3879" s="541"/>
      <c r="K3879" s="541"/>
    </row>
    <row r="3880" spans="2:11" ht="20.100000000000001" customHeight="1" x14ac:dyDescent="0.25">
      <c r="B3880" s="538"/>
      <c r="C3880" s="539"/>
      <c r="D3880" s="540"/>
      <c r="E3880" s="541"/>
      <c r="F3880" s="541"/>
      <c r="G3880" s="541"/>
      <c r="H3880" s="541"/>
      <c r="I3880" s="541"/>
      <c r="J3880" s="541"/>
      <c r="K3880" s="541"/>
    </row>
    <row r="3881" spans="2:11" ht="20.100000000000001" customHeight="1" x14ac:dyDescent="0.25">
      <c r="B3881" s="538"/>
      <c r="C3881" s="539"/>
      <c r="D3881" s="540"/>
      <c r="E3881" s="541"/>
      <c r="F3881" s="541"/>
      <c r="G3881" s="541"/>
      <c r="H3881" s="541"/>
      <c r="I3881" s="541"/>
      <c r="J3881" s="541"/>
      <c r="K3881" s="541"/>
    </row>
    <row r="3882" spans="2:11" ht="20.100000000000001" customHeight="1" x14ac:dyDescent="0.25">
      <c r="B3882" s="538"/>
      <c r="C3882" s="539"/>
      <c r="D3882" s="540"/>
      <c r="E3882" s="541"/>
      <c r="F3882" s="541"/>
      <c r="G3882" s="541"/>
      <c r="H3882" s="541"/>
      <c r="I3882" s="541"/>
      <c r="J3882" s="541"/>
      <c r="K3882" s="541"/>
    </row>
    <row r="3883" spans="2:11" ht="20.100000000000001" customHeight="1" x14ac:dyDescent="0.25">
      <c r="B3883" s="538"/>
      <c r="C3883" s="539"/>
      <c r="D3883" s="540"/>
      <c r="E3883" s="541"/>
      <c r="F3883" s="541"/>
      <c r="G3883" s="541"/>
      <c r="H3883" s="541"/>
      <c r="I3883" s="541"/>
      <c r="J3883" s="541"/>
      <c r="K3883" s="541"/>
    </row>
    <row r="3884" spans="2:11" ht="20.100000000000001" customHeight="1" x14ac:dyDescent="0.25">
      <c r="B3884" s="538"/>
      <c r="C3884" s="539"/>
      <c r="D3884" s="540"/>
      <c r="E3884" s="541"/>
      <c r="F3884" s="541"/>
      <c r="G3884" s="541"/>
      <c r="H3884" s="541"/>
      <c r="I3884" s="541"/>
      <c r="J3884" s="541"/>
      <c r="K3884" s="541"/>
    </row>
    <row r="3885" spans="2:11" ht="20.100000000000001" customHeight="1" x14ac:dyDescent="0.25">
      <c r="B3885" s="538"/>
      <c r="C3885" s="539"/>
      <c r="D3885" s="540"/>
      <c r="E3885" s="541"/>
      <c r="F3885" s="541"/>
      <c r="G3885" s="541"/>
      <c r="H3885" s="541"/>
      <c r="I3885" s="541"/>
      <c r="J3885" s="541"/>
      <c r="K3885" s="541"/>
    </row>
    <row r="3886" spans="2:11" ht="20.100000000000001" customHeight="1" x14ac:dyDescent="0.25">
      <c r="B3886" s="538"/>
      <c r="C3886" s="539"/>
      <c r="D3886" s="540"/>
      <c r="E3886" s="541"/>
      <c r="F3886" s="541"/>
      <c r="G3886" s="541"/>
      <c r="H3886" s="541"/>
      <c r="I3886" s="541"/>
      <c r="J3886" s="541"/>
      <c r="K3886" s="541"/>
    </row>
    <row r="3887" spans="2:11" ht="20.100000000000001" customHeight="1" x14ac:dyDescent="0.25">
      <c r="B3887" s="538"/>
      <c r="C3887" s="539"/>
      <c r="D3887" s="540"/>
      <c r="E3887" s="541"/>
      <c r="F3887" s="541"/>
      <c r="G3887" s="541"/>
      <c r="H3887" s="541"/>
      <c r="I3887" s="541"/>
      <c r="J3887" s="541"/>
      <c r="K3887" s="541"/>
    </row>
    <row r="3888" spans="2:11" ht="20.100000000000001" customHeight="1" x14ac:dyDescent="0.25">
      <c r="B3888" s="538"/>
      <c r="C3888" s="539"/>
      <c r="D3888" s="540"/>
      <c r="E3888" s="541"/>
      <c r="F3888" s="541"/>
      <c r="G3888" s="541"/>
      <c r="H3888" s="541"/>
      <c r="I3888" s="541"/>
      <c r="J3888" s="541"/>
      <c r="K3888" s="541"/>
    </row>
    <row r="3889" spans="2:11" ht="20.100000000000001" customHeight="1" x14ac:dyDescent="0.25">
      <c r="B3889" s="538"/>
      <c r="C3889" s="539"/>
      <c r="D3889" s="540"/>
      <c r="E3889" s="541"/>
      <c r="F3889" s="541"/>
      <c r="G3889" s="541"/>
      <c r="H3889" s="541"/>
      <c r="I3889" s="541"/>
      <c r="J3889" s="541"/>
      <c r="K3889" s="541"/>
    </row>
    <row r="3890" spans="2:11" ht="20.100000000000001" customHeight="1" x14ac:dyDescent="0.25">
      <c r="B3890" s="538"/>
      <c r="C3890" s="539"/>
      <c r="D3890" s="540"/>
      <c r="E3890" s="541"/>
      <c r="F3890" s="541"/>
      <c r="G3890" s="541"/>
      <c r="H3890" s="541"/>
      <c r="I3890" s="541"/>
      <c r="J3890" s="541"/>
      <c r="K3890" s="541"/>
    </row>
    <row r="3891" spans="2:11" ht="20.100000000000001" customHeight="1" x14ac:dyDescent="0.25">
      <c r="B3891" s="538"/>
      <c r="C3891" s="539"/>
      <c r="D3891" s="540"/>
      <c r="E3891" s="541"/>
      <c r="F3891" s="541"/>
      <c r="G3891" s="541"/>
      <c r="H3891" s="541"/>
      <c r="I3891" s="541"/>
      <c r="J3891" s="541"/>
      <c r="K3891" s="541"/>
    </row>
    <row r="3892" spans="2:11" ht="20.100000000000001" customHeight="1" x14ac:dyDescent="0.25">
      <c r="B3892" s="538"/>
      <c r="C3892" s="539"/>
      <c r="D3892" s="540"/>
      <c r="E3892" s="541"/>
      <c r="F3892" s="541"/>
      <c r="G3892" s="541"/>
      <c r="H3892" s="541"/>
      <c r="I3892" s="541"/>
      <c r="J3892" s="541"/>
      <c r="K3892" s="541"/>
    </row>
    <row r="3893" spans="2:11" ht="20.100000000000001" customHeight="1" x14ac:dyDescent="0.25">
      <c r="B3893" s="538"/>
      <c r="C3893" s="539"/>
      <c r="D3893" s="540"/>
      <c r="E3893" s="541"/>
      <c r="F3893" s="541"/>
      <c r="G3893" s="541"/>
      <c r="H3893" s="541"/>
      <c r="I3893" s="541"/>
      <c r="J3893" s="541"/>
      <c r="K3893" s="541"/>
    </row>
    <row r="3894" spans="2:11" ht="20.100000000000001" customHeight="1" x14ac:dyDescent="0.25">
      <c r="B3894" s="538"/>
      <c r="C3894" s="539"/>
      <c r="D3894" s="540"/>
      <c r="E3894" s="541"/>
      <c r="F3894" s="541"/>
      <c r="G3894" s="541"/>
      <c r="H3894" s="541"/>
      <c r="I3894" s="541"/>
      <c r="J3894" s="541"/>
      <c r="K3894" s="541"/>
    </row>
    <row r="3895" spans="2:11" ht="20.100000000000001" customHeight="1" x14ac:dyDescent="0.25">
      <c r="B3895" s="538"/>
      <c r="C3895" s="539"/>
      <c r="D3895" s="540"/>
      <c r="E3895" s="541"/>
      <c r="F3895" s="541"/>
      <c r="G3895" s="541"/>
      <c r="H3895" s="541"/>
      <c r="I3895" s="541"/>
      <c r="J3895" s="541"/>
      <c r="K3895" s="541"/>
    </row>
    <row r="3896" spans="2:11" ht="20.100000000000001" customHeight="1" x14ac:dyDescent="0.25">
      <c r="B3896" s="538"/>
      <c r="C3896" s="539"/>
      <c r="D3896" s="540"/>
      <c r="E3896" s="541"/>
      <c r="F3896" s="541"/>
      <c r="G3896" s="541"/>
      <c r="H3896" s="541"/>
      <c r="I3896" s="541"/>
      <c r="J3896" s="541"/>
      <c r="K3896" s="541"/>
    </row>
    <row r="3897" spans="2:11" ht="20.100000000000001" customHeight="1" x14ac:dyDescent="0.25">
      <c r="B3897" s="538"/>
      <c r="C3897" s="539"/>
      <c r="D3897" s="540"/>
      <c r="E3897" s="541"/>
      <c r="F3897" s="541"/>
      <c r="G3897" s="541"/>
      <c r="H3897" s="541"/>
      <c r="I3897" s="541"/>
      <c r="J3897" s="541"/>
      <c r="K3897" s="541"/>
    </row>
    <row r="3898" spans="2:11" ht="20.100000000000001" customHeight="1" x14ac:dyDescent="0.25">
      <c r="B3898" s="538"/>
      <c r="C3898" s="539"/>
      <c r="D3898" s="540"/>
      <c r="E3898" s="541"/>
      <c r="F3898" s="541"/>
      <c r="G3898" s="541"/>
      <c r="H3898" s="541"/>
      <c r="I3898" s="541"/>
      <c r="J3898" s="541"/>
      <c r="K3898" s="541"/>
    </row>
    <row r="3899" spans="2:11" ht="20.100000000000001" customHeight="1" x14ac:dyDescent="0.25">
      <c r="B3899" s="538"/>
      <c r="C3899" s="539"/>
      <c r="D3899" s="540"/>
      <c r="E3899" s="541"/>
      <c r="F3899" s="541"/>
      <c r="G3899" s="541"/>
      <c r="H3899" s="541"/>
      <c r="I3899" s="541"/>
      <c r="J3899" s="541"/>
      <c r="K3899" s="541"/>
    </row>
    <row r="3900" spans="2:11" ht="20.100000000000001" customHeight="1" x14ac:dyDescent="0.25">
      <c r="B3900" s="538"/>
      <c r="C3900" s="539"/>
      <c r="D3900" s="540"/>
      <c r="E3900" s="541"/>
      <c r="F3900" s="541"/>
      <c r="G3900" s="541"/>
      <c r="H3900" s="541"/>
      <c r="I3900" s="541"/>
      <c r="J3900" s="541"/>
      <c r="K3900" s="541"/>
    </row>
    <row r="3901" spans="2:11" ht="20.100000000000001" customHeight="1" x14ac:dyDescent="0.25">
      <c r="B3901" s="538"/>
      <c r="C3901" s="539"/>
      <c r="D3901" s="540"/>
      <c r="E3901" s="541"/>
      <c r="F3901" s="541"/>
      <c r="G3901" s="541"/>
      <c r="H3901" s="541"/>
      <c r="I3901" s="541"/>
      <c r="J3901" s="541"/>
      <c r="K3901" s="541"/>
    </row>
    <row r="3902" spans="2:11" ht="20.100000000000001" customHeight="1" x14ac:dyDescent="0.25">
      <c r="B3902" s="538"/>
      <c r="C3902" s="539"/>
      <c r="D3902" s="540"/>
      <c r="E3902" s="541"/>
      <c r="F3902" s="541"/>
      <c r="G3902" s="541"/>
      <c r="H3902" s="541"/>
      <c r="I3902" s="541"/>
      <c r="J3902" s="541"/>
      <c r="K3902" s="541"/>
    </row>
    <row r="3903" spans="2:11" ht="20.100000000000001" customHeight="1" x14ac:dyDescent="0.25">
      <c r="B3903" s="538"/>
      <c r="C3903" s="539"/>
      <c r="D3903" s="540"/>
      <c r="E3903" s="541"/>
      <c r="F3903" s="541"/>
      <c r="G3903" s="541"/>
      <c r="H3903" s="541"/>
      <c r="I3903" s="541"/>
      <c r="J3903" s="541"/>
      <c r="K3903" s="541"/>
    </row>
    <row r="3904" spans="2:11" ht="20.100000000000001" customHeight="1" x14ac:dyDescent="0.25">
      <c r="B3904" s="538"/>
      <c r="C3904" s="539"/>
      <c r="D3904" s="540"/>
      <c r="E3904" s="541"/>
      <c r="F3904" s="541"/>
      <c r="G3904" s="541"/>
      <c r="H3904" s="541"/>
      <c r="I3904" s="541"/>
      <c r="J3904" s="541"/>
      <c r="K3904" s="541"/>
    </row>
    <row r="3905" spans="2:11" ht="20.100000000000001" customHeight="1" x14ac:dyDescent="0.25">
      <c r="B3905" s="538"/>
      <c r="C3905" s="539"/>
      <c r="D3905" s="540"/>
      <c r="E3905" s="541"/>
      <c r="F3905" s="541"/>
      <c r="G3905" s="541"/>
      <c r="H3905" s="541"/>
      <c r="I3905" s="541"/>
      <c r="J3905" s="541"/>
      <c r="K3905" s="541"/>
    </row>
    <row r="3906" spans="2:11" ht="20.100000000000001" customHeight="1" x14ac:dyDescent="0.25">
      <c r="B3906" s="538"/>
      <c r="C3906" s="539"/>
      <c r="D3906" s="540"/>
      <c r="E3906" s="541"/>
      <c r="F3906" s="541"/>
      <c r="G3906" s="541"/>
      <c r="H3906" s="541"/>
      <c r="I3906" s="541"/>
      <c r="J3906" s="541"/>
      <c r="K3906" s="541"/>
    </row>
    <row r="3907" spans="2:11" ht="20.100000000000001" customHeight="1" x14ac:dyDescent="0.25">
      <c r="B3907" s="538"/>
      <c r="C3907" s="539"/>
      <c r="D3907" s="540"/>
      <c r="E3907" s="541"/>
      <c r="F3907" s="541"/>
      <c r="G3907" s="541"/>
      <c r="H3907" s="541"/>
      <c r="I3907" s="541"/>
      <c r="J3907" s="541"/>
      <c r="K3907" s="541"/>
    </row>
    <row r="3908" spans="2:11" ht="20.100000000000001" customHeight="1" x14ac:dyDescent="0.25">
      <c r="B3908" s="538"/>
      <c r="C3908" s="539"/>
      <c r="D3908" s="540"/>
      <c r="E3908" s="541"/>
      <c r="F3908" s="541"/>
      <c r="G3908" s="541"/>
      <c r="H3908" s="541"/>
      <c r="I3908" s="541"/>
      <c r="J3908" s="541"/>
      <c r="K3908" s="541"/>
    </row>
    <row r="3909" spans="2:11" ht="20.100000000000001" customHeight="1" x14ac:dyDescent="0.25">
      <c r="B3909" s="538"/>
      <c r="C3909" s="539"/>
      <c r="D3909" s="540"/>
      <c r="E3909" s="541"/>
      <c r="F3909" s="541"/>
      <c r="G3909" s="541"/>
      <c r="H3909" s="541"/>
      <c r="I3909" s="541"/>
      <c r="J3909" s="541"/>
      <c r="K3909" s="541"/>
    </row>
    <row r="3910" spans="2:11" ht="20.100000000000001" customHeight="1" x14ac:dyDescent="0.25">
      <c r="B3910" s="538"/>
      <c r="C3910" s="539"/>
      <c r="D3910" s="540"/>
      <c r="E3910" s="541"/>
      <c r="F3910" s="541"/>
      <c r="G3910" s="541"/>
      <c r="H3910" s="541"/>
      <c r="I3910" s="541"/>
      <c r="J3910" s="541"/>
      <c r="K3910" s="541"/>
    </row>
    <row r="3911" spans="2:11" ht="20.100000000000001" customHeight="1" x14ac:dyDescent="0.25">
      <c r="B3911" s="538"/>
      <c r="C3911" s="539"/>
      <c r="D3911" s="540"/>
      <c r="E3911" s="541"/>
      <c r="F3911" s="541"/>
      <c r="G3911" s="541"/>
      <c r="H3911" s="541"/>
      <c r="I3911" s="541"/>
      <c r="J3911" s="541"/>
      <c r="K3911" s="541"/>
    </row>
    <row r="3912" spans="2:11" ht="20.100000000000001" customHeight="1" x14ac:dyDescent="0.25">
      <c r="B3912" s="538"/>
      <c r="C3912" s="539"/>
      <c r="D3912" s="540"/>
      <c r="E3912" s="541"/>
      <c r="F3912" s="541"/>
      <c r="G3912" s="541"/>
      <c r="H3912" s="541"/>
      <c r="I3912" s="541"/>
      <c r="J3912" s="541"/>
      <c r="K3912" s="541"/>
    </row>
    <row r="3913" spans="2:11" ht="20.100000000000001" customHeight="1" x14ac:dyDescent="0.25">
      <c r="B3913" s="538"/>
      <c r="C3913" s="539"/>
      <c r="D3913" s="540"/>
      <c r="E3913" s="541"/>
      <c r="F3913" s="541"/>
      <c r="G3913" s="541"/>
      <c r="H3913" s="541"/>
      <c r="I3913" s="541"/>
      <c r="J3913" s="541"/>
      <c r="K3913" s="541"/>
    </row>
    <row r="3914" spans="2:11" ht="20.100000000000001" customHeight="1" x14ac:dyDescent="0.25">
      <c r="B3914" s="538"/>
      <c r="C3914" s="539"/>
      <c r="D3914" s="540"/>
      <c r="E3914" s="541"/>
      <c r="F3914" s="541"/>
      <c r="G3914" s="541"/>
      <c r="H3914" s="541"/>
      <c r="I3914" s="541"/>
      <c r="J3914" s="541"/>
      <c r="K3914" s="541"/>
    </row>
    <row r="3915" spans="2:11" ht="20.100000000000001" customHeight="1" x14ac:dyDescent="0.25">
      <c r="B3915" s="538"/>
      <c r="C3915" s="539"/>
      <c r="D3915" s="540"/>
      <c r="E3915" s="541"/>
      <c r="F3915" s="541"/>
      <c r="G3915" s="541"/>
      <c r="H3915" s="541"/>
      <c r="I3915" s="541"/>
      <c r="J3915" s="541"/>
      <c r="K3915" s="541"/>
    </row>
    <row r="3916" spans="2:11" ht="20.100000000000001" customHeight="1" x14ac:dyDescent="0.25">
      <c r="B3916" s="538"/>
      <c r="C3916" s="539"/>
      <c r="D3916" s="540"/>
      <c r="E3916" s="541"/>
      <c r="F3916" s="541"/>
      <c r="G3916" s="541"/>
      <c r="H3916" s="541"/>
      <c r="I3916" s="541"/>
      <c r="J3916" s="541"/>
      <c r="K3916" s="541"/>
    </row>
    <row r="3917" spans="2:11" ht="20.100000000000001" customHeight="1" x14ac:dyDescent="0.25">
      <c r="B3917" s="538"/>
      <c r="C3917" s="539"/>
      <c r="D3917" s="540"/>
      <c r="E3917" s="541"/>
      <c r="F3917" s="541"/>
      <c r="G3917" s="541"/>
      <c r="H3917" s="541"/>
      <c r="I3917" s="541"/>
      <c r="J3917" s="541"/>
      <c r="K3917" s="541"/>
    </row>
    <row r="3918" spans="2:11" ht="20.100000000000001" customHeight="1" x14ac:dyDescent="0.25">
      <c r="B3918" s="538"/>
      <c r="C3918" s="539"/>
      <c r="D3918" s="540"/>
      <c r="E3918" s="541"/>
      <c r="F3918" s="541"/>
      <c r="G3918" s="541"/>
      <c r="H3918" s="541"/>
      <c r="I3918" s="541"/>
      <c r="J3918" s="541"/>
      <c r="K3918" s="541"/>
    </row>
    <row r="3919" spans="2:11" ht="20.100000000000001" customHeight="1" x14ac:dyDescent="0.25">
      <c r="B3919" s="538"/>
      <c r="C3919" s="539"/>
      <c r="D3919" s="540"/>
      <c r="E3919" s="541"/>
      <c r="F3919" s="541"/>
      <c r="G3919" s="541"/>
      <c r="H3919" s="541"/>
      <c r="I3919" s="541"/>
      <c r="J3919" s="541"/>
      <c r="K3919" s="541"/>
    </row>
    <row r="3920" spans="2:11" ht="20.100000000000001" customHeight="1" x14ac:dyDescent="0.25">
      <c r="B3920" s="538"/>
      <c r="C3920" s="539"/>
      <c r="D3920" s="540"/>
      <c r="E3920" s="541"/>
      <c r="F3920" s="541"/>
      <c r="G3920" s="541"/>
      <c r="H3920" s="541"/>
      <c r="I3920" s="541"/>
      <c r="J3920" s="541"/>
      <c r="K3920" s="541"/>
    </row>
    <row r="3921" spans="2:11" ht="20.100000000000001" customHeight="1" x14ac:dyDescent="0.25">
      <c r="B3921" s="538"/>
      <c r="C3921" s="539"/>
      <c r="D3921" s="540"/>
      <c r="E3921" s="541"/>
      <c r="F3921" s="541"/>
      <c r="G3921" s="541"/>
      <c r="H3921" s="541"/>
      <c r="I3921" s="541"/>
      <c r="J3921" s="541"/>
      <c r="K3921" s="541"/>
    </row>
    <row r="3922" spans="2:11" ht="20.100000000000001" customHeight="1" x14ac:dyDescent="0.25">
      <c r="B3922" s="538"/>
      <c r="C3922" s="539"/>
      <c r="D3922" s="540"/>
      <c r="E3922" s="541"/>
      <c r="F3922" s="541"/>
      <c r="G3922" s="541"/>
      <c r="H3922" s="541"/>
      <c r="I3922" s="541"/>
      <c r="J3922" s="541"/>
      <c r="K3922" s="541"/>
    </row>
    <row r="3923" spans="2:11" ht="20.100000000000001" customHeight="1" x14ac:dyDescent="0.25">
      <c r="B3923" s="538"/>
      <c r="C3923" s="539"/>
      <c r="D3923" s="540"/>
      <c r="E3923" s="541"/>
      <c r="F3923" s="541"/>
      <c r="G3923" s="541"/>
      <c r="H3923" s="541"/>
      <c r="I3923" s="541"/>
      <c r="J3923" s="541"/>
      <c r="K3923" s="541"/>
    </row>
    <row r="3924" spans="2:11" ht="20.100000000000001" customHeight="1" x14ac:dyDescent="0.25">
      <c r="B3924" s="538"/>
      <c r="C3924" s="539"/>
      <c r="D3924" s="540"/>
      <c r="E3924" s="541"/>
      <c r="F3924" s="541"/>
      <c r="G3924" s="541"/>
      <c r="H3924" s="541"/>
      <c r="I3924" s="541"/>
      <c r="J3924" s="541"/>
      <c r="K3924" s="541"/>
    </row>
    <row r="3925" spans="2:11" ht="20.100000000000001" customHeight="1" x14ac:dyDescent="0.25">
      <c r="B3925" s="538"/>
      <c r="C3925" s="539"/>
      <c r="D3925" s="540"/>
      <c r="E3925" s="541"/>
      <c r="F3925" s="541"/>
      <c r="G3925" s="541"/>
      <c r="H3925" s="541"/>
      <c r="I3925" s="541"/>
      <c r="J3925" s="541"/>
      <c r="K3925" s="541"/>
    </row>
    <row r="3926" spans="2:11" ht="20.100000000000001" customHeight="1" x14ac:dyDescent="0.25">
      <c r="B3926" s="538"/>
      <c r="C3926" s="539"/>
      <c r="D3926" s="540"/>
      <c r="E3926" s="541"/>
      <c r="F3926" s="541"/>
      <c r="G3926" s="541"/>
      <c r="H3926" s="541"/>
      <c r="I3926" s="541"/>
      <c r="J3926" s="541"/>
      <c r="K3926" s="541"/>
    </row>
    <row r="3927" spans="2:11" ht="20.100000000000001" customHeight="1" x14ac:dyDescent="0.25">
      <c r="B3927" s="538"/>
      <c r="C3927" s="539"/>
      <c r="D3927" s="540"/>
      <c r="E3927" s="541"/>
      <c r="F3927" s="541"/>
      <c r="G3927" s="541"/>
      <c r="H3927" s="541"/>
      <c r="I3927" s="541"/>
      <c r="J3927" s="541"/>
      <c r="K3927" s="541"/>
    </row>
    <row r="3928" spans="2:11" ht="20.100000000000001" customHeight="1" x14ac:dyDescent="0.25">
      <c r="B3928" s="538"/>
      <c r="C3928" s="539"/>
      <c r="D3928" s="540"/>
      <c r="E3928" s="541"/>
      <c r="F3928" s="541"/>
      <c r="G3928" s="541"/>
      <c r="H3928" s="541"/>
      <c r="I3928" s="541"/>
      <c r="J3928" s="541"/>
      <c r="K3928" s="541"/>
    </row>
    <row r="3929" spans="2:11" ht="20.100000000000001" customHeight="1" x14ac:dyDescent="0.25">
      <c r="B3929" s="538"/>
      <c r="C3929" s="539"/>
      <c r="D3929" s="540"/>
      <c r="E3929" s="541"/>
      <c r="F3929" s="541"/>
      <c r="G3929" s="541"/>
      <c r="H3929" s="541"/>
      <c r="I3929" s="541"/>
      <c r="J3929" s="541"/>
      <c r="K3929" s="541"/>
    </row>
    <row r="3930" spans="2:11" ht="20.100000000000001" customHeight="1" x14ac:dyDescent="0.25">
      <c r="B3930" s="538"/>
      <c r="C3930" s="539"/>
      <c r="D3930" s="540"/>
      <c r="E3930" s="541"/>
      <c r="F3930" s="541"/>
      <c r="G3930" s="541"/>
      <c r="H3930" s="541"/>
      <c r="I3930" s="541"/>
      <c r="J3930" s="541"/>
      <c r="K3930" s="541"/>
    </row>
    <row r="3931" spans="2:11" ht="20.100000000000001" customHeight="1" x14ac:dyDescent="0.25">
      <c r="B3931" s="538"/>
      <c r="C3931" s="539"/>
      <c r="D3931" s="540"/>
      <c r="E3931" s="541"/>
      <c r="F3931" s="541"/>
      <c r="G3931" s="541"/>
      <c r="H3931" s="541"/>
      <c r="I3931" s="541"/>
      <c r="J3931" s="541"/>
      <c r="K3931" s="541"/>
    </row>
    <row r="3932" spans="2:11" ht="20.100000000000001" customHeight="1" x14ac:dyDescent="0.25">
      <c r="B3932" s="538"/>
      <c r="C3932" s="539"/>
      <c r="D3932" s="540"/>
      <c r="E3932" s="541"/>
      <c r="F3932" s="541"/>
      <c r="G3932" s="541"/>
      <c r="H3932" s="541"/>
      <c r="I3932" s="541"/>
      <c r="J3932" s="541"/>
      <c r="K3932" s="541"/>
    </row>
    <row r="3933" spans="2:11" ht="20.100000000000001" customHeight="1" x14ac:dyDescent="0.25">
      <c r="B3933" s="538"/>
      <c r="C3933" s="539"/>
      <c r="D3933" s="540"/>
      <c r="E3933" s="541"/>
      <c r="F3933" s="541"/>
      <c r="G3933" s="541"/>
      <c r="H3933" s="541"/>
      <c r="I3933" s="541"/>
      <c r="J3933" s="541"/>
      <c r="K3933" s="541"/>
    </row>
    <row r="3934" spans="2:11" ht="20.100000000000001" customHeight="1" x14ac:dyDescent="0.25">
      <c r="B3934" s="538"/>
      <c r="C3934" s="539"/>
      <c r="D3934" s="540"/>
      <c r="E3934" s="541"/>
      <c r="F3934" s="541"/>
      <c r="G3934" s="541"/>
      <c r="H3934" s="541"/>
      <c r="I3934" s="541"/>
      <c r="J3934" s="541"/>
      <c r="K3934" s="541"/>
    </row>
    <row r="3935" spans="2:11" ht="20.100000000000001" customHeight="1" x14ac:dyDescent="0.25">
      <c r="B3935" s="538"/>
      <c r="C3935" s="539"/>
      <c r="D3935" s="540"/>
      <c r="E3935" s="541"/>
      <c r="F3935" s="541"/>
      <c r="G3935" s="541"/>
      <c r="H3935" s="541"/>
      <c r="I3935" s="541"/>
      <c r="J3935" s="541"/>
      <c r="K3935" s="541"/>
    </row>
    <row r="3936" spans="2:11" ht="20.100000000000001" customHeight="1" x14ac:dyDescent="0.25">
      <c r="B3936" s="538"/>
      <c r="C3936" s="539"/>
      <c r="D3936" s="540"/>
      <c r="E3936" s="541"/>
      <c r="F3936" s="541"/>
      <c r="G3936" s="541"/>
      <c r="H3936" s="541"/>
      <c r="I3936" s="541"/>
      <c r="J3936" s="541"/>
      <c r="K3936" s="541"/>
    </row>
    <row r="3937" spans="2:11" ht="20.100000000000001" customHeight="1" x14ac:dyDescent="0.25">
      <c r="B3937" s="538"/>
      <c r="C3937" s="539"/>
      <c r="D3937" s="540"/>
      <c r="E3937" s="541"/>
      <c r="F3937" s="541"/>
      <c r="G3937" s="541"/>
      <c r="H3937" s="541"/>
      <c r="I3937" s="541"/>
      <c r="J3937" s="541"/>
      <c r="K3937" s="541"/>
    </row>
    <row r="3938" spans="2:11" ht="20.100000000000001" customHeight="1" x14ac:dyDescent="0.25">
      <c r="B3938" s="538"/>
      <c r="C3938" s="539"/>
      <c r="D3938" s="540"/>
      <c r="E3938" s="541"/>
      <c r="F3938" s="541"/>
      <c r="G3938" s="541"/>
      <c r="H3938" s="541"/>
      <c r="I3938" s="541"/>
      <c r="J3938" s="541"/>
      <c r="K3938" s="541"/>
    </row>
    <row r="3939" spans="2:11" ht="20.100000000000001" customHeight="1" x14ac:dyDescent="0.25">
      <c r="B3939" s="538"/>
      <c r="C3939" s="539"/>
      <c r="D3939" s="540"/>
      <c r="E3939" s="541"/>
      <c r="F3939" s="541"/>
      <c r="G3939" s="541"/>
      <c r="H3939" s="541"/>
      <c r="I3939" s="541"/>
      <c r="J3939" s="541"/>
      <c r="K3939" s="541"/>
    </row>
    <row r="3940" spans="2:11" ht="20.100000000000001" customHeight="1" x14ac:dyDescent="0.25">
      <c r="B3940" s="538"/>
      <c r="C3940" s="539"/>
      <c r="D3940" s="540"/>
      <c r="E3940" s="541"/>
      <c r="F3940" s="541"/>
      <c r="G3940" s="541"/>
      <c r="H3940" s="541"/>
      <c r="I3940" s="541"/>
      <c r="J3940" s="541"/>
      <c r="K3940" s="541"/>
    </row>
    <row r="3941" spans="2:11" ht="20.100000000000001" customHeight="1" x14ac:dyDescent="0.25">
      <c r="B3941" s="538"/>
      <c r="C3941" s="539"/>
      <c r="D3941" s="540"/>
      <c r="E3941" s="541"/>
      <c r="F3941" s="541"/>
      <c r="G3941" s="541"/>
      <c r="H3941" s="541"/>
      <c r="I3941" s="541"/>
      <c r="J3941" s="541"/>
      <c r="K3941" s="541"/>
    </row>
    <row r="3942" spans="2:11" ht="20.100000000000001" customHeight="1" x14ac:dyDescent="0.25">
      <c r="B3942" s="538"/>
      <c r="C3942" s="539"/>
      <c r="D3942" s="540"/>
      <c r="E3942" s="541"/>
      <c r="F3942" s="541"/>
      <c r="G3942" s="541"/>
      <c r="H3942" s="541"/>
      <c r="I3942" s="541"/>
      <c r="J3942" s="541"/>
      <c r="K3942" s="541"/>
    </row>
    <row r="3943" spans="2:11" ht="20.100000000000001" customHeight="1" x14ac:dyDescent="0.25">
      <c r="B3943" s="538"/>
      <c r="C3943" s="539"/>
      <c r="D3943" s="540"/>
      <c r="E3943" s="541"/>
      <c r="F3943" s="541"/>
      <c r="G3943" s="541"/>
      <c r="H3943" s="541"/>
      <c r="I3943" s="541"/>
      <c r="J3943" s="541"/>
      <c r="K3943" s="541"/>
    </row>
    <row r="3944" spans="2:11" ht="20.100000000000001" customHeight="1" x14ac:dyDescent="0.25">
      <c r="B3944" s="538"/>
      <c r="C3944" s="539"/>
      <c r="D3944" s="540"/>
      <c r="E3944" s="541"/>
      <c r="F3944" s="541"/>
      <c r="G3944" s="541"/>
      <c r="H3944" s="541"/>
      <c r="I3944" s="541"/>
      <c r="J3944" s="541"/>
      <c r="K3944" s="541"/>
    </row>
    <row r="3945" spans="2:11" ht="20.100000000000001" customHeight="1" x14ac:dyDescent="0.25">
      <c r="B3945" s="538"/>
      <c r="C3945" s="539"/>
      <c r="D3945" s="540"/>
      <c r="E3945" s="541"/>
      <c r="F3945" s="541"/>
      <c r="G3945" s="541"/>
      <c r="H3945" s="541"/>
      <c r="I3945" s="541"/>
      <c r="J3945" s="541"/>
      <c r="K3945" s="541"/>
    </row>
    <row r="3946" spans="2:11" ht="20.100000000000001" customHeight="1" x14ac:dyDescent="0.25">
      <c r="B3946" s="538"/>
      <c r="C3946" s="539"/>
      <c r="D3946" s="540"/>
      <c r="E3946" s="541"/>
      <c r="F3946" s="541"/>
      <c r="G3946" s="541"/>
      <c r="H3946" s="541"/>
      <c r="I3946" s="541"/>
      <c r="J3946" s="541"/>
      <c r="K3946" s="541"/>
    </row>
    <row r="3947" spans="2:11" ht="20.100000000000001" customHeight="1" x14ac:dyDescent="0.25">
      <c r="B3947" s="538"/>
      <c r="C3947" s="539"/>
      <c r="D3947" s="540"/>
      <c r="E3947" s="541"/>
      <c r="F3947" s="541"/>
      <c r="G3947" s="541"/>
      <c r="H3947" s="541"/>
      <c r="I3947" s="541"/>
      <c r="J3947" s="541"/>
      <c r="K3947" s="541"/>
    </row>
    <row r="3948" spans="2:11" ht="20.100000000000001" customHeight="1" x14ac:dyDescent="0.25">
      <c r="B3948" s="538"/>
      <c r="C3948" s="539"/>
      <c r="D3948" s="540"/>
      <c r="E3948" s="541"/>
      <c r="F3948" s="541"/>
      <c r="G3948" s="541"/>
      <c r="H3948" s="541"/>
      <c r="I3948" s="541"/>
      <c r="J3948" s="541"/>
      <c r="K3948" s="541"/>
    </row>
    <row r="3949" spans="2:11" ht="20.100000000000001" customHeight="1" x14ac:dyDescent="0.25">
      <c r="B3949" s="538"/>
      <c r="C3949" s="539"/>
      <c r="D3949" s="540"/>
      <c r="E3949" s="541"/>
      <c r="F3949" s="541"/>
      <c r="G3949" s="541"/>
      <c r="H3949" s="541"/>
      <c r="I3949" s="541"/>
      <c r="J3949" s="541"/>
      <c r="K3949" s="541"/>
    </row>
    <row r="3950" spans="2:11" ht="20.100000000000001" customHeight="1" x14ac:dyDescent="0.25">
      <c r="B3950" s="538"/>
      <c r="C3950" s="539"/>
      <c r="D3950" s="540"/>
      <c r="E3950" s="541"/>
      <c r="F3950" s="541"/>
      <c r="G3950" s="541"/>
      <c r="H3950" s="541"/>
      <c r="I3950" s="541"/>
      <c r="J3950" s="541"/>
      <c r="K3950" s="541"/>
    </row>
    <row r="3951" spans="2:11" ht="20.100000000000001" customHeight="1" x14ac:dyDescent="0.25">
      <c r="B3951" s="538"/>
      <c r="C3951" s="539"/>
      <c r="D3951" s="540"/>
      <c r="E3951" s="541"/>
      <c r="F3951" s="541"/>
      <c r="G3951" s="541"/>
      <c r="H3951" s="541"/>
      <c r="I3951" s="541"/>
      <c r="J3951" s="541"/>
      <c r="K3951" s="541"/>
    </row>
    <row r="3952" spans="2:11" ht="20.100000000000001" customHeight="1" x14ac:dyDescent="0.25">
      <c r="B3952" s="538"/>
      <c r="C3952" s="539"/>
      <c r="D3952" s="540"/>
      <c r="E3952" s="541"/>
      <c r="F3952" s="541"/>
      <c r="G3952" s="541"/>
      <c r="H3952" s="541"/>
      <c r="I3952" s="541"/>
      <c r="J3952" s="541"/>
      <c r="K3952" s="541"/>
    </row>
    <row r="3953" spans="2:11" ht="20.100000000000001" customHeight="1" x14ac:dyDescent="0.25">
      <c r="B3953" s="538"/>
      <c r="C3953" s="539"/>
      <c r="D3953" s="540"/>
      <c r="E3953" s="541"/>
      <c r="F3953" s="541"/>
      <c r="G3953" s="541"/>
      <c r="H3953" s="541"/>
      <c r="I3953" s="541"/>
      <c r="J3953" s="541"/>
      <c r="K3953" s="541"/>
    </row>
    <row r="3954" spans="2:11" ht="20.100000000000001" customHeight="1" x14ac:dyDescent="0.25">
      <c r="B3954" s="538"/>
      <c r="C3954" s="539"/>
      <c r="D3954" s="540"/>
      <c r="E3954" s="541"/>
      <c r="F3954" s="541"/>
      <c r="G3954" s="541"/>
      <c r="H3954" s="541"/>
      <c r="I3954" s="541"/>
      <c r="J3954" s="541"/>
      <c r="K3954" s="541"/>
    </row>
    <row r="3955" spans="2:11" ht="20.100000000000001" customHeight="1" x14ac:dyDescent="0.25">
      <c r="B3955" s="538"/>
      <c r="C3955" s="539"/>
      <c r="D3955" s="540"/>
      <c r="E3955" s="541"/>
      <c r="F3955" s="541"/>
      <c r="G3955" s="541"/>
      <c r="H3955" s="541"/>
      <c r="I3955" s="541"/>
      <c r="J3955" s="541"/>
      <c r="K3955" s="541"/>
    </row>
    <row r="3956" spans="2:11" ht="20.100000000000001" customHeight="1" x14ac:dyDescent="0.25">
      <c r="B3956" s="538"/>
      <c r="C3956" s="539"/>
      <c r="D3956" s="540"/>
      <c r="E3956" s="541"/>
      <c r="F3956" s="541"/>
      <c r="G3956" s="541"/>
      <c r="H3956" s="541"/>
      <c r="I3956" s="541"/>
      <c r="J3956" s="541"/>
      <c r="K3956" s="541"/>
    </row>
    <row r="3957" spans="2:11" ht="20.100000000000001" customHeight="1" x14ac:dyDescent="0.25">
      <c r="B3957" s="538"/>
      <c r="C3957" s="539"/>
      <c r="D3957" s="540"/>
      <c r="E3957" s="541"/>
      <c r="F3957" s="541"/>
      <c r="G3957" s="541"/>
      <c r="H3957" s="541"/>
      <c r="I3957" s="541"/>
      <c r="J3957" s="541"/>
      <c r="K3957" s="541"/>
    </row>
    <row r="3958" spans="2:11" ht="20.100000000000001" customHeight="1" x14ac:dyDescent="0.25">
      <c r="B3958" s="538"/>
      <c r="C3958" s="539"/>
      <c r="D3958" s="540"/>
      <c r="E3958" s="541"/>
      <c r="F3958" s="541"/>
      <c r="G3958" s="541"/>
      <c r="H3958" s="541"/>
      <c r="I3958" s="541"/>
      <c r="J3958" s="541"/>
      <c r="K3958" s="541"/>
    </row>
    <row r="3959" spans="2:11" ht="20.100000000000001" customHeight="1" x14ac:dyDescent="0.25">
      <c r="B3959" s="538"/>
      <c r="C3959" s="539"/>
      <c r="D3959" s="540"/>
      <c r="E3959" s="541"/>
      <c r="F3959" s="541"/>
      <c r="G3959" s="541"/>
      <c r="H3959" s="541"/>
      <c r="I3959" s="541"/>
      <c r="J3959" s="541"/>
      <c r="K3959" s="541"/>
    </row>
    <row r="3960" spans="2:11" ht="20.100000000000001" customHeight="1" x14ac:dyDescent="0.25">
      <c r="B3960" s="538"/>
      <c r="C3960" s="539"/>
      <c r="D3960" s="540"/>
      <c r="E3960" s="541"/>
      <c r="F3960" s="541"/>
      <c r="G3960" s="541"/>
      <c r="H3960" s="541"/>
      <c r="I3960" s="541"/>
      <c r="J3960" s="541"/>
      <c r="K3960" s="541"/>
    </row>
    <row r="3961" spans="2:11" ht="20.100000000000001" customHeight="1" x14ac:dyDescent="0.25">
      <c r="B3961" s="538"/>
      <c r="C3961" s="539"/>
      <c r="D3961" s="540"/>
      <c r="E3961" s="541"/>
      <c r="F3961" s="541"/>
      <c r="G3961" s="541"/>
      <c r="H3961" s="541"/>
      <c r="I3961" s="541"/>
      <c r="J3961" s="541"/>
      <c r="K3961" s="541"/>
    </row>
    <row r="3962" spans="2:11" ht="20.100000000000001" customHeight="1" x14ac:dyDescent="0.25">
      <c r="B3962" s="538"/>
      <c r="C3962" s="539"/>
      <c r="D3962" s="540"/>
      <c r="E3962" s="541"/>
      <c r="F3962" s="541"/>
      <c r="G3962" s="541"/>
      <c r="H3962" s="541"/>
      <c r="I3962" s="541"/>
      <c r="J3962" s="541"/>
      <c r="K3962" s="541"/>
    </row>
    <row r="3963" spans="2:11" ht="20.100000000000001" customHeight="1" x14ac:dyDescent="0.25">
      <c r="B3963" s="538"/>
      <c r="C3963" s="539"/>
      <c r="D3963" s="540"/>
      <c r="E3963" s="541"/>
      <c r="F3963" s="541"/>
      <c r="G3963" s="541"/>
      <c r="H3963" s="541"/>
      <c r="I3963" s="541"/>
      <c r="J3963" s="541"/>
      <c r="K3963" s="541"/>
    </row>
    <row r="3964" spans="2:11" ht="20.100000000000001" customHeight="1" x14ac:dyDescent="0.25">
      <c r="B3964" s="538"/>
      <c r="C3964" s="539"/>
      <c r="D3964" s="540"/>
      <c r="E3964" s="541"/>
      <c r="F3964" s="541"/>
      <c r="G3964" s="541"/>
      <c r="H3964" s="541"/>
      <c r="I3964" s="541"/>
      <c r="J3964" s="541"/>
      <c r="K3964" s="541"/>
    </row>
    <row r="3965" spans="2:11" ht="20.100000000000001" customHeight="1" x14ac:dyDescent="0.25">
      <c r="B3965" s="538"/>
      <c r="C3965" s="539"/>
      <c r="D3965" s="540"/>
      <c r="E3965" s="541"/>
      <c r="F3965" s="541"/>
      <c r="G3965" s="541"/>
      <c r="H3965" s="541"/>
      <c r="I3965" s="541"/>
      <c r="J3965" s="541"/>
      <c r="K3965" s="541"/>
    </row>
    <row r="3966" spans="2:11" ht="20.100000000000001" customHeight="1" x14ac:dyDescent="0.25">
      <c r="B3966" s="538"/>
      <c r="C3966" s="539"/>
      <c r="D3966" s="540"/>
      <c r="E3966" s="541"/>
      <c r="F3966" s="541"/>
      <c r="G3966" s="541"/>
      <c r="H3966" s="541"/>
      <c r="I3966" s="541"/>
      <c r="J3966" s="541"/>
      <c r="K3966" s="541"/>
    </row>
    <row r="3967" spans="2:11" ht="20.100000000000001" customHeight="1" x14ac:dyDescent="0.25">
      <c r="B3967" s="538"/>
      <c r="C3967" s="539"/>
      <c r="D3967" s="540"/>
      <c r="E3967" s="541"/>
      <c r="F3967" s="541"/>
      <c r="G3967" s="541"/>
      <c r="H3967" s="541"/>
      <c r="I3967" s="541"/>
      <c r="J3967" s="541"/>
      <c r="K3967" s="541"/>
    </row>
    <row r="3968" spans="2:11" ht="20.100000000000001" customHeight="1" x14ac:dyDescent="0.25">
      <c r="B3968" s="538"/>
      <c r="C3968" s="539"/>
      <c r="D3968" s="540"/>
      <c r="E3968" s="541"/>
      <c r="F3968" s="541"/>
      <c r="G3968" s="541"/>
      <c r="H3968" s="541"/>
      <c r="I3968" s="541"/>
      <c r="J3968" s="541"/>
      <c r="K3968" s="541"/>
    </row>
    <row r="3969" spans="2:11" ht="20.100000000000001" customHeight="1" x14ac:dyDescent="0.25">
      <c r="B3969" s="538"/>
      <c r="C3969" s="539"/>
      <c r="D3969" s="540"/>
      <c r="E3969" s="541"/>
      <c r="F3969" s="541"/>
      <c r="G3969" s="541"/>
      <c r="H3969" s="541"/>
      <c r="I3969" s="541"/>
      <c r="J3969" s="541"/>
      <c r="K3969" s="541"/>
    </row>
    <row r="3970" spans="2:11" ht="20.100000000000001" customHeight="1" x14ac:dyDescent="0.25">
      <c r="B3970" s="538"/>
      <c r="C3970" s="539"/>
      <c r="D3970" s="540"/>
      <c r="E3970" s="541"/>
      <c r="F3970" s="541"/>
      <c r="G3970" s="541"/>
      <c r="H3970" s="541"/>
      <c r="I3970" s="541"/>
      <c r="J3970" s="541"/>
      <c r="K3970" s="541"/>
    </row>
    <row r="3971" spans="2:11" ht="20.100000000000001" customHeight="1" x14ac:dyDescent="0.25">
      <c r="B3971" s="538"/>
      <c r="C3971" s="539"/>
      <c r="D3971" s="540"/>
      <c r="E3971" s="541"/>
      <c r="F3971" s="541"/>
      <c r="G3971" s="541"/>
      <c r="H3971" s="541"/>
      <c r="I3971" s="541"/>
      <c r="J3971" s="541"/>
      <c r="K3971" s="541"/>
    </row>
    <row r="3972" spans="2:11" ht="20.100000000000001" customHeight="1" x14ac:dyDescent="0.25">
      <c r="B3972" s="538"/>
      <c r="C3972" s="539"/>
      <c r="D3972" s="540"/>
      <c r="E3972" s="541"/>
      <c r="F3972" s="541"/>
      <c r="G3972" s="541"/>
      <c r="H3972" s="541"/>
      <c r="I3972" s="541"/>
      <c r="J3972" s="541"/>
      <c r="K3972" s="541"/>
    </row>
    <row r="3973" spans="2:11" ht="20.100000000000001" customHeight="1" x14ac:dyDescent="0.25">
      <c r="B3973" s="538"/>
      <c r="C3973" s="539"/>
      <c r="D3973" s="540"/>
      <c r="E3973" s="541"/>
      <c r="F3973" s="541"/>
      <c r="G3973" s="541"/>
      <c r="H3973" s="541"/>
      <c r="I3973" s="541"/>
      <c r="J3973" s="541"/>
      <c r="K3973" s="541"/>
    </row>
    <row r="3974" spans="2:11" ht="20.100000000000001" customHeight="1" x14ac:dyDescent="0.25">
      <c r="B3974" s="538"/>
      <c r="C3974" s="539"/>
      <c r="D3974" s="540"/>
      <c r="E3974" s="541"/>
      <c r="F3974" s="541"/>
      <c r="G3974" s="541"/>
      <c r="H3974" s="541"/>
      <c r="I3974" s="541"/>
      <c r="J3974" s="541"/>
      <c r="K3974" s="541"/>
    </row>
    <row r="3975" spans="2:11" ht="20.100000000000001" customHeight="1" x14ac:dyDescent="0.25">
      <c r="B3975" s="538"/>
      <c r="C3975" s="539"/>
      <c r="D3975" s="540"/>
      <c r="E3975" s="541"/>
      <c r="F3975" s="541"/>
      <c r="G3975" s="541"/>
      <c r="H3975" s="541"/>
      <c r="I3975" s="541"/>
      <c r="J3975" s="541"/>
      <c r="K3975" s="541"/>
    </row>
    <row r="3976" spans="2:11" ht="20.100000000000001" customHeight="1" x14ac:dyDescent="0.25">
      <c r="B3976" s="538"/>
      <c r="C3976" s="539"/>
      <c r="D3976" s="540"/>
      <c r="E3976" s="541"/>
      <c r="F3976" s="541"/>
      <c r="G3976" s="541"/>
      <c r="H3976" s="541"/>
      <c r="I3976" s="541"/>
      <c r="J3976" s="541"/>
      <c r="K3976" s="541"/>
    </row>
    <row r="3977" spans="2:11" ht="20.100000000000001" customHeight="1" x14ac:dyDescent="0.25">
      <c r="B3977" s="538"/>
      <c r="C3977" s="539"/>
      <c r="D3977" s="540"/>
      <c r="E3977" s="541"/>
      <c r="F3977" s="541"/>
      <c r="G3977" s="541"/>
      <c r="H3977" s="541"/>
      <c r="I3977" s="541"/>
      <c r="J3977" s="541"/>
      <c r="K3977" s="541"/>
    </row>
    <row r="3978" spans="2:11" ht="20.100000000000001" customHeight="1" x14ac:dyDescent="0.25">
      <c r="B3978" s="538"/>
      <c r="C3978" s="539"/>
      <c r="D3978" s="540"/>
      <c r="E3978" s="541"/>
      <c r="F3978" s="541"/>
      <c r="G3978" s="541"/>
      <c r="H3978" s="541"/>
      <c r="I3978" s="541"/>
      <c r="J3978" s="541"/>
      <c r="K3978" s="541"/>
    </row>
    <row r="3979" spans="2:11" ht="20.100000000000001" customHeight="1" x14ac:dyDescent="0.25">
      <c r="B3979" s="538"/>
      <c r="C3979" s="539"/>
      <c r="D3979" s="540"/>
      <c r="E3979" s="541"/>
      <c r="F3979" s="541"/>
      <c r="G3979" s="541"/>
      <c r="H3979" s="541"/>
      <c r="I3979" s="541"/>
      <c r="J3979" s="541"/>
      <c r="K3979" s="541"/>
    </row>
    <row r="3980" spans="2:11" ht="20.100000000000001" customHeight="1" x14ac:dyDescent="0.25">
      <c r="B3980" s="538"/>
      <c r="C3980" s="539"/>
      <c r="D3980" s="540"/>
      <c r="E3980" s="541"/>
      <c r="F3980" s="541"/>
      <c r="G3980" s="541"/>
      <c r="H3980" s="541"/>
      <c r="I3980" s="541"/>
      <c r="J3980" s="541"/>
      <c r="K3980" s="541"/>
    </row>
    <row r="3981" spans="2:11" ht="20.100000000000001" customHeight="1" x14ac:dyDescent="0.25">
      <c r="B3981" s="538"/>
      <c r="C3981" s="539"/>
      <c r="D3981" s="540"/>
      <c r="E3981" s="541"/>
      <c r="F3981" s="541"/>
      <c r="G3981" s="541"/>
      <c r="H3981" s="541"/>
      <c r="I3981" s="541"/>
      <c r="J3981" s="541"/>
      <c r="K3981" s="541"/>
    </row>
    <row r="3982" spans="2:11" ht="20.100000000000001" customHeight="1" x14ac:dyDescent="0.25">
      <c r="B3982" s="538"/>
      <c r="C3982" s="539"/>
      <c r="D3982" s="540"/>
      <c r="E3982" s="541"/>
      <c r="F3982" s="541"/>
      <c r="G3982" s="541"/>
      <c r="H3982" s="541"/>
      <c r="I3982" s="541"/>
      <c r="J3982" s="541"/>
      <c r="K3982" s="541"/>
    </row>
    <row r="3983" spans="2:11" ht="20.100000000000001" customHeight="1" x14ac:dyDescent="0.25">
      <c r="B3983" s="538"/>
      <c r="C3983" s="539"/>
      <c r="D3983" s="540"/>
      <c r="E3983" s="541"/>
      <c r="F3983" s="541"/>
      <c r="G3983" s="541"/>
      <c r="H3983" s="541"/>
      <c r="I3983" s="541"/>
      <c r="J3983" s="541"/>
      <c r="K3983" s="541"/>
    </row>
    <row r="3984" spans="2:11" ht="20.100000000000001" customHeight="1" x14ac:dyDescent="0.25">
      <c r="B3984" s="538"/>
      <c r="C3984" s="539"/>
      <c r="D3984" s="540"/>
      <c r="E3984" s="541"/>
      <c r="F3984" s="541"/>
      <c r="G3984" s="541"/>
      <c r="H3984" s="541"/>
      <c r="I3984" s="541"/>
      <c r="J3984" s="541"/>
      <c r="K3984" s="541"/>
    </row>
    <row r="3985" spans="2:11" ht="20.100000000000001" customHeight="1" x14ac:dyDescent="0.25">
      <c r="B3985" s="538"/>
      <c r="C3985" s="539"/>
      <c r="D3985" s="540"/>
      <c r="E3985" s="541"/>
      <c r="F3985" s="541"/>
      <c r="G3985" s="541"/>
      <c r="H3985" s="541"/>
      <c r="I3985" s="541"/>
      <c r="J3985" s="541"/>
      <c r="K3985" s="541"/>
    </row>
    <row r="3986" spans="2:11" ht="20.100000000000001" customHeight="1" x14ac:dyDescent="0.25">
      <c r="B3986" s="538"/>
      <c r="C3986" s="539"/>
      <c r="D3986" s="540"/>
      <c r="E3986" s="541"/>
      <c r="F3986" s="541"/>
      <c r="G3986" s="541"/>
      <c r="H3986" s="541"/>
      <c r="I3986" s="541"/>
      <c r="J3986" s="541"/>
      <c r="K3986" s="541"/>
    </row>
    <row r="3987" spans="2:11" ht="20.100000000000001" customHeight="1" x14ac:dyDescent="0.25">
      <c r="B3987" s="538"/>
      <c r="C3987" s="539"/>
      <c r="D3987" s="540"/>
      <c r="E3987" s="541"/>
      <c r="F3987" s="541"/>
      <c r="G3987" s="541"/>
      <c r="H3987" s="541"/>
      <c r="I3987" s="541"/>
      <c r="J3987" s="541"/>
      <c r="K3987" s="541"/>
    </row>
    <row r="3988" spans="2:11" ht="20.100000000000001" customHeight="1" x14ac:dyDescent="0.25">
      <c r="B3988" s="538"/>
      <c r="C3988" s="539"/>
      <c r="D3988" s="540"/>
      <c r="E3988" s="541"/>
      <c r="F3988" s="541"/>
      <c r="G3988" s="541"/>
      <c r="H3988" s="541"/>
      <c r="I3988" s="541"/>
      <c r="J3988" s="541"/>
      <c r="K3988" s="541"/>
    </row>
    <row r="3989" spans="2:11" ht="20.100000000000001" customHeight="1" x14ac:dyDescent="0.25">
      <c r="B3989" s="538"/>
      <c r="C3989" s="539"/>
      <c r="D3989" s="540"/>
      <c r="E3989" s="541"/>
      <c r="F3989" s="541"/>
      <c r="G3989" s="541"/>
      <c r="H3989" s="541"/>
      <c r="I3989" s="541"/>
      <c r="J3989" s="541"/>
      <c r="K3989" s="541"/>
    </row>
    <row r="3990" spans="2:11" ht="20.100000000000001" customHeight="1" x14ac:dyDescent="0.25">
      <c r="B3990" s="538"/>
      <c r="C3990" s="539"/>
      <c r="D3990" s="540"/>
      <c r="E3990" s="541"/>
      <c r="F3990" s="541"/>
      <c r="G3990" s="541"/>
      <c r="H3990" s="541"/>
      <c r="I3990" s="541"/>
      <c r="J3990" s="541"/>
      <c r="K3990" s="541"/>
    </row>
    <row r="3991" spans="2:11" ht="20.100000000000001" customHeight="1" x14ac:dyDescent="0.25">
      <c r="B3991" s="538"/>
      <c r="C3991" s="539"/>
      <c r="D3991" s="540"/>
      <c r="E3991" s="541"/>
      <c r="F3991" s="541"/>
      <c r="G3991" s="541"/>
      <c r="H3991" s="541"/>
      <c r="I3991" s="541"/>
      <c r="J3991" s="541"/>
      <c r="K3991" s="541"/>
    </row>
    <row r="3992" spans="2:11" ht="20.100000000000001" customHeight="1" x14ac:dyDescent="0.25">
      <c r="B3992" s="538"/>
      <c r="C3992" s="539"/>
      <c r="D3992" s="540"/>
      <c r="E3992" s="541"/>
      <c r="F3992" s="541"/>
      <c r="G3992" s="541"/>
      <c r="H3992" s="541"/>
      <c r="I3992" s="541"/>
      <c r="J3992" s="541"/>
      <c r="K3992" s="541"/>
    </row>
    <row r="3993" spans="2:11" ht="20.100000000000001" customHeight="1" x14ac:dyDescent="0.25">
      <c r="B3993" s="538"/>
      <c r="C3993" s="539"/>
      <c r="D3993" s="540"/>
      <c r="E3993" s="541"/>
      <c r="F3993" s="541"/>
      <c r="G3993" s="541"/>
      <c r="H3993" s="541"/>
      <c r="I3993" s="541"/>
      <c r="J3993" s="541"/>
      <c r="K3993" s="541"/>
    </row>
    <row r="3994" spans="2:11" ht="20.100000000000001" customHeight="1" x14ac:dyDescent="0.25">
      <c r="B3994" s="538"/>
      <c r="C3994" s="539"/>
      <c r="D3994" s="540"/>
      <c r="E3994" s="541"/>
      <c r="F3994" s="541"/>
      <c r="G3994" s="541"/>
      <c r="H3994" s="541"/>
      <c r="I3994" s="541"/>
      <c r="J3994" s="541"/>
      <c r="K3994" s="541"/>
    </row>
    <row r="3995" spans="2:11" ht="20.100000000000001" customHeight="1" x14ac:dyDescent="0.25">
      <c r="B3995" s="538"/>
      <c r="C3995" s="539"/>
      <c r="D3995" s="540"/>
      <c r="E3995" s="541"/>
      <c r="F3995" s="541"/>
      <c r="G3995" s="541"/>
      <c r="H3995" s="541"/>
      <c r="I3995" s="541"/>
      <c r="J3995" s="541"/>
      <c r="K3995" s="541"/>
    </row>
    <row r="3996" spans="2:11" ht="20.100000000000001" customHeight="1" x14ac:dyDescent="0.25">
      <c r="B3996" s="538"/>
      <c r="C3996" s="539"/>
      <c r="D3996" s="540"/>
      <c r="E3996" s="541"/>
      <c r="F3996" s="541"/>
      <c r="G3996" s="541"/>
      <c r="H3996" s="541"/>
      <c r="I3996" s="541"/>
      <c r="J3996" s="541"/>
      <c r="K3996" s="541"/>
    </row>
    <row r="3997" spans="2:11" ht="20.100000000000001" customHeight="1" x14ac:dyDescent="0.25">
      <c r="B3997" s="538"/>
      <c r="C3997" s="539"/>
      <c r="D3997" s="540"/>
      <c r="E3997" s="541"/>
      <c r="F3997" s="541"/>
      <c r="G3997" s="541"/>
      <c r="H3997" s="541"/>
      <c r="I3997" s="541"/>
      <c r="J3997" s="541"/>
      <c r="K3997" s="541"/>
    </row>
    <row r="3998" spans="2:11" ht="20.100000000000001" customHeight="1" x14ac:dyDescent="0.25">
      <c r="B3998" s="538"/>
      <c r="C3998" s="539"/>
      <c r="D3998" s="540"/>
      <c r="E3998" s="541"/>
      <c r="F3998" s="541"/>
      <c r="G3998" s="541"/>
      <c r="H3998" s="541"/>
      <c r="I3998" s="541"/>
      <c r="J3998" s="541"/>
      <c r="K3998" s="541"/>
    </row>
    <row r="3999" spans="2:11" ht="20.100000000000001" customHeight="1" x14ac:dyDescent="0.25">
      <c r="B3999" s="538"/>
      <c r="C3999" s="539"/>
      <c r="D3999" s="540"/>
      <c r="E3999" s="541"/>
      <c r="F3999" s="541"/>
      <c r="G3999" s="541"/>
      <c r="H3999" s="541"/>
      <c r="I3999" s="541"/>
      <c r="J3999" s="541"/>
      <c r="K3999" s="541"/>
    </row>
    <row r="4000" spans="2:11" ht="20.100000000000001" customHeight="1" x14ac:dyDescent="0.25">
      <c r="B4000" s="538"/>
      <c r="C4000" s="539"/>
      <c r="D4000" s="540"/>
      <c r="E4000" s="541"/>
      <c r="F4000" s="541"/>
      <c r="G4000" s="541"/>
      <c r="H4000" s="541"/>
      <c r="I4000" s="541"/>
      <c r="J4000" s="541"/>
      <c r="K4000" s="541"/>
    </row>
    <row r="4001" spans="2:11" ht="20.100000000000001" customHeight="1" x14ac:dyDescent="0.25">
      <c r="B4001" s="538"/>
      <c r="C4001" s="539"/>
      <c r="D4001" s="540"/>
      <c r="E4001" s="541"/>
      <c r="F4001" s="541"/>
      <c r="G4001" s="541"/>
      <c r="H4001" s="541"/>
      <c r="I4001" s="541"/>
      <c r="J4001" s="541"/>
      <c r="K4001" s="541"/>
    </row>
    <row r="4002" spans="2:11" ht="20.100000000000001" customHeight="1" x14ac:dyDescent="0.25">
      <c r="B4002" s="538"/>
      <c r="C4002" s="539"/>
      <c r="D4002" s="540"/>
      <c r="E4002" s="541"/>
      <c r="F4002" s="541"/>
      <c r="G4002" s="541"/>
      <c r="H4002" s="541"/>
      <c r="I4002" s="541"/>
      <c r="J4002" s="541"/>
      <c r="K4002" s="541"/>
    </row>
    <row r="4003" spans="2:11" ht="20.100000000000001" customHeight="1" x14ac:dyDescent="0.25">
      <c r="B4003" s="538"/>
      <c r="C4003" s="539"/>
      <c r="D4003" s="540"/>
      <c r="E4003" s="541"/>
      <c r="F4003" s="541"/>
      <c r="G4003" s="541"/>
      <c r="H4003" s="541"/>
      <c r="I4003" s="541"/>
      <c r="J4003" s="541"/>
      <c r="K4003" s="541"/>
    </row>
    <row r="4004" spans="2:11" ht="20.100000000000001" customHeight="1" x14ac:dyDescent="0.25">
      <c r="B4004" s="538"/>
      <c r="C4004" s="539"/>
      <c r="D4004" s="540"/>
      <c r="E4004" s="541"/>
      <c r="F4004" s="541"/>
      <c r="G4004" s="541"/>
      <c r="H4004" s="541"/>
      <c r="I4004" s="541"/>
      <c r="J4004" s="541"/>
      <c r="K4004" s="541"/>
    </row>
    <row r="4005" spans="2:11" ht="20.100000000000001" customHeight="1" x14ac:dyDescent="0.25">
      <c r="B4005" s="538"/>
      <c r="C4005" s="539"/>
      <c r="D4005" s="540"/>
      <c r="E4005" s="541"/>
      <c r="F4005" s="541"/>
      <c r="G4005" s="541"/>
      <c r="H4005" s="541"/>
      <c r="I4005" s="541"/>
      <c r="J4005" s="541"/>
      <c r="K4005" s="541"/>
    </row>
    <row r="4006" spans="2:11" ht="20.100000000000001" customHeight="1" x14ac:dyDescent="0.25">
      <c r="B4006" s="538"/>
      <c r="C4006" s="539"/>
      <c r="D4006" s="540"/>
      <c r="E4006" s="541"/>
      <c r="F4006" s="541"/>
      <c r="G4006" s="541"/>
      <c r="H4006" s="541"/>
      <c r="I4006" s="541"/>
      <c r="J4006" s="541"/>
      <c r="K4006" s="541"/>
    </row>
    <row r="4007" spans="2:11" ht="20.100000000000001" customHeight="1" x14ac:dyDescent="0.25">
      <c r="B4007" s="538"/>
      <c r="C4007" s="539"/>
      <c r="D4007" s="540"/>
      <c r="E4007" s="541"/>
      <c r="F4007" s="541"/>
      <c r="G4007" s="541"/>
      <c r="H4007" s="541"/>
      <c r="I4007" s="541"/>
      <c r="J4007" s="541"/>
      <c r="K4007" s="541"/>
    </row>
    <row r="4008" spans="2:11" ht="20.100000000000001" customHeight="1" x14ac:dyDescent="0.25">
      <c r="B4008" s="538"/>
      <c r="C4008" s="539"/>
      <c r="D4008" s="540"/>
      <c r="E4008" s="541"/>
      <c r="F4008" s="541"/>
      <c r="G4008" s="541"/>
      <c r="H4008" s="541"/>
      <c r="I4008" s="541"/>
      <c r="J4008" s="541"/>
      <c r="K4008" s="541"/>
    </row>
    <row r="4009" spans="2:11" ht="20.100000000000001" customHeight="1" x14ac:dyDescent="0.25">
      <c r="B4009" s="538"/>
      <c r="C4009" s="539"/>
      <c r="D4009" s="540"/>
      <c r="E4009" s="541"/>
      <c r="F4009" s="541"/>
      <c r="G4009" s="541"/>
      <c r="H4009" s="541"/>
      <c r="I4009" s="541"/>
      <c r="J4009" s="541"/>
      <c r="K4009" s="541"/>
    </row>
    <row r="4010" spans="2:11" ht="20.100000000000001" customHeight="1" x14ac:dyDescent="0.25">
      <c r="B4010" s="538"/>
      <c r="C4010" s="539"/>
      <c r="D4010" s="540"/>
      <c r="E4010" s="541"/>
      <c r="F4010" s="541"/>
      <c r="G4010" s="541"/>
      <c r="H4010" s="541"/>
      <c r="I4010" s="541"/>
      <c r="J4010" s="541"/>
      <c r="K4010" s="541"/>
    </row>
    <row r="4011" spans="2:11" ht="20.100000000000001" customHeight="1" x14ac:dyDescent="0.25">
      <c r="B4011" s="538"/>
      <c r="C4011" s="539"/>
      <c r="D4011" s="540"/>
      <c r="E4011" s="541"/>
      <c r="F4011" s="541"/>
      <c r="G4011" s="541"/>
      <c r="H4011" s="541"/>
      <c r="I4011" s="541"/>
      <c r="J4011" s="541"/>
      <c r="K4011" s="541"/>
    </row>
    <row r="4012" spans="2:11" ht="20.100000000000001" customHeight="1" x14ac:dyDescent="0.25">
      <c r="B4012" s="538"/>
      <c r="C4012" s="539"/>
      <c r="D4012" s="540"/>
      <c r="E4012" s="541"/>
      <c r="F4012" s="541"/>
      <c r="G4012" s="541"/>
      <c r="H4012" s="541"/>
      <c r="I4012" s="541"/>
      <c r="J4012" s="541"/>
      <c r="K4012" s="541"/>
    </row>
    <row r="4013" spans="2:11" ht="20.100000000000001" customHeight="1" x14ac:dyDescent="0.25">
      <c r="B4013" s="538"/>
      <c r="C4013" s="539"/>
      <c r="D4013" s="540"/>
      <c r="E4013" s="541"/>
      <c r="F4013" s="541"/>
      <c r="G4013" s="541"/>
      <c r="H4013" s="541"/>
      <c r="I4013" s="541"/>
      <c r="J4013" s="541"/>
      <c r="K4013" s="541"/>
    </row>
    <row r="4014" spans="2:11" ht="20.100000000000001" customHeight="1" x14ac:dyDescent="0.25">
      <c r="B4014" s="538"/>
      <c r="C4014" s="539"/>
      <c r="D4014" s="540"/>
      <c r="E4014" s="541"/>
      <c r="F4014" s="541"/>
      <c r="G4014" s="541"/>
      <c r="H4014" s="541"/>
      <c r="I4014" s="541"/>
      <c r="J4014" s="541"/>
      <c r="K4014" s="541"/>
    </row>
    <row r="4015" spans="2:11" ht="20.100000000000001" customHeight="1" x14ac:dyDescent="0.25">
      <c r="B4015" s="538"/>
      <c r="C4015" s="539"/>
      <c r="D4015" s="540"/>
      <c r="E4015" s="541"/>
      <c r="F4015" s="541"/>
      <c r="G4015" s="541"/>
      <c r="H4015" s="541"/>
      <c r="I4015" s="541"/>
      <c r="J4015" s="541"/>
      <c r="K4015" s="541"/>
    </row>
    <row r="4016" spans="2:11" ht="20.100000000000001" customHeight="1" x14ac:dyDescent="0.25">
      <c r="B4016" s="452"/>
      <c r="C4016" s="452"/>
      <c r="D4016" s="452"/>
      <c r="E4016" s="452"/>
      <c r="F4016" s="452"/>
      <c r="G4016" s="452"/>
      <c r="H4016" s="452"/>
      <c r="I4016" s="452"/>
      <c r="J4016" s="452"/>
      <c r="K4016" s="452"/>
    </row>
    <row r="4017" spans="1:11" ht="20.100000000000001" customHeight="1" x14ac:dyDescent="0.25">
      <c r="A4017" s="543"/>
      <c r="B4017" s="449">
        <f t="shared" ref="B4017:B4031" si="8">IFERROR(IF(LEN(C4017)=0,"",StartYear+8),"")</f>
        <v>2030</v>
      </c>
      <c r="C4017" s="348" t="str">
        <f>IFERROR(IF(INDEX(TableEmployeeList[Employee Name],Calc!B11)="","",INDEX(TableEmployeeList[Employee Name],Calc!B11)),"")</f>
        <v>Jonah Peterson</v>
      </c>
      <c r="D4017" s="349" t="str">
        <f>IFERROR(IF(INDEX(TableEmployeeList[Department],Calc!B11)="","",INDEX(TableEmployeeList[Department],Calc!B11)),"")</f>
        <v>HR</v>
      </c>
      <c r="E4017" s="327"/>
      <c r="F4017" s="327"/>
      <c r="G4017" s="327"/>
      <c r="H4017" s="327"/>
      <c r="I4017" s="327"/>
      <c r="J4017" s="327"/>
      <c r="K4017" s="327"/>
    </row>
    <row r="4018" spans="1:11" ht="20.100000000000001" customHeight="1" x14ac:dyDescent="0.25">
      <c r="A4018" s="543"/>
      <c r="B4018" s="450">
        <f t="shared" si="8"/>
        <v>2030</v>
      </c>
      <c r="C4018" s="348" t="str">
        <f>IFERROR(IF(INDEX(TableEmployeeList[Employee Name],Calc!B12)="","",INDEX(TableEmployeeList[Employee Name],Calc!B12)),"")</f>
        <v>Laila Robinson</v>
      </c>
      <c r="D4018" s="349" t="str">
        <f>IFERROR(IF(INDEX(TableEmployeeList[Department],Calc!B12)="","",INDEX(TableEmployeeList[Department],Calc!B12)),"")</f>
        <v>Marketing</v>
      </c>
      <c r="E4018" s="327"/>
      <c r="F4018" s="327"/>
      <c r="G4018" s="327"/>
      <c r="H4018" s="327"/>
      <c r="I4018" s="327"/>
      <c r="J4018" s="327"/>
      <c r="K4018" s="327"/>
    </row>
    <row r="4019" spans="1:11" ht="20.100000000000001" customHeight="1" x14ac:dyDescent="0.25">
      <c r="A4019" s="543"/>
      <c r="B4019" s="450">
        <f t="shared" si="8"/>
        <v>2030</v>
      </c>
      <c r="C4019" s="348" t="str">
        <f>IFERROR(IF(INDEX(TableEmployeeList[Employee Name],Calc!B13)="","",INDEX(TableEmployeeList[Employee Name],Calc!B13)),"")</f>
        <v>Vincent Collins</v>
      </c>
      <c r="D4019" s="349" t="str">
        <f>IFERROR(IF(INDEX(TableEmployeeList[Department],Calc!B13)="","",INDEX(TableEmployeeList[Department],Calc!B13)),"")</f>
        <v>Marketing</v>
      </c>
      <c r="E4019" s="327"/>
      <c r="F4019" s="327"/>
      <c r="G4019" s="327"/>
      <c r="H4019" s="327"/>
      <c r="I4019" s="327"/>
      <c r="J4019" s="327"/>
      <c r="K4019" s="327"/>
    </row>
    <row r="4020" spans="1:11" ht="20.100000000000001" customHeight="1" x14ac:dyDescent="0.25">
      <c r="A4020" s="543"/>
      <c r="B4020" s="450">
        <f t="shared" si="8"/>
        <v>2030</v>
      </c>
      <c r="C4020" s="348" t="str">
        <f>IFERROR(IF(INDEX(TableEmployeeList[Employee Name],Calc!B14)="","",INDEX(TableEmployeeList[Employee Name],Calc!B14)),"")</f>
        <v>Noah Kim</v>
      </c>
      <c r="D4020" s="349" t="str">
        <f>IFERROR(IF(INDEX(TableEmployeeList[Department],Calc!B14)="","",INDEX(TableEmployeeList[Department],Calc!B14)),"")</f>
        <v>Finance</v>
      </c>
      <c r="E4020" s="327"/>
      <c r="F4020" s="327"/>
      <c r="G4020" s="327"/>
      <c r="H4020" s="327"/>
      <c r="I4020" s="327"/>
      <c r="J4020" s="327"/>
      <c r="K4020" s="327"/>
    </row>
    <row r="4021" spans="1:11" ht="20.100000000000001" customHeight="1" x14ac:dyDescent="0.25">
      <c r="A4021" s="543"/>
      <c r="B4021" s="450">
        <f t="shared" si="8"/>
        <v>2030</v>
      </c>
      <c r="C4021" s="348" t="str">
        <f>IFERROR(IF(INDEX(TableEmployeeList[Employee Name],Calc!B15)="","",INDEX(TableEmployeeList[Employee Name],Calc!B15)),"")</f>
        <v>Kane Watts</v>
      </c>
      <c r="D4021" s="349" t="str">
        <f>IFERROR(IF(INDEX(TableEmployeeList[Department],Calc!B15)="","",INDEX(TableEmployeeList[Department],Calc!B15)),"")</f>
        <v>Finance</v>
      </c>
      <c r="E4021" s="327"/>
      <c r="F4021" s="327"/>
      <c r="G4021" s="327"/>
      <c r="H4021" s="327"/>
      <c r="I4021" s="327"/>
      <c r="J4021" s="327"/>
      <c r="K4021" s="327"/>
    </row>
    <row r="4022" spans="1:11" ht="20.100000000000001" customHeight="1" x14ac:dyDescent="0.25">
      <c r="A4022" s="543"/>
      <c r="B4022" s="450">
        <f t="shared" si="8"/>
        <v>2030</v>
      </c>
      <c r="C4022" s="348" t="str">
        <f>IFERROR(IF(INDEX(TableEmployeeList[Employee Name],Calc!B16)="","",INDEX(TableEmployeeList[Employee Name],Calc!B16)),"")</f>
        <v>Ryan Briggs</v>
      </c>
      <c r="D4022" s="349" t="str">
        <f>IFERROR(IF(INDEX(TableEmployeeList[Department],Calc!B16)="","",INDEX(TableEmployeeList[Department],Calc!B16)),"")</f>
        <v>Accounting</v>
      </c>
      <c r="E4022" s="327"/>
      <c r="F4022" s="327"/>
      <c r="G4022" s="327"/>
      <c r="H4022" s="327"/>
      <c r="I4022" s="327"/>
      <c r="J4022" s="327"/>
      <c r="K4022" s="327"/>
    </row>
    <row r="4023" spans="1:11" ht="20.100000000000001" customHeight="1" x14ac:dyDescent="0.25">
      <c r="A4023" s="543"/>
      <c r="B4023" s="450">
        <f t="shared" si="8"/>
        <v>2030</v>
      </c>
      <c r="C4023" s="348" t="str">
        <f>IFERROR(IF(INDEX(TableEmployeeList[Employee Name],Calc!B17)="","",INDEX(TableEmployeeList[Employee Name],Calc!B17)),"")</f>
        <v>Kobe Murphy</v>
      </c>
      <c r="D4023" s="349" t="str">
        <f>IFERROR(IF(INDEX(TableEmployeeList[Department],Calc!B17)="","",INDEX(TableEmployeeList[Department],Calc!B17)),"")</f>
        <v>Accounting</v>
      </c>
      <c r="E4023" s="327"/>
      <c r="F4023" s="327"/>
      <c r="G4023" s="327"/>
      <c r="H4023" s="327"/>
      <c r="I4023" s="327"/>
      <c r="J4023" s="327"/>
      <c r="K4023" s="327"/>
    </row>
    <row r="4024" spans="1:11" ht="20.100000000000001" customHeight="1" x14ac:dyDescent="0.25">
      <c r="A4024" s="543"/>
      <c r="B4024" s="450">
        <f t="shared" si="8"/>
        <v>2030</v>
      </c>
      <c r="C4024" s="348" t="str">
        <f>IFERROR(IF(INDEX(TableEmployeeList[Employee Name],Calc!B18)="","",INDEX(TableEmployeeList[Employee Name],Calc!B18)),"")</f>
        <v>Rylie Norman</v>
      </c>
      <c r="D4024" s="349" t="str">
        <f>IFERROR(IF(INDEX(TableEmployeeList[Department],Calc!B18)="","",INDEX(TableEmployeeList[Department],Calc!B18)),"")</f>
        <v>Sales</v>
      </c>
      <c r="E4024" s="327"/>
      <c r="F4024" s="327"/>
      <c r="G4024" s="327"/>
      <c r="H4024" s="327"/>
      <c r="I4024" s="327"/>
      <c r="J4024" s="327"/>
      <c r="K4024" s="327"/>
    </row>
    <row r="4025" spans="1:11" ht="20.100000000000001" customHeight="1" x14ac:dyDescent="0.25">
      <c r="A4025" s="543"/>
      <c r="B4025" s="450">
        <f t="shared" si="8"/>
        <v>2030</v>
      </c>
      <c r="C4025" s="348" t="str">
        <f>IFERROR(IF(INDEX(TableEmployeeList[Employee Name],Calc!B19)="","",INDEX(TableEmployeeList[Employee Name],Calc!B19)),"")</f>
        <v>Adalynn Turner</v>
      </c>
      <c r="D4025" s="349" t="str">
        <f>IFERROR(IF(INDEX(TableEmployeeList[Department],Calc!B19)="","",INDEX(TableEmployeeList[Department],Calc!B19)),"")</f>
        <v>Sales</v>
      </c>
      <c r="E4025" s="327"/>
      <c r="F4025" s="327"/>
      <c r="G4025" s="327"/>
      <c r="H4025" s="327"/>
      <c r="I4025" s="327"/>
      <c r="J4025" s="327"/>
      <c r="K4025" s="327"/>
    </row>
    <row r="4026" spans="1:11" ht="20.100000000000001" customHeight="1" x14ac:dyDescent="0.25">
      <c r="A4026" s="543"/>
      <c r="B4026" s="450">
        <f t="shared" si="8"/>
        <v>2030</v>
      </c>
      <c r="C4026" s="348" t="str">
        <f>IFERROR(IF(INDEX(TableEmployeeList[Employee Name],Calc!B20)="","",INDEX(TableEmployeeList[Employee Name],Calc!B20)),"")</f>
        <v>Aylin Berry</v>
      </c>
      <c r="D4026" s="349" t="str">
        <f>IFERROR(IF(INDEX(TableEmployeeList[Department],Calc!B20)="","",INDEX(TableEmployeeList[Department],Calc!B20)),"")</f>
        <v>Sales</v>
      </c>
      <c r="E4026" s="327"/>
      <c r="F4026" s="327"/>
      <c r="G4026" s="327"/>
      <c r="H4026" s="327"/>
      <c r="I4026" s="327"/>
      <c r="J4026" s="327"/>
      <c r="K4026" s="327"/>
    </row>
    <row r="4027" spans="1:11" ht="20.100000000000001" customHeight="1" x14ac:dyDescent="0.25">
      <c r="A4027" s="543"/>
      <c r="B4027" s="450" t="str">
        <f t="shared" si="8"/>
        <v/>
      </c>
      <c r="C4027" s="348" t="str">
        <f>IFERROR(IF(INDEX(TableEmployeeList[Employee Name],Calc!B21)="","",INDEX(TableEmployeeList[Employee Name],Calc!B21)),"")</f>
        <v/>
      </c>
      <c r="D4027" s="349" t="str">
        <f>IFERROR(IF(INDEX(TableEmployeeList[Department],Calc!B21)="","",INDEX(TableEmployeeList[Department],Calc!B21)),"")</f>
        <v/>
      </c>
      <c r="E4027" s="327"/>
      <c r="F4027" s="327"/>
      <c r="G4027" s="327"/>
      <c r="H4027" s="327"/>
      <c r="I4027" s="327"/>
      <c r="J4027" s="327"/>
      <c r="K4027" s="327"/>
    </row>
    <row r="4028" spans="1:11" ht="20.100000000000001" customHeight="1" x14ac:dyDescent="0.25">
      <c r="A4028" s="543"/>
      <c r="B4028" s="450" t="str">
        <f t="shared" si="8"/>
        <v/>
      </c>
      <c r="C4028" s="348" t="str">
        <f>IFERROR(IF(INDEX(TableEmployeeList[Employee Name],Calc!B22)="","",INDEX(TableEmployeeList[Employee Name],Calc!B22)),"")</f>
        <v/>
      </c>
      <c r="D4028" s="349" t="str">
        <f>IFERROR(IF(INDEX(TableEmployeeList[Department],Calc!B22)="","",INDEX(TableEmployeeList[Department],Calc!B22)),"")</f>
        <v/>
      </c>
      <c r="E4028" s="327"/>
      <c r="F4028" s="327"/>
      <c r="G4028" s="327"/>
      <c r="H4028" s="327"/>
      <c r="I4028" s="327"/>
      <c r="J4028" s="327"/>
      <c r="K4028" s="327"/>
    </row>
    <row r="4029" spans="1:11" ht="20.100000000000001" customHeight="1" x14ac:dyDescent="0.25">
      <c r="A4029" s="543"/>
      <c r="B4029" s="450" t="str">
        <f t="shared" si="8"/>
        <v/>
      </c>
      <c r="C4029" s="348" t="str">
        <f>IFERROR(IF(INDEX(TableEmployeeList[Employee Name],Calc!B23)="","",INDEX(TableEmployeeList[Employee Name],Calc!B23)),"")</f>
        <v/>
      </c>
      <c r="D4029" s="349" t="str">
        <f>IFERROR(IF(INDEX(TableEmployeeList[Department],Calc!B23)="","",INDEX(TableEmployeeList[Department],Calc!B23)),"")</f>
        <v/>
      </c>
      <c r="E4029" s="327"/>
      <c r="F4029" s="327"/>
      <c r="G4029" s="327"/>
      <c r="H4029" s="327"/>
      <c r="I4029" s="327"/>
      <c r="J4029" s="327"/>
      <c r="K4029" s="327"/>
    </row>
    <row r="4030" spans="1:11" ht="20.100000000000001" customHeight="1" x14ac:dyDescent="0.25">
      <c r="A4030" s="543"/>
      <c r="B4030" s="450" t="str">
        <f t="shared" si="8"/>
        <v/>
      </c>
      <c r="C4030" s="348" t="str">
        <f>IFERROR(IF(INDEX(TableEmployeeList[Employee Name],Calc!B24)="","",INDEX(TableEmployeeList[Employee Name],Calc!B24)),"")</f>
        <v/>
      </c>
      <c r="D4030" s="349" t="str">
        <f>IFERROR(IF(INDEX(TableEmployeeList[Department],Calc!B24)="","",INDEX(TableEmployeeList[Department],Calc!B24)),"")</f>
        <v/>
      </c>
      <c r="E4030" s="327"/>
      <c r="F4030" s="327"/>
      <c r="G4030" s="327"/>
      <c r="H4030" s="327"/>
      <c r="I4030" s="327"/>
      <c r="J4030" s="327"/>
      <c r="K4030" s="327"/>
    </row>
    <row r="4031" spans="1:11" ht="20.100000000000001" customHeight="1" x14ac:dyDescent="0.25">
      <c r="A4031" s="543"/>
      <c r="B4031" s="450" t="str">
        <f t="shared" si="8"/>
        <v/>
      </c>
      <c r="C4031" s="348" t="str">
        <f>IFERROR(IF(INDEX(TableEmployeeList[Employee Name],Calc!B25)="","",INDEX(TableEmployeeList[Employee Name],Calc!B25)),"")</f>
        <v/>
      </c>
      <c r="D4031" s="349" t="str">
        <f>IFERROR(IF(INDEX(TableEmployeeList[Department],Calc!B25)="","",INDEX(TableEmployeeList[Department],Calc!B25)),"")</f>
        <v/>
      </c>
      <c r="E4031" s="327"/>
      <c r="F4031" s="327"/>
      <c r="G4031" s="327"/>
      <c r="H4031" s="327"/>
      <c r="I4031" s="327"/>
      <c r="J4031" s="327"/>
      <c r="K4031" s="327"/>
    </row>
    <row r="4032" spans="1:11" ht="20.100000000000001" customHeight="1" x14ac:dyDescent="0.25">
      <c r="A4032" s="543"/>
      <c r="B4032" s="538"/>
      <c r="C4032" s="539"/>
      <c r="D4032" s="540"/>
      <c r="E4032" s="541"/>
      <c r="F4032" s="541"/>
      <c r="G4032" s="541"/>
      <c r="H4032" s="541"/>
      <c r="I4032" s="541"/>
      <c r="J4032" s="541"/>
      <c r="K4032" s="541"/>
    </row>
    <row r="4033" spans="1:11" ht="20.100000000000001" customHeight="1" x14ac:dyDescent="0.25">
      <c r="A4033" s="543"/>
      <c r="B4033" s="538"/>
      <c r="C4033" s="539"/>
      <c r="D4033" s="540"/>
      <c r="E4033" s="541"/>
      <c r="F4033" s="541"/>
      <c r="G4033" s="541"/>
      <c r="H4033" s="541"/>
      <c r="I4033" s="541"/>
      <c r="J4033" s="541"/>
      <c r="K4033" s="541"/>
    </row>
    <row r="4034" spans="1:11" ht="20.100000000000001" customHeight="1" x14ac:dyDescent="0.25">
      <c r="A4034" s="543"/>
      <c r="B4034" s="538"/>
      <c r="C4034" s="539"/>
      <c r="D4034" s="540"/>
      <c r="E4034" s="541"/>
      <c r="F4034" s="541"/>
      <c r="G4034" s="541"/>
      <c r="H4034" s="541"/>
      <c r="I4034" s="541"/>
      <c r="J4034" s="541"/>
      <c r="K4034" s="541"/>
    </row>
    <row r="4035" spans="1:11" ht="20.100000000000001" customHeight="1" x14ac:dyDescent="0.25">
      <c r="A4035" s="543"/>
      <c r="B4035" s="538"/>
      <c r="C4035" s="539"/>
      <c r="D4035" s="540"/>
      <c r="E4035" s="541"/>
      <c r="F4035" s="541"/>
      <c r="G4035" s="541"/>
      <c r="H4035" s="541"/>
      <c r="I4035" s="541"/>
      <c r="J4035" s="541"/>
      <c r="K4035" s="541"/>
    </row>
    <row r="4036" spans="1:11" ht="20.100000000000001" customHeight="1" x14ac:dyDescent="0.25">
      <c r="A4036" s="543"/>
      <c r="B4036" s="538"/>
      <c r="C4036" s="539"/>
      <c r="D4036" s="540"/>
      <c r="E4036" s="541"/>
      <c r="F4036" s="541"/>
      <c r="G4036" s="541"/>
      <c r="H4036" s="541"/>
      <c r="I4036" s="541"/>
      <c r="J4036" s="541"/>
      <c r="K4036" s="541"/>
    </row>
    <row r="4037" spans="1:11" ht="20.100000000000001" customHeight="1" x14ac:dyDescent="0.25">
      <c r="B4037" s="538"/>
      <c r="C4037" s="539"/>
      <c r="D4037" s="540"/>
      <c r="E4037" s="541"/>
      <c r="F4037" s="541"/>
      <c r="G4037" s="541"/>
      <c r="H4037" s="541"/>
      <c r="I4037" s="541"/>
      <c r="J4037" s="541"/>
      <c r="K4037" s="541"/>
    </row>
    <row r="4038" spans="1:11" ht="20.100000000000001" customHeight="1" x14ac:dyDescent="0.25">
      <c r="B4038" s="538"/>
      <c r="C4038" s="539"/>
      <c r="D4038" s="540"/>
      <c r="E4038" s="541"/>
      <c r="F4038" s="541"/>
      <c r="G4038" s="541"/>
      <c r="H4038" s="541"/>
      <c r="I4038" s="541"/>
      <c r="J4038" s="541"/>
      <c r="K4038" s="541"/>
    </row>
    <row r="4039" spans="1:11" ht="20.100000000000001" customHeight="1" x14ac:dyDescent="0.25">
      <c r="B4039" s="538"/>
      <c r="C4039" s="539"/>
      <c r="D4039" s="540"/>
      <c r="E4039" s="541"/>
      <c r="F4039" s="541"/>
      <c r="G4039" s="541"/>
      <c r="H4039" s="541"/>
      <c r="I4039" s="541"/>
      <c r="J4039" s="541"/>
      <c r="K4039" s="541"/>
    </row>
    <row r="4040" spans="1:11" ht="20.100000000000001" customHeight="1" x14ac:dyDescent="0.25">
      <c r="B4040" s="538"/>
      <c r="C4040" s="539"/>
      <c r="D4040" s="540"/>
      <c r="E4040" s="541"/>
      <c r="F4040" s="541"/>
      <c r="G4040" s="541"/>
      <c r="H4040" s="541"/>
      <c r="I4040" s="541"/>
      <c r="J4040" s="541"/>
      <c r="K4040" s="541"/>
    </row>
    <row r="4041" spans="1:11" ht="20.100000000000001" customHeight="1" x14ac:dyDescent="0.25">
      <c r="B4041" s="538"/>
      <c r="C4041" s="539"/>
      <c r="D4041" s="540"/>
      <c r="E4041" s="541"/>
      <c r="F4041" s="541"/>
      <c r="G4041" s="541"/>
      <c r="H4041" s="541"/>
      <c r="I4041" s="541"/>
      <c r="J4041" s="541"/>
      <c r="K4041" s="541"/>
    </row>
    <row r="4042" spans="1:11" ht="20.100000000000001" customHeight="1" x14ac:dyDescent="0.25">
      <c r="B4042" s="538"/>
      <c r="C4042" s="539"/>
      <c r="D4042" s="540"/>
      <c r="E4042" s="541"/>
      <c r="F4042" s="541"/>
      <c r="G4042" s="541"/>
      <c r="H4042" s="541"/>
      <c r="I4042" s="541"/>
      <c r="J4042" s="541"/>
      <c r="K4042" s="541"/>
    </row>
    <row r="4043" spans="1:11" ht="20.100000000000001" customHeight="1" x14ac:dyDescent="0.25">
      <c r="B4043" s="538"/>
      <c r="C4043" s="539"/>
      <c r="D4043" s="540"/>
      <c r="E4043" s="541"/>
      <c r="F4043" s="541"/>
      <c r="G4043" s="541"/>
      <c r="H4043" s="541"/>
      <c r="I4043" s="541"/>
      <c r="J4043" s="541"/>
      <c r="K4043" s="541"/>
    </row>
    <row r="4044" spans="1:11" ht="20.100000000000001" customHeight="1" x14ac:dyDescent="0.25">
      <c r="B4044" s="538"/>
      <c r="C4044" s="539"/>
      <c r="D4044" s="540"/>
      <c r="E4044" s="541"/>
      <c r="F4044" s="541"/>
      <c r="G4044" s="541"/>
      <c r="H4044" s="541"/>
      <c r="I4044" s="541"/>
      <c r="J4044" s="541"/>
      <c r="K4044" s="541"/>
    </row>
    <row r="4045" spans="1:11" ht="20.100000000000001" customHeight="1" x14ac:dyDescent="0.25">
      <c r="B4045" s="538"/>
      <c r="C4045" s="539"/>
      <c r="D4045" s="540"/>
      <c r="E4045" s="541"/>
      <c r="F4045" s="541"/>
      <c r="G4045" s="541"/>
      <c r="H4045" s="541"/>
      <c r="I4045" s="541"/>
      <c r="J4045" s="541"/>
      <c r="K4045" s="541"/>
    </row>
    <row r="4046" spans="1:11" ht="20.100000000000001" customHeight="1" x14ac:dyDescent="0.25">
      <c r="B4046" s="538"/>
      <c r="C4046" s="539"/>
      <c r="D4046" s="540"/>
      <c r="E4046" s="541"/>
      <c r="F4046" s="541"/>
      <c r="G4046" s="541"/>
      <c r="H4046" s="541"/>
      <c r="I4046" s="541"/>
      <c r="J4046" s="541"/>
      <c r="K4046" s="541"/>
    </row>
    <row r="4047" spans="1:11" ht="20.100000000000001" customHeight="1" x14ac:dyDescent="0.25">
      <c r="B4047" s="538"/>
      <c r="C4047" s="539"/>
      <c r="D4047" s="540"/>
      <c r="E4047" s="541"/>
      <c r="F4047" s="541"/>
      <c r="G4047" s="541"/>
      <c r="H4047" s="541"/>
      <c r="I4047" s="541"/>
      <c r="J4047" s="541"/>
      <c r="K4047" s="541"/>
    </row>
    <row r="4048" spans="1:11" ht="20.100000000000001" customHeight="1" x14ac:dyDescent="0.25">
      <c r="B4048" s="538"/>
      <c r="C4048" s="539"/>
      <c r="D4048" s="540"/>
      <c r="E4048" s="541"/>
      <c r="F4048" s="541"/>
      <c r="G4048" s="541"/>
      <c r="H4048" s="541"/>
      <c r="I4048" s="541"/>
      <c r="J4048" s="541"/>
      <c r="K4048" s="541"/>
    </row>
    <row r="4049" spans="2:11" ht="20.100000000000001" customHeight="1" x14ac:dyDescent="0.25">
      <c r="B4049" s="538"/>
      <c r="C4049" s="539"/>
      <c r="D4049" s="540"/>
      <c r="E4049" s="541"/>
      <c r="F4049" s="541"/>
      <c r="G4049" s="541"/>
      <c r="H4049" s="541"/>
      <c r="I4049" s="541"/>
      <c r="J4049" s="541"/>
      <c r="K4049" s="541"/>
    </row>
    <row r="4050" spans="2:11" ht="20.100000000000001" customHeight="1" x14ac:dyDescent="0.25">
      <c r="B4050" s="538"/>
      <c r="C4050" s="539"/>
      <c r="D4050" s="540"/>
      <c r="E4050" s="541"/>
      <c r="F4050" s="541"/>
      <c r="G4050" s="541"/>
      <c r="H4050" s="541"/>
      <c r="I4050" s="541"/>
      <c r="J4050" s="541"/>
      <c r="K4050" s="541"/>
    </row>
    <row r="4051" spans="2:11" ht="20.100000000000001" customHeight="1" x14ac:dyDescent="0.25">
      <c r="B4051" s="538"/>
      <c r="C4051" s="539"/>
      <c r="D4051" s="540"/>
      <c r="E4051" s="541"/>
      <c r="F4051" s="541"/>
      <c r="G4051" s="541"/>
      <c r="H4051" s="541"/>
      <c r="I4051" s="541"/>
      <c r="J4051" s="541"/>
      <c r="K4051" s="541"/>
    </row>
    <row r="4052" spans="2:11" ht="20.100000000000001" customHeight="1" x14ac:dyDescent="0.25">
      <c r="B4052" s="538"/>
      <c r="C4052" s="539"/>
      <c r="D4052" s="540"/>
      <c r="E4052" s="541"/>
      <c r="F4052" s="541"/>
      <c r="G4052" s="541"/>
      <c r="H4052" s="541"/>
      <c r="I4052" s="541"/>
      <c r="J4052" s="541"/>
      <c r="K4052" s="541"/>
    </row>
    <row r="4053" spans="2:11" ht="20.100000000000001" customHeight="1" x14ac:dyDescent="0.25">
      <c r="B4053" s="538"/>
      <c r="C4053" s="539"/>
      <c r="D4053" s="540"/>
      <c r="E4053" s="541"/>
      <c r="F4053" s="541"/>
      <c r="G4053" s="541"/>
      <c r="H4053" s="541"/>
      <c r="I4053" s="541"/>
      <c r="J4053" s="541"/>
      <c r="K4053" s="541"/>
    </row>
    <row r="4054" spans="2:11" ht="20.100000000000001" customHeight="1" x14ac:dyDescent="0.25">
      <c r="B4054" s="538"/>
      <c r="C4054" s="539"/>
      <c r="D4054" s="540"/>
      <c r="E4054" s="541"/>
      <c r="F4054" s="541"/>
      <c r="G4054" s="541"/>
      <c r="H4054" s="541"/>
      <c r="I4054" s="541"/>
      <c r="J4054" s="541"/>
      <c r="K4054" s="541"/>
    </row>
    <row r="4055" spans="2:11" ht="20.100000000000001" customHeight="1" x14ac:dyDescent="0.25">
      <c r="B4055" s="538"/>
      <c r="C4055" s="539"/>
      <c r="D4055" s="540"/>
      <c r="E4055" s="541"/>
      <c r="F4055" s="541"/>
      <c r="G4055" s="541"/>
      <c r="H4055" s="541"/>
      <c r="I4055" s="541"/>
      <c r="J4055" s="541"/>
      <c r="K4055" s="541"/>
    </row>
    <row r="4056" spans="2:11" ht="20.100000000000001" customHeight="1" x14ac:dyDescent="0.25">
      <c r="B4056" s="538"/>
      <c r="C4056" s="539"/>
      <c r="D4056" s="540"/>
      <c r="E4056" s="541"/>
      <c r="F4056" s="541"/>
      <c r="G4056" s="541"/>
      <c r="H4056" s="541"/>
      <c r="I4056" s="541"/>
      <c r="J4056" s="541"/>
      <c r="K4056" s="541"/>
    </row>
    <row r="4057" spans="2:11" ht="20.100000000000001" customHeight="1" x14ac:dyDescent="0.25">
      <c r="B4057" s="538"/>
      <c r="C4057" s="539"/>
      <c r="D4057" s="540"/>
      <c r="E4057" s="541"/>
      <c r="F4057" s="541"/>
      <c r="G4057" s="541"/>
      <c r="H4057" s="541"/>
      <c r="I4057" s="541"/>
      <c r="J4057" s="541"/>
      <c r="K4057" s="541"/>
    </row>
    <row r="4058" spans="2:11" ht="20.100000000000001" customHeight="1" x14ac:dyDescent="0.25">
      <c r="B4058" s="538"/>
      <c r="C4058" s="539"/>
      <c r="D4058" s="540"/>
      <c r="E4058" s="541"/>
      <c r="F4058" s="541"/>
      <c r="G4058" s="541"/>
      <c r="H4058" s="541"/>
      <c r="I4058" s="541"/>
      <c r="J4058" s="541"/>
      <c r="K4058" s="541"/>
    </row>
    <row r="4059" spans="2:11" ht="20.100000000000001" customHeight="1" x14ac:dyDescent="0.25">
      <c r="B4059" s="538"/>
      <c r="C4059" s="539"/>
      <c r="D4059" s="540"/>
      <c r="E4059" s="541"/>
      <c r="F4059" s="541"/>
      <c r="G4059" s="541"/>
      <c r="H4059" s="541"/>
      <c r="I4059" s="541"/>
      <c r="J4059" s="541"/>
      <c r="K4059" s="541"/>
    </row>
    <row r="4060" spans="2:11" ht="20.100000000000001" customHeight="1" x14ac:dyDescent="0.25">
      <c r="B4060" s="538"/>
      <c r="C4060" s="539"/>
      <c r="D4060" s="540"/>
      <c r="E4060" s="541"/>
      <c r="F4060" s="541"/>
      <c r="G4060" s="541"/>
      <c r="H4060" s="541"/>
      <c r="I4060" s="541"/>
      <c r="J4060" s="541"/>
      <c r="K4060" s="541"/>
    </row>
    <row r="4061" spans="2:11" ht="20.100000000000001" customHeight="1" x14ac:dyDescent="0.25">
      <c r="B4061" s="538"/>
      <c r="C4061" s="539"/>
      <c r="D4061" s="540"/>
      <c r="E4061" s="541"/>
      <c r="F4061" s="541"/>
      <c r="G4061" s="541"/>
      <c r="H4061" s="541"/>
      <c r="I4061" s="541"/>
      <c r="J4061" s="541"/>
      <c r="K4061" s="541"/>
    </row>
    <row r="4062" spans="2:11" ht="20.100000000000001" customHeight="1" x14ac:dyDescent="0.25">
      <c r="B4062" s="538"/>
      <c r="C4062" s="539"/>
      <c r="D4062" s="540"/>
      <c r="E4062" s="541"/>
      <c r="F4062" s="541"/>
      <c r="G4062" s="541"/>
      <c r="H4062" s="541"/>
      <c r="I4062" s="541"/>
      <c r="J4062" s="541"/>
      <c r="K4062" s="541"/>
    </row>
    <row r="4063" spans="2:11" ht="20.100000000000001" customHeight="1" x14ac:dyDescent="0.25">
      <c r="B4063" s="538"/>
      <c r="C4063" s="539"/>
      <c r="D4063" s="540"/>
      <c r="E4063" s="541"/>
      <c r="F4063" s="541"/>
      <c r="G4063" s="541"/>
      <c r="H4063" s="541"/>
      <c r="I4063" s="541"/>
      <c r="J4063" s="541"/>
      <c r="K4063" s="541"/>
    </row>
    <row r="4064" spans="2:11" ht="20.100000000000001" customHeight="1" x14ac:dyDescent="0.25">
      <c r="B4064" s="538"/>
      <c r="C4064" s="539"/>
      <c r="D4064" s="540"/>
      <c r="E4064" s="541"/>
      <c r="F4064" s="541"/>
      <c r="G4064" s="541"/>
      <c r="H4064" s="541"/>
      <c r="I4064" s="541"/>
      <c r="J4064" s="541"/>
      <c r="K4064" s="541"/>
    </row>
    <row r="4065" spans="2:11" ht="20.100000000000001" customHeight="1" x14ac:dyDescent="0.25">
      <c r="B4065" s="538"/>
      <c r="C4065" s="539"/>
      <c r="D4065" s="540"/>
      <c r="E4065" s="541"/>
      <c r="F4065" s="541"/>
      <c r="G4065" s="541"/>
      <c r="H4065" s="541"/>
      <c r="I4065" s="541"/>
      <c r="J4065" s="541"/>
      <c r="K4065" s="541"/>
    </row>
    <row r="4066" spans="2:11" ht="20.100000000000001" customHeight="1" x14ac:dyDescent="0.25">
      <c r="B4066" s="538"/>
      <c r="C4066" s="539"/>
      <c r="D4066" s="540"/>
      <c r="E4066" s="541"/>
      <c r="F4066" s="541"/>
      <c r="G4066" s="541"/>
      <c r="H4066" s="541"/>
      <c r="I4066" s="541"/>
      <c r="J4066" s="541"/>
      <c r="K4066" s="541"/>
    </row>
    <row r="4067" spans="2:11" ht="20.100000000000001" customHeight="1" x14ac:dyDescent="0.25">
      <c r="B4067" s="538"/>
      <c r="C4067" s="539"/>
      <c r="D4067" s="540"/>
      <c r="E4067" s="541"/>
      <c r="F4067" s="541"/>
      <c r="G4067" s="541"/>
      <c r="H4067" s="541"/>
      <c r="I4067" s="541"/>
      <c r="J4067" s="541"/>
      <c r="K4067" s="541"/>
    </row>
    <row r="4068" spans="2:11" ht="20.100000000000001" customHeight="1" x14ac:dyDescent="0.25">
      <c r="B4068" s="538"/>
      <c r="C4068" s="539"/>
      <c r="D4068" s="540"/>
      <c r="E4068" s="541"/>
      <c r="F4068" s="541"/>
      <c r="G4068" s="541"/>
      <c r="H4068" s="541"/>
      <c r="I4068" s="541"/>
      <c r="J4068" s="541"/>
      <c r="K4068" s="541"/>
    </row>
    <row r="4069" spans="2:11" ht="20.100000000000001" customHeight="1" x14ac:dyDescent="0.25">
      <c r="B4069" s="538"/>
      <c r="C4069" s="539"/>
      <c r="D4069" s="540"/>
      <c r="E4069" s="541"/>
      <c r="F4069" s="541"/>
      <c r="G4069" s="541"/>
      <c r="H4069" s="541"/>
      <c r="I4069" s="541"/>
      <c r="J4069" s="541"/>
      <c r="K4069" s="541"/>
    </row>
    <row r="4070" spans="2:11" ht="20.100000000000001" customHeight="1" x14ac:dyDescent="0.25">
      <c r="B4070" s="538"/>
      <c r="C4070" s="539"/>
      <c r="D4070" s="540"/>
      <c r="E4070" s="541"/>
      <c r="F4070" s="541"/>
      <c r="G4070" s="541"/>
      <c r="H4070" s="541"/>
      <c r="I4070" s="541"/>
      <c r="J4070" s="541"/>
      <c r="K4070" s="541"/>
    </row>
    <row r="4071" spans="2:11" ht="20.100000000000001" customHeight="1" x14ac:dyDescent="0.25">
      <c r="B4071" s="538"/>
      <c r="C4071" s="539"/>
      <c r="D4071" s="540"/>
      <c r="E4071" s="541"/>
      <c r="F4071" s="541"/>
      <c r="G4071" s="541"/>
      <c r="H4071" s="541"/>
      <c r="I4071" s="541"/>
      <c r="J4071" s="541"/>
      <c r="K4071" s="541"/>
    </row>
    <row r="4072" spans="2:11" ht="20.100000000000001" customHeight="1" x14ac:dyDescent="0.25">
      <c r="B4072" s="538"/>
      <c r="C4072" s="539"/>
      <c r="D4072" s="540"/>
      <c r="E4072" s="541"/>
      <c r="F4072" s="541"/>
      <c r="G4072" s="541"/>
      <c r="H4072" s="541"/>
      <c r="I4072" s="541"/>
      <c r="J4072" s="541"/>
      <c r="K4072" s="541"/>
    </row>
    <row r="4073" spans="2:11" ht="20.100000000000001" customHeight="1" x14ac:dyDescent="0.25">
      <c r="B4073" s="538"/>
      <c r="C4073" s="539"/>
      <c r="D4073" s="540"/>
      <c r="E4073" s="541"/>
      <c r="F4073" s="541"/>
      <c r="G4073" s="541"/>
      <c r="H4073" s="541"/>
      <c r="I4073" s="541"/>
      <c r="J4073" s="541"/>
      <c r="K4073" s="541"/>
    </row>
    <row r="4074" spans="2:11" ht="20.100000000000001" customHeight="1" x14ac:dyDescent="0.25">
      <c r="B4074" s="538"/>
      <c r="C4074" s="539"/>
      <c r="D4074" s="540"/>
      <c r="E4074" s="541"/>
      <c r="F4074" s="541"/>
      <c r="G4074" s="541"/>
      <c r="H4074" s="541"/>
      <c r="I4074" s="541"/>
      <c r="J4074" s="541"/>
      <c r="K4074" s="541"/>
    </row>
    <row r="4075" spans="2:11" ht="20.100000000000001" customHeight="1" x14ac:dyDescent="0.25">
      <c r="B4075" s="538"/>
      <c r="C4075" s="539"/>
      <c r="D4075" s="540"/>
      <c r="E4075" s="541"/>
      <c r="F4075" s="541"/>
      <c r="G4075" s="541"/>
      <c r="H4075" s="541"/>
      <c r="I4075" s="541"/>
      <c r="J4075" s="541"/>
      <c r="K4075" s="541"/>
    </row>
    <row r="4076" spans="2:11" ht="20.100000000000001" customHeight="1" x14ac:dyDescent="0.25">
      <c r="B4076" s="538"/>
      <c r="C4076" s="539"/>
      <c r="D4076" s="540"/>
      <c r="E4076" s="541"/>
      <c r="F4076" s="541"/>
      <c r="G4076" s="541"/>
      <c r="H4076" s="541"/>
      <c r="I4076" s="541"/>
      <c r="J4076" s="541"/>
      <c r="K4076" s="541"/>
    </row>
    <row r="4077" spans="2:11" ht="20.100000000000001" customHeight="1" x14ac:dyDescent="0.25">
      <c r="B4077" s="538"/>
      <c r="C4077" s="539"/>
      <c r="D4077" s="540"/>
      <c r="E4077" s="541"/>
      <c r="F4077" s="541"/>
      <c r="G4077" s="541"/>
      <c r="H4077" s="541"/>
      <c r="I4077" s="541"/>
      <c r="J4077" s="541"/>
      <c r="K4077" s="541"/>
    </row>
    <row r="4078" spans="2:11" ht="20.100000000000001" customHeight="1" x14ac:dyDescent="0.25">
      <c r="B4078" s="538"/>
      <c r="C4078" s="539"/>
      <c r="D4078" s="540"/>
      <c r="E4078" s="541"/>
      <c r="F4078" s="541"/>
      <c r="G4078" s="541"/>
      <c r="H4078" s="541"/>
      <c r="I4078" s="541"/>
      <c r="J4078" s="541"/>
      <c r="K4078" s="541"/>
    </row>
    <row r="4079" spans="2:11" ht="20.100000000000001" customHeight="1" x14ac:dyDescent="0.25">
      <c r="B4079" s="538"/>
      <c r="C4079" s="539"/>
      <c r="D4079" s="540"/>
      <c r="E4079" s="541"/>
      <c r="F4079" s="541"/>
      <c r="G4079" s="541"/>
      <c r="H4079" s="541"/>
      <c r="I4079" s="541"/>
      <c r="J4079" s="541"/>
      <c r="K4079" s="541"/>
    </row>
    <row r="4080" spans="2:11" ht="20.100000000000001" customHeight="1" x14ac:dyDescent="0.25">
      <c r="B4080" s="538"/>
      <c r="C4080" s="539"/>
      <c r="D4080" s="540"/>
      <c r="E4080" s="541"/>
      <c r="F4080" s="541"/>
      <c r="G4080" s="541"/>
      <c r="H4080" s="541"/>
      <c r="I4080" s="541"/>
      <c r="J4080" s="541"/>
      <c r="K4080" s="541"/>
    </row>
    <row r="4081" spans="2:11" ht="20.100000000000001" customHeight="1" x14ac:dyDescent="0.25">
      <c r="B4081" s="538"/>
      <c r="C4081" s="539"/>
      <c r="D4081" s="540"/>
      <c r="E4081" s="541"/>
      <c r="F4081" s="541"/>
      <c r="G4081" s="541"/>
      <c r="H4081" s="541"/>
      <c r="I4081" s="541"/>
      <c r="J4081" s="541"/>
      <c r="K4081" s="541"/>
    </row>
    <row r="4082" spans="2:11" ht="20.100000000000001" customHeight="1" x14ac:dyDescent="0.25">
      <c r="B4082" s="538"/>
      <c r="C4082" s="539"/>
      <c r="D4082" s="540"/>
      <c r="E4082" s="541"/>
      <c r="F4082" s="541"/>
      <c r="G4082" s="541"/>
      <c r="H4082" s="541"/>
      <c r="I4082" s="541"/>
      <c r="J4082" s="541"/>
      <c r="K4082" s="541"/>
    </row>
    <row r="4083" spans="2:11" ht="20.100000000000001" customHeight="1" x14ac:dyDescent="0.25">
      <c r="B4083" s="538"/>
      <c r="C4083" s="539"/>
      <c r="D4083" s="540"/>
      <c r="E4083" s="541"/>
      <c r="F4083" s="541"/>
      <c r="G4083" s="541"/>
      <c r="H4083" s="541"/>
      <c r="I4083" s="541"/>
      <c r="J4083" s="541"/>
      <c r="K4083" s="541"/>
    </row>
    <row r="4084" spans="2:11" ht="20.100000000000001" customHeight="1" x14ac:dyDescent="0.25">
      <c r="B4084" s="538"/>
      <c r="C4084" s="539"/>
      <c r="D4084" s="540"/>
      <c r="E4084" s="541"/>
      <c r="F4084" s="541"/>
      <c r="G4084" s="541"/>
      <c r="H4084" s="541"/>
      <c r="I4084" s="541"/>
      <c r="J4084" s="541"/>
      <c r="K4084" s="541"/>
    </row>
    <row r="4085" spans="2:11" ht="20.100000000000001" customHeight="1" x14ac:dyDescent="0.25">
      <c r="B4085" s="538"/>
      <c r="C4085" s="539"/>
      <c r="D4085" s="540"/>
      <c r="E4085" s="541"/>
      <c r="F4085" s="541"/>
      <c r="G4085" s="541"/>
      <c r="H4085" s="541"/>
      <c r="I4085" s="541"/>
      <c r="J4085" s="541"/>
      <c r="K4085" s="541"/>
    </row>
    <row r="4086" spans="2:11" ht="20.100000000000001" customHeight="1" x14ac:dyDescent="0.25">
      <c r="B4086" s="538"/>
      <c r="C4086" s="539"/>
      <c r="D4086" s="540"/>
      <c r="E4086" s="541"/>
      <c r="F4086" s="541"/>
      <c r="G4086" s="541"/>
      <c r="H4086" s="541"/>
      <c r="I4086" s="541"/>
      <c r="J4086" s="541"/>
      <c r="K4086" s="541"/>
    </row>
    <row r="4087" spans="2:11" ht="20.100000000000001" customHeight="1" x14ac:dyDescent="0.25">
      <c r="B4087" s="538"/>
      <c r="C4087" s="539"/>
      <c r="D4087" s="540"/>
      <c r="E4087" s="541"/>
      <c r="F4087" s="541"/>
      <c r="G4087" s="541"/>
      <c r="H4087" s="541"/>
      <c r="I4087" s="541"/>
      <c r="J4087" s="541"/>
      <c r="K4087" s="541"/>
    </row>
    <row r="4088" spans="2:11" ht="20.100000000000001" customHeight="1" x14ac:dyDescent="0.25">
      <c r="B4088" s="538"/>
      <c r="C4088" s="539"/>
      <c r="D4088" s="540"/>
      <c r="E4088" s="541"/>
      <c r="F4088" s="541"/>
      <c r="G4088" s="541"/>
      <c r="H4088" s="541"/>
      <c r="I4088" s="541"/>
      <c r="J4088" s="541"/>
      <c r="K4088" s="541"/>
    </row>
    <row r="4089" spans="2:11" ht="20.100000000000001" customHeight="1" x14ac:dyDescent="0.25">
      <c r="B4089" s="538"/>
      <c r="C4089" s="539"/>
      <c r="D4089" s="540"/>
      <c r="E4089" s="541"/>
      <c r="F4089" s="541"/>
      <c r="G4089" s="541"/>
      <c r="H4089" s="541"/>
      <c r="I4089" s="541"/>
      <c r="J4089" s="541"/>
      <c r="K4089" s="541"/>
    </row>
    <row r="4090" spans="2:11" ht="20.100000000000001" customHeight="1" x14ac:dyDescent="0.25">
      <c r="B4090" s="538"/>
      <c r="C4090" s="539"/>
      <c r="D4090" s="540"/>
      <c r="E4090" s="541"/>
      <c r="F4090" s="541"/>
      <c r="G4090" s="541"/>
      <c r="H4090" s="541"/>
      <c r="I4090" s="541"/>
      <c r="J4090" s="541"/>
      <c r="K4090" s="541"/>
    </row>
    <row r="4091" spans="2:11" ht="20.100000000000001" customHeight="1" x14ac:dyDescent="0.25">
      <c r="B4091" s="538"/>
      <c r="C4091" s="539"/>
      <c r="D4091" s="540"/>
      <c r="E4091" s="541"/>
      <c r="F4091" s="541"/>
      <c r="G4091" s="541"/>
      <c r="H4091" s="541"/>
      <c r="I4091" s="541"/>
      <c r="J4091" s="541"/>
      <c r="K4091" s="541"/>
    </row>
    <row r="4092" spans="2:11" ht="20.100000000000001" customHeight="1" x14ac:dyDescent="0.25">
      <c r="B4092" s="538"/>
      <c r="C4092" s="539"/>
      <c r="D4092" s="540"/>
      <c r="E4092" s="541"/>
      <c r="F4092" s="541"/>
      <c r="G4092" s="541"/>
      <c r="H4092" s="541"/>
      <c r="I4092" s="541"/>
      <c r="J4092" s="541"/>
      <c r="K4092" s="541"/>
    </row>
    <row r="4093" spans="2:11" ht="20.100000000000001" customHeight="1" x14ac:dyDescent="0.25">
      <c r="B4093" s="538"/>
      <c r="C4093" s="539"/>
      <c r="D4093" s="540"/>
      <c r="E4093" s="541"/>
      <c r="F4093" s="541"/>
      <c r="G4093" s="541"/>
      <c r="H4093" s="541"/>
      <c r="I4093" s="541"/>
      <c r="J4093" s="541"/>
      <c r="K4093" s="541"/>
    </row>
    <row r="4094" spans="2:11" ht="20.100000000000001" customHeight="1" x14ac:dyDescent="0.25">
      <c r="B4094" s="538"/>
      <c r="C4094" s="539"/>
      <c r="D4094" s="540"/>
      <c r="E4094" s="541"/>
      <c r="F4094" s="541"/>
      <c r="G4094" s="541"/>
      <c r="H4094" s="541"/>
      <c r="I4094" s="541"/>
      <c r="J4094" s="541"/>
      <c r="K4094" s="541"/>
    </row>
    <row r="4095" spans="2:11" ht="20.100000000000001" customHeight="1" x14ac:dyDescent="0.25">
      <c r="B4095" s="538"/>
      <c r="C4095" s="539"/>
      <c r="D4095" s="540"/>
      <c r="E4095" s="541"/>
      <c r="F4095" s="541"/>
      <c r="G4095" s="541"/>
      <c r="H4095" s="541"/>
      <c r="I4095" s="541"/>
      <c r="J4095" s="541"/>
      <c r="K4095" s="541"/>
    </row>
    <row r="4096" spans="2:11" ht="20.100000000000001" customHeight="1" x14ac:dyDescent="0.25">
      <c r="B4096" s="538"/>
      <c r="C4096" s="539"/>
      <c r="D4096" s="540"/>
      <c r="E4096" s="541"/>
      <c r="F4096" s="541"/>
      <c r="G4096" s="541"/>
      <c r="H4096" s="541"/>
      <c r="I4096" s="541"/>
      <c r="J4096" s="541"/>
      <c r="K4096" s="541"/>
    </row>
    <row r="4097" spans="2:11" ht="20.100000000000001" customHeight="1" x14ac:dyDescent="0.25">
      <c r="B4097" s="538"/>
      <c r="C4097" s="539"/>
      <c r="D4097" s="540"/>
      <c r="E4097" s="541"/>
      <c r="F4097" s="541"/>
      <c r="G4097" s="541"/>
      <c r="H4097" s="541"/>
      <c r="I4097" s="541"/>
      <c r="J4097" s="541"/>
      <c r="K4097" s="541"/>
    </row>
    <row r="4098" spans="2:11" ht="20.100000000000001" customHeight="1" x14ac:dyDescent="0.25">
      <c r="B4098" s="538"/>
      <c r="C4098" s="539"/>
      <c r="D4098" s="540"/>
      <c r="E4098" s="541"/>
      <c r="F4098" s="541"/>
      <c r="G4098" s="541"/>
      <c r="H4098" s="541"/>
      <c r="I4098" s="541"/>
      <c r="J4098" s="541"/>
      <c r="K4098" s="541"/>
    </row>
    <row r="4099" spans="2:11" ht="20.100000000000001" customHeight="1" x14ac:dyDescent="0.25">
      <c r="B4099" s="538"/>
      <c r="C4099" s="539"/>
      <c r="D4099" s="540"/>
      <c r="E4099" s="541"/>
      <c r="F4099" s="541"/>
      <c r="G4099" s="541"/>
      <c r="H4099" s="541"/>
      <c r="I4099" s="541"/>
      <c r="J4099" s="541"/>
      <c r="K4099" s="541"/>
    </row>
    <row r="4100" spans="2:11" ht="20.100000000000001" customHeight="1" x14ac:dyDescent="0.25">
      <c r="B4100" s="538"/>
      <c r="C4100" s="539"/>
      <c r="D4100" s="540"/>
      <c r="E4100" s="541"/>
      <c r="F4100" s="541"/>
      <c r="G4100" s="541"/>
      <c r="H4100" s="541"/>
      <c r="I4100" s="541"/>
      <c r="J4100" s="541"/>
      <c r="K4100" s="541"/>
    </row>
    <row r="4101" spans="2:11" ht="20.100000000000001" customHeight="1" x14ac:dyDescent="0.25">
      <c r="B4101" s="538"/>
      <c r="C4101" s="539"/>
      <c r="D4101" s="540"/>
      <c r="E4101" s="541"/>
      <c r="F4101" s="541"/>
      <c r="G4101" s="541"/>
      <c r="H4101" s="541"/>
      <c r="I4101" s="541"/>
      <c r="J4101" s="541"/>
      <c r="K4101" s="541"/>
    </row>
    <row r="4102" spans="2:11" ht="20.100000000000001" customHeight="1" x14ac:dyDescent="0.25">
      <c r="B4102" s="538"/>
      <c r="C4102" s="539"/>
      <c r="D4102" s="540"/>
      <c r="E4102" s="541"/>
      <c r="F4102" s="541"/>
      <c r="G4102" s="541"/>
      <c r="H4102" s="541"/>
      <c r="I4102" s="541"/>
      <c r="J4102" s="541"/>
      <c r="K4102" s="541"/>
    </row>
    <row r="4103" spans="2:11" ht="20.100000000000001" customHeight="1" x14ac:dyDescent="0.25">
      <c r="B4103" s="538"/>
      <c r="C4103" s="539"/>
      <c r="D4103" s="540"/>
      <c r="E4103" s="541"/>
      <c r="F4103" s="541"/>
      <c r="G4103" s="541"/>
      <c r="H4103" s="541"/>
      <c r="I4103" s="541"/>
      <c r="J4103" s="541"/>
      <c r="K4103" s="541"/>
    </row>
    <row r="4104" spans="2:11" ht="20.100000000000001" customHeight="1" x14ac:dyDescent="0.25">
      <c r="B4104" s="538"/>
      <c r="C4104" s="539"/>
      <c r="D4104" s="540"/>
      <c r="E4104" s="541"/>
      <c r="F4104" s="541"/>
      <c r="G4104" s="541"/>
      <c r="H4104" s="541"/>
      <c r="I4104" s="541"/>
      <c r="J4104" s="541"/>
      <c r="K4104" s="541"/>
    </row>
    <row r="4105" spans="2:11" ht="20.100000000000001" customHeight="1" x14ac:dyDescent="0.25">
      <c r="B4105" s="538"/>
      <c r="C4105" s="539"/>
      <c r="D4105" s="540"/>
      <c r="E4105" s="541"/>
      <c r="F4105" s="541"/>
      <c r="G4105" s="541"/>
      <c r="H4105" s="541"/>
      <c r="I4105" s="541"/>
      <c r="J4105" s="541"/>
      <c r="K4105" s="541"/>
    </row>
    <row r="4106" spans="2:11" ht="20.100000000000001" customHeight="1" x14ac:dyDescent="0.25">
      <c r="B4106" s="538"/>
      <c r="C4106" s="539"/>
      <c r="D4106" s="540"/>
      <c r="E4106" s="541"/>
      <c r="F4106" s="541"/>
      <c r="G4106" s="541"/>
      <c r="H4106" s="541"/>
      <c r="I4106" s="541"/>
      <c r="J4106" s="541"/>
      <c r="K4106" s="541"/>
    </row>
    <row r="4107" spans="2:11" ht="20.100000000000001" customHeight="1" x14ac:dyDescent="0.25">
      <c r="B4107" s="538"/>
      <c r="C4107" s="539"/>
      <c r="D4107" s="540"/>
      <c r="E4107" s="541"/>
      <c r="F4107" s="541"/>
      <c r="G4107" s="541"/>
      <c r="H4107" s="541"/>
      <c r="I4107" s="541"/>
      <c r="J4107" s="541"/>
      <c r="K4107" s="541"/>
    </row>
    <row r="4108" spans="2:11" ht="20.100000000000001" customHeight="1" x14ac:dyDescent="0.25">
      <c r="B4108" s="538"/>
      <c r="C4108" s="539"/>
      <c r="D4108" s="540"/>
      <c r="E4108" s="541"/>
      <c r="F4108" s="541"/>
      <c r="G4108" s="541"/>
      <c r="H4108" s="541"/>
      <c r="I4108" s="541"/>
      <c r="J4108" s="541"/>
      <c r="K4108" s="541"/>
    </row>
    <row r="4109" spans="2:11" ht="20.100000000000001" customHeight="1" x14ac:dyDescent="0.25">
      <c r="B4109" s="538"/>
      <c r="C4109" s="539"/>
      <c r="D4109" s="540"/>
      <c r="E4109" s="541"/>
      <c r="F4109" s="541"/>
      <c r="G4109" s="541"/>
      <c r="H4109" s="541"/>
      <c r="I4109" s="541"/>
      <c r="J4109" s="541"/>
      <c r="K4109" s="541"/>
    </row>
    <row r="4110" spans="2:11" ht="20.100000000000001" customHeight="1" x14ac:dyDescent="0.25">
      <c r="B4110" s="538"/>
      <c r="C4110" s="539"/>
      <c r="D4110" s="540"/>
      <c r="E4110" s="541"/>
      <c r="F4110" s="541"/>
      <c r="G4110" s="541"/>
      <c r="H4110" s="541"/>
      <c r="I4110" s="541"/>
      <c r="J4110" s="541"/>
      <c r="K4110" s="541"/>
    </row>
    <row r="4111" spans="2:11" ht="20.100000000000001" customHeight="1" x14ac:dyDescent="0.25">
      <c r="B4111" s="538"/>
      <c r="C4111" s="539"/>
      <c r="D4111" s="540"/>
      <c r="E4111" s="541"/>
      <c r="F4111" s="541"/>
      <c r="G4111" s="541"/>
      <c r="H4111" s="541"/>
      <c r="I4111" s="541"/>
      <c r="J4111" s="541"/>
      <c r="K4111" s="541"/>
    </row>
    <row r="4112" spans="2:11" ht="20.100000000000001" customHeight="1" x14ac:dyDescent="0.25">
      <c r="B4112" s="538"/>
      <c r="C4112" s="539"/>
      <c r="D4112" s="540"/>
      <c r="E4112" s="541"/>
      <c r="F4112" s="541"/>
      <c r="G4112" s="541"/>
      <c r="H4112" s="541"/>
      <c r="I4112" s="541"/>
      <c r="J4112" s="541"/>
      <c r="K4112" s="541"/>
    </row>
    <row r="4113" spans="2:11" ht="20.100000000000001" customHeight="1" x14ac:dyDescent="0.25">
      <c r="B4113" s="538"/>
      <c r="C4113" s="539"/>
      <c r="D4113" s="540"/>
      <c r="E4113" s="541"/>
      <c r="F4113" s="541"/>
      <c r="G4113" s="541"/>
      <c r="H4113" s="541"/>
      <c r="I4113" s="541"/>
      <c r="J4113" s="541"/>
      <c r="K4113" s="541"/>
    </row>
    <row r="4114" spans="2:11" ht="20.100000000000001" customHeight="1" x14ac:dyDescent="0.25">
      <c r="B4114" s="538"/>
      <c r="C4114" s="539"/>
      <c r="D4114" s="540"/>
      <c r="E4114" s="541"/>
      <c r="F4114" s="541"/>
      <c r="G4114" s="541"/>
      <c r="H4114" s="541"/>
      <c r="I4114" s="541"/>
      <c r="J4114" s="541"/>
      <c r="K4114" s="541"/>
    </row>
    <row r="4115" spans="2:11" ht="20.100000000000001" customHeight="1" x14ac:dyDescent="0.25">
      <c r="B4115" s="538"/>
      <c r="C4115" s="539"/>
      <c r="D4115" s="540"/>
      <c r="E4115" s="541"/>
      <c r="F4115" s="541"/>
      <c r="G4115" s="541"/>
      <c r="H4115" s="541"/>
      <c r="I4115" s="541"/>
      <c r="J4115" s="541"/>
      <c r="K4115" s="541"/>
    </row>
    <row r="4116" spans="2:11" ht="20.100000000000001" customHeight="1" x14ac:dyDescent="0.25">
      <c r="B4116" s="538"/>
      <c r="C4116" s="539"/>
      <c r="D4116" s="540"/>
      <c r="E4116" s="541"/>
      <c r="F4116" s="541"/>
      <c r="G4116" s="541"/>
      <c r="H4116" s="541"/>
      <c r="I4116" s="541"/>
      <c r="J4116" s="541"/>
      <c r="K4116" s="541"/>
    </row>
    <row r="4117" spans="2:11" ht="20.100000000000001" customHeight="1" x14ac:dyDescent="0.25">
      <c r="B4117" s="538"/>
      <c r="C4117" s="539"/>
      <c r="D4117" s="540"/>
      <c r="E4117" s="541"/>
      <c r="F4117" s="541"/>
      <c r="G4117" s="541"/>
      <c r="H4117" s="541"/>
      <c r="I4117" s="541"/>
      <c r="J4117" s="541"/>
      <c r="K4117" s="541"/>
    </row>
    <row r="4118" spans="2:11" ht="20.100000000000001" customHeight="1" x14ac:dyDescent="0.25">
      <c r="B4118" s="538"/>
      <c r="C4118" s="539"/>
      <c r="D4118" s="540"/>
      <c r="E4118" s="541"/>
      <c r="F4118" s="541"/>
      <c r="G4118" s="541"/>
      <c r="H4118" s="541"/>
      <c r="I4118" s="541"/>
      <c r="J4118" s="541"/>
      <c r="K4118" s="541"/>
    </row>
    <row r="4119" spans="2:11" ht="20.100000000000001" customHeight="1" x14ac:dyDescent="0.25">
      <c r="B4119" s="538"/>
      <c r="C4119" s="539"/>
      <c r="D4119" s="540"/>
      <c r="E4119" s="541"/>
      <c r="F4119" s="541"/>
      <c r="G4119" s="541"/>
      <c r="H4119" s="541"/>
      <c r="I4119" s="541"/>
      <c r="J4119" s="541"/>
      <c r="K4119" s="541"/>
    </row>
    <row r="4120" spans="2:11" ht="20.100000000000001" customHeight="1" x14ac:dyDescent="0.25">
      <c r="B4120" s="538"/>
      <c r="C4120" s="539"/>
      <c r="D4120" s="540"/>
      <c r="E4120" s="541"/>
      <c r="F4120" s="541"/>
      <c r="G4120" s="541"/>
      <c r="H4120" s="541"/>
      <c r="I4120" s="541"/>
      <c r="J4120" s="541"/>
      <c r="K4120" s="541"/>
    </row>
    <row r="4121" spans="2:11" ht="20.100000000000001" customHeight="1" x14ac:dyDescent="0.25">
      <c r="B4121" s="538"/>
      <c r="C4121" s="539"/>
      <c r="D4121" s="540"/>
      <c r="E4121" s="541"/>
      <c r="F4121" s="541"/>
      <c r="G4121" s="541"/>
      <c r="H4121" s="541"/>
      <c r="I4121" s="541"/>
      <c r="J4121" s="541"/>
      <c r="K4121" s="541"/>
    </row>
    <row r="4122" spans="2:11" ht="20.100000000000001" customHeight="1" x14ac:dyDescent="0.25">
      <c r="B4122" s="538"/>
      <c r="C4122" s="539"/>
      <c r="D4122" s="540"/>
      <c r="E4122" s="541"/>
      <c r="F4122" s="541"/>
      <c r="G4122" s="541"/>
      <c r="H4122" s="541"/>
      <c r="I4122" s="541"/>
      <c r="J4122" s="541"/>
      <c r="K4122" s="541"/>
    </row>
    <row r="4123" spans="2:11" ht="20.100000000000001" customHeight="1" x14ac:dyDescent="0.25">
      <c r="B4123" s="538"/>
      <c r="C4123" s="539"/>
      <c r="D4123" s="540"/>
      <c r="E4123" s="541"/>
      <c r="F4123" s="541"/>
      <c r="G4123" s="541"/>
      <c r="H4123" s="541"/>
      <c r="I4123" s="541"/>
      <c r="J4123" s="541"/>
      <c r="K4123" s="541"/>
    </row>
    <row r="4124" spans="2:11" ht="20.100000000000001" customHeight="1" x14ac:dyDescent="0.25">
      <c r="B4124" s="538"/>
      <c r="C4124" s="539"/>
      <c r="D4124" s="540"/>
      <c r="E4124" s="541"/>
      <c r="F4124" s="541"/>
      <c r="G4124" s="541"/>
      <c r="H4124" s="541"/>
      <c r="I4124" s="541"/>
      <c r="J4124" s="541"/>
      <c r="K4124" s="541"/>
    </row>
    <row r="4125" spans="2:11" ht="20.100000000000001" customHeight="1" x14ac:dyDescent="0.25">
      <c r="B4125" s="538"/>
      <c r="C4125" s="539"/>
      <c r="D4125" s="540"/>
      <c r="E4125" s="541"/>
      <c r="F4125" s="541"/>
      <c r="G4125" s="541"/>
      <c r="H4125" s="541"/>
      <c r="I4125" s="541"/>
      <c r="J4125" s="541"/>
      <c r="K4125" s="541"/>
    </row>
    <row r="4126" spans="2:11" ht="20.100000000000001" customHeight="1" x14ac:dyDescent="0.25">
      <c r="B4126" s="538"/>
      <c r="C4126" s="539"/>
      <c r="D4126" s="540"/>
      <c r="E4126" s="541"/>
      <c r="F4126" s="541"/>
      <c r="G4126" s="541"/>
      <c r="H4126" s="541"/>
      <c r="I4126" s="541"/>
      <c r="J4126" s="541"/>
      <c r="K4126" s="541"/>
    </row>
    <row r="4127" spans="2:11" ht="20.100000000000001" customHeight="1" x14ac:dyDescent="0.25">
      <c r="B4127" s="538"/>
      <c r="C4127" s="539"/>
      <c r="D4127" s="540"/>
      <c r="E4127" s="541"/>
      <c r="F4127" s="541"/>
      <c r="G4127" s="541"/>
      <c r="H4127" s="541"/>
      <c r="I4127" s="541"/>
      <c r="J4127" s="541"/>
      <c r="K4127" s="541"/>
    </row>
    <row r="4128" spans="2:11" ht="20.100000000000001" customHeight="1" x14ac:dyDescent="0.25">
      <c r="B4128" s="538"/>
      <c r="C4128" s="539"/>
      <c r="D4128" s="540"/>
      <c r="E4128" s="541"/>
      <c r="F4128" s="541"/>
      <c r="G4128" s="541"/>
      <c r="H4128" s="541"/>
      <c r="I4128" s="541"/>
      <c r="J4128" s="541"/>
      <c r="K4128" s="541"/>
    </row>
    <row r="4129" spans="2:11" ht="20.100000000000001" customHeight="1" x14ac:dyDescent="0.25">
      <c r="B4129" s="538"/>
      <c r="C4129" s="539"/>
      <c r="D4129" s="540"/>
      <c r="E4129" s="541"/>
      <c r="F4129" s="541"/>
      <c r="G4129" s="541"/>
      <c r="H4129" s="541"/>
      <c r="I4129" s="541"/>
      <c r="J4129" s="541"/>
      <c r="K4129" s="541"/>
    </row>
    <row r="4130" spans="2:11" ht="20.100000000000001" customHeight="1" x14ac:dyDescent="0.25">
      <c r="B4130" s="538"/>
      <c r="C4130" s="539"/>
      <c r="D4130" s="540"/>
      <c r="E4130" s="541"/>
      <c r="F4130" s="541"/>
      <c r="G4130" s="541"/>
      <c r="H4130" s="541"/>
      <c r="I4130" s="541"/>
      <c r="J4130" s="541"/>
      <c r="K4130" s="541"/>
    </row>
    <row r="4131" spans="2:11" ht="20.100000000000001" customHeight="1" x14ac:dyDescent="0.25">
      <c r="B4131" s="538"/>
      <c r="C4131" s="539"/>
      <c r="D4131" s="540"/>
      <c r="E4131" s="541"/>
      <c r="F4131" s="541"/>
      <c r="G4131" s="541"/>
      <c r="H4131" s="541"/>
      <c r="I4131" s="541"/>
      <c r="J4131" s="541"/>
      <c r="K4131" s="541"/>
    </row>
    <row r="4132" spans="2:11" ht="20.100000000000001" customHeight="1" x14ac:dyDescent="0.25">
      <c r="B4132" s="538"/>
      <c r="C4132" s="539"/>
      <c r="D4132" s="540"/>
      <c r="E4132" s="541"/>
      <c r="F4132" s="541"/>
      <c r="G4132" s="541"/>
      <c r="H4132" s="541"/>
      <c r="I4132" s="541"/>
      <c r="J4132" s="541"/>
      <c r="K4132" s="541"/>
    </row>
    <row r="4133" spans="2:11" ht="20.100000000000001" customHeight="1" x14ac:dyDescent="0.25">
      <c r="B4133" s="538"/>
      <c r="C4133" s="539"/>
      <c r="D4133" s="540"/>
      <c r="E4133" s="541"/>
      <c r="F4133" s="541"/>
      <c r="G4133" s="541"/>
      <c r="H4133" s="541"/>
      <c r="I4133" s="541"/>
      <c r="J4133" s="541"/>
      <c r="K4133" s="541"/>
    </row>
    <row r="4134" spans="2:11" ht="20.100000000000001" customHeight="1" x14ac:dyDescent="0.25">
      <c r="B4134" s="538"/>
      <c r="C4134" s="539"/>
      <c r="D4134" s="540"/>
      <c r="E4134" s="541"/>
      <c r="F4134" s="541"/>
      <c r="G4134" s="541"/>
      <c r="H4134" s="541"/>
      <c r="I4134" s="541"/>
      <c r="J4134" s="541"/>
      <c r="K4134" s="541"/>
    </row>
    <row r="4135" spans="2:11" ht="20.100000000000001" customHeight="1" x14ac:dyDescent="0.25">
      <c r="B4135" s="538"/>
      <c r="C4135" s="539"/>
      <c r="D4135" s="540"/>
      <c r="E4135" s="541"/>
      <c r="F4135" s="541"/>
      <c r="G4135" s="541"/>
      <c r="H4135" s="541"/>
      <c r="I4135" s="541"/>
      <c r="J4135" s="541"/>
      <c r="K4135" s="541"/>
    </row>
    <row r="4136" spans="2:11" ht="20.100000000000001" customHeight="1" x14ac:dyDescent="0.25">
      <c r="B4136" s="538"/>
      <c r="C4136" s="539"/>
      <c r="D4136" s="540"/>
      <c r="E4136" s="541"/>
      <c r="F4136" s="541"/>
      <c r="G4136" s="541"/>
      <c r="H4136" s="541"/>
      <c r="I4136" s="541"/>
      <c r="J4136" s="541"/>
      <c r="K4136" s="541"/>
    </row>
    <row r="4137" spans="2:11" ht="20.100000000000001" customHeight="1" x14ac:dyDescent="0.25">
      <c r="B4137" s="538"/>
      <c r="C4137" s="539"/>
      <c r="D4137" s="540"/>
      <c r="E4137" s="541"/>
      <c r="F4137" s="541"/>
      <c r="G4137" s="541"/>
      <c r="H4137" s="541"/>
      <c r="I4137" s="541"/>
      <c r="J4137" s="541"/>
      <c r="K4137" s="541"/>
    </row>
    <row r="4138" spans="2:11" ht="20.100000000000001" customHeight="1" x14ac:dyDescent="0.25">
      <c r="B4138" s="538"/>
      <c r="C4138" s="539"/>
      <c r="D4138" s="540"/>
      <c r="E4138" s="541"/>
      <c r="F4138" s="541"/>
      <c r="G4138" s="541"/>
      <c r="H4138" s="541"/>
      <c r="I4138" s="541"/>
      <c r="J4138" s="541"/>
      <c r="K4138" s="541"/>
    </row>
    <row r="4139" spans="2:11" ht="20.100000000000001" customHeight="1" x14ac:dyDescent="0.25">
      <c r="B4139" s="538"/>
      <c r="C4139" s="539"/>
      <c r="D4139" s="540"/>
      <c r="E4139" s="541"/>
      <c r="F4139" s="541"/>
      <c r="G4139" s="541"/>
      <c r="H4139" s="541"/>
      <c r="I4139" s="541"/>
      <c r="J4139" s="541"/>
      <c r="K4139" s="541"/>
    </row>
    <row r="4140" spans="2:11" ht="20.100000000000001" customHeight="1" x14ac:dyDescent="0.25">
      <c r="B4140" s="538"/>
      <c r="C4140" s="539"/>
      <c r="D4140" s="540"/>
      <c r="E4140" s="541"/>
      <c r="F4140" s="541"/>
      <c r="G4140" s="541"/>
      <c r="H4140" s="541"/>
      <c r="I4140" s="541"/>
      <c r="J4140" s="541"/>
      <c r="K4140" s="541"/>
    </row>
    <row r="4141" spans="2:11" ht="20.100000000000001" customHeight="1" x14ac:dyDescent="0.25">
      <c r="B4141" s="538"/>
      <c r="C4141" s="539"/>
      <c r="D4141" s="540"/>
      <c r="E4141" s="541"/>
      <c r="F4141" s="541"/>
      <c r="G4141" s="541"/>
      <c r="H4141" s="541"/>
      <c r="I4141" s="541"/>
      <c r="J4141" s="541"/>
      <c r="K4141" s="541"/>
    </row>
    <row r="4142" spans="2:11" ht="20.100000000000001" customHeight="1" x14ac:dyDescent="0.25">
      <c r="B4142" s="538"/>
      <c r="C4142" s="539"/>
      <c r="D4142" s="540"/>
      <c r="E4142" s="541"/>
      <c r="F4142" s="541"/>
      <c r="G4142" s="541"/>
      <c r="H4142" s="541"/>
      <c r="I4142" s="541"/>
      <c r="J4142" s="541"/>
      <c r="K4142" s="541"/>
    </row>
    <row r="4143" spans="2:11" ht="20.100000000000001" customHeight="1" x14ac:dyDescent="0.25">
      <c r="B4143" s="538"/>
      <c r="C4143" s="539"/>
      <c r="D4143" s="540"/>
      <c r="E4143" s="541"/>
      <c r="F4143" s="541"/>
      <c r="G4143" s="541"/>
      <c r="H4143" s="541"/>
      <c r="I4143" s="541"/>
      <c r="J4143" s="541"/>
      <c r="K4143" s="541"/>
    </row>
    <row r="4144" spans="2:11" ht="20.100000000000001" customHeight="1" x14ac:dyDescent="0.25">
      <c r="B4144" s="538"/>
      <c r="C4144" s="539"/>
      <c r="D4144" s="540"/>
      <c r="E4144" s="541"/>
      <c r="F4144" s="541"/>
      <c r="G4144" s="541"/>
      <c r="H4144" s="541"/>
      <c r="I4144" s="541"/>
      <c r="J4144" s="541"/>
      <c r="K4144" s="541"/>
    </row>
    <row r="4145" spans="2:11" ht="20.100000000000001" customHeight="1" x14ac:dyDescent="0.25">
      <c r="B4145" s="538"/>
      <c r="C4145" s="539"/>
      <c r="D4145" s="540"/>
      <c r="E4145" s="541"/>
      <c r="F4145" s="541"/>
      <c r="G4145" s="541"/>
      <c r="H4145" s="541"/>
      <c r="I4145" s="541"/>
      <c r="J4145" s="541"/>
      <c r="K4145" s="541"/>
    </row>
    <row r="4146" spans="2:11" ht="20.100000000000001" customHeight="1" x14ac:dyDescent="0.25">
      <c r="B4146" s="538"/>
      <c r="C4146" s="539"/>
      <c r="D4146" s="540"/>
      <c r="E4146" s="541"/>
      <c r="F4146" s="541"/>
      <c r="G4146" s="541"/>
      <c r="H4146" s="541"/>
      <c r="I4146" s="541"/>
      <c r="J4146" s="541"/>
      <c r="K4146" s="541"/>
    </row>
    <row r="4147" spans="2:11" ht="20.100000000000001" customHeight="1" x14ac:dyDescent="0.25">
      <c r="B4147" s="538"/>
      <c r="C4147" s="539"/>
      <c r="D4147" s="540"/>
      <c r="E4147" s="541"/>
      <c r="F4147" s="541"/>
      <c r="G4147" s="541"/>
      <c r="H4147" s="541"/>
      <c r="I4147" s="541"/>
      <c r="J4147" s="541"/>
      <c r="K4147" s="541"/>
    </row>
    <row r="4148" spans="2:11" ht="20.100000000000001" customHeight="1" x14ac:dyDescent="0.25">
      <c r="B4148" s="538"/>
      <c r="C4148" s="539"/>
      <c r="D4148" s="540"/>
      <c r="E4148" s="541"/>
      <c r="F4148" s="541"/>
      <c r="G4148" s="541"/>
      <c r="H4148" s="541"/>
      <c r="I4148" s="541"/>
      <c r="J4148" s="541"/>
      <c r="K4148" s="541"/>
    </row>
    <row r="4149" spans="2:11" ht="20.100000000000001" customHeight="1" x14ac:dyDescent="0.25">
      <c r="B4149" s="538"/>
      <c r="C4149" s="539"/>
      <c r="D4149" s="540"/>
      <c r="E4149" s="541"/>
      <c r="F4149" s="541"/>
      <c r="G4149" s="541"/>
      <c r="H4149" s="541"/>
      <c r="I4149" s="541"/>
      <c r="J4149" s="541"/>
      <c r="K4149" s="541"/>
    </row>
    <row r="4150" spans="2:11" ht="20.100000000000001" customHeight="1" x14ac:dyDescent="0.25">
      <c r="B4150" s="538"/>
      <c r="C4150" s="539"/>
      <c r="D4150" s="540"/>
      <c r="E4150" s="541"/>
      <c r="F4150" s="541"/>
      <c r="G4150" s="541"/>
      <c r="H4150" s="541"/>
      <c r="I4150" s="541"/>
      <c r="J4150" s="541"/>
      <c r="K4150" s="541"/>
    </row>
    <row r="4151" spans="2:11" ht="20.100000000000001" customHeight="1" x14ac:dyDescent="0.25">
      <c r="B4151" s="538"/>
      <c r="C4151" s="539"/>
      <c r="D4151" s="540"/>
      <c r="E4151" s="541"/>
      <c r="F4151" s="541"/>
      <c r="G4151" s="541"/>
      <c r="H4151" s="541"/>
      <c r="I4151" s="541"/>
      <c r="J4151" s="541"/>
      <c r="K4151" s="541"/>
    </row>
    <row r="4152" spans="2:11" ht="20.100000000000001" customHeight="1" x14ac:dyDescent="0.25">
      <c r="B4152" s="538"/>
      <c r="C4152" s="539"/>
      <c r="D4152" s="540"/>
      <c r="E4152" s="541"/>
      <c r="F4152" s="541"/>
      <c r="G4152" s="541"/>
      <c r="H4152" s="541"/>
      <c r="I4152" s="541"/>
      <c r="J4152" s="541"/>
      <c r="K4152" s="541"/>
    </row>
    <row r="4153" spans="2:11" ht="20.100000000000001" customHeight="1" x14ac:dyDescent="0.25">
      <c r="B4153" s="538"/>
      <c r="C4153" s="539"/>
      <c r="D4153" s="540"/>
      <c r="E4153" s="541"/>
      <c r="F4153" s="541"/>
      <c r="G4153" s="541"/>
      <c r="H4153" s="541"/>
      <c r="I4153" s="541"/>
      <c r="J4153" s="541"/>
      <c r="K4153" s="541"/>
    </row>
    <row r="4154" spans="2:11" ht="20.100000000000001" customHeight="1" x14ac:dyDescent="0.25">
      <c r="B4154" s="538"/>
      <c r="C4154" s="539"/>
      <c r="D4154" s="540"/>
      <c r="E4154" s="541"/>
      <c r="F4154" s="541"/>
      <c r="G4154" s="541"/>
      <c r="H4154" s="541"/>
      <c r="I4154" s="541"/>
      <c r="J4154" s="541"/>
      <c r="K4154" s="541"/>
    </row>
    <row r="4155" spans="2:11" ht="20.100000000000001" customHeight="1" x14ac:dyDescent="0.25">
      <c r="B4155" s="538"/>
      <c r="C4155" s="539"/>
      <c r="D4155" s="540"/>
      <c r="E4155" s="541"/>
      <c r="F4155" s="541"/>
      <c r="G4155" s="541"/>
      <c r="H4155" s="541"/>
      <c r="I4155" s="541"/>
      <c r="J4155" s="541"/>
      <c r="K4155" s="541"/>
    </row>
    <row r="4156" spans="2:11" ht="20.100000000000001" customHeight="1" x14ac:dyDescent="0.25">
      <c r="B4156" s="538"/>
      <c r="C4156" s="539"/>
      <c r="D4156" s="540"/>
      <c r="E4156" s="541"/>
      <c r="F4156" s="541"/>
      <c r="G4156" s="541"/>
      <c r="H4156" s="541"/>
      <c r="I4156" s="541"/>
      <c r="J4156" s="541"/>
      <c r="K4156" s="541"/>
    </row>
    <row r="4157" spans="2:11" ht="20.100000000000001" customHeight="1" x14ac:dyDescent="0.25">
      <c r="B4157" s="538"/>
      <c r="C4157" s="539"/>
      <c r="D4157" s="540"/>
      <c r="E4157" s="541"/>
      <c r="F4157" s="541"/>
      <c r="G4157" s="541"/>
      <c r="H4157" s="541"/>
      <c r="I4157" s="541"/>
      <c r="J4157" s="541"/>
      <c r="K4157" s="541"/>
    </row>
    <row r="4158" spans="2:11" ht="20.100000000000001" customHeight="1" x14ac:dyDescent="0.25">
      <c r="B4158" s="538"/>
      <c r="C4158" s="539"/>
      <c r="D4158" s="540"/>
      <c r="E4158" s="541"/>
      <c r="F4158" s="541"/>
      <c r="G4158" s="541"/>
      <c r="H4158" s="541"/>
      <c r="I4158" s="541"/>
      <c r="J4158" s="541"/>
      <c r="K4158" s="541"/>
    </row>
    <row r="4159" spans="2:11" ht="20.100000000000001" customHeight="1" x14ac:dyDescent="0.25">
      <c r="B4159" s="538"/>
      <c r="C4159" s="539"/>
      <c r="D4159" s="540"/>
      <c r="E4159" s="541"/>
      <c r="F4159" s="541"/>
      <c r="G4159" s="541"/>
      <c r="H4159" s="541"/>
      <c r="I4159" s="541"/>
      <c r="J4159" s="541"/>
      <c r="K4159" s="541"/>
    </row>
    <row r="4160" spans="2:11" ht="20.100000000000001" customHeight="1" x14ac:dyDescent="0.25">
      <c r="B4160" s="538"/>
      <c r="C4160" s="539"/>
      <c r="D4160" s="540"/>
      <c r="E4160" s="541"/>
      <c r="F4160" s="541"/>
      <c r="G4160" s="541"/>
      <c r="H4160" s="541"/>
      <c r="I4160" s="541"/>
      <c r="J4160" s="541"/>
      <c r="K4160" s="541"/>
    </row>
    <row r="4161" spans="2:11" ht="20.100000000000001" customHeight="1" x14ac:dyDescent="0.25">
      <c r="B4161" s="538"/>
      <c r="C4161" s="539"/>
      <c r="D4161" s="540"/>
      <c r="E4161" s="541"/>
      <c r="F4161" s="541"/>
      <c r="G4161" s="541"/>
      <c r="H4161" s="541"/>
      <c r="I4161" s="541"/>
      <c r="J4161" s="541"/>
      <c r="K4161" s="541"/>
    </row>
    <row r="4162" spans="2:11" ht="20.100000000000001" customHeight="1" x14ac:dyDescent="0.25">
      <c r="B4162" s="538"/>
      <c r="C4162" s="539"/>
      <c r="D4162" s="540"/>
      <c r="E4162" s="541"/>
      <c r="F4162" s="541"/>
      <c r="G4162" s="541"/>
      <c r="H4162" s="541"/>
      <c r="I4162" s="541"/>
      <c r="J4162" s="541"/>
      <c r="K4162" s="541"/>
    </row>
    <row r="4163" spans="2:11" ht="20.100000000000001" customHeight="1" x14ac:dyDescent="0.25">
      <c r="B4163" s="538"/>
      <c r="C4163" s="539"/>
      <c r="D4163" s="540"/>
      <c r="E4163" s="541"/>
      <c r="F4163" s="541"/>
      <c r="G4163" s="541"/>
      <c r="H4163" s="541"/>
      <c r="I4163" s="541"/>
      <c r="J4163" s="541"/>
      <c r="K4163" s="541"/>
    </row>
    <row r="4164" spans="2:11" ht="20.100000000000001" customHeight="1" x14ac:dyDescent="0.25">
      <c r="B4164" s="538"/>
      <c r="C4164" s="539"/>
      <c r="D4164" s="540"/>
      <c r="E4164" s="541"/>
      <c r="F4164" s="541"/>
      <c r="G4164" s="541"/>
      <c r="H4164" s="541"/>
      <c r="I4164" s="541"/>
      <c r="J4164" s="541"/>
      <c r="K4164" s="541"/>
    </row>
    <row r="4165" spans="2:11" ht="20.100000000000001" customHeight="1" x14ac:dyDescent="0.25">
      <c r="B4165" s="538"/>
      <c r="C4165" s="539"/>
      <c r="D4165" s="540"/>
      <c r="E4165" s="541"/>
      <c r="F4165" s="541"/>
      <c r="G4165" s="541"/>
      <c r="H4165" s="541"/>
      <c r="I4165" s="541"/>
      <c r="J4165" s="541"/>
      <c r="K4165" s="541"/>
    </row>
    <row r="4166" spans="2:11" ht="20.100000000000001" customHeight="1" x14ac:dyDescent="0.25">
      <c r="B4166" s="538"/>
      <c r="C4166" s="539"/>
      <c r="D4166" s="540"/>
      <c r="E4166" s="541"/>
      <c r="F4166" s="541"/>
      <c r="G4166" s="541"/>
      <c r="H4166" s="541"/>
      <c r="I4166" s="541"/>
      <c r="J4166" s="541"/>
      <c r="K4166" s="541"/>
    </row>
    <row r="4167" spans="2:11" ht="20.100000000000001" customHeight="1" x14ac:dyDescent="0.25">
      <c r="B4167" s="538"/>
      <c r="C4167" s="539"/>
      <c r="D4167" s="540"/>
      <c r="E4167" s="541"/>
      <c r="F4167" s="541"/>
      <c r="G4167" s="541"/>
      <c r="H4167" s="541"/>
      <c r="I4167" s="541"/>
      <c r="J4167" s="541"/>
      <c r="K4167" s="541"/>
    </row>
    <row r="4168" spans="2:11" ht="20.100000000000001" customHeight="1" x14ac:dyDescent="0.25">
      <c r="B4168" s="538"/>
      <c r="C4168" s="539"/>
      <c r="D4168" s="540"/>
      <c r="E4168" s="541"/>
      <c r="F4168" s="541"/>
      <c r="G4168" s="541"/>
      <c r="H4168" s="541"/>
      <c r="I4168" s="541"/>
      <c r="J4168" s="541"/>
      <c r="K4168" s="541"/>
    </row>
    <row r="4169" spans="2:11" ht="20.100000000000001" customHeight="1" x14ac:dyDescent="0.25">
      <c r="B4169" s="538"/>
      <c r="C4169" s="539"/>
      <c r="D4169" s="540"/>
      <c r="E4169" s="541"/>
      <c r="F4169" s="541"/>
      <c r="G4169" s="541"/>
      <c r="H4169" s="541"/>
      <c r="I4169" s="541"/>
      <c r="J4169" s="541"/>
      <c r="K4169" s="541"/>
    </row>
    <row r="4170" spans="2:11" ht="20.100000000000001" customHeight="1" x14ac:dyDescent="0.25">
      <c r="B4170" s="538"/>
      <c r="C4170" s="539"/>
      <c r="D4170" s="540"/>
      <c r="E4170" s="541"/>
      <c r="F4170" s="541"/>
      <c r="G4170" s="541"/>
      <c r="H4170" s="541"/>
      <c r="I4170" s="541"/>
      <c r="J4170" s="541"/>
      <c r="K4170" s="541"/>
    </row>
    <row r="4171" spans="2:11" ht="20.100000000000001" customHeight="1" x14ac:dyDescent="0.25">
      <c r="B4171" s="538"/>
      <c r="C4171" s="539"/>
      <c r="D4171" s="540"/>
      <c r="E4171" s="541"/>
      <c r="F4171" s="541"/>
      <c r="G4171" s="541"/>
      <c r="H4171" s="541"/>
      <c r="I4171" s="541"/>
      <c r="J4171" s="541"/>
      <c r="K4171" s="541"/>
    </row>
    <row r="4172" spans="2:11" ht="20.100000000000001" customHeight="1" x14ac:dyDescent="0.25">
      <c r="B4172" s="538"/>
      <c r="C4172" s="539"/>
      <c r="D4172" s="540"/>
      <c r="E4172" s="541"/>
      <c r="F4172" s="541"/>
      <c r="G4172" s="541"/>
      <c r="H4172" s="541"/>
      <c r="I4172" s="541"/>
      <c r="J4172" s="541"/>
      <c r="K4172" s="541"/>
    </row>
    <row r="4173" spans="2:11" ht="20.100000000000001" customHeight="1" x14ac:dyDescent="0.25">
      <c r="B4173" s="538"/>
      <c r="C4173" s="539"/>
      <c r="D4173" s="540"/>
      <c r="E4173" s="541"/>
      <c r="F4173" s="541"/>
      <c r="G4173" s="541"/>
      <c r="H4173" s="541"/>
      <c r="I4173" s="541"/>
      <c r="J4173" s="541"/>
      <c r="K4173" s="541"/>
    </row>
    <row r="4174" spans="2:11" ht="20.100000000000001" customHeight="1" x14ac:dyDescent="0.25">
      <c r="B4174" s="538"/>
      <c r="C4174" s="539"/>
      <c r="D4174" s="540"/>
      <c r="E4174" s="541"/>
      <c r="F4174" s="541"/>
      <c r="G4174" s="541"/>
      <c r="H4174" s="541"/>
      <c r="I4174" s="541"/>
      <c r="J4174" s="541"/>
      <c r="K4174" s="541"/>
    </row>
    <row r="4175" spans="2:11" ht="20.100000000000001" customHeight="1" x14ac:dyDescent="0.25">
      <c r="B4175" s="538"/>
      <c r="C4175" s="539"/>
      <c r="D4175" s="540"/>
      <c r="E4175" s="541"/>
      <c r="F4175" s="541"/>
      <c r="G4175" s="541"/>
      <c r="H4175" s="541"/>
      <c r="I4175" s="541"/>
      <c r="J4175" s="541"/>
      <c r="K4175" s="541"/>
    </row>
    <row r="4176" spans="2:11" ht="20.100000000000001" customHeight="1" x14ac:dyDescent="0.25">
      <c r="B4176" s="538"/>
      <c r="C4176" s="539"/>
      <c r="D4176" s="540"/>
      <c r="E4176" s="541"/>
      <c r="F4176" s="541"/>
      <c r="G4176" s="541"/>
      <c r="H4176" s="541"/>
      <c r="I4176" s="541"/>
      <c r="J4176" s="541"/>
      <c r="K4176" s="541"/>
    </row>
    <row r="4177" spans="2:11" ht="20.100000000000001" customHeight="1" x14ac:dyDescent="0.25">
      <c r="B4177" s="538"/>
      <c r="C4177" s="539"/>
      <c r="D4177" s="540"/>
      <c r="E4177" s="541"/>
      <c r="F4177" s="541"/>
      <c r="G4177" s="541"/>
      <c r="H4177" s="541"/>
      <c r="I4177" s="541"/>
      <c r="J4177" s="541"/>
      <c r="K4177" s="541"/>
    </row>
    <row r="4178" spans="2:11" ht="20.100000000000001" customHeight="1" x14ac:dyDescent="0.25">
      <c r="B4178" s="538"/>
      <c r="C4178" s="539"/>
      <c r="D4178" s="540"/>
      <c r="E4178" s="541"/>
      <c r="F4178" s="541"/>
      <c r="G4178" s="541"/>
      <c r="H4178" s="541"/>
      <c r="I4178" s="541"/>
      <c r="J4178" s="541"/>
      <c r="K4178" s="541"/>
    </row>
    <row r="4179" spans="2:11" ht="20.100000000000001" customHeight="1" x14ac:dyDescent="0.25">
      <c r="B4179" s="538"/>
      <c r="C4179" s="539"/>
      <c r="D4179" s="540"/>
      <c r="E4179" s="541"/>
      <c r="F4179" s="541"/>
      <c r="G4179" s="541"/>
      <c r="H4179" s="541"/>
      <c r="I4179" s="541"/>
      <c r="J4179" s="541"/>
      <c r="K4179" s="541"/>
    </row>
    <row r="4180" spans="2:11" ht="20.100000000000001" customHeight="1" x14ac:dyDescent="0.25">
      <c r="B4180" s="538"/>
      <c r="C4180" s="539"/>
      <c r="D4180" s="540"/>
      <c r="E4180" s="541"/>
      <c r="F4180" s="541"/>
      <c r="G4180" s="541"/>
      <c r="H4180" s="541"/>
      <c r="I4180" s="541"/>
      <c r="J4180" s="541"/>
      <c r="K4180" s="541"/>
    </row>
    <row r="4181" spans="2:11" ht="20.100000000000001" customHeight="1" x14ac:dyDescent="0.25">
      <c r="B4181" s="538"/>
      <c r="C4181" s="539"/>
      <c r="D4181" s="540"/>
      <c r="E4181" s="541"/>
      <c r="F4181" s="541"/>
      <c r="G4181" s="541"/>
      <c r="H4181" s="541"/>
      <c r="I4181" s="541"/>
      <c r="J4181" s="541"/>
      <c r="K4181" s="541"/>
    </row>
    <row r="4182" spans="2:11" ht="20.100000000000001" customHeight="1" x14ac:dyDescent="0.25">
      <c r="B4182" s="538"/>
      <c r="C4182" s="539"/>
      <c r="D4182" s="540"/>
      <c r="E4182" s="541"/>
      <c r="F4182" s="541"/>
      <c r="G4182" s="541"/>
      <c r="H4182" s="541"/>
      <c r="I4182" s="541"/>
      <c r="J4182" s="541"/>
      <c r="K4182" s="541"/>
    </row>
    <row r="4183" spans="2:11" ht="20.100000000000001" customHeight="1" x14ac:dyDescent="0.25">
      <c r="B4183" s="538"/>
      <c r="C4183" s="539"/>
      <c r="D4183" s="540"/>
      <c r="E4183" s="541"/>
      <c r="F4183" s="541"/>
      <c r="G4183" s="541"/>
      <c r="H4183" s="541"/>
      <c r="I4183" s="541"/>
      <c r="J4183" s="541"/>
      <c r="K4183" s="541"/>
    </row>
    <row r="4184" spans="2:11" ht="20.100000000000001" customHeight="1" x14ac:dyDescent="0.25">
      <c r="B4184" s="538"/>
      <c r="C4184" s="539"/>
      <c r="D4184" s="540"/>
      <c r="E4184" s="541"/>
      <c r="F4184" s="541"/>
      <c r="G4184" s="541"/>
      <c r="H4184" s="541"/>
      <c r="I4184" s="541"/>
      <c r="J4184" s="541"/>
      <c r="K4184" s="541"/>
    </row>
    <row r="4185" spans="2:11" ht="20.100000000000001" customHeight="1" x14ac:dyDescent="0.25">
      <c r="B4185" s="538"/>
      <c r="C4185" s="539"/>
      <c r="D4185" s="540"/>
      <c r="E4185" s="541"/>
      <c r="F4185" s="541"/>
      <c r="G4185" s="541"/>
      <c r="H4185" s="541"/>
      <c r="I4185" s="541"/>
      <c r="J4185" s="541"/>
      <c r="K4185" s="541"/>
    </row>
    <row r="4186" spans="2:11" ht="20.100000000000001" customHeight="1" x14ac:dyDescent="0.25">
      <c r="B4186" s="538"/>
      <c r="C4186" s="539"/>
      <c r="D4186" s="540"/>
      <c r="E4186" s="541"/>
      <c r="F4186" s="541"/>
      <c r="G4186" s="541"/>
      <c r="H4186" s="541"/>
      <c r="I4186" s="541"/>
      <c r="J4186" s="541"/>
      <c r="K4186" s="541"/>
    </row>
    <row r="4187" spans="2:11" ht="20.100000000000001" customHeight="1" x14ac:dyDescent="0.25">
      <c r="B4187" s="538"/>
      <c r="C4187" s="539"/>
      <c r="D4187" s="540"/>
      <c r="E4187" s="541"/>
      <c r="F4187" s="541"/>
      <c r="G4187" s="541"/>
      <c r="H4187" s="541"/>
      <c r="I4187" s="541"/>
      <c r="J4187" s="541"/>
      <c r="K4187" s="541"/>
    </row>
    <row r="4188" spans="2:11" ht="20.100000000000001" customHeight="1" x14ac:dyDescent="0.25">
      <c r="B4188" s="538"/>
      <c r="C4188" s="539"/>
      <c r="D4188" s="540"/>
      <c r="E4188" s="541"/>
      <c r="F4188" s="541"/>
      <c r="G4188" s="541"/>
      <c r="H4188" s="541"/>
      <c r="I4188" s="541"/>
      <c r="J4188" s="541"/>
      <c r="K4188" s="541"/>
    </row>
    <row r="4189" spans="2:11" ht="20.100000000000001" customHeight="1" x14ac:dyDescent="0.25">
      <c r="B4189" s="538"/>
      <c r="C4189" s="539"/>
      <c r="D4189" s="540"/>
      <c r="E4189" s="541"/>
      <c r="F4189" s="541"/>
      <c r="G4189" s="541"/>
      <c r="H4189" s="541"/>
      <c r="I4189" s="541"/>
      <c r="J4189" s="541"/>
      <c r="K4189" s="541"/>
    </row>
    <row r="4190" spans="2:11" ht="20.100000000000001" customHeight="1" x14ac:dyDescent="0.25">
      <c r="B4190" s="538"/>
      <c r="C4190" s="539"/>
      <c r="D4190" s="540"/>
      <c r="E4190" s="541"/>
      <c r="F4190" s="541"/>
      <c r="G4190" s="541"/>
      <c r="H4190" s="541"/>
      <c r="I4190" s="541"/>
      <c r="J4190" s="541"/>
      <c r="K4190" s="541"/>
    </row>
    <row r="4191" spans="2:11" ht="20.100000000000001" customHeight="1" x14ac:dyDescent="0.25">
      <c r="B4191" s="538"/>
      <c r="C4191" s="539"/>
      <c r="D4191" s="540"/>
      <c r="E4191" s="541"/>
      <c r="F4191" s="541"/>
      <c r="G4191" s="541"/>
      <c r="H4191" s="541"/>
      <c r="I4191" s="541"/>
      <c r="J4191" s="541"/>
      <c r="K4191" s="541"/>
    </row>
    <row r="4192" spans="2:11" ht="20.100000000000001" customHeight="1" x14ac:dyDescent="0.25">
      <c r="B4192" s="538"/>
      <c r="C4192" s="539"/>
      <c r="D4192" s="540"/>
      <c r="E4192" s="541"/>
      <c r="F4192" s="541"/>
      <c r="G4192" s="541"/>
      <c r="H4192" s="541"/>
      <c r="I4192" s="541"/>
      <c r="J4192" s="541"/>
      <c r="K4192" s="541"/>
    </row>
    <row r="4193" spans="2:11" ht="20.100000000000001" customHeight="1" x14ac:dyDescent="0.25">
      <c r="B4193" s="538"/>
      <c r="C4193" s="539"/>
      <c r="D4193" s="540"/>
      <c r="E4193" s="541"/>
      <c r="F4193" s="541"/>
      <c r="G4193" s="541"/>
      <c r="H4193" s="541"/>
      <c r="I4193" s="541"/>
      <c r="J4193" s="541"/>
      <c r="K4193" s="541"/>
    </row>
    <row r="4194" spans="2:11" ht="20.100000000000001" customHeight="1" x14ac:dyDescent="0.25">
      <c r="B4194" s="538"/>
      <c r="C4194" s="539"/>
      <c r="D4194" s="540"/>
      <c r="E4194" s="541"/>
      <c r="F4194" s="541"/>
      <c r="G4194" s="541"/>
      <c r="H4194" s="541"/>
      <c r="I4194" s="541"/>
      <c r="J4194" s="541"/>
      <c r="K4194" s="541"/>
    </row>
    <row r="4195" spans="2:11" ht="20.100000000000001" customHeight="1" x14ac:dyDescent="0.25">
      <c r="B4195" s="538"/>
      <c r="C4195" s="539"/>
      <c r="D4195" s="540"/>
      <c r="E4195" s="541"/>
      <c r="F4195" s="541"/>
      <c r="G4195" s="541"/>
      <c r="H4195" s="541"/>
      <c r="I4195" s="541"/>
      <c r="J4195" s="541"/>
      <c r="K4195" s="541"/>
    </row>
    <row r="4196" spans="2:11" ht="20.100000000000001" customHeight="1" x14ac:dyDescent="0.25">
      <c r="B4196" s="538"/>
      <c r="C4196" s="539"/>
      <c r="D4196" s="540"/>
      <c r="E4196" s="541"/>
      <c r="F4196" s="541"/>
      <c r="G4196" s="541"/>
      <c r="H4196" s="541"/>
      <c r="I4196" s="541"/>
      <c r="J4196" s="541"/>
      <c r="K4196" s="541"/>
    </row>
    <row r="4197" spans="2:11" ht="20.100000000000001" customHeight="1" x14ac:dyDescent="0.25">
      <c r="B4197" s="538"/>
      <c r="C4197" s="539"/>
      <c r="D4197" s="540"/>
      <c r="E4197" s="541"/>
      <c r="F4197" s="541"/>
      <c r="G4197" s="541"/>
      <c r="H4197" s="541"/>
      <c r="I4197" s="541"/>
      <c r="J4197" s="541"/>
      <c r="K4197" s="541"/>
    </row>
    <row r="4198" spans="2:11" ht="20.100000000000001" customHeight="1" x14ac:dyDescent="0.25">
      <c r="B4198" s="538"/>
      <c r="C4198" s="539"/>
      <c r="D4198" s="540"/>
      <c r="E4198" s="541"/>
      <c r="F4198" s="541"/>
      <c r="G4198" s="541"/>
      <c r="H4198" s="541"/>
      <c r="I4198" s="541"/>
      <c r="J4198" s="541"/>
      <c r="K4198" s="541"/>
    </row>
    <row r="4199" spans="2:11" ht="20.100000000000001" customHeight="1" x14ac:dyDescent="0.25">
      <c r="B4199" s="538"/>
      <c r="C4199" s="539"/>
      <c r="D4199" s="540"/>
      <c r="E4199" s="541"/>
      <c r="F4199" s="541"/>
      <c r="G4199" s="541"/>
      <c r="H4199" s="541"/>
      <c r="I4199" s="541"/>
      <c r="J4199" s="541"/>
      <c r="K4199" s="541"/>
    </row>
    <row r="4200" spans="2:11" ht="20.100000000000001" customHeight="1" x14ac:dyDescent="0.25">
      <c r="B4200" s="538"/>
      <c r="C4200" s="539"/>
      <c r="D4200" s="540"/>
      <c r="E4200" s="541"/>
      <c r="F4200" s="541"/>
      <c r="G4200" s="541"/>
      <c r="H4200" s="541"/>
      <c r="I4200" s="541"/>
      <c r="J4200" s="541"/>
      <c r="K4200" s="541"/>
    </row>
    <row r="4201" spans="2:11" ht="20.100000000000001" customHeight="1" x14ac:dyDescent="0.25">
      <c r="B4201" s="538"/>
      <c r="C4201" s="539"/>
      <c r="D4201" s="540"/>
      <c r="E4201" s="541"/>
      <c r="F4201" s="541"/>
      <c r="G4201" s="541"/>
      <c r="H4201" s="541"/>
      <c r="I4201" s="541"/>
      <c r="J4201" s="541"/>
      <c r="K4201" s="541"/>
    </row>
    <row r="4202" spans="2:11" ht="20.100000000000001" customHeight="1" x14ac:dyDescent="0.25">
      <c r="B4202" s="538"/>
      <c r="C4202" s="539"/>
      <c r="D4202" s="540"/>
      <c r="E4202" s="541"/>
      <c r="F4202" s="541"/>
      <c r="G4202" s="541"/>
      <c r="H4202" s="541"/>
      <c r="I4202" s="541"/>
      <c r="J4202" s="541"/>
      <c r="K4202" s="541"/>
    </row>
    <row r="4203" spans="2:11" ht="20.100000000000001" customHeight="1" x14ac:dyDescent="0.25">
      <c r="B4203" s="538"/>
      <c r="C4203" s="539"/>
      <c r="D4203" s="540"/>
      <c r="E4203" s="541"/>
      <c r="F4203" s="541"/>
      <c r="G4203" s="541"/>
      <c r="H4203" s="541"/>
      <c r="I4203" s="541"/>
      <c r="J4203" s="541"/>
      <c r="K4203" s="541"/>
    </row>
    <row r="4204" spans="2:11" ht="20.100000000000001" customHeight="1" x14ac:dyDescent="0.25">
      <c r="B4204" s="538"/>
      <c r="C4204" s="539"/>
      <c r="D4204" s="540"/>
      <c r="E4204" s="541"/>
      <c r="F4204" s="541"/>
      <c r="G4204" s="541"/>
      <c r="H4204" s="541"/>
      <c r="I4204" s="541"/>
      <c r="J4204" s="541"/>
      <c r="K4204" s="541"/>
    </row>
    <row r="4205" spans="2:11" ht="20.100000000000001" customHeight="1" x14ac:dyDescent="0.25">
      <c r="B4205" s="538"/>
      <c r="C4205" s="539"/>
      <c r="D4205" s="540"/>
      <c r="E4205" s="541"/>
      <c r="F4205" s="541"/>
      <c r="G4205" s="541"/>
      <c r="H4205" s="541"/>
      <c r="I4205" s="541"/>
      <c r="J4205" s="541"/>
      <c r="K4205" s="541"/>
    </row>
    <row r="4206" spans="2:11" ht="20.100000000000001" customHeight="1" x14ac:dyDescent="0.25">
      <c r="B4206" s="538"/>
      <c r="C4206" s="539"/>
      <c r="D4206" s="540"/>
      <c r="E4206" s="541"/>
      <c r="F4206" s="541"/>
      <c r="G4206" s="541"/>
      <c r="H4206" s="541"/>
      <c r="I4206" s="541"/>
      <c r="J4206" s="541"/>
      <c r="K4206" s="541"/>
    </row>
    <row r="4207" spans="2:11" ht="20.100000000000001" customHeight="1" x14ac:dyDescent="0.25">
      <c r="B4207" s="538"/>
      <c r="C4207" s="539"/>
      <c r="D4207" s="540"/>
      <c r="E4207" s="541"/>
      <c r="F4207" s="541"/>
      <c r="G4207" s="541"/>
      <c r="H4207" s="541"/>
      <c r="I4207" s="541"/>
      <c r="J4207" s="541"/>
      <c r="K4207" s="541"/>
    </row>
    <row r="4208" spans="2:11" ht="20.100000000000001" customHeight="1" x14ac:dyDescent="0.25">
      <c r="B4208" s="538"/>
      <c r="C4208" s="539"/>
      <c r="D4208" s="540"/>
      <c r="E4208" s="541"/>
      <c r="F4208" s="541"/>
      <c r="G4208" s="541"/>
      <c r="H4208" s="541"/>
      <c r="I4208" s="541"/>
      <c r="J4208" s="541"/>
      <c r="K4208" s="541"/>
    </row>
    <row r="4209" spans="2:11" ht="20.100000000000001" customHeight="1" x14ac:dyDescent="0.25">
      <c r="B4209" s="538"/>
      <c r="C4209" s="539"/>
      <c r="D4209" s="540"/>
      <c r="E4209" s="541"/>
      <c r="F4209" s="541"/>
      <c r="G4209" s="541"/>
      <c r="H4209" s="541"/>
      <c r="I4209" s="541"/>
      <c r="J4209" s="541"/>
      <c r="K4209" s="541"/>
    </row>
    <row r="4210" spans="2:11" ht="20.100000000000001" customHeight="1" x14ac:dyDescent="0.25">
      <c r="B4210" s="538"/>
      <c r="C4210" s="539"/>
      <c r="D4210" s="540"/>
      <c r="E4210" s="541"/>
      <c r="F4210" s="541"/>
      <c r="G4210" s="541"/>
      <c r="H4210" s="541"/>
      <c r="I4210" s="541"/>
      <c r="J4210" s="541"/>
      <c r="K4210" s="541"/>
    </row>
    <row r="4211" spans="2:11" ht="20.100000000000001" customHeight="1" x14ac:dyDescent="0.25">
      <c r="B4211" s="538"/>
      <c r="C4211" s="539"/>
      <c r="D4211" s="540"/>
      <c r="E4211" s="541"/>
      <c r="F4211" s="541"/>
      <c r="G4211" s="541"/>
      <c r="H4211" s="541"/>
      <c r="I4211" s="541"/>
      <c r="J4211" s="541"/>
      <c r="K4211" s="541"/>
    </row>
    <row r="4212" spans="2:11" ht="20.100000000000001" customHeight="1" x14ac:dyDescent="0.25">
      <c r="B4212" s="538"/>
      <c r="C4212" s="539"/>
      <c r="D4212" s="540"/>
      <c r="E4212" s="541"/>
      <c r="F4212" s="541"/>
      <c r="G4212" s="541"/>
      <c r="H4212" s="541"/>
      <c r="I4212" s="541"/>
      <c r="J4212" s="541"/>
      <c r="K4212" s="541"/>
    </row>
    <row r="4213" spans="2:11" ht="20.100000000000001" customHeight="1" x14ac:dyDescent="0.25">
      <c r="B4213" s="538"/>
      <c r="C4213" s="539"/>
      <c r="D4213" s="540"/>
      <c r="E4213" s="541"/>
      <c r="F4213" s="541"/>
      <c r="G4213" s="541"/>
      <c r="H4213" s="541"/>
      <c r="I4213" s="541"/>
      <c r="J4213" s="541"/>
      <c r="K4213" s="541"/>
    </row>
    <row r="4214" spans="2:11" ht="20.100000000000001" customHeight="1" x14ac:dyDescent="0.25">
      <c r="B4214" s="538"/>
      <c r="C4214" s="539"/>
      <c r="D4214" s="540"/>
      <c r="E4214" s="541"/>
      <c r="F4214" s="541"/>
      <c r="G4214" s="541"/>
      <c r="H4214" s="541"/>
      <c r="I4214" s="541"/>
      <c r="J4214" s="541"/>
      <c r="K4214" s="541"/>
    </row>
    <row r="4215" spans="2:11" ht="20.100000000000001" customHeight="1" x14ac:dyDescent="0.25">
      <c r="B4215" s="538"/>
      <c r="C4215" s="539"/>
      <c r="D4215" s="540"/>
      <c r="E4215" s="541"/>
      <c r="F4215" s="541"/>
      <c r="G4215" s="541"/>
      <c r="H4215" s="541"/>
      <c r="I4215" s="541"/>
      <c r="J4215" s="541"/>
      <c r="K4215" s="541"/>
    </row>
    <row r="4216" spans="2:11" ht="20.100000000000001" customHeight="1" x14ac:dyDescent="0.25">
      <c r="B4216" s="538"/>
      <c r="C4216" s="539"/>
      <c r="D4216" s="540"/>
      <c r="E4216" s="541"/>
      <c r="F4216" s="541"/>
      <c r="G4216" s="541"/>
      <c r="H4216" s="541"/>
      <c r="I4216" s="541"/>
      <c r="J4216" s="541"/>
      <c r="K4216" s="541"/>
    </row>
    <row r="4217" spans="2:11" ht="20.100000000000001" customHeight="1" x14ac:dyDescent="0.25">
      <c r="B4217" s="538"/>
      <c r="C4217" s="539"/>
      <c r="D4217" s="540"/>
      <c r="E4217" s="541"/>
      <c r="F4217" s="541"/>
      <c r="G4217" s="541"/>
      <c r="H4217" s="541"/>
      <c r="I4217" s="541"/>
      <c r="J4217" s="541"/>
      <c r="K4217" s="541"/>
    </row>
    <row r="4218" spans="2:11" ht="20.100000000000001" customHeight="1" x14ac:dyDescent="0.25">
      <c r="B4218" s="538"/>
      <c r="C4218" s="539"/>
      <c r="D4218" s="540"/>
      <c r="E4218" s="541"/>
      <c r="F4218" s="541"/>
      <c r="G4218" s="541"/>
      <c r="H4218" s="541"/>
      <c r="I4218" s="541"/>
      <c r="J4218" s="541"/>
      <c r="K4218" s="541"/>
    </row>
    <row r="4219" spans="2:11" ht="20.100000000000001" customHeight="1" x14ac:dyDescent="0.25">
      <c r="B4219" s="538"/>
      <c r="C4219" s="539"/>
      <c r="D4219" s="540"/>
      <c r="E4219" s="541"/>
      <c r="F4219" s="541"/>
      <c r="G4219" s="541"/>
      <c r="H4219" s="541"/>
      <c r="I4219" s="541"/>
      <c r="J4219" s="541"/>
      <c r="K4219" s="541"/>
    </row>
    <row r="4220" spans="2:11" ht="20.100000000000001" customHeight="1" x14ac:dyDescent="0.25">
      <c r="B4220" s="538"/>
      <c r="C4220" s="539"/>
      <c r="D4220" s="540"/>
      <c r="E4220" s="541"/>
      <c r="F4220" s="541"/>
      <c r="G4220" s="541"/>
      <c r="H4220" s="541"/>
      <c r="I4220" s="541"/>
      <c r="J4220" s="541"/>
      <c r="K4220" s="541"/>
    </row>
    <row r="4221" spans="2:11" ht="20.100000000000001" customHeight="1" x14ac:dyDescent="0.25">
      <c r="B4221" s="538"/>
      <c r="C4221" s="539"/>
      <c r="D4221" s="540"/>
      <c r="E4221" s="541"/>
      <c r="F4221" s="541"/>
      <c r="G4221" s="541"/>
      <c r="H4221" s="541"/>
      <c r="I4221" s="541"/>
      <c r="J4221" s="541"/>
      <c r="K4221" s="541"/>
    </row>
    <row r="4222" spans="2:11" ht="20.100000000000001" customHeight="1" x14ac:dyDescent="0.25">
      <c r="B4222" s="538"/>
      <c r="C4222" s="539"/>
      <c r="D4222" s="540"/>
      <c r="E4222" s="541"/>
      <c r="F4222" s="541"/>
      <c r="G4222" s="541"/>
      <c r="H4222" s="541"/>
      <c r="I4222" s="541"/>
      <c r="J4222" s="541"/>
      <c r="K4222" s="541"/>
    </row>
    <row r="4223" spans="2:11" ht="20.100000000000001" customHeight="1" x14ac:dyDescent="0.25">
      <c r="B4223" s="538"/>
      <c r="C4223" s="539"/>
      <c r="D4223" s="540"/>
      <c r="E4223" s="541"/>
      <c r="F4223" s="541"/>
      <c r="G4223" s="541"/>
      <c r="H4223" s="541"/>
      <c r="I4223" s="541"/>
      <c r="J4223" s="541"/>
      <c r="K4223" s="541"/>
    </row>
    <row r="4224" spans="2:11" ht="20.100000000000001" customHeight="1" x14ac:dyDescent="0.25">
      <c r="B4224" s="538"/>
      <c r="C4224" s="539"/>
      <c r="D4224" s="540"/>
      <c r="E4224" s="541"/>
      <c r="F4224" s="541"/>
      <c r="G4224" s="541"/>
      <c r="H4224" s="541"/>
      <c r="I4224" s="541"/>
      <c r="J4224" s="541"/>
      <c r="K4224" s="541"/>
    </row>
    <row r="4225" spans="2:11" ht="20.100000000000001" customHeight="1" x14ac:dyDescent="0.25">
      <c r="B4225" s="538"/>
      <c r="C4225" s="539"/>
      <c r="D4225" s="540"/>
      <c r="E4225" s="541"/>
      <c r="F4225" s="541"/>
      <c r="G4225" s="541"/>
      <c r="H4225" s="541"/>
      <c r="I4225" s="541"/>
      <c r="J4225" s="541"/>
      <c r="K4225" s="541"/>
    </row>
    <row r="4226" spans="2:11" ht="20.100000000000001" customHeight="1" x14ac:dyDescent="0.25">
      <c r="B4226" s="538"/>
      <c r="C4226" s="539"/>
      <c r="D4226" s="540"/>
      <c r="E4226" s="541"/>
      <c r="F4226" s="541"/>
      <c r="G4226" s="541"/>
      <c r="H4226" s="541"/>
      <c r="I4226" s="541"/>
      <c r="J4226" s="541"/>
      <c r="K4226" s="541"/>
    </row>
    <row r="4227" spans="2:11" ht="20.100000000000001" customHeight="1" x14ac:dyDescent="0.25">
      <c r="B4227" s="538"/>
      <c r="C4227" s="539"/>
      <c r="D4227" s="540"/>
      <c r="E4227" s="541"/>
      <c r="F4227" s="541"/>
      <c r="G4227" s="541"/>
      <c r="H4227" s="541"/>
      <c r="I4227" s="541"/>
      <c r="J4227" s="541"/>
      <c r="K4227" s="541"/>
    </row>
    <row r="4228" spans="2:11" ht="20.100000000000001" customHeight="1" x14ac:dyDescent="0.25">
      <c r="B4228" s="538"/>
      <c r="C4228" s="539"/>
      <c r="D4228" s="540"/>
      <c r="E4228" s="541"/>
      <c r="F4228" s="541"/>
      <c r="G4228" s="541"/>
      <c r="H4228" s="541"/>
      <c r="I4228" s="541"/>
      <c r="J4228" s="541"/>
      <c r="K4228" s="541"/>
    </row>
    <row r="4229" spans="2:11" ht="20.100000000000001" customHeight="1" x14ac:dyDescent="0.25">
      <c r="B4229" s="538"/>
      <c r="C4229" s="539"/>
      <c r="D4229" s="540"/>
      <c r="E4229" s="541"/>
      <c r="F4229" s="541"/>
      <c r="G4229" s="541"/>
      <c r="H4229" s="541"/>
      <c r="I4229" s="541"/>
      <c r="J4229" s="541"/>
      <c r="K4229" s="541"/>
    </row>
    <row r="4230" spans="2:11" ht="20.100000000000001" customHeight="1" x14ac:dyDescent="0.25">
      <c r="B4230" s="538"/>
      <c r="C4230" s="539"/>
      <c r="D4230" s="540"/>
      <c r="E4230" s="541"/>
      <c r="F4230" s="541"/>
      <c r="G4230" s="541"/>
      <c r="H4230" s="541"/>
      <c r="I4230" s="541"/>
      <c r="J4230" s="541"/>
      <c r="K4230" s="541"/>
    </row>
    <row r="4231" spans="2:11" ht="20.100000000000001" customHeight="1" x14ac:dyDescent="0.25">
      <c r="B4231" s="538"/>
      <c r="C4231" s="539"/>
      <c r="D4231" s="540"/>
      <c r="E4231" s="541"/>
      <c r="F4231" s="541"/>
      <c r="G4231" s="541"/>
      <c r="H4231" s="541"/>
      <c r="I4231" s="541"/>
      <c r="J4231" s="541"/>
      <c r="K4231" s="541"/>
    </row>
    <row r="4232" spans="2:11" ht="20.100000000000001" customHeight="1" x14ac:dyDescent="0.25">
      <c r="B4232" s="538"/>
      <c r="C4232" s="539"/>
      <c r="D4232" s="540"/>
      <c r="E4232" s="541"/>
      <c r="F4232" s="541"/>
      <c r="G4232" s="541"/>
      <c r="H4232" s="541"/>
      <c r="I4232" s="541"/>
      <c r="J4232" s="541"/>
      <c r="K4232" s="541"/>
    </row>
    <row r="4233" spans="2:11" ht="20.100000000000001" customHeight="1" x14ac:dyDescent="0.25">
      <c r="B4233" s="538"/>
      <c r="C4233" s="539"/>
      <c r="D4233" s="540"/>
      <c r="E4233" s="541"/>
      <c r="F4233" s="541"/>
      <c r="G4233" s="541"/>
      <c r="H4233" s="541"/>
      <c r="I4233" s="541"/>
      <c r="J4233" s="541"/>
      <c r="K4233" s="541"/>
    </row>
    <row r="4234" spans="2:11" ht="20.100000000000001" customHeight="1" x14ac:dyDescent="0.25">
      <c r="B4234" s="538"/>
      <c r="C4234" s="539"/>
      <c r="D4234" s="540"/>
      <c r="E4234" s="541"/>
      <c r="F4234" s="541"/>
      <c r="G4234" s="541"/>
      <c r="H4234" s="541"/>
      <c r="I4234" s="541"/>
      <c r="J4234" s="541"/>
      <c r="K4234" s="541"/>
    </row>
    <row r="4235" spans="2:11" ht="20.100000000000001" customHeight="1" x14ac:dyDescent="0.25">
      <c r="B4235" s="538"/>
      <c r="C4235" s="539"/>
      <c r="D4235" s="540"/>
      <c r="E4235" s="541"/>
      <c r="F4235" s="541"/>
      <c r="G4235" s="541"/>
      <c r="H4235" s="541"/>
      <c r="I4235" s="541"/>
      <c r="J4235" s="541"/>
      <c r="K4235" s="541"/>
    </row>
    <row r="4236" spans="2:11" ht="20.100000000000001" customHeight="1" x14ac:dyDescent="0.25">
      <c r="B4236" s="538"/>
      <c r="C4236" s="539"/>
      <c r="D4236" s="540"/>
      <c r="E4236" s="541"/>
      <c r="F4236" s="541"/>
      <c r="G4236" s="541"/>
      <c r="H4236" s="541"/>
      <c r="I4236" s="541"/>
      <c r="J4236" s="541"/>
      <c r="K4236" s="541"/>
    </row>
    <row r="4237" spans="2:11" ht="20.100000000000001" customHeight="1" x14ac:dyDescent="0.25">
      <c r="B4237" s="538"/>
      <c r="C4237" s="539"/>
      <c r="D4237" s="540"/>
      <c r="E4237" s="541"/>
      <c r="F4237" s="541"/>
      <c r="G4237" s="541"/>
      <c r="H4237" s="541"/>
      <c r="I4237" s="541"/>
      <c r="J4237" s="541"/>
      <c r="K4237" s="541"/>
    </row>
    <row r="4238" spans="2:11" ht="20.100000000000001" customHeight="1" x14ac:dyDescent="0.25">
      <c r="B4238" s="538"/>
      <c r="C4238" s="539"/>
      <c r="D4238" s="540"/>
      <c r="E4238" s="541"/>
      <c r="F4238" s="541"/>
      <c r="G4238" s="541"/>
      <c r="H4238" s="541"/>
      <c r="I4238" s="541"/>
      <c r="J4238" s="541"/>
      <c r="K4238" s="541"/>
    </row>
    <row r="4239" spans="2:11" ht="20.100000000000001" customHeight="1" x14ac:dyDescent="0.25">
      <c r="B4239" s="538"/>
      <c r="C4239" s="539"/>
      <c r="D4239" s="540"/>
      <c r="E4239" s="541"/>
      <c r="F4239" s="541"/>
      <c r="G4239" s="541"/>
      <c r="H4239" s="541"/>
      <c r="I4239" s="541"/>
      <c r="J4239" s="541"/>
      <c r="K4239" s="541"/>
    </row>
    <row r="4240" spans="2:11" ht="20.100000000000001" customHeight="1" x14ac:dyDescent="0.25">
      <c r="B4240" s="538"/>
      <c r="C4240" s="539"/>
      <c r="D4240" s="540"/>
      <c r="E4240" s="541"/>
      <c r="F4240" s="541"/>
      <c r="G4240" s="541"/>
      <c r="H4240" s="541"/>
      <c r="I4240" s="541"/>
      <c r="J4240" s="541"/>
      <c r="K4240" s="541"/>
    </row>
    <row r="4241" spans="2:11" ht="20.100000000000001" customHeight="1" x14ac:dyDescent="0.25">
      <c r="B4241" s="538"/>
      <c r="C4241" s="539"/>
      <c r="D4241" s="540"/>
      <c r="E4241" s="541"/>
      <c r="F4241" s="541"/>
      <c r="G4241" s="541"/>
      <c r="H4241" s="541"/>
      <c r="I4241" s="541"/>
      <c r="J4241" s="541"/>
      <c r="K4241" s="541"/>
    </row>
    <row r="4242" spans="2:11" ht="20.100000000000001" customHeight="1" x14ac:dyDescent="0.25">
      <c r="B4242" s="538"/>
      <c r="C4242" s="539"/>
      <c r="D4242" s="540"/>
      <c r="E4242" s="541"/>
      <c r="F4242" s="541"/>
      <c r="G4242" s="541"/>
      <c r="H4242" s="541"/>
      <c r="I4242" s="541"/>
      <c r="J4242" s="541"/>
      <c r="K4242" s="541"/>
    </row>
    <row r="4243" spans="2:11" ht="20.100000000000001" customHeight="1" x14ac:dyDescent="0.25">
      <c r="B4243" s="538"/>
      <c r="C4243" s="539"/>
      <c r="D4243" s="540"/>
      <c r="E4243" s="541"/>
      <c r="F4243" s="541"/>
      <c r="G4243" s="541"/>
      <c r="H4243" s="541"/>
      <c r="I4243" s="541"/>
      <c r="J4243" s="541"/>
      <c r="K4243" s="541"/>
    </row>
    <row r="4244" spans="2:11" ht="20.100000000000001" customHeight="1" x14ac:dyDescent="0.25">
      <c r="B4244" s="538"/>
      <c r="C4244" s="539"/>
      <c r="D4244" s="540"/>
      <c r="E4244" s="541"/>
      <c r="F4244" s="541"/>
      <c r="G4244" s="541"/>
      <c r="H4244" s="541"/>
      <c r="I4244" s="541"/>
      <c r="J4244" s="541"/>
      <c r="K4244" s="541"/>
    </row>
    <row r="4245" spans="2:11" ht="20.100000000000001" customHeight="1" x14ac:dyDescent="0.25">
      <c r="B4245" s="538"/>
      <c r="C4245" s="539"/>
      <c r="D4245" s="540"/>
      <c r="E4245" s="541"/>
      <c r="F4245" s="541"/>
      <c r="G4245" s="541"/>
      <c r="H4245" s="541"/>
      <c r="I4245" s="541"/>
      <c r="J4245" s="541"/>
      <c r="K4245" s="541"/>
    </row>
    <row r="4246" spans="2:11" ht="20.100000000000001" customHeight="1" x14ac:dyDescent="0.25">
      <c r="B4246" s="538"/>
      <c r="C4246" s="539"/>
      <c r="D4246" s="540"/>
      <c r="E4246" s="541"/>
      <c r="F4246" s="541"/>
      <c r="G4246" s="541"/>
      <c r="H4246" s="541"/>
      <c r="I4246" s="541"/>
      <c r="J4246" s="541"/>
      <c r="K4246" s="541"/>
    </row>
    <row r="4247" spans="2:11" ht="20.100000000000001" customHeight="1" x14ac:dyDescent="0.25">
      <c r="B4247" s="538"/>
      <c r="C4247" s="539"/>
      <c r="D4247" s="540"/>
      <c r="E4247" s="541"/>
      <c r="F4247" s="541"/>
      <c r="G4247" s="541"/>
      <c r="H4247" s="541"/>
      <c r="I4247" s="541"/>
      <c r="J4247" s="541"/>
      <c r="K4247" s="541"/>
    </row>
    <row r="4248" spans="2:11" ht="20.100000000000001" customHeight="1" x14ac:dyDescent="0.25">
      <c r="B4248" s="538"/>
      <c r="C4248" s="539"/>
      <c r="D4248" s="540"/>
      <c r="E4248" s="541"/>
      <c r="F4248" s="541"/>
      <c r="G4248" s="541"/>
      <c r="H4248" s="541"/>
      <c r="I4248" s="541"/>
      <c r="J4248" s="541"/>
      <c r="K4248" s="541"/>
    </row>
    <row r="4249" spans="2:11" ht="20.100000000000001" customHeight="1" x14ac:dyDescent="0.25">
      <c r="B4249" s="538"/>
      <c r="C4249" s="539"/>
      <c r="D4249" s="540"/>
      <c r="E4249" s="541"/>
      <c r="F4249" s="541"/>
      <c r="G4249" s="541"/>
      <c r="H4249" s="541"/>
      <c r="I4249" s="541"/>
      <c r="J4249" s="541"/>
      <c r="K4249" s="541"/>
    </row>
    <row r="4250" spans="2:11" ht="20.100000000000001" customHeight="1" x14ac:dyDescent="0.25">
      <c r="B4250" s="538"/>
      <c r="C4250" s="539"/>
      <c r="D4250" s="540"/>
      <c r="E4250" s="541"/>
      <c r="F4250" s="541"/>
      <c r="G4250" s="541"/>
      <c r="H4250" s="541"/>
      <c r="I4250" s="541"/>
      <c r="J4250" s="541"/>
      <c r="K4250" s="541"/>
    </row>
    <row r="4251" spans="2:11" ht="20.100000000000001" customHeight="1" x14ac:dyDescent="0.25">
      <c r="B4251" s="538"/>
      <c r="C4251" s="539"/>
      <c r="D4251" s="540"/>
      <c r="E4251" s="541"/>
      <c r="F4251" s="541"/>
      <c r="G4251" s="541"/>
      <c r="H4251" s="541"/>
      <c r="I4251" s="541"/>
      <c r="J4251" s="541"/>
      <c r="K4251" s="541"/>
    </row>
    <row r="4252" spans="2:11" ht="20.100000000000001" customHeight="1" x14ac:dyDescent="0.25">
      <c r="B4252" s="538"/>
      <c r="C4252" s="539"/>
      <c r="D4252" s="540"/>
      <c r="E4252" s="541"/>
      <c r="F4252" s="541"/>
      <c r="G4252" s="541"/>
      <c r="H4252" s="541"/>
      <c r="I4252" s="541"/>
      <c r="J4252" s="541"/>
      <c r="K4252" s="541"/>
    </row>
    <row r="4253" spans="2:11" ht="20.100000000000001" customHeight="1" x14ac:dyDescent="0.25">
      <c r="B4253" s="538"/>
      <c r="C4253" s="539"/>
      <c r="D4253" s="540"/>
      <c r="E4253" s="541"/>
      <c r="F4253" s="541"/>
      <c r="G4253" s="541"/>
      <c r="H4253" s="541"/>
      <c r="I4253" s="541"/>
      <c r="J4253" s="541"/>
      <c r="K4253" s="541"/>
    </row>
    <row r="4254" spans="2:11" ht="20.100000000000001" customHeight="1" x14ac:dyDescent="0.25">
      <c r="B4254" s="538"/>
      <c r="C4254" s="539"/>
      <c r="D4254" s="540"/>
      <c r="E4254" s="541"/>
      <c r="F4254" s="541"/>
      <c r="G4254" s="541"/>
      <c r="H4254" s="541"/>
      <c r="I4254" s="541"/>
      <c r="J4254" s="541"/>
      <c r="K4254" s="541"/>
    </row>
    <row r="4255" spans="2:11" ht="20.100000000000001" customHeight="1" x14ac:dyDescent="0.25">
      <c r="B4255" s="538"/>
      <c r="C4255" s="539"/>
      <c r="D4255" s="540"/>
      <c r="E4255" s="541"/>
      <c r="F4255" s="541"/>
      <c r="G4255" s="541"/>
      <c r="H4255" s="541"/>
      <c r="I4255" s="541"/>
      <c r="J4255" s="541"/>
      <c r="K4255" s="541"/>
    </row>
    <row r="4256" spans="2:11" ht="20.100000000000001" customHeight="1" x14ac:dyDescent="0.25">
      <c r="B4256" s="538"/>
      <c r="C4256" s="539"/>
      <c r="D4256" s="540"/>
      <c r="E4256" s="541"/>
      <c r="F4256" s="541"/>
      <c r="G4256" s="541"/>
      <c r="H4256" s="541"/>
      <c r="I4256" s="541"/>
      <c r="J4256" s="541"/>
      <c r="K4256" s="541"/>
    </row>
    <row r="4257" spans="2:11" ht="20.100000000000001" customHeight="1" x14ac:dyDescent="0.25">
      <c r="B4257" s="538"/>
      <c r="C4257" s="539"/>
      <c r="D4257" s="540"/>
      <c r="E4257" s="541"/>
      <c r="F4257" s="541"/>
      <c r="G4257" s="541"/>
      <c r="H4257" s="541"/>
      <c r="I4257" s="541"/>
      <c r="J4257" s="541"/>
      <c r="K4257" s="541"/>
    </row>
    <row r="4258" spans="2:11" ht="20.100000000000001" customHeight="1" x14ac:dyDescent="0.25">
      <c r="B4258" s="538"/>
      <c r="C4258" s="539"/>
      <c r="D4258" s="540"/>
      <c r="E4258" s="541"/>
      <c r="F4258" s="541"/>
      <c r="G4258" s="541"/>
      <c r="H4258" s="541"/>
      <c r="I4258" s="541"/>
      <c r="J4258" s="541"/>
      <c r="K4258" s="541"/>
    </row>
    <row r="4259" spans="2:11" ht="20.100000000000001" customHeight="1" x14ac:dyDescent="0.25">
      <c r="B4259" s="538"/>
      <c r="C4259" s="539"/>
      <c r="D4259" s="540"/>
      <c r="E4259" s="541"/>
      <c r="F4259" s="541"/>
      <c r="G4259" s="541"/>
      <c r="H4259" s="541"/>
      <c r="I4259" s="541"/>
      <c r="J4259" s="541"/>
      <c r="K4259" s="541"/>
    </row>
    <row r="4260" spans="2:11" ht="20.100000000000001" customHeight="1" x14ac:dyDescent="0.25">
      <c r="B4260" s="538"/>
      <c r="C4260" s="539"/>
      <c r="D4260" s="540"/>
      <c r="E4260" s="541"/>
      <c r="F4260" s="541"/>
      <c r="G4260" s="541"/>
      <c r="H4260" s="541"/>
      <c r="I4260" s="541"/>
      <c r="J4260" s="541"/>
      <c r="K4260" s="541"/>
    </row>
    <row r="4261" spans="2:11" ht="20.100000000000001" customHeight="1" x14ac:dyDescent="0.25">
      <c r="B4261" s="538"/>
      <c r="C4261" s="539"/>
      <c r="D4261" s="540"/>
      <c r="E4261" s="541"/>
      <c r="F4261" s="541"/>
      <c r="G4261" s="541"/>
      <c r="H4261" s="541"/>
      <c r="I4261" s="541"/>
      <c r="J4261" s="541"/>
      <c r="K4261" s="541"/>
    </row>
    <row r="4262" spans="2:11" ht="20.100000000000001" customHeight="1" x14ac:dyDescent="0.25">
      <c r="B4262" s="538"/>
      <c r="C4262" s="539"/>
      <c r="D4262" s="540"/>
      <c r="E4262" s="541"/>
      <c r="F4262" s="541"/>
      <c r="G4262" s="541"/>
      <c r="H4262" s="541"/>
      <c r="I4262" s="541"/>
      <c r="J4262" s="541"/>
      <c r="K4262" s="541"/>
    </row>
    <row r="4263" spans="2:11" ht="20.100000000000001" customHeight="1" x14ac:dyDescent="0.25">
      <c r="B4263" s="538"/>
      <c r="C4263" s="539"/>
      <c r="D4263" s="540"/>
      <c r="E4263" s="541"/>
      <c r="F4263" s="541"/>
      <c r="G4263" s="541"/>
      <c r="H4263" s="541"/>
      <c r="I4263" s="541"/>
      <c r="J4263" s="541"/>
      <c r="K4263" s="541"/>
    </row>
    <row r="4264" spans="2:11" ht="20.100000000000001" customHeight="1" x14ac:dyDescent="0.25">
      <c r="B4264" s="538"/>
      <c r="C4264" s="539"/>
      <c r="D4264" s="540"/>
      <c r="E4264" s="541"/>
      <c r="F4264" s="541"/>
      <c r="G4264" s="541"/>
      <c r="H4264" s="541"/>
      <c r="I4264" s="541"/>
      <c r="J4264" s="541"/>
      <c r="K4264" s="541"/>
    </row>
    <row r="4265" spans="2:11" ht="20.100000000000001" customHeight="1" x14ac:dyDescent="0.25">
      <c r="B4265" s="538"/>
      <c r="C4265" s="539"/>
      <c r="D4265" s="540"/>
      <c r="E4265" s="541"/>
      <c r="F4265" s="541"/>
      <c r="G4265" s="541"/>
      <c r="H4265" s="541"/>
      <c r="I4265" s="541"/>
      <c r="J4265" s="541"/>
      <c r="K4265" s="541"/>
    </row>
    <row r="4266" spans="2:11" ht="20.100000000000001" customHeight="1" x14ac:dyDescent="0.25">
      <c r="B4266" s="538"/>
      <c r="C4266" s="539"/>
      <c r="D4266" s="540"/>
      <c r="E4266" s="541"/>
      <c r="F4266" s="541"/>
      <c r="G4266" s="541"/>
      <c r="H4266" s="541"/>
      <c r="I4266" s="541"/>
      <c r="J4266" s="541"/>
      <c r="K4266" s="541"/>
    </row>
    <row r="4267" spans="2:11" ht="20.100000000000001" customHeight="1" x14ac:dyDescent="0.25">
      <c r="B4267" s="538"/>
      <c r="C4267" s="539"/>
      <c r="D4267" s="540"/>
      <c r="E4267" s="541"/>
      <c r="F4267" s="541"/>
      <c r="G4267" s="541"/>
      <c r="H4267" s="541"/>
      <c r="I4267" s="541"/>
      <c r="J4267" s="541"/>
      <c r="K4267" s="541"/>
    </row>
    <row r="4268" spans="2:11" ht="20.100000000000001" customHeight="1" x14ac:dyDescent="0.25">
      <c r="B4268" s="538"/>
      <c r="C4268" s="539"/>
      <c r="D4268" s="540"/>
      <c r="E4268" s="541"/>
      <c r="F4268" s="541"/>
      <c r="G4268" s="541"/>
      <c r="H4268" s="541"/>
      <c r="I4268" s="541"/>
      <c r="J4268" s="541"/>
      <c r="K4268" s="541"/>
    </row>
    <row r="4269" spans="2:11" ht="20.100000000000001" customHeight="1" x14ac:dyDescent="0.25">
      <c r="B4269" s="538"/>
      <c r="C4269" s="539"/>
      <c r="D4269" s="540"/>
      <c r="E4269" s="541"/>
      <c r="F4269" s="541"/>
      <c r="G4269" s="541"/>
      <c r="H4269" s="541"/>
      <c r="I4269" s="541"/>
      <c r="J4269" s="541"/>
      <c r="K4269" s="541"/>
    </row>
    <row r="4270" spans="2:11" ht="20.100000000000001" customHeight="1" x14ac:dyDescent="0.25">
      <c r="B4270" s="538"/>
      <c r="C4270" s="539"/>
      <c r="D4270" s="540"/>
      <c r="E4270" s="541"/>
      <c r="F4270" s="541"/>
      <c r="G4270" s="541"/>
      <c r="H4270" s="541"/>
      <c r="I4270" s="541"/>
      <c r="J4270" s="541"/>
      <c r="K4270" s="541"/>
    </row>
    <row r="4271" spans="2:11" ht="20.100000000000001" customHeight="1" x14ac:dyDescent="0.25">
      <c r="B4271" s="538"/>
      <c r="C4271" s="539"/>
      <c r="D4271" s="540"/>
      <c r="E4271" s="541"/>
      <c r="F4271" s="541"/>
      <c r="G4271" s="541"/>
      <c r="H4271" s="541"/>
      <c r="I4271" s="541"/>
      <c r="J4271" s="541"/>
      <c r="K4271" s="541"/>
    </row>
    <row r="4272" spans="2:11" ht="20.100000000000001" customHeight="1" x14ac:dyDescent="0.25">
      <c r="B4272" s="538"/>
      <c r="C4272" s="539"/>
      <c r="D4272" s="540"/>
      <c r="E4272" s="541"/>
      <c r="F4272" s="541"/>
      <c r="G4272" s="541"/>
      <c r="H4272" s="541"/>
      <c r="I4272" s="541"/>
      <c r="J4272" s="541"/>
      <c r="K4272" s="541"/>
    </row>
    <row r="4273" spans="2:11" ht="20.100000000000001" customHeight="1" x14ac:dyDescent="0.25">
      <c r="B4273" s="538"/>
      <c r="C4273" s="539"/>
      <c r="D4273" s="540"/>
      <c r="E4273" s="541"/>
      <c r="F4273" s="541"/>
      <c r="G4273" s="541"/>
      <c r="H4273" s="541"/>
      <c r="I4273" s="541"/>
      <c r="J4273" s="541"/>
      <c r="K4273" s="541"/>
    </row>
    <row r="4274" spans="2:11" ht="20.100000000000001" customHeight="1" x14ac:dyDescent="0.25">
      <c r="B4274" s="538"/>
      <c r="C4274" s="539"/>
      <c r="D4274" s="540"/>
      <c r="E4274" s="541"/>
      <c r="F4274" s="541"/>
      <c r="G4274" s="541"/>
      <c r="H4274" s="541"/>
      <c r="I4274" s="541"/>
      <c r="J4274" s="541"/>
      <c r="K4274" s="541"/>
    </row>
    <row r="4275" spans="2:11" ht="20.100000000000001" customHeight="1" x14ac:dyDescent="0.25">
      <c r="B4275" s="538"/>
      <c r="C4275" s="539"/>
      <c r="D4275" s="540"/>
      <c r="E4275" s="541"/>
      <c r="F4275" s="541"/>
      <c r="G4275" s="541"/>
      <c r="H4275" s="541"/>
      <c r="I4275" s="541"/>
      <c r="J4275" s="541"/>
      <c r="K4275" s="541"/>
    </row>
    <row r="4276" spans="2:11" ht="20.100000000000001" customHeight="1" x14ac:dyDescent="0.25">
      <c r="B4276" s="538"/>
      <c r="C4276" s="539"/>
      <c r="D4276" s="540"/>
      <c r="E4276" s="541"/>
      <c r="F4276" s="541"/>
      <c r="G4276" s="541"/>
      <c r="H4276" s="541"/>
      <c r="I4276" s="541"/>
      <c r="J4276" s="541"/>
      <c r="K4276" s="541"/>
    </row>
    <row r="4277" spans="2:11" ht="20.100000000000001" customHeight="1" x14ac:dyDescent="0.25">
      <c r="B4277" s="538"/>
      <c r="C4277" s="539"/>
      <c r="D4277" s="540"/>
      <c r="E4277" s="541"/>
      <c r="F4277" s="541"/>
      <c r="G4277" s="541"/>
      <c r="H4277" s="541"/>
      <c r="I4277" s="541"/>
      <c r="J4277" s="541"/>
      <c r="K4277" s="541"/>
    </row>
    <row r="4278" spans="2:11" ht="20.100000000000001" customHeight="1" x14ac:dyDescent="0.25">
      <c r="B4278" s="538"/>
      <c r="C4278" s="539"/>
      <c r="D4278" s="540"/>
      <c r="E4278" s="541"/>
      <c r="F4278" s="541"/>
      <c r="G4278" s="541"/>
      <c r="H4278" s="541"/>
      <c r="I4278" s="541"/>
      <c r="J4278" s="541"/>
      <c r="K4278" s="541"/>
    </row>
    <row r="4279" spans="2:11" ht="20.100000000000001" customHeight="1" x14ac:dyDescent="0.25">
      <c r="B4279" s="538"/>
      <c r="C4279" s="539"/>
      <c r="D4279" s="540"/>
      <c r="E4279" s="541"/>
      <c r="F4279" s="541"/>
      <c r="G4279" s="541"/>
      <c r="H4279" s="541"/>
      <c r="I4279" s="541"/>
      <c r="J4279" s="541"/>
      <c r="K4279" s="541"/>
    </row>
    <row r="4280" spans="2:11" ht="20.100000000000001" customHeight="1" x14ac:dyDescent="0.25">
      <c r="B4280" s="538"/>
      <c r="C4280" s="539"/>
      <c r="D4280" s="540"/>
      <c r="E4280" s="541"/>
      <c r="F4280" s="541"/>
      <c r="G4280" s="541"/>
      <c r="H4280" s="541"/>
      <c r="I4280" s="541"/>
      <c r="J4280" s="541"/>
      <c r="K4280" s="541"/>
    </row>
    <row r="4281" spans="2:11" ht="20.100000000000001" customHeight="1" x14ac:dyDescent="0.25">
      <c r="B4281" s="538"/>
      <c r="C4281" s="539"/>
      <c r="D4281" s="540"/>
      <c r="E4281" s="541"/>
      <c r="F4281" s="541"/>
      <c r="G4281" s="541"/>
      <c r="H4281" s="541"/>
      <c r="I4281" s="541"/>
      <c r="J4281" s="541"/>
      <c r="K4281" s="541"/>
    </row>
    <row r="4282" spans="2:11" ht="20.100000000000001" customHeight="1" x14ac:dyDescent="0.25">
      <c r="B4282" s="538"/>
      <c r="C4282" s="539"/>
      <c r="D4282" s="540"/>
      <c r="E4282" s="541"/>
      <c r="F4282" s="541"/>
      <c r="G4282" s="541"/>
      <c r="H4282" s="541"/>
      <c r="I4282" s="541"/>
      <c r="J4282" s="541"/>
      <c r="K4282" s="541"/>
    </row>
    <row r="4283" spans="2:11" ht="20.100000000000001" customHeight="1" x14ac:dyDescent="0.25">
      <c r="B4283" s="538"/>
      <c r="C4283" s="539"/>
      <c r="D4283" s="540"/>
      <c r="E4283" s="541"/>
      <c r="F4283" s="541"/>
      <c r="G4283" s="541"/>
      <c r="H4283" s="541"/>
      <c r="I4283" s="541"/>
      <c r="J4283" s="541"/>
      <c r="K4283" s="541"/>
    </row>
    <row r="4284" spans="2:11" ht="20.100000000000001" customHeight="1" x14ac:dyDescent="0.25">
      <c r="B4284" s="538"/>
      <c r="C4284" s="539"/>
      <c r="D4284" s="540"/>
      <c r="E4284" s="541"/>
      <c r="F4284" s="541"/>
      <c r="G4284" s="541"/>
      <c r="H4284" s="541"/>
      <c r="I4284" s="541"/>
      <c r="J4284" s="541"/>
      <c r="K4284" s="541"/>
    </row>
    <row r="4285" spans="2:11" ht="20.100000000000001" customHeight="1" x14ac:dyDescent="0.25">
      <c r="B4285" s="538"/>
      <c r="C4285" s="539"/>
      <c r="D4285" s="540"/>
      <c r="E4285" s="541"/>
      <c r="F4285" s="541"/>
      <c r="G4285" s="541"/>
      <c r="H4285" s="541"/>
      <c r="I4285" s="541"/>
      <c r="J4285" s="541"/>
      <c r="K4285" s="541"/>
    </row>
    <row r="4286" spans="2:11" ht="20.100000000000001" customHeight="1" x14ac:dyDescent="0.25">
      <c r="B4286" s="538"/>
      <c r="C4286" s="539"/>
      <c r="D4286" s="540"/>
      <c r="E4286" s="541"/>
      <c r="F4286" s="541"/>
      <c r="G4286" s="541"/>
      <c r="H4286" s="541"/>
      <c r="I4286" s="541"/>
      <c r="J4286" s="541"/>
      <c r="K4286" s="541"/>
    </row>
    <row r="4287" spans="2:11" ht="20.100000000000001" customHeight="1" x14ac:dyDescent="0.25">
      <c r="B4287" s="538"/>
      <c r="C4287" s="539"/>
      <c r="D4287" s="540"/>
      <c r="E4287" s="541"/>
      <c r="F4287" s="541"/>
      <c r="G4287" s="541"/>
      <c r="H4287" s="541"/>
      <c r="I4287" s="541"/>
      <c r="J4287" s="541"/>
      <c r="K4287" s="541"/>
    </row>
    <row r="4288" spans="2:11" ht="20.100000000000001" customHeight="1" x14ac:dyDescent="0.25">
      <c r="B4288" s="538"/>
      <c r="C4288" s="539"/>
      <c r="D4288" s="540"/>
      <c r="E4288" s="541"/>
      <c r="F4288" s="541"/>
      <c r="G4288" s="541"/>
      <c r="H4288" s="541"/>
      <c r="I4288" s="541"/>
      <c r="J4288" s="541"/>
      <c r="K4288" s="541"/>
    </row>
    <row r="4289" spans="2:11" ht="20.100000000000001" customHeight="1" x14ac:dyDescent="0.25">
      <c r="B4289" s="538"/>
      <c r="C4289" s="539"/>
      <c r="D4289" s="540"/>
      <c r="E4289" s="541"/>
      <c r="F4289" s="541"/>
      <c r="G4289" s="541"/>
      <c r="H4289" s="541"/>
      <c r="I4289" s="541"/>
      <c r="J4289" s="541"/>
      <c r="K4289" s="541"/>
    </row>
    <row r="4290" spans="2:11" ht="20.100000000000001" customHeight="1" x14ac:dyDescent="0.25">
      <c r="B4290" s="538"/>
      <c r="C4290" s="539"/>
      <c r="D4290" s="540"/>
      <c r="E4290" s="541"/>
      <c r="F4290" s="541"/>
      <c r="G4290" s="541"/>
      <c r="H4290" s="541"/>
      <c r="I4290" s="541"/>
      <c r="J4290" s="541"/>
      <c r="K4290" s="541"/>
    </row>
    <row r="4291" spans="2:11" ht="20.100000000000001" customHeight="1" x14ac:dyDescent="0.25">
      <c r="B4291" s="538"/>
      <c r="C4291" s="539"/>
      <c r="D4291" s="540"/>
      <c r="E4291" s="541"/>
      <c r="F4291" s="541"/>
      <c r="G4291" s="541"/>
      <c r="H4291" s="541"/>
      <c r="I4291" s="541"/>
      <c r="J4291" s="541"/>
      <c r="K4291" s="541"/>
    </row>
    <row r="4292" spans="2:11" ht="20.100000000000001" customHeight="1" x14ac:dyDescent="0.25">
      <c r="B4292" s="538"/>
      <c r="C4292" s="539"/>
      <c r="D4292" s="540"/>
      <c r="E4292" s="541"/>
      <c r="F4292" s="541"/>
      <c r="G4292" s="541"/>
      <c r="H4292" s="541"/>
      <c r="I4292" s="541"/>
      <c r="J4292" s="541"/>
      <c r="K4292" s="541"/>
    </row>
    <row r="4293" spans="2:11" ht="20.100000000000001" customHeight="1" x14ac:dyDescent="0.25">
      <c r="B4293" s="538"/>
      <c r="C4293" s="539"/>
      <c r="D4293" s="540"/>
      <c r="E4293" s="541"/>
      <c r="F4293" s="541"/>
      <c r="G4293" s="541"/>
      <c r="H4293" s="541"/>
      <c r="I4293" s="541"/>
      <c r="J4293" s="541"/>
      <c r="K4293" s="541"/>
    </row>
    <row r="4294" spans="2:11" ht="20.100000000000001" customHeight="1" x14ac:dyDescent="0.25">
      <c r="B4294" s="538"/>
      <c r="C4294" s="539"/>
      <c r="D4294" s="540"/>
      <c r="E4294" s="541"/>
      <c r="F4294" s="541"/>
      <c r="G4294" s="541"/>
      <c r="H4294" s="541"/>
      <c r="I4294" s="541"/>
      <c r="J4294" s="541"/>
      <c r="K4294" s="541"/>
    </row>
    <row r="4295" spans="2:11" ht="20.100000000000001" customHeight="1" x14ac:dyDescent="0.25">
      <c r="B4295" s="538"/>
      <c r="C4295" s="539"/>
      <c r="D4295" s="540"/>
      <c r="E4295" s="541"/>
      <c r="F4295" s="541"/>
      <c r="G4295" s="541"/>
      <c r="H4295" s="541"/>
      <c r="I4295" s="541"/>
      <c r="J4295" s="541"/>
      <c r="K4295" s="541"/>
    </row>
    <row r="4296" spans="2:11" ht="20.100000000000001" customHeight="1" x14ac:dyDescent="0.25">
      <c r="B4296" s="538"/>
      <c r="C4296" s="539"/>
      <c r="D4296" s="540"/>
      <c r="E4296" s="541"/>
      <c r="F4296" s="541"/>
      <c r="G4296" s="541"/>
      <c r="H4296" s="541"/>
      <c r="I4296" s="541"/>
      <c r="J4296" s="541"/>
      <c r="K4296" s="541"/>
    </row>
    <row r="4297" spans="2:11" ht="20.100000000000001" customHeight="1" x14ac:dyDescent="0.25">
      <c r="B4297" s="538"/>
      <c r="C4297" s="539"/>
      <c r="D4297" s="540"/>
      <c r="E4297" s="541"/>
      <c r="F4297" s="541"/>
      <c r="G4297" s="541"/>
      <c r="H4297" s="541"/>
      <c r="I4297" s="541"/>
      <c r="J4297" s="541"/>
      <c r="K4297" s="541"/>
    </row>
    <row r="4298" spans="2:11" ht="20.100000000000001" customHeight="1" x14ac:dyDescent="0.25">
      <c r="B4298" s="538"/>
      <c r="C4298" s="539"/>
      <c r="D4298" s="540"/>
      <c r="E4298" s="541"/>
      <c r="F4298" s="541"/>
      <c r="G4298" s="541"/>
      <c r="H4298" s="541"/>
      <c r="I4298" s="541"/>
      <c r="J4298" s="541"/>
      <c r="K4298" s="541"/>
    </row>
    <row r="4299" spans="2:11" ht="20.100000000000001" customHeight="1" x14ac:dyDescent="0.25">
      <c r="B4299" s="538"/>
      <c r="C4299" s="539"/>
      <c r="D4299" s="540"/>
      <c r="E4299" s="541"/>
      <c r="F4299" s="541"/>
      <c r="G4299" s="541"/>
      <c r="H4299" s="541"/>
      <c r="I4299" s="541"/>
      <c r="J4299" s="541"/>
      <c r="K4299" s="541"/>
    </row>
    <row r="4300" spans="2:11" ht="20.100000000000001" customHeight="1" x14ac:dyDescent="0.25">
      <c r="B4300" s="538"/>
      <c r="C4300" s="539"/>
      <c r="D4300" s="540"/>
      <c r="E4300" s="541"/>
      <c r="F4300" s="541"/>
      <c r="G4300" s="541"/>
      <c r="H4300" s="541"/>
      <c r="I4300" s="541"/>
      <c r="J4300" s="541"/>
      <c r="K4300" s="541"/>
    </row>
    <row r="4301" spans="2:11" ht="20.100000000000001" customHeight="1" x14ac:dyDescent="0.25">
      <c r="B4301" s="538"/>
      <c r="C4301" s="539"/>
      <c r="D4301" s="540"/>
      <c r="E4301" s="541"/>
      <c r="F4301" s="541"/>
      <c r="G4301" s="541"/>
      <c r="H4301" s="541"/>
      <c r="I4301" s="541"/>
      <c r="J4301" s="541"/>
      <c r="K4301" s="541"/>
    </row>
    <row r="4302" spans="2:11" ht="20.100000000000001" customHeight="1" x14ac:dyDescent="0.25">
      <c r="B4302" s="538"/>
      <c r="C4302" s="539"/>
      <c r="D4302" s="540"/>
      <c r="E4302" s="541"/>
      <c r="F4302" s="541"/>
      <c r="G4302" s="541"/>
      <c r="H4302" s="541"/>
      <c r="I4302" s="541"/>
      <c r="J4302" s="541"/>
      <c r="K4302" s="541"/>
    </row>
    <row r="4303" spans="2:11" ht="20.100000000000001" customHeight="1" x14ac:dyDescent="0.25">
      <c r="B4303" s="538"/>
      <c r="C4303" s="539"/>
      <c r="D4303" s="540"/>
      <c r="E4303" s="541"/>
      <c r="F4303" s="541"/>
      <c r="G4303" s="541"/>
      <c r="H4303" s="541"/>
      <c r="I4303" s="541"/>
      <c r="J4303" s="541"/>
      <c r="K4303" s="541"/>
    </row>
    <row r="4304" spans="2:11" ht="20.100000000000001" customHeight="1" x14ac:dyDescent="0.25">
      <c r="B4304" s="538"/>
      <c r="C4304" s="539"/>
      <c r="D4304" s="540"/>
      <c r="E4304" s="541"/>
      <c r="F4304" s="541"/>
      <c r="G4304" s="541"/>
      <c r="H4304" s="541"/>
      <c r="I4304" s="541"/>
      <c r="J4304" s="541"/>
      <c r="K4304" s="541"/>
    </row>
    <row r="4305" spans="2:11" ht="20.100000000000001" customHeight="1" x14ac:dyDescent="0.25">
      <c r="B4305" s="538"/>
      <c r="C4305" s="539"/>
      <c r="D4305" s="540"/>
      <c r="E4305" s="541"/>
      <c r="F4305" s="541"/>
      <c r="G4305" s="541"/>
      <c r="H4305" s="541"/>
      <c r="I4305" s="541"/>
      <c r="J4305" s="541"/>
      <c r="K4305" s="541"/>
    </row>
    <row r="4306" spans="2:11" ht="20.100000000000001" customHeight="1" x14ac:dyDescent="0.25">
      <c r="B4306" s="538"/>
      <c r="C4306" s="539"/>
      <c r="D4306" s="540"/>
      <c r="E4306" s="541"/>
      <c r="F4306" s="541"/>
      <c r="G4306" s="541"/>
      <c r="H4306" s="541"/>
      <c r="I4306" s="541"/>
      <c r="J4306" s="541"/>
      <c r="K4306" s="541"/>
    </row>
    <row r="4307" spans="2:11" ht="20.100000000000001" customHeight="1" x14ac:dyDescent="0.25">
      <c r="B4307" s="538"/>
      <c r="C4307" s="539"/>
      <c r="D4307" s="540"/>
      <c r="E4307" s="541"/>
      <c r="F4307" s="541"/>
      <c r="G4307" s="541"/>
      <c r="H4307" s="541"/>
      <c r="I4307" s="541"/>
      <c r="J4307" s="541"/>
      <c r="K4307" s="541"/>
    </row>
    <row r="4308" spans="2:11" ht="20.100000000000001" customHeight="1" x14ac:dyDescent="0.25">
      <c r="B4308" s="538"/>
      <c r="C4308" s="539"/>
      <c r="D4308" s="540"/>
      <c r="E4308" s="541"/>
      <c r="F4308" s="541"/>
      <c r="G4308" s="541"/>
      <c r="H4308" s="541"/>
      <c r="I4308" s="541"/>
      <c r="J4308" s="541"/>
      <c r="K4308" s="541"/>
    </row>
    <row r="4309" spans="2:11" ht="20.100000000000001" customHeight="1" x14ac:dyDescent="0.25">
      <c r="B4309" s="538"/>
      <c r="C4309" s="539"/>
      <c r="D4309" s="540"/>
      <c r="E4309" s="541"/>
      <c r="F4309" s="541"/>
      <c r="G4309" s="541"/>
      <c r="H4309" s="541"/>
      <c r="I4309" s="541"/>
      <c r="J4309" s="541"/>
      <c r="K4309" s="541"/>
    </row>
    <row r="4310" spans="2:11" ht="20.100000000000001" customHeight="1" x14ac:dyDescent="0.25">
      <c r="B4310" s="538"/>
      <c r="C4310" s="539"/>
      <c r="D4310" s="540"/>
      <c r="E4310" s="541"/>
      <c r="F4310" s="541"/>
      <c r="G4310" s="541"/>
      <c r="H4310" s="541"/>
      <c r="I4310" s="541"/>
      <c r="J4310" s="541"/>
      <c r="K4310" s="541"/>
    </row>
    <row r="4311" spans="2:11" ht="20.100000000000001" customHeight="1" x14ac:dyDescent="0.25">
      <c r="B4311" s="538"/>
      <c r="C4311" s="539"/>
      <c r="D4311" s="540"/>
      <c r="E4311" s="541"/>
      <c r="F4311" s="541"/>
      <c r="G4311" s="541"/>
      <c r="H4311" s="541"/>
      <c r="I4311" s="541"/>
      <c r="J4311" s="541"/>
      <c r="K4311" s="541"/>
    </row>
    <row r="4312" spans="2:11" ht="20.100000000000001" customHeight="1" x14ac:dyDescent="0.25">
      <c r="B4312" s="538"/>
      <c r="C4312" s="539"/>
      <c r="D4312" s="540"/>
      <c r="E4312" s="541"/>
      <c r="F4312" s="541"/>
      <c r="G4312" s="541"/>
      <c r="H4312" s="541"/>
      <c r="I4312" s="541"/>
      <c r="J4312" s="541"/>
      <c r="K4312" s="541"/>
    </row>
    <row r="4313" spans="2:11" ht="20.100000000000001" customHeight="1" x14ac:dyDescent="0.25">
      <c r="B4313" s="538"/>
      <c r="C4313" s="539"/>
      <c r="D4313" s="540"/>
      <c r="E4313" s="541"/>
      <c r="F4313" s="541"/>
      <c r="G4313" s="541"/>
      <c r="H4313" s="541"/>
      <c r="I4313" s="541"/>
      <c r="J4313" s="541"/>
      <c r="K4313" s="541"/>
    </row>
    <row r="4314" spans="2:11" ht="20.100000000000001" customHeight="1" x14ac:dyDescent="0.25">
      <c r="B4314" s="538"/>
      <c r="C4314" s="539"/>
      <c r="D4314" s="540"/>
      <c r="E4314" s="541"/>
      <c r="F4314" s="541"/>
      <c r="G4314" s="541"/>
      <c r="H4314" s="541"/>
      <c r="I4314" s="541"/>
      <c r="J4314" s="541"/>
      <c r="K4314" s="541"/>
    </row>
    <row r="4315" spans="2:11" ht="20.100000000000001" customHeight="1" x14ac:dyDescent="0.25">
      <c r="B4315" s="538"/>
      <c r="C4315" s="539"/>
      <c r="D4315" s="540"/>
      <c r="E4315" s="541"/>
      <c r="F4315" s="541"/>
      <c r="G4315" s="541"/>
      <c r="H4315" s="541"/>
      <c r="I4315" s="541"/>
      <c r="J4315" s="541"/>
      <c r="K4315" s="541"/>
    </row>
    <row r="4316" spans="2:11" ht="20.100000000000001" customHeight="1" x14ac:dyDescent="0.25">
      <c r="B4316" s="538"/>
      <c r="C4316" s="539"/>
      <c r="D4316" s="540"/>
      <c r="E4316" s="541"/>
      <c r="F4316" s="541"/>
      <c r="G4316" s="541"/>
      <c r="H4316" s="541"/>
      <c r="I4316" s="541"/>
      <c r="J4316" s="541"/>
      <c r="K4316" s="541"/>
    </row>
    <row r="4317" spans="2:11" ht="20.100000000000001" customHeight="1" x14ac:dyDescent="0.25">
      <c r="B4317" s="538"/>
      <c r="C4317" s="539"/>
      <c r="D4317" s="540"/>
      <c r="E4317" s="541"/>
      <c r="F4317" s="541"/>
      <c r="G4317" s="541"/>
      <c r="H4317" s="541"/>
      <c r="I4317" s="541"/>
      <c r="J4317" s="541"/>
      <c r="K4317" s="541"/>
    </row>
    <row r="4318" spans="2:11" ht="20.100000000000001" customHeight="1" x14ac:dyDescent="0.25">
      <c r="B4318" s="538"/>
      <c r="C4318" s="539"/>
      <c r="D4318" s="540"/>
      <c r="E4318" s="541"/>
      <c r="F4318" s="541"/>
      <c r="G4318" s="541"/>
      <c r="H4318" s="541"/>
      <c r="I4318" s="541"/>
      <c r="J4318" s="541"/>
      <c r="K4318" s="541"/>
    </row>
    <row r="4319" spans="2:11" ht="20.100000000000001" customHeight="1" x14ac:dyDescent="0.25">
      <c r="B4319" s="538"/>
      <c r="C4319" s="539"/>
      <c r="D4319" s="540"/>
      <c r="E4319" s="541"/>
      <c r="F4319" s="541"/>
      <c r="G4319" s="541"/>
      <c r="H4319" s="541"/>
      <c r="I4319" s="541"/>
      <c r="J4319" s="541"/>
      <c r="K4319" s="541"/>
    </row>
    <row r="4320" spans="2:11" ht="20.100000000000001" customHeight="1" x14ac:dyDescent="0.25">
      <c r="B4320" s="538"/>
      <c r="C4320" s="539"/>
      <c r="D4320" s="540"/>
      <c r="E4320" s="541"/>
      <c r="F4320" s="541"/>
      <c r="G4320" s="541"/>
      <c r="H4320" s="541"/>
      <c r="I4320" s="541"/>
      <c r="J4320" s="541"/>
      <c r="K4320" s="541"/>
    </row>
    <row r="4321" spans="2:11" ht="20.100000000000001" customHeight="1" x14ac:dyDescent="0.25">
      <c r="B4321" s="538"/>
      <c r="C4321" s="539"/>
      <c r="D4321" s="540"/>
      <c r="E4321" s="541"/>
      <c r="F4321" s="541"/>
      <c r="G4321" s="541"/>
      <c r="H4321" s="541"/>
      <c r="I4321" s="541"/>
      <c r="J4321" s="541"/>
      <c r="K4321" s="541"/>
    </row>
    <row r="4322" spans="2:11" ht="20.100000000000001" customHeight="1" x14ac:dyDescent="0.25">
      <c r="B4322" s="538"/>
      <c r="C4322" s="539"/>
      <c r="D4322" s="540"/>
      <c r="E4322" s="541"/>
      <c r="F4322" s="541"/>
      <c r="G4322" s="541"/>
      <c r="H4322" s="541"/>
      <c r="I4322" s="541"/>
      <c r="J4322" s="541"/>
      <c r="K4322" s="541"/>
    </row>
    <row r="4323" spans="2:11" ht="20.100000000000001" customHeight="1" x14ac:dyDescent="0.25">
      <c r="B4323" s="538"/>
      <c r="C4323" s="539"/>
      <c r="D4323" s="540"/>
      <c r="E4323" s="541"/>
      <c r="F4323" s="541"/>
      <c r="G4323" s="541"/>
      <c r="H4323" s="541"/>
      <c r="I4323" s="541"/>
      <c r="J4323" s="541"/>
      <c r="K4323" s="541"/>
    </row>
    <row r="4324" spans="2:11" ht="20.100000000000001" customHeight="1" x14ac:dyDescent="0.25">
      <c r="B4324" s="538"/>
      <c r="C4324" s="539"/>
      <c r="D4324" s="540"/>
      <c r="E4324" s="541"/>
      <c r="F4324" s="541"/>
      <c r="G4324" s="541"/>
      <c r="H4324" s="541"/>
      <c r="I4324" s="541"/>
      <c r="J4324" s="541"/>
      <c r="K4324" s="541"/>
    </row>
    <row r="4325" spans="2:11" ht="20.100000000000001" customHeight="1" x14ac:dyDescent="0.25">
      <c r="B4325" s="538"/>
      <c r="C4325" s="539"/>
      <c r="D4325" s="540"/>
      <c r="E4325" s="541"/>
      <c r="F4325" s="541"/>
      <c r="G4325" s="541"/>
      <c r="H4325" s="541"/>
      <c r="I4325" s="541"/>
      <c r="J4325" s="541"/>
      <c r="K4325" s="541"/>
    </row>
    <row r="4326" spans="2:11" ht="20.100000000000001" customHeight="1" x14ac:dyDescent="0.25">
      <c r="B4326" s="538"/>
      <c r="C4326" s="539"/>
      <c r="D4326" s="540"/>
      <c r="E4326" s="541"/>
      <c r="F4326" s="541"/>
      <c r="G4326" s="541"/>
      <c r="H4326" s="541"/>
      <c r="I4326" s="541"/>
      <c r="J4326" s="541"/>
      <c r="K4326" s="541"/>
    </row>
    <row r="4327" spans="2:11" ht="20.100000000000001" customHeight="1" x14ac:dyDescent="0.25">
      <c r="B4327" s="538"/>
      <c r="C4327" s="539"/>
      <c r="D4327" s="540"/>
      <c r="E4327" s="541"/>
      <c r="F4327" s="541"/>
      <c r="G4327" s="541"/>
      <c r="H4327" s="541"/>
      <c r="I4327" s="541"/>
      <c r="J4327" s="541"/>
      <c r="K4327" s="541"/>
    </row>
    <row r="4328" spans="2:11" ht="20.100000000000001" customHeight="1" x14ac:dyDescent="0.25">
      <c r="B4328" s="538"/>
      <c r="C4328" s="539"/>
      <c r="D4328" s="540"/>
      <c r="E4328" s="541"/>
      <c r="F4328" s="541"/>
      <c r="G4328" s="541"/>
      <c r="H4328" s="541"/>
      <c r="I4328" s="541"/>
      <c r="J4328" s="541"/>
      <c r="K4328" s="541"/>
    </row>
    <row r="4329" spans="2:11" ht="20.100000000000001" customHeight="1" x14ac:dyDescent="0.25">
      <c r="B4329" s="538"/>
      <c r="C4329" s="539"/>
      <c r="D4329" s="540"/>
      <c r="E4329" s="541"/>
      <c r="F4329" s="541"/>
      <c r="G4329" s="541"/>
      <c r="H4329" s="541"/>
      <c r="I4329" s="541"/>
      <c r="J4329" s="541"/>
      <c r="K4329" s="541"/>
    </row>
    <row r="4330" spans="2:11" ht="20.100000000000001" customHeight="1" x14ac:dyDescent="0.25">
      <c r="B4330" s="538"/>
      <c r="C4330" s="539"/>
      <c r="D4330" s="540"/>
      <c r="E4330" s="541"/>
      <c r="F4330" s="541"/>
      <c r="G4330" s="541"/>
      <c r="H4330" s="541"/>
      <c r="I4330" s="541"/>
      <c r="J4330" s="541"/>
      <c r="K4330" s="541"/>
    </row>
    <row r="4331" spans="2:11" ht="20.100000000000001" customHeight="1" x14ac:dyDescent="0.25">
      <c r="B4331" s="538"/>
      <c r="C4331" s="539"/>
      <c r="D4331" s="540"/>
      <c r="E4331" s="541"/>
      <c r="F4331" s="541"/>
      <c r="G4331" s="541"/>
      <c r="H4331" s="541"/>
      <c r="I4331" s="541"/>
      <c r="J4331" s="541"/>
      <c r="K4331" s="541"/>
    </row>
    <row r="4332" spans="2:11" ht="20.100000000000001" customHeight="1" x14ac:dyDescent="0.25">
      <c r="B4332" s="538"/>
      <c r="C4332" s="539"/>
      <c r="D4332" s="540"/>
      <c r="E4332" s="541"/>
      <c r="F4332" s="541"/>
      <c r="G4332" s="541"/>
      <c r="H4332" s="541"/>
      <c r="I4332" s="541"/>
      <c r="J4332" s="541"/>
      <c r="K4332" s="541"/>
    </row>
    <row r="4333" spans="2:11" ht="20.100000000000001" customHeight="1" x14ac:dyDescent="0.25">
      <c r="B4333" s="538"/>
      <c r="C4333" s="539"/>
      <c r="D4333" s="540"/>
      <c r="E4333" s="541"/>
      <c r="F4333" s="541"/>
      <c r="G4333" s="541"/>
      <c r="H4333" s="541"/>
      <c r="I4333" s="541"/>
      <c r="J4333" s="541"/>
      <c r="K4333" s="541"/>
    </row>
    <row r="4334" spans="2:11" ht="20.100000000000001" customHeight="1" x14ac:dyDescent="0.25">
      <c r="B4334" s="538"/>
      <c r="C4334" s="539"/>
      <c r="D4334" s="540"/>
      <c r="E4334" s="541"/>
      <c r="F4334" s="541"/>
      <c r="G4334" s="541"/>
      <c r="H4334" s="541"/>
      <c r="I4334" s="541"/>
      <c r="J4334" s="541"/>
      <c r="K4334" s="541"/>
    </row>
    <row r="4335" spans="2:11" ht="20.100000000000001" customHeight="1" x14ac:dyDescent="0.25">
      <c r="B4335" s="538"/>
      <c r="C4335" s="539"/>
      <c r="D4335" s="540"/>
      <c r="E4335" s="541"/>
      <c r="F4335" s="541"/>
      <c r="G4335" s="541"/>
      <c r="H4335" s="541"/>
      <c r="I4335" s="541"/>
      <c r="J4335" s="541"/>
      <c r="K4335" s="541"/>
    </row>
    <row r="4336" spans="2:11" ht="20.100000000000001" customHeight="1" x14ac:dyDescent="0.25">
      <c r="B4336" s="538"/>
      <c r="C4336" s="539"/>
      <c r="D4336" s="540"/>
      <c r="E4336" s="541"/>
      <c r="F4336" s="541"/>
      <c r="G4336" s="541"/>
      <c r="H4336" s="541"/>
      <c r="I4336" s="541"/>
      <c r="J4336" s="541"/>
      <c r="K4336" s="541"/>
    </row>
    <row r="4337" spans="2:11" ht="20.100000000000001" customHeight="1" x14ac:dyDescent="0.25">
      <c r="B4337" s="538"/>
      <c r="C4337" s="539"/>
      <c r="D4337" s="540"/>
      <c r="E4337" s="541"/>
      <c r="F4337" s="541"/>
      <c r="G4337" s="541"/>
      <c r="H4337" s="541"/>
      <c r="I4337" s="541"/>
      <c r="J4337" s="541"/>
      <c r="K4337" s="541"/>
    </row>
    <row r="4338" spans="2:11" ht="20.100000000000001" customHeight="1" x14ac:dyDescent="0.25">
      <c r="B4338" s="538"/>
      <c r="C4338" s="539"/>
      <c r="D4338" s="540"/>
      <c r="E4338" s="541"/>
      <c r="F4338" s="541"/>
      <c r="G4338" s="541"/>
      <c r="H4338" s="541"/>
      <c r="I4338" s="541"/>
      <c r="J4338" s="541"/>
      <c r="K4338" s="541"/>
    </row>
    <row r="4339" spans="2:11" ht="20.100000000000001" customHeight="1" x14ac:dyDescent="0.25">
      <c r="B4339" s="538"/>
      <c r="C4339" s="539"/>
      <c r="D4339" s="540"/>
      <c r="E4339" s="541"/>
      <c r="F4339" s="541"/>
      <c r="G4339" s="541"/>
      <c r="H4339" s="541"/>
      <c r="I4339" s="541"/>
      <c r="J4339" s="541"/>
      <c r="K4339" s="541"/>
    </row>
    <row r="4340" spans="2:11" ht="20.100000000000001" customHeight="1" x14ac:dyDescent="0.25">
      <c r="B4340" s="538"/>
      <c r="C4340" s="539"/>
      <c r="D4340" s="540"/>
      <c r="E4340" s="541"/>
      <c r="F4340" s="541"/>
      <c r="G4340" s="541"/>
      <c r="H4340" s="541"/>
      <c r="I4340" s="541"/>
      <c r="J4340" s="541"/>
      <c r="K4340" s="541"/>
    </row>
    <row r="4341" spans="2:11" ht="20.100000000000001" customHeight="1" x14ac:dyDescent="0.25">
      <c r="B4341" s="538"/>
      <c r="C4341" s="539"/>
      <c r="D4341" s="540"/>
      <c r="E4341" s="541"/>
      <c r="F4341" s="541"/>
      <c r="G4341" s="541"/>
      <c r="H4341" s="541"/>
      <c r="I4341" s="541"/>
      <c r="J4341" s="541"/>
      <c r="K4341" s="541"/>
    </row>
    <row r="4342" spans="2:11" ht="20.100000000000001" customHeight="1" x14ac:dyDescent="0.25">
      <c r="B4342" s="538"/>
      <c r="C4342" s="539"/>
      <c r="D4342" s="540"/>
      <c r="E4342" s="541"/>
      <c r="F4342" s="541"/>
      <c r="G4342" s="541"/>
      <c r="H4342" s="541"/>
      <c r="I4342" s="541"/>
      <c r="J4342" s="541"/>
      <c r="K4342" s="541"/>
    </row>
    <row r="4343" spans="2:11" ht="20.100000000000001" customHeight="1" x14ac:dyDescent="0.25">
      <c r="B4343" s="538"/>
      <c r="C4343" s="539"/>
      <c r="D4343" s="540"/>
      <c r="E4343" s="541"/>
      <c r="F4343" s="541"/>
      <c r="G4343" s="541"/>
      <c r="H4343" s="541"/>
      <c r="I4343" s="541"/>
      <c r="J4343" s="541"/>
      <c r="K4343" s="541"/>
    </row>
    <row r="4344" spans="2:11" ht="20.100000000000001" customHeight="1" x14ac:dyDescent="0.25">
      <c r="B4344" s="538"/>
      <c r="C4344" s="539"/>
      <c r="D4344" s="540"/>
      <c r="E4344" s="541"/>
      <c r="F4344" s="541"/>
      <c r="G4344" s="541"/>
      <c r="H4344" s="541"/>
      <c r="I4344" s="541"/>
      <c r="J4344" s="541"/>
      <c r="K4344" s="541"/>
    </row>
    <row r="4345" spans="2:11" ht="20.100000000000001" customHeight="1" x14ac:dyDescent="0.25">
      <c r="B4345" s="538"/>
      <c r="C4345" s="539"/>
      <c r="D4345" s="540"/>
      <c r="E4345" s="541"/>
      <c r="F4345" s="541"/>
      <c r="G4345" s="541"/>
      <c r="H4345" s="541"/>
      <c r="I4345" s="541"/>
      <c r="J4345" s="541"/>
      <c r="K4345" s="541"/>
    </row>
    <row r="4346" spans="2:11" ht="20.100000000000001" customHeight="1" x14ac:dyDescent="0.25">
      <c r="B4346" s="538"/>
      <c r="C4346" s="539"/>
      <c r="D4346" s="540"/>
      <c r="E4346" s="541"/>
      <c r="F4346" s="541"/>
      <c r="G4346" s="541"/>
      <c r="H4346" s="541"/>
      <c r="I4346" s="541"/>
      <c r="J4346" s="541"/>
      <c r="K4346" s="541"/>
    </row>
    <row r="4347" spans="2:11" ht="20.100000000000001" customHeight="1" x14ac:dyDescent="0.25">
      <c r="B4347" s="538"/>
      <c r="C4347" s="539"/>
      <c r="D4347" s="540"/>
      <c r="E4347" s="541"/>
      <c r="F4347" s="541"/>
      <c r="G4347" s="541"/>
      <c r="H4347" s="541"/>
      <c r="I4347" s="541"/>
      <c r="J4347" s="541"/>
      <c r="K4347" s="541"/>
    </row>
    <row r="4348" spans="2:11" ht="20.100000000000001" customHeight="1" x14ac:dyDescent="0.25">
      <c r="B4348" s="538"/>
      <c r="C4348" s="539"/>
      <c r="D4348" s="540"/>
      <c r="E4348" s="541"/>
      <c r="F4348" s="541"/>
      <c r="G4348" s="541"/>
      <c r="H4348" s="541"/>
      <c r="I4348" s="541"/>
      <c r="J4348" s="541"/>
      <c r="K4348" s="541"/>
    </row>
    <row r="4349" spans="2:11" ht="20.100000000000001" customHeight="1" x14ac:dyDescent="0.25">
      <c r="B4349" s="538"/>
      <c r="C4349" s="539"/>
      <c r="D4349" s="540"/>
      <c r="E4349" s="541"/>
      <c r="F4349" s="541"/>
      <c r="G4349" s="541"/>
      <c r="H4349" s="541"/>
      <c r="I4349" s="541"/>
      <c r="J4349" s="541"/>
      <c r="K4349" s="541"/>
    </row>
    <row r="4350" spans="2:11" ht="20.100000000000001" customHeight="1" x14ac:dyDescent="0.25">
      <c r="B4350" s="538"/>
      <c r="C4350" s="539"/>
      <c r="D4350" s="540"/>
      <c r="E4350" s="541"/>
      <c r="F4350" s="541"/>
      <c r="G4350" s="541"/>
      <c r="H4350" s="541"/>
      <c r="I4350" s="541"/>
      <c r="J4350" s="541"/>
      <c r="K4350" s="541"/>
    </row>
    <row r="4351" spans="2:11" ht="20.100000000000001" customHeight="1" x14ac:dyDescent="0.25">
      <c r="B4351" s="538"/>
      <c r="C4351" s="539"/>
      <c r="D4351" s="540"/>
      <c r="E4351" s="541"/>
      <c r="F4351" s="541"/>
      <c r="G4351" s="541"/>
      <c r="H4351" s="541"/>
      <c r="I4351" s="541"/>
      <c r="J4351" s="541"/>
      <c r="K4351" s="541"/>
    </row>
    <row r="4352" spans="2:11" ht="20.100000000000001" customHeight="1" x14ac:dyDescent="0.25">
      <c r="B4352" s="538"/>
      <c r="C4352" s="539"/>
      <c r="D4352" s="540"/>
      <c r="E4352" s="541"/>
      <c r="F4352" s="541"/>
      <c r="G4352" s="541"/>
      <c r="H4352" s="541"/>
      <c r="I4352" s="541"/>
      <c r="J4352" s="541"/>
      <c r="K4352" s="541"/>
    </row>
    <row r="4353" spans="2:11" ht="20.100000000000001" customHeight="1" x14ac:dyDescent="0.25">
      <c r="B4353" s="538"/>
      <c r="C4353" s="539"/>
      <c r="D4353" s="540"/>
      <c r="E4353" s="541"/>
      <c r="F4353" s="541"/>
      <c r="G4353" s="541"/>
      <c r="H4353" s="541"/>
      <c r="I4353" s="541"/>
      <c r="J4353" s="541"/>
      <c r="K4353" s="541"/>
    </row>
    <row r="4354" spans="2:11" ht="20.100000000000001" customHeight="1" x14ac:dyDescent="0.25">
      <c r="B4354" s="538"/>
      <c r="C4354" s="539"/>
      <c r="D4354" s="540"/>
      <c r="E4354" s="541"/>
      <c r="F4354" s="541"/>
      <c r="G4354" s="541"/>
      <c r="H4354" s="541"/>
      <c r="I4354" s="541"/>
      <c r="J4354" s="541"/>
      <c r="K4354" s="541"/>
    </row>
    <row r="4355" spans="2:11" ht="20.100000000000001" customHeight="1" x14ac:dyDescent="0.25">
      <c r="B4355" s="538"/>
      <c r="C4355" s="539"/>
      <c r="D4355" s="540"/>
      <c r="E4355" s="541"/>
      <c r="F4355" s="541"/>
      <c r="G4355" s="541"/>
      <c r="H4355" s="541"/>
      <c r="I4355" s="541"/>
      <c r="J4355" s="541"/>
      <c r="K4355" s="541"/>
    </row>
    <row r="4356" spans="2:11" ht="20.100000000000001" customHeight="1" x14ac:dyDescent="0.25">
      <c r="B4356" s="538"/>
      <c r="C4356" s="539"/>
      <c r="D4356" s="540"/>
      <c r="E4356" s="541"/>
      <c r="F4356" s="541"/>
      <c r="G4356" s="541"/>
      <c r="H4356" s="541"/>
      <c r="I4356" s="541"/>
      <c r="J4356" s="541"/>
      <c r="K4356" s="541"/>
    </row>
    <row r="4357" spans="2:11" ht="20.100000000000001" customHeight="1" x14ac:dyDescent="0.25">
      <c r="B4357" s="538"/>
      <c r="C4357" s="539"/>
      <c r="D4357" s="540"/>
      <c r="E4357" s="541"/>
      <c r="F4357" s="541"/>
      <c r="G4357" s="541"/>
      <c r="H4357" s="541"/>
      <c r="I4357" s="541"/>
      <c r="J4357" s="541"/>
      <c r="K4357" s="541"/>
    </row>
    <row r="4358" spans="2:11" ht="20.100000000000001" customHeight="1" x14ac:dyDescent="0.25">
      <c r="B4358" s="538"/>
      <c r="C4358" s="539"/>
      <c r="D4358" s="540"/>
      <c r="E4358" s="541"/>
      <c r="F4358" s="541"/>
      <c r="G4358" s="541"/>
      <c r="H4358" s="541"/>
      <c r="I4358" s="541"/>
      <c r="J4358" s="541"/>
      <c r="K4358" s="541"/>
    </row>
    <row r="4359" spans="2:11" ht="20.100000000000001" customHeight="1" x14ac:dyDescent="0.25">
      <c r="B4359" s="538"/>
      <c r="C4359" s="539"/>
      <c r="D4359" s="540"/>
      <c r="E4359" s="541"/>
      <c r="F4359" s="541"/>
      <c r="G4359" s="541"/>
      <c r="H4359" s="541"/>
      <c r="I4359" s="541"/>
      <c r="J4359" s="541"/>
      <c r="K4359" s="541"/>
    </row>
    <row r="4360" spans="2:11" ht="20.100000000000001" customHeight="1" x14ac:dyDescent="0.25">
      <c r="B4360" s="538"/>
      <c r="C4360" s="539"/>
      <c r="D4360" s="540"/>
      <c r="E4360" s="541"/>
      <c r="F4360" s="541"/>
      <c r="G4360" s="541"/>
      <c r="H4360" s="541"/>
      <c r="I4360" s="541"/>
      <c r="J4360" s="541"/>
      <c r="K4360" s="541"/>
    </row>
    <row r="4361" spans="2:11" ht="20.100000000000001" customHeight="1" x14ac:dyDescent="0.25">
      <c r="B4361" s="538"/>
      <c r="C4361" s="539"/>
      <c r="D4361" s="540"/>
      <c r="E4361" s="541"/>
      <c r="F4361" s="541"/>
      <c r="G4361" s="541"/>
      <c r="H4361" s="541"/>
      <c r="I4361" s="541"/>
      <c r="J4361" s="541"/>
      <c r="K4361" s="541"/>
    </row>
    <row r="4362" spans="2:11" ht="20.100000000000001" customHeight="1" x14ac:dyDescent="0.25">
      <c r="B4362" s="538"/>
      <c r="C4362" s="539"/>
      <c r="D4362" s="540"/>
      <c r="E4362" s="541"/>
      <c r="F4362" s="541"/>
      <c r="G4362" s="541"/>
      <c r="H4362" s="541"/>
      <c r="I4362" s="541"/>
      <c r="J4362" s="541"/>
      <c r="K4362" s="541"/>
    </row>
    <row r="4363" spans="2:11" ht="20.100000000000001" customHeight="1" x14ac:dyDescent="0.25">
      <c r="B4363" s="538"/>
      <c r="C4363" s="539"/>
      <c r="D4363" s="540"/>
      <c r="E4363" s="541"/>
      <c r="F4363" s="541"/>
      <c r="G4363" s="541"/>
      <c r="H4363" s="541"/>
      <c r="I4363" s="541"/>
      <c r="J4363" s="541"/>
      <c r="K4363" s="541"/>
    </row>
    <row r="4364" spans="2:11" ht="20.100000000000001" customHeight="1" x14ac:dyDescent="0.25">
      <c r="B4364" s="538"/>
      <c r="C4364" s="539"/>
      <c r="D4364" s="540"/>
      <c r="E4364" s="541"/>
      <c r="F4364" s="541"/>
      <c r="G4364" s="541"/>
      <c r="H4364" s="541"/>
      <c r="I4364" s="541"/>
      <c r="J4364" s="541"/>
      <c r="K4364" s="541"/>
    </row>
    <row r="4365" spans="2:11" ht="20.100000000000001" customHeight="1" x14ac:dyDescent="0.25">
      <c r="B4365" s="538"/>
      <c r="C4365" s="539"/>
      <c r="D4365" s="540"/>
      <c r="E4365" s="541"/>
      <c r="F4365" s="541"/>
      <c r="G4365" s="541"/>
      <c r="H4365" s="541"/>
      <c r="I4365" s="541"/>
      <c r="J4365" s="541"/>
      <c r="K4365" s="541"/>
    </row>
    <row r="4366" spans="2:11" ht="20.100000000000001" customHeight="1" x14ac:dyDescent="0.25">
      <c r="B4366" s="538"/>
      <c r="C4366" s="539"/>
      <c r="D4366" s="540"/>
      <c r="E4366" s="541"/>
      <c r="F4366" s="541"/>
      <c r="G4366" s="541"/>
      <c r="H4366" s="541"/>
      <c r="I4366" s="541"/>
      <c r="J4366" s="541"/>
      <c r="K4366" s="541"/>
    </row>
    <row r="4367" spans="2:11" ht="20.100000000000001" customHeight="1" x14ac:dyDescent="0.25">
      <c r="B4367" s="538"/>
      <c r="C4367" s="539"/>
      <c r="D4367" s="540"/>
      <c r="E4367" s="541"/>
      <c r="F4367" s="541"/>
      <c r="G4367" s="541"/>
      <c r="H4367" s="541"/>
      <c r="I4367" s="541"/>
      <c r="J4367" s="541"/>
      <c r="K4367" s="541"/>
    </row>
    <row r="4368" spans="2:11" ht="20.100000000000001" customHeight="1" x14ac:dyDescent="0.25">
      <c r="B4368" s="538"/>
      <c r="C4368" s="539"/>
      <c r="D4368" s="540"/>
      <c r="E4368" s="541"/>
      <c r="F4368" s="541"/>
      <c r="G4368" s="541"/>
      <c r="H4368" s="541"/>
      <c r="I4368" s="541"/>
      <c r="J4368" s="541"/>
      <c r="K4368" s="541"/>
    </row>
    <row r="4369" spans="2:11" ht="20.100000000000001" customHeight="1" x14ac:dyDescent="0.25">
      <c r="B4369" s="538"/>
      <c r="C4369" s="539"/>
      <c r="D4369" s="540"/>
      <c r="E4369" s="541"/>
      <c r="F4369" s="541"/>
      <c r="G4369" s="541"/>
      <c r="H4369" s="541"/>
      <c r="I4369" s="541"/>
      <c r="J4369" s="541"/>
      <c r="K4369" s="541"/>
    </row>
    <row r="4370" spans="2:11" ht="20.100000000000001" customHeight="1" x14ac:dyDescent="0.25">
      <c r="B4370" s="538"/>
      <c r="C4370" s="539"/>
      <c r="D4370" s="540"/>
      <c r="E4370" s="541"/>
      <c r="F4370" s="541"/>
      <c r="G4370" s="541"/>
      <c r="H4370" s="541"/>
      <c r="I4370" s="541"/>
      <c r="J4370" s="541"/>
      <c r="K4370" s="541"/>
    </row>
    <row r="4371" spans="2:11" ht="20.100000000000001" customHeight="1" x14ac:dyDescent="0.25">
      <c r="B4371" s="538"/>
      <c r="C4371" s="539"/>
      <c r="D4371" s="540"/>
      <c r="E4371" s="541"/>
      <c r="F4371" s="541"/>
      <c r="G4371" s="541"/>
      <c r="H4371" s="541"/>
      <c r="I4371" s="541"/>
      <c r="J4371" s="541"/>
      <c r="K4371" s="541"/>
    </row>
    <row r="4372" spans="2:11" ht="20.100000000000001" customHeight="1" x14ac:dyDescent="0.25">
      <c r="B4372" s="538"/>
      <c r="C4372" s="539"/>
      <c r="D4372" s="540"/>
      <c r="E4372" s="541"/>
      <c r="F4372" s="541"/>
      <c r="G4372" s="541"/>
      <c r="H4372" s="541"/>
      <c r="I4372" s="541"/>
      <c r="J4372" s="541"/>
      <c r="K4372" s="541"/>
    </row>
    <row r="4373" spans="2:11" ht="20.100000000000001" customHeight="1" x14ac:dyDescent="0.25">
      <c r="B4373" s="538"/>
      <c r="C4373" s="539"/>
      <c r="D4373" s="540"/>
      <c r="E4373" s="541"/>
      <c r="F4373" s="541"/>
      <c r="G4373" s="541"/>
      <c r="H4373" s="541"/>
      <c r="I4373" s="541"/>
      <c r="J4373" s="541"/>
      <c r="K4373" s="541"/>
    </row>
    <row r="4374" spans="2:11" ht="20.100000000000001" customHeight="1" x14ac:dyDescent="0.25">
      <c r="B4374" s="538"/>
      <c r="C4374" s="539"/>
      <c r="D4374" s="540"/>
      <c r="E4374" s="541"/>
      <c r="F4374" s="541"/>
      <c r="G4374" s="541"/>
      <c r="H4374" s="541"/>
      <c r="I4374" s="541"/>
      <c r="J4374" s="541"/>
      <c r="K4374" s="541"/>
    </row>
    <row r="4375" spans="2:11" ht="20.100000000000001" customHeight="1" x14ac:dyDescent="0.25">
      <c r="B4375" s="538"/>
      <c r="C4375" s="539"/>
      <c r="D4375" s="540"/>
      <c r="E4375" s="541"/>
      <c r="F4375" s="541"/>
      <c r="G4375" s="541"/>
      <c r="H4375" s="541"/>
      <c r="I4375" s="541"/>
      <c r="J4375" s="541"/>
      <c r="K4375" s="541"/>
    </row>
    <row r="4376" spans="2:11" ht="20.100000000000001" customHeight="1" x14ac:dyDescent="0.25">
      <c r="B4376" s="538"/>
      <c r="C4376" s="539"/>
      <c r="D4376" s="540"/>
      <c r="E4376" s="541"/>
      <c r="F4376" s="541"/>
      <c r="G4376" s="541"/>
      <c r="H4376" s="541"/>
      <c r="I4376" s="541"/>
      <c r="J4376" s="541"/>
      <c r="K4376" s="541"/>
    </row>
    <row r="4377" spans="2:11" ht="20.100000000000001" customHeight="1" x14ac:dyDescent="0.25">
      <c r="B4377" s="538"/>
      <c r="C4377" s="539"/>
      <c r="D4377" s="540"/>
      <c r="E4377" s="541"/>
      <c r="F4377" s="541"/>
      <c r="G4377" s="541"/>
      <c r="H4377" s="541"/>
      <c r="I4377" s="541"/>
      <c r="J4377" s="541"/>
      <c r="K4377" s="541"/>
    </row>
    <row r="4378" spans="2:11" ht="20.100000000000001" customHeight="1" x14ac:dyDescent="0.25">
      <c r="B4378" s="538"/>
      <c r="C4378" s="539"/>
      <c r="D4378" s="540"/>
      <c r="E4378" s="541"/>
      <c r="F4378" s="541"/>
      <c r="G4378" s="541"/>
      <c r="H4378" s="541"/>
      <c r="I4378" s="541"/>
      <c r="J4378" s="541"/>
      <c r="K4378" s="541"/>
    </row>
    <row r="4379" spans="2:11" ht="20.100000000000001" customHeight="1" x14ac:dyDescent="0.25">
      <c r="B4379" s="538"/>
      <c r="C4379" s="539"/>
      <c r="D4379" s="540"/>
      <c r="E4379" s="541"/>
      <c r="F4379" s="541"/>
      <c r="G4379" s="541"/>
      <c r="H4379" s="541"/>
      <c r="I4379" s="541"/>
      <c r="J4379" s="541"/>
      <c r="K4379" s="541"/>
    </row>
    <row r="4380" spans="2:11" ht="20.100000000000001" customHeight="1" x14ac:dyDescent="0.25">
      <c r="B4380" s="538"/>
      <c r="C4380" s="539"/>
      <c r="D4380" s="540"/>
      <c r="E4380" s="541"/>
      <c r="F4380" s="541"/>
      <c r="G4380" s="541"/>
      <c r="H4380" s="541"/>
      <c r="I4380" s="541"/>
      <c r="J4380" s="541"/>
      <c r="K4380" s="541"/>
    </row>
    <row r="4381" spans="2:11" ht="20.100000000000001" customHeight="1" x14ac:dyDescent="0.25">
      <c r="B4381" s="538"/>
      <c r="C4381" s="539"/>
      <c r="D4381" s="540"/>
      <c r="E4381" s="541"/>
      <c r="F4381" s="541"/>
      <c r="G4381" s="541"/>
      <c r="H4381" s="541"/>
      <c r="I4381" s="541"/>
      <c r="J4381" s="541"/>
      <c r="K4381" s="541"/>
    </row>
    <row r="4382" spans="2:11" ht="20.100000000000001" customHeight="1" x14ac:dyDescent="0.25">
      <c r="B4382" s="538"/>
      <c r="C4382" s="539"/>
      <c r="D4382" s="540"/>
      <c r="E4382" s="541"/>
      <c r="F4382" s="541"/>
      <c r="G4382" s="541"/>
      <c r="H4382" s="541"/>
      <c r="I4382" s="541"/>
      <c r="J4382" s="541"/>
      <c r="K4382" s="541"/>
    </row>
    <row r="4383" spans="2:11" ht="20.100000000000001" customHeight="1" x14ac:dyDescent="0.25">
      <c r="B4383" s="538"/>
      <c r="C4383" s="539"/>
      <c r="D4383" s="540"/>
      <c r="E4383" s="541"/>
      <c r="F4383" s="541"/>
      <c r="G4383" s="541"/>
      <c r="H4383" s="541"/>
      <c r="I4383" s="541"/>
      <c r="J4383" s="541"/>
      <c r="K4383" s="541"/>
    </row>
    <row r="4384" spans="2:11" ht="20.100000000000001" customHeight="1" x14ac:dyDescent="0.25">
      <c r="B4384" s="538"/>
      <c r="C4384" s="539"/>
      <c r="D4384" s="540"/>
      <c r="E4384" s="541"/>
      <c r="F4384" s="541"/>
      <c r="G4384" s="541"/>
      <c r="H4384" s="541"/>
      <c r="I4384" s="541"/>
      <c r="J4384" s="541"/>
      <c r="K4384" s="541"/>
    </row>
    <row r="4385" spans="2:11" ht="20.100000000000001" customHeight="1" x14ac:dyDescent="0.25">
      <c r="B4385" s="538"/>
      <c r="C4385" s="539"/>
      <c r="D4385" s="540"/>
      <c r="E4385" s="541"/>
      <c r="F4385" s="541"/>
      <c r="G4385" s="541"/>
      <c r="H4385" s="541"/>
      <c r="I4385" s="541"/>
      <c r="J4385" s="541"/>
      <c r="K4385" s="541"/>
    </row>
    <row r="4386" spans="2:11" ht="20.100000000000001" customHeight="1" x14ac:dyDescent="0.25">
      <c r="B4386" s="538"/>
      <c r="C4386" s="539"/>
      <c r="D4386" s="540"/>
      <c r="E4386" s="541"/>
      <c r="F4386" s="541"/>
      <c r="G4386" s="541"/>
      <c r="H4386" s="541"/>
      <c r="I4386" s="541"/>
      <c r="J4386" s="541"/>
      <c r="K4386" s="541"/>
    </row>
    <row r="4387" spans="2:11" ht="20.100000000000001" customHeight="1" x14ac:dyDescent="0.25">
      <c r="B4387" s="538"/>
      <c r="C4387" s="539"/>
      <c r="D4387" s="540"/>
      <c r="E4387" s="541"/>
      <c r="F4387" s="541"/>
      <c r="G4387" s="541"/>
      <c r="H4387" s="541"/>
      <c r="I4387" s="541"/>
      <c r="J4387" s="541"/>
      <c r="K4387" s="541"/>
    </row>
    <row r="4388" spans="2:11" ht="20.100000000000001" customHeight="1" x14ac:dyDescent="0.25">
      <c r="B4388" s="538"/>
      <c r="C4388" s="539"/>
      <c r="D4388" s="540"/>
      <c r="E4388" s="541"/>
      <c r="F4388" s="541"/>
      <c r="G4388" s="541"/>
      <c r="H4388" s="541"/>
      <c r="I4388" s="541"/>
      <c r="J4388" s="541"/>
      <c r="K4388" s="541"/>
    </row>
    <row r="4389" spans="2:11" ht="20.100000000000001" customHeight="1" x14ac:dyDescent="0.25">
      <c r="B4389" s="538"/>
      <c r="C4389" s="539"/>
      <c r="D4389" s="540"/>
      <c r="E4389" s="541"/>
      <c r="F4389" s="541"/>
      <c r="G4389" s="541"/>
      <c r="H4389" s="541"/>
      <c r="I4389" s="541"/>
      <c r="J4389" s="541"/>
      <c r="K4389" s="541"/>
    </row>
    <row r="4390" spans="2:11" ht="20.100000000000001" customHeight="1" x14ac:dyDescent="0.25">
      <c r="B4390" s="538"/>
      <c r="C4390" s="539"/>
      <c r="D4390" s="540"/>
      <c r="E4390" s="541"/>
      <c r="F4390" s="541"/>
      <c r="G4390" s="541"/>
      <c r="H4390" s="541"/>
      <c r="I4390" s="541"/>
      <c r="J4390" s="541"/>
      <c r="K4390" s="541"/>
    </row>
    <row r="4391" spans="2:11" ht="20.100000000000001" customHeight="1" x14ac:dyDescent="0.25">
      <c r="B4391" s="538"/>
      <c r="C4391" s="539"/>
      <c r="D4391" s="540"/>
      <c r="E4391" s="541"/>
      <c r="F4391" s="541"/>
      <c r="G4391" s="541"/>
      <c r="H4391" s="541"/>
      <c r="I4391" s="541"/>
      <c r="J4391" s="541"/>
      <c r="K4391" s="541"/>
    </row>
    <row r="4392" spans="2:11" ht="20.100000000000001" customHeight="1" x14ac:dyDescent="0.25">
      <c r="B4392" s="538"/>
      <c r="C4392" s="539"/>
      <c r="D4392" s="540"/>
      <c r="E4392" s="541"/>
      <c r="F4392" s="541"/>
      <c r="G4392" s="541"/>
      <c r="H4392" s="541"/>
      <c r="I4392" s="541"/>
      <c r="J4392" s="541"/>
      <c r="K4392" s="541"/>
    </row>
    <row r="4393" spans="2:11" ht="20.100000000000001" customHeight="1" x14ac:dyDescent="0.25">
      <c r="B4393" s="538"/>
      <c r="C4393" s="539"/>
      <c r="D4393" s="540"/>
      <c r="E4393" s="541"/>
      <c r="F4393" s="541"/>
      <c r="G4393" s="541"/>
      <c r="H4393" s="541"/>
      <c r="I4393" s="541"/>
      <c r="J4393" s="541"/>
      <c r="K4393" s="541"/>
    </row>
    <row r="4394" spans="2:11" ht="20.100000000000001" customHeight="1" x14ac:dyDescent="0.25">
      <c r="B4394" s="538"/>
      <c r="C4394" s="539"/>
      <c r="D4394" s="540"/>
      <c r="E4394" s="541"/>
      <c r="F4394" s="541"/>
      <c r="G4394" s="541"/>
      <c r="H4394" s="541"/>
      <c r="I4394" s="541"/>
      <c r="J4394" s="541"/>
      <c r="K4394" s="541"/>
    </row>
    <row r="4395" spans="2:11" ht="20.100000000000001" customHeight="1" x14ac:dyDescent="0.25">
      <c r="B4395" s="538"/>
      <c r="C4395" s="539"/>
      <c r="D4395" s="540"/>
      <c r="E4395" s="541"/>
      <c r="F4395" s="541"/>
      <c r="G4395" s="541"/>
      <c r="H4395" s="541"/>
      <c r="I4395" s="541"/>
      <c r="J4395" s="541"/>
      <c r="K4395" s="541"/>
    </row>
    <row r="4396" spans="2:11" ht="20.100000000000001" customHeight="1" x14ac:dyDescent="0.25">
      <c r="B4396" s="538"/>
      <c r="C4396" s="539"/>
      <c r="D4396" s="540"/>
      <c r="E4396" s="541"/>
      <c r="F4396" s="541"/>
      <c r="G4396" s="541"/>
      <c r="H4396" s="541"/>
      <c r="I4396" s="541"/>
      <c r="J4396" s="541"/>
      <c r="K4396" s="541"/>
    </row>
    <row r="4397" spans="2:11" ht="20.100000000000001" customHeight="1" x14ac:dyDescent="0.25">
      <c r="B4397" s="538"/>
      <c r="C4397" s="539"/>
      <c r="D4397" s="540"/>
      <c r="E4397" s="541"/>
      <c r="F4397" s="541"/>
      <c r="G4397" s="541"/>
      <c r="H4397" s="541"/>
      <c r="I4397" s="541"/>
      <c r="J4397" s="541"/>
      <c r="K4397" s="541"/>
    </row>
    <row r="4398" spans="2:11" ht="20.100000000000001" customHeight="1" x14ac:dyDescent="0.25">
      <c r="B4398" s="538"/>
      <c r="C4398" s="539"/>
      <c r="D4398" s="540"/>
      <c r="E4398" s="541"/>
      <c r="F4398" s="541"/>
      <c r="G4398" s="541"/>
      <c r="H4398" s="541"/>
      <c r="I4398" s="541"/>
      <c r="J4398" s="541"/>
      <c r="K4398" s="541"/>
    </row>
    <row r="4399" spans="2:11" ht="20.100000000000001" customHeight="1" x14ac:dyDescent="0.25">
      <c r="B4399" s="538"/>
      <c r="C4399" s="539"/>
      <c r="D4399" s="540"/>
      <c r="E4399" s="541"/>
      <c r="F4399" s="541"/>
      <c r="G4399" s="541"/>
      <c r="H4399" s="541"/>
      <c r="I4399" s="541"/>
      <c r="J4399" s="541"/>
      <c r="K4399" s="541"/>
    </row>
    <row r="4400" spans="2:11" ht="20.100000000000001" customHeight="1" x14ac:dyDescent="0.25">
      <c r="B4400" s="538"/>
      <c r="C4400" s="539"/>
      <c r="D4400" s="540"/>
      <c r="E4400" s="541"/>
      <c r="F4400" s="541"/>
      <c r="G4400" s="541"/>
      <c r="H4400" s="541"/>
      <c r="I4400" s="541"/>
      <c r="J4400" s="541"/>
      <c r="K4400" s="541"/>
    </row>
    <row r="4401" spans="2:11" ht="20.100000000000001" customHeight="1" x14ac:dyDescent="0.25">
      <c r="B4401" s="538"/>
      <c r="C4401" s="539"/>
      <c r="D4401" s="540"/>
      <c r="E4401" s="541"/>
      <c r="F4401" s="541"/>
      <c r="G4401" s="541"/>
      <c r="H4401" s="541"/>
      <c r="I4401" s="541"/>
      <c r="J4401" s="541"/>
      <c r="K4401" s="541"/>
    </row>
    <row r="4402" spans="2:11" ht="20.100000000000001" customHeight="1" x14ac:dyDescent="0.25">
      <c r="B4402" s="538"/>
      <c r="C4402" s="539"/>
      <c r="D4402" s="540"/>
      <c r="E4402" s="541"/>
      <c r="F4402" s="541"/>
      <c r="G4402" s="541"/>
      <c r="H4402" s="541"/>
      <c r="I4402" s="541"/>
      <c r="J4402" s="541"/>
      <c r="K4402" s="541"/>
    </row>
    <row r="4403" spans="2:11" ht="20.100000000000001" customHeight="1" x14ac:dyDescent="0.25">
      <c r="B4403" s="538"/>
      <c r="C4403" s="539"/>
      <c r="D4403" s="540"/>
      <c r="E4403" s="541"/>
      <c r="F4403" s="541"/>
      <c r="G4403" s="541"/>
      <c r="H4403" s="541"/>
      <c r="I4403" s="541"/>
      <c r="J4403" s="541"/>
      <c r="K4403" s="541"/>
    </row>
    <row r="4404" spans="2:11" ht="20.100000000000001" customHeight="1" x14ac:dyDescent="0.25">
      <c r="B4404" s="538"/>
      <c r="C4404" s="539"/>
      <c r="D4404" s="540"/>
      <c r="E4404" s="541"/>
      <c r="F4404" s="541"/>
      <c r="G4404" s="541"/>
      <c r="H4404" s="541"/>
      <c r="I4404" s="541"/>
      <c r="J4404" s="541"/>
      <c r="K4404" s="541"/>
    </row>
    <row r="4405" spans="2:11" ht="20.100000000000001" customHeight="1" x14ac:dyDescent="0.25">
      <c r="B4405" s="538"/>
      <c r="C4405" s="539"/>
      <c r="D4405" s="540"/>
      <c r="E4405" s="541"/>
      <c r="F4405" s="541"/>
      <c r="G4405" s="541"/>
      <c r="H4405" s="541"/>
      <c r="I4405" s="541"/>
      <c r="J4405" s="541"/>
      <c r="K4405" s="541"/>
    </row>
    <row r="4406" spans="2:11" ht="20.100000000000001" customHeight="1" x14ac:dyDescent="0.25">
      <c r="B4406" s="538"/>
      <c r="C4406" s="539"/>
      <c r="D4406" s="540"/>
      <c r="E4406" s="541"/>
      <c r="F4406" s="541"/>
      <c r="G4406" s="541"/>
      <c r="H4406" s="541"/>
      <c r="I4406" s="541"/>
      <c r="J4406" s="541"/>
      <c r="K4406" s="541"/>
    </row>
    <row r="4407" spans="2:11" ht="20.100000000000001" customHeight="1" x14ac:dyDescent="0.25">
      <c r="B4407" s="538"/>
      <c r="C4407" s="539"/>
      <c r="D4407" s="540"/>
      <c r="E4407" s="541"/>
      <c r="F4407" s="541"/>
      <c r="G4407" s="541"/>
      <c r="H4407" s="541"/>
      <c r="I4407" s="541"/>
      <c r="J4407" s="541"/>
      <c r="K4407" s="541"/>
    </row>
    <row r="4408" spans="2:11" ht="20.100000000000001" customHeight="1" x14ac:dyDescent="0.25">
      <c r="B4408" s="538"/>
      <c r="C4408" s="539"/>
      <c r="D4408" s="540"/>
      <c r="E4408" s="541"/>
      <c r="F4408" s="541"/>
      <c r="G4408" s="541"/>
      <c r="H4408" s="541"/>
      <c r="I4408" s="541"/>
      <c r="J4408" s="541"/>
      <c r="K4408" s="541"/>
    </row>
    <row r="4409" spans="2:11" ht="20.100000000000001" customHeight="1" x14ac:dyDescent="0.25">
      <c r="B4409" s="538"/>
      <c r="C4409" s="539"/>
      <c r="D4409" s="540"/>
      <c r="E4409" s="541"/>
      <c r="F4409" s="541"/>
      <c r="G4409" s="541"/>
      <c r="H4409" s="541"/>
      <c r="I4409" s="541"/>
      <c r="J4409" s="541"/>
      <c r="K4409" s="541"/>
    </row>
    <row r="4410" spans="2:11" ht="20.100000000000001" customHeight="1" x14ac:dyDescent="0.25">
      <c r="B4410" s="538"/>
      <c r="C4410" s="539"/>
      <c r="D4410" s="540"/>
      <c r="E4410" s="541"/>
      <c r="F4410" s="541"/>
      <c r="G4410" s="541"/>
      <c r="H4410" s="541"/>
      <c r="I4410" s="541"/>
      <c r="J4410" s="541"/>
      <c r="K4410" s="541"/>
    </row>
    <row r="4411" spans="2:11" ht="20.100000000000001" customHeight="1" x14ac:dyDescent="0.25">
      <c r="B4411" s="538"/>
      <c r="C4411" s="539"/>
      <c r="D4411" s="540"/>
      <c r="E4411" s="541"/>
      <c r="F4411" s="541"/>
      <c r="G4411" s="541"/>
      <c r="H4411" s="541"/>
      <c r="I4411" s="541"/>
      <c r="J4411" s="541"/>
      <c r="K4411" s="541"/>
    </row>
    <row r="4412" spans="2:11" ht="20.100000000000001" customHeight="1" x14ac:dyDescent="0.25">
      <c r="B4412" s="538"/>
      <c r="C4412" s="539"/>
      <c r="D4412" s="540"/>
      <c r="E4412" s="541"/>
      <c r="F4412" s="541"/>
      <c r="G4412" s="541"/>
      <c r="H4412" s="541"/>
      <c r="I4412" s="541"/>
      <c r="J4412" s="541"/>
      <c r="K4412" s="541"/>
    </row>
    <row r="4413" spans="2:11" ht="20.100000000000001" customHeight="1" x14ac:dyDescent="0.25">
      <c r="B4413" s="538"/>
      <c r="C4413" s="539"/>
      <c r="D4413" s="540"/>
      <c r="E4413" s="541"/>
      <c r="F4413" s="541"/>
      <c r="G4413" s="541"/>
      <c r="H4413" s="541"/>
      <c r="I4413" s="541"/>
      <c r="J4413" s="541"/>
      <c r="K4413" s="541"/>
    </row>
    <row r="4414" spans="2:11" ht="20.100000000000001" customHeight="1" x14ac:dyDescent="0.25">
      <c r="B4414" s="538"/>
      <c r="C4414" s="539"/>
      <c r="D4414" s="540"/>
      <c r="E4414" s="541"/>
      <c r="F4414" s="541"/>
      <c r="G4414" s="541"/>
      <c r="H4414" s="541"/>
      <c r="I4414" s="541"/>
      <c r="J4414" s="541"/>
      <c r="K4414" s="541"/>
    </row>
    <row r="4415" spans="2:11" ht="20.100000000000001" customHeight="1" x14ac:dyDescent="0.25">
      <c r="B4415" s="538"/>
      <c r="C4415" s="539"/>
      <c r="D4415" s="540"/>
      <c r="E4415" s="541"/>
      <c r="F4415" s="541"/>
      <c r="G4415" s="541"/>
      <c r="H4415" s="541"/>
      <c r="I4415" s="541"/>
      <c r="J4415" s="541"/>
      <c r="K4415" s="541"/>
    </row>
    <row r="4416" spans="2:11" ht="20.100000000000001" customHeight="1" x14ac:dyDescent="0.25">
      <c r="B4416" s="538"/>
      <c r="C4416" s="539"/>
      <c r="D4416" s="540"/>
      <c r="E4416" s="541"/>
      <c r="F4416" s="541"/>
      <c r="G4416" s="541"/>
      <c r="H4416" s="541"/>
      <c r="I4416" s="541"/>
      <c r="J4416" s="541"/>
      <c r="K4416" s="541"/>
    </row>
    <row r="4417" spans="2:11" ht="20.100000000000001" customHeight="1" x14ac:dyDescent="0.25">
      <c r="B4417" s="538"/>
      <c r="C4417" s="539"/>
      <c r="D4417" s="540"/>
      <c r="E4417" s="541"/>
      <c r="F4417" s="541"/>
      <c r="G4417" s="541"/>
      <c r="H4417" s="541"/>
      <c r="I4417" s="541"/>
      <c r="J4417" s="541"/>
      <c r="K4417" s="541"/>
    </row>
    <row r="4418" spans="2:11" ht="20.100000000000001" customHeight="1" x14ac:dyDescent="0.25">
      <c r="B4418" s="538"/>
      <c r="C4418" s="539"/>
      <c r="D4418" s="540"/>
      <c r="E4418" s="541"/>
      <c r="F4418" s="541"/>
      <c r="G4418" s="541"/>
      <c r="H4418" s="541"/>
      <c r="I4418" s="541"/>
      <c r="J4418" s="541"/>
      <c r="K4418" s="541"/>
    </row>
    <row r="4419" spans="2:11" ht="20.100000000000001" customHeight="1" x14ac:dyDescent="0.25">
      <c r="B4419" s="538"/>
      <c r="C4419" s="539"/>
      <c r="D4419" s="540"/>
      <c r="E4419" s="541"/>
      <c r="F4419" s="541"/>
      <c r="G4419" s="541"/>
      <c r="H4419" s="541"/>
      <c r="I4419" s="541"/>
      <c r="J4419" s="541"/>
      <c r="K4419" s="541"/>
    </row>
    <row r="4420" spans="2:11" ht="20.100000000000001" customHeight="1" x14ac:dyDescent="0.25">
      <c r="B4420" s="538"/>
      <c r="C4420" s="539"/>
      <c r="D4420" s="540"/>
      <c r="E4420" s="541"/>
      <c r="F4420" s="541"/>
      <c r="G4420" s="541"/>
      <c r="H4420" s="541"/>
      <c r="I4420" s="541"/>
      <c r="J4420" s="541"/>
      <c r="K4420" s="541"/>
    </row>
    <row r="4421" spans="2:11" ht="20.100000000000001" customHeight="1" x14ac:dyDescent="0.25">
      <c r="B4421" s="538"/>
      <c r="C4421" s="539"/>
      <c r="D4421" s="540"/>
      <c r="E4421" s="541"/>
      <c r="F4421" s="541"/>
      <c r="G4421" s="541"/>
      <c r="H4421" s="541"/>
      <c r="I4421" s="541"/>
      <c r="J4421" s="541"/>
      <c r="K4421" s="541"/>
    </row>
    <row r="4422" spans="2:11" ht="20.100000000000001" customHeight="1" x14ac:dyDescent="0.25">
      <c r="B4422" s="538"/>
      <c r="C4422" s="539"/>
      <c r="D4422" s="540"/>
      <c r="E4422" s="541"/>
      <c r="F4422" s="541"/>
      <c r="G4422" s="541"/>
      <c r="H4422" s="541"/>
      <c r="I4422" s="541"/>
      <c r="J4422" s="541"/>
      <c r="K4422" s="541"/>
    </row>
    <row r="4423" spans="2:11" ht="20.100000000000001" customHeight="1" x14ac:dyDescent="0.25">
      <c r="B4423" s="538"/>
      <c r="C4423" s="539"/>
      <c r="D4423" s="540"/>
      <c r="E4423" s="541"/>
      <c r="F4423" s="541"/>
      <c r="G4423" s="541"/>
      <c r="H4423" s="541"/>
      <c r="I4423" s="541"/>
      <c r="J4423" s="541"/>
      <c r="K4423" s="541"/>
    </row>
    <row r="4424" spans="2:11" ht="20.100000000000001" customHeight="1" x14ac:dyDescent="0.25">
      <c r="B4424" s="538"/>
      <c r="C4424" s="539"/>
      <c r="D4424" s="540"/>
      <c r="E4424" s="541"/>
      <c r="F4424" s="541"/>
      <c r="G4424" s="541"/>
      <c r="H4424" s="541"/>
      <c r="I4424" s="541"/>
      <c r="J4424" s="541"/>
      <c r="K4424" s="541"/>
    </row>
    <row r="4425" spans="2:11" ht="20.100000000000001" customHeight="1" x14ac:dyDescent="0.25">
      <c r="B4425" s="538"/>
      <c r="C4425" s="539"/>
      <c r="D4425" s="540"/>
      <c r="E4425" s="541"/>
      <c r="F4425" s="541"/>
      <c r="G4425" s="541"/>
      <c r="H4425" s="541"/>
      <c r="I4425" s="541"/>
      <c r="J4425" s="541"/>
      <c r="K4425" s="541"/>
    </row>
    <row r="4426" spans="2:11" ht="20.100000000000001" customHeight="1" x14ac:dyDescent="0.25">
      <c r="B4426" s="538"/>
      <c r="C4426" s="539"/>
      <c r="D4426" s="540"/>
      <c r="E4426" s="541"/>
      <c r="F4426" s="541"/>
      <c r="G4426" s="541"/>
      <c r="H4426" s="541"/>
      <c r="I4426" s="541"/>
      <c r="J4426" s="541"/>
      <c r="K4426" s="541"/>
    </row>
    <row r="4427" spans="2:11" ht="20.100000000000001" customHeight="1" x14ac:dyDescent="0.25">
      <c r="B4427" s="538"/>
      <c r="C4427" s="539"/>
      <c r="D4427" s="540"/>
      <c r="E4427" s="541"/>
      <c r="F4427" s="541"/>
      <c r="G4427" s="541"/>
      <c r="H4427" s="541"/>
      <c r="I4427" s="541"/>
      <c r="J4427" s="541"/>
      <c r="K4427" s="541"/>
    </row>
    <row r="4428" spans="2:11" ht="20.100000000000001" customHeight="1" x14ac:dyDescent="0.25">
      <c r="B4428" s="538"/>
      <c r="C4428" s="539"/>
      <c r="D4428" s="540"/>
      <c r="E4428" s="541"/>
      <c r="F4428" s="541"/>
      <c r="G4428" s="541"/>
      <c r="H4428" s="541"/>
      <c r="I4428" s="541"/>
      <c r="J4428" s="541"/>
      <c r="K4428" s="541"/>
    </row>
    <row r="4429" spans="2:11" ht="20.100000000000001" customHeight="1" x14ac:dyDescent="0.25">
      <c r="B4429" s="538"/>
      <c r="C4429" s="539"/>
      <c r="D4429" s="540"/>
      <c r="E4429" s="541"/>
      <c r="F4429" s="541"/>
      <c r="G4429" s="541"/>
      <c r="H4429" s="541"/>
      <c r="I4429" s="541"/>
      <c r="J4429" s="541"/>
      <c r="K4429" s="541"/>
    </row>
    <row r="4430" spans="2:11" ht="20.100000000000001" customHeight="1" x14ac:dyDescent="0.25">
      <c r="B4430" s="538"/>
      <c r="C4430" s="539"/>
      <c r="D4430" s="540"/>
      <c r="E4430" s="541"/>
      <c r="F4430" s="541"/>
      <c r="G4430" s="541"/>
      <c r="H4430" s="541"/>
      <c r="I4430" s="541"/>
      <c r="J4430" s="541"/>
      <c r="K4430" s="541"/>
    </row>
    <row r="4431" spans="2:11" ht="20.100000000000001" customHeight="1" x14ac:dyDescent="0.25">
      <c r="B4431" s="538"/>
      <c r="C4431" s="539"/>
      <c r="D4431" s="540"/>
      <c r="E4431" s="541"/>
      <c r="F4431" s="541"/>
      <c r="G4431" s="541"/>
      <c r="H4431" s="541"/>
      <c r="I4431" s="541"/>
      <c r="J4431" s="541"/>
      <c r="K4431" s="541"/>
    </row>
    <row r="4432" spans="2:11" ht="20.100000000000001" customHeight="1" x14ac:dyDescent="0.25">
      <c r="B4432" s="538"/>
      <c r="C4432" s="539"/>
      <c r="D4432" s="540"/>
      <c r="E4432" s="541"/>
      <c r="F4432" s="541"/>
      <c r="G4432" s="541"/>
      <c r="H4432" s="541"/>
      <c r="I4432" s="541"/>
      <c r="J4432" s="541"/>
      <c r="K4432" s="541"/>
    </row>
    <row r="4433" spans="2:11" ht="20.100000000000001" customHeight="1" x14ac:dyDescent="0.25">
      <c r="B4433" s="538"/>
      <c r="C4433" s="539"/>
      <c r="D4433" s="540"/>
      <c r="E4433" s="541"/>
      <c r="F4433" s="541"/>
      <c r="G4433" s="541"/>
      <c r="H4433" s="541"/>
      <c r="I4433" s="541"/>
      <c r="J4433" s="541"/>
      <c r="K4433" s="541"/>
    </row>
    <row r="4434" spans="2:11" ht="20.100000000000001" customHeight="1" x14ac:dyDescent="0.25">
      <c r="B4434" s="538"/>
      <c r="C4434" s="539"/>
      <c r="D4434" s="540"/>
      <c r="E4434" s="541"/>
      <c r="F4434" s="541"/>
      <c r="G4434" s="541"/>
      <c r="H4434" s="541"/>
      <c r="I4434" s="541"/>
      <c r="J4434" s="541"/>
      <c r="K4434" s="541"/>
    </row>
    <row r="4435" spans="2:11" ht="20.100000000000001" customHeight="1" x14ac:dyDescent="0.25">
      <c r="B4435" s="538"/>
      <c r="C4435" s="539"/>
      <c r="D4435" s="540"/>
      <c r="E4435" s="541"/>
      <c r="F4435" s="541"/>
      <c r="G4435" s="541"/>
      <c r="H4435" s="541"/>
      <c r="I4435" s="541"/>
      <c r="J4435" s="541"/>
      <c r="K4435" s="541"/>
    </row>
    <row r="4436" spans="2:11" ht="20.100000000000001" customHeight="1" x14ac:dyDescent="0.25">
      <c r="B4436" s="538"/>
      <c r="C4436" s="539"/>
      <c r="D4436" s="540"/>
      <c r="E4436" s="541"/>
      <c r="F4436" s="541"/>
      <c r="G4436" s="541"/>
      <c r="H4436" s="541"/>
      <c r="I4436" s="541"/>
      <c r="J4436" s="541"/>
      <c r="K4436" s="541"/>
    </row>
    <row r="4437" spans="2:11" ht="20.100000000000001" customHeight="1" x14ac:dyDescent="0.25">
      <c r="B4437" s="538"/>
      <c r="C4437" s="539"/>
      <c r="D4437" s="540"/>
      <c r="E4437" s="541"/>
      <c r="F4437" s="541"/>
      <c r="G4437" s="541"/>
      <c r="H4437" s="541"/>
      <c r="I4437" s="541"/>
      <c r="J4437" s="541"/>
      <c r="K4437" s="541"/>
    </row>
    <row r="4438" spans="2:11" ht="20.100000000000001" customHeight="1" x14ac:dyDescent="0.25">
      <c r="B4438" s="538"/>
      <c r="C4438" s="539"/>
      <c r="D4438" s="540"/>
      <c r="E4438" s="541"/>
      <c r="F4438" s="541"/>
      <c r="G4438" s="541"/>
      <c r="H4438" s="541"/>
      <c r="I4438" s="541"/>
      <c r="J4438" s="541"/>
      <c r="K4438" s="541"/>
    </row>
    <row r="4439" spans="2:11" ht="20.100000000000001" customHeight="1" x14ac:dyDescent="0.25">
      <c r="B4439" s="538"/>
      <c r="C4439" s="539"/>
      <c r="D4439" s="540"/>
      <c r="E4439" s="541"/>
      <c r="F4439" s="541"/>
      <c r="G4439" s="541"/>
      <c r="H4439" s="541"/>
      <c r="I4439" s="541"/>
      <c r="J4439" s="541"/>
      <c r="K4439" s="541"/>
    </row>
    <row r="4440" spans="2:11" ht="20.100000000000001" customHeight="1" x14ac:dyDescent="0.25">
      <c r="B4440" s="538"/>
      <c r="C4440" s="539"/>
      <c r="D4440" s="540"/>
      <c r="E4440" s="541"/>
      <c r="F4440" s="541"/>
      <c r="G4440" s="541"/>
      <c r="H4440" s="541"/>
      <c r="I4440" s="541"/>
      <c r="J4440" s="541"/>
      <c r="K4440" s="541"/>
    </row>
    <row r="4441" spans="2:11" ht="20.100000000000001" customHeight="1" x14ac:dyDescent="0.25">
      <c r="B4441" s="538"/>
      <c r="C4441" s="539"/>
      <c r="D4441" s="540"/>
      <c r="E4441" s="541"/>
      <c r="F4441" s="541"/>
      <c r="G4441" s="541"/>
      <c r="H4441" s="541"/>
      <c r="I4441" s="541"/>
      <c r="J4441" s="541"/>
      <c r="K4441" s="541"/>
    </row>
    <row r="4442" spans="2:11" ht="20.100000000000001" customHeight="1" x14ac:dyDescent="0.25">
      <c r="B4442" s="538"/>
      <c r="C4442" s="539"/>
      <c r="D4442" s="540"/>
      <c r="E4442" s="541"/>
      <c r="F4442" s="541"/>
      <c r="G4442" s="541"/>
      <c r="H4442" s="541"/>
      <c r="I4442" s="541"/>
      <c r="J4442" s="541"/>
      <c r="K4442" s="541"/>
    </row>
    <row r="4443" spans="2:11" ht="20.100000000000001" customHeight="1" x14ac:dyDescent="0.25">
      <c r="B4443" s="538"/>
      <c r="C4443" s="539"/>
      <c r="D4443" s="540"/>
      <c r="E4443" s="541"/>
      <c r="F4443" s="541"/>
      <c r="G4443" s="541"/>
      <c r="H4443" s="541"/>
      <c r="I4443" s="541"/>
      <c r="J4443" s="541"/>
      <c r="K4443" s="541"/>
    </row>
    <row r="4444" spans="2:11" ht="20.100000000000001" customHeight="1" x14ac:dyDescent="0.25">
      <c r="B4444" s="538"/>
      <c r="C4444" s="539"/>
      <c r="D4444" s="540"/>
      <c r="E4444" s="541"/>
      <c r="F4444" s="541"/>
      <c r="G4444" s="541"/>
      <c r="H4444" s="541"/>
      <c r="I4444" s="541"/>
      <c r="J4444" s="541"/>
      <c r="K4444" s="541"/>
    </row>
    <row r="4445" spans="2:11" ht="20.100000000000001" customHeight="1" x14ac:dyDescent="0.25">
      <c r="B4445" s="538"/>
      <c r="C4445" s="539"/>
      <c r="D4445" s="540"/>
      <c r="E4445" s="541"/>
      <c r="F4445" s="541"/>
      <c r="G4445" s="541"/>
      <c r="H4445" s="541"/>
      <c r="I4445" s="541"/>
      <c r="J4445" s="541"/>
      <c r="K4445" s="541"/>
    </row>
    <row r="4446" spans="2:11" ht="20.100000000000001" customHeight="1" x14ac:dyDescent="0.25">
      <c r="B4446" s="538"/>
      <c r="C4446" s="539"/>
      <c r="D4446" s="540"/>
      <c r="E4446" s="541"/>
      <c r="F4446" s="541"/>
      <c r="G4446" s="541"/>
      <c r="H4446" s="541"/>
      <c r="I4446" s="541"/>
      <c r="J4446" s="541"/>
      <c r="K4446" s="541"/>
    </row>
    <row r="4447" spans="2:11" ht="20.100000000000001" customHeight="1" x14ac:dyDescent="0.25">
      <c r="B4447" s="538"/>
      <c r="C4447" s="539"/>
      <c r="D4447" s="540"/>
      <c r="E4447" s="541"/>
      <c r="F4447" s="541"/>
      <c r="G4447" s="541"/>
      <c r="H4447" s="541"/>
      <c r="I4447" s="541"/>
      <c r="J4447" s="541"/>
      <c r="K4447" s="541"/>
    </row>
    <row r="4448" spans="2:11" ht="20.100000000000001" customHeight="1" x14ac:dyDescent="0.25">
      <c r="B4448" s="538"/>
      <c r="C4448" s="539"/>
      <c r="D4448" s="540"/>
      <c r="E4448" s="541"/>
      <c r="F4448" s="541"/>
      <c r="G4448" s="541"/>
      <c r="H4448" s="541"/>
      <c r="I4448" s="541"/>
      <c r="J4448" s="541"/>
      <c r="K4448" s="541"/>
    </row>
    <row r="4449" spans="2:11" ht="20.100000000000001" customHeight="1" x14ac:dyDescent="0.25">
      <c r="B4449" s="538"/>
      <c r="C4449" s="539"/>
      <c r="D4449" s="540"/>
      <c r="E4449" s="541"/>
      <c r="F4449" s="541"/>
      <c r="G4449" s="541"/>
      <c r="H4449" s="541"/>
      <c r="I4449" s="541"/>
      <c r="J4449" s="541"/>
      <c r="K4449" s="541"/>
    </row>
    <row r="4450" spans="2:11" ht="20.100000000000001" customHeight="1" x14ac:dyDescent="0.25">
      <c r="B4450" s="538"/>
      <c r="C4450" s="539"/>
      <c r="D4450" s="540"/>
      <c r="E4450" s="541"/>
      <c r="F4450" s="541"/>
      <c r="G4450" s="541"/>
      <c r="H4450" s="541"/>
      <c r="I4450" s="541"/>
      <c r="J4450" s="541"/>
      <c r="K4450" s="541"/>
    </row>
    <row r="4451" spans="2:11" ht="20.100000000000001" customHeight="1" x14ac:dyDescent="0.25">
      <c r="B4451" s="538"/>
      <c r="C4451" s="539"/>
      <c r="D4451" s="540"/>
      <c r="E4451" s="541"/>
      <c r="F4451" s="541"/>
      <c r="G4451" s="541"/>
      <c r="H4451" s="541"/>
      <c r="I4451" s="541"/>
      <c r="J4451" s="541"/>
      <c r="K4451" s="541"/>
    </row>
    <row r="4452" spans="2:11" ht="20.100000000000001" customHeight="1" x14ac:dyDescent="0.25">
      <c r="B4452" s="538"/>
      <c r="C4452" s="539"/>
      <c r="D4452" s="540"/>
      <c r="E4452" s="541"/>
      <c r="F4452" s="541"/>
      <c r="G4452" s="541"/>
      <c r="H4452" s="541"/>
      <c r="I4452" s="541"/>
      <c r="J4452" s="541"/>
      <c r="K4452" s="541"/>
    </row>
    <row r="4453" spans="2:11" ht="20.100000000000001" customHeight="1" x14ac:dyDescent="0.25">
      <c r="B4453" s="538"/>
      <c r="C4453" s="539"/>
      <c r="D4453" s="540"/>
      <c r="E4453" s="541"/>
      <c r="F4453" s="541"/>
      <c r="G4453" s="541"/>
      <c r="H4453" s="541"/>
      <c r="I4453" s="541"/>
      <c r="J4453" s="541"/>
      <c r="K4453" s="541"/>
    </row>
    <row r="4454" spans="2:11" ht="20.100000000000001" customHeight="1" x14ac:dyDescent="0.25">
      <c r="B4454" s="538"/>
      <c r="C4454" s="539"/>
      <c r="D4454" s="540"/>
      <c r="E4454" s="541"/>
      <c r="F4454" s="541"/>
      <c r="G4454" s="541"/>
      <c r="H4454" s="541"/>
      <c r="I4454" s="541"/>
      <c r="J4454" s="541"/>
      <c r="K4454" s="541"/>
    </row>
    <row r="4455" spans="2:11" ht="20.100000000000001" customHeight="1" x14ac:dyDescent="0.25">
      <c r="B4455" s="538"/>
      <c r="C4455" s="539"/>
      <c r="D4455" s="540"/>
      <c r="E4455" s="541"/>
      <c r="F4455" s="541"/>
      <c r="G4455" s="541"/>
      <c r="H4455" s="541"/>
      <c r="I4455" s="541"/>
      <c r="J4455" s="541"/>
      <c r="K4455" s="541"/>
    </row>
    <row r="4456" spans="2:11" ht="20.100000000000001" customHeight="1" x14ac:dyDescent="0.25">
      <c r="B4456" s="538"/>
      <c r="C4456" s="539"/>
      <c r="D4456" s="540"/>
      <c r="E4456" s="541"/>
      <c r="F4456" s="541"/>
      <c r="G4456" s="541"/>
      <c r="H4456" s="541"/>
      <c r="I4456" s="541"/>
      <c r="J4456" s="541"/>
      <c r="K4456" s="541"/>
    </row>
    <row r="4457" spans="2:11" ht="20.100000000000001" customHeight="1" x14ac:dyDescent="0.25">
      <c r="B4457" s="538"/>
      <c r="C4457" s="539"/>
      <c r="D4457" s="540"/>
      <c r="E4457" s="541"/>
      <c r="F4457" s="541"/>
      <c r="G4457" s="541"/>
      <c r="H4457" s="541"/>
      <c r="I4457" s="541"/>
      <c r="J4457" s="541"/>
      <c r="K4457" s="541"/>
    </row>
    <row r="4458" spans="2:11" ht="20.100000000000001" customHeight="1" x14ac:dyDescent="0.25">
      <c r="B4458" s="538"/>
      <c r="C4458" s="539"/>
      <c r="D4458" s="540"/>
      <c r="E4458" s="541"/>
      <c r="F4458" s="541"/>
      <c r="G4458" s="541"/>
      <c r="H4458" s="541"/>
      <c r="I4458" s="541"/>
      <c r="J4458" s="541"/>
      <c r="K4458" s="541"/>
    </row>
    <row r="4459" spans="2:11" ht="20.100000000000001" customHeight="1" x14ac:dyDescent="0.25">
      <c r="B4459" s="538"/>
      <c r="C4459" s="539"/>
      <c r="D4459" s="540"/>
      <c r="E4459" s="541"/>
      <c r="F4459" s="541"/>
      <c r="G4459" s="541"/>
      <c r="H4459" s="541"/>
      <c r="I4459" s="541"/>
      <c r="J4459" s="541"/>
      <c r="K4459" s="541"/>
    </row>
    <row r="4460" spans="2:11" ht="20.100000000000001" customHeight="1" x14ac:dyDescent="0.25">
      <c r="B4460" s="538"/>
      <c r="C4460" s="539"/>
      <c r="D4460" s="540"/>
      <c r="E4460" s="541"/>
      <c r="F4460" s="541"/>
      <c r="G4460" s="541"/>
      <c r="H4460" s="541"/>
      <c r="I4460" s="541"/>
      <c r="J4460" s="541"/>
      <c r="K4460" s="541"/>
    </row>
    <row r="4461" spans="2:11" ht="20.100000000000001" customHeight="1" x14ac:dyDescent="0.25">
      <c r="B4461" s="538"/>
      <c r="C4461" s="539"/>
      <c r="D4461" s="540"/>
      <c r="E4461" s="541"/>
      <c r="F4461" s="541"/>
      <c r="G4461" s="541"/>
      <c r="H4461" s="541"/>
      <c r="I4461" s="541"/>
      <c r="J4461" s="541"/>
      <c r="K4461" s="541"/>
    </row>
    <row r="4462" spans="2:11" ht="20.100000000000001" customHeight="1" x14ac:dyDescent="0.25">
      <c r="B4462" s="538"/>
      <c r="C4462" s="539"/>
      <c r="D4462" s="540"/>
      <c r="E4462" s="541"/>
      <c r="F4462" s="541"/>
      <c r="G4462" s="541"/>
      <c r="H4462" s="541"/>
      <c r="I4462" s="541"/>
      <c r="J4462" s="541"/>
      <c r="K4462" s="541"/>
    </row>
    <row r="4463" spans="2:11" ht="20.100000000000001" customHeight="1" x14ac:dyDescent="0.25">
      <c r="B4463" s="538"/>
      <c r="C4463" s="539"/>
      <c r="D4463" s="540"/>
      <c r="E4463" s="541"/>
      <c r="F4463" s="541"/>
      <c r="G4463" s="541"/>
      <c r="H4463" s="541"/>
      <c r="I4463" s="541"/>
      <c r="J4463" s="541"/>
      <c r="K4463" s="541"/>
    </row>
    <row r="4464" spans="2:11" ht="20.100000000000001" customHeight="1" x14ac:dyDescent="0.25">
      <c r="B4464" s="538"/>
      <c r="C4464" s="539"/>
      <c r="D4464" s="540"/>
      <c r="E4464" s="541"/>
      <c r="F4464" s="541"/>
      <c r="G4464" s="541"/>
      <c r="H4464" s="541"/>
      <c r="I4464" s="541"/>
      <c r="J4464" s="541"/>
      <c r="K4464" s="541"/>
    </row>
    <row r="4465" spans="2:11" ht="20.100000000000001" customHeight="1" x14ac:dyDescent="0.25">
      <c r="B4465" s="538"/>
      <c r="C4465" s="539"/>
      <c r="D4465" s="540"/>
      <c r="E4465" s="541"/>
      <c r="F4465" s="541"/>
      <c r="G4465" s="541"/>
      <c r="H4465" s="541"/>
      <c r="I4465" s="541"/>
      <c r="J4465" s="541"/>
      <c r="K4465" s="541"/>
    </row>
    <row r="4466" spans="2:11" ht="20.100000000000001" customHeight="1" x14ac:dyDescent="0.25">
      <c r="B4466" s="538"/>
      <c r="C4466" s="539"/>
      <c r="D4466" s="540"/>
      <c r="E4466" s="541"/>
      <c r="F4466" s="541"/>
      <c r="G4466" s="541"/>
      <c r="H4466" s="541"/>
      <c r="I4466" s="541"/>
      <c r="J4466" s="541"/>
      <c r="K4466" s="541"/>
    </row>
    <row r="4467" spans="2:11" ht="20.100000000000001" customHeight="1" x14ac:dyDescent="0.25">
      <c r="B4467" s="538"/>
      <c r="C4467" s="539"/>
      <c r="D4467" s="540"/>
      <c r="E4467" s="541"/>
      <c r="F4467" s="541"/>
      <c r="G4467" s="541"/>
      <c r="H4467" s="541"/>
      <c r="I4467" s="541"/>
      <c r="J4467" s="541"/>
      <c r="K4467" s="541"/>
    </row>
    <row r="4468" spans="2:11" ht="20.100000000000001" customHeight="1" x14ac:dyDescent="0.25">
      <c r="B4468" s="538"/>
      <c r="C4468" s="539"/>
      <c r="D4468" s="540"/>
      <c r="E4468" s="541"/>
      <c r="F4468" s="541"/>
      <c r="G4468" s="541"/>
      <c r="H4468" s="541"/>
      <c r="I4468" s="541"/>
      <c r="J4468" s="541"/>
      <c r="K4468" s="541"/>
    </row>
    <row r="4469" spans="2:11" ht="20.100000000000001" customHeight="1" x14ac:dyDescent="0.25">
      <c r="B4469" s="538"/>
      <c r="C4469" s="539"/>
      <c r="D4469" s="540"/>
      <c r="E4469" s="541"/>
      <c r="F4469" s="541"/>
      <c r="G4469" s="541"/>
      <c r="H4469" s="541"/>
      <c r="I4469" s="541"/>
      <c r="J4469" s="541"/>
      <c r="K4469" s="541"/>
    </row>
    <row r="4470" spans="2:11" ht="20.100000000000001" customHeight="1" x14ac:dyDescent="0.25">
      <c r="B4470" s="538"/>
      <c r="C4470" s="539"/>
      <c r="D4470" s="540"/>
      <c r="E4470" s="541"/>
      <c r="F4470" s="541"/>
      <c r="G4470" s="541"/>
      <c r="H4470" s="541"/>
      <c r="I4470" s="541"/>
      <c r="J4470" s="541"/>
      <c r="K4470" s="541"/>
    </row>
    <row r="4471" spans="2:11" ht="20.100000000000001" customHeight="1" x14ac:dyDescent="0.25">
      <c r="B4471" s="538"/>
      <c r="C4471" s="539"/>
      <c r="D4471" s="540"/>
      <c r="E4471" s="541"/>
      <c r="F4471" s="541"/>
      <c r="G4471" s="541"/>
      <c r="H4471" s="541"/>
      <c r="I4471" s="541"/>
      <c r="J4471" s="541"/>
      <c r="K4471" s="541"/>
    </row>
    <row r="4472" spans="2:11" ht="20.100000000000001" customHeight="1" x14ac:dyDescent="0.25">
      <c r="B4472" s="538"/>
      <c r="C4472" s="539"/>
      <c r="D4472" s="540"/>
      <c r="E4472" s="541"/>
      <c r="F4472" s="541"/>
      <c r="G4472" s="541"/>
      <c r="H4472" s="541"/>
      <c r="I4472" s="541"/>
      <c r="J4472" s="541"/>
      <c r="K4472" s="541"/>
    </row>
    <row r="4473" spans="2:11" ht="20.100000000000001" customHeight="1" x14ac:dyDescent="0.25">
      <c r="B4473" s="538"/>
      <c r="C4473" s="539"/>
      <c r="D4473" s="540"/>
      <c r="E4473" s="541"/>
      <c r="F4473" s="541"/>
      <c r="G4473" s="541"/>
      <c r="H4473" s="541"/>
      <c r="I4473" s="541"/>
      <c r="J4473" s="541"/>
      <c r="K4473" s="541"/>
    </row>
    <row r="4474" spans="2:11" ht="20.100000000000001" customHeight="1" x14ac:dyDescent="0.25">
      <c r="B4474" s="538"/>
      <c r="C4474" s="539"/>
      <c r="D4474" s="540"/>
      <c r="E4474" s="541"/>
      <c r="F4474" s="541"/>
      <c r="G4474" s="541"/>
      <c r="H4474" s="541"/>
      <c r="I4474" s="541"/>
      <c r="J4474" s="541"/>
      <c r="K4474" s="541"/>
    </row>
    <row r="4475" spans="2:11" ht="20.100000000000001" customHeight="1" x14ac:dyDescent="0.25">
      <c r="B4475" s="538"/>
      <c r="C4475" s="539"/>
      <c r="D4475" s="540"/>
      <c r="E4475" s="541"/>
      <c r="F4475" s="541"/>
      <c r="G4475" s="541"/>
      <c r="H4475" s="541"/>
      <c r="I4475" s="541"/>
      <c r="J4475" s="541"/>
      <c r="K4475" s="541"/>
    </row>
    <row r="4476" spans="2:11" ht="20.100000000000001" customHeight="1" x14ac:dyDescent="0.25">
      <c r="B4476" s="538"/>
      <c r="C4476" s="539"/>
      <c r="D4476" s="540"/>
      <c r="E4476" s="541"/>
      <c r="F4476" s="541"/>
      <c r="G4476" s="541"/>
      <c r="H4476" s="541"/>
      <c r="I4476" s="541"/>
      <c r="J4476" s="541"/>
      <c r="K4476" s="541"/>
    </row>
    <row r="4477" spans="2:11" ht="20.100000000000001" customHeight="1" x14ac:dyDescent="0.25">
      <c r="B4477" s="538"/>
      <c r="C4477" s="539"/>
      <c r="D4477" s="540"/>
      <c r="E4477" s="541"/>
      <c r="F4477" s="541"/>
      <c r="G4477" s="541"/>
      <c r="H4477" s="541"/>
      <c r="I4477" s="541"/>
      <c r="J4477" s="541"/>
      <c r="K4477" s="541"/>
    </row>
    <row r="4478" spans="2:11" ht="20.100000000000001" customHeight="1" x14ac:dyDescent="0.25">
      <c r="B4478" s="538"/>
      <c r="C4478" s="539"/>
      <c r="D4478" s="540"/>
      <c r="E4478" s="541"/>
      <c r="F4478" s="541"/>
      <c r="G4478" s="541"/>
      <c r="H4478" s="541"/>
      <c r="I4478" s="541"/>
      <c r="J4478" s="541"/>
      <c r="K4478" s="541"/>
    </row>
    <row r="4479" spans="2:11" ht="20.100000000000001" customHeight="1" x14ac:dyDescent="0.25">
      <c r="B4479" s="538"/>
      <c r="C4479" s="539"/>
      <c r="D4479" s="540"/>
      <c r="E4479" s="541"/>
      <c r="F4479" s="541"/>
      <c r="G4479" s="541"/>
      <c r="H4479" s="541"/>
      <c r="I4479" s="541"/>
      <c r="J4479" s="541"/>
      <c r="K4479" s="541"/>
    </row>
    <row r="4480" spans="2:11" ht="20.100000000000001" customHeight="1" x14ac:dyDescent="0.25">
      <c r="B4480" s="538"/>
      <c r="C4480" s="539"/>
      <c r="D4480" s="540"/>
      <c r="E4480" s="541"/>
      <c r="F4480" s="541"/>
      <c r="G4480" s="541"/>
      <c r="H4480" s="541"/>
      <c r="I4480" s="541"/>
      <c r="J4480" s="541"/>
      <c r="K4480" s="541"/>
    </row>
    <row r="4481" spans="2:11" ht="20.100000000000001" customHeight="1" x14ac:dyDescent="0.25">
      <c r="B4481" s="538"/>
      <c r="C4481" s="539"/>
      <c r="D4481" s="540"/>
      <c r="E4481" s="541"/>
      <c r="F4481" s="541"/>
      <c r="G4481" s="541"/>
      <c r="H4481" s="541"/>
      <c r="I4481" s="541"/>
      <c r="J4481" s="541"/>
      <c r="K4481" s="541"/>
    </row>
    <row r="4482" spans="2:11" ht="20.100000000000001" customHeight="1" x14ac:dyDescent="0.25">
      <c r="B4482" s="538"/>
      <c r="C4482" s="539"/>
      <c r="D4482" s="540"/>
      <c r="E4482" s="541"/>
      <c r="F4482" s="541"/>
      <c r="G4482" s="541"/>
      <c r="H4482" s="541"/>
      <c r="I4482" s="541"/>
      <c r="J4482" s="541"/>
      <c r="K4482" s="541"/>
    </row>
    <row r="4483" spans="2:11" ht="20.100000000000001" customHeight="1" x14ac:dyDescent="0.25">
      <c r="B4483" s="538"/>
      <c r="C4483" s="539"/>
      <c r="D4483" s="540"/>
      <c r="E4483" s="541"/>
      <c r="F4483" s="541"/>
      <c r="G4483" s="541"/>
      <c r="H4483" s="541"/>
      <c r="I4483" s="541"/>
      <c r="J4483" s="541"/>
      <c r="K4483" s="541"/>
    </row>
    <row r="4484" spans="2:11" ht="20.100000000000001" customHeight="1" x14ac:dyDescent="0.25">
      <c r="B4484" s="538"/>
      <c r="C4484" s="539"/>
      <c r="D4484" s="540"/>
      <c r="E4484" s="541"/>
      <c r="F4484" s="541"/>
      <c r="G4484" s="541"/>
      <c r="H4484" s="541"/>
      <c r="I4484" s="541"/>
      <c r="J4484" s="541"/>
      <c r="K4484" s="541"/>
    </row>
    <row r="4485" spans="2:11" ht="20.100000000000001" customHeight="1" x14ac:dyDescent="0.25">
      <c r="B4485" s="538"/>
      <c r="C4485" s="539"/>
      <c r="D4485" s="540"/>
      <c r="E4485" s="541"/>
      <c r="F4485" s="541"/>
      <c r="G4485" s="541"/>
      <c r="H4485" s="541"/>
      <c r="I4485" s="541"/>
      <c r="J4485" s="541"/>
      <c r="K4485" s="541"/>
    </row>
    <row r="4486" spans="2:11" ht="20.100000000000001" customHeight="1" x14ac:dyDescent="0.25">
      <c r="B4486" s="538"/>
      <c r="C4486" s="539"/>
      <c r="D4486" s="540"/>
      <c r="E4486" s="541"/>
      <c r="F4486" s="541"/>
      <c r="G4486" s="541"/>
      <c r="H4486" s="541"/>
      <c r="I4486" s="541"/>
      <c r="J4486" s="541"/>
      <c r="K4486" s="541"/>
    </row>
    <row r="4487" spans="2:11" ht="20.100000000000001" customHeight="1" x14ac:dyDescent="0.25">
      <c r="B4487" s="538"/>
      <c r="C4487" s="539"/>
      <c r="D4487" s="540"/>
      <c r="E4487" s="541"/>
      <c r="F4487" s="541"/>
      <c r="G4487" s="541"/>
      <c r="H4487" s="541"/>
      <c r="I4487" s="541"/>
      <c r="J4487" s="541"/>
      <c r="K4487" s="541"/>
    </row>
    <row r="4488" spans="2:11" ht="20.100000000000001" customHeight="1" x14ac:dyDescent="0.25">
      <c r="B4488" s="538"/>
      <c r="C4488" s="539"/>
      <c r="D4488" s="540"/>
      <c r="E4488" s="541"/>
      <c r="F4488" s="541"/>
      <c r="G4488" s="541"/>
      <c r="H4488" s="541"/>
      <c r="I4488" s="541"/>
      <c r="J4488" s="541"/>
      <c r="K4488" s="541"/>
    </row>
    <row r="4489" spans="2:11" ht="20.100000000000001" customHeight="1" x14ac:dyDescent="0.25">
      <c r="B4489" s="538"/>
      <c r="C4489" s="539"/>
      <c r="D4489" s="540"/>
      <c r="E4489" s="541"/>
      <c r="F4489" s="541"/>
      <c r="G4489" s="541"/>
      <c r="H4489" s="541"/>
      <c r="I4489" s="541"/>
      <c r="J4489" s="541"/>
      <c r="K4489" s="541"/>
    </row>
    <row r="4490" spans="2:11" ht="20.100000000000001" customHeight="1" x14ac:dyDescent="0.25">
      <c r="B4490" s="538"/>
      <c r="C4490" s="539"/>
      <c r="D4490" s="540"/>
      <c r="E4490" s="541"/>
      <c r="F4490" s="541"/>
      <c r="G4490" s="541"/>
      <c r="H4490" s="541"/>
      <c r="I4490" s="541"/>
      <c r="J4490" s="541"/>
      <c r="K4490" s="541"/>
    </row>
    <row r="4491" spans="2:11" ht="20.100000000000001" customHeight="1" x14ac:dyDescent="0.25">
      <c r="B4491" s="538"/>
      <c r="C4491" s="539"/>
      <c r="D4491" s="540"/>
      <c r="E4491" s="541"/>
      <c r="F4491" s="541"/>
      <c r="G4491" s="541"/>
      <c r="H4491" s="541"/>
      <c r="I4491" s="541"/>
      <c r="J4491" s="541"/>
      <c r="K4491" s="541"/>
    </row>
    <row r="4492" spans="2:11" ht="20.100000000000001" customHeight="1" x14ac:dyDescent="0.25">
      <c r="B4492" s="538"/>
      <c r="C4492" s="539"/>
      <c r="D4492" s="540"/>
      <c r="E4492" s="541"/>
      <c r="F4492" s="541"/>
      <c r="G4492" s="541"/>
      <c r="H4492" s="541"/>
      <c r="I4492" s="541"/>
      <c r="J4492" s="541"/>
      <c r="K4492" s="541"/>
    </row>
    <row r="4493" spans="2:11" ht="20.100000000000001" customHeight="1" x14ac:dyDescent="0.25">
      <c r="B4493" s="538"/>
      <c r="C4493" s="539"/>
      <c r="D4493" s="540"/>
      <c r="E4493" s="541"/>
      <c r="F4493" s="541"/>
      <c r="G4493" s="541"/>
      <c r="H4493" s="541"/>
      <c r="I4493" s="541"/>
      <c r="J4493" s="541"/>
      <c r="K4493" s="541"/>
    </row>
    <row r="4494" spans="2:11" ht="20.100000000000001" customHeight="1" x14ac:dyDescent="0.25">
      <c r="B4494" s="538"/>
      <c r="C4494" s="539"/>
      <c r="D4494" s="540"/>
      <c r="E4494" s="541"/>
      <c r="F4494" s="541"/>
      <c r="G4494" s="541"/>
      <c r="H4494" s="541"/>
      <c r="I4494" s="541"/>
      <c r="J4494" s="541"/>
      <c r="K4494" s="541"/>
    </row>
    <row r="4495" spans="2:11" ht="20.100000000000001" customHeight="1" x14ac:dyDescent="0.25">
      <c r="B4495" s="538"/>
      <c r="C4495" s="539"/>
      <c r="D4495" s="540"/>
      <c r="E4495" s="541"/>
      <c r="F4495" s="541"/>
      <c r="G4495" s="541"/>
      <c r="H4495" s="541"/>
      <c r="I4495" s="541"/>
      <c r="J4495" s="541"/>
      <c r="K4495" s="541"/>
    </row>
    <row r="4496" spans="2:11" ht="20.100000000000001" customHeight="1" x14ac:dyDescent="0.25">
      <c r="B4496" s="538"/>
      <c r="C4496" s="539"/>
      <c r="D4496" s="540"/>
      <c r="E4496" s="541"/>
      <c r="F4496" s="541"/>
      <c r="G4496" s="541"/>
      <c r="H4496" s="541"/>
      <c r="I4496" s="541"/>
      <c r="J4496" s="541"/>
      <c r="K4496" s="541"/>
    </row>
    <row r="4497" spans="2:11" ht="20.100000000000001" customHeight="1" x14ac:dyDescent="0.25">
      <c r="B4497" s="538"/>
      <c r="C4497" s="539"/>
      <c r="D4497" s="540"/>
      <c r="E4497" s="541"/>
      <c r="F4497" s="541"/>
      <c r="G4497" s="541"/>
      <c r="H4497" s="541"/>
      <c r="I4497" s="541"/>
      <c r="J4497" s="541"/>
      <c r="K4497" s="541"/>
    </row>
    <row r="4498" spans="2:11" ht="20.100000000000001" customHeight="1" x14ac:dyDescent="0.25">
      <c r="B4498" s="538"/>
      <c r="C4498" s="539"/>
      <c r="D4498" s="540"/>
      <c r="E4498" s="541"/>
      <c r="F4498" s="541"/>
      <c r="G4498" s="541"/>
      <c r="H4498" s="541"/>
      <c r="I4498" s="541"/>
      <c r="J4498" s="541"/>
      <c r="K4498" s="541"/>
    </row>
    <row r="4499" spans="2:11" ht="20.100000000000001" customHeight="1" x14ac:dyDescent="0.25">
      <c r="B4499" s="538"/>
      <c r="C4499" s="539"/>
      <c r="D4499" s="540"/>
      <c r="E4499" s="541"/>
      <c r="F4499" s="541"/>
      <c r="G4499" s="541"/>
      <c r="H4499" s="541"/>
      <c r="I4499" s="541"/>
      <c r="J4499" s="541"/>
      <c r="K4499" s="541"/>
    </row>
    <row r="4500" spans="2:11" ht="20.100000000000001" customHeight="1" x14ac:dyDescent="0.25">
      <c r="B4500" s="538"/>
      <c r="C4500" s="539"/>
      <c r="D4500" s="540"/>
      <c r="E4500" s="541"/>
      <c r="F4500" s="541"/>
      <c r="G4500" s="541"/>
      <c r="H4500" s="541"/>
      <c r="I4500" s="541"/>
      <c r="J4500" s="541"/>
      <c r="K4500" s="541"/>
    </row>
    <row r="4501" spans="2:11" ht="20.100000000000001" customHeight="1" x14ac:dyDescent="0.25">
      <c r="B4501" s="538"/>
      <c r="C4501" s="539"/>
      <c r="D4501" s="540"/>
      <c r="E4501" s="541"/>
      <c r="F4501" s="541"/>
      <c r="G4501" s="541"/>
      <c r="H4501" s="541"/>
      <c r="I4501" s="541"/>
      <c r="J4501" s="541"/>
      <c r="K4501" s="541"/>
    </row>
    <row r="4502" spans="2:11" ht="20.100000000000001" customHeight="1" x14ac:dyDescent="0.25">
      <c r="B4502" s="538"/>
      <c r="C4502" s="539"/>
      <c r="D4502" s="540"/>
      <c r="E4502" s="541"/>
      <c r="F4502" s="541"/>
      <c r="G4502" s="541"/>
      <c r="H4502" s="541"/>
      <c r="I4502" s="541"/>
      <c r="J4502" s="541"/>
      <c r="K4502" s="541"/>
    </row>
    <row r="4503" spans="2:11" ht="20.100000000000001" customHeight="1" x14ac:dyDescent="0.25">
      <c r="B4503" s="538"/>
      <c r="C4503" s="539"/>
      <c r="D4503" s="540"/>
      <c r="E4503" s="541"/>
      <c r="F4503" s="541"/>
      <c r="G4503" s="541"/>
      <c r="H4503" s="541"/>
      <c r="I4503" s="541"/>
      <c r="J4503" s="541"/>
      <c r="K4503" s="541"/>
    </row>
    <row r="4504" spans="2:11" ht="20.100000000000001" customHeight="1" x14ac:dyDescent="0.25">
      <c r="B4504" s="538"/>
      <c r="C4504" s="539"/>
      <c r="D4504" s="540"/>
      <c r="E4504" s="541"/>
      <c r="F4504" s="541"/>
      <c r="G4504" s="541"/>
      <c r="H4504" s="541"/>
      <c r="I4504" s="541"/>
      <c r="J4504" s="541"/>
      <c r="K4504" s="541"/>
    </row>
    <row r="4505" spans="2:11" ht="20.100000000000001" customHeight="1" x14ac:dyDescent="0.25">
      <c r="B4505" s="538"/>
      <c r="C4505" s="539"/>
      <c r="D4505" s="540"/>
      <c r="E4505" s="541"/>
      <c r="F4505" s="541"/>
      <c r="G4505" s="541"/>
      <c r="H4505" s="541"/>
      <c r="I4505" s="541"/>
      <c r="J4505" s="541"/>
      <c r="K4505" s="541"/>
    </row>
    <row r="4506" spans="2:11" ht="20.100000000000001" customHeight="1" x14ac:dyDescent="0.25">
      <c r="B4506" s="538"/>
      <c r="C4506" s="539"/>
      <c r="D4506" s="540"/>
      <c r="E4506" s="541"/>
      <c r="F4506" s="541"/>
      <c r="G4506" s="541"/>
      <c r="H4506" s="541"/>
      <c r="I4506" s="541"/>
      <c r="J4506" s="541"/>
      <c r="K4506" s="541"/>
    </row>
    <row r="4507" spans="2:11" ht="20.100000000000001" customHeight="1" x14ac:dyDescent="0.25">
      <c r="B4507" s="538"/>
      <c r="C4507" s="539"/>
      <c r="D4507" s="540"/>
      <c r="E4507" s="541"/>
      <c r="F4507" s="541"/>
      <c r="G4507" s="541"/>
      <c r="H4507" s="541"/>
      <c r="I4507" s="541"/>
      <c r="J4507" s="541"/>
      <c r="K4507" s="541"/>
    </row>
    <row r="4508" spans="2:11" ht="20.100000000000001" customHeight="1" x14ac:dyDescent="0.25">
      <c r="B4508" s="538"/>
      <c r="C4508" s="539"/>
      <c r="D4508" s="540"/>
      <c r="E4508" s="541"/>
      <c r="F4508" s="541"/>
      <c r="G4508" s="541"/>
      <c r="H4508" s="541"/>
      <c r="I4508" s="541"/>
      <c r="J4508" s="541"/>
      <c r="K4508" s="541"/>
    </row>
    <row r="4509" spans="2:11" ht="20.100000000000001" customHeight="1" x14ac:dyDescent="0.25">
      <c r="B4509" s="538"/>
      <c r="C4509" s="539"/>
      <c r="D4509" s="540"/>
      <c r="E4509" s="541"/>
      <c r="F4509" s="541"/>
      <c r="G4509" s="541"/>
      <c r="H4509" s="541"/>
      <c r="I4509" s="541"/>
      <c r="J4509" s="541"/>
      <c r="K4509" s="541"/>
    </row>
    <row r="4510" spans="2:11" ht="20.100000000000001" customHeight="1" x14ac:dyDescent="0.25">
      <c r="B4510" s="538"/>
      <c r="C4510" s="539"/>
      <c r="D4510" s="540"/>
      <c r="E4510" s="541"/>
      <c r="F4510" s="541"/>
      <c r="G4510" s="541"/>
      <c r="H4510" s="541"/>
      <c r="I4510" s="541"/>
      <c r="J4510" s="541"/>
      <c r="K4510" s="541"/>
    </row>
    <row r="4511" spans="2:11" ht="20.100000000000001" customHeight="1" x14ac:dyDescent="0.25">
      <c r="B4511" s="538"/>
      <c r="C4511" s="539"/>
      <c r="D4511" s="540"/>
      <c r="E4511" s="541"/>
      <c r="F4511" s="541"/>
      <c r="G4511" s="541"/>
      <c r="H4511" s="541"/>
      <c r="I4511" s="541"/>
      <c r="J4511" s="541"/>
      <c r="K4511" s="541"/>
    </row>
    <row r="4512" spans="2:11" ht="20.100000000000001" customHeight="1" x14ac:dyDescent="0.25">
      <c r="B4512" s="538"/>
      <c r="C4512" s="539"/>
      <c r="D4512" s="540"/>
      <c r="E4512" s="541"/>
      <c r="F4512" s="541"/>
      <c r="G4512" s="541"/>
      <c r="H4512" s="541"/>
      <c r="I4512" s="541"/>
      <c r="J4512" s="541"/>
      <c r="K4512" s="541"/>
    </row>
    <row r="4513" spans="1:11" ht="20.100000000000001" customHeight="1" x14ac:dyDescent="0.25">
      <c r="B4513" s="538"/>
      <c r="C4513" s="539"/>
      <c r="D4513" s="540"/>
      <c r="E4513" s="541"/>
      <c r="F4513" s="541"/>
      <c r="G4513" s="541"/>
      <c r="H4513" s="541"/>
      <c r="I4513" s="541"/>
      <c r="J4513" s="541"/>
      <c r="K4513" s="541"/>
    </row>
    <row r="4514" spans="1:11" ht="20.100000000000001" customHeight="1" x14ac:dyDescent="0.25">
      <c r="B4514" s="538"/>
      <c r="C4514" s="539"/>
      <c r="D4514" s="540"/>
      <c r="E4514" s="541"/>
      <c r="F4514" s="541"/>
      <c r="G4514" s="541"/>
      <c r="H4514" s="541"/>
      <c r="I4514" s="541"/>
      <c r="J4514" s="541"/>
      <c r="K4514" s="541"/>
    </row>
    <row r="4515" spans="1:11" ht="20.100000000000001" customHeight="1" x14ac:dyDescent="0.25">
      <c r="B4515" s="538"/>
      <c r="C4515" s="539"/>
      <c r="D4515" s="540"/>
      <c r="E4515" s="541"/>
      <c r="F4515" s="541"/>
      <c r="G4515" s="541"/>
      <c r="H4515" s="541"/>
      <c r="I4515" s="541"/>
      <c r="J4515" s="541"/>
      <c r="K4515" s="541"/>
    </row>
    <row r="4516" spans="1:11" ht="20.100000000000001" customHeight="1" x14ac:dyDescent="0.25">
      <c r="B4516" s="538"/>
      <c r="C4516" s="539"/>
      <c r="D4516" s="540"/>
      <c r="E4516" s="541"/>
      <c r="F4516" s="541"/>
      <c r="G4516" s="541"/>
      <c r="H4516" s="541"/>
      <c r="I4516" s="541"/>
      <c r="J4516" s="541"/>
      <c r="K4516" s="541"/>
    </row>
    <row r="4517" spans="1:11" ht="20.100000000000001" customHeight="1" x14ac:dyDescent="0.25">
      <c r="B4517" s="452"/>
      <c r="C4517" s="452"/>
      <c r="D4517" s="452"/>
      <c r="E4517" s="452"/>
      <c r="F4517" s="452"/>
      <c r="G4517" s="452"/>
      <c r="H4517" s="452"/>
      <c r="I4517" s="452"/>
      <c r="J4517" s="452"/>
      <c r="K4517" s="452"/>
    </row>
    <row r="4518" spans="1:11" ht="20.100000000000001" customHeight="1" x14ac:dyDescent="0.25">
      <c r="A4518" s="543"/>
      <c r="B4518" s="449">
        <f t="shared" ref="B4518:B4532" si="9">IFERROR(IF(LEN(C4518)=0,"",StartYear+9),"")</f>
        <v>2031</v>
      </c>
      <c r="C4518" s="348" t="str">
        <f>IFERROR(IF(INDEX(TableEmployeeList[Employee Name],Calc!B11)="","",INDEX(TableEmployeeList[Employee Name],Calc!B11)),"")</f>
        <v>Jonah Peterson</v>
      </c>
      <c r="D4518" s="349" t="str">
        <f>IFERROR(IF(INDEX(TableEmployeeList[Department],Calc!B11)="","",INDEX(TableEmployeeList[Department],Calc!B11)),"")</f>
        <v>HR</v>
      </c>
      <c r="E4518" s="327"/>
      <c r="F4518" s="327"/>
      <c r="G4518" s="327"/>
      <c r="H4518" s="327"/>
      <c r="I4518" s="327"/>
      <c r="J4518" s="327"/>
      <c r="K4518" s="327"/>
    </row>
    <row r="4519" spans="1:11" ht="20.100000000000001" customHeight="1" x14ac:dyDescent="0.25">
      <c r="A4519" s="543"/>
      <c r="B4519" s="450">
        <f t="shared" si="9"/>
        <v>2031</v>
      </c>
      <c r="C4519" s="348" t="str">
        <f>IFERROR(IF(INDEX(TableEmployeeList[Employee Name],Calc!B12)="","",INDEX(TableEmployeeList[Employee Name],Calc!B12)),"")</f>
        <v>Laila Robinson</v>
      </c>
      <c r="D4519" s="349" t="str">
        <f>IFERROR(IF(INDEX(TableEmployeeList[Department],Calc!B12)="","",INDEX(TableEmployeeList[Department],Calc!B12)),"")</f>
        <v>Marketing</v>
      </c>
      <c r="E4519" s="327"/>
      <c r="F4519" s="327"/>
      <c r="G4519" s="327"/>
      <c r="H4519" s="327"/>
      <c r="I4519" s="327"/>
      <c r="J4519" s="327"/>
      <c r="K4519" s="327"/>
    </row>
    <row r="4520" spans="1:11" ht="20.100000000000001" customHeight="1" x14ac:dyDescent="0.25">
      <c r="A4520" s="543"/>
      <c r="B4520" s="450">
        <f t="shared" si="9"/>
        <v>2031</v>
      </c>
      <c r="C4520" s="348" t="str">
        <f>IFERROR(IF(INDEX(TableEmployeeList[Employee Name],Calc!B13)="","",INDEX(TableEmployeeList[Employee Name],Calc!B13)),"")</f>
        <v>Vincent Collins</v>
      </c>
      <c r="D4520" s="349" t="str">
        <f>IFERROR(IF(INDEX(TableEmployeeList[Department],Calc!B13)="","",INDEX(TableEmployeeList[Department],Calc!B13)),"")</f>
        <v>Marketing</v>
      </c>
      <c r="E4520" s="327"/>
      <c r="F4520" s="327"/>
      <c r="G4520" s="327"/>
      <c r="H4520" s="327"/>
      <c r="I4520" s="327"/>
      <c r="J4520" s="327"/>
      <c r="K4520" s="327"/>
    </row>
    <row r="4521" spans="1:11" ht="20.100000000000001" customHeight="1" x14ac:dyDescent="0.25">
      <c r="A4521" s="543"/>
      <c r="B4521" s="450">
        <f t="shared" si="9"/>
        <v>2031</v>
      </c>
      <c r="C4521" s="348" t="str">
        <f>IFERROR(IF(INDEX(TableEmployeeList[Employee Name],Calc!B14)="","",INDEX(TableEmployeeList[Employee Name],Calc!B14)),"")</f>
        <v>Noah Kim</v>
      </c>
      <c r="D4521" s="349" t="str">
        <f>IFERROR(IF(INDEX(TableEmployeeList[Department],Calc!B14)="","",INDEX(TableEmployeeList[Department],Calc!B14)),"")</f>
        <v>Finance</v>
      </c>
      <c r="E4521" s="327"/>
      <c r="F4521" s="327"/>
      <c r="G4521" s="327"/>
      <c r="H4521" s="327"/>
      <c r="I4521" s="327"/>
      <c r="J4521" s="327"/>
      <c r="K4521" s="327"/>
    </row>
    <row r="4522" spans="1:11" ht="20.100000000000001" customHeight="1" x14ac:dyDescent="0.25">
      <c r="A4522" s="543"/>
      <c r="B4522" s="450">
        <f t="shared" si="9"/>
        <v>2031</v>
      </c>
      <c r="C4522" s="348" t="str">
        <f>IFERROR(IF(INDEX(TableEmployeeList[Employee Name],Calc!B15)="","",INDEX(TableEmployeeList[Employee Name],Calc!B15)),"")</f>
        <v>Kane Watts</v>
      </c>
      <c r="D4522" s="349" t="str">
        <f>IFERROR(IF(INDEX(TableEmployeeList[Department],Calc!B15)="","",INDEX(TableEmployeeList[Department],Calc!B15)),"")</f>
        <v>Finance</v>
      </c>
      <c r="E4522" s="327"/>
      <c r="F4522" s="327"/>
      <c r="G4522" s="327"/>
      <c r="H4522" s="327"/>
      <c r="I4522" s="327"/>
      <c r="J4522" s="327"/>
      <c r="K4522" s="327"/>
    </row>
    <row r="4523" spans="1:11" ht="20.100000000000001" customHeight="1" x14ac:dyDescent="0.25">
      <c r="A4523" s="543"/>
      <c r="B4523" s="450">
        <f t="shared" si="9"/>
        <v>2031</v>
      </c>
      <c r="C4523" s="348" t="str">
        <f>IFERROR(IF(INDEX(TableEmployeeList[Employee Name],Calc!B16)="","",INDEX(TableEmployeeList[Employee Name],Calc!B16)),"")</f>
        <v>Ryan Briggs</v>
      </c>
      <c r="D4523" s="349" t="str">
        <f>IFERROR(IF(INDEX(TableEmployeeList[Department],Calc!B16)="","",INDEX(TableEmployeeList[Department],Calc!B16)),"")</f>
        <v>Accounting</v>
      </c>
      <c r="E4523" s="327"/>
      <c r="F4523" s="327"/>
      <c r="G4523" s="327"/>
      <c r="H4523" s="327"/>
      <c r="I4523" s="327"/>
      <c r="J4523" s="327"/>
      <c r="K4523" s="327"/>
    </row>
    <row r="4524" spans="1:11" ht="20.100000000000001" customHeight="1" x14ac:dyDescent="0.25">
      <c r="A4524" s="543"/>
      <c r="B4524" s="450">
        <f t="shared" si="9"/>
        <v>2031</v>
      </c>
      <c r="C4524" s="348" t="str">
        <f>IFERROR(IF(INDEX(TableEmployeeList[Employee Name],Calc!B17)="","",INDEX(TableEmployeeList[Employee Name],Calc!B17)),"")</f>
        <v>Kobe Murphy</v>
      </c>
      <c r="D4524" s="349" t="str">
        <f>IFERROR(IF(INDEX(TableEmployeeList[Department],Calc!B17)="","",INDEX(TableEmployeeList[Department],Calc!B17)),"")</f>
        <v>Accounting</v>
      </c>
      <c r="E4524" s="327"/>
      <c r="F4524" s="327"/>
      <c r="G4524" s="327"/>
      <c r="H4524" s="327"/>
      <c r="I4524" s="327"/>
      <c r="J4524" s="327"/>
      <c r="K4524" s="327"/>
    </row>
    <row r="4525" spans="1:11" ht="20.100000000000001" customHeight="1" x14ac:dyDescent="0.25">
      <c r="A4525" s="543"/>
      <c r="B4525" s="450">
        <f t="shared" si="9"/>
        <v>2031</v>
      </c>
      <c r="C4525" s="348" t="str">
        <f>IFERROR(IF(INDEX(TableEmployeeList[Employee Name],Calc!B18)="","",INDEX(TableEmployeeList[Employee Name],Calc!B18)),"")</f>
        <v>Rylie Norman</v>
      </c>
      <c r="D4525" s="349" t="str">
        <f>IFERROR(IF(INDEX(TableEmployeeList[Department],Calc!B18)="","",INDEX(TableEmployeeList[Department],Calc!B18)),"")</f>
        <v>Sales</v>
      </c>
      <c r="E4525" s="327"/>
      <c r="F4525" s="327"/>
      <c r="G4525" s="327"/>
      <c r="H4525" s="327"/>
      <c r="I4525" s="327"/>
      <c r="J4525" s="327"/>
      <c r="K4525" s="327"/>
    </row>
    <row r="4526" spans="1:11" ht="20.100000000000001" customHeight="1" x14ac:dyDescent="0.25">
      <c r="A4526" s="543"/>
      <c r="B4526" s="450">
        <f t="shared" si="9"/>
        <v>2031</v>
      </c>
      <c r="C4526" s="348" t="str">
        <f>IFERROR(IF(INDEX(TableEmployeeList[Employee Name],Calc!B19)="","",INDEX(TableEmployeeList[Employee Name],Calc!B19)),"")</f>
        <v>Adalynn Turner</v>
      </c>
      <c r="D4526" s="349" t="str">
        <f>IFERROR(IF(INDEX(TableEmployeeList[Department],Calc!B19)="","",INDEX(TableEmployeeList[Department],Calc!B19)),"")</f>
        <v>Sales</v>
      </c>
      <c r="E4526" s="327"/>
      <c r="F4526" s="327"/>
      <c r="G4526" s="327"/>
      <c r="H4526" s="327"/>
      <c r="I4526" s="327"/>
      <c r="J4526" s="327"/>
      <c r="K4526" s="327"/>
    </row>
    <row r="4527" spans="1:11" ht="20.100000000000001" customHeight="1" x14ac:dyDescent="0.25">
      <c r="A4527" s="543"/>
      <c r="B4527" s="450">
        <f t="shared" si="9"/>
        <v>2031</v>
      </c>
      <c r="C4527" s="348" t="str">
        <f>IFERROR(IF(INDEX(TableEmployeeList[Employee Name],Calc!B20)="","",INDEX(TableEmployeeList[Employee Name],Calc!B20)),"")</f>
        <v>Aylin Berry</v>
      </c>
      <c r="D4527" s="349" t="str">
        <f>IFERROR(IF(INDEX(TableEmployeeList[Department],Calc!B20)="","",INDEX(TableEmployeeList[Department],Calc!B20)),"")</f>
        <v>Sales</v>
      </c>
      <c r="E4527" s="327"/>
      <c r="F4527" s="327"/>
      <c r="G4527" s="327"/>
      <c r="H4527" s="327"/>
      <c r="I4527" s="327"/>
      <c r="J4527" s="327"/>
      <c r="K4527" s="327"/>
    </row>
    <row r="4528" spans="1:11" ht="20.100000000000001" customHeight="1" x14ac:dyDescent="0.25">
      <c r="A4528" s="543"/>
      <c r="B4528" s="450" t="str">
        <f t="shared" si="9"/>
        <v/>
      </c>
      <c r="C4528" s="348" t="str">
        <f>IFERROR(IF(INDEX(TableEmployeeList[Employee Name],Calc!B21)="","",INDEX(TableEmployeeList[Employee Name],Calc!B21)),"")</f>
        <v/>
      </c>
      <c r="D4528" s="349" t="str">
        <f>IFERROR(IF(INDEX(TableEmployeeList[Department],Calc!B21)="","",INDEX(TableEmployeeList[Department],Calc!B21)),"")</f>
        <v/>
      </c>
      <c r="E4528" s="327"/>
      <c r="F4528" s="327"/>
      <c r="G4528" s="327"/>
      <c r="H4528" s="327"/>
      <c r="I4528" s="327"/>
      <c r="J4528" s="327"/>
      <c r="K4528" s="327"/>
    </row>
    <row r="4529" spans="1:11" ht="20.100000000000001" customHeight="1" x14ac:dyDescent="0.25">
      <c r="A4529" s="543"/>
      <c r="B4529" s="450" t="str">
        <f t="shared" si="9"/>
        <v/>
      </c>
      <c r="C4529" s="348" t="str">
        <f>IFERROR(IF(INDEX(TableEmployeeList[Employee Name],Calc!B22)="","",INDEX(TableEmployeeList[Employee Name],Calc!B22)),"")</f>
        <v/>
      </c>
      <c r="D4529" s="349" t="str">
        <f>IFERROR(IF(INDEX(TableEmployeeList[Department],Calc!B22)="","",INDEX(TableEmployeeList[Department],Calc!B22)),"")</f>
        <v/>
      </c>
      <c r="E4529" s="327"/>
      <c r="F4529" s="327"/>
      <c r="G4529" s="327"/>
      <c r="H4529" s="327"/>
      <c r="I4529" s="327"/>
      <c r="J4529" s="327"/>
      <c r="K4529" s="327"/>
    </row>
    <row r="4530" spans="1:11" ht="20.100000000000001" customHeight="1" x14ac:dyDescent="0.25">
      <c r="A4530" s="543"/>
      <c r="B4530" s="450" t="str">
        <f t="shared" si="9"/>
        <v/>
      </c>
      <c r="C4530" s="348" t="str">
        <f>IFERROR(IF(INDEX(TableEmployeeList[Employee Name],Calc!B23)="","",INDEX(TableEmployeeList[Employee Name],Calc!B23)),"")</f>
        <v/>
      </c>
      <c r="D4530" s="349" t="str">
        <f>IFERROR(IF(INDEX(TableEmployeeList[Department],Calc!B23)="","",INDEX(TableEmployeeList[Department],Calc!B23)),"")</f>
        <v/>
      </c>
      <c r="E4530" s="327"/>
      <c r="F4530" s="327"/>
      <c r="G4530" s="327"/>
      <c r="H4530" s="327"/>
      <c r="I4530" s="327"/>
      <c r="J4530" s="327"/>
      <c r="K4530" s="327"/>
    </row>
    <row r="4531" spans="1:11" ht="20.100000000000001" customHeight="1" x14ac:dyDescent="0.25">
      <c r="A4531" s="543"/>
      <c r="B4531" s="450" t="str">
        <f t="shared" si="9"/>
        <v/>
      </c>
      <c r="C4531" s="348" t="str">
        <f>IFERROR(IF(INDEX(TableEmployeeList[Employee Name],Calc!B24)="","",INDEX(TableEmployeeList[Employee Name],Calc!B24)),"")</f>
        <v/>
      </c>
      <c r="D4531" s="349" t="str">
        <f>IFERROR(IF(INDEX(TableEmployeeList[Department],Calc!B24)="","",INDEX(TableEmployeeList[Department],Calc!B24)),"")</f>
        <v/>
      </c>
      <c r="E4531" s="327"/>
      <c r="F4531" s="327"/>
      <c r="G4531" s="327"/>
      <c r="H4531" s="327"/>
      <c r="I4531" s="327"/>
      <c r="J4531" s="327"/>
      <c r="K4531" s="327"/>
    </row>
    <row r="4532" spans="1:11" ht="20.100000000000001" customHeight="1" x14ac:dyDescent="0.25">
      <c r="A4532" s="543"/>
      <c r="B4532" s="450" t="str">
        <f t="shared" si="9"/>
        <v/>
      </c>
      <c r="C4532" s="348" t="str">
        <f>IFERROR(IF(INDEX(TableEmployeeList[Employee Name],Calc!B25)="","",INDEX(TableEmployeeList[Employee Name],Calc!B25)),"")</f>
        <v/>
      </c>
      <c r="D4532" s="349" t="str">
        <f>IFERROR(IF(INDEX(TableEmployeeList[Department],Calc!B25)="","",INDEX(TableEmployeeList[Department],Calc!B25)),"")</f>
        <v/>
      </c>
      <c r="E4532" s="327"/>
      <c r="F4532" s="327"/>
      <c r="G4532" s="327"/>
      <c r="H4532" s="327"/>
      <c r="I4532" s="327"/>
      <c r="J4532" s="327"/>
      <c r="K4532" s="327"/>
    </row>
    <row r="4533" spans="1:11" ht="20.100000000000001" customHeight="1" x14ac:dyDescent="0.25">
      <c r="A4533" s="543"/>
      <c r="B4533" s="538"/>
      <c r="C4533" s="539"/>
      <c r="D4533" s="540"/>
      <c r="E4533" s="541"/>
      <c r="F4533" s="541"/>
      <c r="G4533" s="541"/>
      <c r="H4533" s="541"/>
      <c r="I4533" s="541"/>
      <c r="J4533" s="541"/>
      <c r="K4533" s="541"/>
    </row>
    <row r="4534" spans="1:11" ht="20.100000000000001" customHeight="1" x14ac:dyDescent="0.25">
      <c r="A4534" s="543"/>
      <c r="B4534" s="538"/>
      <c r="C4534" s="539"/>
      <c r="D4534" s="540"/>
      <c r="E4534" s="541"/>
      <c r="F4534" s="541"/>
      <c r="G4534" s="541"/>
      <c r="H4534" s="541"/>
      <c r="I4534" s="541"/>
      <c r="J4534" s="541"/>
      <c r="K4534" s="541"/>
    </row>
    <row r="4535" spans="1:11" ht="20.100000000000001" customHeight="1" x14ac:dyDescent="0.25">
      <c r="A4535" s="543"/>
      <c r="B4535" s="538"/>
      <c r="C4535" s="539"/>
      <c r="D4535" s="540"/>
      <c r="E4535" s="541"/>
      <c r="F4535" s="541"/>
      <c r="G4535" s="541"/>
      <c r="H4535" s="541"/>
      <c r="I4535" s="541"/>
      <c r="J4535" s="541"/>
      <c r="K4535" s="541"/>
    </row>
    <row r="4536" spans="1:11" ht="20.100000000000001" customHeight="1" x14ac:dyDescent="0.25">
      <c r="A4536" s="543"/>
      <c r="B4536" s="538"/>
      <c r="C4536" s="539"/>
      <c r="D4536" s="540"/>
      <c r="E4536" s="541"/>
      <c r="F4536" s="541"/>
      <c r="G4536" s="541"/>
      <c r="H4536" s="541"/>
      <c r="I4536" s="541"/>
      <c r="J4536" s="541"/>
      <c r="K4536" s="541"/>
    </row>
    <row r="4537" spans="1:11" ht="20.100000000000001" customHeight="1" x14ac:dyDescent="0.25">
      <c r="A4537" s="543"/>
      <c r="B4537" s="538"/>
      <c r="C4537" s="539"/>
      <c r="D4537" s="540"/>
      <c r="E4537" s="541"/>
      <c r="F4537" s="541"/>
      <c r="G4537" s="541"/>
      <c r="H4537" s="541"/>
      <c r="I4537" s="541"/>
      <c r="J4537" s="541"/>
      <c r="K4537" s="541"/>
    </row>
    <row r="4538" spans="1:11" ht="20.100000000000001" customHeight="1" x14ac:dyDescent="0.25">
      <c r="B4538" s="538"/>
      <c r="C4538" s="539"/>
      <c r="D4538" s="540"/>
      <c r="E4538" s="541"/>
      <c r="F4538" s="541"/>
      <c r="G4538" s="541"/>
      <c r="H4538" s="541"/>
      <c r="I4538" s="541"/>
      <c r="J4538" s="541"/>
      <c r="K4538" s="541"/>
    </row>
    <row r="4539" spans="1:11" ht="20.100000000000001" customHeight="1" x14ac:dyDescent="0.25">
      <c r="B4539" s="538"/>
      <c r="C4539" s="539"/>
      <c r="D4539" s="540"/>
      <c r="E4539" s="541"/>
      <c r="F4539" s="541"/>
      <c r="G4539" s="541"/>
      <c r="H4539" s="541"/>
      <c r="I4539" s="541"/>
      <c r="J4539" s="541"/>
      <c r="K4539" s="541"/>
    </row>
    <row r="4540" spans="1:11" ht="20.100000000000001" customHeight="1" x14ac:dyDescent="0.25">
      <c r="B4540" s="538"/>
      <c r="C4540" s="539"/>
      <c r="D4540" s="540"/>
      <c r="E4540" s="541"/>
      <c r="F4540" s="541"/>
      <c r="G4540" s="541"/>
      <c r="H4540" s="541"/>
      <c r="I4540" s="541"/>
      <c r="J4540" s="541"/>
      <c r="K4540" s="541"/>
    </row>
    <row r="4541" spans="1:11" ht="20.100000000000001" customHeight="1" x14ac:dyDescent="0.25">
      <c r="B4541" s="538"/>
      <c r="C4541" s="539"/>
      <c r="D4541" s="540"/>
      <c r="E4541" s="541"/>
      <c r="F4541" s="541"/>
      <c r="G4541" s="541"/>
      <c r="H4541" s="541"/>
      <c r="I4541" s="541"/>
      <c r="J4541" s="541"/>
      <c r="K4541" s="541"/>
    </row>
    <row r="4542" spans="1:11" ht="20.100000000000001" customHeight="1" x14ac:dyDescent="0.25">
      <c r="B4542" s="538"/>
      <c r="C4542" s="539"/>
      <c r="D4542" s="540"/>
      <c r="E4542" s="541"/>
      <c r="F4542" s="541"/>
      <c r="G4542" s="541"/>
      <c r="H4542" s="541"/>
      <c r="I4542" s="541"/>
      <c r="J4542" s="541"/>
      <c r="K4542" s="541"/>
    </row>
    <row r="4543" spans="1:11" ht="20.100000000000001" customHeight="1" x14ac:dyDescent="0.25">
      <c r="B4543" s="538"/>
      <c r="C4543" s="539"/>
      <c r="D4543" s="540"/>
      <c r="E4543" s="541"/>
      <c r="F4543" s="541"/>
      <c r="G4543" s="541"/>
      <c r="H4543" s="541"/>
      <c r="I4543" s="541"/>
      <c r="J4543" s="541"/>
      <c r="K4543" s="541"/>
    </row>
    <row r="4544" spans="1:11" ht="20.100000000000001" customHeight="1" x14ac:dyDescent="0.25">
      <c r="B4544" s="538"/>
      <c r="C4544" s="539"/>
      <c r="D4544" s="540"/>
      <c r="E4544" s="541"/>
      <c r="F4544" s="541"/>
      <c r="G4544" s="541"/>
      <c r="H4544" s="541"/>
      <c r="I4544" s="541"/>
      <c r="J4544" s="541"/>
      <c r="K4544" s="541"/>
    </row>
    <row r="4545" spans="2:11" ht="20.100000000000001" customHeight="1" x14ac:dyDescent="0.25">
      <c r="B4545" s="538"/>
      <c r="C4545" s="539"/>
      <c r="D4545" s="540"/>
      <c r="E4545" s="541"/>
      <c r="F4545" s="541"/>
      <c r="G4545" s="541"/>
      <c r="H4545" s="541"/>
      <c r="I4545" s="541"/>
      <c r="J4545" s="541"/>
      <c r="K4545" s="541"/>
    </row>
    <row r="4546" spans="2:11" ht="20.100000000000001" customHeight="1" x14ac:dyDescent="0.25">
      <c r="B4546" s="538"/>
      <c r="C4546" s="539"/>
      <c r="D4546" s="540"/>
      <c r="E4546" s="541"/>
      <c r="F4546" s="541"/>
      <c r="G4546" s="541"/>
      <c r="H4546" s="541"/>
      <c r="I4546" s="541"/>
      <c r="J4546" s="541"/>
      <c r="K4546" s="541"/>
    </row>
    <row r="4547" spans="2:11" ht="20.100000000000001" customHeight="1" x14ac:dyDescent="0.25">
      <c r="B4547" s="538"/>
      <c r="C4547" s="539"/>
      <c r="D4547" s="540"/>
      <c r="E4547" s="541"/>
      <c r="F4547" s="541"/>
      <c r="G4547" s="541"/>
      <c r="H4547" s="541"/>
      <c r="I4547" s="541"/>
      <c r="J4547" s="541"/>
      <c r="K4547" s="541"/>
    </row>
    <row r="4548" spans="2:11" ht="20.100000000000001" customHeight="1" x14ac:dyDescent="0.25">
      <c r="B4548" s="538"/>
      <c r="C4548" s="539"/>
      <c r="D4548" s="540"/>
      <c r="E4548" s="541"/>
      <c r="F4548" s="541"/>
      <c r="G4548" s="541"/>
      <c r="H4548" s="541"/>
      <c r="I4548" s="541"/>
      <c r="J4548" s="541"/>
      <c r="K4548" s="541"/>
    </row>
    <row r="4549" spans="2:11" ht="20.100000000000001" customHeight="1" x14ac:dyDescent="0.25">
      <c r="B4549" s="538"/>
      <c r="C4549" s="539"/>
      <c r="D4549" s="540"/>
      <c r="E4549" s="541"/>
      <c r="F4549" s="541"/>
      <c r="G4549" s="541"/>
      <c r="H4549" s="541"/>
      <c r="I4549" s="541"/>
      <c r="J4549" s="541"/>
      <c r="K4549" s="541"/>
    </row>
    <row r="4550" spans="2:11" ht="20.100000000000001" customHeight="1" x14ac:dyDescent="0.25">
      <c r="B4550" s="538"/>
      <c r="C4550" s="539"/>
      <c r="D4550" s="540"/>
      <c r="E4550" s="541"/>
      <c r="F4550" s="541"/>
      <c r="G4550" s="541"/>
      <c r="H4550" s="541"/>
      <c r="I4550" s="541"/>
      <c r="J4550" s="541"/>
      <c r="K4550" s="541"/>
    </row>
    <row r="4551" spans="2:11" ht="20.100000000000001" customHeight="1" x14ac:dyDescent="0.25">
      <c r="B4551" s="538"/>
      <c r="C4551" s="539"/>
      <c r="D4551" s="540"/>
      <c r="E4551" s="541"/>
      <c r="F4551" s="541"/>
      <c r="G4551" s="541"/>
      <c r="H4551" s="541"/>
      <c r="I4551" s="541"/>
      <c r="J4551" s="541"/>
      <c r="K4551" s="541"/>
    </row>
    <row r="4552" spans="2:11" ht="20.100000000000001" customHeight="1" x14ac:dyDescent="0.25">
      <c r="B4552" s="538"/>
      <c r="C4552" s="539"/>
      <c r="D4552" s="540"/>
      <c r="E4552" s="541"/>
      <c r="F4552" s="541"/>
      <c r="G4552" s="541"/>
      <c r="H4552" s="541"/>
      <c r="I4552" s="541"/>
      <c r="J4552" s="541"/>
      <c r="K4552" s="541"/>
    </row>
    <row r="4553" spans="2:11" ht="20.100000000000001" customHeight="1" x14ac:dyDescent="0.25">
      <c r="B4553" s="538"/>
      <c r="C4553" s="539"/>
      <c r="D4553" s="540"/>
      <c r="E4553" s="541"/>
      <c r="F4553" s="541"/>
      <c r="G4553" s="541"/>
      <c r="H4553" s="541"/>
      <c r="I4553" s="541"/>
      <c r="J4553" s="541"/>
      <c r="K4553" s="541"/>
    </row>
    <row r="4554" spans="2:11" ht="20.100000000000001" customHeight="1" x14ac:dyDescent="0.25">
      <c r="B4554" s="538"/>
      <c r="C4554" s="539"/>
      <c r="D4554" s="540"/>
      <c r="E4554" s="541"/>
      <c r="F4554" s="541"/>
      <c r="G4554" s="541"/>
      <c r="H4554" s="541"/>
      <c r="I4554" s="541"/>
      <c r="J4554" s="541"/>
      <c r="K4554" s="541"/>
    </row>
    <row r="4555" spans="2:11" ht="20.100000000000001" customHeight="1" x14ac:dyDescent="0.25">
      <c r="B4555" s="538"/>
      <c r="C4555" s="539"/>
      <c r="D4555" s="540"/>
      <c r="E4555" s="541"/>
      <c r="F4555" s="541"/>
      <c r="G4555" s="541"/>
      <c r="H4555" s="541"/>
      <c r="I4555" s="541"/>
      <c r="J4555" s="541"/>
      <c r="K4555" s="541"/>
    </row>
    <row r="4556" spans="2:11" ht="20.100000000000001" customHeight="1" x14ac:dyDescent="0.25">
      <c r="B4556" s="538"/>
      <c r="C4556" s="539"/>
      <c r="D4556" s="540"/>
      <c r="E4556" s="541"/>
      <c r="F4556" s="541"/>
      <c r="G4556" s="541"/>
      <c r="H4556" s="541"/>
      <c r="I4556" s="541"/>
      <c r="J4556" s="541"/>
      <c r="K4556" s="541"/>
    </row>
    <row r="4557" spans="2:11" ht="20.100000000000001" customHeight="1" x14ac:dyDescent="0.25">
      <c r="B4557" s="538"/>
      <c r="C4557" s="539"/>
      <c r="D4557" s="540"/>
      <c r="E4557" s="541"/>
      <c r="F4557" s="541"/>
      <c r="G4557" s="541"/>
      <c r="H4557" s="541"/>
      <c r="I4557" s="541"/>
      <c r="J4557" s="541"/>
      <c r="K4557" s="541"/>
    </row>
    <row r="4558" spans="2:11" ht="20.100000000000001" customHeight="1" x14ac:dyDescent="0.25">
      <c r="B4558" s="538"/>
      <c r="C4558" s="539"/>
      <c r="D4558" s="540"/>
      <c r="E4558" s="541"/>
      <c r="F4558" s="541"/>
      <c r="G4558" s="541"/>
      <c r="H4558" s="541"/>
      <c r="I4558" s="541"/>
      <c r="J4558" s="541"/>
      <c r="K4558" s="541"/>
    </row>
    <row r="4559" spans="2:11" ht="20.100000000000001" customHeight="1" x14ac:dyDescent="0.25">
      <c r="B4559" s="538"/>
      <c r="C4559" s="539"/>
      <c r="D4559" s="540"/>
      <c r="E4559" s="541"/>
      <c r="F4559" s="541"/>
      <c r="G4559" s="541"/>
      <c r="H4559" s="541"/>
      <c r="I4559" s="541"/>
      <c r="J4559" s="541"/>
      <c r="K4559" s="541"/>
    </row>
    <row r="4560" spans="2:11" ht="20.100000000000001" customHeight="1" x14ac:dyDescent="0.25">
      <c r="B4560" s="538"/>
      <c r="C4560" s="539"/>
      <c r="D4560" s="540"/>
      <c r="E4560" s="541"/>
      <c r="F4560" s="541"/>
      <c r="G4560" s="541"/>
      <c r="H4560" s="541"/>
      <c r="I4560" s="541"/>
      <c r="J4560" s="541"/>
      <c r="K4560" s="541"/>
    </row>
    <row r="4561" spans="2:11" ht="20.100000000000001" customHeight="1" x14ac:dyDescent="0.25">
      <c r="B4561" s="538"/>
      <c r="C4561" s="539"/>
      <c r="D4561" s="540"/>
      <c r="E4561" s="541"/>
      <c r="F4561" s="541"/>
      <c r="G4561" s="541"/>
      <c r="H4561" s="541"/>
      <c r="I4561" s="541"/>
      <c r="J4561" s="541"/>
      <c r="K4561" s="541"/>
    </row>
    <row r="4562" spans="2:11" ht="20.100000000000001" customHeight="1" x14ac:dyDescent="0.25">
      <c r="B4562" s="538"/>
      <c r="C4562" s="539"/>
      <c r="D4562" s="540"/>
      <c r="E4562" s="541"/>
      <c r="F4562" s="541"/>
      <c r="G4562" s="541"/>
      <c r="H4562" s="541"/>
      <c r="I4562" s="541"/>
      <c r="J4562" s="541"/>
      <c r="K4562" s="541"/>
    </row>
    <row r="4563" spans="2:11" ht="20.100000000000001" customHeight="1" x14ac:dyDescent="0.25">
      <c r="B4563" s="538"/>
      <c r="C4563" s="539"/>
      <c r="D4563" s="540"/>
      <c r="E4563" s="541"/>
      <c r="F4563" s="541"/>
      <c r="G4563" s="541"/>
      <c r="H4563" s="541"/>
      <c r="I4563" s="541"/>
      <c r="J4563" s="541"/>
      <c r="K4563" s="541"/>
    </row>
    <row r="4564" spans="2:11" ht="20.100000000000001" customHeight="1" x14ac:dyDescent="0.25">
      <c r="B4564" s="538"/>
      <c r="C4564" s="539"/>
      <c r="D4564" s="540"/>
      <c r="E4564" s="541"/>
      <c r="F4564" s="541"/>
      <c r="G4564" s="541"/>
      <c r="H4564" s="541"/>
      <c r="I4564" s="541"/>
      <c r="J4564" s="541"/>
      <c r="K4564" s="541"/>
    </row>
    <row r="4565" spans="2:11" ht="20.100000000000001" customHeight="1" x14ac:dyDescent="0.25">
      <c r="B4565" s="538"/>
      <c r="C4565" s="539"/>
      <c r="D4565" s="540"/>
      <c r="E4565" s="541"/>
      <c r="F4565" s="541"/>
      <c r="G4565" s="541"/>
      <c r="H4565" s="541"/>
      <c r="I4565" s="541"/>
      <c r="J4565" s="541"/>
      <c r="K4565" s="541"/>
    </row>
    <row r="4566" spans="2:11" ht="20.100000000000001" customHeight="1" x14ac:dyDescent="0.25">
      <c r="B4566" s="538"/>
      <c r="C4566" s="539"/>
      <c r="D4566" s="540"/>
      <c r="E4566" s="541"/>
      <c r="F4566" s="541"/>
      <c r="G4566" s="541"/>
      <c r="H4566" s="541"/>
      <c r="I4566" s="541"/>
      <c r="J4566" s="541"/>
      <c r="K4566" s="541"/>
    </row>
    <row r="4567" spans="2:11" ht="20.100000000000001" customHeight="1" x14ac:dyDescent="0.25">
      <c r="B4567" s="538"/>
      <c r="C4567" s="539"/>
      <c r="D4567" s="540"/>
      <c r="E4567" s="541"/>
      <c r="F4567" s="541"/>
      <c r="G4567" s="541"/>
      <c r="H4567" s="541"/>
      <c r="I4567" s="541"/>
      <c r="J4567" s="541"/>
      <c r="K4567" s="541"/>
    </row>
    <row r="4568" spans="2:11" ht="20.100000000000001" customHeight="1" x14ac:dyDescent="0.25">
      <c r="B4568" s="538"/>
      <c r="C4568" s="539"/>
      <c r="D4568" s="540"/>
      <c r="E4568" s="541"/>
      <c r="F4568" s="541"/>
      <c r="G4568" s="541"/>
      <c r="H4568" s="541"/>
      <c r="I4568" s="541"/>
      <c r="J4568" s="541"/>
      <c r="K4568" s="541"/>
    </row>
    <row r="4569" spans="2:11" ht="20.100000000000001" customHeight="1" x14ac:dyDescent="0.25">
      <c r="B4569" s="538"/>
      <c r="C4569" s="539"/>
      <c r="D4569" s="540"/>
      <c r="E4569" s="541"/>
      <c r="F4569" s="541"/>
      <c r="G4569" s="541"/>
      <c r="H4569" s="541"/>
      <c r="I4569" s="541"/>
      <c r="J4569" s="541"/>
      <c r="K4569" s="541"/>
    </row>
    <row r="4570" spans="2:11" ht="20.100000000000001" customHeight="1" x14ac:dyDescent="0.25">
      <c r="B4570" s="538"/>
      <c r="C4570" s="539"/>
      <c r="D4570" s="540"/>
      <c r="E4570" s="541"/>
      <c r="F4570" s="541"/>
      <c r="G4570" s="541"/>
      <c r="H4570" s="541"/>
      <c r="I4570" s="541"/>
      <c r="J4570" s="541"/>
      <c r="K4570" s="541"/>
    </row>
    <row r="4571" spans="2:11" ht="20.100000000000001" customHeight="1" x14ac:dyDescent="0.25">
      <c r="B4571" s="538"/>
      <c r="C4571" s="539"/>
      <c r="D4571" s="540"/>
      <c r="E4571" s="541"/>
      <c r="F4571" s="541"/>
      <c r="G4571" s="541"/>
      <c r="H4571" s="541"/>
      <c r="I4571" s="541"/>
      <c r="J4571" s="541"/>
      <c r="K4571" s="541"/>
    </row>
    <row r="4572" spans="2:11" ht="20.100000000000001" customHeight="1" x14ac:dyDescent="0.25">
      <c r="B4572" s="538"/>
      <c r="C4572" s="539"/>
      <c r="D4572" s="540"/>
      <c r="E4572" s="541"/>
      <c r="F4572" s="541"/>
      <c r="G4572" s="541"/>
      <c r="H4572" s="541"/>
      <c r="I4572" s="541"/>
      <c r="J4572" s="541"/>
      <c r="K4572" s="541"/>
    </row>
    <row r="4573" spans="2:11" ht="20.100000000000001" customHeight="1" x14ac:dyDescent="0.25">
      <c r="B4573" s="538"/>
      <c r="C4573" s="539"/>
      <c r="D4573" s="540"/>
      <c r="E4573" s="541"/>
      <c r="F4573" s="541"/>
      <c r="G4573" s="541"/>
      <c r="H4573" s="541"/>
      <c r="I4573" s="541"/>
      <c r="J4573" s="541"/>
      <c r="K4573" s="541"/>
    </row>
    <row r="4574" spans="2:11" ht="20.100000000000001" customHeight="1" x14ac:dyDescent="0.25">
      <c r="B4574" s="538"/>
      <c r="C4574" s="539"/>
      <c r="D4574" s="540"/>
      <c r="E4574" s="541"/>
      <c r="F4574" s="541"/>
      <c r="G4574" s="541"/>
      <c r="H4574" s="541"/>
      <c r="I4574" s="541"/>
      <c r="J4574" s="541"/>
      <c r="K4574" s="541"/>
    </row>
    <row r="4575" spans="2:11" ht="20.100000000000001" customHeight="1" x14ac:dyDescent="0.25">
      <c r="B4575" s="538"/>
      <c r="C4575" s="539"/>
      <c r="D4575" s="540"/>
      <c r="E4575" s="541"/>
      <c r="F4575" s="541"/>
      <c r="G4575" s="541"/>
      <c r="H4575" s="541"/>
      <c r="I4575" s="541"/>
      <c r="J4575" s="541"/>
      <c r="K4575" s="541"/>
    </row>
    <row r="4576" spans="2:11" ht="20.100000000000001" customHeight="1" x14ac:dyDescent="0.25">
      <c r="B4576" s="538"/>
      <c r="C4576" s="539"/>
      <c r="D4576" s="540"/>
      <c r="E4576" s="541"/>
      <c r="F4576" s="541"/>
      <c r="G4576" s="541"/>
      <c r="H4576" s="541"/>
      <c r="I4576" s="541"/>
      <c r="J4576" s="541"/>
      <c r="K4576" s="541"/>
    </row>
    <row r="4577" spans="2:11" ht="20.100000000000001" customHeight="1" x14ac:dyDescent="0.25">
      <c r="B4577" s="538"/>
      <c r="C4577" s="539"/>
      <c r="D4577" s="540"/>
      <c r="E4577" s="541"/>
      <c r="F4577" s="541"/>
      <c r="G4577" s="541"/>
      <c r="H4577" s="541"/>
      <c r="I4577" s="541"/>
      <c r="J4577" s="541"/>
      <c r="K4577" s="541"/>
    </row>
    <row r="4578" spans="2:11" ht="20.100000000000001" customHeight="1" x14ac:dyDescent="0.25">
      <c r="B4578" s="538"/>
      <c r="C4578" s="539"/>
      <c r="D4578" s="540"/>
      <c r="E4578" s="541"/>
      <c r="F4578" s="541"/>
      <c r="G4578" s="541"/>
      <c r="H4578" s="541"/>
      <c r="I4578" s="541"/>
      <c r="J4578" s="541"/>
      <c r="K4578" s="541"/>
    </row>
    <row r="4579" spans="2:11" ht="20.100000000000001" customHeight="1" x14ac:dyDescent="0.25">
      <c r="B4579" s="538"/>
      <c r="C4579" s="539"/>
      <c r="D4579" s="540"/>
      <c r="E4579" s="541"/>
      <c r="F4579" s="541"/>
      <c r="G4579" s="541"/>
      <c r="H4579" s="541"/>
      <c r="I4579" s="541"/>
      <c r="J4579" s="541"/>
      <c r="K4579" s="541"/>
    </row>
    <row r="4580" spans="2:11" ht="20.100000000000001" customHeight="1" x14ac:dyDescent="0.25">
      <c r="B4580" s="538"/>
      <c r="C4580" s="539"/>
      <c r="D4580" s="540"/>
      <c r="E4580" s="541"/>
      <c r="F4580" s="541"/>
      <c r="G4580" s="541"/>
      <c r="H4580" s="541"/>
      <c r="I4580" s="541"/>
      <c r="J4580" s="541"/>
      <c r="K4580" s="541"/>
    </row>
    <row r="4581" spans="2:11" ht="20.100000000000001" customHeight="1" x14ac:dyDescent="0.25">
      <c r="B4581" s="538"/>
      <c r="C4581" s="539"/>
      <c r="D4581" s="540"/>
      <c r="E4581" s="541"/>
      <c r="F4581" s="541"/>
      <c r="G4581" s="541"/>
      <c r="H4581" s="541"/>
      <c r="I4581" s="541"/>
      <c r="J4581" s="541"/>
      <c r="K4581" s="541"/>
    </row>
    <row r="4582" spans="2:11" ht="20.100000000000001" customHeight="1" x14ac:dyDescent="0.25">
      <c r="B4582" s="538"/>
      <c r="C4582" s="539"/>
      <c r="D4582" s="540"/>
      <c r="E4582" s="541"/>
      <c r="F4582" s="541"/>
      <c r="G4582" s="541"/>
      <c r="H4582" s="541"/>
      <c r="I4582" s="541"/>
      <c r="J4582" s="541"/>
      <c r="K4582" s="541"/>
    </row>
    <row r="4583" spans="2:11" ht="20.100000000000001" customHeight="1" x14ac:dyDescent="0.25">
      <c r="B4583" s="538"/>
      <c r="C4583" s="539"/>
      <c r="D4583" s="540"/>
      <c r="E4583" s="541"/>
      <c r="F4583" s="541"/>
      <c r="G4583" s="541"/>
      <c r="H4583" s="541"/>
      <c r="I4583" s="541"/>
      <c r="J4583" s="541"/>
      <c r="K4583" s="541"/>
    </row>
    <row r="4584" spans="2:11" ht="20.100000000000001" customHeight="1" x14ac:dyDescent="0.25">
      <c r="B4584" s="538"/>
      <c r="C4584" s="539"/>
      <c r="D4584" s="540"/>
      <c r="E4584" s="541"/>
      <c r="F4584" s="541"/>
      <c r="G4584" s="541"/>
      <c r="H4584" s="541"/>
      <c r="I4584" s="541"/>
      <c r="J4584" s="541"/>
      <c r="K4584" s="541"/>
    </row>
    <row r="4585" spans="2:11" ht="20.100000000000001" customHeight="1" x14ac:dyDescent="0.25">
      <c r="B4585" s="538"/>
      <c r="C4585" s="539"/>
      <c r="D4585" s="540"/>
      <c r="E4585" s="541"/>
      <c r="F4585" s="541"/>
      <c r="G4585" s="541"/>
      <c r="H4585" s="541"/>
      <c r="I4585" s="541"/>
      <c r="J4585" s="541"/>
      <c r="K4585" s="541"/>
    </row>
    <row r="4586" spans="2:11" ht="20.100000000000001" customHeight="1" x14ac:dyDescent="0.25">
      <c r="B4586" s="538"/>
      <c r="C4586" s="539"/>
      <c r="D4586" s="540"/>
      <c r="E4586" s="541"/>
      <c r="F4586" s="541"/>
      <c r="G4586" s="541"/>
      <c r="H4586" s="541"/>
      <c r="I4586" s="541"/>
      <c r="J4586" s="541"/>
      <c r="K4586" s="541"/>
    </row>
    <row r="4587" spans="2:11" ht="20.100000000000001" customHeight="1" x14ac:dyDescent="0.25">
      <c r="B4587" s="538"/>
      <c r="C4587" s="539"/>
      <c r="D4587" s="540"/>
      <c r="E4587" s="541"/>
      <c r="F4587" s="541"/>
      <c r="G4587" s="541"/>
      <c r="H4587" s="541"/>
      <c r="I4587" s="541"/>
      <c r="J4587" s="541"/>
      <c r="K4587" s="541"/>
    </row>
    <row r="4588" spans="2:11" ht="20.100000000000001" customHeight="1" x14ac:dyDescent="0.25">
      <c r="B4588" s="538"/>
      <c r="C4588" s="539"/>
      <c r="D4588" s="540"/>
      <c r="E4588" s="541"/>
      <c r="F4588" s="541"/>
      <c r="G4588" s="541"/>
      <c r="H4588" s="541"/>
      <c r="I4588" s="541"/>
      <c r="J4588" s="541"/>
      <c r="K4588" s="541"/>
    </row>
    <row r="4589" spans="2:11" ht="20.100000000000001" customHeight="1" x14ac:dyDescent="0.25">
      <c r="B4589" s="538"/>
      <c r="C4589" s="539"/>
      <c r="D4589" s="540"/>
      <c r="E4589" s="541"/>
      <c r="F4589" s="541"/>
      <c r="G4589" s="541"/>
      <c r="H4589" s="541"/>
      <c r="I4589" s="541"/>
      <c r="J4589" s="541"/>
      <c r="K4589" s="541"/>
    </row>
    <row r="4590" spans="2:11" ht="20.100000000000001" customHeight="1" x14ac:dyDescent="0.25">
      <c r="B4590" s="538"/>
      <c r="C4590" s="539"/>
      <c r="D4590" s="540"/>
      <c r="E4590" s="541"/>
      <c r="F4590" s="541"/>
      <c r="G4590" s="541"/>
      <c r="H4590" s="541"/>
      <c r="I4590" s="541"/>
      <c r="J4590" s="541"/>
      <c r="K4590" s="541"/>
    </row>
    <row r="4591" spans="2:11" ht="20.100000000000001" customHeight="1" x14ac:dyDescent="0.25">
      <c r="B4591" s="538"/>
      <c r="C4591" s="539"/>
      <c r="D4591" s="540"/>
      <c r="E4591" s="541"/>
      <c r="F4591" s="541"/>
      <c r="G4591" s="541"/>
      <c r="H4591" s="541"/>
      <c r="I4591" s="541"/>
      <c r="J4591" s="541"/>
      <c r="K4591" s="541"/>
    </row>
    <row r="4592" spans="2:11" ht="20.100000000000001" customHeight="1" x14ac:dyDescent="0.25">
      <c r="B4592" s="538"/>
      <c r="C4592" s="539"/>
      <c r="D4592" s="540"/>
      <c r="E4592" s="541"/>
      <c r="F4592" s="541"/>
      <c r="G4592" s="541"/>
      <c r="H4592" s="541"/>
      <c r="I4592" s="541"/>
      <c r="J4592" s="541"/>
      <c r="K4592" s="541"/>
    </row>
    <row r="4593" spans="2:11" ht="20.100000000000001" customHeight="1" x14ac:dyDescent="0.25">
      <c r="B4593" s="538"/>
      <c r="C4593" s="539"/>
      <c r="D4593" s="540"/>
      <c r="E4593" s="541"/>
      <c r="F4593" s="541"/>
      <c r="G4593" s="541"/>
      <c r="H4593" s="541"/>
      <c r="I4593" s="541"/>
      <c r="J4593" s="541"/>
      <c r="K4593" s="541"/>
    </row>
    <row r="4594" spans="2:11" ht="20.100000000000001" customHeight="1" x14ac:dyDescent="0.25">
      <c r="B4594" s="538"/>
      <c r="C4594" s="539"/>
      <c r="D4594" s="540"/>
      <c r="E4594" s="541"/>
      <c r="F4594" s="541"/>
      <c r="G4594" s="541"/>
      <c r="H4594" s="541"/>
      <c r="I4594" s="541"/>
      <c r="J4594" s="541"/>
      <c r="K4594" s="541"/>
    </row>
    <row r="4595" spans="2:11" ht="20.100000000000001" customHeight="1" x14ac:dyDescent="0.25">
      <c r="B4595" s="538"/>
      <c r="C4595" s="539"/>
      <c r="D4595" s="540"/>
      <c r="E4595" s="541"/>
      <c r="F4595" s="541"/>
      <c r="G4595" s="541"/>
      <c r="H4595" s="541"/>
      <c r="I4595" s="541"/>
      <c r="J4595" s="541"/>
      <c r="K4595" s="541"/>
    </row>
    <row r="4596" spans="2:11" ht="20.100000000000001" customHeight="1" x14ac:dyDescent="0.25">
      <c r="B4596" s="538"/>
      <c r="C4596" s="539"/>
      <c r="D4596" s="540"/>
      <c r="E4596" s="541"/>
      <c r="F4596" s="541"/>
      <c r="G4596" s="541"/>
      <c r="H4596" s="541"/>
      <c r="I4596" s="541"/>
      <c r="J4596" s="541"/>
      <c r="K4596" s="541"/>
    </row>
    <row r="4597" spans="2:11" ht="20.100000000000001" customHeight="1" x14ac:dyDescent="0.25">
      <c r="B4597" s="538"/>
      <c r="C4597" s="539"/>
      <c r="D4597" s="540"/>
      <c r="E4597" s="541"/>
      <c r="F4597" s="541"/>
      <c r="G4597" s="541"/>
      <c r="H4597" s="541"/>
      <c r="I4597" s="541"/>
      <c r="J4597" s="541"/>
      <c r="K4597" s="541"/>
    </row>
    <row r="4598" spans="2:11" ht="20.100000000000001" customHeight="1" x14ac:dyDescent="0.25">
      <c r="B4598" s="538"/>
      <c r="C4598" s="539"/>
      <c r="D4598" s="540"/>
      <c r="E4598" s="541"/>
      <c r="F4598" s="541"/>
      <c r="G4598" s="541"/>
      <c r="H4598" s="541"/>
      <c r="I4598" s="541"/>
      <c r="J4598" s="541"/>
      <c r="K4598" s="541"/>
    </row>
    <row r="4599" spans="2:11" ht="20.100000000000001" customHeight="1" x14ac:dyDescent="0.25">
      <c r="B4599" s="538"/>
      <c r="C4599" s="539"/>
      <c r="D4599" s="540"/>
      <c r="E4599" s="541"/>
      <c r="F4599" s="541"/>
      <c r="G4599" s="541"/>
      <c r="H4599" s="541"/>
      <c r="I4599" s="541"/>
      <c r="J4599" s="541"/>
      <c r="K4599" s="541"/>
    </row>
    <row r="4600" spans="2:11" ht="20.100000000000001" customHeight="1" x14ac:dyDescent="0.25">
      <c r="B4600" s="538"/>
      <c r="C4600" s="539"/>
      <c r="D4600" s="540"/>
      <c r="E4600" s="541"/>
      <c r="F4600" s="541"/>
      <c r="G4600" s="541"/>
      <c r="H4600" s="541"/>
      <c r="I4600" s="541"/>
      <c r="J4600" s="541"/>
      <c r="K4600" s="541"/>
    </row>
    <row r="4601" spans="2:11" ht="20.100000000000001" customHeight="1" x14ac:dyDescent="0.25">
      <c r="B4601" s="538"/>
      <c r="C4601" s="539"/>
      <c r="D4601" s="540"/>
      <c r="E4601" s="541"/>
      <c r="F4601" s="541"/>
      <c r="G4601" s="541"/>
      <c r="H4601" s="541"/>
      <c r="I4601" s="541"/>
      <c r="J4601" s="541"/>
      <c r="K4601" s="541"/>
    </row>
    <row r="4602" spans="2:11" ht="20.100000000000001" customHeight="1" x14ac:dyDescent="0.25">
      <c r="B4602" s="538"/>
      <c r="C4602" s="539"/>
      <c r="D4602" s="540"/>
      <c r="E4602" s="541"/>
      <c r="F4602" s="541"/>
      <c r="G4602" s="541"/>
      <c r="H4602" s="541"/>
      <c r="I4602" s="541"/>
      <c r="J4602" s="541"/>
      <c r="K4602" s="541"/>
    </row>
    <row r="4603" spans="2:11" ht="20.100000000000001" customHeight="1" x14ac:dyDescent="0.25">
      <c r="B4603" s="538"/>
      <c r="C4603" s="539"/>
      <c r="D4603" s="540"/>
      <c r="E4603" s="541"/>
      <c r="F4603" s="541"/>
      <c r="G4603" s="541"/>
      <c r="H4603" s="541"/>
      <c r="I4603" s="541"/>
      <c r="J4603" s="541"/>
      <c r="K4603" s="541"/>
    </row>
    <row r="4604" spans="2:11" ht="20.100000000000001" customHeight="1" x14ac:dyDescent="0.25">
      <c r="B4604" s="538"/>
      <c r="C4604" s="539"/>
      <c r="D4604" s="540"/>
      <c r="E4604" s="541"/>
      <c r="F4604" s="541"/>
      <c r="G4604" s="541"/>
      <c r="H4604" s="541"/>
      <c r="I4604" s="541"/>
      <c r="J4604" s="541"/>
      <c r="K4604" s="541"/>
    </row>
    <row r="4605" spans="2:11" ht="20.100000000000001" customHeight="1" x14ac:dyDescent="0.25">
      <c r="B4605" s="538"/>
      <c r="C4605" s="539"/>
      <c r="D4605" s="540"/>
      <c r="E4605" s="541"/>
      <c r="F4605" s="541"/>
      <c r="G4605" s="541"/>
      <c r="H4605" s="541"/>
      <c r="I4605" s="541"/>
      <c r="J4605" s="541"/>
      <c r="K4605" s="541"/>
    </row>
    <row r="4606" spans="2:11" ht="20.100000000000001" customHeight="1" x14ac:dyDescent="0.25">
      <c r="B4606" s="538"/>
      <c r="C4606" s="539"/>
      <c r="D4606" s="540"/>
      <c r="E4606" s="541"/>
      <c r="F4606" s="541"/>
      <c r="G4606" s="541"/>
      <c r="H4606" s="541"/>
      <c r="I4606" s="541"/>
      <c r="J4606" s="541"/>
      <c r="K4606" s="541"/>
    </row>
    <row r="4607" spans="2:11" ht="20.100000000000001" customHeight="1" x14ac:dyDescent="0.25">
      <c r="B4607" s="538"/>
      <c r="C4607" s="539"/>
      <c r="D4607" s="540"/>
      <c r="E4607" s="541"/>
      <c r="F4607" s="541"/>
      <c r="G4607" s="541"/>
      <c r="H4607" s="541"/>
      <c r="I4607" s="541"/>
      <c r="J4607" s="541"/>
      <c r="K4607" s="541"/>
    </row>
    <row r="4608" spans="2:11" ht="20.100000000000001" customHeight="1" x14ac:dyDescent="0.25">
      <c r="B4608" s="538"/>
      <c r="C4608" s="539"/>
      <c r="D4608" s="540"/>
      <c r="E4608" s="541"/>
      <c r="F4608" s="541"/>
      <c r="G4608" s="541"/>
      <c r="H4608" s="541"/>
      <c r="I4608" s="541"/>
      <c r="J4608" s="541"/>
      <c r="K4608" s="541"/>
    </row>
    <row r="4609" spans="2:11" ht="20.100000000000001" customHeight="1" x14ac:dyDescent="0.25">
      <c r="B4609" s="538"/>
      <c r="C4609" s="539"/>
      <c r="D4609" s="540"/>
      <c r="E4609" s="541"/>
      <c r="F4609" s="541"/>
      <c r="G4609" s="541"/>
      <c r="H4609" s="541"/>
      <c r="I4609" s="541"/>
      <c r="J4609" s="541"/>
      <c r="K4609" s="541"/>
    </row>
    <row r="4610" spans="2:11" ht="20.100000000000001" customHeight="1" x14ac:dyDescent="0.25">
      <c r="B4610" s="538"/>
      <c r="C4610" s="539"/>
      <c r="D4610" s="540"/>
      <c r="E4610" s="541"/>
      <c r="F4610" s="541"/>
      <c r="G4610" s="541"/>
      <c r="H4610" s="541"/>
      <c r="I4610" s="541"/>
      <c r="J4610" s="541"/>
      <c r="K4610" s="541"/>
    </row>
    <row r="4611" spans="2:11" ht="20.100000000000001" customHeight="1" x14ac:dyDescent="0.25">
      <c r="B4611" s="538"/>
      <c r="C4611" s="539"/>
      <c r="D4611" s="540"/>
      <c r="E4611" s="541"/>
      <c r="F4611" s="541"/>
      <c r="G4611" s="541"/>
      <c r="H4611" s="541"/>
      <c r="I4611" s="541"/>
      <c r="J4611" s="541"/>
      <c r="K4611" s="541"/>
    </row>
    <row r="4612" spans="2:11" ht="20.100000000000001" customHeight="1" x14ac:dyDescent="0.25">
      <c r="B4612" s="538"/>
      <c r="C4612" s="539"/>
      <c r="D4612" s="540"/>
      <c r="E4612" s="541"/>
      <c r="F4612" s="541"/>
      <c r="G4612" s="541"/>
      <c r="H4612" s="541"/>
      <c r="I4612" s="541"/>
      <c r="J4612" s="541"/>
      <c r="K4612" s="541"/>
    </row>
    <row r="4613" spans="2:11" ht="20.100000000000001" customHeight="1" x14ac:dyDescent="0.25">
      <c r="B4613" s="538"/>
      <c r="C4613" s="539"/>
      <c r="D4613" s="540"/>
      <c r="E4613" s="541"/>
      <c r="F4613" s="541"/>
      <c r="G4613" s="541"/>
      <c r="H4613" s="541"/>
      <c r="I4613" s="541"/>
      <c r="J4613" s="541"/>
      <c r="K4613" s="541"/>
    </row>
    <row r="4614" spans="2:11" ht="20.100000000000001" customHeight="1" x14ac:dyDescent="0.25">
      <c r="B4614" s="538"/>
      <c r="C4614" s="539"/>
      <c r="D4614" s="540"/>
      <c r="E4614" s="541"/>
      <c r="F4614" s="541"/>
      <c r="G4614" s="541"/>
      <c r="H4614" s="541"/>
      <c r="I4614" s="541"/>
      <c r="J4614" s="541"/>
      <c r="K4614" s="541"/>
    </row>
    <row r="4615" spans="2:11" ht="20.100000000000001" customHeight="1" x14ac:dyDescent="0.25">
      <c r="B4615" s="538"/>
      <c r="C4615" s="539"/>
      <c r="D4615" s="540"/>
      <c r="E4615" s="541"/>
      <c r="F4615" s="541"/>
      <c r="G4615" s="541"/>
      <c r="H4615" s="541"/>
      <c r="I4615" s="541"/>
      <c r="J4615" s="541"/>
      <c r="K4615" s="541"/>
    </row>
    <row r="4616" spans="2:11" ht="20.100000000000001" customHeight="1" x14ac:dyDescent="0.25">
      <c r="B4616" s="538"/>
      <c r="C4616" s="539"/>
      <c r="D4616" s="540"/>
      <c r="E4616" s="541"/>
      <c r="F4616" s="541"/>
      <c r="G4616" s="541"/>
      <c r="H4616" s="541"/>
      <c r="I4616" s="541"/>
      <c r="J4616" s="541"/>
      <c r="K4616" s="541"/>
    </row>
    <row r="4617" spans="2:11" ht="20.100000000000001" customHeight="1" x14ac:dyDescent="0.25">
      <c r="B4617" s="538"/>
      <c r="C4617" s="539"/>
      <c r="D4617" s="540"/>
      <c r="E4617" s="541"/>
      <c r="F4617" s="541"/>
      <c r="G4617" s="541"/>
      <c r="H4617" s="541"/>
      <c r="I4617" s="541"/>
      <c r="J4617" s="541"/>
      <c r="K4617" s="541"/>
    </row>
    <row r="4618" spans="2:11" ht="20.100000000000001" customHeight="1" x14ac:dyDescent="0.25">
      <c r="B4618" s="538"/>
      <c r="C4618" s="539"/>
      <c r="D4618" s="540"/>
      <c r="E4618" s="541"/>
      <c r="F4618" s="541"/>
      <c r="G4618" s="541"/>
      <c r="H4618" s="541"/>
      <c r="I4618" s="541"/>
      <c r="J4618" s="541"/>
      <c r="K4618" s="541"/>
    </row>
    <row r="4619" spans="2:11" ht="20.100000000000001" customHeight="1" x14ac:dyDescent="0.25">
      <c r="B4619" s="538"/>
      <c r="C4619" s="539"/>
      <c r="D4619" s="540"/>
      <c r="E4619" s="541"/>
      <c r="F4619" s="541"/>
      <c r="G4619" s="541"/>
      <c r="H4619" s="541"/>
      <c r="I4619" s="541"/>
      <c r="J4619" s="541"/>
      <c r="K4619" s="541"/>
    </row>
    <row r="4620" spans="2:11" ht="20.100000000000001" customHeight="1" x14ac:dyDescent="0.25">
      <c r="B4620" s="538"/>
      <c r="C4620" s="539"/>
      <c r="D4620" s="540"/>
      <c r="E4620" s="541"/>
      <c r="F4620" s="541"/>
      <c r="G4620" s="541"/>
      <c r="H4620" s="541"/>
      <c r="I4620" s="541"/>
      <c r="J4620" s="541"/>
      <c r="K4620" s="541"/>
    </row>
    <row r="4621" spans="2:11" ht="20.100000000000001" customHeight="1" x14ac:dyDescent="0.25">
      <c r="B4621" s="538"/>
      <c r="C4621" s="539"/>
      <c r="D4621" s="540"/>
      <c r="E4621" s="541"/>
      <c r="F4621" s="541"/>
      <c r="G4621" s="541"/>
      <c r="H4621" s="541"/>
      <c r="I4621" s="541"/>
      <c r="J4621" s="541"/>
      <c r="K4621" s="541"/>
    </row>
    <row r="4622" spans="2:11" ht="20.100000000000001" customHeight="1" x14ac:dyDescent="0.25">
      <c r="B4622" s="538"/>
      <c r="C4622" s="539"/>
      <c r="D4622" s="540"/>
      <c r="E4622" s="541"/>
      <c r="F4622" s="541"/>
      <c r="G4622" s="541"/>
      <c r="H4622" s="541"/>
      <c r="I4622" s="541"/>
      <c r="J4622" s="541"/>
      <c r="K4622" s="541"/>
    </row>
    <row r="4623" spans="2:11" ht="20.100000000000001" customHeight="1" x14ac:dyDescent="0.25">
      <c r="B4623" s="538"/>
      <c r="C4623" s="539"/>
      <c r="D4623" s="540"/>
      <c r="E4623" s="541"/>
      <c r="F4623" s="541"/>
      <c r="G4623" s="541"/>
      <c r="H4623" s="541"/>
      <c r="I4623" s="541"/>
      <c r="J4623" s="541"/>
      <c r="K4623" s="541"/>
    </row>
    <row r="4624" spans="2:11" ht="20.100000000000001" customHeight="1" x14ac:dyDescent="0.25">
      <c r="B4624" s="538"/>
      <c r="C4624" s="539"/>
      <c r="D4624" s="540"/>
      <c r="E4624" s="541"/>
      <c r="F4624" s="541"/>
      <c r="G4624" s="541"/>
      <c r="H4624" s="541"/>
      <c r="I4624" s="541"/>
      <c r="J4624" s="541"/>
      <c r="K4624" s="541"/>
    </row>
    <row r="4625" spans="2:11" ht="20.100000000000001" customHeight="1" x14ac:dyDescent="0.25">
      <c r="B4625" s="538"/>
      <c r="C4625" s="539"/>
      <c r="D4625" s="540"/>
      <c r="E4625" s="541"/>
      <c r="F4625" s="541"/>
      <c r="G4625" s="541"/>
      <c r="H4625" s="541"/>
      <c r="I4625" s="541"/>
      <c r="J4625" s="541"/>
      <c r="K4625" s="541"/>
    </row>
    <row r="4626" spans="2:11" ht="20.100000000000001" customHeight="1" x14ac:dyDescent="0.25">
      <c r="B4626" s="538"/>
      <c r="C4626" s="539"/>
      <c r="D4626" s="540"/>
      <c r="E4626" s="541"/>
      <c r="F4626" s="541"/>
      <c r="G4626" s="541"/>
      <c r="H4626" s="541"/>
      <c r="I4626" s="541"/>
      <c r="J4626" s="541"/>
      <c r="K4626" s="541"/>
    </row>
    <row r="4627" spans="2:11" ht="20.100000000000001" customHeight="1" x14ac:dyDescent="0.25">
      <c r="B4627" s="538"/>
      <c r="C4627" s="539"/>
      <c r="D4627" s="540"/>
      <c r="E4627" s="541"/>
      <c r="F4627" s="541"/>
      <c r="G4627" s="541"/>
      <c r="H4627" s="541"/>
      <c r="I4627" s="541"/>
      <c r="J4627" s="541"/>
      <c r="K4627" s="541"/>
    </row>
    <row r="4628" spans="2:11" ht="20.100000000000001" customHeight="1" x14ac:dyDescent="0.25">
      <c r="B4628" s="538"/>
      <c r="C4628" s="539"/>
      <c r="D4628" s="540"/>
      <c r="E4628" s="541"/>
      <c r="F4628" s="541"/>
      <c r="G4628" s="541"/>
      <c r="H4628" s="541"/>
      <c r="I4628" s="541"/>
      <c r="J4628" s="541"/>
      <c r="K4628" s="541"/>
    </row>
    <row r="4629" spans="2:11" ht="20.100000000000001" customHeight="1" x14ac:dyDescent="0.25">
      <c r="B4629" s="538"/>
      <c r="C4629" s="539"/>
      <c r="D4629" s="540"/>
      <c r="E4629" s="541"/>
      <c r="F4629" s="541"/>
      <c r="G4629" s="541"/>
      <c r="H4629" s="541"/>
      <c r="I4629" s="541"/>
      <c r="J4629" s="541"/>
      <c r="K4629" s="541"/>
    </row>
    <row r="4630" spans="2:11" ht="20.100000000000001" customHeight="1" x14ac:dyDescent="0.25">
      <c r="B4630" s="538"/>
      <c r="C4630" s="539"/>
      <c r="D4630" s="540"/>
      <c r="E4630" s="541"/>
      <c r="F4630" s="541"/>
      <c r="G4630" s="541"/>
      <c r="H4630" s="541"/>
      <c r="I4630" s="541"/>
      <c r="J4630" s="541"/>
      <c r="K4630" s="541"/>
    </row>
    <row r="4631" spans="2:11" ht="20.100000000000001" customHeight="1" x14ac:dyDescent="0.25">
      <c r="B4631" s="538"/>
      <c r="C4631" s="539"/>
      <c r="D4631" s="540"/>
      <c r="E4631" s="541"/>
      <c r="F4631" s="541"/>
      <c r="G4631" s="541"/>
      <c r="H4631" s="541"/>
      <c r="I4631" s="541"/>
      <c r="J4631" s="541"/>
      <c r="K4631" s="541"/>
    </row>
    <row r="4632" spans="2:11" ht="20.100000000000001" customHeight="1" x14ac:dyDescent="0.25">
      <c r="B4632" s="538"/>
      <c r="C4632" s="539"/>
      <c r="D4632" s="540"/>
      <c r="E4632" s="541"/>
      <c r="F4632" s="541"/>
      <c r="G4632" s="541"/>
      <c r="H4632" s="541"/>
      <c r="I4632" s="541"/>
      <c r="J4632" s="541"/>
      <c r="K4632" s="541"/>
    </row>
    <row r="4633" spans="2:11" ht="20.100000000000001" customHeight="1" x14ac:dyDescent="0.25">
      <c r="B4633" s="538"/>
      <c r="C4633" s="539"/>
      <c r="D4633" s="540"/>
      <c r="E4633" s="541"/>
      <c r="F4633" s="541"/>
      <c r="G4633" s="541"/>
      <c r="H4633" s="541"/>
      <c r="I4633" s="541"/>
      <c r="J4633" s="541"/>
      <c r="K4633" s="541"/>
    </row>
    <row r="4634" spans="2:11" ht="20.100000000000001" customHeight="1" x14ac:dyDescent="0.25">
      <c r="B4634" s="538"/>
      <c r="C4634" s="539"/>
      <c r="D4634" s="540"/>
      <c r="E4634" s="541"/>
      <c r="F4634" s="541"/>
      <c r="G4634" s="541"/>
      <c r="H4634" s="541"/>
      <c r="I4634" s="541"/>
      <c r="J4634" s="541"/>
      <c r="K4634" s="541"/>
    </row>
    <row r="4635" spans="2:11" ht="20.100000000000001" customHeight="1" x14ac:dyDescent="0.25">
      <c r="B4635" s="538"/>
      <c r="C4635" s="539"/>
      <c r="D4635" s="540"/>
      <c r="E4635" s="541"/>
      <c r="F4635" s="541"/>
      <c r="G4635" s="541"/>
      <c r="H4635" s="541"/>
      <c r="I4635" s="541"/>
      <c r="J4635" s="541"/>
      <c r="K4635" s="541"/>
    </row>
    <row r="4636" spans="2:11" ht="20.100000000000001" customHeight="1" x14ac:dyDescent="0.25">
      <c r="B4636" s="538"/>
      <c r="C4636" s="539"/>
      <c r="D4636" s="540"/>
      <c r="E4636" s="541"/>
      <c r="F4636" s="541"/>
      <c r="G4636" s="541"/>
      <c r="H4636" s="541"/>
      <c r="I4636" s="541"/>
      <c r="J4636" s="541"/>
      <c r="K4636" s="541"/>
    </row>
    <row r="4637" spans="2:11" ht="20.100000000000001" customHeight="1" x14ac:dyDescent="0.25">
      <c r="B4637" s="538"/>
      <c r="C4637" s="539"/>
      <c r="D4637" s="540"/>
      <c r="E4637" s="541"/>
      <c r="F4637" s="541"/>
      <c r="G4637" s="541"/>
      <c r="H4637" s="541"/>
      <c r="I4637" s="541"/>
      <c r="J4637" s="541"/>
      <c r="K4637" s="541"/>
    </row>
    <row r="4638" spans="2:11" ht="20.100000000000001" customHeight="1" x14ac:dyDescent="0.25">
      <c r="B4638" s="538"/>
      <c r="C4638" s="539"/>
      <c r="D4638" s="540"/>
      <c r="E4638" s="541"/>
      <c r="F4638" s="541"/>
      <c r="G4638" s="541"/>
      <c r="H4638" s="541"/>
      <c r="I4638" s="541"/>
      <c r="J4638" s="541"/>
      <c r="K4638" s="541"/>
    </row>
    <row r="4639" spans="2:11" ht="20.100000000000001" customHeight="1" x14ac:dyDescent="0.25">
      <c r="B4639" s="538"/>
      <c r="C4639" s="539"/>
      <c r="D4639" s="540"/>
      <c r="E4639" s="541"/>
      <c r="F4639" s="541"/>
      <c r="G4639" s="541"/>
      <c r="H4639" s="541"/>
      <c r="I4639" s="541"/>
      <c r="J4639" s="541"/>
      <c r="K4639" s="541"/>
    </row>
    <row r="4640" spans="2:11" ht="20.100000000000001" customHeight="1" x14ac:dyDescent="0.25">
      <c r="B4640" s="538"/>
      <c r="C4640" s="539"/>
      <c r="D4640" s="540"/>
      <c r="E4640" s="541"/>
      <c r="F4640" s="541"/>
      <c r="G4640" s="541"/>
      <c r="H4640" s="541"/>
      <c r="I4640" s="541"/>
      <c r="J4640" s="541"/>
      <c r="K4640" s="541"/>
    </row>
    <row r="4641" spans="2:11" ht="20.100000000000001" customHeight="1" x14ac:dyDescent="0.25">
      <c r="B4641" s="538"/>
      <c r="C4641" s="539"/>
      <c r="D4641" s="540"/>
      <c r="E4641" s="541"/>
      <c r="F4641" s="541"/>
      <c r="G4641" s="541"/>
      <c r="H4641" s="541"/>
      <c r="I4641" s="541"/>
      <c r="J4641" s="541"/>
      <c r="K4641" s="541"/>
    </row>
    <row r="4642" spans="2:11" ht="20.100000000000001" customHeight="1" x14ac:dyDescent="0.25">
      <c r="B4642" s="538"/>
      <c r="C4642" s="539"/>
      <c r="D4642" s="540"/>
      <c r="E4642" s="541"/>
      <c r="F4642" s="541"/>
      <c r="G4642" s="541"/>
      <c r="H4642" s="541"/>
      <c r="I4642" s="541"/>
      <c r="J4642" s="541"/>
      <c r="K4642" s="541"/>
    </row>
    <row r="4643" spans="2:11" ht="20.100000000000001" customHeight="1" x14ac:dyDescent="0.25">
      <c r="B4643" s="538"/>
      <c r="C4643" s="539"/>
      <c r="D4643" s="540"/>
      <c r="E4643" s="541"/>
      <c r="F4643" s="541"/>
      <c r="G4643" s="541"/>
      <c r="H4643" s="541"/>
      <c r="I4643" s="541"/>
      <c r="J4643" s="541"/>
      <c r="K4643" s="541"/>
    </row>
    <row r="4644" spans="2:11" ht="20.100000000000001" customHeight="1" x14ac:dyDescent="0.25">
      <c r="B4644" s="538"/>
      <c r="C4644" s="539"/>
      <c r="D4644" s="540"/>
      <c r="E4644" s="541"/>
      <c r="F4644" s="541"/>
      <c r="G4644" s="541"/>
      <c r="H4644" s="541"/>
      <c r="I4644" s="541"/>
      <c r="J4644" s="541"/>
      <c r="K4644" s="541"/>
    </row>
    <row r="4645" spans="2:11" ht="20.100000000000001" customHeight="1" x14ac:dyDescent="0.25">
      <c r="B4645" s="538"/>
      <c r="C4645" s="539"/>
      <c r="D4645" s="540"/>
      <c r="E4645" s="541"/>
      <c r="F4645" s="541"/>
      <c r="G4645" s="541"/>
      <c r="H4645" s="541"/>
      <c r="I4645" s="541"/>
      <c r="J4645" s="541"/>
      <c r="K4645" s="541"/>
    </row>
    <row r="4646" spans="2:11" ht="20.100000000000001" customHeight="1" x14ac:dyDescent="0.25">
      <c r="B4646" s="538"/>
      <c r="C4646" s="539"/>
      <c r="D4646" s="540"/>
      <c r="E4646" s="541"/>
      <c r="F4646" s="541"/>
      <c r="G4646" s="541"/>
      <c r="H4646" s="541"/>
      <c r="I4646" s="541"/>
      <c r="J4646" s="541"/>
      <c r="K4646" s="541"/>
    </row>
    <row r="4647" spans="2:11" ht="20.100000000000001" customHeight="1" x14ac:dyDescent="0.25">
      <c r="B4647" s="538"/>
      <c r="C4647" s="539"/>
      <c r="D4647" s="540"/>
      <c r="E4647" s="541"/>
      <c r="F4647" s="541"/>
      <c r="G4647" s="541"/>
      <c r="H4647" s="541"/>
      <c r="I4647" s="541"/>
      <c r="J4647" s="541"/>
      <c r="K4647" s="541"/>
    </row>
    <row r="4648" spans="2:11" ht="20.100000000000001" customHeight="1" x14ac:dyDescent="0.25">
      <c r="B4648" s="538"/>
      <c r="C4648" s="539"/>
      <c r="D4648" s="540"/>
      <c r="E4648" s="541"/>
      <c r="F4648" s="541"/>
      <c r="G4648" s="541"/>
      <c r="H4648" s="541"/>
      <c r="I4648" s="541"/>
      <c r="J4648" s="541"/>
      <c r="K4648" s="541"/>
    </row>
    <row r="4649" spans="2:11" ht="20.100000000000001" customHeight="1" x14ac:dyDescent="0.25">
      <c r="B4649" s="538"/>
      <c r="C4649" s="539"/>
      <c r="D4649" s="540"/>
      <c r="E4649" s="541"/>
      <c r="F4649" s="541"/>
      <c r="G4649" s="541"/>
      <c r="H4649" s="541"/>
      <c r="I4649" s="541"/>
      <c r="J4649" s="541"/>
      <c r="K4649" s="541"/>
    </row>
    <row r="4650" spans="2:11" ht="20.100000000000001" customHeight="1" x14ac:dyDescent="0.25">
      <c r="B4650" s="538"/>
      <c r="C4650" s="539"/>
      <c r="D4650" s="540"/>
      <c r="E4650" s="541"/>
      <c r="F4650" s="541"/>
      <c r="G4650" s="541"/>
      <c r="H4650" s="541"/>
      <c r="I4650" s="541"/>
      <c r="J4650" s="541"/>
      <c r="K4650" s="541"/>
    </row>
    <row r="4651" spans="2:11" ht="20.100000000000001" customHeight="1" x14ac:dyDescent="0.25">
      <c r="B4651" s="538"/>
      <c r="C4651" s="539"/>
      <c r="D4651" s="540"/>
      <c r="E4651" s="541"/>
      <c r="F4651" s="541"/>
      <c r="G4651" s="541"/>
      <c r="H4651" s="541"/>
      <c r="I4651" s="541"/>
      <c r="J4651" s="541"/>
      <c r="K4651" s="541"/>
    </row>
    <row r="4652" spans="2:11" ht="20.100000000000001" customHeight="1" x14ac:dyDescent="0.25">
      <c r="B4652" s="538"/>
      <c r="C4652" s="539"/>
      <c r="D4652" s="540"/>
      <c r="E4652" s="541"/>
      <c r="F4652" s="541"/>
      <c r="G4652" s="541"/>
      <c r="H4652" s="541"/>
      <c r="I4652" s="541"/>
      <c r="J4652" s="541"/>
      <c r="K4652" s="541"/>
    </row>
    <row r="4653" spans="2:11" ht="20.100000000000001" customHeight="1" x14ac:dyDescent="0.25">
      <c r="B4653" s="538"/>
      <c r="C4653" s="539"/>
      <c r="D4653" s="540"/>
      <c r="E4653" s="541"/>
      <c r="F4653" s="541"/>
      <c r="G4653" s="541"/>
      <c r="H4653" s="541"/>
      <c r="I4653" s="541"/>
      <c r="J4653" s="541"/>
      <c r="K4653" s="541"/>
    </row>
    <row r="4654" spans="2:11" ht="20.100000000000001" customHeight="1" x14ac:dyDescent="0.25">
      <c r="B4654" s="538"/>
      <c r="C4654" s="539"/>
      <c r="D4654" s="540"/>
      <c r="E4654" s="541"/>
      <c r="F4654" s="541"/>
      <c r="G4654" s="541"/>
      <c r="H4654" s="541"/>
      <c r="I4654" s="541"/>
      <c r="J4654" s="541"/>
      <c r="K4654" s="541"/>
    </row>
    <row r="4655" spans="2:11" ht="20.100000000000001" customHeight="1" x14ac:dyDescent="0.25">
      <c r="B4655" s="538"/>
      <c r="C4655" s="539"/>
      <c r="D4655" s="540"/>
      <c r="E4655" s="541"/>
      <c r="F4655" s="541"/>
      <c r="G4655" s="541"/>
      <c r="H4655" s="541"/>
      <c r="I4655" s="541"/>
      <c r="J4655" s="541"/>
      <c r="K4655" s="541"/>
    </row>
    <row r="4656" spans="2:11" ht="20.100000000000001" customHeight="1" x14ac:dyDescent="0.25">
      <c r="B4656" s="538"/>
      <c r="C4656" s="539"/>
      <c r="D4656" s="540"/>
      <c r="E4656" s="541"/>
      <c r="F4656" s="541"/>
      <c r="G4656" s="541"/>
      <c r="H4656" s="541"/>
      <c r="I4656" s="541"/>
      <c r="J4656" s="541"/>
      <c r="K4656" s="541"/>
    </row>
    <row r="4657" spans="2:11" ht="20.100000000000001" customHeight="1" x14ac:dyDescent="0.25">
      <c r="B4657" s="538"/>
      <c r="C4657" s="539"/>
      <c r="D4657" s="540"/>
      <c r="E4657" s="541"/>
      <c r="F4657" s="541"/>
      <c r="G4657" s="541"/>
      <c r="H4657" s="541"/>
      <c r="I4657" s="541"/>
      <c r="J4657" s="541"/>
      <c r="K4657" s="541"/>
    </row>
    <row r="4658" spans="2:11" ht="20.100000000000001" customHeight="1" x14ac:dyDescent="0.25">
      <c r="B4658" s="538"/>
      <c r="C4658" s="539"/>
      <c r="D4658" s="540"/>
      <c r="E4658" s="541"/>
      <c r="F4658" s="541"/>
      <c r="G4658" s="541"/>
      <c r="H4658" s="541"/>
      <c r="I4658" s="541"/>
      <c r="J4658" s="541"/>
      <c r="K4658" s="541"/>
    </row>
    <row r="4659" spans="2:11" ht="20.100000000000001" customHeight="1" x14ac:dyDescent="0.25">
      <c r="B4659" s="538"/>
      <c r="C4659" s="539"/>
      <c r="D4659" s="540"/>
      <c r="E4659" s="541"/>
      <c r="F4659" s="541"/>
      <c r="G4659" s="541"/>
      <c r="H4659" s="541"/>
      <c r="I4659" s="541"/>
      <c r="J4659" s="541"/>
      <c r="K4659" s="541"/>
    </row>
    <row r="4660" spans="2:11" ht="20.100000000000001" customHeight="1" x14ac:dyDescent="0.25">
      <c r="B4660" s="538"/>
      <c r="C4660" s="539"/>
      <c r="D4660" s="540"/>
      <c r="E4660" s="541"/>
      <c r="F4660" s="541"/>
      <c r="G4660" s="541"/>
      <c r="H4660" s="541"/>
      <c r="I4660" s="541"/>
      <c r="J4660" s="541"/>
      <c r="K4660" s="541"/>
    </row>
    <row r="4661" spans="2:11" ht="20.100000000000001" customHeight="1" x14ac:dyDescent="0.25">
      <c r="B4661" s="538"/>
      <c r="C4661" s="539"/>
      <c r="D4661" s="540"/>
      <c r="E4661" s="541"/>
      <c r="F4661" s="541"/>
      <c r="G4661" s="541"/>
      <c r="H4661" s="541"/>
      <c r="I4661" s="541"/>
      <c r="J4661" s="541"/>
      <c r="K4661" s="541"/>
    </row>
    <row r="4662" spans="2:11" ht="20.100000000000001" customHeight="1" x14ac:dyDescent="0.25">
      <c r="B4662" s="538"/>
      <c r="C4662" s="539"/>
      <c r="D4662" s="540"/>
      <c r="E4662" s="541"/>
      <c r="F4662" s="541"/>
      <c r="G4662" s="541"/>
      <c r="H4662" s="541"/>
      <c r="I4662" s="541"/>
      <c r="J4662" s="541"/>
      <c r="K4662" s="541"/>
    </row>
    <row r="4663" spans="2:11" ht="20.100000000000001" customHeight="1" x14ac:dyDescent="0.25">
      <c r="B4663" s="538"/>
      <c r="C4663" s="539"/>
      <c r="D4663" s="540"/>
      <c r="E4663" s="541"/>
      <c r="F4663" s="541"/>
      <c r="G4663" s="541"/>
      <c r="H4663" s="541"/>
      <c r="I4663" s="541"/>
      <c r="J4663" s="541"/>
      <c r="K4663" s="541"/>
    </row>
    <row r="4664" spans="2:11" ht="20.100000000000001" customHeight="1" x14ac:dyDescent="0.25">
      <c r="B4664" s="538"/>
      <c r="C4664" s="539"/>
      <c r="D4664" s="540"/>
      <c r="E4664" s="541"/>
      <c r="F4664" s="541"/>
      <c r="G4664" s="541"/>
      <c r="H4664" s="541"/>
      <c r="I4664" s="541"/>
      <c r="J4664" s="541"/>
      <c r="K4664" s="541"/>
    </row>
    <row r="4665" spans="2:11" ht="20.100000000000001" customHeight="1" x14ac:dyDescent="0.25">
      <c r="B4665" s="538"/>
      <c r="C4665" s="539"/>
      <c r="D4665" s="540"/>
      <c r="E4665" s="541"/>
      <c r="F4665" s="541"/>
      <c r="G4665" s="541"/>
      <c r="H4665" s="541"/>
      <c r="I4665" s="541"/>
      <c r="J4665" s="541"/>
      <c r="K4665" s="541"/>
    </row>
    <row r="4666" spans="2:11" ht="20.100000000000001" customHeight="1" x14ac:dyDescent="0.25">
      <c r="B4666" s="538"/>
      <c r="C4666" s="539"/>
      <c r="D4666" s="540"/>
      <c r="E4666" s="541"/>
      <c r="F4666" s="541"/>
      <c r="G4666" s="541"/>
      <c r="H4666" s="541"/>
      <c r="I4666" s="541"/>
      <c r="J4666" s="541"/>
      <c r="K4666" s="541"/>
    </row>
    <row r="4667" spans="2:11" ht="20.100000000000001" customHeight="1" x14ac:dyDescent="0.25">
      <c r="B4667" s="538"/>
      <c r="C4667" s="539"/>
      <c r="D4667" s="540"/>
      <c r="E4667" s="541"/>
      <c r="F4667" s="541"/>
      <c r="G4667" s="541"/>
      <c r="H4667" s="541"/>
      <c r="I4667" s="541"/>
      <c r="J4667" s="541"/>
      <c r="K4667" s="541"/>
    </row>
    <row r="4668" spans="2:11" ht="20.100000000000001" customHeight="1" x14ac:dyDescent="0.25">
      <c r="B4668" s="538"/>
      <c r="C4668" s="539"/>
      <c r="D4668" s="540"/>
      <c r="E4668" s="541"/>
      <c r="F4668" s="541"/>
      <c r="G4668" s="541"/>
      <c r="H4668" s="541"/>
      <c r="I4668" s="541"/>
      <c r="J4668" s="541"/>
      <c r="K4668" s="541"/>
    </row>
    <row r="4669" spans="2:11" ht="20.100000000000001" customHeight="1" x14ac:dyDescent="0.25">
      <c r="B4669" s="538"/>
      <c r="C4669" s="539"/>
      <c r="D4669" s="540"/>
      <c r="E4669" s="541"/>
      <c r="F4669" s="541"/>
      <c r="G4669" s="541"/>
      <c r="H4669" s="541"/>
      <c r="I4669" s="541"/>
      <c r="J4669" s="541"/>
      <c r="K4669" s="541"/>
    </row>
    <row r="4670" spans="2:11" ht="20.100000000000001" customHeight="1" x14ac:dyDescent="0.25">
      <c r="B4670" s="538"/>
      <c r="C4670" s="539"/>
      <c r="D4670" s="540"/>
      <c r="E4670" s="541"/>
      <c r="F4670" s="541"/>
      <c r="G4670" s="541"/>
      <c r="H4670" s="541"/>
      <c r="I4670" s="541"/>
      <c r="J4670" s="541"/>
      <c r="K4670" s="541"/>
    </row>
    <row r="4671" spans="2:11" ht="20.100000000000001" customHeight="1" x14ac:dyDescent="0.25">
      <c r="B4671" s="538"/>
      <c r="C4671" s="539"/>
      <c r="D4671" s="540"/>
      <c r="E4671" s="541"/>
      <c r="F4671" s="541"/>
      <c r="G4671" s="541"/>
      <c r="H4671" s="541"/>
      <c r="I4671" s="541"/>
      <c r="J4671" s="541"/>
      <c r="K4671" s="541"/>
    </row>
    <row r="4672" spans="2:11" ht="20.100000000000001" customHeight="1" x14ac:dyDescent="0.25">
      <c r="B4672" s="538"/>
      <c r="C4672" s="539"/>
      <c r="D4672" s="540"/>
      <c r="E4672" s="541"/>
      <c r="F4672" s="541"/>
      <c r="G4672" s="541"/>
      <c r="H4672" s="541"/>
      <c r="I4672" s="541"/>
      <c r="J4672" s="541"/>
      <c r="K4672" s="541"/>
    </row>
    <row r="4673" spans="2:11" ht="20.100000000000001" customHeight="1" x14ac:dyDescent="0.25">
      <c r="B4673" s="538"/>
      <c r="C4673" s="539"/>
      <c r="D4673" s="540"/>
      <c r="E4673" s="541"/>
      <c r="F4673" s="541"/>
      <c r="G4673" s="541"/>
      <c r="H4673" s="541"/>
      <c r="I4673" s="541"/>
      <c r="J4673" s="541"/>
      <c r="K4673" s="541"/>
    </row>
    <row r="4674" spans="2:11" ht="20.100000000000001" customHeight="1" x14ac:dyDescent="0.25">
      <c r="B4674" s="538"/>
      <c r="C4674" s="539"/>
      <c r="D4674" s="540"/>
      <c r="E4674" s="541"/>
      <c r="F4674" s="541"/>
      <c r="G4674" s="541"/>
      <c r="H4674" s="541"/>
      <c r="I4674" s="541"/>
      <c r="J4674" s="541"/>
      <c r="K4674" s="541"/>
    </row>
    <row r="4675" spans="2:11" ht="20.100000000000001" customHeight="1" x14ac:dyDescent="0.25">
      <c r="B4675" s="538"/>
      <c r="C4675" s="539"/>
      <c r="D4675" s="540"/>
      <c r="E4675" s="541"/>
      <c r="F4675" s="541"/>
      <c r="G4675" s="541"/>
      <c r="H4675" s="541"/>
      <c r="I4675" s="541"/>
      <c r="J4675" s="541"/>
      <c r="K4675" s="541"/>
    </row>
    <row r="4676" spans="2:11" ht="20.100000000000001" customHeight="1" x14ac:dyDescent="0.25">
      <c r="B4676" s="538"/>
      <c r="C4676" s="539"/>
      <c r="D4676" s="540"/>
      <c r="E4676" s="541"/>
      <c r="F4676" s="541"/>
      <c r="G4676" s="541"/>
      <c r="H4676" s="541"/>
      <c r="I4676" s="541"/>
      <c r="J4676" s="541"/>
      <c r="K4676" s="541"/>
    </row>
    <row r="4677" spans="2:11" ht="20.100000000000001" customHeight="1" x14ac:dyDescent="0.25">
      <c r="B4677" s="538"/>
      <c r="C4677" s="539"/>
      <c r="D4677" s="540"/>
      <c r="E4677" s="541"/>
      <c r="F4677" s="541"/>
      <c r="G4677" s="541"/>
      <c r="H4677" s="541"/>
      <c r="I4677" s="541"/>
      <c r="J4677" s="541"/>
      <c r="K4677" s="541"/>
    </row>
    <row r="4678" spans="2:11" ht="20.100000000000001" customHeight="1" x14ac:dyDescent="0.25">
      <c r="B4678" s="538"/>
      <c r="C4678" s="539"/>
      <c r="D4678" s="540"/>
      <c r="E4678" s="541"/>
      <c r="F4678" s="541"/>
      <c r="G4678" s="541"/>
      <c r="H4678" s="541"/>
      <c r="I4678" s="541"/>
      <c r="J4678" s="541"/>
      <c r="K4678" s="541"/>
    </row>
    <row r="4679" spans="2:11" ht="20.100000000000001" customHeight="1" x14ac:dyDescent="0.25">
      <c r="B4679" s="538"/>
      <c r="C4679" s="539"/>
      <c r="D4679" s="540"/>
      <c r="E4679" s="541"/>
      <c r="F4679" s="541"/>
      <c r="G4679" s="541"/>
      <c r="H4679" s="541"/>
      <c r="I4679" s="541"/>
      <c r="J4679" s="541"/>
      <c r="K4679" s="541"/>
    </row>
    <row r="4680" spans="2:11" ht="20.100000000000001" customHeight="1" x14ac:dyDescent="0.25">
      <c r="B4680" s="538"/>
      <c r="C4680" s="539"/>
      <c r="D4680" s="540"/>
      <c r="E4680" s="541"/>
      <c r="F4680" s="541"/>
      <c r="G4680" s="541"/>
      <c r="H4680" s="541"/>
      <c r="I4680" s="541"/>
      <c r="J4680" s="541"/>
      <c r="K4680" s="541"/>
    </row>
    <row r="4681" spans="2:11" ht="20.100000000000001" customHeight="1" x14ac:dyDescent="0.25">
      <c r="B4681" s="538"/>
      <c r="C4681" s="539"/>
      <c r="D4681" s="540"/>
      <c r="E4681" s="541"/>
      <c r="F4681" s="541"/>
      <c r="G4681" s="541"/>
      <c r="H4681" s="541"/>
      <c r="I4681" s="541"/>
      <c r="J4681" s="541"/>
      <c r="K4681" s="541"/>
    </row>
    <row r="4682" spans="2:11" ht="20.100000000000001" customHeight="1" x14ac:dyDescent="0.25">
      <c r="B4682" s="538"/>
      <c r="C4682" s="539"/>
      <c r="D4682" s="540"/>
      <c r="E4682" s="541"/>
      <c r="F4682" s="541"/>
      <c r="G4682" s="541"/>
      <c r="H4682" s="541"/>
      <c r="I4682" s="541"/>
      <c r="J4682" s="541"/>
      <c r="K4682" s="541"/>
    </row>
    <row r="4683" spans="2:11" ht="20.100000000000001" customHeight="1" x14ac:dyDescent="0.25">
      <c r="B4683" s="538"/>
      <c r="C4683" s="539"/>
      <c r="D4683" s="540"/>
      <c r="E4683" s="541"/>
      <c r="F4683" s="541"/>
      <c r="G4683" s="541"/>
      <c r="H4683" s="541"/>
      <c r="I4683" s="541"/>
      <c r="J4683" s="541"/>
      <c r="K4683" s="541"/>
    </row>
    <row r="4684" spans="2:11" ht="20.100000000000001" customHeight="1" x14ac:dyDescent="0.25">
      <c r="B4684" s="538"/>
      <c r="C4684" s="539"/>
      <c r="D4684" s="540"/>
      <c r="E4684" s="541"/>
      <c r="F4684" s="541"/>
      <c r="G4684" s="541"/>
      <c r="H4684" s="541"/>
      <c r="I4684" s="541"/>
      <c r="J4684" s="541"/>
      <c r="K4684" s="541"/>
    </row>
    <row r="4685" spans="2:11" ht="20.100000000000001" customHeight="1" x14ac:dyDescent="0.25">
      <c r="B4685" s="538"/>
      <c r="C4685" s="539"/>
      <c r="D4685" s="540"/>
      <c r="E4685" s="541"/>
      <c r="F4685" s="541"/>
      <c r="G4685" s="541"/>
      <c r="H4685" s="541"/>
      <c r="I4685" s="541"/>
      <c r="J4685" s="541"/>
      <c r="K4685" s="541"/>
    </row>
    <row r="4686" spans="2:11" ht="20.100000000000001" customHeight="1" x14ac:dyDescent="0.25">
      <c r="B4686" s="538"/>
      <c r="C4686" s="539"/>
      <c r="D4686" s="540"/>
      <c r="E4686" s="541"/>
      <c r="F4686" s="541"/>
      <c r="G4686" s="541"/>
      <c r="H4686" s="541"/>
      <c r="I4686" s="541"/>
      <c r="J4686" s="541"/>
      <c r="K4686" s="541"/>
    </row>
    <row r="4687" spans="2:11" ht="20.100000000000001" customHeight="1" x14ac:dyDescent="0.25">
      <c r="B4687" s="538"/>
      <c r="C4687" s="539"/>
      <c r="D4687" s="540"/>
      <c r="E4687" s="541"/>
      <c r="F4687" s="541"/>
      <c r="G4687" s="541"/>
      <c r="H4687" s="541"/>
      <c r="I4687" s="541"/>
      <c r="J4687" s="541"/>
      <c r="K4687" s="541"/>
    </row>
    <row r="4688" spans="2:11" ht="20.100000000000001" customHeight="1" x14ac:dyDescent="0.25">
      <c r="B4688" s="538"/>
      <c r="C4688" s="539"/>
      <c r="D4688" s="540"/>
      <c r="E4688" s="541"/>
      <c r="F4688" s="541"/>
      <c r="G4688" s="541"/>
      <c r="H4688" s="541"/>
      <c r="I4688" s="541"/>
      <c r="J4688" s="541"/>
      <c r="K4688" s="541"/>
    </row>
    <row r="4689" spans="2:11" ht="20.100000000000001" customHeight="1" x14ac:dyDescent="0.25">
      <c r="B4689" s="538"/>
      <c r="C4689" s="539"/>
      <c r="D4689" s="540"/>
      <c r="E4689" s="541"/>
      <c r="F4689" s="541"/>
      <c r="G4689" s="541"/>
      <c r="H4689" s="541"/>
      <c r="I4689" s="541"/>
      <c r="J4689" s="541"/>
      <c r="K4689" s="541"/>
    </row>
    <row r="4690" spans="2:11" ht="20.100000000000001" customHeight="1" x14ac:dyDescent="0.25">
      <c r="B4690" s="538"/>
      <c r="C4690" s="539"/>
      <c r="D4690" s="540"/>
      <c r="E4690" s="541"/>
      <c r="F4690" s="541"/>
      <c r="G4690" s="541"/>
      <c r="H4690" s="541"/>
      <c r="I4690" s="541"/>
      <c r="J4690" s="541"/>
      <c r="K4690" s="541"/>
    </row>
    <row r="4691" spans="2:11" ht="20.100000000000001" customHeight="1" x14ac:dyDescent="0.25">
      <c r="B4691" s="538"/>
      <c r="C4691" s="539"/>
      <c r="D4691" s="540"/>
      <c r="E4691" s="541"/>
      <c r="F4691" s="541"/>
      <c r="G4691" s="541"/>
      <c r="H4691" s="541"/>
      <c r="I4691" s="541"/>
      <c r="J4691" s="541"/>
      <c r="K4691" s="541"/>
    </row>
    <row r="4692" spans="2:11" ht="20.100000000000001" customHeight="1" x14ac:dyDescent="0.25">
      <c r="B4692" s="538"/>
      <c r="C4692" s="539"/>
      <c r="D4692" s="540"/>
      <c r="E4692" s="541"/>
      <c r="F4692" s="541"/>
      <c r="G4692" s="541"/>
      <c r="H4692" s="541"/>
      <c r="I4692" s="541"/>
      <c r="J4692" s="541"/>
      <c r="K4692" s="541"/>
    </row>
    <row r="4693" spans="2:11" ht="20.100000000000001" customHeight="1" x14ac:dyDescent="0.25">
      <c r="B4693" s="538"/>
      <c r="C4693" s="539"/>
      <c r="D4693" s="540"/>
      <c r="E4693" s="541"/>
      <c r="F4693" s="541"/>
      <c r="G4693" s="541"/>
      <c r="H4693" s="541"/>
      <c r="I4693" s="541"/>
      <c r="J4693" s="541"/>
      <c r="K4693" s="541"/>
    </row>
    <row r="4694" spans="2:11" ht="20.100000000000001" customHeight="1" x14ac:dyDescent="0.25">
      <c r="B4694" s="538"/>
      <c r="C4694" s="539"/>
      <c r="D4694" s="540"/>
      <c r="E4694" s="541"/>
      <c r="F4694" s="541"/>
      <c r="G4694" s="541"/>
      <c r="H4694" s="541"/>
      <c r="I4694" s="541"/>
      <c r="J4694" s="541"/>
      <c r="K4694" s="541"/>
    </row>
    <row r="4695" spans="2:11" ht="20.100000000000001" customHeight="1" x14ac:dyDescent="0.25">
      <c r="B4695" s="538"/>
      <c r="C4695" s="539"/>
      <c r="D4695" s="540"/>
      <c r="E4695" s="541"/>
      <c r="F4695" s="541"/>
      <c r="G4695" s="541"/>
      <c r="H4695" s="541"/>
      <c r="I4695" s="541"/>
      <c r="J4695" s="541"/>
      <c r="K4695" s="541"/>
    </row>
    <row r="4696" spans="2:11" ht="20.100000000000001" customHeight="1" x14ac:dyDescent="0.25">
      <c r="B4696" s="538"/>
      <c r="C4696" s="539"/>
      <c r="D4696" s="540"/>
      <c r="E4696" s="541"/>
      <c r="F4696" s="541"/>
      <c r="G4696" s="541"/>
      <c r="H4696" s="541"/>
      <c r="I4696" s="541"/>
      <c r="J4696" s="541"/>
      <c r="K4696" s="541"/>
    </row>
    <row r="4697" spans="2:11" ht="20.100000000000001" customHeight="1" x14ac:dyDescent="0.25">
      <c r="B4697" s="538"/>
      <c r="C4697" s="539"/>
      <c r="D4697" s="540"/>
      <c r="E4697" s="541"/>
      <c r="F4697" s="541"/>
      <c r="G4697" s="541"/>
      <c r="H4697" s="541"/>
      <c r="I4697" s="541"/>
      <c r="J4697" s="541"/>
      <c r="K4697" s="541"/>
    </row>
    <row r="4698" spans="2:11" ht="20.100000000000001" customHeight="1" x14ac:dyDescent="0.25">
      <c r="B4698" s="538"/>
      <c r="C4698" s="539"/>
      <c r="D4698" s="540"/>
      <c r="E4698" s="541"/>
      <c r="F4698" s="541"/>
      <c r="G4698" s="541"/>
      <c r="H4698" s="541"/>
      <c r="I4698" s="541"/>
      <c r="J4698" s="541"/>
      <c r="K4698" s="541"/>
    </row>
    <row r="4699" spans="2:11" ht="20.100000000000001" customHeight="1" x14ac:dyDescent="0.25">
      <c r="B4699" s="538"/>
      <c r="C4699" s="539"/>
      <c r="D4699" s="540"/>
      <c r="E4699" s="541"/>
      <c r="F4699" s="541"/>
      <c r="G4699" s="541"/>
      <c r="H4699" s="541"/>
      <c r="I4699" s="541"/>
      <c r="J4699" s="541"/>
      <c r="K4699" s="541"/>
    </row>
    <row r="4700" spans="2:11" ht="20.100000000000001" customHeight="1" x14ac:dyDescent="0.25">
      <c r="B4700" s="538"/>
      <c r="C4700" s="539"/>
      <c r="D4700" s="540"/>
      <c r="E4700" s="541"/>
      <c r="F4700" s="541"/>
      <c r="G4700" s="541"/>
      <c r="H4700" s="541"/>
      <c r="I4700" s="541"/>
      <c r="J4700" s="541"/>
      <c r="K4700" s="541"/>
    </row>
    <row r="4701" spans="2:11" ht="20.100000000000001" customHeight="1" x14ac:dyDescent="0.25">
      <c r="B4701" s="538"/>
      <c r="C4701" s="539"/>
      <c r="D4701" s="540"/>
      <c r="E4701" s="541"/>
      <c r="F4701" s="541"/>
      <c r="G4701" s="541"/>
      <c r="H4701" s="541"/>
      <c r="I4701" s="541"/>
      <c r="J4701" s="541"/>
      <c r="K4701" s="541"/>
    </row>
    <row r="4702" spans="2:11" ht="20.100000000000001" customHeight="1" x14ac:dyDescent="0.25">
      <c r="B4702" s="538"/>
      <c r="C4702" s="539"/>
      <c r="D4702" s="540"/>
      <c r="E4702" s="541"/>
      <c r="F4702" s="541"/>
      <c r="G4702" s="541"/>
      <c r="H4702" s="541"/>
      <c r="I4702" s="541"/>
      <c r="J4702" s="541"/>
      <c r="K4702" s="541"/>
    </row>
    <row r="4703" spans="2:11" ht="20.100000000000001" customHeight="1" x14ac:dyDescent="0.25">
      <c r="B4703" s="538"/>
      <c r="C4703" s="539"/>
      <c r="D4703" s="540"/>
      <c r="E4703" s="541"/>
      <c r="F4703" s="541"/>
      <c r="G4703" s="541"/>
      <c r="H4703" s="541"/>
      <c r="I4703" s="541"/>
      <c r="J4703" s="541"/>
      <c r="K4703" s="541"/>
    </row>
    <row r="4704" spans="2:11" ht="20.100000000000001" customHeight="1" x14ac:dyDescent="0.25">
      <c r="B4704" s="538"/>
      <c r="C4704" s="539"/>
      <c r="D4704" s="540"/>
      <c r="E4704" s="541"/>
      <c r="F4704" s="541"/>
      <c r="G4704" s="541"/>
      <c r="H4704" s="541"/>
      <c r="I4704" s="541"/>
      <c r="J4704" s="541"/>
      <c r="K4704" s="541"/>
    </row>
    <row r="4705" spans="2:11" ht="20.100000000000001" customHeight="1" x14ac:dyDescent="0.25">
      <c r="B4705" s="538"/>
      <c r="C4705" s="539"/>
      <c r="D4705" s="540"/>
      <c r="E4705" s="541"/>
      <c r="F4705" s="541"/>
      <c r="G4705" s="541"/>
      <c r="H4705" s="541"/>
      <c r="I4705" s="541"/>
      <c r="J4705" s="541"/>
      <c r="K4705" s="541"/>
    </row>
    <row r="4706" spans="2:11" ht="20.100000000000001" customHeight="1" x14ac:dyDescent="0.25">
      <c r="B4706" s="538"/>
      <c r="C4706" s="539"/>
      <c r="D4706" s="540"/>
      <c r="E4706" s="541"/>
      <c r="F4706" s="541"/>
      <c r="G4706" s="541"/>
      <c r="H4706" s="541"/>
      <c r="I4706" s="541"/>
      <c r="J4706" s="541"/>
      <c r="K4706" s="541"/>
    </row>
    <row r="4707" spans="2:11" ht="20.100000000000001" customHeight="1" x14ac:dyDescent="0.25">
      <c r="B4707" s="538"/>
      <c r="C4707" s="539"/>
      <c r="D4707" s="540"/>
      <c r="E4707" s="541"/>
      <c r="F4707" s="541"/>
      <c r="G4707" s="541"/>
      <c r="H4707" s="541"/>
      <c r="I4707" s="541"/>
      <c r="J4707" s="541"/>
      <c r="K4707" s="541"/>
    </row>
    <row r="4708" spans="2:11" ht="20.100000000000001" customHeight="1" x14ac:dyDescent="0.25">
      <c r="B4708" s="538"/>
      <c r="C4708" s="539"/>
      <c r="D4708" s="540"/>
      <c r="E4708" s="541"/>
      <c r="F4708" s="541"/>
      <c r="G4708" s="541"/>
      <c r="H4708" s="541"/>
      <c r="I4708" s="541"/>
      <c r="J4708" s="541"/>
      <c r="K4708" s="541"/>
    </row>
    <row r="4709" spans="2:11" ht="20.100000000000001" customHeight="1" x14ac:dyDescent="0.25">
      <c r="B4709" s="538"/>
      <c r="C4709" s="539"/>
      <c r="D4709" s="540"/>
      <c r="E4709" s="541"/>
      <c r="F4709" s="541"/>
      <c r="G4709" s="541"/>
      <c r="H4709" s="541"/>
      <c r="I4709" s="541"/>
      <c r="J4709" s="541"/>
      <c r="K4709" s="541"/>
    </row>
    <row r="4710" spans="2:11" ht="20.100000000000001" customHeight="1" x14ac:dyDescent="0.25">
      <c r="B4710" s="538"/>
      <c r="C4710" s="539"/>
      <c r="D4710" s="540"/>
      <c r="E4710" s="541"/>
      <c r="F4710" s="541"/>
      <c r="G4710" s="541"/>
      <c r="H4710" s="541"/>
      <c r="I4710" s="541"/>
      <c r="J4710" s="541"/>
      <c r="K4710" s="541"/>
    </row>
    <row r="4711" spans="2:11" ht="20.100000000000001" customHeight="1" x14ac:dyDescent="0.25">
      <c r="B4711" s="538"/>
      <c r="C4711" s="539"/>
      <c r="D4711" s="540"/>
      <c r="E4711" s="541"/>
      <c r="F4711" s="541"/>
      <c r="G4711" s="541"/>
      <c r="H4711" s="541"/>
      <c r="I4711" s="541"/>
      <c r="J4711" s="541"/>
      <c r="K4711" s="541"/>
    </row>
    <row r="4712" spans="2:11" ht="20.100000000000001" customHeight="1" x14ac:dyDescent="0.25">
      <c r="B4712" s="538"/>
      <c r="C4712" s="539"/>
      <c r="D4712" s="540"/>
      <c r="E4712" s="541"/>
      <c r="F4712" s="541"/>
      <c r="G4712" s="541"/>
      <c r="H4712" s="541"/>
      <c r="I4712" s="541"/>
      <c r="J4712" s="541"/>
      <c r="K4712" s="541"/>
    </row>
    <row r="4713" spans="2:11" ht="20.100000000000001" customHeight="1" x14ac:dyDescent="0.25">
      <c r="B4713" s="538"/>
      <c r="C4713" s="539"/>
      <c r="D4713" s="540"/>
      <c r="E4713" s="541"/>
      <c r="F4713" s="541"/>
      <c r="G4713" s="541"/>
      <c r="H4713" s="541"/>
      <c r="I4713" s="541"/>
      <c r="J4713" s="541"/>
      <c r="K4713" s="541"/>
    </row>
    <row r="4714" spans="2:11" ht="20.100000000000001" customHeight="1" x14ac:dyDescent="0.25">
      <c r="B4714" s="538"/>
      <c r="C4714" s="539"/>
      <c r="D4714" s="540"/>
      <c r="E4714" s="541"/>
      <c r="F4714" s="541"/>
      <c r="G4714" s="541"/>
      <c r="H4714" s="541"/>
      <c r="I4714" s="541"/>
      <c r="J4714" s="541"/>
      <c r="K4714" s="541"/>
    </row>
    <row r="4715" spans="2:11" ht="20.100000000000001" customHeight="1" x14ac:dyDescent="0.25">
      <c r="B4715" s="538"/>
      <c r="C4715" s="539"/>
      <c r="D4715" s="540"/>
      <c r="E4715" s="541"/>
      <c r="F4715" s="541"/>
      <c r="G4715" s="541"/>
      <c r="H4715" s="541"/>
      <c r="I4715" s="541"/>
      <c r="J4715" s="541"/>
      <c r="K4715" s="541"/>
    </row>
    <row r="4716" spans="2:11" ht="20.100000000000001" customHeight="1" x14ac:dyDescent="0.25">
      <c r="B4716" s="538"/>
      <c r="C4716" s="539"/>
      <c r="D4716" s="540"/>
      <c r="E4716" s="541"/>
      <c r="F4716" s="541"/>
      <c r="G4716" s="541"/>
      <c r="H4716" s="541"/>
      <c r="I4716" s="541"/>
      <c r="J4716" s="541"/>
      <c r="K4716" s="541"/>
    </row>
    <row r="4717" spans="2:11" ht="20.100000000000001" customHeight="1" x14ac:dyDescent="0.25">
      <c r="B4717" s="538"/>
      <c r="C4717" s="539"/>
      <c r="D4717" s="540"/>
      <c r="E4717" s="541"/>
      <c r="F4717" s="541"/>
      <c r="G4717" s="541"/>
      <c r="H4717" s="541"/>
      <c r="I4717" s="541"/>
      <c r="J4717" s="541"/>
      <c r="K4717" s="541"/>
    </row>
    <row r="4718" spans="2:11" ht="20.100000000000001" customHeight="1" x14ac:dyDescent="0.25">
      <c r="B4718" s="538"/>
      <c r="C4718" s="539"/>
      <c r="D4718" s="540"/>
      <c r="E4718" s="541"/>
      <c r="F4718" s="541"/>
      <c r="G4718" s="541"/>
      <c r="H4718" s="541"/>
      <c r="I4718" s="541"/>
      <c r="J4718" s="541"/>
      <c r="K4718" s="541"/>
    </row>
    <row r="4719" spans="2:11" ht="20.100000000000001" customHeight="1" x14ac:dyDescent="0.25">
      <c r="B4719" s="538"/>
      <c r="C4719" s="539"/>
      <c r="D4719" s="540"/>
      <c r="E4719" s="541"/>
      <c r="F4719" s="541"/>
      <c r="G4719" s="541"/>
      <c r="H4719" s="541"/>
      <c r="I4719" s="541"/>
      <c r="J4719" s="541"/>
      <c r="K4719" s="541"/>
    </row>
    <row r="4720" spans="2:11" ht="20.100000000000001" customHeight="1" x14ac:dyDescent="0.25">
      <c r="B4720" s="538"/>
      <c r="C4720" s="539"/>
      <c r="D4720" s="540"/>
      <c r="E4720" s="541"/>
      <c r="F4720" s="541"/>
      <c r="G4720" s="541"/>
      <c r="H4720" s="541"/>
      <c r="I4720" s="541"/>
      <c r="J4720" s="541"/>
      <c r="K4720" s="541"/>
    </row>
    <row r="4721" spans="2:11" ht="20.100000000000001" customHeight="1" x14ac:dyDescent="0.25">
      <c r="B4721" s="538"/>
      <c r="C4721" s="539"/>
      <c r="D4721" s="540"/>
      <c r="E4721" s="541"/>
      <c r="F4721" s="541"/>
      <c r="G4721" s="541"/>
      <c r="H4721" s="541"/>
      <c r="I4721" s="541"/>
      <c r="J4721" s="541"/>
      <c r="K4721" s="541"/>
    </row>
    <row r="4722" spans="2:11" ht="20.100000000000001" customHeight="1" x14ac:dyDescent="0.25">
      <c r="B4722" s="538"/>
      <c r="C4722" s="539"/>
      <c r="D4722" s="540"/>
      <c r="E4722" s="541"/>
      <c r="F4722" s="541"/>
      <c r="G4722" s="541"/>
      <c r="H4722" s="541"/>
      <c r="I4722" s="541"/>
      <c r="J4722" s="541"/>
      <c r="K4722" s="541"/>
    </row>
    <row r="4723" spans="2:11" ht="20.100000000000001" customHeight="1" x14ac:dyDescent="0.25">
      <c r="B4723" s="538"/>
      <c r="C4723" s="539"/>
      <c r="D4723" s="540"/>
      <c r="E4723" s="541"/>
      <c r="F4723" s="541"/>
      <c r="G4723" s="541"/>
      <c r="H4723" s="541"/>
      <c r="I4723" s="541"/>
      <c r="J4723" s="541"/>
      <c r="K4723" s="541"/>
    </row>
    <row r="4724" spans="2:11" ht="20.100000000000001" customHeight="1" x14ac:dyDescent="0.25">
      <c r="B4724" s="538"/>
      <c r="C4724" s="539"/>
      <c r="D4724" s="540"/>
      <c r="E4724" s="541"/>
      <c r="F4724" s="541"/>
      <c r="G4724" s="541"/>
      <c r="H4724" s="541"/>
      <c r="I4724" s="541"/>
      <c r="J4724" s="541"/>
      <c r="K4724" s="541"/>
    </row>
    <row r="4725" spans="2:11" ht="20.100000000000001" customHeight="1" x14ac:dyDescent="0.25">
      <c r="B4725" s="538"/>
      <c r="C4725" s="539"/>
      <c r="D4725" s="540"/>
      <c r="E4725" s="541"/>
      <c r="F4725" s="541"/>
      <c r="G4725" s="541"/>
      <c r="H4725" s="541"/>
      <c r="I4725" s="541"/>
      <c r="J4725" s="541"/>
      <c r="K4725" s="541"/>
    </row>
    <row r="4726" spans="2:11" ht="20.100000000000001" customHeight="1" x14ac:dyDescent="0.25">
      <c r="B4726" s="538"/>
      <c r="C4726" s="539"/>
      <c r="D4726" s="540"/>
      <c r="E4726" s="541"/>
      <c r="F4726" s="541"/>
      <c r="G4726" s="541"/>
      <c r="H4726" s="541"/>
      <c r="I4726" s="541"/>
      <c r="J4726" s="541"/>
      <c r="K4726" s="541"/>
    </row>
    <row r="4727" spans="2:11" ht="20.100000000000001" customHeight="1" x14ac:dyDescent="0.25">
      <c r="B4727" s="538"/>
      <c r="C4727" s="539"/>
      <c r="D4727" s="540"/>
      <c r="E4727" s="541"/>
      <c r="F4727" s="541"/>
      <c r="G4727" s="541"/>
      <c r="H4727" s="541"/>
      <c r="I4727" s="541"/>
      <c r="J4727" s="541"/>
      <c r="K4727" s="541"/>
    </row>
    <row r="4728" spans="2:11" ht="20.100000000000001" customHeight="1" x14ac:dyDescent="0.25">
      <c r="B4728" s="538"/>
      <c r="C4728" s="539"/>
      <c r="D4728" s="540"/>
      <c r="E4728" s="541"/>
      <c r="F4728" s="541"/>
      <c r="G4728" s="541"/>
      <c r="H4728" s="541"/>
      <c r="I4728" s="541"/>
      <c r="J4728" s="541"/>
      <c r="K4728" s="541"/>
    </row>
    <row r="4729" spans="2:11" ht="20.100000000000001" customHeight="1" x14ac:dyDescent="0.25">
      <c r="B4729" s="538"/>
      <c r="C4729" s="539"/>
      <c r="D4729" s="540"/>
      <c r="E4729" s="541"/>
      <c r="F4729" s="541"/>
      <c r="G4729" s="541"/>
      <c r="H4729" s="541"/>
      <c r="I4729" s="541"/>
      <c r="J4729" s="541"/>
      <c r="K4729" s="541"/>
    </row>
    <row r="4730" spans="2:11" ht="20.100000000000001" customHeight="1" x14ac:dyDescent="0.25">
      <c r="B4730" s="538"/>
      <c r="C4730" s="539"/>
      <c r="D4730" s="540"/>
      <c r="E4730" s="541"/>
      <c r="F4730" s="541"/>
      <c r="G4730" s="541"/>
      <c r="H4730" s="541"/>
      <c r="I4730" s="541"/>
      <c r="J4730" s="541"/>
      <c r="K4730" s="541"/>
    </row>
    <row r="4731" spans="2:11" ht="20.100000000000001" customHeight="1" x14ac:dyDescent="0.25">
      <c r="B4731" s="538"/>
      <c r="C4731" s="539"/>
      <c r="D4731" s="540"/>
      <c r="E4731" s="541"/>
      <c r="F4731" s="541"/>
      <c r="G4731" s="541"/>
      <c r="H4731" s="541"/>
      <c r="I4731" s="541"/>
      <c r="J4731" s="541"/>
      <c r="K4731" s="541"/>
    </row>
    <row r="4732" spans="2:11" ht="20.100000000000001" customHeight="1" x14ac:dyDescent="0.25">
      <c r="B4732" s="538"/>
      <c r="C4732" s="539"/>
      <c r="D4732" s="540"/>
      <c r="E4732" s="541"/>
      <c r="F4732" s="541"/>
      <c r="G4732" s="541"/>
      <c r="H4732" s="541"/>
      <c r="I4732" s="541"/>
      <c r="J4732" s="541"/>
      <c r="K4732" s="541"/>
    </row>
    <row r="4733" spans="2:11" ht="20.100000000000001" customHeight="1" x14ac:dyDescent="0.25">
      <c r="B4733" s="538"/>
      <c r="C4733" s="539"/>
      <c r="D4733" s="540"/>
      <c r="E4733" s="541"/>
      <c r="F4733" s="541"/>
      <c r="G4733" s="541"/>
      <c r="H4733" s="541"/>
      <c r="I4733" s="541"/>
      <c r="J4733" s="541"/>
      <c r="K4733" s="541"/>
    </row>
    <row r="4734" spans="2:11" ht="20.100000000000001" customHeight="1" x14ac:dyDescent="0.25">
      <c r="B4734" s="538"/>
      <c r="C4734" s="539"/>
      <c r="D4734" s="540"/>
      <c r="E4734" s="541"/>
      <c r="F4734" s="541"/>
      <c r="G4734" s="541"/>
      <c r="H4734" s="541"/>
      <c r="I4734" s="541"/>
      <c r="J4734" s="541"/>
      <c r="K4734" s="541"/>
    </row>
    <row r="4735" spans="2:11" ht="20.100000000000001" customHeight="1" x14ac:dyDescent="0.25">
      <c r="B4735" s="538"/>
      <c r="C4735" s="539"/>
      <c r="D4735" s="540"/>
      <c r="E4735" s="541"/>
      <c r="F4735" s="541"/>
      <c r="G4735" s="541"/>
      <c r="H4735" s="541"/>
      <c r="I4735" s="541"/>
      <c r="J4735" s="541"/>
      <c r="K4735" s="541"/>
    </row>
    <row r="4736" spans="2:11" ht="20.100000000000001" customHeight="1" x14ac:dyDescent="0.25">
      <c r="B4736" s="538"/>
      <c r="C4736" s="539"/>
      <c r="D4736" s="540"/>
      <c r="E4736" s="541"/>
      <c r="F4736" s="541"/>
      <c r="G4736" s="541"/>
      <c r="H4736" s="541"/>
      <c r="I4736" s="541"/>
      <c r="J4736" s="541"/>
      <c r="K4736" s="541"/>
    </row>
    <row r="4737" spans="2:11" ht="20.100000000000001" customHeight="1" x14ac:dyDescent="0.25">
      <c r="B4737" s="538"/>
      <c r="C4737" s="539"/>
      <c r="D4737" s="540"/>
      <c r="E4737" s="541"/>
      <c r="F4737" s="541"/>
      <c r="G4737" s="541"/>
      <c r="H4737" s="541"/>
      <c r="I4737" s="541"/>
      <c r="J4737" s="541"/>
      <c r="K4737" s="541"/>
    </row>
    <row r="4738" spans="2:11" ht="20.100000000000001" customHeight="1" x14ac:dyDescent="0.25">
      <c r="B4738" s="538"/>
      <c r="C4738" s="539"/>
      <c r="D4738" s="540"/>
      <c r="E4738" s="541"/>
      <c r="F4738" s="541"/>
      <c r="G4738" s="541"/>
      <c r="H4738" s="541"/>
      <c r="I4738" s="541"/>
      <c r="J4738" s="541"/>
      <c r="K4738" s="541"/>
    </row>
    <row r="4739" spans="2:11" ht="20.100000000000001" customHeight="1" x14ac:dyDescent="0.25">
      <c r="B4739" s="538"/>
      <c r="C4739" s="539"/>
      <c r="D4739" s="540"/>
      <c r="E4739" s="541"/>
      <c r="F4739" s="541"/>
      <c r="G4739" s="541"/>
      <c r="H4739" s="541"/>
      <c r="I4739" s="541"/>
      <c r="J4739" s="541"/>
      <c r="K4739" s="541"/>
    </row>
    <row r="4740" spans="2:11" ht="20.100000000000001" customHeight="1" x14ac:dyDescent="0.25">
      <c r="B4740" s="538"/>
      <c r="C4740" s="539"/>
      <c r="D4740" s="540"/>
      <c r="E4740" s="541"/>
      <c r="F4740" s="541"/>
      <c r="G4740" s="541"/>
      <c r="H4740" s="541"/>
      <c r="I4740" s="541"/>
      <c r="J4740" s="541"/>
      <c r="K4740" s="541"/>
    </row>
    <row r="4741" spans="2:11" ht="20.100000000000001" customHeight="1" x14ac:dyDescent="0.25">
      <c r="B4741" s="538"/>
      <c r="C4741" s="539"/>
      <c r="D4741" s="540"/>
      <c r="E4741" s="541"/>
      <c r="F4741" s="541"/>
      <c r="G4741" s="541"/>
      <c r="H4741" s="541"/>
      <c r="I4741" s="541"/>
      <c r="J4741" s="541"/>
      <c r="K4741" s="541"/>
    </row>
    <row r="4742" spans="2:11" ht="20.100000000000001" customHeight="1" x14ac:dyDescent="0.25">
      <c r="B4742" s="538"/>
      <c r="C4742" s="539"/>
      <c r="D4742" s="540"/>
      <c r="E4742" s="541"/>
      <c r="F4742" s="541"/>
      <c r="G4742" s="541"/>
      <c r="H4742" s="541"/>
      <c r="I4742" s="541"/>
      <c r="J4742" s="541"/>
      <c r="K4742" s="541"/>
    </row>
    <row r="4743" spans="2:11" ht="20.100000000000001" customHeight="1" x14ac:dyDescent="0.25">
      <c r="B4743" s="538"/>
      <c r="C4743" s="539"/>
      <c r="D4743" s="540"/>
      <c r="E4743" s="541"/>
      <c r="F4743" s="541"/>
      <c r="G4743" s="541"/>
      <c r="H4743" s="541"/>
      <c r="I4743" s="541"/>
      <c r="J4743" s="541"/>
      <c r="K4743" s="541"/>
    </row>
    <row r="4744" spans="2:11" ht="20.100000000000001" customHeight="1" x14ac:dyDescent="0.25">
      <c r="B4744" s="538"/>
      <c r="C4744" s="539"/>
      <c r="D4744" s="540"/>
      <c r="E4744" s="541"/>
      <c r="F4744" s="541"/>
      <c r="G4744" s="541"/>
      <c r="H4744" s="541"/>
      <c r="I4744" s="541"/>
      <c r="J4744" s="541"/>
      <c r="K4744" s="541"/>
    </row>
    <row r="4745" spans="2:11" ht="20.100000000000001" customHeight="1" x14ac:dyDescent="0.25">
      <c r="B4745" s="538"/>
      <c r="C4745" s="539"/>
      <c r="D4745" s="540"/>
      <c r="E4745" s="541"/>
      <c r="F4745" s="541"/>
      <c r="G4745" s="541"/>
      <c r="H4745" s="541"/>
      <c r="I4745" s="541"/>
      <c r="J4745" s="541"/>
      <c r="K4745" s="541"/>
    </row>
    <row r="4746" spans="2:11" ht="20.100000000000001" customHeight="1" x14ac:dyDescent="0.25">
      <c r="B4746" s="538"/>
      <c r="C4746" s="539"/>
      <c r="D4746" s="540"/>
      <c r="E4746" s="541"/>
      <c r="F4746" s="541"/>
      <c r="G4746" s="541"/>
      <c r="H4746" s="541"/>
      <c r="I4746" s="541"/>
      <c r="J4746" s="541"/>
      <c r="K4746" s="541"/>
    </row>
    <row r="4747" spans="2:11" ht="20.100000000000001" customHeight="1" x14ac:dyDescent="0.25">
      <c r="B4747" s="538"/>
      <c r="C4747" s="539"/>
      <c r="D4747" s="540"/>
      <c r="E4747" s="541"/>
      <c r="F4747" s="541"/>
      <c r="G4747" s="541"/>
      <c r="H4747" s="541"/>
      <c r="I4747" s="541"/>
      <c r="J4747" s="541"/>
      <c r="K4747" s="541"/>
    </row>
    <row r="4748" spans="2:11" ht="20.100000000000001" customHeight="1" x14ac:dyDescent="0.25">
      <c r="B4748" s="538"/>
      <c r="C4748" s="539"/>
      <c r="D4748" s="540"/>
      <c r="E4748" s="541"/>
      <c r="F4748" s="541"/>
      <c r="G4748" s="541"/>
      <c r="H4748" s="541"/>
      <c r="I4748" s="541"/>
      <c r="J4748" s="541"/>
      <c r="K4748" s="541"/>
    </row>
    <row r="4749" spans="2:11" ht="20.100000000000001" customHeight="1" x14ac:dyDescent="0.25">
      <c r="B4749" s="538"/>
      <c r="C4749" s="539"/>
      <c r="D4749" s="540"/>
      <c r="E4749" s="541"/>
      <c r="F4749" s="541"/>
      <c r="G4749" s="541"/>
      <c r="H4749" s="541"/>
      <c r="I4749" s="541"/>
      <c r="J4749" s="541"/>
      <c r="K4749" s="541"/>
    </row>
    <row r="4750" spans="2:11" ht="20.100000000000001" customHeight="1" x14ac:dyDescent="0.25">
      <c r="B4750" s="538"/>
      <c r="C4750" s="539"/>
      <c r="D4750" s="540"/>
      <c r="E4750" s="541"/>
      <c r="F4750" s="541"/>
      <c r="G4750" s="541"/>
      <c r="H4750" s="541"/>
      <c r="I4750" s="541"/>
      <c r="J4750" s="541"/>
      <c r="K4750" s="541"/>
    </row>
    <row r="4751" spans="2:11" ht="20.100000000000001" customHeight="1" x14ac:dyDescent="0.25">
      <c r="B4751" s="538"/>
      <c r="C4751" s="539"/>
      <c r="D4751" s="540"/>
      <c r="E4751" s="541"/>
      <c r="F4751" s="541"/>
      <c r="G4751" s="541"/>
      <c r="H4751" s="541"/>
      <c r="I4751" s="541"/>
      <c r="J4751" s="541"/>
      <c r="K4751" s="541"/>
    </row>
    <row r="4752" spans="2:11" ht="20.100000000000001" customHeight="1" x14ac:dyDescent="0.25">
      <c r="B4752" s="538"/>
      <c r="C4752" s="539"/>
      <c r="D4752" s="540"/>
      <c r="E4752" s="541"/>
      <c r="F4752" s="541"/>
      <c r="G4752" s="541"/>
      <c r="H4752" s="541"/>
      <c r="I4752" s="541"/>
      <c r="J4752" s="541"/>
      <c r="K4752" s="541"/>
    </row>
    <row r="4753" spans="2:11" ht="20.100000000000001" customHeight="1" x14ac:dyDescent="0.25">
      <c r="B4753" s="538"/>
      <c r="C4753" s="539"/>
      <c r="D4753" s="540"/>
      <c r="E4753" s="541"/>
      <c r="F4753" s="541"/>
      <c r="G4753" s="541"/>
      <c r="H4753" s="541"/>
      <c r="I4753" s="541"/>
      <c r="J4753" s="541"/>
      <c r="K4753" s="541"/>
    </row>
    <row r="4754" spans="2:11" ht="20.100000000000001" customHeight="1" x14ac:dyDescent="0.25">
      <c r="B4754" s="538"/>
      <c r="C4754" s="539"/>
      <c r="D4754" s="540"/>
      <c r="E4754" s="541"/>
      <c r="F4754" s="541"/>
      <c r="G4754" s="541"/>
      <c r="H4754" s="541"/>
      <c r="I4754" s="541"/>
      <c r="J4754" s="541"/>
      <c r="K4754" s="541"/>
    </row>
    <row r="4755" spans="2:11" ht="20.100000000000001" customHeight="1" x14ac:dyDescent="0.25">
      <c r="B4755" s="538"/>
      <c r="C4755" s="539"/>
      <c r="D4755" s="540"/>
      <c r="E4755" s="541"/>
      <c r="F4755" s="541"/>
      <c r="G4755" s="541"/>
      <c r="H4755" s="541"/>
      <c r="I4755" s="541"/>
      <c r="J4755" s="541"/>
      <c r="K4755" s="541"/>
    </row>
    <row r="4756" spans="2:11" ht="20.100000000000001" customHeight="1" x14ac:dyDescent="0.25">
      <c r="B4756" s="538"/>
      <c r="C4756" s="539"/>
      <c r="D4756" s="540"/>
      <c r="E4756" s="541"/>
      <c r="F4756" s="541"/>
      <c r="G4756" s="541"/>
      <c r="H4756" s="541"/>
      <c r="I4756" s="541"/>
      <c r="J4756" s="541"/>
      <c r="K4756" s="541"/>
    </row>
    <row r="4757" spans="2:11" ht="20.100000000000001" customHeight="1" x14ac:dyDescent="0.25">
      <c r="B4757" s="538"/>
      <c r="C4757" s="539"/>
      <c r="D4757" s="540"/>
      <c r="E4757" s="541"/>
      <c r="F4757" s="541"/>
      <c r="G4757" s="541"/>
      <c r="H4757" s="541"/>
      <c r="I4757" s="541"/>
      <c r="J4757" s="541"/>
      <c r="K4757" s="541"/>
    </row>
    <row r="4758" spans="2:11" ht="20.100000000000001" customHeight="1" x14ac:dyDescent="0.25">
      <c r="B4758" s="538"/>
      <c r="C4758" s="539"/>
      <c r="D4758" s="540"/>
      <c r="E4758" s="541"/>
      <c r="F4758" s="541"/>
      <c r="G4758" s="541"/>
      <c r="H4758" s="541"/>
      <c r="I4758" s="541"/>
      <c r="J4758" s="541"/>
      <c r="K4758" s="541"/>
    </row>
    <row r="4759" spans="2:11" ht="20.100000000000001" customHeight="1" x14ac:dyDescent="0.25">
      <c r="B4759" s="538"/>
      <c r="C4759" s="539"/>
      <c r="D4759" s="540"/>
      <c r="E4759" s="541"/>
      <c r="F4759" s="541"/>
      <c r="G4759" s="541"/>
      <c r="H4759" s="541"/>
      <c r="I4759" s="541"/>
      <c r="J4759" s="541"/>
      <c r="K4759" s="541"/>
    </row>
    <row r="4760" spans="2:11" ht="20.100000000000001" customHeight="1" x14ac:dyDescent="0.25">
      <c r="B4760" s="538"/>
      <c r="C4760" s="539"/>
      <c r="D4760" s="540"/>
      <c r="E4760" s="541"/>
      <c r="F4760" s="541"/>
      <c r="G4760" s="541"/>
      <c r="H4760" s="541"/>
      <c r="I4760" s="541"/>
      <c r="J4760" s="541"/>
      <c r="K4760" s="541"/>
    </row>
    <row r="4761" spans="2:11" ht="20.100000000000001" customHeight="1" x14ac:dyDescent="0.25">
      <c r="B4761" s="538"/>
      <c r="C4761" s="539"/>
      <c r="D4761" s="540"/>
      <c r="E4761" s="541"/>
      <c r="F4761" s="541"/>
      <c r="G4761" s="541"/>
      <c r="H4761" s="541"/>
      <c r="I4761" s="541"/>
      <c r="J4761" s="541"/>
      <c r="K4761" s="541"/>
    </row>
    <row r="4762" spans="2:11" ht="20.100000000000001" customHeight="1" x14ac:dyDescent="0.25">
      <c r="B4762" s="538"/>
      <c r="C4762" s="539"/>
      <c r="D4762" s="540"/>
      <c r="E4762" s="541"/>
      <c r="F4762" s="541"/>
      <c r="G4762" s="541"/>
      <c r="H4762" s="541"/>
      <c r="I4762" s="541"/>
      <c r="J4762" s="541"/>
      <c r="K4762" s="541"/>
    </row>
    <row r="4763" spans="2:11" ht="20.100000000000001" customHeight="1" x14ac:dyDescent="0.25">
      <c r="B4763" s="538"/>
      <c r="C4763" s="539"/>
      <c r="D4763" s="540"/>
      <c r="E4763" s="541"/>
      <c r="F4763" s="541"/>
      <c r="G4763" s="541"/>
      <c r="H4763" s="541"/>
      <c r="I4763" s="541"/>
      <c r="J4763" s="541"/>
      <c r="K4763" s="541"/>
    </row>
    <row r="4764" spans="2:11" ht="20.100000000000001" customHeight="1" x14ac:dyDescent="0.25">
      <c r="B4764" s="538"/>
      <c r="C4764" s="539"/>
      <c r="D4764" s="540"/>
      <c r="E4764" s="541"/>
      <c r="F4764" s="541"/>
      <c r="G4764" s="541"/>
      <c r="H4764" s="541"/>
      <c r="I4764" s="541"/>
      <c r="J4764" s="541"/>
      <c r="K4764" s="541"/>
    </row>
    <row r="4765" spans="2:11" ht="20.100000000000001" customHeight="1" x14ac:dyDescent="0.25">
      <c r="B4765" s="538"/>
      <c r="C4765" s="539"/>
      <c r="D4765" s="540"/>
      <c r="E4765" s="541"/>
      <c r="F4765" s="541"/>
      <c r="G4765" s="541"/>
      <c r="H4765" s="541"/>
      <c r="I4765" s="541"/>
      <c r="J4765" s="541"/>
      <c r="K4765" s="541"/>
    </row>
    <row r="4766" spans="2:11" ht="20.100000000000001" customHeight="1" x14ac:dyDescent="0.25">
      <c r="B4766" s="538"/>
      <c r="C4766" s="539"/>
      <c r="D4766" s="540"/>
      <c r="E4766" s="541"/>
      <c r="F4766" s="541"/>
      <c r="G4766" s="541"/>
      <c r="H4766" s="541"/>
      <c r="I4766" s="541"/>
      <c r="J4766" s="541"/>
      <c r="K4766" s="541"/>
    </row>
    <row r="4767" spans="2:11" ht="20.100000000000001" customHeight="1" x14ac:dyDescent="0.25">
      <c r="B4767" s="538"/>
      <c r="C4767" s="539"/>
      <c r="D4767" s="540"/>
      <c r="E4767" s="541"/>
      <c r="F4767" s="541"/>
      <c r="G4767" s="541"/>
      <c r="H4767" s="541"/>
      <c r="I4767" s="541"/>
      <c r="J4767" s="541"/>
      <c r="K4767" s="541"/>
    </row>
    <row r="4768" spans="2:11" ht="20.100000000000001" customHeight="1" x14ac:dyDescent="0.25">
      <c r="B4768" s="538"/>
      <c r="C4768" s="539"/>
      <c r="D4768" s="540"/>
      <c r="E4768" s="541"/>
      <c r="F4768" s="541"/>
      <c r="G4768" s="541"/>
      <c r="H4768" s="541"/>
      <c r="I4768" s="541"/>
      <c r="J4768" s="541"/>
      <c r="K4768" s="541"/>
    </row>
    <row r="4769" spans="2:11" ht="20.100000000000001" customHeight="1" x14ac:dyDescent="0.25">
      <c r="B4769" s="538"/>
      <c r="C4769" s="539"/>
      <c r="D4769" s="540"/>
      <c r="E4769" s="541"/>
      <c r="F4769" s="541"/>
      <c r="G4769" s="541"/>
      <c r="H4769" s="541"/>
      <c r="I4769" s="541"/>
      <c r="J4769" s="541"/>
      <c r="K4769" s="541"/>
    </row>
    <row r="4770" spans="2:11" ht="20.100000000000001" customHeight="1" x14ac:dyDescent="0.25">
      <c r="B4770" s="538"/>
      <c r="C4770" s="539"/>
      <c r="D4770" s="540"/>
      <c r="E4770" s="541"/>
      <c r="F4770" s="541"/>
      <c r="G4770" s="541"/>
      <c r="H4770" s="541"/>
      <c r="I4770" s="541"/>
      <c r="J4770" s="541"/>
      <c r="K4770" s="541"/>
    </row>
    <row r="4771" spans="2:11" ht="20.100000000000001" customHeight="1" x14ac:dyDescent="0.25">
      <c r="B4771" s="538"/>
      <c r="C4771" s="539"/>
      <c r="D4771" s="540"/>
      <c r="E4771" s="541"/>
      <c r="F4771" s="541"/>
      <c r="G4771" s="541"/>
      <c r="H4771" s="541"/>
      <c r="I4771" s="541"/>
      <c r="J4771" s="541"/>
      <c r="K4771" s="541"/>
    </row>
    <row r="4772" spans="2:11" ht="20.100000000000001" customHeight="1" x14ac:dyDescent="0.25">
      <c r="B4772" s="538"/>
      <c r="C4772" s="539"/>
      <c r="D4772" s="540"/>
      <c r="E4772" s="541"/>
      <c r="F4772" s="541"/>
      <c r="G4772" s="541"/>
      <c r="H4772" s="541"/>
      <c r="I4772" s="541"/>
      <c r="J4772" s="541"/>
      <c r="K4772" s="541"/>
    </row>
    <row r="4773" spans="2:11" ht="20.100000000000001" customHeight="1" x14ac:dyDescent="0.25">
      <c r="B4773" s="538"/>
      <c r="C4773" s="539"/>
      <c r="D4773" s="540"/>
      <c r="E4773" s="541"/>
      <c r="F4773" s="541"/>
      <c r="G4773" s="541"/>
      <c r="H4773" s="541"/>
      <c r="I4773" s="541"/>
      <c r="J4773" s="541"/>
      <c r="K4773" s="541"/>
    </row>
    <row r="4774" spans="2:11" ht="20.100000000000001" customHeight="1" x14ac:dyDescent="0.25">
      <c r="B4774" s="538"/>
      <c r="C4774" s="539"/>
      <c r="D4774" s="540"/>
      <c r="E4774" s="541"/>
      <c r="F4774" s="541"/>
      <c r="G4774" s="541"/>
      <c r="H4774" s="541"/>
      <c r="I4774" s="541"/>
      <c r="J4774" s="541"/>
      <c r="K4774" s="541"/>
    </row>
    <row r="4775" spans="2:11" ht="20.100000000000001" customHeight="1" x14ac:dyDescent="0.25">
      <c r="B4775" s="538"/>
      <c r="C4775" s="539"/>
      <c r="D4775" s="540"/>
      <c r="E4775" s="541"/>
      <c r="F4775" s="541"/>
      <c r="G4775" s="541"/>
      <c r="H4775" s="541"/>
      <c r="I4775" s="541"/>
      <c r="J4775" s="541"/>
      <c r="K4775" s="541"/>
    </row>
    <row r="4776" spans="2:11" ht="20.100000000000001" customHeight="1" x14ac:dyDescent="0.25">
      <c r="B4776" s="538"/>
      <c r="C4776" s="539"/>
      <c r="D4776" s="540"/>
      <c r="E4776" s="541"/>
      <c r="F4776" s="541"/>
      <c r="G4776" s="541"/>
      <c r="H4776" s="541"/>
      <c r="I4776" s="541"/>
      <c r="J4776" s="541"/>
      <c r="K4776" s="541"/>
    </row>
    <row r="4777" spans="2:11" ht="20.100000000000001" customHeight="1" x14ac:dyDescent="0.25">
      <c r="B4777" s="538"/>
      <c r="C4777" s="539"/>
      <c r="D4777" s="540"/>
      <c r="E4777" s="541"/>
      <c r="F4777" s="541"/>
      <c r="G4777" s="541"/>
      <c r="H4777" s="541"/>
      <c r="I4777" s="541"/>
      <c r="J4777" s="541"/>
      <c r="K4777" s="541"/>
    </row>
    <row r="4778" spans="2:11" ht="20.100000000000001" customHeight="1" x14ac:dyDescent="0.25">
      <c r="B4778" s="538"/>
      <c r="C4778" s="539"/>
      <c r="D4778" s="540"/>
      <c r="E4778" s="541"/>
      <c r="F4778" s="541"/>
      <c r="G4778" s="541"/>
      <c r="H4778" s="541"/>
      <c r="I4778" s="541"/>
      <c r="J4778" s="541"/>
      <c r="K4778" s="541"/>
    </row>
    <row r="4779" spans="2:11" ht="20.100000000000001" customHeight="1" x14ac:dyDescent="0.25">
      <c r="B4779" s="538"/>
      <c r="C4779" s="539"/>
      <c r="D4779" s="540"/>
      <c r="E4779" s="541"/>
      <c r="F4779" s="541"/>
      <c r="G4779" s="541"/>
      <c r="H4779" s="541"/>
      <c r="I4779" s="541"/>
      <c r="J4779" s="541"/>
      <c r="K4779" s="541"/>
    </row>
    <row r="4780" spans="2:11" ht="20.100000000000001" customHeight="1" x14ac:dyDescent="0.25">
      <c r="B4780" s="538"/>
      <c r="C4780" s="539"/>
      <c r="D4780" s="540"/>
      <c r="E4780" s="541"/>
      <c r="F4780" s="541"/>
      <c r="G4780" s="541"/>
      <c r="H4780" s="541"/>
      <c r="I4780" s="541"/>
      <c r="J4780" s="541"/>
      <c r="K4780" s="541"/>
    </row>
    <row r="4781" spans="2:11" ht="20.100000000000001" customHeight="1" x14ac:dyDescent="0.25">
      <c r="B4781" s="538"/>
      <c r="C4781" s="539"/>
      <c r="D4781" s="540"/>
      <c r="E4781" s="541"/>
      <c r="F4781" s="541"/>
      <c r="G4781" s="541"/>
      <c r="H4781" s="541"/>
      <c r="I4781" s="541"/>
      <c r="J4781" s="541"/>
      <c r="K4781" s="541"/>
    </row>
    <row r="4782" spans="2:11" ht="20.100000000000001" customHeight="1" x14ac:dyDescent="0.25">
      <c r="B4782" s="538"/>
      <c r="C4782" s="539"/>
      <c r="D4782" s="540"/>
      <c r="E4782" s="541"/>
      <c r="F4782" s="541"/>
      <c r="G4782" s="541"/>
      <c r="H4782" s="541"/>
      <c r="I4782" s="541"/>
      <c r="J4782" s="541"/>
      <c r="K4782" s="541"/>
    </row>
    <row r="4783" spans="2:11" ht="20.100000000000001" customHeight="1" x14ac:dyDescent="0.25">
      <c r="B4783" s="538"/>
      <c r="C4783" s="539"/>
      <c r="D4783" s="540"/>
      <c r="E4783" s="541"/>
      <c r="F4783" s="541"/>
      <c r="G4783" s="541"/>
      <c r="H4783" s="541"/>
      <c r="I4783" s="541"/>
      <c r="J4783" s="541"/>
      <c r="K4783" s="541"/>
    </row>
    <row r="4784" spans="2:11" ht="20.100000000000001" customHeight="1" x14ac:dyDescent="0.25">
      <c r="B4784" s="538"/>
      <c r="C4784" s="539"/>
      <c r="D4784" s="540"/>
      <c r="E4784" s="541"/>
      <c r="F4784" s="541"/>
      <c r="G4784" s="541"/>
      <c r="H4784" s="541"/>
      <c r="I4784" s="541"/>
      <c r="J4784" s="541"/>
      <c r="K4784" s="541"/>
    </row>
    <row r="4785" spans="2:11" ht="20.100000000000001" customHeight="1" x14ac:dyDescent="0.25">
      <c r="B4785" s="538"/>
      <c r="C4785" s="539"/>
      <c r="D4785" s="540"/>
      <c r="E4785" s="541"/>
      <c r="F4785" s="541"/>
      <c r="G4785" s="541"/>
      <c r="H4785" s="541"/>
      <c r="I4785" s="541"/>
      <c r="J4785" s="541"/>
      <c r="K4785" s="541"/>
    </row>
    <row r="4786" spans="2:11" ht="20.100000000000001" customHeight="1" x14ac:dyDescent="0.25">
      <c r="B4786" s="538"/>
      <c r="C4786" s="539"/>
      <c r="D4786" s="540"/>
      <c r="E4786" s="541"/>
      <c r="F4786" s="541"/>
      <c r="G4786" s="541"/>
      <c r="H4786" s="541"/>
      <c r="I4786" s="541"/>
      <c r="J4786" s="541"/>
      <c r="K4786" s="541"/>
    </row>
    <row r="4787" spans="2:11" ht="20.100000000000001" customHeight="1" x14ac:dyDescent="0.25">
      <c r="B4787" s="538"/>
      <c r="C4787" s="539"/>
      <c r="D4787" s="540"/>
      <c r="E4787" s="541"/>
      <c r="F4787" s="541"/>
      <c r="G4787" s="541"/>
      <c r="H4787" s="541"/>
      <c r="I4787" s="541"/>
      <c r="J4787" s="541"/>
      <c r="K4787" s="541"/>
    </row>
    <row r="4788" spans="2:11" ht="20.100000000000001" customHeight="1" x14ac:dyDescent="0.25">
      <c r="B4788" s="538"/>
      <c r="C4788" s="539"/>
      <c r="D4788" s="540"/>
      <c r="E4788" s="541"/>
      <c r="F4788" s="541"/>
      <c r="G4788" s="541"/>
      <c r="H4788" s="541"/>
      <c r="I4788" s="541"/>
      <c r="J4788" s="541"/>
      <c r="K4788" s="541"/>
    </row>
    <row r="4789" spans="2:11" ht="20.100000000000001" customHeight="1" x14ac:dyDescent="0.25">
      <c r="B4789" s="538"/>
      <c r="C4789" s="539"/>
      <c r="D4789" s="540"/>
      <c r="E4789" s="541"/>
      <c r="F4789" s="541"/>
      <c r="G4789" s="541"/>
      <c r="H4789" s="541"/>
      <c r="I4789" s="541"/>
      <c r="J4789" s="541"/>
      <c r="K4789" s="541"/>
    </row>
    <row r="4790" spans="2:11" ht="20.100000000000001" customHeight="1" x14ac:dyDescent="0.25">
      <c r="B4790" s="538"/>
      <c r="C4790" s="539"/>
      <c r="D4790" s="540"/>
      <c r="E4790" s="541"/>
      <c r="F4790" s="541"/>
      <c r="G4790" s="541"/>
      <c r="H4790" s="541"/>
      <c r="I4790" s="541"/>
      <c r="J4790" s="541"/>
      <c r="K4790" s="541"/>
    </row>
    <row r="4791" spans="2:11" ht="20.100000000000001" customHeight="1" x14ac:dyDescent="0.25">
      <c r="B4791" s="538"/>
      <c r="C4791" s="539"/>
      <c r="D4791" s="540"/>
      <c r="E4791" s="541"/>
      <c r="F4791" s="541"/>
      <c r="G4791" s="541"/>
      <c r="H4791" s="541"/>
      <c r="I4791" s="541"/>
      <c r="J4791" s="541"/>
      <c r="K4791" s="541"/>
    </row>
    <row r="4792" spans="2:11" ht="20.100000000000001" customHeight="1" x14ac:dyDescent="0.25">
      <c r="B4792" s="538"/>
      <c r="C4792" s="539"/>
      <c r="D4792" s="540"/>
      <c r="E4792" s="541"/>
      <c r="F4792" s="541"/>
      <c r="G4792" s="541"/>
      <c r="H4792" s="541"/>
      <c r="I4792" s="541"/>
      <c r="J4792" s="541"/>
      <c r="K4792" s="541"/>
    </row>
    <row r="4793" spans="2:11" ht="20.100000000000001" customHeight="1" x14ac:dyDescent="0.25">
      <c r="B4793" s="538"/>
      <c r="C4793" s="539"/>
      <c r="D4793" s="540"/>
      <c r="E4793" s="541"/>
      <c r="F4793" s="541"/>
      <c r="G4793" s="541"/>
      <c r="H4793" s="541"/>
      <c r="I4793" s="541"/>
      <c r="J4793" s="541"/>
      <c r="K4793" s="541"/>
    </row>
    <row r="4794" spans="2:11" ht="20.100000000000001" customHeight="1" x14ac:dyDescent="0.25">
      <c r="B4794" s="538"/>
      <c r="C4794" s="539"/>
      <c r="D4794" s="540"/>
      <c r="E4794" s="541"/>
      <c r="F4794" s="541"/>
      <c r="G4794" s="541"/>
      <c r="H4794" s="541"/>
      <c r="I4794" s="541"/>
      <c r="J4794" s="541"/>
      <c r="K4794" s="541"/>
    </row>
    <row r="4795" spans="2:11" ht="20.100000000000001" customHeight="1" x14ac:dyDescent="0.25">
      <c r="B4795" s="538"/>
      <c r="C4795" s="539"/>
      <c r="D4795" s="540"/>
      <c r="E4795" s="541"/>
      <c r="F4795" s="541"/>
      <c r="G4795" s="541"/>
      <c r="H4795" s="541"/>
      <c r="I4795" s="541"/>
      <c r="J4795" s="541"/>
      <c r="K4795" s="541"/>
    </row>
    <row r="4796" spans="2:11" ht="20.100000000000001" customHeight="1" x14ac:dyDescent="0.25">
      <c r="B4796" s="538"/>
      <c r="C4796" s="539"/>
      <c r="D4796" s="540"/>
      <c r="E4796" s="541"/>
      <c r="F4796" s="541"/>
      <c r="G4796" s="541"/>
      <c r="H4796" s="541"/>
      <c r="I4796" s="541"/>
      <c r="J4796" s="541"/>
      <c r="K4796" s="541"/>
    </row>
    <row r="4797" spans="2:11" ht="20.100000000000001" customHeight="1" x14ac:dyDescent="0.25">
      <c r="B4797" s="538"/>
      <c r="C4797" s="539"/>
      <c r="D4797" s="540"/>
      <c r="E4797" s="541"/>
      <c r="F4797" s="541"/>
      <c r="G4797" s="541"/>
      <c r="H4797" s="541"/>
      <c r="I4797" s="541"/>
      <c r="J4797" s="541"/>
      <c r="K4797" s="541"/>
    </row>
    <row r="4798" spans="2:11" ht="20.100000000000001" customHeight="1" x14ac:dyDescent="0.25">
      <c r="B4798" s="538"/>
      <c r="C4798" s="539"/>
      <c r="D4798" s="540"/>
      <c r="E4798" s="541"/>
      <c r="F4798" s="541"/>
      <c r="G4798" s="541"/>
      <c r="H4798" s="541"/>
      <c r="I4798" s="541"/>
      <c r="J4798" s="541"/>
      <c r="K4798" s="541"/>
    </row>
    <row r="4799" spans="2:11" ht="20.100000000000001" customHeight="1" x14ac:dyDescent="0.25">
      <c r="B4799" s="538"/>
      <c r="C4799" s="539"/>
      <c r="D4799" s="540"/>
      <c r="E4799" s="541"/>
      <c r="F4799" s="541"/>
      <c r="G4799" s="541"/>
      <c r="H4799" s="541"/>
      <c r="I4799" s="541"/>
      <c r="J4799" s="541"/>
      <c r="K4799" s="541"/>
    </row>
    <row r="4800" spans="2:11" ht="20.100000000000001" customHeight="1" x14ac:dyDescent="0.25">
      <c r="B4800" s="538"/>
      <c r="C4800" s="539"/>
      <c r="D4800" s="540"/>
      <c r="E4800" s="541"/>
      <c r="F4800" s="541"/>
      <c r="G4800" s="541"/>
      <c r="H4800" s="541"/>
      <c r="I4800" s="541"/>
      <c r="J4800" s="541"/>
      <c r="K4800" s="541"/>
    </row>
    <row r="4801" spans="2:11" ht="20.100000000000001" customHeight="1" x14ac:dyDescent="0.25">
      <c r="B4801" s="538"/>
      <c r="C4801" s="539"/>
      <c r="D4801" s="540"/>
      <c r="E4801" s="541"/>
      <c r="F4801" s="541"/>
      <c r="G4801" s="541"/>
      <c r="H4801" s="541"/>
      <c r="I4801" s="541"/>
      <c r="J4801" s="541"/>
      <c r="K4801" s="541"/>
    </row>
    <row r="4802" spans="2:11" ht="20.100000000000001" customHeight="1" x14ac:dyDescent="0.25">
      <c r="B4802" s="538"/>
      <c r="C4802" s="539"/>
      <c r="D4802" s="540"/>
      <c r="E4802" s="541"/>
      <c r="F4802" s="541"/>
      <c r="G4802" s="541"/>
      <c r="H4802" s="541"/>
      <c r="I4802" s="541"/>
      <c r="J4802" s="541"/>
      <c r="K4802" s="541"/>
    </row>
    <row r="4803" spans="2:11" ht="20.100000000000001" customHeight="1" x14ac:dyDescent="0.25">
      <c r="B4803" s="538"/>
      <c r="C4803" s="539"/>
      <c r="D4803" s="540"/>
      <c r="E4803" s="541"/>
      <c r="F4803" s="541"/>
      <c r="G4803" s="541"/>
      <c r="H4803" s="541"/>
      <c r="I4803" s="541"/>
      <c r="J4803" s="541"/>
      <c r="K4803" s="541"/>
    </row>
    <row r="4804" spans="2:11" ht="20.100000000000001" customHeight="1" x14ac:dyDescent="0.25">
      <c r="B4804" s="538"/>
      <c r="C4804" s="539"/>
      <c r="D4804" s="540"/>
      <c r="E4804" s="541"/>
      <c r="F4804" s="541"/>
      <c r="G4804" s="541"/>
      <c r="H4804" s="541"/>
      <c r="I4804" s="541"/>
      <c r="J4804" s="541"/>
      <c r="K4804" s="541"/>
    </row>
    <row r="4805" spans="2:11" ht="20.100000000000001" customHeight="1" x14ac:dyDescent="0.25">
      <c r="B4805" s="538"/>
      <c r="C4805" s="539"/>
      <c r="D4805" s="540"/>
      <c r="E4805" s="541"/>
      <c r="F4805" s="541"/>
      <c r="G4805" s="541"/>
      <c r="H4805" s="541"/>
      <c r="I4805" s="541"/>
      <c r="J4805" s="541"/>
      <c r="K4805" s="541"/>
    </row>
    <row r="4806" spans="2:11" ht="20.100000000000001" customHeight="1" x14ac:dyDescent="0.25">
      <c r="B4806" s="538"/>
      <c r="C4806" s="539"/>
      <c r="D4806" s="540"/>
      <c r="E4806" s="541"/>
      <c r="F4806" s="541"/>
      <c r="G4806" s="541"/>
      <c r="H4806" s="541"/>
      <c r="I4806" s="541"/>
      <c r="J4806" s="541"/>
      <c r="K4806" s="541"/>
    </row>
    <row r="4807" spans="2:11" ht="20.100000000000001" customHeight="1" x14ac:dyDescent="0.25">
      <c r="B4807" s="538"/>
      <c r="C4807" s="539"/>
      <c r="D4807" s="540"/>
      <c r="E4807" s="541"/>
      <c r="F4807" s="541"/>
      <c r="G4807" s="541"/>
      <c r="H4807" s="541"/>
      <c r="I4807" s="541"/>
      <c r="J4807" s="541"/>
      <c r="K4807" s="541"/>
    </row>
    <row r="4808" spans="2:11" ht="20.100000000000001" customHeight="1" x14ac:dyDescent="0.25">
      <c r="B4808" s="538"/>
      <c r="C4808" s="539"/>
      <c r="D4808" s="540"/>
      <c r="E4808" s="541"/>
      <c r="F4808" s="541"/>
      <c r="G4808" s="541"/>
      <c r="H4808" s="541"/>
      <c r="I4808" s="541"/>
      <c r="J4808" s="541"/>
      <c r="K4808" s="541"/>
    </row>
    <row r="4809" spans="2:11" ht="20.100000000000001" customHeight="1" x14ac:dyDescent="0.25">
      <c r="B4809" s="538"/>
      <c r="C4809" s="539"/>
      <c r="D4809" s="540"/>
      <c r="E4809" s="541"/>
      <c r="F4809" s="541"/>
      <c r="G4809" s="541"/>
      <c r="H4809" s="541"/>
      <c r="I4809" s="541"/>
      <c r="J4809" s="541"/>
      <c r="K4809" s="541"/>
    </row>
    <row r="4810" spans="2:11" ht="20.100000000000001" customHeight="1" x14ac:dyDescent="0.25">
      <c r="B4810" s="538"/>
      <c r="C4810" s="539"/>
      <c r="D4810" s="540"/>
      <c r="E4810" s="541"/>
      <c r="F4810" s="541"/>
      <c r="G4810" s="541"/>
      <c r="H4810" s="541"/>
      <c r="I4810" s="541"/>
      <c r="J4810" s="541"/>
      <c r="K4810" s="541"/>
    </row>
    <row r="4811" spans="2:11" ht="20.100000000000001" customHeight="1" x14ac:dyDescent="0.25">
      <c r="B4811" s="538"/>
      <c r="C4811" s="539"/>
      <c r="D4811" s="540"/>
      <c r="E4811" s="541"/>
      <c r="F4811" s="541"/>
      <c r="G4811" s="541"/>
      <c r="H4811" s="541"/>
      <c r="I4811" s="541"/>
      <c r="J4811" s="541"/>
      <c r="K4811" s="541"/>
    </row>
    <row r="4812" spans="2:11" ht="20.100000000000001" customHeight="1" x14ac:dyDescent="0.25">
      <c r="B4812" s="538"/>
      <c r="C4812" s="539"/>
      <c r="D4812" s="540"/>
      <c r="E4812" s="541"/>
      <c r="F4812" s="541"/>
      <c r="G4812" s="541"/>
      <c r="H4812" s="541"/>
      <c r="I4812" s="541"/>
      <c r="J4812" s="541"/>
      <c r="K4812" s="541"/>
    </row>
    <row r="4813" spans="2:11" ht="20.100000000000001" customHeight="1" x14ac:dyDescent="0.25">
      <c r="B4813" s="538"/>
      <c r="C4813" s="539"/>
      <c r="D4813" s="540"/>
      <c r="E4813" s="541"/>
      <c r="F4813" s="541"/>
      <c r="G4813" s="541"/>
      <c r="H4813" s="541"/>
      <c r="I4813" s="541"/>
      <c r="J4813" s="541"/>
      <c r="K4813" s="541"/>
    </row>
    <row r="4814" spans="2:11" ht="20.100000000000001" customHeight="1" x14ac:dyDescent="0.25">
      <c r="B4814" s="538"/>
      <c r="C4814" s="539"/>
      <c r="D4814" s="540"/>
      <c r="E4814" s="541"/>
      <c r="F4814" s="541"/>
      <c r="G4814" s="541"/>
      <c r="H4814" s="541"/>
      <c r="I4814" s="541"/>
      <c r="J4814" s="541"/>
      <c r="K4814" s="541"/>
    </row>
    <row r="4815" spans="2:11" ht="20.100000000000001" customHeight="1" x14ac:dyDescent="0.25">
      <c r="B4815" s="538"/>
      <c r="C4815" s="539"/>
      <c r="D4815" s="540"/>
      <c r="E4815" s="541"/>
      <c r="F4815" s="541"/>
      <c r="G4815" s="541"/>
      <c r="H4815" s="541"/>
      <c r="I4815" s="541"/>
      <c r="J4815" s="541"/>
      <c r="K4815" s="541"/>
    </row>
    <row r="4816" spans="2:11" ht="20.100000000000001" customHeight="1" x14ac:dyDescent="0.25">
      <c r="B4816" s="538"/>
      <c r="C4816" s="539"/>
      <c r="D4816" s="540"/>
      <c r="E4816" s="541"/>
      <c r="F4816" s="541"/>
      <c r="G4816" s="541"/>
      <c r="H4816" s="541"/>
      <c r="I4816" s="541"/>
      <c r="J4816" s="541"/>
      <c r="K4816" s="541"/>
    </row>
    <row r="4817" spans="2:11" ht="20.100000000000001" customHeight="1" x14ac:dyDescent="0.25">
      <c r="B4817" s="538"/>
      <c r="C4817" s="539"/>
      <c r="D4817" s="540"/>
      <c r="E4817" s="541"/>
      <c r="F4817" s="541"/>
      <c r="G4817" s="541"/>
      <c r="H4817" s="541"/>
      <c r="I4817" s="541"/>
      <c r="J4817" s="541"/>
      <c r="K4817" s="541"/>
    </row>
    <row r="4818" spans="2:11" ht="20.100000000000001" customHeight="1" x14ac:dyDescent="0.25">
      <c r="B4818" s="538"/>
      <c r="C4818" s="539"/>
      <c r="D4818" s="540"/>
      <c r="E4818" s="541"/>
      <c r="F4818" s="541"/>
      <c r="G4818" s="541"/>
      <c r="H4818" s="541"/>
      <c r="I4818" s="541"/>
      <c r="J4818" s="541"/>
      <c r="K4818" s="541"/>
    </row>
    <row r="4819" spans="2:11" ht="20.100000000000001" customHeight="1" x14ac:dyDescent="0.25">
      <c r="B4819" s="538"/>
      <c r="C4819" s="539"/>
      <c r="D4819" s="540"/>
      <c r="E4819" s="541"/>
      <c r="F4819" s="541"/>
      <c r="G4819" s="541"/>
      <c r="H4819" s="541"/>
      <c r="I4819" s="541"/>
      <c r="J4819" s="541"/>
      <c r="K4819" s="541"/>
    </row>
    <row r="4820" spans="2:11" ht="20.100000000000001" customHeight="1" x14ac:dyDescent="0.25">
      <c r="B4820" s="538"/>
      <c r="C4820" s="539"/>
      <c r="D4820" s="540"/>
      <c r="E4820" s="541"/>
      <c r="F4820" s="541"/>
      <c r="G4820" s="541"/>
      <c r="H4820" s="541"/>
      <c r="I4820" s="541"/>
      <c r="J4820" s="541"/>
      <c r="K4820" s="541"/>
    </row>
    <row r="4821" spans="2:11" ht="20.100000000000001" customHeight="1" x14ac:dyDescent="0.25">
      <c r="B4821" s="538"/>
      <c r="C4821" s="539"/>
      <c r="D4821" s="540"/>
      <c r="E4821" s="541"/>
      <c r="F4821" s="541"/>
      <c r="G4821" s="541"/>
      <c r="H4821" s="541"/>
      <c r="I4821" s="541"/>
      <c r="J4821" s="541"/>
      <c r="K4821" s="541"/>
    </row>
    <row r="4822" spans="2:11" ht="20.100000000000001" customHeight="1" x14ac:dyDescent="0.25">
      <c r="B4822" s="538"/>
      <c r="C4822" s="539"/>
      <c r="D4822" s="540"/>
      <c r="E4822" s="541"/>
      <c r="F4822" s="541"/>
      <c r="G4822" s="541"/>
      <c r="H4822" s="541"/>
      <c r="I4822" s="541"/>
      <c r="J4822" s="541"/>
      <c r="K4822" s="541"/>
    </row>
    <row r="4823" spans="2:11" ht="20.100000000000001" customHeight="1" x14ac:dyDescent="0.25">
      <c r="B4823" s="538"/>
      <c r="C4823" s="539"/>
      <c r="D4823" s="540"/>
      <c r="E4823" s="541"/>
      <c r="F4823" s="541"/>
      <c r="G4823" s="541"/>
      <c r="H4823" s="541"/>
      <c r="I4823" s="541"/>
      <c r="J4823" s="541"/>
      <c r="K4823" s="541"/>
    </row>
    <row r="4824" spans="2:11" ht="20.100000000000001" customHeight="1" x14ac:dyDescent="0.25">
      <c r="B4824" s="538"/>
      <c r="C4824" s="539"/>
      <c r="D4824" s="540"/>
      <c r="E4824" s="541"/>
      <c r="F4824" s="541"/>
      <c r="G4824" s="541"/>
      <c r="H4824" s="541"/>
      <c r="I4824" s="541"/>
      <c r="J4824" s="541"/>
      <c r="K4824" s="541"/>
    </row>
    <row r="4825" spans="2:11" ht="20.100000000000001" customHeight="1" x14ac:dyDescent="0.25">
      <c r="B4825" s="538"/>
      <c r="C4825" s="539"/>
      <c r="D4825" s="540"/>
      <c r="E4825" s="541"/>
      <c r="F4825" s="541"/>
      <c r="G4825" s="541"/>
      <c r="H4825" s="541"/>
      <c r="I4825" s="541"/>
      <c r="J4825" s="541"/>
      <c r="K4825" s="541"/>
    </row>
    <row r="4826" spans="2:11" ht="20.100000000000001" customHeight="1" x14ac:dyDescent="0.25">
      <c r="B4826" s="538"/>
      <c r="C4826" s="539"/>
      <c r="D4826" s="540"/>
      <c r="E4826" s="541"/>
      <c r="F4826" s="541"/>
      <c r="G4826" s="541"/>
      <c r="H4826" s="541"/>
      <c r="I4826" s="541"/>
      <c r="J4826" s="541"/>
      <c r="K4826" s="541"/>
    </row>
    <row r="4827" spans="2:11" ht="20.100000000000001" customHeight="1" x14ac:dyDescent="0.25">
      <c r="B4827" s="538"/>
      <c r="C4827" s="539"/>
      <c r="D4827" s="540"/>
      <c r="E4827" s="541"/>
      <c r="F4827" s="541"/>
      <c r="G4827" s="541"/>
      <c r="H4827" s="541"/>
      <c r="I4827" s="541"/>
      <c r="J4827" s="541"/>
      <c r="K4827" s="541"/>
    </row>
    <row r="4828" spans="2:11" ht="20.100000000000001" customHeight="1" x14ac:dyDescent="0.25">
      <c r="B4828" s="538"/>
      <c r="C4828" s="539"/>
      <c r="D4828" s="540"/>
      <c r="E4828" s="541"/>
      <c r="F4828" s="541"/>
      <c r="G4828" s="541"/>
      <c r="H4828" s="541"/>
      <c r="I4828" s="541"/>
      <c r="J4828" s="541"/>
      <c r="K4828" s="541"/>
    </row>
    <row r="4829" spans="2:11" ht="20.100000000000001" customHeight="1" x14ac:dyDescent="0.25">
      <c r="B4829" s="538"/>
      <c r="C4829" s="539"/>
      <c r="D4829" s="540"/>
      <c r="E4829" s="541"/>
      <c r="F4829" s="541"/>
      <c r="G4829" s="541"/>
      <c r="H4829" s="541"/>
      <c r="I4829" s="541"/>
      <c r="J4829" s="541"/>
      <c r="K4829" s="541"/>
    </row>
    <row r="4830" spans="2:11" ht="20.100000000000001" customHeight="1" x14ac:dyDescent="0.25">
      <c r="B4830" s="538"/>
      <c r="C4830" s="539"/>
      <c r="D4830" s="540"/>
      <c r="E4830" s="541"/>
      <c r="F4830" s="541"/>
      <c r="G4830" s="541"/>
      <c r="H4830" s="541"/>
      <c r="I4830" s="541"/>
      <c r="J4830" s="541"/>
      <c r="K4830" s="541"/>
    </row>
    <row r="4831" spans="2:11" ht="20.100000000000001" customHeight="1" x14ac:dyDescent="0.25">
      <c r="B4831" s="538"/>
      <c r="C4831" s="539"/>
      <c r="D4831" s="540"/>
      <c r="E4831" s="541"/>
      <c r="F4831" s="541"/>
      <c r="G4831" s="541"/>
      <c r="H4831" s="541"/>
      <c r="I4831" s="541"/>
      <c r="J4831" s="541"/>
      <c r="K4831" s="541"/>
    </row>
    <row r="4832" spans="2:11" ht="20.100000000000001" customHeight="1" x14ac:dyDescent="0.25">
      <c r="B4832" s="538"/>
      <c r="C4832" s="539"/>
      <c r="D4832" s="540"/>
      <c r="E4832" s="541"/>
      <c r="F4832" s="541"/>
      <c r="G4832" s="541"/>
      <c r="H4832" s="541"/>
      <c r="I4832" s="541"/>
      <c r="J4832" s="541"/>
      <c r="K4832" s="541"/>
    </row>
    <row r="4833" spans="2:11" ht="20.100000000000001" customHeight="1" x14ac:dyDescent="0.25">
      <c r="B4833" s="538"/>
      <c r="C4833" s="539"/>
      <c r="D4833" s="540"/>
      <c r="E4833" s="541"/>
      <c r="F4833" s="541"/>
      <c r="G4833" s="541"/>
      <c r="H4833" s="541"/>
      <c r="I4833" s="541"/>
      <c r="J4833" s="541"/>
      <c r="K4833" s="541"/>
    </row>
    <row r="4834" spans="2:11" ht="20.100000000000001" customHeight="1" x14ac:dyDescent="0.25">
      <c r="B4834" s="538"/>
      <c r="C4834" s="539"/>
      <c r="D4834" s="540"/>
      <c r="E4834" s="541"/>
      <c r="F4834" s="541"/>
      <c r="G4834" s="541"/>
      <c r="H4834" s="541"/>
      <c r="I4834" s="541"/>
      <c r="J4834" s="541"/>
      <c r="K4834" s="541"/>
    </row>
    <row r="4835" spans="2:11" ht="20.100000000000001" customHeight="1" x14ac:dyDescent="0.25">
      <c r="B4835" s="538"/>
      <c r="C4835" s="539"/>
      <c r="D4835" s="540"/>
      <c r="E4835" s="541"/>
      <c r="F4835" s="541"/>
      <c r="G4835" s="541"/>
      <c r="H4835" s="541"/>
      <c r="I4835" s="541"/>
      <c r="J4835" s="541"/>
      <c r="K4835" s="541"/>
    </row>
    <row r="4836" spans="2:11" ht="20.100000000000001" customHeight="1" x14ac:dyDescent="0.25">
      <c r="B4836" s="538"/>
      <c r="C4836" s="539"/>
      <c r="D4836" s="540"/>
      <c r="E4836" s="541"/>
      <c r="F4836" s="541"/>
      <c r="G4836" s="541"/>
      <c r="H4836" s="541"/>
      <c r="I4836" s="541"/>
      <c r="J4836" s="541"/>
      <c r="K4836" s="541"/>
    </row>
    <row r="4837" spans="2:11" ht="20.100000000000001" customHeight="1" x14ac:dyDescent="0.25">
      <c r="B4837" s="538"/>
      <c r="C4837" s="539"/>
      <c r="D4837" s="540"/>
      <c r="E4837" s="541"/>
      <c r="F4837" s="541"/>
      <c r="G4837" s="541"/>
      <c r="H4837" s="541"/>
      <c r="I4837" s="541"/>
      <c r="J4837" s="541"/>
      <c r="K4837" s="541"/>
    </row>
    <row r="4838" spans="2:11" ht="20.100000000000001" customHeight="1" x14ac:dyDescent="0.25">
      <c r="B4838" s="538"/>
      <c r="C4838" s="539"/>
      <c r="D4838" s="540"/>
      <c r="E4838" s="541"/>
      <c r="F4838" s="541"/>
      <c r="G4838" s="541"/>
      <c r="H4838" s="541"/>
      <c r="I4838" s="541"/>
      <c r="J4838" s="541"/>
      <c r="K4838" s="541"/>
    </row>
    <row r="4839" spans="2:11" ht="20.100000000000001" customHeight="1" x14ac:dyDescent="0.25">
      <c r="B4839" s="538"/>
      <c r="C4839" s="539"/>
      <c r="D4839" s="540"/>
      <c r="E4839" s="541"/>
      <c r="F4839" s="541"/>
      <c r="G4839" s="541"/>
      <c r="H4839" s="541"/>
      <c r="I4839" s="541"/>
      <c r="J4839" s="541"/>
      <c r="K4839" s="541"/>
    </row>
    <row r="4840" spans="2:11" ht="20.100000000000001" customHeight="1" x14ac:dyDescent="0.25">
      <c r="B4840" s="538"/>
      <c r="C4840" s="539"/>
      <c r="D4840" s="540"/>
      <c r="E4840" s="541"/>
      <c r="F4840" s="541"/>
      <c r="G4840" s="541"/>
      <c r="H4840" s="541"/>
      <c r="I4840" s="541"/>
      <c r="J4840" s="541"/>
      <c r="K4840" s="541"/>
    </row>
    <row r="4841" spans="2:11" ht="20.100000000000001" customHeight="1" x14ac:dyDescent="0.25">
      <c r="B4841" s="538"/>
      <c r="C4841" s="539"/>
      <c r="D4841" s="540"/>
      <c r="E4841" s="541"/>
      <c r="F4841" s="541"/>
      <c r="G4841" s="541"/>
      <c r="H4841" s="541"/>
      <c r="I4841" s="541"/>
      <c r="J4841" s="541"/>
      <c r="K4841" s="541"/>
    </row>
    <row r="4842" spans="2:11" ht="20.100000000000001" customHeight="1" x14ac:dyDescent="0.25">
      <c r="B4842" s="538"/>
      <c r="C4842" s="539"/>
      <c r="D4842" s="540"/>
      <c r="E4842" s="541"/>
      <c r="F4842" s="541"/>
      <c r="G4842" s="541"/>
      <c r="H4842" s="541"/>
      <c r="I4842" s="541"/>
      <c r="J4842" s="541"/>
      <c r="K4842" s="541"/>
    </row>
    <row r="4843" spans="2:11" ht="20.100000000000001" customHeight="1" x14ac:dyDescent="0.25">
      <c r="B4843" s="538"/>
      <c r="C4843" s="539"/>
      <c r="D4843" s="540"/>
      <c r="E4843" s="541"/>
      <c r="F4843" s="541"/>
      <c r="G4843" s="541"/>
      <c r="H4843" s="541"/>
      <c r="I4843" s="541"/>
      <c r="J4843" s="541"/>
      <c r="K4843" s="541"/>
    </row>
    <row r="4844" spans="2:11" ht="20.100000000000001" customHeight="1" x14ac:dyDescent="0.25">
      <c r="B4844" s="538"/>
      <c r="C4844" s="539"/>
      <c r="D4844" s="540"/>
      <c r="E4844" s="541"/>
      <c r="F4844" s="541"/>
      <c r="G4844" s="541"/>
      <c r="H4844" s="541"/>
      <c r="I4844" s="541"/>
      <c r="J4844" s="541"/>
      <c r="K4844" s="541"/>
    </row>
    <row r="4845" spans="2:11" ht="20.100000000000001" customHeight="1" x14ac:dyDescent="0.25">
      <c r="B4845" s="538"/>
      <c r="C4845" s="539"/>
      <c r="D4845" s="540"/>
      <c r="E4845" s="541"/>
      <c r="F4845" s="541"/>
      <c r="G4845" s="541"/>
      <c r="H4845" s="541"/>
      <c r="I4845" s="541"/>
      <c r="J4845" s="541"/>
      <c r="K4845" s="541"/>
    </row>
    <row r="4846" spans="2:11" ht="20.100000000000001" customHeight="1" x14ac:dyDescent="0.25">
      <c r="B4846" s="538"/>
      <c r="C4846" s="539"/>
      <c r="D4846" s="540"/>
      <c r="E4846" s="541"/>
      <c r="F4846" s="541"/>
      <c r="G4846" s="541"/>
      <c r="H4846" s="541"/>
      <c r="I4846" s="541"/>
      <c r="J4846" s="541"/>
      <c r="K4846" s="541"/>
    </row>
    <row r="4847" spans="2:11" ht="20.100000000000001" customHeight="1" x14ac:dyDescent="0.25">
      <c r="B4847" s="538"/>
      <c r="C4847" s="539"/>
      <c r="D4847" s="540"/>
      <c r="E4847" s="541"/>
      <c r="F4847" s="541"/>
      <c r="G4847" s="541"/>
      <c r="H4847" s="541"/>
      <c r="I4847" s="541"/>
      <c r="J4847" s="541"/>
      <c r="K4847" s="541"/>
    </row>
    <row r="4848" spans="2:11" ht="20.100000000000001" customHeight="1" x14ac:dyDescent="0.25">
      <c r="B4848" s="538"/>
      <c r="C4848" s="539"/>
      <c r="D4848" s="540"/>
      <c r="E4848" s="541"/>
      <c r="F4848" s="541"/>
      <c r="G4848" s="541"/>
      <c r="H4848" s="541"/>
      <c r="I4848" s="541"/>
      <c r="J4848" s="541"/>
      <c r="K4848" s="541"/>
    </row>
    <row r="4849" spans="2:11" ht="20.100000000000001" customHeight="1" x14ac:dyDescent="0.25">
      <c r="B4849" s="538"/>
      <c r="C4849" s="539"/>
      <c r="D4849" s="540"/>
      <c r="E4849" s="541"/>
      <c r="F4849" s="541"/>
      <c r="G4849" s="541"/>
      <c r="H4849" s="541"/>
      <c r="I4849" s="541"/>
      <c r="J4849" s="541"/>
      <c r="K4849" s="541"/>
    </row>
    <row r="4850" spans="2:11" ht="20.100000000000001" customHeight="1" x14ac:dyDescent="0.25">
      <c r="B4850" s="538"/>
      <c r="C4850" s="539"/>
      <c r="D4850" s="540"/>
      <c r="E4850" s="541"/>
      <c r="F4850" s="541"/>
      <c r="G4850" s="541"/>
      <c r="H4850" s="541"/>
      <c r="I4850" s="541"/>
      <c r="J4850" s="541"/>
      <c r="K4850" s="541"/>
    </row>
    <row r="4851" spans="2:11" ht="20.100000000000001" customHeight="1" x14ac:dyDescent="0.25">
      <c r="B4851" s="538"/>
      <c r="C4851" s="539"/>
      <c r="D4851" s="540"/>
      <c r="E4851" s="541"/>
      <c r="F4851" s="541"/>
      <c r="G4851" s="541"/>
      <c r="H4851" s="541"/>
      <c r="I4851" s="541"/>
      <c r="J4851" s="541"/>
      <c r="K4851" s="541"/>
    </row>
    <row r="4852" spans="2:11" ht="20.100000000000001" customHeight="1" x14ac:dyDescent="0.25">
      <c r="B4852" s="538"/>
      <c r="C4852" s="539"/>
      <c r="D4852" s="540"/>
      <c r="E4852" s="541"/>
      <c r="F4852" s="541"/>
      <c r="G4852" s="541"/>
      <c r="H4852" s="541"/>
      <c r="I4852" s="541"/>
      <c r="J4852" s="541"/>
      <c r="K4852" s="541"/>
    </row>
    <row r="4853" spans="2:11" ht="20.100000000000001" customHeight="1" x14ac:dyDescent="0.25">
      <c r="B4853" s="538"/>
      <c r="C4853" s="539"/>
      <c r="D4853" s="540"/>
      <c r="E4853" s="541"/>
      <c r="F4853" s="541"/>
      <c r="G4853" s="541"/>
      <c r="H4853" s="541"/>
      <c r="I4853" s="541"/>
      <c r="J4853" s="541"/>
      <c r="K4853" s="541"/>
    </row>
    <row r="4854" spans="2:11" ht="20.100000000000001" customHeight="1" x14ac:dyDescent="0.25">
      <c r="B4854" s="538"/>
      <c r="C4854" s="539"/>
      <c r="D4854" s="540"/>
      <c r="E4854" s="541"/>
      <c r="F4854" s="541"/>
      <c r="G4854" s="541"/>
      <c r="H4854" s="541"/>
      <c r="I4854" s="541"/>
      <c r="J4854" s="541"/>
      <c r="K4854" s="541"/>
    </row>
    <row r="4855" spans="2:11" ht="20.100000000000001" customHeight="1" x14ac:dyDescent="0.25">
      <c r="B4855" s="538"/>
      <c r="C4855" s="539"/>
      <c r="D4855" s="540"/>
      <c r="E4855" s="541"/>
      <c r="F4855" s="541"/>
      <c r="G4855" s="541"/>
      <c r="H4855" s="541"/>
      <c r="I4855" s="541"/>
      <c r="J4855" s="541"/>
      <c r="K4855" s="541"/>
    </row>
    <row r="4856" spans="2:11" ht="20.100000000000001" customHeight="1" x14ac:dyDescent="0.25">
      <c r="B4856" s="538"/>
      <c r="C4856" s="539"/>
      <c r="D4856" s="540"/>
      <c r="E4856" s="541"/>
      <c r="F4856" s="541"/>
      <c r="G4856" s="541"/>
      <c r="H4856" s="541"/>
      <c r="I4856" s="541"/>
      <c r="J4856" s="541"/>
      <c r="K4856" s="541"/>
    </row>
    <row r="4857" spans="2:11" ht="20.100000000000001" customHeight="1" x14ac:dyDescent="0.25">
      <c r="B4857" s="538"/>
      <c r="C4857" s="539"/>
      <c r="D4857" s="540"/>
      <c r="E4857" s="541"/>
      <c r="F4857" s="541"/>
      <c r="G4857" s="541"/>
      <c r="H4857" s="541"/>
      <c r="I4857" s="541"/>
      <c r="J4857" s="541"/>
      <c r="K4857" s="541"/>
    </row>
    <row r="4858" spans="2:11" ht="20.100000000000001" customHeight="1" x14ac:dyDescent="0.25">
      <c r="B4858" s="538"/>
      <c r="C4858" s="539"/>
      <c r="D4858" s="540"/>
      <c r="E4858" s="541"/>
      <c r="F4858" s="541"/>
      <c r="G4858" s="541"/>
      <c r="H4858" s="541"/>
      <c r="I4858" s="541"/>
      <c r="J4858" s="541"/>
      <c r="K4858" s="541"/>
    </row>
    <row r="4859" spans="2:11" ht="20.100000000000001" customHeight="1" x14ac:dyDescent="0.25">
      <c r="B4859" s="538"/>
      <c r="C4859" s="539"/>
      <c r="D4859" s="540"/>
      <c r="E4859" s="541"/>
      <c r="F4859" s="541"/>
      <c r="G4859" s="541"/>
      <c r="H4859" s="541"/>
      <c r="I4859" s="541"/>
      <c r="J4859" s="541"/>
      <c r="K4859" s="541"/>
    </row>
    <row r="4860" spans="2:11" ht="20.100000000000001" customHeight="1" x14ac:dyDescent="0.25">
      <c r="B4860" s="538"/>
      <c r="C4860" s="539"/>
      <c r="D4860" s="540"/>
      <c r="E4860" s="541"/>
      <c r="F4860" s="541"/>
      <c r="G4860" s="541"/>
      <c r="H4860" s="541"/>
      <c r="I4860" s="541"/>
      <c r="J4860" s="541"/>
      <c r="K4860" s="541"/>
    </row>
    <row r="4861" spans="2:11" ht="20.100000000000001" customHeight="1" x14ac:dyDescent="0.25">
      <c r="B4861" s="538"/>
      <c r="C4861" s="539"/>
      <c r="D4861" s="540"/>
      <c r="E4861" s="541"/>
      <c r="F4861" s="541"/>
      <c r="G4861" s="541"/>
      <c r="H4861" s="541"/>
      <c r="I4861" s="541"/>
      <c r="J4861" s="541"/>
      <c r="K4861" s="541"/>
    </row>
    <row r="4862" spans="2:11" ht="20.100000000000001" customHeight="1" x14ac:dyDescent="0.25">
      <c r="B4862" s="538"/>
      <c r="C4862" s="539"/>
      <c r="D4862" s="540"/>
      <c r="E4862" s="541"/>
      <c r="F4862" s="541"/>
      <c r="G4862" s="541"/>
      <c r="H4862" s="541"/>
      <c r="I4862" s="541"/>
      <c r="J4862" s="541"/>
      <c r="K4862" s="541"/>
    </row>
    <row r="4863" spans="2:11" ht="20.100000000000001" customHeight="1" x14ac:dyDescent="0.25">
      <c r="B4863" s="538"/>
      <c r="C4863" s="539"/>
      <c r="D4863" s="540"/>
      <c r="E4863" s="541"/>
      <c r="F4863" s="541"/>
      <c r="G4863" s="541"/>
      <c r="H4863" s="541"/>
      <c r="I4863" s="541"/>
      <c r="J4863" s="541"/>
      <c r="K4863" s="541"/>
    </row>
    <row r="4864" spans="2:11" ht="20.100000000000001" customHeight="1" x14ac:dyDescent="0.25">
      <c r="B4864" s="538"/>
      <c r="C4864" s="539"/>
      <c r="D4864" s="540"/>
      <c r="E4864" s="541"/>
      <c r="F4864" s="541"/>
      <c r="G4864" s="541"/>
      <c r="H4864" s="541"/>
      <c r="I4864" s="541"/>
      <c r="J4864" s="541"/>
      <c r="K4864" s="541"/>
    </row>
    <row r="4865" spans="2:11" ht="20.100000000000001" customHeight="1" x14ac:dyDescent="0.25">
      <c r="B4865" s="538"/>
      <c r="C4865" s="539"/>
      <c r="D4865" s="540"/>
      <c r="E4865" s="541"/>
      <c r="F4865" s="541"/>
      <c r="G4865" s="541"/>
      <c r="H4865" s="541"/>
      <c r="I4865" s="541"/>
      <c r="J4865" s="541"/>
      <c r="K4865" s="541"/>
    </row>
    <row r="4866" spans="2:11" ht="20.100000000000001" customHeight="1" x14ac:dyDescent="0.25">
      <c r="B4866" s="538"/>
      <c r="C4866" s="539"/>
      <c r="D4866" s="540"/>
      <c r="E4866" s="541"/>
      <c r="F4866" s="541"/>
      <c r="G4866" s="541"/>
      <c r="H4866" s="541"/>
      <c r="I4866" s="541"/>
      <c r="J4866" s="541"/>
      <c r="K4866" s="541"/>
    </row>
    <row r="4867" spans="2:11" ht="20.100000000000001" customHeight="1" x14ac:dyDescent="0.25">
      <c r="B4867" s="538"/>
      <c r="C4867" s="539"/>
      <c r="D4867" s="540"/>
      <c r="E4867" s="541"/>
      <c r="F4867" s="541"/>
      <c r="G4867" s="541"/>
      <c r="H4867" s="541"/>
      <c r="I4867" s="541"/>
      <c r="J4867" s="541"/>
      <c r="K4867" s="541"/>
    </row>
    <row r="4868" spans="2:11" ht="20.100000000000001" customHeight="1" x14ac:dyDescent="0.25">
      <c r="B4868" s="538"/>
      <c r="C4868" s="539"/>
      <c r="D4868" s="540"/>
      <c r="E4868" s="541"/>
      <c r="F4868" s="541"/>
      <c r="G4868" s="541"/>
      <c r="H4868" s="541"/>
      <c r="I4868" s="541"/>
      <c r="J4868" s="541"/>
      <c r="K4868" s="541"/>
    </row>
    <row r="4869" spans="2:11" ht="20.100000000000001" customHeight="1" x14ac:dyDescent="0.25">
      <c r="B4869" s="538"/>
      <c r="C4869" s="539"/>
      <c r="D4869" s="540"/>
      <c r="E4869" s="541"/>
      <c r="F4869" s="541"/>
      <c r="G4869" s="541"/>
      <c r="H4869" s="541"/>
      <c r="I4869" s="541"/>
      <c r="J4869" s="541"/>
      <c r="K4869" s="541"/>
    </row>
    <row r="4870" spans="2:11" ht="20.100000000000001" customHeight="1" x14ac:dyDescent="0.25">
      <c r="B4870" s="538"/>
      <c r="C4870" s="539"/>
      <c r="D4870" s="540"/>
      <c r="E4870" s="541"/>
      <c r="F4870" s="541"/>
      <c r="G4870" s="541"/>
      <c r="H4870" s="541"/>
      <c r="I4870" s="541"/>
      <c r="J4870" s="541"/>
      <c r="K4870" s="541"/>
    </row>
    <row r="4871" spans="2:11" ht="20.100000000000001" customHeight="1" x14ac:dyDescent="0.25">
      <c r="B4871" s="538"/>
      <c r="C4871" s="539"/>
      <c r="D4871" s="540"/>
      <c r="E4871" s="541"/>
      <c r="F4871" s="541"/>
      <c r="G4871" s="541"/>
      <c r="H4871" s="541"/>
      <c r="I4871" s="541"/>
      <c r="J4871" s="541"/>
      <c r="K4871" s="541"/>
    </row>
    <row r="4872" spans="2:11" ht="20.100000000000001" customHeight="1" x14ac:dyDescent="0.25">
      <c r="B4872" s="538"/>
      <c r="C4872" s="539"/>
      <c r="D4872" s="540"/>
      <c r="E4872" s="541"/>
      <c r="F4872" s="541"/>
      <c r="G4872" s="541"/>
      <c r="H4872" s="541"/>
      <c r="I4872" s="541"/>
      <c r="J4872" s="541"/>
      <c r="K4872" s="541"/>
    </row>
    <row r="4873" spans="2:11" ht="20.100000000000001" customHeight="1" x14ac:dyDescent="0.25">
      <c r="B4873" s="538"/>
      <c r="C4873" s="539"/>
      <c r="D4873" s="540"/>
      <c r="E4873" s="541"/>
      <c r="F4873" s="541"/>
      <c r="G4873" s="541"/>
      <c r="H4873" s="541"/>
      <c r="I4873" s="541"/>
      <c r="J4873" s="541"/>
      <c r="K4873" s="541"/>
    </row>
    <row r="4874" spans="2:11" ht="20.100000000000001" customHeight="1" x14ac:dyDescent="0.25">
      <c r="B4874" s="538"/>
      <c r="C4874" s="539"/>
      <c r="D4874" s="540"/>
      <c r="E4874" s="541"/>
      <c r="F4874" s="541"/>
      <c r="G4874" s="541"/>
      <c r="H4874" s="541"/>
      <c r="I4874" s="541"/>
      <c r="J4874" s="541"/>
      <c r="K4874" s="541"/>
    </row>
    <row r="4875" spans="2:11" ht="20.100000000000001" customHeight="1" x14ac:dyDescent="0.25">
      <c r="B4875" s="538"/>
      <c r="C4875" s="539"/>
      <c r="D4875" s="540"/>
      <c r="E4875" s="541"/>
      <c r="F4875" s="541"/>
      <c r="G4875" s="541"/>
      <c r="H4875" s="541"/>
      <c r="I4875" s="541"/>
      <c r="J4875" s="541"/>
      <c r="K4875" s="541"/>
    </row>
    <row r="4876" spans="2:11" ht="20.100000000000001" customHeight="1" x14ac:dyDescent="0.25">
      <c r="B4876" s="538"/>
      <c r="C4876" s="539"/>
      <c r="D4876" s="540"/>
      <c r="E4876" s="541"/>
      <c r="F4876" s="541"/>
      <c r="G4876" s="541"/>
      <c r="H4876" s="541"/>
      <c r="I4876" s="541"/>
      <c r="J4876" s="541"/>
      <c r="K4876" s="541"/>
    </row>
    <row r="4877" spans="2:11" ht="20.100000000000001" customHeight="1" x14ac:dyDescent="0.25">
      <c r="B4877" s="538"/>
      <c r="C4877" s="539"/>
      <c r="D4877" s="540"/>
      <c r="E4877" s="541"/>
      <c r="F4877" s="541"/>
      <c r="G4877" s="541"/>
      <c r="H4877" s="541"/>
      <c r="I4877" s="541"/>
      <c r="J4877" s="541"/>
      <c r="K4877" s="541"/>
    </row>
    <row r="4878" spans="2:11" ht="20.100000000000001" customHeight="1" x14ac:dyDescent="0.25">
      <c r="B4878" s="538"/>
      <c r="C4878" s="539"/>
      <c r="D4878" s="540"/>
      <c r="E4878" s="541"/>
      <c r="F4878" s="541"/>
      <c r="G4878" s="541"/>
      <c r="H4878" s="541"/>
      <c r="I4878" s="541"/>
      <c r="J4878" s="541"/>
      <c r="K4878" s="541"/>
    </row>
    <row r="4879" spans="2:11" ht="20.100000000000001" customHeight="1" x14ac:dyDescent="0.25">
      <c r="B4879" s="538"/>
      <c r="C4879" s="539"/>
      <c r="D4879" s="540"/>
      <c r="E4879" s="541"/>
      <c r="F4879" s="541"/>
      <c r="G4879" s="541"/>
      <c r="H4879" s="541"/>
      <c r="I4879" s="541"/>
      <c r="J4879" s="541"/>
      <c r="K4879" s="541"/>
    </row>
    <row r="4880" spans="2:11" ht="20.100000000000001" customHeight="1" x14ac:dyDescent="0.25">
      <c r="B4880" s="538"/>
      <c r="C4880" s="539"/>
      <c r="D4880" s="540"/>
      <c r="E4880" s="541"/>
      <c r="F4880" s="541"/>
      <c r="G4880" s="541"/>
      <c r="H4880" s="541"/>
      <c r="I4880" s="541"/>
      <c r="J4880" s="541"/>
      <c r="K4880" s="541"/>
    </row>
    <row r="4881" spans="2:11" ht="20.100000000000001" customHeight="1" x14ac:dyDescent="0.25">
      <c r="B4881" s="538"/>
      <c r="C4881" s="539"/>
      <c r="D4881" s="540"/>
      <c r="E4881" s="541"/>
      <c r="F4881" s="541"/>
      <c r="G4881" s="541"/>
      <c r="H4881" s="541"/>
      <c r="I4881" s="541"/>
      <c r="J4881" s="541"/>
      <c r="K4881" s="541"/>
    </row>
    <row r="4882" spans="2:11" ht="20.100000000000001" customHeight="1" x14ac:dyDescent="0.25">
      <c r="B4882" s="538"/>
      <c r="C4882" s="539"/>
      <c r="D4882" s="540"/>
      <c r="E4882" s="541"/>
      <c r="F4882" s="541"/>
      <c r="G4882" s="541"/>
      <c r="H4882" s="541"/>
      <c r="I4882" s="541"/>
      <c r="J4882" s="541"/>
      <c r="K4882" s="541"/>
    </row>
    <row r="4883" spans="2:11" ht="20.100000000000001" customHeight="1" x14ac:dyDescent="0.25">
      <c r="B4883" s="538"/>
      <c r="C4883" s="539"/>
      <c r="D4883" s="540"/>
      <c r="E4883" s="541"/>
      <c r="F4883" s="541"/>
      <c r="G4883" s="541"/>
      <c r="H4883" s="541"/>
      <c r="I4883" s="541"/>
      <c r="J4883" s="541"/>
      <c r="K4883" s="541"/>
    </row>
    <row r="4884" spans="2:11" ht="20.100000000000001" customHeight="1" x14ac:dyDescent="0.25">
      <c r="B4884" s="538"/>
      <c r="C4884" s="539"/>
      <c r="D4884" s="540"/>
      <c r="E4884" s="541"/>
      <c r="F4884" s="541"/>
      <c r="G4884" s="541"/>
      <c r="H4884" s="541"/>
      <c r="I4884" s="541"/>
      <c r="J4884" s="541"/>
      <c r="K4884" s="541"/>
    </row>
    <row r="4885" spans="2:11" ht="20.100000000000001" customHeight="1" x14ac:dyDescent="0.25">
      <c r="B4885" s="538"/>
      <c r="C4885" s="539"/>
      <c r="D4885" s="540"/>
      <c r="E4885" s="541"/>
      <c r="F4885" s="541"/>
      <c r="G4885" s="541"/>
      <c r="H4885" s="541"/>
      <c r="I4885" s="541"/>
      <c r="J4885" s="541"/>
      <c r="K4885" s="541"/>
    </row>
    <row r="4886" spans="2:11" ht="20.100000000000001" customHeight="1" x14ac:dyDescent="0.25">
      <c r="B4886" s="538"/>
      <c r="C4886" s="539"/>
      <c r="D4886" s="540"/>
      <c r="E4886" s="541"/>
      <c r="F4886" s="541"/>
      <c r="G4886" s="541"/>
      <c r="H4886" s="541"/>
      <c r="I4886" s="541"/>
      <c r="J4886" s="541"/>
      <c r="K4886" s="541"/>
    </row>
    <row r="4887" spans="2:11" ht="20.100000000000001" customHeight="1" x14ac:dyDescent="0.25">
      <c r="B4887" s="538"/>
      <c r="C4887" s="539"/>
      <c r="D4887" s="540"/>
      <c r="E4887" s="541"/>
      <c r="F4887" s="541"/>
      <c r="G4887" s="541"/>
      <c r="H4887" s="541"/>
      <c r="I4887" s="541"/>
      <c r="J4887" s="541"/>
      <c r="K4887" s="541"/>
    </row>
    <row r="4888" spans="2:11" ht="20.100000000000001" customHeight="1" x14ac:dyDescent="0.25">
      <c r="B4888" s="538"/>
      <c r="C4888" s="539"/>
      <c r="D4888" s="540"/>
      <c r="E4888" s="541"/>
      <c r="F4888" s="541"/>
      <c r="G4888" s="541"/>
      <c r="H4888" s="541"/>
      <c r="I4888" s="541"/>
      <c r="J4888" s="541"/>
      <c r="K4888" s="541"/>
    </row>
    <row r="4889" spans="2:11" ht="20.100000000000001" customHeight="1" x14ac:dyDescent="0.25">
      <c r="B4889" s="538"/>
      <c r="C4889" s="539"/>
      <c r="D4889" s="540"/>
      <c r="E4889" s="541"/>
      <c r="F4889" s="541"/>
      <c r="G4889" s="541"/>
      <c r="H4889" s="541"/>
      <c r="I4889" s="541"/>
      <c r="J4889" s="541"/>
      <c r="K4889" s="541"/>
    </row>
    <row r="4890" spans="2:11" ht="20.100000000000001" customHeight="1" x14ac:dyDescent="0.25">
      <c r="B4890" s="538"/>
      <c r="C4890" s="539"/>
      <c r="D4890" s="540"/>
      <c r="E4890" s="541"/>
      <c r="F4890" s="541"/>
      <c r="G4890" s="541"/>
      <c r="H4890" s="541"/>
      <c r="I4890" s="541"/>
      <c r="J4890" s="541"/>
      <c r="K4890" s="541"/>
    </row>
    <row r="4891" spans="2:11" ht="20.100000000000001" customHeight="1" x14ac:dyDescent="0.25">
      <c r="B4891" s="538"/>
      <c r="C4891" s="539"/>
      <c r="D4891" s="540"/>
      <c r="E4891" s="541"/>
      <c r="F4891" s="541"/>
      <c r="G4891" s="541"/>
      <c r="H4891" s="541"/>
      <c r="I4891" s="541"/>
      <c r="J4891" s="541"/>
      <c r="K4891" s="541"/>
    </row>
    <row r="4892" spans="2:11" ht="20.100000000000001" customHeight="1" x14ac:dyDescent="0.25">
      <c r="B4892" s="538"/>
      <c r="C4892" s="539"/>
      <c r="D4892" s="540"/>
      <c r="E4892" s="541"/>
      <c r="F4892" s="541"/>
      <c r="G4892" s="541"/>
      <c r="H4892" s="541"/>
      <c r="I4892" s="541"/>
      <c r="J4892" s="541"/>
      <c r="K4892" s="541"/>
    </row>
    <row r="4893" spans="2:11" ht="20.100000000000001" customHeight="1" x14ac:dyDescent="0.25">
      <c r="B4893" s="538"/>
      <c r="C4893" s="539"/>
      <c r="D4893" s="540"/>
      <c r="E4893" s="541"/>
      <c r="F4893" s="541"/>
      <c r="G4893" s="541"/>
      <c r="H4893" s="541"/>
      <c r="I4893" s="541"/>
      <c r="J4893" s="541"/>
      <c r="K4893" s="541"/>
    </row>
    <row r="4894" spans="2:11" ht="20.100000000000001" customHeight="1" x14ac:dyDescent="0.25">
      <c r="B4894" s="538"/>
      <c r="C4894" s="539"/>
      <c r="D4894" s="540"/>
      <c r="E4894" s="541"/>
      <c r="F4894" s="541"/>
      <c r="G4894" s="541"/>
      <c r="H4894" s="541"/>
      <c r="I4894" s="541"/>
      <c r="J4894" s="541"/>
      <c r="K4894" s="541"/>
    </row>
    <row r="4895" spans="2:11" ht="20.100000000000001" customHeight="1" x14ac:dyDescent="0.25">
      <c r="B4895" s="538"/>
      <c r="C4895" s="539"/>
      <c r="D4895" s="540"/>
      <c r="E4895" s="541"/>
      <c r="F4895" s="541"/>
      <c r="G4895" s="541"/>
      <c r="H4895" s="541"/>
      <c r="I4895" s="541"/>
      <c r="J4895" s="541"/>
      <c r="K4895" s="541"/>
    </row>
    <row r="4896" spans="2:11" ht="20.100000000000001" customHeight="1" x14ac:dyDescent="0.25">
      <c r="B4896" s="538"/>
      <c r="C4896" s="539"/>
      <c r="D4896" s="540"/>
      <c r="E4896" s="541"/>
      <c r="F4896" s="541"/>
      <c r="G4896" s="541"/>
      <c r="H4896" s="541"/>
      <c r="I4896" s="541"/>
      <c r="J4896" s="541"/>
      <c r="K4896" s="541"/>
    </row>
    <row r="4897" spans="2:11" ht="20.100000000000001" customHeight="1" x14ac:dyDescent="0.25">
      <c r="B4897" s="538"/>
      <c r="C4897" s="539"/>
      <c r="D4897" s="540"/>
      <c r="E4897" s="541"/>
      <c r="F4897" s="541"/>
      <c r="G4897" s="541"/>
      <c r="H4897" s="541"/>
      <c r="I4897" s="541"/>
      <c r="J4897" s="541"/>
      <c r="K4897" s="541"/>
    </row>
    <row r="4898" spans="2:11" ht="20.100000000000001" customHeight="1" x14ac:dyDescent="0.25">
      <c r="B4898" s="538"/>
      <c r="C4898" s="539"/>
      <c r="D4898" s="540"/>
      <c r="E4898" s="541"/>
      <c r="F4898" s="541"/>
      <c r="G4898" s="541"/>
      <c r="H4898" s="541"/>
      <c r="I4898" s="541"/>
      <c r="J4898" s="541"/>
      <c r="K4898" s="541"/>
    </row>
    <row r="4899" spans="2:11" ht="20.100000000000001" customHeight="1" x14ac:dyDescent="0.25">
      <c r="B4899" s="538"/>
      <c r="C4899" s="539"/>
      <c r="D4899" s="540"/>
      <c r="E4899" s="541"/>
      <c r="F4899" s="541"/>
      <c r="G4899" s="541"/>
      <c r="H4899" s="541"/>
      <c r="I4899" s="541"/>
      <c r="J4899" s="541"/>
      <c r="K4899" s="541"/>
    </row>
    <row r="4900" spans="2:11" ht="20.100000000000001" customHeight="1" x14ac:dyDescent="0.25">
      <c r="B4900" s="538"/>
      <c r="C4900" s="539"/>
      <c r="D4900" s="540"/>
      <c r="E4900" s="541"/>
      <c r="F4900" s="541"/>
      <c r="G4900" s="541"/>
      <c r="H4900" s="541"/>
      <c r="I4900" s="541"/>
      <c r="J4900" s="541"/>
      <c r="K4900" s="541"/>
    </row>
    <row r="4901" spans="2:11" ht="20.100000000000001" customHeight="1" x14ac:dyDescent="0.25">
      <c r="B4901" s="538"/>
      <c r="C4901" s="539"/>
      <c r="D4901" s="540"/>
      <c r="E4901" s="541"/>
      <c r="F4901" s="541"/>
      <c r="G4901" s="541"/>
      <c r="H4901" s="541"/>
      <c r="I4901" s="541"/>
      <c r="J4901" s="541"/>
      <c r="K4901" s="541"/>
    </row>
    <row r="4902" spans="2:11" ht="20.100000000000001" customHeight="1" x14ac:dyDescent="0.25">
      <c r="B4902" s="538"/>
      <c r="C4902" s="539"/>
      <c r="D4902" s="540"/>
      <c r="E4902" s="541"/>
      <c r="F4902" s="541"/>
      <c r="G4902" s="541"/>
      <c r="H4902" s="541"/>
      <c r="I4902" s="541"/>
      <c r="J4902" s="541"/>
      <c r="K4902" s="541"/>
    </row>
    <row r="4903" spans="2:11" ht="20.100000000000001" customHeight="1" x14ac:dyDescent="0.25">
      <c r="B4903" s="538"/>
      <c r="C4903" s="539"/>
      <c r="D4903" s="540"/>
      <c r="E4903" s="541"/>
      <c r="F4903" s="541"/>
      <c r="G4903" s="541"/>
      <c r="H4903" s="541"/>
      <c r="I4903" s="541"/>
      <c r="J4903" s="541"/>
      <c r="K4903" s="541"/>
    </row>
    <row r="4904" spans="2:11" ht="20.100000000000001" customHeight="1" x14ac:dyDescent="0.25">
      <c r="B4904" s="538"/>
      <c r="C4904" s="539"/>
      <c r="D4904" s="540"/>
      <c r="E4904" s="541"/>
      <c r="F4904" s="541"/>
      <c r="G4904" s="541"/>
      <c r="H4904" s="541"/>
      <c r="I4904" s="541"/>
      <c r="J4904" s="541"/>
      <c r="K4904" s="541"/>
    </row>
    <row r="4905" spans="2:11" ht="20.100000000000001" customHeight="1" x14ac:dyDescent="0.25">
      <c r="B4905" s="538"/>
      <c r="C4905" s="539"/>
      <c r="D4905" s="540"/>
      <c r="E4905" s="541"/>
      <c r="F4905" s="541"/>
      <c r="G4905" s="541"/>
      <c r="H4905" s="541"/>
      <c r="I4905" s="541"/>
      <c r="J4905" s="541"/>
      <c r="K4905" s="541"/>
    </row>
    <row r="4906" spans="2:11" ht="20.100000000000001" customHeight="1" x14ac:dyDescent="0.25">
      <c r="B4906" s="538"/>
      <c r="C4906" s="539"/>
      <c r="D4906" s="540"/>
      <c r="E4906" s="541"/>
      <c r="F4906" s="541"/>
      <c r="G4906" s="541"/>
      <c r="H4906" s="541"/>
      <c r="I4906" s="541"/>
      <c r="J4906" s="541"/>
      <c r="K4906" s="541"/>
    </row>
    <row r="4907" spans="2:11" ht="20.100000000000001" customHeight="1" x14ac:dyDescent="0.25">
      <c r="B4907" s="538"/>
      <c r="C4907" s="539"/>
      <c r="D4907" s="540"/>
      <c r="E4907" s="541"/>
      <c r="F4907" s="541"/>
      <c r="G4907" s="541"/>
      <c r="H4907" s="541"/>
      <c r="I4907" s="541"/>
      <c r="J4907" s="541"/>
      <c r="K4907" s="541"/>
    </row>
    <row r="4908" spans="2:11" ht="20.100000000000001" customHeight="1" x14ac:dyDescent="0.25">
      <c r="B4908" s="538"/>
      <c r="C4908" s="539"/>
      <c r="D4908" s="540"/>
      <c r="E4908" s="541"/>
      <c r="F4908" s="541"/>
      <c r="G4908" s="541"/>
      <c r="H4908" s="541"/>
      <c r="I4908" s="541"/>
      <c r="J4908" s="541"/>
      <c r="K4908" s="541"/>
    </row>
    <row r="4909" spans="2:11" ht="20.100000000000001" customHeight="1" x14ac:dyDescent="0.25">
      <c r="B4909" s="538"/>
      <c r="C4909" s="539"/>
      <c r="D4909" s="540"/>
      <c r="E4909" s="541"/>
      <c r="F4909" s="541"/>
      <c r="G4909" s="541"/>
      <c r="H4909" s="541"/>
      <c r="I4909" s="541"/>
      <c r="J4909" s="541"/>
      <c r="K4909" s="541"/>
    </row>
    <row r="4910" spans="2:11" ht="20.100000000000001" customHeight="1" x14ac:dyDescent="0.25">
      <c r="B4910" s="538"/>
      <c r="C4910" s="539"/>
      <c r="D4910" s="540"/>
      <c r="E4910" s="541"/>
      <c r="F4910" s="541"/>
      <c r="G4910" s="541"/>
      <c r="H4910" s="541"/>
      <c r="I4910" s="541"/>
      <c r="J4910" s="541"/>
      <c r="K4910" s="541"/>
    </row>
    <row r="4911" spans="2:11" ht="20.100000000000001" customHeight="1" x14ac:dyDescent="0.25">
      <c r="B4911" s="538"/>
      <c r="C4911" s="539"/>
      <c r="D4911" s="540"/>
      <c r="E4911" s="541"/>
      <c r="F4911" s="541"/>
      <c r="G4911" s="541"/>
      <c r="H4911" s="541"/>
      <c r="I4911" s="541"/>
      <c r="J4911" s="541"/>
      <c r="K4911" s="541"/>
    </row>
    <row r="4912" spans="2:11" ht="20.100000000000001" customHeight="1" x14ac:dyDescent="0.25">
      <c r="B4912" s="538"/>
      <c r="C4912" s="539"/>
      <c r="D4912" s="540"/>
      <c r="E4912" s="541"/>
      <c r="F4912" s="541"/>
      <c r="G4912" s="541"/>
      <c r="H4912" s="541"/>
      <c r="I4912" s="541"/>
      <c r="J4912" s="541"/>
      <c r="K4912" s="541"/>
    </row>
    <row r="4913" spans="2:11" ht="20.100000000000001" customHeight="1" x14ac:dyDescent="0.25">
      <c r="B4913" s="538"/>
      <c r="C4913" s="539"/>
      <c r="D4913" s="540"/>
      <c r="E4913" s="541"/>
      <c r="F4913" s="541"/>
      <c r="G4913" s="541"/>
      <c r="H4913" s="541"/>
      <c r="I4913" s="541"/>
      <c r="J4913" s="541"/>
      <c r="K4913" s="541"/>
    </row>
    <row r="4914" spans="2:11" ht="20.100000000000001" customHeight="1" x14ac:dyDescent="0.25">
      <c r="B4914" s="538"/>
      <c r="C4914" s="539"/>
      <c r="D4914" s="540"/>
      <c r="E4914" s="541"/>
      <c r="F4914" s="541"/>
      <c r="G4914" s="541"/>
      <c r="H4914" s="541"/>
      <c r="I4914" s="541"/>
      <c r="J4914" s="541"/>
      <c r="K4914" s="541"/>
    </row>
    <row r="4915" spans="2:11" ht="20.100000000000001" customHeight="1" x14ac:dyDescent="0.25">
      <c r="B4915" s="538"/>
      <c r="C4915" s="539"/>
      <c r="D4915" s="540"/>
      <c r="E4915" s="541"/>
      <c r="F4915" s="541"/>
      <c r="G4915" s="541"/>
      <c r="H4915" s="541"/>
      <c r="I4915" s="541"/>
      <c r="J4915" s="541"/>
      <c r="K4915" s="541"/>
    </row>
    <row r="4916" spans="2:11" ht="20.100000000000001" customHeight="1" x14ac:dyDescent="0.25">
      <c r="B4916" s="538"/>
      <c r="C4916" s="539"/>
      <c r="D4916" s="540"/>
      <c r="E4916" s="541"/>
      <c r="F4916" s="541"/>
      <c r="G4916" s="541"/>
      <c r="H4916" s="541"/>
      <c r="I4916" s="541"/>
      <c r="J4916" s="541"/>
      <c r="K4916" s="541"/>
    </row>
    <row r="4917" spans="2:11" ht="20.100000000000001" customHeight="1" x14ac:dyDescent="0.25">
      <c r="B4917" s="538"/>
      <c r="C4917" s="539"/>
      <c r="D4917" s="540"/>
      <c r="E4917" s="541"/>
      <c r="F4917" s="541"/>
      <c r="G4917" s="541"/>
      <c r="H4917" s="541"/>
      <c r="I4917" s="541"/>
      <c r="J4917" s="541"/>
      <c r="K4917" s="541"/>
    </row>
    <row r="4918" spans="2:11" ht="20.100000000000001" customHeight="1" x14ac:dyDescent="0.25">
      <c r="B4918" s="538"/>
      <c r="C4918" s="539"/>
      <c r="D4918" s="540"/>
      <c r="E4918" s="541"/>
      <c r="F4918" s="541"/>
      <c r="G4918" s="541"/>
      <c r="H4918" s="541"/>
      <c r="I4918" s="541"/>
      <c r="J4918" s="541"/>
      <c r="K4918" s="541"/>
    </row>
    <row r="4919" spans="2:11" ht="20.100000000000001" customHeight="1" x14ac:dyDescent="0.25">
      <c r="B4919" s="538"/>
      <c r="C4919" s="539"/>
      <c r="D4919" s="540"/>
      <c r="E4919" s="541"/>
      <c r="F4919" s="541"/>
      <c r="G4919" s="541"/>
      <c r="H4919" s="541"/>
      <c r="I4919" s="541"/>
      <c r="J4919" s="541"/>
      <c r="K4919" s="541"/>
    </row>
    <row r="4920" spans="2:11" ht="20.100000000000001" customHeight="1" x14ac:dyDescent="0.25">
      <c r="B4920" s="538"/>
      <c r="C4920" s="539"/>
      <c r="D4920" s="540"/>
      <c r="E4920" s="541"/>
      <c r="F4920" s="541"/>
      <c r="G4920" s="541"/>
      <c r="H4920" s="541"/>
      <c r="I4920" s="541"/>
      <c r="J4920" s="541"/>
      <c r="K4920" s="541"/>
    </row>
    <row r="4921" spans="2:11" ht="20.100000000000001" customHeight="1" x14ac:dyDescent="0.25">
      <c r="B4921" s="538"/>
      <c r="C4921" s="539"/>
      <c r="D4921" s="540"/>
      <c r="E4921" s="541"/>
      <c r="F4921" s="541"/>
      <c r="G4921" s="541"/>
      <c r="H4921" s="541"/>
      <c r="I4921" s="541"/>
      <c r="J4921" s="541"/>
      <c r="K4921" s="541"/>
    </row>
    <row r="4922" spans="2:11" ht="20.100000000000001" customHeight="1" x14ac:dyDescent="0.25">
      <c r="B4922" s="538"/>
      <c r="C4922" s="539"/>
      <c r="D4922" s="540"/>
      <c r="E4922" s="541"/>
      <c r="F4922" s="541"/>
      <c r="G4922" s="541"/>
      <c r="H4922" s="541"/>
      <c r="I4922" s="541"/>
      <c r="J4922" s="541"/>
      <c r="K4922" s="541"/>
    </row>
    <row r="4923" spans="2:11" ht="20.100000000000001" customHeight="1" x14ac:dyDescent="0.25">
      <c r="B4923" s="538"/>
      <c r="C4923" s="539"/>
      <c r="D4923" s="540"/>
      <c r="E4923" s="541"/>
      <c r="F4923" s="541"/>
      <c r="G4923" s="541"/>
      <c r="H4923" s="541"/>
      <c r="I4923" s="541"/>
      <c r="J4923" s="541"/>
      <c r="K4923" s="541"/>
    </row>
    <row r="4924" spans="2:11" ht="20.100000000000001" customHeight="1" x14ac:dyDescent="0.25">
      <c r="B4924" s="538"/>
      <c r="C4924" s="539"/>
      <c r="D4924" s="540"/>
      <c r="E4924" s="541"/>
      <c r="F4924" s="541"/>
      <c r="G4924" s="541"/>
      <c r="H4924" s="541"/>
      <c r="I4924" s="541"/>
      <c r="J4924" s="541"/>
      <c r="K4924" s="541"/>
    </row>
    <row r="4925" spans="2:11" ht="20.100000000000001" customHeight="1" x14ac:dyDescent="0.25">
      <c r="B4925" s="538"/>
      <c r="C4925" s="539"/>
      <c r="D4925" s="540"/>
      <c r="E4925" s="541"/>
      <c r="F4925" s="541"/>
      <c r="G4925" s="541"/>
      <c r="H4925" s="541"/>
      <c r="I4925" s="541"/>
      <c r="J4925" s="541"/>
      <c r="K4925" s="541"/>
    </row>
    <row r="4926" spans="2:11" ht="20.100000000000001" customHeight="1" x14ac:dyDescent="0.25">
      <c r="B4926" s="538"/>
      <c r="C4926" s="539"/>
      <c r="D4926" s="540"/>
      <c r="E4926" s="541"/>
      <c r="F4926" s="541"/>
      <c r="G4926" s="541"/>
      <c r="H4926" s="541"/>
      <c r="I4926" s="541"/>
      <c r="J4926" s="541"/>
      <c r="K4926" s="541"/>
    </row>
    <row r="4927" spans="2:11" ht="20.100000000000001" customHeight="1" x14ac:dyDescent="0.25">
      <c r="B4927" s="538"/>
      <c r="C4927" s="539"/>
      <c r="D4927" s="540"/>
      <c r="E4927" s="541"/>
      <c r="F4927" s="541"/>
      <c r="G4927" s="541"/>
      <c r="H4927" s="541"/>
      <c r="I4927" s="541"/>
      <c r="J4927" s="541"/>
      <c r="K4927" s="541"/>
    </row>
    <row r="4928" spans="2:11" ht="20.100000000000001" customHeight="1" x14ac:dyDescent="0.25">
      <c r="B4928" s="538"/>
      <c r="C4928" s="539"/>
      <c r="D4928" s="540"/>
      <c r="E4928" s="541"/>
      <c r="F4928" s="541"/>
      <c r="G4928" s="541"/>
      <c r="H4928" s="541"/>
      <c r="I4928" s="541"/>
      <c r="J4928" s="541"/>
      <c r="K4928" s="541"/>
    </row>
    <row r="4929" spans="2:11" ht="20.100000000000001" customHeight="1" x14ac:dyDescent="0.25">
      <c r="B4929" s="538"/>
      <c r="C4929" s="539"/>
      <c r="D4929" s="540"/>
      <c r="E4929" s="541"/>
      <c r="F4929" s="541"/>
      <c r="G4929" s="541"/>
      <c r="H4929" s="541"/>
      <c r="I4929" s="541"/>
      <c r="J4929" s="541"/>
      <c r="K4929" s="541"/>
    </row>
    <row r="4930" spans="2:11" ht="20.100000000000001" customHeight="1" x14ac:dyDescent="0.25">
      <c r="B4930" s="538"/>
      <c r="C4930" s="539"/>
      <c r="D4930" s="540"/>
      <c r="E4930" s="541"/>
      <c r="F4930" s="541"/>
      <c r="G4930" s="541"/>
      <c r="H4930" s="541"/>
      <c r="I4930" s="541"/>
      <c r="J4930" s="541"/>
      <c r="K4930" s="541"/>
    </row>
    <row r="4931" spans="2:11" ht="20.100000000000001" customHeight="1" x14ac:dyDescent="0.25">
      <c r="B4931" s="538"/>
      <c r="C4931" s="539"/>
      <c r="D4931" s="540"/>
      <c r="E4931" s="541"/>
      <c r="F4931" s="541"/>
      <c r="G4931" s="541"/>
      <c r="H4931" s="541"/>
      <c r="I4931" s="541"/>
      <c r="J4931" s="541"/>
      <c r="K4931" s="541"/>
    </row>
    <row r="4932" spans="2:11" ht="20.100000000000001" customHeight="1" x14ac:dyDescent="0.25">
      <c r="B4932" s="538"/>
      <c r="C4932" s="539"/>
      <c r="D4932" s="540"/>
      <c r="E4932" s="541"/>
      <c r="F4932" s="541"/>
      <c r="G4932" s="541"/>
      <c r="H4932" s="541"/>
      <c r="I4932" s="541"/>
      <c r="J4932" s="541"/>
      <c r="K4932" s="541"/>
    </row>
    <row r="4933" spans="2:11" ht="20.100000000000001" customHeight="1" x14ac:dyDescent="0.25">
      <c r="B4933" s="538"/>
      <c r="C4933" s="539"/>
      <c r="D4933" s="540"/>
      <c r="E4933" s="541"/>
      <c r="F4933" s="541"/>
      <c r="G4933" s="541"/>
      <c r="H4933" s="541"/>
      <c r="I4933" s="541"/>
      <c r="J4933" s="541"/>
      <c r="K4933" s="541"/>
    </row>
    <row r="4934" spans="2:11" ht="20.100000000000001" customHeight="1" x14ac:dyDescent="0.25">
      <c r="B4934" s="538"/>
      <c r="C4934" s="539"/>
      <c r="D4934" s="540"/>
      <c r="E4934" s="541"/>
      <c r="F4934" s="541"/>
      <c r="G4934" s="541"/>
      <c r="H4934" s="541"/>
      <c r="I4934" s="541"/>
      <c r="J4934" s="541"/>
      <c r="K4934" s="541"/>
    </row>
    <row r="4935" spans="2:11" ht="20.100000000000001" customHeight="1" x14ac:dyDescent="0.25">
      <c r="B4935" s="538"/>
      <c r="C4935" s="539"/>
      <c r="D4935" s="540"/>
      <c r="E4935" s="541"/>
      <c r="F4935" s="541"/>
      <c r="G4935" s="541"/>
      <c r="H4935" s="541"/>
      <c r="I4935" s="541"/>
      <c r="J4935" s="541"/>
      <c r="K4935" s="541"/>
    </row>
    <row r="4936" spans="2:11" ht="20.100000000000001" customHeight="1" x14ac:dyDescent="0.25">
      <c r="B4936" s="538"/>
      <c r="C4936" s="539"/>
      <c r="D4936" s="540"/>
      <c r="E4936" s="541"/>
      <c r="F4936" s="541"/>
      <c r="G4936" s="541"/>
      <c r="H4936" s="541"/>
      <c r="I4936" s="541"/>
      <c r="J4936" s="541"/>
      <c r="K4936" s="541"/>
    </row>
    <row r="4937" spans="2:11" ht="20.100000000000001" customHeight="1" x14ac:dyDescent="0.25">
      <c r="B4937" s="538"/>
      <c r="C4937" s="539"/>
      <c r="D4937" s="540"/>
      <c r="E4937" s="541"/>
      <c r="F4937" s="541"/>
      <c r="G4937" s="541"/>
      <c r="H4937" s="541"/>
      <c r="I4937" s="541"/>
      <c r="J4937" s="541"/>
      <c r="K4937" s="541"/>
    </row>
    <row r="4938" spans="2:11" ht="20.100000000000001" customHeight="1" x14ac:dyDescent="0.25">
      <c r="B4938" s="538"/>
      <c r="C4938" s="539"/>
      <c r="D4938" s="540"/>
      <c r="E4938" s="541"/>
      <c r="F4938" s="541"/>
      <c r="G4938" s="541"/>
      <c r="H4938" s="541"/>
      <c r="I4938" s="541"/>
      <c r="J4938" s="541"/>
      <c r="K4938" s="541"/>
    </row>
    <row r="4939" spans="2:11" ht="20.100000000000001" customHeight="1" x14ac:dyDescent="0.25">
      <c r="B4939" s="538"/>
      <c r="C4939" s="539"/>
      <c r="D4939" s="540"/>
      <c r="E4939" s="541"/>
      <c r="F4939" s="541"/>
      <c r="G4939" s="541"/>
      <c r="H4939" s="541"/>
      <c r="I4939" s="541"/>
      <c r="J4939" s="541"/>
      <c r="K4939" s="541"/>
    </row>
    <row r="4940" spans="2:11" ht="20.100000000000001" customHeight="1" x14ac:dyDescent="0.25">
      <c r="B4940" s="538"/>
      <c r="C4940" s="539"/>
      <c r="D4940" s="540"/>
      <c r="E4940" s="541"/>
      <c r="F4940" s="541"/>
      <c r="G4940" s="541"/>
      <c r="H4940" s="541"/>
      <c r="I4940" s="541"/>
      <c r="J4940" s="541"/>
      <c r="K4940" s="541"/>
    </row>
    <row r="4941" spans="2:11" ht="20.100000000000001" customHeight="1" x14ac:dyDescent="0.25">
      <c r="B4941" s="538"/>
      <c r="C4941" s="539"/>
      <c r="D4941" s="540"/>
      <c r="E4941" s="541"/>
      <c r="F4941" s="541"/>
      <c r="G4941" s="541"/>
      <c r="H4941" s="541"/>
      <c r="I4941" s="541"/>
      <c r="J4941" s="541"/>
      <c r="K4941" s="541"/>
    </row>
    <row r="4942" spans="2:11" ht="20.100000000000001" customHeight="1" x14ac:dyDescent="0.25">
      <c r="B4942" s="538"/>
      <c r="C4942" s="539"/>
      <c r="D4942" s="540"/>
      <c r="E4942" s="541"/>
      <c r="F4942" s="541"/>
      <c r="G4942" s="541"/>
      <c r="H4942" s="541"/>
      <c r="I4942" s="541"/>
      <c r="J4942" s="541"/>
      <c r="K4942" s="541"/>
    </row>
    <row r="4943" spans="2:11" ht="20.100000000000001" customHeight="1" x14ac:dyDescent="0.25">
      <c r="B4943" s="538"/>
      <c r="C4943" s="539"/>
      <c r="D4943" s="540"/>
      <c r="E4943" s="541"/>
      <c r="F4943" s="541"/>
      <c r="G4943" s="541"/>
      <c r="H4943" s="541"/>
      <c r="I4943" s="541"/>
      <c r="J4943" s="541"/>
      <c r="K4943" s="541"/>
    </row>
    <row r="4944" spans="2:11" ht="20.100000000000001" customHeight="1" x14ac:dyDescent="0.25">
      <c r="B4944" s="538"/>
      <c r="C4944" s="539"/>
      <c r="D4944" s="540"/>
      <c r="E4944" s="541"/>
      <c r="F4944" s="541"/>
      <c r="G4944" s="541"/>
      <c r="H4944" s="541"/>
      <c r="I4944" s="541"/>
      <c r="J4944" s="541"/>
      <c r="K4944" s="541"/>
    </row>
    <row r="4945" spans="2:11" ht="20.100000000000001" customHeight="1" x14ac:dyDescent="0.25">
      <c r="B4945" s="538"/>
      <c r="C4945" s="539"/>
      <c r="D4945" s="540"/>
      <c r="E4945" s="541"/>
      <c r="F4945" s="541"/>
      <c r="G4945" s="541"/>
      <c r="H4945" s="541"/>
      <c r="I4945" s="541"/>
      <c r="J4945" s="541"/>
      <c r="K4945" s="541"/>
    </row>
    <row r="4946" spans="2:11" ht="20.100000000000001" customHeight="1" x14ac:dyDescent="0.25">
      <c r="B4946" s="538"/>
      <c r="C4946" s="539"/>
      <c r="D4946" s="540"/>
      <c r="E4946" s="541"/>
      <c r="F4946" s="541"/>
      <c r="G4946" s="541"/>
      <c r="H4946" s="541"/>
      <c r="I4946" s="541"/>
      <c r="J4946" s="541"/>
      <c r="K4946" s="541"/>
    </row>
    <row r="4947" spans="2:11" ht="20.100000000000001" customHeight="1" x14ac:dyDescent="0.25">
      <c r="B4947" s="538"/>
      <c r="C4947" s="539"/>
      <c r="D4947" s="540"/>
      <c r="E4947" s="541"/>
      <c r="F4947" s="541"/>
      <c r="G4947" s="541"/>
      <c r="H4947" s="541"/>
      <c r="I4947" s="541"/>
      <c r="J4947" s="541"/>
      <c r="K4947" s="541"/>
    </row>
    <row r="4948" spans="2:11" ht="20.100000000000001" customHeight="1" x14ac:dyDescent="0.25">
      <c r="B4948" s="538"/>
      <c r="C4948" s="539"/>
      <c r="D4948" s="540"/>
      <c r="E4948" s="541"/>
      <c r="F4948" s="541"/>
      <c r="G4948" s="541"/>
      <c r="H4948" s="541"/>
      <c r="I4948" s="541"/>
      <c r="J4948" s="541"/>
      <c r="K4948" s="541"/>
    </row>
    <row r="4949" spans="2:11" ht="20.100000000000001" customHeight="1" x14ac:dyDescent="0.25">
      <c r="B4949" s="538"/>
      <c r="C4949" s="539"/>
      <c r="D4949" s="540"/>
      <c r="E4949" s="541"/>
      <c r="F4949" s="541"/>
      <c r="G4949" s="541"/>
      <c r="H4949" s="541"/>
      <c r="I4949" s="541"/>
      <c r="J4949" s="541"/>
      <c r="K4949" s="541"/>
    </row>
    <row r="4950" spans="2:11" ht="20.100000000000001" customHeight="1" x14ac:dyDescent="0.25">
      <c r="B4950" s="538"/>
      <c r="C4950" s="539"/>
      <c r="D4950" s="540"/>
      <c r="E4950" s="541"/>
      <c r="F4950" s="541"/>
      <c r="G4950" s="541"/>
      <c r="H4950" s="541"/>
      <c r="I4950" s="541"/>
      <c r="J4950" s="541"/>
      <c r="K4950" s="541"/>
    </row>
    <row r="4951" spans="2:11" ht="20.100000000000001" customHeight="1" x14ac:dyDescent="0.25">
      <c r="B4951" s="538"/>
      <c r="C4951" s="539"/>
      <c r="D4951" s="540"/>
      <c r="E4951" s="541"/>
      <c r="F4951" s="541"/>
      <c r="G4951" s="541"/>
      <c r="H4951" s="541"/>
      <c r="I4951" s="541"/>
      <c r="J4951" s="541"/>
      <c r="K4951" s="541"/>
    </row>
    <row r="4952" spans="2:11" ht="20.100000000000001" customHeight="1" x14ac:dyDescent="0.25">
      <c r="B4952" s="538"/>
      <c r="C4952" s="539"/>
      <c r="D4952" s="540"/>
      <c r="E4952" s="541"/>
      <c r="F4952" s="541"/>
      <c r="G4952" s="541"/>
      <c r="H4952" s="541"/>
      <c r="I4952" s="541"/>
      <c r="J4952" s="541"/>
      <c r="K4952" s="541"/>
    </row>
    <row r="4953" spans="2:11" ht="20.100000000000001" customHeight="1" x14ac:dyDescent="0.25">
      <c r="B4953" s="538"/>
      <c r="C4953" s="539"/>
      <c r="D4953" s="540"/>
      <c r="E4953" s="541"/>
      <c r="F4953" s="541"/>
      <c r="G4953" s="541"/>
      <c r="H4953" s="541"/>
      <c r="I4953" s="541"/>
      <c r="J4953" s="541"/>
      <c r="K4953" s="541"/>
    </row>
    <row r="4954" spans="2:11" ht="20.100000000000001" customHeight="1" x14ac:dyDescent="0.25">
      <c r="B4954" s="538"/>
      <c r="C4954" s="539"/>
      <c r="D4954" s="540"/>
      <c r="E4954" s="541"/>
      <c r="F4954" s="541"/>
      <c r="G4954" s="541"/>
      <c r="H4954" s="541"/>
      <c r="I4954" s="541"/>
      <c r="J4954" s="541"/>
      <c r="K4954" s="541"/>
    </row>
    <row r="4955" spans="2:11" ht="20.100000000000001" customHeight="1" x14ac:dyDescent="0.25">
      <c r="B4955" s="538"/>
      <c r="C4955" s="539"/>
      <c r="D4955" s="540"/>
      <c r="E4955" s="541"/>
      <c r="F4955" s="541"/>
      <c r="G4955" s="541"/>
      <c r="H4955" s="541"/>
      <c r="I4955" s="541"/>
      <c r="J4955" s="541"/>
      <c r="K4955" s="541"/>
    </row>
    <row r="4956" spans="2:11" ht="20.100000000000001" customHeight="1" x14ac:dyDescent="0.25">
      <c r="B4956" s="538"/>
      <c r="C4956" s="539"/>
      <c r="D4956" s="540"/>
      <c r="E4956" s="541"/>
      <c r="F4956" s="541"/>
      <c r="G4956" s="541"/>
      <c r="H4956" s="541"/>
      <c r="I4956" s="541"/>
      <c r="J4956" s="541"/>
      <c r="K4956" s="541"/>
    </row>
    <row r="4957" spans="2:11" ht="20.100000000000001" customHeight="1" x14ac:dyDescent="0.25">
      <c r="B4957" s="538"/>
      <c r="C4957" s="539"/>
      <c r="D4957" s="540"/>
      <c r="E4957" s="541"/>
      <c r="F4957" s="541"/>
      <c r="G4957" s="541"/>
      <c r="H4957" s="541"/>
      <c r="I4957" s="541"/>
      <c r="J4957" s="541"/>
      <c r="K4957" s="541"/>
    </row>
    <row r="4958" spans="2:11" ht="20.100000000000001" customHeight="1" x14ac:dyDescent="0.25">
      <c r="B4958" s="538"/>
      <c r="C4958" s="539"/>
      <c r="D4958" s="540"/>
      <c r="E4958" s="541"/>
      <c r="F4958" s="541"/>
      <c r="G4958" s="541"/>
      <c r="H4958" s="541"/>
      <c r="I4958" s="541"/>
      <c r="J4958" s="541"/>
      <c r="K4958" s="541"/>
    </row>
    <row r="4959" spans="2:11" ht="20.100000000000001" customHeight="1" x14ac:dyDescent="0.25">
      <c r="B4959" s="538"/>
      <c r="C4959" s="539"/>
      <c r="D4959" s="540"/>
      <c r="E4959" s="541"/>
      <c r="F4959" s="541"/>
      <c r="G4959" s="541"/>
      <c r="H4959" s="541"/>
      <c r="I4959" s="541"/>
      <c r="J4959" s="541"/>
      <c r="K4959" s="541"/>
    </row>
    <row r="4960" spans="2:11" ht="20.100000000000001" customHeight="1" x14ac:dyDescent="0.25">
      <c r="B4960" s="538"/>
      <c r="C4960" s="539"/>
      <c r="D4960" s="540"/>
      <c r="E4960" s="541"/>
      <c r="F4960" s="541"/>
      <c r="G4960" s="541"/>
      <c r="H4960" s="541"/>
      <c r="I4960" s="541"/>
      <c r="J4960" s="541"/>
      <c r="K4960" s="541"/>
    </row>
    <row r="4961" spans="2:11" ht="20.100000000000001" customHeight="1" x14ac:dyDescent="0.25">
      <c r="B4961" s="538"/>
      <c r="C4961" s="539"/>
      <c r="D4961" s="540"/>
      <c r="E4961" s="541"/>
      <c r="F4961" s="541"/>
      <c r="G4961" s="541"/>
      <c r="H4961" s="541"/>
      <c r="I4961" s="541"/>
      <c r="J4961" s="541"/>
      <c r="K4961" s="541"/>
    </row>
    <row r="4962" spans="2:11" ht="20.100000000000001" customHeight="1" x14ac:dyDescent="0.25">
      <c r="B4962" s="538"/>
      <c r="C4962" s="539"/>
      <c r="D4962" s="540"/>
      <c r="E4962" s="541"/>
      <c r="F4962" s="541"/>
      <c r="G4962" s="541"/>
      <c r="H4962" s="541"/>
      <c r="I4962" s="541"/>
      <c r="J4962" s="541"/>
      <c r="K4962" s="541"/>
    </row>
    <row r="4963" spans="2:11" ht="20.100000000000001" customHeight="1" x14ac:dyDescent="0.25">
      <c r="B4963" s="538"/>
      <c r="C4963" s="539"/>
      <c r="D4963" s="540"/>
      <c r="E4963" s="541"/>
      <c r="F4963" s="541"/>
      <c r="G4963" s="541"/>
      <c r="H4963" s="541"/>
      <c r="I4963" s="541"/>
      <c r="J4963" s="541"/>
      <c r="K4963" s="541"/>
    </row>
    <row r="4964" spans="2:11" ht="20.100000000000001" customHeight="1" x14ac:dyDescent="0.25">
      <c r="B4964" s="538"/>
      <c r="C4964" s="539"/>
      <c r="D4964" s="540"/>
      <c r="E4964" s="541"/>
      <c r="F4964" s="541"/>
      <c r="G4964" s="541"/>
      <c r="H4964" s="541"/>
      <c r="I4964" s="541"/>
      <c r="J4964" s="541"/>
      <c r="K4964" s="541"/>
    </row>
    <row r="4965" spans="2:11" ht="20.100000000000001" customHeight="1" x14ac:dyDescent="0.25">
      <c r="B4965" s="538"/>
      <c r="C4965" s="539"/>
      <c r="D4965" s="540"/>
      <c r="E4965" s="541"/>
      <c r="F4965" s="541"/>
      <c r="G4965" s="541"/>
      <c r="H4965" s="541"/>
      <c r="I4965" s="541"/>
      <c r="J4965" s="541"/>
      <c r="K4965" s="541"/>
    </row>
    <row r="4966" spans="2:11" ht="20.100000000000001" customHeight="1" x14ac:dyDescent="0.25">
      <c r="B4966" s="538"/>
      <c r="C4966" s="539"/>
      <c r="D4966" s="540"/>
      <c r="E4966" s="541"/>
      <c r="F4966" s="541"/>
      <c r="G4966" s="541"/>
      <c r="H4966" s="541"/>
      <c r="I4966" s="541"/>
      <c r="J4966" s="541"/>
      <c r="K4966" s="541"/>
    </row>
    <row r="4967" spans="2:11" ht="20.100000000000001" customHeight="1" x14ac:dyDescent="0.25">
      <c r="B4967" s="538"/>
      <c r="C4967" s="539"/>
      <c r="D4967" s="540"/>
      <c r="E4967" s="541"/>
      <c r="F4967" s="541"/>
      <c r="G4967" s="541"/>
      <c r="H4967" s="541"/>
      <c r="I4967" s="541"/>
      <c r="J4967" s="541"/>
      <c r="K4967" s="541"/>
    </row>
    <row r="4968" spans="2:11" ht="20.100000000000001" customHeight="1" x14ac:dyDescent="0.25">
      <c r="B4968" s="538"/>
      <c r="C4968" s="539"/>
      <c r="D4968" s="540"/>
      <c r="E4968" s="541"/>
      <c r="F4968" s="541"/>
      <c r="G4968" s="541"/>
      <c r="H4968" s="541"/>
      <c r="I4968" s="541"/>
      <c r="J4968" s="541"/>
      <c r="K4968" s="541"/>
    </row>
    <row r="4969" spans="2:11" ht="20.100000000000001" customHeight="1" x14ac:dyDescent="0.25">
      <c r="B4969" s="538"/>
      <c r="C4969" s="539"/>
      <c r="D4969" s="540"/>
      <c r="E4969" s="541"/>
      <c r="F4969" s="541"/>
      <c r="G4969" s="541"/>
      <c r="H4969" s="541"/>
      <c r="I4969" s="541"/>
      <c r="J4969" s="541"/>
      <c r="K4969" s="541"/>
    </row>
    <row r="4970" spans="2:11" ht="20.100000000000001" customHeight="1" x14ac:dyDescent="0.25">
      <c r="B4970" s="538"/>
      <c r="C4970" s="539"/>
      <c r="D4970" s="540"/>
      <c r="E4970" s="541"/>
      <c r="F4970" s="541"/>
      <c r="G4970" s="541"/>
      <c r="H4970" s="541"/>
      <c r="I4970" s="541"/>
      <c r="J4970" s="541"/>
      <c r="K4970" s="541"/>
    </row>
    <row r="4971" spans="2:11" ht="20.100000000000001" customHeight="1" x14ac:dyDescent="0.25">
      <c r="B4971" s="538"/>
      <c r="C4971" s="539"/>
      <c r="D4971" s="540"/>
      <c r="E4971" s="541"/>
      <c r="F4971" s="541"/>
      <c r="G4971" s="541"/>
      <c r="H4971" s="541"/>
      <c r="I4971" s="541"/>
      <c r="J4971" s="541"/>
      <c r="K4971" s="541"/>
    </row>
    <row r="4972" spans="2:11" ht="20.100000000000001" customHeight="1" x14ac:dyDescent="0.25">
      <c r="B4972" s="538"/>
      <c r="C4972" s="539"/>
      <c r="D4972" s="540"/>
      <c r="E4972" s="541"/>
      <c r="F4972" s="541"/>
      <c r="G4972" s="541"/>
      <c r="H4972" s="541"/>
      <c r="I4972" s="541"/>
      <c r="J4972" s="541"/>
      <c r="K4972" s="541"/>
    </row>
    <row r="4973" spans="2:11" ht="20.100000000000001" customHeight="1" x14ac:dyDescent="0.25">
      <c r="B4973" s="538"/>
      <c r="C4973" s="539"/>
      <c r="D4973" s="540"/>
      <c r="E4973" s="541"/>
      <c r="F4973" s="541"/>
      <c r="G4973" s="541"/>
      <c r="H4973" s="541"/>
      <c r="I4973" s="541"/>
      <c r="J4973" s="541"/>
      <c r="K4973" s="541"/>
    </row>
    <row r="4974" spans="2:11" ht="20.100000000000001" customHeight="1" x14ac:dyDescent="0.25">
      <c r="B4974" s="538"/>
      <c r="C4974" s="539"/>
      <c r="D4974" s="540"/>
      <c r="E4974" s="541"/>
      <c r="F4974" s="541"/>
      <c r="G4974" s="541"/>
      <c r="H4974" s="541"/>
      <c r="I4974" s="541"/>
      <c r="J4974" s="541"/>
      <c r="K4974" s="541"/>
    </row>
    <row r="4975" spans="2:11" ht="20.100000000000001" customHeight="1" x14ac:dyDescent="0.25">
      <c r="B4975" s="538"/>
      <c r="C4975" s="539"/>
      <c r="D4975" s="540"/>
      <c r="E4975" s="541"/>
      <c r="F4975" s="541"/>
      <c r="G4975" s="541"/>
      <c r="H4975" s="541"/>
      <c r="I4975" s="541"/>
      <c r="J4975" s="541"/>
      <c r="K4975" s="541"/>
    </row>
    <row r="4976" spans="2:11" ht="20.100000000000001" customHeight="1" x14ac:dyDescent="0.25">
      <c r="B4976" s="538"/>
      <c r="C4976" s="539"/>
      <c r="D4976" s="540"/>
      <c r="E4976" s="541"/>
      <c r="F4976" s="541"/>
      <c r="G4976" s="541"/>
      <c r="H4976" s="541"/>
      <c r="I4976" s="541"/>
      <c r="J4976" s="541"/>
      <c r="K4976" s="541"/>
    </row>
    <row r="4977" spans="2:11" ht="20.100000000000001" customHeight="1" x14ac:dyDescent="0.25">
      <c r="B4977" s="538"/>
      <c r="C4977" s="539"/>
      <c r="D4977" s="540"/>
      <c r="E4977" s="541"/>
      <c r="F4977" s="541"/>
      <c r="G4977" s="541"/>
      <c r="H4977" s="541"/>
      <c r="I4977" s="541"/>
      <c r="J4977" s="541"/>
      <c r="K4977" s="541"/>
    </row>
    <row r="4978" spans="2:11" ht="20.100000000000001" customHeight="1" x14ac:dyDescent="0.25">
      <c r="B4978" s="538"/>
      <c r="C4978" s="539"/>
      <c r="D4978" s="540"/>
      <c r="E4978" s="541"/>
      <c r="F4978" s="541"/>
      <c r="G4978" s="541"/>
      <c r="H4978" s="541"/>
      <c r="I4978" s="541"/>
      <c r="J4978" s="541"/>
      <c r="K4978" s="541"/>
    </row>
    <row r="4979" spans="2:11" ht="20.100000000000001" customHeight="1" x14ac:dyDescent="0.25">
      <c r="B4979" s="538"/>
      <c r="C4979" s="539"/>
      <c r="D4979" s="540"/>
      <c r="E4979" s="541"/>
      <c r="F4979" s="541"/>
      <c r="G4979" s="541"/>
      <c r="H4979" s="541"/>
      <c r="I4979" s="541"/>
      <c r="J4979" s="541"/>
      <c r="K4979" s="541"/>
    </row>
    <row r="4980" spans="2:11" ht="20.100000000000001" customHeight="1" x14ac:dyDescent="0.25">
      <c r="B4980" s="538"/>
      <c r="C4980" s="539"/>
      <c r="D4980" s="540"/>
      <c r="E4980" s="541"/>
      <c r="F4980" s="541"/>
      <c r="G4980" s="541"/>
      <c r="H4980" s="541"/>
      <c r="I4980" s="541"/>
      <c r="J4980" s="541"/>
      <c r="K4980" s="541"/>
    </row>
    <row r="4981" spans="2:11" ht="20.100000000000001" customHeight="1" x14ac:dyDescent="0.25">
      <c r="B4981" s="538"/>
      <c r="C4981" s="539"/>
      <c r="D4981" s="540"/>
      <c r="E4981" s="541"/>
      <c r="F4981" s="541"/>
      <c r="G4981" s="541"/>
      <c r="H4981" s="541"/>
      <c r="I4981" s="541"/>
      <c r="J4981" s="541"/>
      <c r="K4981" s="541"/>
    </row>
    <row r="4982" spans="2:11" ht="20.100000000000001" customHeight="1" x14ac:dyDescent="0.25">
      <c r="B4982" s="538"/>
      <c r="C4982" s="539"/>
      <c r="D4982" s="540"/>
      <c r="E4982" s="541"/>
      <c r="F4982" s="541"/>
      <c r="G4982" s="541"/>
      <c r="H4982" s="541"/>
      <c r="I4982" s="541"/>
      <c r="J4982" s="541"/>
      <c r="K4982" s="541"/>
    </row>
    <row r="4983" spans="2:11" ht="20.100000000000001" customHeight="1" x14ac:dyDescent="0.25">
      <c r="B4983" s="538"/>
      <c r="C4983" s="539"/>
      <c r="D4983" s="540"/>
      <c r="E4983" s="541"/>
      <c r="F4983" s="541"/>
      <c r="G4983" s="541"/>
      <c r="H4983" s="541"/>
      <c r="I4983" s="541"/>
      <c r="J4983" s="541"/>
      <c r="K4983" s="541"/>
    </row>
    <row r="4984" spans="2:11" ht="20.100000000000001" customHeight="1" x14ac:dyDescent="0.25">
      <c r="B4984" s="538"/>
      <c r="C4984" s="539"/>
      <c r="D4984" s="540"/>
      <c r="E4984" s="541"/>
      <c r="F4984" s="541"/>
      <c r="G4984" s="541"/>
      <c r="H4984" s="541"/>
      <c r="I4984" s="541"/>
      <c r="J4984" s="541"/>
      <c r="K4984" s="541"/>
    </row>
    <row r="4985" spans="2:11" ht="20.100000000000001" customHeight="1" x14ac:dyDescent="0.25">
      <c r="B4985" s="538"/>
      <c r="C4985" s="539"/>
      <c r="D4985" s="540"/>
      <c r="E4985" s="541"/>
      <c r="F4985" s="541"/>
      <c r="G4985" s="541"/>
      <c r="H4985" s="541"/>
      <c r="I4985" s="541"/>
      <c r="J4985" s="541"/>
      <c r="K4985" s="541"/>
    </row>
    <row r="4986" spans="2:11" ht="20.100000000000001" customHeight="1" x14ac:dyDescent="0.25">
      <c r="B4986" s="538"/>
      <c r="C4986" s="539"/>
      <c r="D4986" s="540"/>
      <c r="E4986" s="541"/>
      <c r="F4986" s="541"/>
      <c r="G4986" s="541"/>
      <c r="H4986" s="541"/>
      <c r="I4986" s="541"/>
      <c r="J4986" s="541"/>
      <c r="K4986" s="541"/>
    </row>
    <row r="4987" spans="2:11" ht="20.100000000000001" customHeight="1" x14ac:dyDescent="0.25">
      <c r="B4987" s="538"/>
      <c r="C4987" s="539"/>
      <c r="D4987" s="540"/>
      <c r="E4987" s="541"/>
      <c r="F4987" s="541"/>
      <c r="G4987" s="541"/>
      <c r="H4987" s="541"/>
      <c r="I4987" s="541"/>
      <c r="J4987" s="541"/>
      <c r="K4987" s="541"/>
    </row>
    <row r="4988" spans="2:11" ht="20.100000000000001" customHeight="1" x14ac:dyDescent="0.25">
      <c r="B4988" s="538"/>
      <c r="C4988" s="539"/>
      <c r="D4988" s="540"/>
      <c r="E4988" s="541"/>
      <c r="F4988" s="541"/>
      <c r="G4988" s="541"/>
      <c r="H4988" s="541"/>
      <c r="I4988" s="541"/>
      <c r="J4988" s="541"/>
      <c r="K4988" s="541"/>
    </row>
    <row r="4989" spans="2:11" ht="20.100000000000001" customHeight="1" x14ac:dyDescent="0.25">
      <c r="B4989" s="538"/>
      <c r="C4989" s="539"/>
      <c r="D4989" s="540"/>
      <c r="E4989" s="541"/>
      <c r="F4989" s="541"/>
      <c r="G4989" s="541"/>
      <c r="H4989" s="541"/>
      <c r="I4989" s="541"/>
      <c r="J4989" s="541"/>
      <c r="K4989" s="541"/>
    </row>
    <row r="4990" spans="2:11" ht="20.100000000000001" customHeight="1" x14ac:dyDescent="0.25">
      <c r="B4990" s="538"/>
      <c r="C4990" s="539"/>
      <c r="D4990" s="540"/>
      <c r="E4990" s="541"/>
      <c r="F4990" s="541"/>
      <c r="G4990" s="541"/>
      <c r="H4990" s="541"/>
      <c r="I4990" s="541"/>
      <c r="J4990" s="541"/>
      <c r="K4990" s="541"/>
    </row>
    <row r="4991" spans="2:11" ht="20.100000000000001" customHeight="1" x14ac:dyDescent="0.25">
      <c r="B4991" s="538"/>
      <c r="C4991" s="539"/>
      <c r="D4991" s="540"/>
      <c r="E4991" s="541"/>
      <c r="F4991" s="541"/>
      <c r="G4991" s="541"/>
      <c r="H4991" s="541"/>
      <c r="I4991" s="541"/>
      <c r="J4991" s="541"/>
      <c r="K4991" s="541"/>
    </row>
    <row r="4992" spans="2:11" ht="20.100000000000001" customHeight="1" x14ac:dyDescent="0.25">
      <c r="B4992" s="538"/>
      <c r="C4992" s="539"/>
      <c r="D4992" s="540"/>
      <c r="E4992" s="541"/>
      <c r="F4992" s="541"/>
      <c r="G4992" s="541"/>
      <c r="H4992" s="541"/>
      <c r="I4992" s="541"/>
      <c r="J4992" s="541"/>
      <c r="K4992" s="541"/>
    </row>
    <row r="4993" spans="2:11" ht="20.100000000000001" customHeight="1" x14ac:dyDescent="0.25">
      <c r="B4993" s="538"/>
      <c r="C4993" s="539"/>
      <c r="D4993" s="540"/>
      <c r="E4993" s="541"/>
      <c r="F4993" s="541"/>
      <c r="G4993" s="541"/>
      <c r="H4993" s="541"/>
      <c r="I4993" s="541"/>
      <c r="J4993" s="541"/>
      <c r="K4993" s="541"/>
    </row>
    <row r="4994" spans="2:11" ht="20.100000000000001" customHeight="1" x14ac:dyDescent="0.25">
      <c r="B4994" s="538"/>
      <c r="C4994" s="539"/>
      <c r="D4994" s="540"/>
      <c r="E4994" s="541"/>
      <c r="F4994" s="541"/>
      <c r="G4994" s="541"/>
      <c r="H4994" s="541"/>
      <c r="I4994" s="541"/>
      <c r="J4994" s="541"/>
      <c r="K4994" s="541"/>
    </row>
    <row r="4995" spans="2:11" ht="20.100000000000001" customHeight="1" x14ac:dyDescent="0.25">
      <c r="B4995" s="538"/>
      <c r="C4995" s="539"/>
      <c r="D4995" s="540"/>
      <c r="E4995" s="541"/>
      <c r="F4995" s="541"/>
      <c r="G4995" s="541"/>
      <c r="H4995" s="541"/>
      <c r="I4995" s="541"/>
      <c r="J4995" s="541"/>
      <c r="K4995" s="541"/>
    </row>
    <row r="4996" spans="2:11" ht="20.100000000000001" customHeight="1" x14ac:dyDescent="0.25">
      <c r="B4996" s="538"/>
      <c r="C4996" s="539"/>
      <c r="D4996" s="540"/>
      <c r="E4996" s="541"/>
      <c r="F4996" s="541"/>
      <c r="G4996" s="541"/>
      <c r="H4996" s="541"/>
      <c r="I4996" s="541"/>
      <c r="J4996" s="541"/>
      <c r="K4996" s="541"/>
    </row>
    <row r="4997" spans="2:11" ht="20.100000000000001" customHeight="1" x14ac:dyDescent="0.25">
      <c r="B4997" s="538"/>
      <c r="C4997" s="539"/>
      <c r="D4997" s="540"/>
      <c r="E4997" s="541"/>
      <c r="F4997" s="541"/>
      <c r="G4997" s="541"/>
      <c r="H4997" s="541"/>
      <c r="I4997" s="541"/>
      <c r="J4997" s="541"/>
      <c r="K4997" s="541"/>
    </row>
    <row r="4998" spans="2:11" ht="20.100000000000001" customHeight="1" x14ac:dyDescent="0.25">
      <c r="B4998" s="538"/>
      <c r="C4998" s="539"/>
      <c r="D4998" s="540"/>
      <c r="E4998" s="541"/>
      <c r="F4998" s="541"/>
      <c r="G4998" s="541"/>
      <c r="H4998" s="541"/>
      <c r="I4998" s="541"/>
      <c r="J4998" s="541"/>
      <c r="K4998" s="541"/>
    </row>
    <row r="4999" spans="2:11" ht="20.100000000000001" customHeight="1" x14ac:dyDescent="0.25">
      <c r="B4999" s="538"/>
      <c r="C4999" s="539"/>
      <c r="D4999" s="540"/>
      <c r="E4999" s="541"/>
      <c r="F4999" s="541"/>
      <c r="G4999" s="541"/>
      <c r="H4999" s="541"/>
      <c r="I4999" s="541"/>
      <c r="J4999" s="541"/>
      <c r="K4999" s="541"/>
    </row>
    <row r="5000" spans="2:11" ht="20.100000000000001" customHeight="1" x14ac:dyDescent="0.25">
      <c r="B5000" s="538"/>
      <c r="C5000" s="539"/>
      <c r="D5000" s="540"/>
      <c r="E5000" s="541"/>
      <c r="F5000" s="541"/>
      <c r="G5000" s="541"/>
      <c r="H5000" s="541"/>
      <c r="I5000" s="541"/>
      <c r="J5000" s="541"/>
      <c r="K5000" s="541"/>
    </row>
    <row r="5001" spans="2:11" ht="20.100000000000001" customHeight="1" x14ac:dyDescent="0.25">
      <c r="B5001" s="538"/>
      <c r="C5001" s="539"/>
      <c r="D5001" s="540"/>
      <c r="E5001" s="541"/>
      <c r="F5001" s="541"/>
      <c r="G5001" s="541"/>
      <c r="H5001" s="541"/>
      <c r="I5001" s="541"/>
      <c r="J5001" s="541"/>
      <c r="K5001" s="541"/>
    </row>
    <row r="5002" spans="2:11" ht="20.100000000000001" customHeight="1" x14ac:dyDescent="0.25">
      <c r="B5002" s="538"/>
      <c r="C5002" s="539"/>
      <c r="D5002" s="540"/>
      <c r="E5002" s="541"/>
      <c r="F5002" s="541"/>
      <c r="G5002" s="541"/>
      <c r="H5002" s="541"/>
      <c r="I5002" s="541"/>
      <c r="J5002" s="541"/>
      <c r="K5002" s="541"/>
    </row>
    <row r="5003" spans="2:11" ht="20.100000000000001" customHeight="1" x14ac:dyDescent="0.25">
      <c r="B5003" s="538"/>
      <c r="C5003" s="539"/>
      <c r="D5003" s="540"/>
      <c r="E5003" s="541"/>
      <c r="F5003" s="541"/>
      <c r="G5003" s="541"/>
      <c r="H5003" s="541"/>
      <c r="I5003" s="541"/>
      <c r="J5003" s="541"/>
      <c r="K5003" s="541"/>
    </row>
    <row r="5004" spans="2:11" ht="20.100000000000001" customHeight="1" x14ac:dyDescent="0.25">
      <c r="B5004" s="538"/>
      <c r="C5004" s="539"/>
      <c r="D5004" s="540"/>
      <c r="E5004" s="541"/>
      <c r="F5004" s="541"/>
      <c r="G5004" s="541"/>
      <c r="H5004" s="541"/>
      <c r="I5004" s="541"/>
      <c r="J5004" s="541"/>
      <c r="K5004" s="541"/>
    </row>
    <row r="5005" spans="2:11" ht="20.100000000000001" customHeight="1" x14ac:dyDescent="0.25">
      <c r="B5005" s="538"/>
      <c r="C5005" s="539"/>
      <c r="D5005" s="540"/>
      <c r="E5005" s="541"/>
      <c r="F5005" s="541"/>
      <c r="G5005" s="541"/>
      <c r="H5005" s="541"/>
      <c r="I5005" s="541"/>
      <c r="J5005" s="541"/>
      <c r="K5005" s="541"/>
    </row>
    <row r="5006" spans="2:11" ht="20.100000000000001" customHeight="1" x14ac:dyDescent="0.25">
      <c r="B5006" s="538"/>
      <c r="C5006" s="539"/>
      <c r="D5006" s="540"/>
      <c r="E5006" s="541"/>
      <c r="F5006" s="541"/>
      <c r="G5006" s="541"/>
      <c r="H5006" s="541"/>
      <c r="I5006" s="541"/>
      <c r="J5006" s="541"/>
      <c r="K5006" s="541"/>
    </row>
    <row r="5007" spans="2:11" ht="20.100000000000001" customHeight="1" x14ac:dyDescent="0.25">
      <c r="B5007" s="538"/>
      <c r="C5007" s="539"/>
      <c r="D5007" s="540"/>
      <c r="E5007" s="541"/>
      <c r="F5007" s="541"/>
      <c r="G5007" s="541"/>
      <c r="H5007" s="541"/>
      <c r="I5007" s="541"/>
      <c r="J5007" s="541"/>
      <c r="K5007" s="541"/>
    </row>
    <row r="5008" spans="2:11" ht="20.100000000000001" customHeight="1" x14ac:dyDescent="0.25">
      <c r="B5008" s="538"/>
      <c r="C5008" s="539"/>
      <c r="D5008" s="540"/>
      <c r="E5008" s="541"/>
      <c r="F5008" s="541"/>
      <c r="G5008" s="541"/>
      <c r="H5008" s="541"/>
      <c r="I5008" s="541"/>
      <c r="J5008" s="541"/>
      <c r="K5008" s="541"/>
    </row>
    <row r="5009" spans="2:11" ht="20.100000000000001" customHeight="1" x14ac:dyDescent="0.25">
      <c r="B5009" s="538"/>
      <c r="C5009" s="539"/>
      <c r="D5009" s="540"/>
      <c r="E5009" s="541"/>
      <c r="F5009" s="541"/>
      <c r="G5009" s="541"/>
      <c r="H5009" s="541"/>
      <c r="I5009" s="541"/>
      <c r="J5009" s="541"/>
      <c r="K5009" s="541"/>
    </row>
    <row r="5010" spans="2:11" ht="20.100000000000001" customHeight="1" x14ac:dyDescent="0.25">
      <c r="B5010" s="538"/>
      <c r="C5010" s="539"/>
      <c r="D5010" s="540"/>
      <c r="E5010" s="541"/>
      <c r="F5010" s="541"/>
      <c r="G5010" s="541"/>
      <c r="H5010" s="541"/>
      <c r="I5010" s="541"/>
      <c r="J5010" s="541"/>
      <c r="K5010" s="541"/>
    </row>
    <row r="5011" spans="2:11" ht="20.100000000000001" customHeight="1" x14ac:dyDescent="0.25">
      <c r="B5011" s="538"/>
      <c r="C5011" s="539"/>
      <c r="D5011" s="540"/>
      <c r="E5011" s="541"/>
      <c r="F5011" s="541"/>
      <c r="G5011" s="541"/>
      <c r="H5011" s="541"/>
      <c r="I5011" s="541"/>
      <c r="J5011" s="541"/>
      <c r="K5011" s="541"/>
    </row>
    <row r="5012" spans="2:11" ht="20.100000000000001" customHeight="1" x14ac:dyDescent="0.25">
      <c r="B5012" s="538"/>
      <c r="C5012" s="539"/>
      <c r="D5012" s="540"/>
      <c r="E5012" s="541"/>
      <c r="F5012" s="541"/>
      <c r="G5012" s="541"/>
      <c r="H5012" s="541"/>
      <c r="I5012" s="541"/>
      <c r="J5012" s="541"/>
      <c r="K5012" s="541"/>
    </row>
    <row r="5013" spans="2:11" ht="20.100000000000001" customHeight="1" x14ac:dyDescent="0.25">
      <c r="B5013" s="538"/>
      <c r="C5013" s="539"/>
      <c r="D5013" s="540"/>
      <c r="E5013" s="541"/>
      <c r="F5013" s="541"/>
      <c r="G5013" s="541"/>
      <c r="H5013" s="541"/>
      <c r="I5013" s="541"/>
      <c r="J5013" s="541"/>
      <c r="K5013" s="541"/>
    </row>
    <row r="5014" spans="2:11" ht="20.100000000000001" customHeight="1" x14ac:dyDescent="0.25">
      <c r="B5014" s="538"/>
      <c r="C5014" s="539"/>
      <c r="D5014" s="540"/>
      <c r="E5014" s="541"/>
      <c r="F5014" s="541"/>
      <c r="G5014" s="541"/>
      <c r="H5014" s="541"/>
      <c r="I5014" s="541"/>
      <c r="J5014" s="541"/>
      <c r="K5014" s="541"/>
    </row>
    <row r="5015" spans="2:11" ht="20.100000000000001" customHeight="1" x14ac:dyDescent="0.25">
      <c r="B5015" s="538"/>
      <c r="C5015" s="539"/>
      <c r="D5015" s="540"/>
      <c r="E5015" s="541"/>
      <c r="F5015" s="541"/>
      <c r="G5015" s="541"/>
      <c r="H5015" s="541"/>
      <c r="I5015" s="541"/>
      <c r="J5015" s="541"/>
      <c r="K5015" s="541"/>
    </row>
    <row r="5016" spans="2:11" ht="20.100000000000001" customHeight="1" x14ac:dyDescent="0.25">
      <c r="B5016" s="538"/>
      <c r="C5016" s="539"/>
      <c r="D5016" s="540"/>
      <c r="E5016" s="541"/>
      <c r="F5016" s="541"/>
      <c r="G5016" s="541"/>
      <c r="H5016" s="541"/>
      <c r="I5016" s="541"/>
      <c r="J5016" s="541"/>
      <c r="K5016" s="541"/>
    </row>
    <row r="5017" spans="2:11" ht="20.100000000000001" customHeight="1" x14ac:dyDescent="0.25">
      <c r="B5017" s="538"/>
      <c r="C5017" s="539"/>
      <c r="D5017" s="540"/>
      <c r="E5017" s="541"/>
      <c r="F5017" s="541"/>
      <c r="G5017" s="541"/>
      <c r="H5017" s="541"/>
      <c r="I5017" s="541"/>
      <c r="J5017" s="541"/>
      <c r="K5017" s="541"/>
    </row>
    <row r="5018" spans="2:11" ht="20.100000000000001" customHeight="1" x14ac:dyDescent="0.25">
      <c r="B5018" s="452"/>
      <c r="C5018" s="452"/>
      <c r="D5018" s="452"/>
      <c r="E5018" s="452"/>
      <c r="F5018" s="452"/>
      <c r="G5018" s="452"/>
      <c r="H5018" s="452"/>
      <c r="I5018" s="452"/>
      <c r="J5018" s="452"/>
      <c r="K5018" s="452"/>
    </row>
  </sheetData>
  <sheetProtection algorithmName="SHA-512" hashValue="0SBAnV6k5Eq5YO0SIrCh1CkRqOvasQrAAC9yizIR3DTyp/09To7YsqD3MxfhRFJjmpFzBzGFHy4dSGdRaY08TA==" saltValue="VkWs+PtdN4SIxOQJqM0Y8A==" spinCount="100000" sheet="1" objects="1" scenarios="1"/>
  <mergeCells count="9">
    <mergeCell ref="A4518:A4537"/>
    <mergeCell ref="A510:A529"/>
    <mergeCell ref="A1011:A1030"/>
    <mergeCell ref="A1512:A1531"/>
    <mergeCell ref="A2013:A2032"/>
    <mergeCell ref="A2514:A2533"/>
    <mergeCell ref="A3015:A3034"/>
    <mergeCell ref="A3516:A3535"/>
    <mergeCell ref="A4017:A4036"/>
  </mergeCells>
  <phoneticPr fontId="35" type="noConversion"/>
  <pageMargins left="0.31496062992125984" right="0.31496062992125984" top="0.31496062992125984" bottom="0.31496062992125984" header="0.31496062992125984" footer="0.31496062992125984"/>
  <pageSetup fitToHeight="0" orientation="portrait" r:id="rId1"/>
  <drawing r:id="rId2"/>
  <tableParts count="1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1D299-A679-4B02-9F56-F75C0A8ECA34}">
  <sheetPr codeName="Sheet3">
    <pageSetUpPr autoPageBreaks="0" fitToPage="1"/>
  </sheetPr>
  <dimension ref="B1:J2006"/>
  <sheetViews>
    <sheetView showGridLines="0" showRowColHeaders="0" workbookViewId="0">
      <pane ySplit="6" topLeftCell="A7" activePane="bottomLeft" state="frozen"/>
      <selection activeCell="A7" sqref="A7"/>
      <selection pane="bottomLeft" activeCell="A7" sqref="A7"/>
    </sheetView>
  </sheetViews>
  <sheetFormatPr defaultRowHeight="15" x14ac:dyDescent="0.25"/>
  <cols>
    <col min="1" max="1" width="3.7109375" style="14" customWidth="1"/>
    <col min="2" max="2" width="40.7109375" style="14" customWidth="1"/>
    <col min="3" max="3" width="25.7109375" style="14" customWidth="1"/>
    <col min="4" max="4" width="10.5703125" style="14" customWidth="1"/>
    <col min="5" max="5" width="9.140625" style="14"/>
    <col min="6" max="6" width="10.5703125" style="14" customWidth="1"/>
    <col min="7" max="7" width="21.42578125" style="14" customWidth="1"/>
    <col min="8" max="8" width="20.85546875" style="14" customWidth="1"/>
    <col min="9" max="9" width="18.5703125" style="14" customWidth="1"/>
    <col min="10" max="16384" width="9.140625" style="14"/>
  </cols>
  <sheetData>
    <row r="1" spans="2:10" ht="6.75" customHeight="1" x14ac:dyDescent="0.25"/>
    <row r="2" spans="2:10" s="438" customFormat="1" ht="20.100000000000001" customHeight="1" x14ac:dyDescent="0.3">
      <c r="B2" s="432" t="s">
        <v>212</v>
      </c>
      <c r="C2" s="436"/>
      <c r="D2" s="436"/>
      <c r="E2" s="436"/>
      <c r="F2" s="436"/>
      <c r="G2" s="436"/>
      <c r="H2" s="436"/>
      <c r="I2" s="436"/>
      <c r="J2" s="437"/>
    </row>
    <row r="3" spans="2:10" s="440" customFormat="1" ht="24" customHeight="1" x14ac:dyDescent="0.35">
      <c r="B3" s="431" t="s">
        <v>112</v>
      </c>
      <c r="C3" s="36"/>
      <c r="D3" s="36"/>
      <c r="E3" s="36"/>
      <c r="F3" s="36"/>
      <c r="G3" s="36"/>
      <c r="H3" s="36"/>
      <c r="I3" s="36"/>
      <c r="J3" s="439"/>
    </row>
    <row r="4" spans="2:10" ht="14.25" customHeight="1" x14ac:dyDescent="0.25">
      <c r="B4" s="64"/>
      <c r="C4" s="64"/>
      <c r="D4" s="64"/>
      <c r="E4" s="64"/>
      <c r="F4" s="64"/>
      <c r="G4" s="64"/>
      <c r="H4" s="64"/>
      <c r="I4" s="64"/>
      <c r="J4" s="64"/>
    </row>
    <row r="5" spans="2:10" ht="20.100000000000001" customHeight="1" x14ac:dyDescent="0.25">
      <c r="B5" s="64"/>
      <c r="C5" s="64"/>
      <c r="D5" s="359" t="s">
        <v>119</v>
      </c>
      <c r="E5" s="360"/>
      <c r="F5" s="361"/>
      <c r="G5" s="64"/>
      <c r="H5" s="64"/>
      <c r="I5" s="64"/>
      <c r="J5" s="64"/>
    </row>
    <row r="6" spans="2:10" ht="20.100000000000001" customHeight="1" x14ac:dyDescent="0.25">
      <c r="B6" s="138" t="s">
        <v>103</v>
      </c>
      <c r="C6" s="139" t="s">
        <v>30</v>
      </c>
      <c r="D6" s="358" t="s">
        <v>118</v>
      </c>
      <c r="E6" s="358" t="s">
        <v>12</v>
      </c>
      <c r="F6" s="358" t="s">
        <v>11</v>
      </c>
      <c r="G6" s="140" t="s">
        <v>209</v>
      </c>
      <c r="H6" s="140" t="s">
        <v>199</v>
      </c>
      <c r="I6" s="141" t="s">
        <v>195</v>
      </c>
      <c r="J6" s="64"/>
    </row>
    <row r="7" spans="2:10" ht="20.100000000000001" customHeight="1" x14ac:dyDescent="0.25">
      <c r="B7" s="429" t="s">
        <v>161</v>
      </c>
      <c r="C7" s="129" t="s">
        <v>115</v>
      </c>
      <c r="D7" s="196">
        <v>3</v>
      </c>
      <c r="E7" s="196">
        <v>1</v>
      </c>
      <c r="F7" s="196">
        <v>2022</v>
      </c>
      <c r="G7" s="196">
        <v>1</v>
      </c>
      <c r="H7" s="491">
        <f>IFERROR(IF(LEN(Calc!R11)=0,"",Calc!R11),"")</f>
        <v>44565</v>
      </c>
      <c r="I7" s="134"/>
      <c r="J7" s="64"/>
    </row>
    <row r="8" spans="2:10" ht="20.100000000000001" customHeight="1" x14ac:dyDescent="0.25">
      <c r="B8" s="429" t="s">
        <v>163</v>
      </c>
      <c r="C8" s="129" t="s">
        <v>116</v>
      </c>
      <c r="D8" s="196">
        <v>2</v>
      </c>
      <c r="E8" s="196">
        <v>1</v>
      </c>
      <c r="F8" s="196">
        <v>2022</v>
      </c>
      <c r="G8" s="196">
        <v>2</v>
      </c>
      <c r="H8" s="491">
        <f>IFERROR(IF(LEN(Calc!R12)=0,"",Calc!R12),"")</f>
        <v>44566</v>
      </c>
      <c r="I8" s="134" t="s">
        <v>21</v>
      </c>
      <c r="J8" s="64"/>
    </row>
    <row r="9" spans="2:10" ht="20.100000000000001" customHeight="1" x14ac:dyDescent="0.25">
      <c r="B9" s="429" t="s">
        <v>162</v>
      </c>
      <c r="C9" s="129" t="s">
        <v>113</v>
      </c>
      <c r="D9" s="196">
        <v>8</v>
      </c>
      <c r="E9" s="196">
        <v>1</v>
      </c>
      <c r="F9" s="196">
        <v>2022</v>
      </c>
      <c r="G9" s="196">
        <v>10</v>
      </c>
      <c r="H9" s="491">
        <f>IFERROR(IF(LEN(Calc!R13)=0,"",Calc!R13),"")</f>
        <v>44586</v>
      </c>
      <c r="I9" s="134"/>
      <c r="J9" s="64"/>
    </row>
    <row r="10" spans="2:10" ht="20.100000000000001" customHeight="1" x14ac:dyDescent="0.25">
      <c r="B10" s="429" t="s">
        <v>165</v>
      </c>
      <c r="C10" s="129" t="s">
        <v>115</v>
      </c>
      <c r="D10" s="196">
        <v>11</v>
      </c>
      <c r="E10" s="196">
        <v>1</v>
      </c>
      <c r="F10" s="196">
        <v>2022</v>
      </c>
      <c r="G10" s="196">
        <v>10</v>
      </c>
      <c r="H10" s="491">
        <f>IFERROR(IF(LEN(Calc!R14)=0,"",Calc!R14),"")</f>
        <v>44587</v>
      </c>
      <c r="I10" s="134" t="s">
        <v>21</v>
      </c>
      <c r="J10" s="64"/>
    </row>
    <row r="11" spans="2:10" ht="20.100000000000001" customHeight="1" x14ac:dyDescent="0.25">
      <c r="B11" s="429" t="s">
        <v>166</v>
      </c>
      <c r="C11" s="129" t="s">
        <v>113</v>
      </c>
      <c r="D11" s="196">
        <v>5</v>
      </c>
      <c r="E11" s="196">
        <v>1</v>
      </c>
      <c r="F11" s="196">
        <v>2022</v>
      </c>
      <c r="G11" s="196">
        <v>5</v>
      </c>
      <c r="H11" s="491">
        <f>IFERROR(IF(LEN(Calc!R15)=0,"",Calc!R15),"")</f>
        <v>44573</v>
      </c>
      <c r="I11" s="134" t="s">
        <v>14</v>
      </c>
      <c r="J11" s="64"/>
    </row>
    <row r="12" spans="2:10" ht="20.100000000000001" customHeight="1" x14ac:dyDescent="0.25">
      <c r="B12" s="429" t="s">
        <v>161</v>
      </c>
      <c r="C12" s="129" t="s">
        <v>114</v>
      </c>
      <c r="D12" s="196">
        <v>8</v>
      </c>
      <c r="E12" s="196">
        <v>2</v>
      </c>
      <c r="F12" s="196">
        <v>2022</v>
      </c>
      <c r="G12" s="196">
        <v>5.5</v>
      </c>
      <c r="H12" s="491">
        <f>IFERROR(IF(LEN(Calc!R16)=0,"",Calc!R16),"")</f>
        <v>44608</v>
      </c>
      <c r="I12" s="134"/>
      <c r="J12" s="64"/>
    </row>
    <row r="13" spans="2:10" ht="20.100000000000001" customHeight="1" x14ac:dyDescent="0.25">
      <c r="B13" s="429" t="s">
        <v>168</v>
      </c>
      <c r="C13" s="129" t="s">
        <v>102</v>
      </c>
      <c r="D13" s="196">
        <v>1</v>
      </c>
      <c r="E13" s="196">
        <v>3</v>
      </c>
      <c r="F13" s="196">
        <v>2022</v>
      </c>
      <c r="G13" s="196">
        <v>10</v>
      </c>
      <c r="H13" s="491">
        <f>IFERROR(IF(LEN(Calc!R17)=0,"",Calc!R17),"")</f>
        <v>44635</v>
      </c>
      <c r="I13" s="134"/>
      <c r="J13" s="64"/>
    </row>
    <row r="14" spans="2:10" ht="20.100000000000001" customHeight="1" x14ac:dyDescent="0.25">
      <c r="B14" s="429" t="s">
        <v>167</v>
      </c>
      <c r="C14" s="129" t="s">
        <v>115</v>
      </c>
      <c r="D14" s="196">
        <v>5</v>
      </c>
      <c r="E14" s="196">
        <v>3</v>
      </c>
      <c r="F14" s="196">
        <v>2022</v>
      </c>
      <c r="G14" s="196">
        <v>5</v>
      </c>
      <c r="H14" s="491">
        <f>IFERROR(IF(LEN(Calc!R18)=0,"",Calc!R18),"")</f>
        <v>44634</v>
      </c>
      <c r="I14" s="134" t="s">
        <v>14</v>
      </c>
      <c r="J14" s="64"/>
    </row>
    <row r="15" spans="2:10" ht="20.100000000000001" customHeight="1" x14ac:dyDescent="0.25">
      <c r="B15" s="429" t="s">
        <v>161</v>
      </c>
      <c r="C15" s="129" t="s">
        <v>116</v>
      </c>
      <c r="D15" s="196">
        <v>8</v>
      </c>
      <c r="E15" s="196">
        <v>4</v>
      </c>
      <c r="F15" s="196">
        <v>2022</v>
      </c>
      <c r="G15" s="196">
        <v>0.5</v>
      </c>
      <c r="H15" s="491">
        <f>IFERROR(IF(LEN(Calc!R19)=0,"",Calc!R19),"")</f>
        <v>44662</v>
      </c>
      <c r="I15" s="134"/>
      <c r="J15" s="64"/>
    </row>
    <row r="16" spans="2:10" ht="20.100000000000001" customHeight="1" x14ac:dyDescent="0.25">
      <c r="B16" s="429" t="s">
        <v>165</v>
      </c>
      <c r="C16" s="129" t="s">
        <v>115</v>
      </c>
      <c r="D16" s="196">
        <v>9</v>
      </c>
      <c r="E16" s="196">
        <v>4</v>
      </c>
      <c r="F16" s="196">
        <v>2022</v>
      </c>
      <c r="G16" s="196">
        <v>3</v>
      </c>
      <c r="H16" s="491">
        <f>IFERROR(IF(LEN(Calc!R20)=0,"",Calc!R20),"")</f>
        <v>44665</v>
      </c>
      <c r="I16" s="134"/>
      <c r="J16" s="64"/>
    </row>
    <row r="17" spans="2:10" ht="20.100000000000001" customHeight="1" x14ac:dyDescent="0.25">
      <c r="B17" s="429" t="s">
        <v>169</v>
      </c>
      <c r="C17" s="129" t="s">
        <v>114</v>
      </c>
      <c r="D17" s="196">
        <v>10</v>
      </c>
      <c r="E17" s="196">
        <v>5</v>
      </c>
      <c r="F17" s="196">
        <v>2022</v>
      </c>
      <c r="G17" s="196">
        <v>5</v>
      </c>
      <c r="H17" s="491">
        <f>IFERROR(IF(LEN(Calc!R21)=0,"",Calc!R21),"")</f>
        <v>44698</v>
      </c>
      <c r="I17" s="134"/>
      <c r="J17" s="64"/>
    </row>
    <row r="18" spans="2:10" ht="20.100000000000001" customHeight="1" x14ac:dyDescent="0.25">
      <c r="B18" s="429"/>
      <c r="C18" s="129"/>
      <c r="D18" s="196"/>
      <c r="E18" s="196"/>
      <c r="F18" s="196"/>
      <c r="G18" s="196"/>
      <c r="H18" s="491" t="str">
        <f>IFERROR(IF(LEN(Calc!R22)=0,"",Calc!R22),"")</f>
        <v/>
      </c>
      <c r="I18" s="134"/>
      <c r="J18" s="64"/>
    </row>
    <row r="19" spans="2:10" ht="20.100000000000001" customHeight="1" x14ac:dyDescent="0.25">
      <c r="B19" s="429"/>
      <c r="C19" s="129"/>
      <c r="D19" s="196"/>
      <c r="E19" s="196"/>
      <c r="F19" s="196"/>
      <c r="G19" s="196"/>
      <c r="H19" s="491" t="str">
        <f>IFERROR(IF(LEN(Calc!R23)=0,"",Calc!R23),"")</f>
        <v/>
      </c>
      <c r="I19" s="134"/>
      <c r="J19" s="64"/>
    </row>
    <row r="20" spans="2:10" ht="20.100000000000001" customHeight="1" x14ac:dyDescent="0.25">
      <c r="B20" s="429"/>
      <c r="C20" s="129"/>
      <c r="D20" s="196"/>
      <c r="E20" s="196"/>
      <c r="F20" s="196"/>
      <c r="G20" s="196"/>
      <c r="H20" s="491" t="str">
        <f>IFERROR(IF(LEN(Calc!R24)=0,"",Calc!R24),"")</f>
        <v/>
      </c>
      <c r="I20" s="134"/>
      <c r="J20" s="64"/>
    </row>
    <row r="21" spans="2:10" ht="20.100000000000001" customHeight="1" x14ac:dyDescent="0.25">
      <c r="B21" s="430"/>
      <c r="C21" s="133"/>
      <c r="D21" s="197"/>
      <c r="E21" s="197"/>
      <c r="F21" s="197"/>
      <c r="G21" s="197"/>
      <c r="H21" s="492" t="str">
        <f>IFERROR(IF(LEN(Calc!R25)=0,"",Calc!R25),"")</f>
        <v/>
      </c>
      <c r="I21" s="135"/>
      <c r="J21" s="64"/>
    </row>
    <row r="22" spans="2:10" ht="20.100000000000001" customHeight="1" x14ac:dyDescent="0.25">
      <c r="B22" s="513"/>
      <c r="C22" s="514"/>
      <c r="D22" s="515"/>
      <c r="E22" s="515"/>
      <c r="F22" s="515"/>
      <c r="G22" s="515"/>
      <c r="H22" s="516"/>
      <c r="I22" s="517"/>
      <c r="J22" s="64"/>
    </row>
    <row r="23" spans="2:10" ht="20.100000000000001" customHeight="1" x14ac:dyDescent="0.25">
      <c r="B23" s="513"/>
      <c r="C23" s="514"/>
      <c r="D23" s="515"/>
      <c r="E23" s="515"/>
      <c r="F23" s="515"/>
      <c r="G23" s="515"/>
      <c r="H23" s="516"/>
      <c r="I23" s="517"/>
      <c r="J23" s="64"/>
    </row>
    <row r="24" spans="2:10" ht="20.100000000000001" customHeight="1" x14ac:dyDescent="0.25">
      <c r="B24" s="513"/>
      <c r="C24" s="514"/>
      <c r="D24" s="515"/>
      <c r="E24" s="515"/>
      <c r="F24" s="515"/>
      <c r="G24" s="515"/>
      <c r="H24" s="516"/>
      <c r="I24" s="517"/>
      <c r="J24" s="64"/>
    </row>
    <row r="25" spans="2:10" ht="20.100000000000001" customHeight="1" x14ac:dyDescent="0.25">
      <c r="B25" s="513"/>
      <c r="C25" s="514"/>
      <c r="D25" s="515"/>
      <c r="E25" s="515"/>
      <c r="F25" s="515"/>
      <c r="G25" s="515"/>
      <c r="H25" s="516"/>
      <c r="I25" s="517"/>
      <c r="J25" s="64"/>
    </row>
    <row r="26" spans="2:10" ht="20.100000000000001" customHeight="1" x14ac:dyDescent="0.25">
      <c r="B26" s="513"/>
      <c r="C26" s="514"/>
      <c r="D26" s="515"/>
      <c r="E26" s="515"/>
      <c r="F26" s="515"/>
      <c r="G26" s="515"/>
      <c r="H26" s="516"/>
      <c r="I26" s="517"/>
      <c r="J26" s="64"/>
    </row>
    <row r="27" spans="2:10" ht="20.100000000000001" customHeight="1" x14ac:dyDescent="0.25">
      <c r="B27" s="513"/>
      <c r="C27" s="514"/>
      <c r="D27" s="515"/>
      <c r="E27" s="515"/>
      <c r="F27" s="515"/>
      <c r="G27" s="515"/>
      <c r="H27" s="516"/>
      <c r="I27" s="517"/>
      <c r="J27" s="64"/>
    </row>
    <row r="28" spans="2:10" ht="20.100000000000001" customHeight="1" x14ac:dyDescent="0.25">
      <c r="B28" s="513"/>
      <c r="C28" s="514"/>
      <c r="D28" s="515"/>
      <c r="E28" s="515"/>
      <c r="F28" s="515"/>
      <c r="G28" s="515"/>
      <c r="H28" s="516"/>
      <c r="I28" s="517"/>
      <c r="J28" s="64"/>
    </row>
    <row r="29" spans="2:10" ht="20.100000000000001" customHeight="1" x14ac:dyDescent="0.25">
      <c r="B29" s="513"/>
      <c r="C29" s="514"/>
      <c r="D29" s="515"/>
      <c r="E29" s="515"/>
      <c r="F29" s="515"/>
      <c r="G29" s="515"/>
      <c r="H29" s="516"/>
      <c r="I29" s="517"/>
      <c r="J29" s="64"/>
    </row>
    <row r="30" spans="2:10" ht="20.100000000000001" customHeight="1" x14ac:dyDescent="0.25">
      <c r="B30" s="513"/>
      <c r="C30" s="514"/>
      <c r="D30" s="515"/>
      <c r="E30" s="515"/>
      <c r="F30" s="515"/>
      <c r="G30" s="515"/>
      <c r="H30" s="516"/>
      <c r="I30" s="517"/>
      <c r="J30" s="64"/>
    </row>
    <row r="31" spans="2:10" ht="20.100000000000001" customHeight="1" x14ac:dyDescent="0.25">
      <c r="B31" s="513"/>
      <c r="C31" s="514"/>
      <c r="D31" s="515"/>
      <c r="E31" s="515"/>
      <c r="F31" s="515"/>
      <c r="G31" s="515"/>
      <c r="H31" s="516"/>
      <c r="I31" s="517"/>
      <c r="J31" s="64"/>
    </row>
    <row r="32" spans="2:10" ht="20.100000000000001" customHeight="1" x14ac:dyDescent="0.25">
      <c r="B32" s="513"/>
      <c r="C32" s="514"/>
      <c r="D32" s="515"/>
      <c r="E32" s="515"/>
      <c r="F32" s="515"/>
      <c r="G32" s="515"/>
      <c r="H32" s="516"/>
      <c r="I32" s="517"/>
      <c r="J32" s="64"/>
    </row>
    <row r="33" spans="2:10" ht="20.100000000000001" customHeight="1" x14ac:dyDescent="0.25">
      <c r="B33" s="513"/>
      <c r="C33" s="514"/>
      <c r="D33" s="515"/>
      <c r="E33" s="515"/>
      <c r="F33" s="515"/>
      <c r="G33" s="515"/>
      <c r="H33" s="516"/>
      <c r="I33" s="517"/>
      <c r="J33" s="64"/>
    </row>
    <row r="34" spans="2:10" ht="20.100000000000001" customHeight="1" x14ac:dyDescent="0.25">
      <c r="B34" s="513"/>
      <c r="C34" s="514"/>
      <c r="D34" s="515"/>
      <c r="E34" s="515"/>
      <c r="F34" s="515"/>
      <c r="G34" s="515"/>
      <c r="H34" s="516"/>
      <c r="I34" s="517"/>
      <c r="J34" s="64"/>
    </row>
    <row r="35" spans="2:10" ht="20.100000000000001" customHeight="1" x14ac:dyDescent="0.25">
      <c r="B35" s="513"/>
      <c r="C35" s="514"/>
      <c r="D35" s="515"/>
      <c r="E35" s="515"/>
      <c r="F35" s="515"/>
      <c r="G35" s="515"/>
      <c r="H35" s="516"/>
      <c r="I35" s="517"/>
      <c r="J35" s="64"/>
    </row>
    <row r="36" spans="2:10" ht="20.100000000000001" customHeight="1" x14ac:dyDescent="0.25">
      <c r="B36" s="513"/>
      <c r="C36" s="514"/>
      <c r="D36" s="515"/>
      <c r="E36" s="515"/>
      <c r="F36" s="515"/>
      <c r="G36" s="515"/>
      <c r="H36" s="516"/>
      <c r="I36" s="517"/>
      <c r="J36" s="64"/>
    </row>
    <row r="37" spans="2:10" ht="20.100000000000001" customHeight="1" x14ac:dyDescent="0.25">
      <c r="B37" s="513"/>
      <c r="C37" s="514"/>
      <c r="D37" s="515"/>
      <c r="E37" s="515"/>
      <c r="F37" s="515"/>
      <c r="G37" s="515"/>
      <c r="H37" s="516"/>
      <c r="I37" s="517"/>
      <c r="J37" s="64"/>
    </row>
    <row r="38" spans="2:10" ht="20.100000000000001" customHeight="1" x14ac:dyDescent="0.25">
      <c r="B38" s="513"/>
      <c r="C38" s="514"/>
      <c r="D38" s="515"/>
      <c r="E38" s="515"/>
      <c r="F38" s="515"/>
      <c r="G38" s="515"/>
      <c r="H38" s="516"/>
      <c r="I38" s="517"/>
      <c r="J38" s="64"/>
    </row>
    <row r="39" spans="2:10" ht="20.100000000000001" customHeight="1" x14ac:dyDescent="0.25">
      <c r="B39" s="513"/>
      <c r="C39" s="514"/>
      <c r="D39" s="515"/>
      <c r="E39" s="515"/>
      <c r="F39" s="515"/>
      <c r="G39" s="515"/>
      <c r="H39" s="516"/>
      <c r="I39" s="517"/>
      <c r="J39" s="64"/>
    </row>
    <row r="40" spans="2:10" ht="20.100000000000001" customHeight="1" x14ac:dyDescent="0.25">
      <c r="B40" s="513"/>
      <c r="C40" s="514"/>
      <c r="D40" s="515"/>
      <c r="E40" s="515"/>
      <c r="F40" s="515"/>
      <c r="G40" s="515"/>
      <c r="H40" s="516"/>
      <c r="I40" s="517"/>
      <c r="J40" s="64"/>
    </row>
    <row r="41" spans="2:10" ht="20.100000000000001" customHeight="1" x14ac:dyDescent="0.25">
      <c r="B41" s="513"/>
      <c r="C41" s="514"/>
      <c r="D41" s="515"/>
      <c r="E41" s="515"/>
      <c r="F41" s="515"/>
      <c r="G41" s="515"/>
      <c r="H41" s="516"/>
      <c r="I41" s="517"/>
      <c r="J41" s="64"/>
    </row>
    <row r="42" spans="2:10" ht="20.100000000000001" customHeight="1" x14ac:dyDescent="0.25">
      <c r="B42" s="513"/>
      <c r="C42" s="514"/>
      <c r="D42" s="515"/>
      <c r="E42" s="515"/>
      <c r="F42" s="515"/>
      <c r="G42" s="515"/>
      <c r="H42" s="516"/>
      <c r="I42" s="517"/>
      <c r="J42" s="64"/>
    </row>
    <row r="43" spans="2:10" ht="20.100000000000001" customHeight="1" x14ac:dyDescent="0.25">
      <c r="B43" s="513"/>
      <c r="C43" s="514"/>
      <c r="D43" s="515"/>
      <c r="E43" s="515"/>
      <c r="F43" s="515"/>
      <c r="G43" s="515"/>
      <c r="H43" s="516"/>
      <c r="I43" s="517"/>
      <c r="J43" s="64"/>
    </row>
    <row r="44" spans="2:10" ht="20.100000000000001" customHeight="1" x14ac:dyDescent="0.25">
      <c r="B44" s="513"/>
      <c r="C44" s="514"/>
      <c r="D44" s="515"/>
      <c r="E44" s="515"/>
      <c r="F44" s="515"/>
      <c r="G44" s="515"/>
      <c r="H44" s="516"/>
      <c r="I44" s="517"/>
      <c r="J44" s="64"/>
    </row>
    <row r="45" spans="2:10" ht="20.100000000000001" customHeight="1" x14ac:dyDescent="0.25">
      <c r="B45" s="513"/>
      <c r="C45" s="514"/>
      <c r="D45" s="515"/>
      <c r="E45" s="515"/>
      <c r="F45" s="515"/>
      <c r="G45" s="515"/>
      <c r="H45" s="516"/>
      <c r="I45" s="517"/>
      <c r="J45" s="64"/>
    </row>
    <row r="46" spans="2:10" ht="20.100000000000001" customHeight="1" x14ac:dyDescent="0.25">
      <c r="B46" s="513"/>
      <c r="C46" s="514"/>
      <c r="D46" s="515"/>
      <c r="E46" s="515"/>
      <c r="F46" s="515"/>
      <c r="G46" s="515"/>
      <c r="H46" s="516"/>
      <c r="I46" s="517"/>
      <c r="J46" s="64"/>
    </row>
    <row r="47" spans="2:10" ht="20.100000000000001" customHeight="1" x14ac:dyDescent="0.25">
      <c r="B47" s="513"/>
      <c r="C47" s="514"/>
      <c r="D47" s="515"/>
      <c r="E47" s="515"/>
      <c r="F47" s="515"/>
      <c r="G47" s="515"/>
      <c r="H47" s="516"/>
      <c r="I47" s="517"/>
      <c r="J47" s="64"/>
    </row>
    <row r="48" spans="2:10" ht="20.100000000000001" customHeight="1" x14ac:dyDescent="0.25">
      <c r="B48" s="513"/>
      <c r="C48" s="514"/>
      <c r="D48" s="515"/>
      <c r="E48" s="515"/>
      <c r="F48" s="515"/>
      <c r="G48" s="515"/>
      <c r="H48" s="516"/>
      <c r="I48" s="517"/>
      <c r="J48" s="64"/>
    </row>
    <row r="49" spans="2:10" ht="20.100000000000001" customHeight="1" x14ac:dyDescent="0.25">
      <c r="B49" s="513"/>
      <c r="C49" s="514"/>
      <c r="D49" s="515"/>
      <c r="E49" s="515"/>
      <c r="F49" s="515"/>
      <c r="G49" s="515"/>
      <c r="H49" s="516"/>
      <c r="I49" s="517"/>
      <c r="J49" s="64"/>
    </row>
    <row r="50" spans="2:10" ht="20.100000000000001" customHeight="1" x14ac:dyDescent="0.25">
      <c r="B50" s="513"/>
      <c r="C50" s="514"/>
      <c r="D50" s="515"/>
      <c r="E50" s="515"/>
      <c r="F50" s="515"/>
      <c r="G50" s="515"/>
      <c r="H50" s="516"/>
      <c r="I50" s="517"/>
      <c r="J50" s="64"/>
    </row>
    <row r="51" spans="2:10" ht="20.100000000000001" customHeight="1" x14ac:dyDescent="0.25">
      <c r="B51" s="513"/>
      <c r="C51" s="514"/>
      <c r="D51" s="515"/>
      <c r="E51" s="515"/>
      <c r="F51" s="515"/>
      <c r="G51" s="515"/>
      <c r="H51" s="516"/>
      <c r="I51" s="517"/>
      <c r="J51" s="64"/>
    </row>
    <row r="52" spans="2:10" ht="20.100000000000001" customHeight="1" x14ac:dyDescent="0.25">
      <c r="B52" s="513"/>
      <c r="C52" s="514"/>
      <c r="D52" s="515"/>
      <c r="E52" s="515"/>
      <c r="F52" s="515"/>
      <c r="G52" s="515"/>
      <c r="H52" s="516"/>
      <c r="I52" s="517"/>
      <c r="J52" s="64"/>
    </row>
    <row r="53" spans="2:10" ht="20.100000000000001" customHeight="1" x14ac:dyDescent="0.25">
      <c r="B53" s="513"/>
      <c r="C53" s="514"/>
      <c r="D53" s="515"/>
      <c r="E53" s="515"/>
      <c r="F53" s="515"/>
      <c r="G53" s="515"/>
      <c r="H53" s="516"/>
      <c r="I53" s="517"/>
      <c r="J53" s="64"/>
    </row>
    <row r="54" spans="2:10" ht="20.100000000000001" customHeight="1" x14ac:dyDescent="0.25">
      <c r="B54" s="513"/>
      <c r="C54" s="514"/>
      <c r="D54" s="515"/>
      <c r="E54" s="515"/>
      <c r="F54" s="515"/>
      <c r="G54" s="515"/>
      <c r="H54" s="516"/>
      <c r="I54" s="517"/>
      <c r="J54" s="64"/>
    </row>
    <row r="55" spans="2:10" ht="20.100000000000001" customHeight="1" x14ac:dyDescent="0.25">
      <c r="B55" s="513"/>
      <c r="C55" s="514"/>
      <c r="D55" s="515"/>
      <c r="E55" s="515"/>
      <c r="F55" s="515"/>
      <c r="G55" s="515"/>
      <c r="H55" s="516"/>
      <c r="I55" s="517"/>
      <c r="J55" s="64"/>
    </row>
    <row r="56" spans="2:10" ht="20.100000000000001" customHeight="1" x14ac:dyDescent="0.25">
      <c r="B56" s="513"/>
      <c r="C56" s="514"/>
      <c r="D56" s="515"/>
      <c r="E56" s="515"/>
      <c r="F56" s="515"/>
      <c r="G56" s="515"/>
      <c r="H56" s="516"/>
      <c r="I56" s="517"/>
      <c r="J56" s="64"/>
    </row>
    <row r="57" spans="2:10" ht="20.100000000000001" customHeight="1" x14ac:dyDescent="0.25">
      <c r="B57" s="513"/>
      <c r="C57" s="514"/>
      <c r="D57" s="515"/>
      <c r="E57" s="515"/>
      <c r="F57" s="515"/>
      <c r="G57" s="515"/>
      <c r="H57" s="516"/>
      <c r="I57" s="517"/>
      <c r="J57" s="64"/>
    </row>
    <row r="58" spans="2:10" ht="20.100000000000001" customHeight="1" x14ac:dyDescent="0.25">
      <c r="B58" s="513"/>
      <c r="C58" s="514"/>
      <c r="D58" s="515"/>
      <c r="E58" s="515"/>
      <c r="F58" s="515"/>
      <c r="G58" s="515"/>
      <c r="H58" s="516"/>
      <c r="I58" s="517"/>
      <c r="J58" s="64"/>
    </row>
    <row r="59" spans="2:10" ht="20.100000000000001" customHeight="1" x14ac:dyDescent="0.25">
      <c r="B59" s="513"/>
      <c r="C59" s="514"/>
      <c r="D59" s="515"/>
      <c r="E59" s="515"/>
      <c r="F59" s="515"/>
      <c r="G59" s="515"/>
      <c r="H59" s="516"/>
      <c r="I59" s="517"/>
      <c r="J59" s="64"/>
    </row>
    <row r="60" spans="2:10" ht="20.100000000000001" customHeight="1" x14ac:dyDescent="0.25">
      <c r="B60" s="513"/>
      <c r="C60" s="514"/>
      <c r="D60" s="515"/>
      <c r="E60" s="515"/>
      <c r="F60" s="515"/>
      <c r="G60" s="515"/>
      <c r="H60" s="516"/>
      <c r="I60" s="517"/>
      <c r="J60" s="64"/>
    </row>
    <row r="61" spans="2:10" ht="20.100000000000001" customHeight="1" x14ac:dyDescent="0.25">
      <c r="B61" s="513"/>
      <c r="C61" s="514"/>
      <c r="D61" s="515"/>
      <c r="E61" s="515"/>
      <c r="F61" s="515"/>
      <c r="G61" s="515"/>
      <c r="H61" s="516"/>
      <c r="I61" s="517"/>
      <c r="J61" s="64"/>
    </row>
    <row r="62" spans="2:10" ht="20.100000000000001" customHeight="1" x14ac:dyDescent="0.25">
      <c r="B62" s="513"/>
      <c r="C62" s="514"/>
      <c r="D62" s="515"/>
      <c r="E62" s="515"/>
      <c r="F62" s="515"/>
      <c r="G62" s="515"/>
      <c r="H62" s="516"/>
      <c r="I62" s="517"/>
      <c r="J62" s="64"/>
    </row>
    <row r="63" spans="2:10" ht="20.100000000000001" customHeight="1" x14ac:dyDescent="0.25">
      <c r="B63" s="513"/>
      <c r="C63" s="514"/>
      <c r="D63" s="515"/>
      <c r="E63" s="515"/>
      <c r="F63" s="515"/>
      <c r="G63" s="515"/>
      <c r="H63" s="516"/>
      <c r="I63" s="517"/>
      <c r="J63" s="64"/>
    </row>
    <row r="64" spans="2:10" ht="20.100000000000001" customHeight="1" x14ac:dyDescent="0.25">
      <c r="B64" s="513"/>
      <c r="C64" s="514"/>
      <c r="D64" s="515"/>
      <c r="E64" s="515"/>
      <c r="F64" s="515"/>
      <c r="G64" s="515"/>
      <c r="H64" s="516"/>
      <c r="I64" s="517"/>
      <c r="J64" s="64"/>
    </row>
    <row r="65" spans="2:10" ht="20.100000000000001" customHeight="1" x14ac:dyDescent="0.25">
      <c r="B65" s="513"/>
      <c r="C65" s="514"/>
      <c r="D65" s="515"/>
      <c r="E65" s="515"/>
      <c r="F65" s="515"/>
      <c r="G65" s="515"/>
      <c r="H65" s="516"/>
      <c r="I65" s="517"/>
      <c r="J65" s="64"/>
    </row>
    <row r="66" spans="2:10" ht="20.100000000000001" customHeight="1" x14ac:dyDescent="0.25">
      <c r="B66" s="513"/>
      <c r="C66" s="514"/>
      <c r="D66" s="515"/>
      <c r="E66" s="515"/>
      <c r="F66" s="515"/>
      <c r="G66" s="515"/>
      <c r="H66" s="516"/>
      <c r="I66" s="517"/>
      <c r="J66" s="64"/>
    </row>
    <row r="67" spans="2:10" ht="20.100000000000001" customHeight="1" x14ac:dyDescent="0.25">
      <c r="B67" s="513"/>
      <c r="C67" s="514"/>
      <c r="D67" s="515"/>
      <c r="E67" s="515"/>
      <c r="F67" s="515"/>
      <c r="G67" s="515"/>
      <c r="H67" s="516"/>
      <c r="I67" s="517"/>
      <c r="J67" s="64"/>
    </row>
    <row r="68" spans="2:10" ht="20.100000000000001" customHeight="1" x14ac:dyDescent="0.25">
      <c r="B68" s="513"/>
      <c r="C68" s="514"/>
      <c r="D68" s="515"/>
      <c r="E68" s="515"/>
      <c r="F68" s="515"/>
      <c r="G68" s="515"/>
      <c r="H68" s="516"/>
      <c r="I68" s="517"/>
      <c r="J68" s="64"/>
    </row>
    <row r="69" spans="2:10" ht="20.100000000000001" customHeight="1" x14ac:dyDescent="0.25">
      <c r="B69" s="513"/>
      <c r="C69" s="514"/>
      <c r="D69" s="515"/>
      <c r="E69" s="515"/>
      <c r="F69" s="515"/>
      <c r="G69" s="515"/>
      <c r="H69" s="516"/>
      <c r="I69" s="517"/>
      <c r="J69" s="64"/>
    </row>
    <row r="70" spans="2:10" ht="20.100000000000001" customHeight="1" x14ac:dyDescent="0.25">
      <c r="B70" s="513"/>
      <c r="C70" s="514"/>
      <c r="D70" s="515"/>
      <c r="E70" s="515"/>
      <c r="F70" s="515"/>
      <c r="G70" s="515"/>
      <c r="H70" s="516"/>
      <c r="I70" s="517"/>
      <c r="J70" s="64"/>
    </row>
    <row r="71" spans="2:10" ht="20.100000000000001" customHeight="1" x14ac:dyDescent="0.25">
      <c r="B71" s="513"/>
      <c r="C71" s="514"/>
      <c r="D71" s="515"/>
      <c r="E71" s="515"/>
      <c r="F71" s="515"/>
      <c r="G71" s="515"/>
      <c r="H71" s="516"/>
      <c r="I71" s="517"/>
      <c r="J71" s="64"/>
    </row>
    <row r="72" spans="2:10" ht="20.100000000000001" customHeight="1" x14ac:dyDescent="0.25">
      <c r="B72" s="513"/>
      <c r="C72" s="514"/>
      <c r="D72" s="515"/>
      <c r="E72" s="515"/>
      <c r="F72" s="515"/>
      <c r="G72" s="515"/>
      <c r="H72" s="516"/>
      <c r="I72" s="517"/>
      <c r="J72" s="64"/>
    </row>
    <row r="73" spans="2:10" ht="20.100000000000001" customHeight="1" x14ac:dyDescent="0.25">
      <c r="B73" s="513"/>
      <c r="C73" s="514"/>
      <c r="D73" s="515"/>
      <c r="E73" s="515"/>
      <c r="F73" s="515"/>
      <c r="G73" s="515"/>
      <c r="H73" s="516"/>
      <c r="I73" s="517"/>
      <c r="J73" s="64"/>
    </row>
    <row r="74" spans="2:10" ht="20.100000000000001" customHeight="1" x14ac:dyDescent="0.25">
      <c r="B74" s="513"/>
      <c r="C74" s="514"/>
      <c r="D74" s="515"/>
      <c r="E74" s="515"/>
      <c r="F74" s="515"/>
      <c r="G74" s="515"/>
      <c r="H74" s="516"/>
      <c r="I74" s="517"/>
      <c r="J74" s="64"/>
    </row>
    <row r="75" spans="2:10" ht="20.100000000000001" customHeight="1" x14ac:dyDescent="0.25">
      <c r="B75" s="513"/>
      <c r="C75" s="514"/>
      <c r="D75" s="515"/>
      <c r="E75" s="515"/>
      <c r="F75" s="515"/>
      <c r="G75" s="515"/>
      <c r="H75" s="516"/>
      <c r="I75" s="517"/>
      <c r="J75" s="64"/>
    </row>
    <row r="76" spans="2:10" ht="20.100000000000001" customHeight="1" x14ac:dyDescent="0.25">
      <c r="B76" s="513"/>
      <c r="C76" s="514"/>
      <c r="D76" s="515"/>
      <c r="E76" s="515"/>
      <c r="F76" s="515"/>
      <c r="G76" s="515"/>
      <c r="H76" s="516"/>
      <c r="I76" s="517"/>
      <c r="J76" s="64"/>
    </row>
    <row r="77" spans="2:10" ht="20.100000000000001" customHeight="1" x14ac:dyDescent="0.25">
      <c r="B77" s="513"/>
      <c r="C77" s="514"/>
      <c r="D77" s="515"/>
      <c r="E77" s="515"/>
      <c r="F77" s="515"/>
      <c r="G77" s="515"/>
      <c r="H77" s="516"/>
      <c r="I77" s="517"/>
      <c r="J77" s="64"/>
    </row>
    <row r="78" spans="2:10" ht="20.100000000000001" customHeight="1" x14ac:dyDescent="0.25">
      <c r="B78" s="513"/>
      <c r="C78" s="514"/>
      <c r="D78" s="515"/>
      <c r="E78" s="515"/>
      <c r="F78" s="515"/>
      <c r="G78" s="515"/>
      <c r="H78" s="516"/>
      <c r="I78" s="517"/>
      <c r="J78" s="64"/>
    </row>
    <row r="79" spans="2:10" ht="20.100000000000001" customHeight="1" x14ac:dyDescent="0.25">
      <c r="B79" s="513"/>
      <c r="C79" s="514"/>
      <c r="D79" s="515"/>
      <c r="E79" s="515"/>
      <c r="F79" s="515"/>
      <c r="G79" s="515"/>
      <c r="H79" s="516"/>
      <c r="I79" s="517"/>
      <c r="J79" s="64"/>
    </row>
    <row r="80" spans="2:10" ht="20.100000000000001" customHeight="1" x14ac:dyDescent="0.25">
      <c r="B80" s="513"/>
      <c r="C80" s="514"/>
      <c r="D80" s="515"/>
      <c r="E80" s="515"/>
      <c r="F80" s="515"/>
      <c r="G80" s="515"/>
      <c r="H80" s="516"/>
      <c r="I80" s="517"/>
      <c r="J80" s="64"/>
    </row>
    <row r="81" spans="2:10" ht="20.100000000000001" customHeight="1" x14ac:dyDescent="0.25">
      <c r="B81" s="513"/>
      <c r="C81" s="514"/>
      <c r="D81" s="515"/>
      <c r="E81" s="515"/>
      <c r="F81" s="515"/>
      <c r="G81" s="515"/>
      <c r="H81" s="516"/>
      <c r="I81" s="517"/>
      <c r="J81" s="64"/>
    </row>
    <row r="82" spans="2:10" ht="20.100000000000001" customHeight="1" x14ac:dyDescent="0.25">
      <c r="B82" s="513"/>
      <c r="C82" s="514"/>
      <c r="D82" s="515"/>
      <c r="E82" s="515"/>
      <c r="F82" s="515"/>
      <c r="G82" s="515"/>
      <c r="H82" s="516"/>
      <c r="I82" s="517"/>
      <c r="J82" s="64"/>
    </row>
    <row r="83" spans="2:10" ht="20.100000000000001" customHeight="1" x14ac:dyDescent="0.25">
      <c r="B83" s="513"/>
      <c r="C83" s="514"/>
      <c r="D83" s="515"/>
      <c r="E83" s="515"/>
      <c r="F83" s="515"/>
      <c r="G83" s="515"/>
      <c r="H83" s="516"/>
      <c r="I83" s="517"/>
      <c r="J83" s="64"/>
    </row>
    <row r="84" spans="2:10" ht="20.100000000000001" customHeight="1" x14ac:dyDescent="0.25">
      <c r="B84" s="513"/>
      <c r="C84" s="514"/>
      <c r="D84" s="515"/>
      <c r="E84" s="515"/>
      <c r="F84" s="515"/>
      <c r="G84" s="515"/>
      <c r="H84" s="516"/>
      <c r="I84" s="517"/>
      <c r="J84" s="64"/>
    </row>
    <row r="85" spans="2:10" ht="20.100000000000001" customHeight="1" x14ac:dyDescent="0.25">
      <c r="B85" s="513"/>
      <c r="C85" s="514"/>
      <c r="D85" s="515"/>
      <c r="E85" s="515"/>
      <c r="F85" s="515"/>
      <c r="G85" s="515"/>
      <c r="H85" s="516"/>
      <c r="I85" s="517"/>
      <c r="J85" s="64"/>
    </row>
    <row r="86" spans="2:10" ht="20.100000000000001" customHeight="1" x14ac:dyDescent="0.25">
      <c r="B86" s="513"/>
      <c r="C86" s="514"/>
      <c r="D86" s="515"/>
      <c r="E86" s="515"/>
      <c r="F86" s="515"/>
      <c r="G86" s="515"/>
      <c r="H86" s="516"/>
      <c r="I86" s="517"/>
      <c r="J86" s="64"/>
    </row>
    <row r="87" spans="2:10" ht="20.100000000000001" customHeight="1" x14ac:dyDescent="0.25">
      <c r="B87" s="513"/>
      <c r="C87" s="514"/>
      <c r="D87" s="515"/>
      <c r="E87" s="515"/>
      <c r="F87" s="515"/>
      <c r="G87" s="515"/>
      <c r="H87" s="516"/>
      <c r="I87" s="517"/>
      <c r="J87" s="64"/>
    </row>
    <row r="88" spans="2:10" ht="20.100000000000001" customHeight="1" x14ac:dyDescent="0.25">
      <c r="B88" s="513"/>
      <c r="C88" s="514"/>
      <c r="D88" s="515"/>
      <c r="E88" s="515"/>
      <c r="F88" s="515"/>
      <c r="G88" s="515"/>
      <c r="H88" s="516"/>
      <c r="I88" s="517"/>
      <c r="J88" s="64"/>
    </row>
    <row r="89" spans="2:10" ht="20.100000000000001" customHeight="1" x14ac:dyDescent="0.25">
      <c r="B89" s="513"/>
      <c r="C89" s="514"/>
      <c r="D89" s="515"/>
      <c r="E89" s="515"/>
      <c r="F89" s="515"/>
      <c r="G89" s="515"/>
      <c r="H89" s="516"/>
      <c r="I89" s="517"/>
      <c r="J89" s="64"/>
    </row>
    <row r="90" spans="2:10" ht="20.100000000000001" customHeight="1" x14ac:dyDescent="0.25">
      <c r="B90" s="513"/>
      <c r="C90" s="514"/>
      <c r="D90" s="515"/>
      <c r="E90" s="515"/>
      <c r="F90" s="515"/>
      <c r="G90" s="515"/>
      <c r="H90" s="516"/>
      <c r="I90" s="517"/>
      <c r="J90" s="64"/>
    </row>
    <row r="91" spans="2:10" ht="20.100000000000001" customHeight="1" x14ac:dyDescent="0.25">
      <c r="B91" s="513"/>
      <c r="C91" s="514"/>
      <c r="D91" s="515"/>
      <c r="E91" s="515"/>
      <c r="F91" s="515"/>
      <c r="G91" s="515"/>
      <c r="H91" s="516"/>
      <c r="I91" s="517"/>
      <c r="J91" s="64"/>
    </row>
    <row r="92" spans="2:10" ht="20.100000000000001" customHeight="1" x14ac:dyDescent="0.25">
      <c r="B92" s="513"/>
      <c r="C92" s="514"/>
      <c r="D92" s="515"/>
      <c r="E92" s="515"/>
      <c r="F92" s="515"/>
      <c r="G92" s="515"/>
      <c r="H92" s="516"/>
      <c r="I92" s="517"/>
      <c r="J92" s="64"/>
    </row>
    <row r="93" spans="2:10" ht="20.100000000000001" customHeight="1" x14ac:dyDescent="0.25">
      <c r="B93" s="513"/>
      <c r="C93" s="514"/>
      <c r="D93" s="515"/>
      <c r="E93" s="515"/>
      <c r="F93" s="515"/>
      <c r="G93" s="515"/>
      <c r="H93" s="516"/>
      <c r="I93" s="517"/>
      <c r="J93" s="64"/>
    </row>
    <row r="94" spans="2:10" ht="20.100000000000001" customHeight="1" x14ac:dyDescent="0.25">
      <c r="B94" s="513"/>
      <c r="C94" s="514"/>
      <c r="D94" s="515"/>
      <c r="E94" s="515"/>
      <c r="F94" s="515"/>
      <c r="G94" s="515"/>
      <c r="H94" s="516"/>
      <c r="I94" s="517"/>
      <c r="J94" s="64"/>
    </row>
    <row r="95" spans="2:10" ht="20.100000000000001" customHeight="1" x14ac:dyDescent="0.25">
      <c r="B95" s="513"/>
      <c r="C95" s="514"/>
      <c r="D95" s="515"/>
      <c r="E95" s="515"/>
      <c r="F95" s="515"/>
      <c r="G95" s="515"/>
      <c r="H95" s="516"/>
      <c r="I95" s="517"/>
      <c r="J95" s="64"/>
    </row>
    <row r="96" spans="2:10" ht="20.100000000000001" customHeight="1" x14ac:dyDescent="0.25">
      <c r="B96" s="513"/>
      <c r="C96" s="514"/>
      <c r="D96" s="515"/>
      <c r="E96" s="515"/>
      <c r="F96" s="515"/>
      <c r="G96" s="515"/>
      <c r="H96" s="516"/>
      <c r="I96" s="517"/>
      <c r="J96" s="64"/>
    </row>
    <row r="97" spans="2:10" ht="20.100000000000001" customHeight="1" x14ac:dyDescent="0.25">
      <c r="B97" s="513"/>
      <c r="C97" s="514"/>
      <c r="D97" s="515"/>
      <c r="E97" s="515"/>
      <c r="F97" s="515"/>
      <c r="G97" s="515"/>
      <c r="H97" s="516"/>
      <c r="I97" s="517"/>
      <c r="J97" s="64"/>
    </row>
    <row r="98" spans="2:10" ht="20.100000000000001" customHeight="1" x14ac:dyDescent="0.25">
      <c r="B98" s="513"/>
      <c r="C98" s="514"/>
      <c r="D98" s="515"/>
      <c r="E98" s="515"/>
      <c r="F98" s="515"/>
      <c r="G98" s="515"/>
      <c r="H98" s="516"/>
      <c r="I98" s="517"/>
      <c r="J98" s="64"/>
    </row>
    <row r="99" spans="2:10" ht="20.100000000000001" customHeight="1" x14ac:dyDescent="0.25">
      <c r="B99" s="513"/>
      <c r="C99" s="514"/>
      <c r="D99" s="515"/>
      <c r="E99" s="515"/>
      <c r="F99" s="515"/>
      <c r="G99" s="515"/>
      <c r="H99" s="516"/>
      <c r="I99" s="517"/>
      <c r="J99" s="64"/>
    </row>
    <row r="100" spans="2:10" ht="20.100000000000001" customHeight="1" x14ac:dyDescent="0.25">
      <c r="B100" s="513"/>
      <c r="C100" s="514"/>
      <c r="D100" s="515"/>
      <c r="E100" s="515"/>
      <c r="F100" s="515"/>
      <c r="G100" s="515"/>
      <c r="H100" s="516"/>
      <c r="I100" s="517"/>
      <c r="J100" s="64"/>
    </row>
    <row r="101" spans="2:10" ht="20.100000000000001" customHeight="1" x14ac:dyDescent="0.25">
      <c r="B101" s="513"/>
      <c r="C101" s="514"/>
      <c r="D101" s="515"/>
      <c r="E101" s="515"/>
      <c r="F101" s="515"/>
      <c r="G101" s="515"/>
      <c r="H101" s="516"/>
      <c r="I101" s="517"/>
      <c r="J101" s="64"/>
    </row>
    <row r="102" spans="2:10" ht="20.100000000000001" customHeight="1" x14ac:dyDescent="0.25">
      <c r="B102" s="513"/>
      <c r="C102" s="514"/>
      <c r="D102" s="515"/>
      <c r="E102" s="515"/>
      <c r="F102" s="515"/>
      <c r="G102" s="515"/>
      <c r="H102" s="516"/>
      <c r="I102" s="517"/>
      <c r="J102" s="64"/>
    </row>
    <row r="103" spans="2:10" ht="20.100000000000001" customHeight="1" x14ac:dyDescent="0.25">
      <c r="B103" s="513"/>
      <c r="C103" s="514"/>
      <c r="D103" s="515"/>
      <c r="E103" s="515"/>
      <c r="F103" s="515"/>
      <c r="G103" s="515"/>
      <c r="H103" s="516"/>
      <c r="I103" s="517"/>
      <c r="J103" s="64"/>
    </row>
    <row r="104" spans="2:10" ht="20.100000000000001" customHeight="1" x14ac:dyDescent="0.25">
      <c r="B104" s="513"/>
      <c r="C104" s="514"/>
      <c r="D104" s="515"/>
      <c r="E104" s="515"/>
      <c r="F104" s="515"/>
      <c r="G104" s="515"/>
      <c r="H104" s="516"/>
      <c r="I104" s="517"/>
      <c r="J104" s="64"/>
    </row>
    <row r="105" spans="2:10" ht="20.100000000000001" customHeight="1" x14ac:dyDescent="0.25">
      <c r="B105" s="513"/>
      <c r="C105" s="514"/>
      <c r="D105" s="515"/>
      <c r="E105" s="515"/>
      <c r="F105" s="515"/>
      <c r="G105" s="515"/>
      <c r="H105" s="516"/>
      <c r="I105" s="517"/>
      <c r="J105" s="64"/>
    </row>
    <row r="106" spans="2:10" ht="20.100000000000001" customHeight="1" x14ac:dyDescent="0.25">
      <c r="B106" s="513"/>
      <c r="C106" s="514"/>
      <c r="D106" s="515"/>
      <c r="E106" s="515"/>
      <c r="F106" s="515"/>
      <c r="G106" s="515"/>
      <c r="H106" s="516"/>
      <c r="I106" s="517"/>
      <c r="J106" s="64"/>
    </row>
    <row r="107" spans="2:10" ht="20.100000000000001" customHeight="1" x14ac:dyDescent="0.25">
      <c r="B107" s="513"/>
      <c r="C107" s="514"/>
      <c r="D107" s="515"/>
      <c r="E107" s="515"/>
      <c r="F107" s="515"/>
      <c r="G107" s="515"/>
      <c r="H107" s="516"/>
      <c r="I107" s="517"/>
      <c r="J107" s="64"/>
    </row>
    <row r="108" spans="2:10" ht="20.100000000000001" customHeight="1" x14ac:dyDescent="0.25">
      <c r="B108" s="513"/>
      <c r="C108" s="514"/>
      <c r="D108" s="515"/>
      <c r="E108" s="515"/>
      <c r="F108" s="515"/>
      <c r="G108" s="515"/>
      <c r="H108" s="516"/>
      <c r="I108" s="517"/>
      <c r="J108" s="64"/>
    </row>
    <row r="109" spans="2:10" ht="20.100000000000001" customHeight="1" x14ac:dyDescent="0.25">
      <c r="B109" s="513"/>
      <c r="C109" s="514"/>
      <c r="D109" s="515"/>
      <c r="E109" s="515"/>
      <c r="F109" s="515"/>
      <c r="G109" s="515"/>
      <c r="H109" s="516"/>
      <c r="I109" s="517"/>
      <c r="J109" s="64"/>
    </row>
    <row r="110" spans="2:10" ht="20.100000000000001" customHeight="1" x14ac:dyDescent="0.25">
      <c r="B110" s="513"/>
      <c r="C110" s="514"/>
      <c r="D110" s="515"/>
      <c r="E110" s="515"/>
      <c r="F110" s="515"/>
      <c r="G110" s="515"/>
      <c r="H110" s="516"/>
      <c r="I110" s="517"/>
      <c r="J110" s="64"/>
    </row>
    <row r="111" spans="2:10" ht="20.100000000000001" customHeight="1" x14ac:dyDescent="0.25">
      <c r="B111" s="513"/>
      <c r="C111" s="514"/>
      <c r="D111" s="515"/>
      <c r="E111" s="515"/>
      <c r="F111" s="515"/>
      <c r="G111" s="515"/>
      <c r="H111" s="516"/>
      <c r="I111" s="517"/>
      <c r="J111" s="64"/>
    </row>
    <row r="112" spans="2:10" ht="20.100000000000001" customHeight="1" x14ac:dyDescent="0.25">
      <c r="B112" s="513"/>
      <c r="C112" s="514"/>
      <c r="D112" s="515"/>
      <c r="E112" s="515"/>
      <c r="F112" s="515"/>
      <c r="G112" s="515"/>
      <c r="H112" s="516"/>
      <c r="I112" s="517"/>
      <c r="J112" s="64"/>
    </row>
    <row r="113" spans="2:10" ht="20.100000000000001" customHeight="1" x14ac:dyDescent="0.25">
      <c r="B113" s="513"/>
      <c r="C113" s="514"/>
      <c r="D113" s="515"/>
      <c r="E113" s="515"/>
      <c r="F113" s="515"/>
      <c r="G113" s="515"/>
      <c r="H113" s="516"/>
      <c r="I113" s="517"/>
      <c r="J113" s="64"/>
    </row>
    <row r="114" spans="2:10" ht="20.100000000000001" customHeight="1" x14ac:dyDescent="0.25">
      <c r="B114" s="513"/>
      <c r="C114" s="514"/>
      <c r="D114" s="515"/>
      <c r="E114" s="515"/>
      <c r="F114" s="515"/>
      <c r="G114" s="515"/>
      <c r="H114" s="516"/>
      <c r="I114" s="517"/>
      <c r="J114" s="64"/>
    </row>
    <row r="115" spans="2:10" ht="20.100000000000001" customHeight="1" x14ac:dyDescent="0.25">
      <c r="B115" s="513"/>
      <c r="C115" s="514"/>
      <c r="D115" s="515"/>
      <c r="E115" s="515"/>
      <c r="F115" s="515"/>
      <c r="G115" s="515"/>
      <c r="H115" s="516"/>
      <c r="I115" s="517"/>
      <c r="J115" s="64"/>
    </row>
    <row r="116" spans="2:10" ht="20.100000000000001" customHeight="1" x14ac:dyDescent="0.25">
      <c r="B116" s="513"/>
      <c r="C116" s="514"/>
      <c r="D116" s="515"/>
      <c r="E116" s="515"/>
      <c r="F116" s="515"/>
      <c r="G116" s="515"/>
      <c r="H116" s="516"/>
      <c r="I116" s="517"/>
      <c r="J116" s="64"/>
    </row>
    <row r="117" spans="2:10" ht="20.100000000000001" customHeight="1" x14ac:dyDescent="0.25">
      <c r="B117" s="513"/>
      <c r="C117" s="514"/>
      <c r="D117" s="515"/>
      <c r="E117" s="515"/>
      <c r="F117" s="515"/>
      <c r="G117" s="515"/>
      <c r="H117" s="516"/>
      <c r="I117" s="517"/>
      <c r="J117" s="64"/>
    </row>
    <row r="118" spans="2:10" ht="20.100000000000001" customHeight="1" x14ac:dyDescent="0.25">
      <c r="B118" s="513"/>
      <c r="C118" s="514"/>
      <c r="D118" s="515"/>
      <c r="E118" s="515"/>
      <c r="F118" s="515"/>
      <c r="G118" s="515"/>
      <c r="H118" s="516"/>
      <c r="I118" s="517"/>
      <c r="J118" s="64"/>
    </row>
    <row r="119" spans="2:10" ht="20.100000000000001" customHeight="1" x14ac:dyDescent="0.25">
      <c r="B119" s="513"/>
      <c r="C119" s="514"/>
      <c r="D119" s="515"/>
      <c r="E119" s="515"/>
      <c r="F119" s="515"/>
      <c r="G119" s="515"/>
      <c r="H119" s="516"/>
      <c r="I119" s="517"/>
      <c r="J119" s="64"/>
    </row>
    <row r="120" spans="2:10" ht="20.100000000000001" customHeight="1" x14ac:dyDescent="0.25">
      <c r="B120" s="513"/>
      <c r="C120" s="514"/>
      <c r="D120" s="515"/>
      <c r="E120" s="515"/>
      <c r="F120" s="515"/>
      <c r="G120" s="515"/>
      <c r="H120" s="516"/>
      <c r="I120" s="517"/>
      <c r="J120" s="64"/>
    </row>
    <row r="121" spans="2:10" ht="20.100000000000001" customHeight="1" x14ac:dyDescent="0.25">
      <c r="B121" s="513"/>
      <c r="C121" s="514"/>
      <c r="D121" s="515"/>
      <c r="E121" s="515"/>
      <c r="F121" s="515"/>
      <c r="G121" s="515"/>
      <c r="H121" s="516"/>
      <c r="I121" s="517"/>
      <c r="J121" s="64"/>
    </row>
    <row r="122" spans="2:10" ht="20.100000000000001" customHeight="1" x14ac:dyDescent="0.25">
      <c r="B122" s="513"/>
      <c r="C122" s="514"/>
      <c r="D122" s="515"/>
      <c r="E122" s="515"/>
      <c r="F122" s="515"/>
      <c r="G122" s="515"/>
      <c r="H122" s="516"/>
      <c r="I122" s="517"/>
      <c r="J122" s="64"/>
    </row>
    <row r="123" spans="2:10" ht="20.100000000000001" customHeight="1" x14ac:dyDescent="0.25">
      <c r="B123" s="513"/>
      <c r="C123" s="514"/>
      <c r="D123" s="515"/>
      <c r="E123" s="515"/>
      <c r="F123" s="515"/>
      <c r="G123" s="515"/>
      <c r="H123" s="516"/>
      <c r="I123" s="517"/>
      <c r="J123" s="64"/>
    </row>
    <row r="124" spans="2:10" ht="20.100000000000001" customHeight="1" x14ac:dyDescent="0.25">
      <c r="B124" s="513"/>
      <c r="C124" s="514"/>
      <c r="D124" s="515"/>
      <c r="E124" s="515"/>
      <c r="F124" s="515"/>
      <c r="G124" s="515"/>
      <c r="H124" s="516"/>
      <c r="I124" s="517"/>
      <c r="J124" s="64"/>
    </row>
    <row r="125" spans="2:10" ht="20.100000000000001" customHeight="1" x14ac:dyDescent="0.25">
      <c r="B125" s="513"/>
      <c r="C125" s="514"/>
      <c r="D125" s="515"/>
      <c r="E125" s="515"/>
      <c r="F125" s="515"/>
      <c r="G125" s="515"/>
      <c r="H125" s="516"/>
      <c r="I125" s="517"/>
      <c r="J125" s="64"/>
    </row>
    <row r="126" spans="2:10" ht="20.100000000000001" customHeight="1" x14ac:dyDescent="0.25">
      <c r="B126" s="513"/>
      <c r="C126" s="514"/>
      <c r="D126" s="515"/>
      <c r="E126" s="515"/>
      <c r="F126" s="515"/>
      <c r="G126" s="515"/>
      <c r="H126" s="516"/>
      <c r="I126" s="517"/>
      <c r="J126" s="64"/>
    </row>
    <row r="127" spans="2:10" ht="20.100000000000001" customHeight="1" x14ac:dyDescent="0.25">
      <c r="B127" s="513"/>
      <c r="C127" s="514"/>
      <c r="D127" s="515"/>
      <c r="E127" s="515"/>
      <c r="F127" s="515"/>
      <c r="G127" s="515"/>
      <c r="H127" s="516"/>
      <c r="I127" s="517"/>
      <c r="J127" s="64"/>
    </row>
    <row r="128" spans="2:10" ht="20.100000000000001" customHeight="1" x14ac:dyDescent="0.25">
      <c r="B128" s="513"/>
      <c r="C128" s="514"/>
      <c r="D128" s="515"/>
      <c r="E128" s="515"/>
      <c r="F128" s="515"/>
      <c r="G128" s="515"/>
      <c r="H128" s="516"/>
      <c r="I128" s="517"/>
      <c r="J128" s="64"/>
    </row>
    <row r="129" spans="2:10" ht="20.100000000000001" customHeight="1" x14ac:dyDescent="0.25">
      <c r="B129" s="513"/>
      <c r="C129" s="514"/>
      <c r="D129" s="515"/>
      <c r="E129" s="515"/>
      <c r="F129" s="515"/>
      <c r="G129" s="515"/>
      <c r="H129" s="516"/>
      <c r="I129" s="517"/>
      <c r="J129" s="64"/>
    </row>
    <row r="130" spans="2:10" ht="20.100000000000001" customHeight="1" x14ac:dyDescent="0.25">
      <c r="B130" s="513"/>
      <c r="C130" s="514"/>
      <c r="D130" s="515"/>
      <c r="E130" s="515"/>
      <c r="F130" s="515"/>
      <c r="G130" s="515"/>
      <c r="H130" s="516"/>
      <c r="I130" s="517"/>
      <c r="J130" s="64"/>
    </row>
    <row r="131" spans="2:10" ht="20.100000000000001" customHeight="1" x14ac:dyDescent="0.25">
      <c r="B131" s="513"/>
      <c r="C131" s="514"/>
      <c r="D131" s="515"/>
      <c r="E131" s="515"/>
      <c r="F131" s="515"/>
      <c r="G131" s="515"/>
      <c r="H131" s="516"/>
      <c r="I131" s="517"/>
      <c r="J131" s="64"/>
    </row>
    <row r="132" spans="2:10" ht="20.100000000000001" customHeight="1" x14ac:dyDescent="0.25">
      <c r="B132" s="513"/>
      <c r="C132" s="514"/>
      <c r="D132" s="515"/>
      <c r="E132" s="515"/>
      <c r="F132" s="515"/>
      <c r="G132" s="515"/>
      <c r="H132" s="516"/>
      <c r="I132" s="517"/>
      <c r="J132" s="64"/>
    </row>
    <row r="133" spans="2:10" ht="20.100000000000001" customHeight="1" x14ac:dyDescent="0.25">
      <c r="B133" s="513"/>
      <c r="C133" s="514"/>
      <c r="D133" s="515"/>
      <c r="E133" s="515"/>
      <c r="F133" s="515"/>
      <c r="G133" s="515"/>
      <c r="H133" s="516"/>
      <c r="I133" s="517"/>
      <c r="J133" s="64"/>
    </row>
    <row r="134" spans="2:10" ht="20.100000000000001" customHeight="1" x14ac:dyDescent="0.25">
      <c r="B134" s="513"/>
      <c r="C134" s="514"/>
      <c r="D134" s="515"/>
      <c r="E134" s="515"/>
      <c r="F134" s="515"/>
      <c r="G134" s="515"/>
      <c r="H134" s="516"/>
      <c r="I134" s="517"/>
      <c r="J134" s="64"/>
    </row>
    <row r="135" spans="2:10" ht="20.100000000000001" customHeight="1" x14ac:dyDescent="0.25">
      <c r="B135" s="513"/>
      <c r="C135" s="514"/>
      <c r="D135" s="515"/>
      <c r="E135" s="515"/>
      <c r="F135" s="515"/>
      <c r="G135" s="515"/>
      <c r="H135" s="516"/>
      <c r="I135" s="517"/>
      <c r="J135" s="64"/>
    </row>
    <row r="136" spans="2:10" ht="20.100000000000001" customHeight="1" x14ac:dyDescent="0.25">
      <c r="B136" s="513"/>
      <c r="C136" s="514"/>
      <c r="D136" s="515"/>
      <c r="E136" s="515"/>
      <c r="F136" s="515"/>
      <c r="G136" s="515"/>
      <c r="H136" s="516"/>
      <c r="I136" s="517"/>
      <c r="J136" s="64"/>
    </row>
    <row r="137" spans="2:10" ht="20.100000000000001" customHeight="1" x14ac:dyDescent="0.25">
      <c r="B137" s="513"/>
      <c r="C137" s="514"/>
      <c r="D137" s="515"/>
      <c r="E137" s="515"/>
      <c r="F137" s="515"/>
      <c r="G137" s="515"/>
      <c r="H137" s="516"/>
      <c r="I137" s="517"/>
      <c r="J137" s="64"/>
    </row>
    <row r="138" spans="2:10" ht="20.100000000000001" customHeight="1" x14ac:dyDescent="0.25">
      <c r="B138" s="513"/>
      <c r="C138" s="514"/>
      <c r="D138" s="515"/>
      <c r="E138" s="515"/>
      <c r="F138" s="515"/>
      <c r="G138" s="515"/>
      <c r="H138" s="516"/>
      <c r="I138" s="517"/>
      <c r="J138" s="64"/>
    </row>
    <row r="139" spans="2:10" ht="20.100000000000001" customHeight="1" x14ac:dyDescent="0.25">
      <c r="B139" s="513"/>
      <c r="C139" s="514"/>
      <c r="D139" s="515"/>
      <c r="E139" s="515"/>
      <c r="F139" s="515"/>
      <c r="G139" s="515"/>
      <c r="H139" s="516"/>
      <c r="I139" s="517"/>
      <c r="J139" s="64"/>
    </row>
    <row r="140" spans="2:10" ht="20.100000000000001" customHeight="1" x14ac:dyDescent="0.25">
      <c r="B140" s="513"/>
      <c r="C140" s="514"/>
      <c r="D140" s="515"/>
      <c r="E140" s="515"/>
      <c r="F140" s="515"/>
      <c r="G140" s="515"/>
      <c r="H140" s="516"/>
      <c r="I140" s="517"/>
      <c r="J140" s="64"/>
    </row>
    <row r="141" spans="2:10" ht="20.100000000000001" customHeight="1" x14ac:dyDescent="0.25">
      <c r="B141" s="513"/>
      <c r="C141" s="514"/>
      <c r="D141" s="515"/>
      <c r="E141" s="515"/>
      <c r="F141" s="515"/>
      <c r="G141" s="515"/>
      <c r="H141" s="516"/>
      <c r="I141" s="517"/>
      <c r="J141" s="64"/>
    </row>
    <row r="142" spans="2:10" ht="20.100000000000001" customHeight="1" x14ac:dyDescent="0.25">
      <c r="B142" s="513"/>
      <c r="C142" s="514"/>
      <c r="D142" s="515"/>
      <c r="E142" s="515"/>
      <c r="F142" s="515"/>
      <c r="G142" s="515"/>
      <c r="H142" s="516"/>
      <c r="I142" s="517"/>
      <c r="J142" s="64"/>
    </row>
    <row r="143" spans="2:10" ht="20.100000000000001" customHeight="1" x14ac:dyDescent="0.25">
      <c r="B143" s="513"/>
      <c r="C143" s="514"/>
      <c r="D143" s="515"/>
      <c r="E143" s="515"/>
      <c r="F143" s="515"/>
      <c r="G143" s="515"/>
      <c r="H143" s="516"/>
      <c r="I143" s="517"/>
      <c r="J143" s="64"/>
    </row>
    <row r="144" spans="2:10" ht="20.100000000000001" customHeight="1" x14ac:dyDescent="0.25">
      <c r="B144" s="513"/>
      <c r="C144" s="514"/>
      <c r="D144" s="515"/>
      <c r="E144" s="515"/>
      <c r="F144" s="515"/>
      <c r="G144" s="515"/>
      <c r="H144" s="516"/>
      <c r="I144" s="517"/>
      <c r="J144" s="64"/>
    </row>
    <row r="145" spans="2:10" ht="20.100000000000001" customHeight="1" x14ac:dyDescent="0.25">
      <c r="B145" s="513"/>
      <c r="C145" s="514"/>
      <c r="D145" s="515"/>
      <c r="E145" s="515"/>
      <c r="F145" s="515"/>
      <c r="G145" s="515"/>
      <c r="H145" s="516"/>
      <c r="I145" s="517"/>
      <c r="J145" s="64"/>
    </row>
    <row r="146" spans="2:10" ht="20.100000000000001" customHeight="1" x14ac:dyDescent="0.25">
      <c r="B146" s="513"/>
      <c r="C146" s="514"/>
      <c r="D146" s="515"/>
      <c r="E146" s="515"/>
      <c r="F146" s="515"/>
      <c r="G146" s="515"/>
      <c r="H146" s="516"/>
      <c r="I146" s="517"/>
      <c r="J146" s="64"/>
    </row>
    <row r="147" spans="2:10" ht="20.100000000000001" customHeight="1" x14ac:dyDescent="0.25">
      <c r="B147" s="513"/>
      <c r="C147" s="514"/>
      <c r="D147" s="515"/>
      <c r="E147" s="515"/>
      <c r="F147" s="515"/>
      <c r="G147" s="515"/>
      <c r="H147" s="516"/>
      <c r="I147" s="517"/>
      <c r="J147" s="64"/>
    </row>
    <row r="148" spans="2:10" ht="20.100000000000001" customHeight="1" x14ac:dyDescent="0.25">
      <c r="B148" s="513"/>
      <c r="C148" s="514"/>
      <c r="D148" s="515"/>
      <c r="E148" s="515"/>
      <c r="F148" s="515"/>
      <c r="G148" s="515"/>
      <c r="H148" s="516"/>
      <c r="I148" s="517"/>
      <c r="J148" s="64"/>
    </row>
    <row r="149" spans="2:10" ht="20.100000000000001" customHeight="1" x14ac:dyDescent="0.25">
      <c r="B149" s="513"/>
      <c r="C149" s="514"/>
      <c r="D149" s="515"/>
      <c r="E149" s="515"/>
      <c r="F149" s="515"/>
      <c r="G149" s="515"/>
      <c r="H149" s="516"/>
      <c r="I149" s="517"/>
      <c r="J149" s="64"/>
    </row>
    <row r="150" spans="2:10" ht="20.100000000000001" customHeight="1" x14ac:dyDescent="0.25">
      <c r="B150" s="513"/>
      <c r="C150" s="514"/>
      <c r="D150" s="515"/>
      <c r="E150" s="515"/>
      <c r="F150" s="515"/>
      <c r="G150" s="515"/>
      <c r="H150" s="516"/>
      <c r="I150" s="517"/>
      <c r="J150" s="64"/>
    </row>
    <row r="151" spans="2:10" ht="20.100000000000001" customHeight="1" x14ac:dyDescent="0.25">
      <c r="B151" s="513"/>
      <c r="C151" s="514"/>
      <c r="D151" s="515"/>
      <c r="E151" s="515"/>
      <c r="F151" s="515"/>
      <c r="G151" s="515"/>
      <c r="H151" s="516"/>
      <c r="I151" s="517"/>
      <c r="J151" s="64"/>
    </row>
    <row r="152" spans="2:10" ht="20.100000000000001" customHeight="1" x14ac:dyDescent="0.25">
      <c r="B152" s="513"/>
      <c r="C152" s="514"/>
      <c r="D152" s="515"/>
      <c r="E152" s="515"/>
      <c r="F152" s="515"/>
      <c r="G152" s="515"/>
      <c r="H152" s="516"/>
      <c r="I152" s="517"/>
      <c r="J152" s="64"/>
    </row>
    <row r="153" spans="2:10" ht="20.100000000000001" customHeight="1" x14ac:dyDescent="0.25">
      <c r="B153" s="513"/>
      <c r="C153" s="514"/>
      <c r="D153" s="515"/>
      <c r="E153" s="515"/>
      <c r="F153" s="515"/>
      <c r="G153" s="515"/>
      <c r="H153" s="516"/>
      <c r="I153" s="517"/>
      <c r="J153" s="64"/>
    </row>
    <row r="154" spans="2:10" ht="20.100000000000001" customHeight="1" x14ac:dyDescent="0.25">
      <c r="B154" s="513"/>
      <c r="C154" s="514"/>
      <c r="D154" s="515"/>
      <c r="E154" s="515"/>
      <c r="F154" s="515"/>
      <c r="G154" s="515"/>
      <c r="H154" s="516"/>
      <c r="I154" s="517"/>
      <c r="J154" s="64"/>
    </row>
    <row r="155" spans="2:10" ht="20.100000000000001" customHeight="1" x14ac:dyDescent="0.25">
      <c r="B155" s="513"/>
      <c r="C155" s="514"/>
      <c r="D155" s="515"/>
      <c r="E155" s="515"/>
      <c r="F155" s="515"/>
      <c r="G155" s="515"/>
      <c r="H155" s="516"/>
      <c r="I155" s="517"/>
      <c r="J155" s="64"/>
    </row>
    <row r="156" spans="2:10" ht="20.100000000000001" customHeight="1" x14ac:dyDescent="0.25">
      <c r="B156" s="513"/>
      <c r="C156" s="514"/>
      <c r="D156" s="515"/>
      <c r="E156" s="515"/>
      <c r="F156" s="515"/>
      <c r="G156" s="515"/>
      <c r="H156" s="516"/>
      <c r="I156" s="517"/>
      <c r="J156" s="64"/>
    </row>
    <row r="157" spans="2:10" ht="20.100000000000001" customHeight="1" x14ac:dyDescent="0.25">
      <c r="B157" s="513"/>
      <c r="C157" s="514"/>
      <c r="D157" s="515"/>
      <c r="E157" s="515"/>
      <c r="F157" s="515"/>
      <c r="G157" s="515"/>
      <c r="H157" s="516"/>
      <c r="I157" s="517"/>
      <c r="J157" s="64"/>
    </row>
    <row r="158" spans="2:10" ht="20.100000000000001" customHeight="1" x14ac:dyDescent="0.25">
      <c r="B158" s="513"/>
      <c r="C158" s="514"/>
      <c r="D158" s="515"/>
      <c r="E158" s="515"/>
      <c r="F158" s="515"/>
      <c r="G158" s="515"/>
      <c r="H158" s="516"/>
      <c r="I158" s="517"/>
      <c r="J158" s="64"/>
    </row>
    <row r="159" spans="2:10" ht="20.100000000000001" customHeight="1" x14ac:dyDescent="0.25">
      <c r="B159" s="513"/>
      <c r="C159" s="514"/>
      <c r="D159" s="515"/>
      <c r="E159" s="515"/>
      <c r="F159" s="515"/>
      <c r="G159" s="515"/>
      <c r="H159" s="516"/>
      <c r="I159" s="517"/>
      <c r="J159" s="64"/>
    </row>
    <row r="160" spans="2:10" ht="20.100000000000001" customHeight="1" x14ac:dyDescent="0.25">
      <c r="B160" s="513"/>
      <c r="C160" s="514"/>
      <c r="D160" s="515"/>
      <c r="E160" s="515"/>
      <c r="F160" s="515"/>
      <c r="G160" s="515"/>
      <c r="H160" s="516"/>
      <c r="I160" s="517"/>
      <c r="J160" s="64"/>
    </row>
    <row r="161" spans="2:10" ht="20.100000000000001" customHeight="1" x14ac:dyDescent="0.25">
      <c r="B161" s="513"/>
      <c r="C161" s="514"/>
      <c r="D161" s="515"/>
      <c r="E161" s="515"/>
      <c r="F161" s="515"/>
      <c r="G161" s="515"/>
      <c r="H161" s="516"/>
      <c r="I161" s="517"/>
      <c r="J161" s="64"/>
    </row>
    <row r="162" spans="2:10" ht="20.100000000000001" customHeight="1" x14ac:dyDescent="0.25">
      <c r="B162" s="513"/>
      <c r="C162" s="514"/>
      <c r="D162" s="515"/>
      <c r="E162" s="515"/>
      <c r="F162" s="515"/>
      <c r="G162" s="515"/>
      <c r="H162" s="516"/>
      <c r="I162" s="517"/>
      <c r="J162" s="64"/>
    </row>
    <row r="163" spans="2:10" ht="20.100000000000001" customHeight="1" x14ac:dyDescent="0.25">
      <c r="B163" s="513"/>
      <c r="C163" s="514"/>
      <c r="D163" s="515"/>
      <c r="E163" s="515"/>
      <c r="F163" s="515"/>
      <c r="G163" s="515"/>
      <c r="H163" s="516"/>
      <c r="I163" s="517"/>
      <c r="J163" s="64"/>
    </row>
    <row r="164" spans="2:10" ht="20.100000000000001" customHeight="1" x14ac:dyDescent="0.25">
      <c r="B164" s="513"/>
      <c r="C164" s="514"/>
      <c r="D164" s="515"/>
      <c r="E164" s="515"/>
      <c r="F164" s="515"/>
      <c r="G164" s="515"/>
      <c r="H164" s="516"/>
      <c r="I164" s="517"/>
      <c r="J164" s="64"/>
    </row>
    <row r="165" spans="2:10" ht="20.100000000000001" customHeight="1" x14ac:dyDescent="0.25">
      <c r="B165" s="513"/>
      <c r="C165" s="514"/>
      <c r="D165" s="515"/>
      <c r="E165" s="515"/>
      <c r="F165" s="515"/>
      <c r="G165" s="515"/>
      <c r="H165" s="516"/>
      <c r="I165" s="517"/>
      <c r="J165" s="64"/>
    </row>
    <row r="166" spans="2:10" ht="20.100000000000001" customHeight="1" x14ac:dyDescent="0.25">
      <c r="B166" s="513"/>
      <c r="C166" s="514"/>
      <c r="D166" s="515"/>
      <c r="E166" s="515"/>
      <c r="F166" s="515"/>
      <c r="G166" s="515"/>
      <c r="H166" s="516"/>
      <c r="I166" s="517"/>
      <c r="J166" s="64"/>
    </row>
    <row r="167" spans="2:10" ht="20.100000000000001" customHeight="1" x14ac:dyDescent="0.25">
      <c r="B167" s="513"/>
      <c r="C167" s="514"/>
      <c r="D167" s="515"/>
      <c r="E167" s="515"/>
      <c r="F167" s="515"/>
      <c r="G167" s="515"/>
      <c r="H167" s="516"/>
      <c r="I167" s="517"/>
      <c r="J167" s="64"/>
    </row>
    <row r="168" spans="2:10" ht="20.100000000000001" customHeight="1" x14ac:dyDescent="0.25">
      <c r="B168" s="513"/>
      <c r="C168" s="514"/>
      <c r="D168" s="515"/>
      <c r="E168" s="515"/>
      <c r="F168" s="515"/>
      <c r="G168" s="515"/>
      <c r="H168" s="516"/>
      <c r="I168" s="517"/>
      <c r="J168" s="64"/>
    </row>
    <row r="169" spans="2:10" ht="20.100000000000001" customHeight="1" x14ac:dyDescent="0.25">
      <c r="B169" s="513"/>
      <c r="C169" s="514"/>
      <c r="D169" s="515"/>
      <c r="E169" s="515"/>
      <c r="F169" s="515"/>
      <c r="G169" s="515"/>
      <c r="H169" s="516"/>
      <c r="I169" s="517"/>
      <c r="J169" s="64"/>
    </row>
    <row r="170" spans="2:10" ht="20.100000000000001" customHeight="1" x14ac:dyDescent="0.25">
      <c r="B170" s="513"/>
      <c r="C170" s="514"/>
      <c r="D170" s="515"/>
      <c r="E170" s="515"/>
      <c r="F170" s="515"/>
      <c r="G170" s="515"/>
      <c r="H170" s="516"/>
      <c r="I170" s="517"/>
      <c r="J170" s="64"/>
    </row>
    <row r="171" spans="2:10" ht="20.100000000000001" customHeight="1" x14ac:dyDescent="0.25">
      <c r="B171" s="513"/>
      <c r="C171" s="514"/>
      <c r="D171" s="515"/>
      <c r="E171" s="515"/>
      <c r="F171" s="515"/>
      <c r="G171" s="515"/>
      <c r="H171" s="516"/>
      <c r="I171" s="517"/>
      <c r="J171" s="64"/>
    </row>
    <row r="172" spans="2:10" ht="20.100000000000001" customHeight="1" x14ac:dyDescent="0.25">
      <c r="B172" s="513"/>
      <c r="C172" s="514"/>
      <c r="D172" s="515"/>
      <c r="E172" s="515"/>
      <c r="F172" s="515"/>
      <c r="G172" s="515"/>
      <c r="H172" s="516"/>
      <c r="I172" s="517"/>
      <c r="J172" s="64"/>
    </row>
    <row r="173" spans="2:10" ht="20.100000000000001" customHeight="1" x14ac:dyDescent="0.25">
      <c r="B173" s="513"/>
      <c r="C173" s="514"/>
      <c r="D173" s="515"/>
      <c r="E173" s="515"/>
      <c r="F173" s="515"/>
      <c r="G173" s="515"/>
      <c r="H173" s="516"/>
      <c r="I173" s="517"/>
      <c r="J173" s="64"/>
    </row>
    <row r="174" spans="2:10" ht="20.100000000000001" customHeight="1" x14ac:dyDescent="0.25">
      <c r="B174" s="513"/>
      <c r="C174" s="514"/>
      <c r="D174" s="515"/>
      <c r="E174" s="515"/>
      <c r="F174" s="515"/>
      <c r="G174" s="515"/>
      <c r="H174" s="516"/>
      <c r="I174" s="517"/>
      <c r="J174" s="64"/>
    </row>
    <row r="175" spans="2:10" ht="20.100000000000001" customHeight="1" x14ac:dyDescent="0.25">
      <c r="B175" s="513"/>
      <c r="C175" s="514"/>
      <c r="D175" s="515"/>
      <c r="E175" s="515"/>
      <c r="F175" s="515"/>
      <c r="G175" s="515"/>
      <c r="H175" s="516"/>
      <c r="I175" s="517"/>
      <c r="J175" s="64"/>
    </row>
    <row r="176" spans="2:10" ht="20.100000000000001" customHeight="1" x14ac:dyDescent="0.25">
      <c r="B176" s="513"/>
      <c r="C176" s="514"/>
      <c r="D176" s="515"/>
      <c r="E176" s="515"/>
      <c r="F176" s="515"/>
      <c r="G176" s="515"/>
      <c r="H176" s="516"/>
      <c r="I176" s="517"/>
      <c r="J176" s="64"/>
    </row>
    <row r="177" spans="2:10" ht="20.100000000000001" customHeight="1" x14ac:dyDescent="0.25">
      <c r="B177" s="513"/>
      <c r="C177" s="514"/>
      <c r="D177" s="515"/>
      <c r="E177" s="515"/>
      <c r="F177" s="515"/>
      <c r="G177" s="515"/>
      <c r="H177" s="516"/>
      <c r="I177" s="517"/>
      <c r="J177" s="64"/>
    </row>
    <row r="178" spans="2:10" ht="20.100000000000001" customHeight="1" x14ac:dyDescent="0.25">
      <c r="B178" s="513"/>
      <c r="C178" s="514"/>
      <c r="D178" s="515"/>
      <c r="E178" s="515"/>
      <c r="F178" s="515"/>
      <c r="G178" s="515"/>
      <c r="H178" s="516"/>
      <c r="I178" s="517"/>
      <c r="J178" s="64"/>
    </row>
    <row r="179" spans="2:10" ht="20.100000000000001" customHeight="1" x14ac:dyDescent="0.25">
      <c r="B179" s="513"/>
      <c r="C179" s="514"/>
      <c r="D179" s="515"/>
      <c r="E179" s="515"/>
      <c r="F179" s="515"/>
      <c r="G179" s="515"/>
      <c r="H179" s="516"/>
      <c r="I179" s="517"/>
      <c r="J179" s="64"/>
    </row>
    <row r="180" spans="2:10" ht="20.100000000000001" customHeight="1" x14ac:dyDescent="0.25">
      <c r="B180" s="513"/>
      <c r="C180" s="514"/>
      <c r="D180" s="515"/>
      <c r="E180" s="515"/>
      <c r="F180" s="515"/>
      <c r="G180" s="515"/>
      <c r="H180" s="516"/>
      <c r="I180" s="517"/>
      <c r="J180" s="64"/>
    </row>
    <row r="181" spans="2:10" ht="20.100000000000001" customHeight="1" x14ac:dyDescent="0.25">
      <c r="B181" s="513"/>
      <c r="C181" s="514"/>
      <c r="D181" s="515"/>
      <c r="E181" s="515"/>
      <c r="F181" s="515"/>
      <c r="G181" s="515"/>
      <c r="H181" s="516"/>
      <c r="I181" s="517"/>
      <c r="J181" s="64"/>
    </row>
    <row r="182" spans="2:10" ht="20.100000000000001" customHeight="1" x14ac:dyDescent="0.25">
      <c r="B182" s="513"/>
      <c r="C182" s="514"/>
      <c r="D182" s="515"/>
      <c r="E182" s="515"/>
      <c r="F182" s="515"/>
      <c r="G182" s="515"/>
      <c r="H182" s="516"/>
      <c r="I182" s="517"/>
      <c r="J182" s="64"/>
    </row>
    <row r="183" spans="2:10" ht="20.100000000000001" customHeight="1" x14ac:dyDescent="0.25">
      <c r="B183" s="513"/>
      <c r="C183" s="514"/>
      <c r="D183" s="515"/>
      <c r="E183" s="515"/>
      <c r="F183" s="515"/>
      <c r="G183" s="515"/>
      <c r="H183" s="516"/>
      <c r="I183" s="517"/>
      <c r="J183" s="64"/>
    </row>
    <row r="184" spans="2:10" ht="20.100000000000001" customHeight="1" x14ac:dyDescent="0.25">
      <c r="B184" s="513"/>
      <c r="C184" s="514"/>
      <c r="D184" s="515"/>
      <c r="E184" s="515"/>
      <c r="F184" s="515"/>
      <c r="G184" s="515"/>
      <c r="H184" s="516"/>
      <c r="I184" s="517"/>
      <c r="J184" s="64"/>
    </row>
    <row r="185" spans="2:10" ht="20.100000000000001" customHeight="1" x14ac:dyDescent="0.25">
      <c r="B185" s="513"/>
      <c r="C185" s="514"/>
      <c r="D185" s="515"/>
      <c r="E185" s="515"/>
      <c r="F185" s="515"/>
      <c r="G185" s="515"/>
      <c r="H185" s="516"/>
      <c r="I185" s="517"/>
      <c r="J185" s="64"/>
    </row>
    <row r="186" spans="2:10" ht="20.100000000000001" customHeight="1" x14ac:dyDescent="0.25">
      <c r="B186" s="513"/>
      <c r="C186" s="514"/>
      <c r="D186" s="515"/>
      <c r="E186" s="515"/>
      <c r="F186" s="515"/>
      <c r="G186" s="515"/>
      <c r="H186" s="516"/>
      <c r="I186" s="517"/>
      <c r="J186" s="64"/>
    </row>
    <row r="187" spans="2:10" ht="20.100000000000001" customHeight="1" x14ac:dyDescent="0.25">
      <c r="B187" s="513"/>
      <c r="C187" s="514"/>
      <c r="D187" s="515"/>
      <c r="E187" s="515"/>
      <c r="F187" s="515"/>
      <c r="G187" s="515"/>
      <c r="H187" s="516"/>
      <c r="I187" s="517"/>
      <c r="J187" s="64"/>
    </row>
    <row r="188" spans="2:10" ht="20.100000000000001" customHeight="1" x14ac:dyDescent="0.25">
      <c r="B188" s="513"/>
      <c r="C188" s="514"/>
      <c r="D188" s="515"/>
      <c r="E188" s="515"/>
      <c r="F188" s="515"/>
      <c r="G188" s="515"/>
      <c r="H188" s="516"/>
      <c r="I188" s="517"/>
      <c r="J188" s="64"/>
    </row>
    <row r="189" spans="2:10" ht="20.100000000000001" customHeight="1" x14ac:dyDescent="0.25">
      <c r="B189" s="513"/>
      <c r="C189" s="514"/>
      <c r="D189" s="515"/>
      <c r="E189" s="515"/>
      <c r="F189" s="515"/>
      <c r="G189" s="515"/>
      <c r="H189" s="516"/>
      <c r="I189" s="517"/>
      <c r="J189" s="64"/>
    </row>
    <row r="190" spans="2:10" ht="20.100000000000001" customHeight="1" x14ac:dyDescent="0.25">
      <c r="B190" s="513"/>
      <c r="C190" s="514"/>
      <c r="D190" s="515"/>
      <c r="E190" s="515"/>
      <c r="F190" s="515"/>
      <c r="G190" s="515"/>
      <c r="H190" s="516"/>
      <c r="I190" s="517"/>
      <c r="J190" s="64"/>
    </row>
    <row r="191" spans="2:10" ht="20.100000000000001" customHeight="1" x14ac:dyDescent="0.25">
      <c r="B191" s="513"/>
      <c r="C191" s="514"/>
      <c r="D191" s="515"/>
      <c r="E191" s="515"/>
      <c r="F191" s="515"/>
      <c r="G191" s="515"/>
      <c r="H191" s="516"/>
      <c r="I191" s="517"/>
      <c r="J191" s="64"/>
    </row>
    <row r="192" spans="2:10" ht="20.100000000000001" customHeight="1" x14ac:dyDescent="0.25">
      <c r="B192" s="513"/>
      <c r="C192" s="514"/>
      <c r="D192" s="515"/>
      <c r="E192" s="515"/>
      <c r="F192" s="515"/>
      <c r="G192" s="515"/>
      <c r="H192" s="516"/>
      <c r="I192" s="517"/>
      <c r="J192" s="64"/>
    </row>
    <row r="193" spans="2:10" ht="20.100000000000001" customHeight="1" x14ac:dyDescent="0.25">
      <c r="B193" s="513"/>
      <c r="C193" s="514"/>
      <c r="D193" s="515"/>
      <c r="E193" s="515"/>
      <c r="F193" s="515"/>
      <c r="G193" s="515"/>
      <c r="H193" s="516"/>
      <c r="I193" s="517"/>
      <c r="J193" s="64"/>
    </row>
    <row r="194" spans="2:10" ht="20.100000000000001" customHeight="1" x14ac:dyDescent="0.25">
      <c r="B194" s="513"/>
      <c r="C194" s="514"/>
      <c r="D194" s="515"/>
      <c r="E194" s="515"/>
      <c r="F194" s="515"/>
      <c r="G194" s="515"/>
      <c r="H194" s="516"/>
      <c r="I194" s="517"/>
      <c r="J194" s="64"/>
    </row>
    <row r="195" spans="2:10" ht="20.100000000000001" customHeight="1" x14ac:dyDescent="0.25">
      <c r="B195" s="513"/>
      <c r="C195" s="514"/>
      <c r="D195" s="515"/>
      <c r="E195" s="515"/>
      <c r="F195" s="515"/>
      <c r="G195" s="515"/>
      <c r="H195" s="516"/>
      <c r="I195" s="517"/>
      <c r="J195" s="64"/>
    </row>
    <row r="196" spans="2:10" ht="20.100000000000001" customHeight="1" x14ac:dyDescent="0.25">
      <c r="B196" s="513"/>
      <c r="C196" s="514"/>
      <c r="D196" s="515"/>
      <c r="E196" s="515"/>
      <c r="F196" s="515"/>
      <c r="G196" s="515"/>
      <c r="H196" s="516"/>
      <c r="I196" s="517"/>
      <c r="J196" s="64"/>
    </row>
    <row r="197" spans="2:10" ht="20.100000000000001" customHeight="1" x14ac:dyDescent="0.25">
      <c r="B197" s="513"/>
      <c r="C197" s="514"/>
      <c r="D197" s="515"/>
      <c r="E197" s="515"/>
      <c r="F197" s="515"/>
      <c r="G197" s="515"/>
      <c r="H197" s="516"/>
      <c r="I197" s="517"/>
      <c r="J197" s="64"/>
    </row>
    <row r="198" spans="2:10" ht="20.100000000000001" customHeight="1" x14ac:dyDescent="0.25">
      <c r="B198" s="513"/>
      <c r="C198" s="514"/>
      <c r="D198" s="515"/>
      <c r="E198" s="515"/>
      <c r="F198" s="515"/>
      <c r="G198" s="515"/>
      <c r="H198" s="516"/>
      <c r="I198" s="517"/>
      <c r="J198" s="64"/>
    </row>
    <row r="199" spans="2:10" ht="20.100000000000001" customHeight="1" x14ac:dyDescent="0.25">
      <c r="B199" s="513"/>
      <c r="C199" s="514"/>
      <c r="D199" s="515"/>
      <c r="E199" s="515"/>
      <c r="F199" s="515"/>
      <c r="G199" s="515"/>
      <c r="H199" s="516"/>
      <c r="I199" s="517"/>
      <c r="J199" s="64"/>
    </row>
    <row r="200" spans="2:10" ht="20.100000000000001" customHeight="1" x14ac:dyDescent="0.25">
      <c r="B200" s="513"/>
      <c r="C200" s="514"/>
      <c r="D200" s="515"/>
      <c r="E200" s="515"/>
      <c r="F200" s="515"/>
      <c r="G200" s="515"/>
      <c r="H200" s="516"/>
      <c r="I200" s="517"/>
      <c r="J200" s="64"/>
    </row>
    <row r="201" spans="2:10" ht="20.100000000000001" customHeight="1" x14ac:dyDescent="0.25">
      <c r="B201" s="513"/>
      <c r="C201" s="514"/>
      <c r="D201" s="515"/>
      <c r="E201" s="515"/>
      <c r="F201" s="515"/>
      <c r="G201" s="515"/>
      <c r="H201" s="516"/>
      <c r="I201" s="517"/>
      <c r="J201" s="64"/>
    </row>
    <row r="202" spans="2:10" ht="20.100000000000001" customHeight="1" x14ac:dyDescent="0.25">
      <c r="B202" s="513"/>
      <c r="C202" s="514"/>
      <c r="D202" s="515"/>
      <c r="E202" s="515"/>
      <c r="F202" s="515"/>
      <c r="G202" s="515"/>
      <c r="H202" s="516"/>
      <c r="I202" s="517"/>
      <c r="J202" s="64"/>
    </row>
    <row r="203" spans="2:10" ht="20.100000000000001" customHeight="1" x14ac:dyDescent="0.25">
      <c r="B203" s="513"/>
      <c r="C203" s="514"/>
      <c r="D203" s="515"/>
      <c r="E203" s="515"/>
      <c r="F203" s="515"/>
      <c r="G203" s="515"/>
      <c r="H203" s="516"/>
      <c r="I203" s="517"/>
      <c r="J203" s="64"/>
    </row>
    <row r="204" spans="2:10" ht="20.100000000000001" customHeight="1" x14ac:dyDescent="0.25">
      <c r="B204" s="513"/>
      <c r="C204" s="514"/>
      <c r="D204" s="515"/>
      <c r="E204" s="515"/>
      <c r="F204" s="515"/>
      <c r="G204" s="515"/>
      <c r="H204" s="516"/>
      <c r="I204" s="517"/>
      <c r="J204" s="64"/>
    </row>
    <row r="205" spans="2:10" ht="20.100000000000001" customHeight="1" x14ac:dyDescent="0.25">
      <c r="B205" s="513"/>
      <c r="C205" s="514"/>
      <c r="D205" s="515"/>
      <c r="E205" s="515"/>
      <c r="F205" s="515"/>
      <c r="G205" s="515"/>
      <c r="H205" s="516"/>
      <c r="I205" s="517"/>
      <c r="J205" s="64"/>
    </row>
    <row r="206" spans="2:10" ht="20.100000000000001" customHeight="1" x14ac:dyDescent="0.25">
      <c r="B206" s="513"/>
      <c r="C206" s="514"/>
      <c r="D206" s="515"/>
      <c r="E206" s="515"/>
      <c r="F206" s="515"/>
      <c r="G206" s="515"/>
      <c r="H206" s="516"/>
      <c r="I206" s="517"/>
      <c r="J206" s="64"/>
    </row>
    <row r="207" spans="2:10" ht="20.100000000000001" customHeight="1" x14ac:dyDescent="0.25">
      <c r="B207" s="513"/>
      <c r="C207" s="514"/>
      <c r="D207" s="515"/>
      <c r="E207" s="515"/>
      <c r="F207" s="515"/>
      <c r="G207" s="515"/>
      <c r="H207" s="516"/>
      <c r="I207" s="517"/>
      <c r="J207" s="64"/>
    </row>
    <row r="208" spans="2:10" ht="20.100000000000001" customHeight="1" x14ac:dyDescent="0.25">
      <c r="B208" s="513"/>
      <c r="C208" s="514"/>
      <c r="D208" s="515"/>
      <c r="E208" s="515"/>
      <c r="F208" s="515"/>
      <c r="G208" s="515"/>
      <c r="H208" s="516"/>
      <c r="I208" s="517"/>
      <c r="J208" s="64"/>
    </row>
    <row r="209" spans="2:10" ht="20.100000000000001" customHeight="1" x14ac:dyDescent="0.25">
      <c r="B209" s="513"/>
      <c r="C209" s="514"/>
      <c r="D209" s="515"/>
      <c r="E209" s="515"/>
      <c r="F209" s="515"/>
      <c r="G209" s="515"/>
      <c r="H209" s="516"/>
      <c r="I209" s="517"/>
      <c r="J209" s="64"/>
    </row>
    <row r="210" spans="2:10" ht="20.100000000000001" customHeight="1" x14ac:dyDescent="0.25">
      <c r="B210" s="513"/>
      <c r="C210" s="514"/>
      <c r="D210" s="515"/>
      <c r="E210" s="515"/>
      <c r="F210" s="515"/>
      <c r="G210" s="515"/>
      <c r="H210" s="516"/>
      <c r="I210" s="517"/>
      <c r="J210" s="64"/>
    </row>
    <row r="211" spans="2:10" ht="20.100000000000001" customHeight="1" x14ac:dyDescent="0.25">
      <c r="B211" s="513"/>
      <c r="C211" s="514"/>
      <c r="D211" s="515"/>
      <c r="E211" s="515"/>
      <c r="F211" s="515"/>
      <c r="G211" s="515"/>
      <c r="H211" s="516"/>
      <c r="I211" s="517"/>
      <c r="J211" s="64"/>
    </row>
    <row r="212" spans="2:10" ht="20.100000000000001" customHeight="1" x14ac:dyDescent="0.25">
      <c r="B212" s="513"/>
      <c r="C212" s="514"/>
      <c r="D212" s="515"/>
      <c r="E212" s="515"/>
      <c r="F212" s="515"/>
      <c r="G212" s="515"/>
      <c r="H212" s="516"/>
      <c r="I212" s="517"/>
      <c r="J212" s="64"/>
    </row>
    <row r="213" spans="2:10" ht="20.100000000000001" customHeight="1" x14ac:dyDescent="0.25">
      <c r="B213" s="513"/>
      <c r="C213" s="514"/>
      <c r="D213" s="515"/>
      <c r="E213" s="515"/>
      <c r="F213" s="515"/>
      <c r="G213" s="515"/>
      <c r="H213" s="516"/>
      <c r="I213" s="517"/>
      <c r="J213" s="64"/>
    </row>
    <row r="214" spans="2:10" ht="20.100000000000001" customHeight="1" x14ac:dyDescent="0.25">
      <c r="B214" s="513"/>
      <c r="C214" s="514"/>
      <c r="D214" s="515"/>
      <c r="E214" s="515"/>
      <c r="F214" s="515"/>
      <c r="G214" s="515"/>
      <c r="H214" s="516"/>
      <c r="I214" s="517"/>
      <c r="J214" s="64"/>
    </row>
    <row r="215" spans="2:10" ht="20.100000000000001" customHeight="1" x14ac:dyDescent="0.25">
      <c r="B215" s="513"/>
      <c r="C215" s="514"/>
      <c r="D215" s="515"/>
      <c r="E215" s="515"/>
      <c r="F215" s="515"/>
      <c r="G215" s="515"/>
      <c r="H215" s="516"/>
      <c r="I215" s="517"/>
      <c r="J215" s="64"/>
    </row>
    <row r="216" spans="2:10" ht="20.100000000000001" customHeight="1" x14ac:dyDescent="0.25">
      <c r="B216" s="513"/>
      <c r="C216" s="514"/>
      <c r="D216" s="515"/>
      <c r="E216" s="515"/>
      <c r="F216" s="515"/>
      <c r="G216" s="515"/>
      <c r="H216" s="516"/>
      <c r="I216" s="517"/>
      <c r="J216" s="64"/>
    </row>
    <row r="217" spans="2:10" ht="20.100000000000001" customHeight="1" x14ac:dyDescent="0.25">
      <c r="B217" s="513"/>
      <c r="C217" s="514"/>
      <c r="D217" s="515"/>
      <c r="E217" s="515"/>
      <c r="F217" s="515"/>
      <c r="G217" s="515"/>
      <c r="H217" s="516"/>
      <c r="I217" s="517"/>
      <c r="J217" s="64"/>
    </row>
    <row r="218" spans="2:10" ht="20.100000000000001" customHeight="1" x14ac:dyDescent="0.25">
      <c r="B218" s="513"/>
      <c r="C218" s="514"/>
      <c r="D218" s="515"/>
      <c r="E218" s="515"/>
      <c r="F218" s="515"/>
      <c r="G218" s="515"/>
      <c r="H218" s="516"/>
      <c r="I218" s="517"/>
      <c r="J218" s="64"/>
    </row>
    <row r="219" spans="2:10" ht="20.100000000000001" customHeight="1" x14ac:dyDescent="0.25">
      <c r="B219" s="513"/>
      <c r="C219" s="514"/>
      <c r="D219" s="515"/>
      <c r="E219" s="515"/>
      <c r="F219" s="515"/>
      <c r="G219" s="515"/>
      <c r="H219" s="516"/>
      <c r="I219" s="517"/>
      <c r="J219" s="64"/>
    </row>
    <row r="220" spans="2:10" ht="20.100000000000001" customHeight="1" x14ac:dyDescent="0.25">
      <c r="B220" s="513"/>
      <c r="C220" s="514"/>
      <c r="D220" s="515"/>
      <c r="E220" s="515"/>
      <c r="F220" s="515"/>
      <c r="G220" s="515"/>
      <c r="H220" s="516"/>
      <c r="I220" s="517"/>
      <c r="J220" s="64"/>
    </row>
    <row r="221" spans="2:10" ht="20.100000000000001" customHeight="1" x14ac:dyDescent="0.25">
      <c r="B221" s="513"/>
      <c r="C221" s="514"/>
      <c r="D221" s="515"/>
      <c r="E221" s="515"/>
      <c r="F221" s="515"/>
      <c r="G221" s="515"/>
      <c r="H221" s="516"/>
      <c r="I221" s="517"/>
      <c r="J221" s="64"/>
    </row>
    <row r="222" spans="2:10" ht="20.100000000000001" customHeight="1" x14ac:dyDescent="0.25">
      <c r="B222" s="513"/>
      <c r="C222" s="514"/>
      <c r="D222" s="515"/>
      <c r="E222" s="515"/>
      <c r="F222" s="515"/>
      <c r="G222" s="515"/>
      <c r="H222" s="516"/>
      <c r="I222" s="517"/>
      <c r="J222" s="64"/>
    </row>
    <row r="223" spans="2:10" ht="20.100000000000001" customHeight="1" x14ac:dyDescent="0.25">
      <c r="B223" s="513"/>
      <c r="C223" s="514"/>
      <c r="D223" s="515"/>
      <c r="E223" s="515"/>
      <c r="F223" s="515"/>
      <c r="G223" s="515"/>
      <c r="H223" s="516"/>
      <c r="I223" s="517"/>
      <c r="J223" s="64"/>
    </row>
    <row r="224" spans="2:10" ht="20.100000000000001" customHeight="1" x14ac:dyDescent="0.25">
      <c r="B224" s="513"/>
      <c r="C224" s="514"/>
      <c r="D224" s="515"/>
      <c r="E224" s="515"/>
      <c r="F224" s="515"/>
      <c r="G224" s="515"/>
      <c r="H224" s="516"/>
      <c r="I224" s="517"/>
      <c r="J224" s="64"/>
    </row>
    <row r="225" spans="2:10" ht="20.100000000000001" customHeight="1" x14ac:dyDescent="0.25">
      <c r="B225" s="513"/>
      <c r="C225" s="514"/>
      <c r="D225" s="515"/>
      <c r="E225" s="515"/>
      <c r="F225" s="515"/>
      <c r="G225" s="515"/>
      <c r="H225" s="516"/>
      <c r="I225" s="517"/>
      <c r="J225" s="64"/>
    </row>
    <row r="226" spans="2:10" ht="20.100000000000001" customHeight="1" x14ac:dyDescent="0.25">
      <c r="B226" s="513"/>
      <c r="C226" s="514"/>
      <c r="D226" s="515"/>
      <c r="E226" s="515"/>
      <c r="F226" s="515"/>
      <c r="G226" s="515"/>
      <c r="H226" s="516"/>
      <c r="I226" s="517"/>
      <c r="J226" s="64"/>
    </row>
    <row r="227" spans="2:10" ht="20.100000000000001" customHeight="1" x14ac:dyDescent="0.25">
      <c r="B227" s="513"/>
      <c r="C227" s="514"/>
      <c r="D227" s="515"/>
      <c r="E227" s="515"/>
      <c r="F227" s="515"/>
      <c r="G227" s="515"/>
      <c r="H227" s="516"/>
      <c r="I227" s="517"/>
      <c r="J227" s="64"/>
    </row>
    <row r="228" spans="2:10" ht="20.100000000000001" customHeight="1" x14ac:dyDescent="0.25">
      <c r="B228" s="513"/>
      <c r="C228" s="514"/>
      <c r="D228" s="515"/>
      <c r="E228" s="515"/>
      <c r="F228" s="515"/>
      <c r="G228" s="515"/>
      <c r="H228" s="516"/>
      <c r="I228" s="517"/>
      <c r="J228" s="64"/>
    </row>
    <row r="229" spans="2:10" ht="20.100000000000001" customHeight="1" x14ac:dyDescent="0.25">
      <c r="B229" s="513"/>
      <c r="C229" s="514"/>
      <c r="D229" s="515"/>
      <c r="E229" s="515"/>
      <c r="F229" s="515"/>
      <c r="G229" s="515"/>
      <c r="H229" s="516"/>
      <c r="I229" s="517"/>
      <c r="J229" s="64"/>
    </row>
    <row r="230" spans="2:10" ht="20.100000000000001" customHeight="1" x14ac:dyDescent="0.25">
      <c r="B230" s="513"/>
      <c r="C230" s="514"/>
      <c r="D230" s="515"/>
      <c r="E230" s="515"/>
      <c r="F230" s="515"/>
      <c r="G230" s="515"/>
      <c r="H230" s="516"/>
      <c r="I230" s="517"/>
      <c r="J230" s="64"/>
    </row>
    <row r="231" spans="2:10" ht="20.100000000000001" customHeight="1" x14ac:dyDescent="0.25">
      <c r="B231" s="513"/>
      <c r="C231" s="514"/>
      <c r="D231" s="515"/>
      <c r="E231" s="515"/>
      <c r="F231" s="515"/>
      <c r="G231" s="515"/>
      <c r="H231" s="516"/>
      <c r="I231" s="517"/>
      <c r="J231" s="64"/>
    </row>
    <row r="232" spans="2:10" ht="20.100000000000001" customHeight="1" x14ac:dyDescent="0.25">
      <c r="B232" s="513"/>
      <c r="C232" s="514"/>
      <c r="D232" s="515"/>
      <c r="E232" s="515"/>
      <c r="F232" s="515"/>
      <c r="G232" s="515"/>
      <c r="H232" s="516"/>
      <c r="I232" s="517"/>
      <c r="J232" s="64"/>
    </row>
    <row r="233" spans="2:10" ht="20.100000000000001" customHeight="1" x14ac:dyDescent="0.25">
      <c r="B233" s="513"/>
      <c r="C233" s="514"/>
      <c r="D233" s="515"/>
      <c r="E233" s="515"/>
      <c r="F233" s="515"/>
      <c r="G233" s="515"/>
      <c r="H233" s="516"/>
      <c r="I233" s="517"/>
      <c r="J233" s="64"/>
    </row>
    <row r="234" spans="2:10" ht="20.100000000000001" customHeight="1" x14ac:dyDescent="0.25">
      <c r="B234" s="513"/>
      <c r="C234" s="514"/>
      <c r="D234" s="515"/>
      <c r="E234" s="515"/>
      <c r="F234" s="515"/>
      <c r="G234" s="515"/>
      <c r="H234" s="516"/>
      <c r="I234" s="517"/>
      <c r="J234" s="64"/>
    </row>
    <row r="235" spans="2:10" ht="20.100000000000001" customHeight="1" x14ac:dyDescent="0.25">
      <c r="B235" s="513"/>
      <c r="C235" s="514"/>
      <c r="D235" s="515"/>
      <c r="E235" s="515"/>
      <c r="F235" s="515"/>
      <c r="G235" s="515"/>
      <c r="H235" s="516"/>
      <c r="I235" s="517"/>
      <c r="J235" s="64"/>
    </row>
    <row r="236" spans="2:10" ht="20.100000000000001" customHeight="1" x14ac:dyDescent="0.25">
      <c r="B236" s="513"/>
      <c r="C236" s="514"/>
      <c r="D236" s="515"/>
      <c r="E236" s="515"/>
      <c r="F236" s="515"/>
      <c r="G236" s="515"/>
      <c r="H236" s="516"/>
      <c r="I236" s="517"/>
      <c r="J236" s="64"/>
    </row>
    <row r="237" spans="2:10" ht="20.100000000000001" customHeight="1" x14ac:dyDescent="0.25">
      <c r="B237" s="513"/>
      <c r="C237" s="514"/>
      <c r="D237" s="515"/>
      <c r="E237" s="515"/>
      <c r="F237" s="515"/>
      <c r="G237" s="515"/>
      <c r="H237" s="516"/>
      <c r="I237" s="517"/>
      <c r="J237" s="64"/>
    </row>
    <row r="238" spans="2:10" ht="20.100000000000001" customHeight="1" x14ac:dyDescent="0.25">
      <c r="B238" s="513"/>
      <c r="C238" s="514"/>
      <c r="D238" s="515"/>
      <c r="E238" s="515"/>
      <c r="F238" s="515"/>
      <c r="G238" s="515"/>
      <c r="H238" s="516"/>
      <c r="I238" s="517"/>
      <c r="J238" s="64"/>
    </row>
    <row r="239" spans="2:10" ht="20.100000000000001" customHeight="1" x14ac:dyDescent="0.25">
      <c r="B239" s="513"/>
      <c r="C239" s="514"/>
      <c r="D239" s="515"/>
      <c r="E239" s="515"/>
      <c r="F239" s="515"/>
      <c r="G239" s="515"/>
      <c r="H239" s="516"/>
      <c r="I239" s="517"/>
      <c r="J239" s="64"/>
    </row>
    <row r="240" spans="2:10" ht="20.100000000000001" customHeight="1" x14ac:dyDescent="0.25">
      <c r="B240" s="513"/>
      <c r="C240" s="514"/>
      <c r="D240" s="515"/>
      <c r="E240" s="515"/>
      <c r="F240" s="515"/>
      <c r="G240" s="515"/>
      <c r="H240" s="516"/>
      <c r="I240" s="517"/>
      <c r="J240" s="64"/>
    </row>
    <row r="241" spans="2:10" ht="20.100000000000001" customHeight="1" x14ac:dyDescent="0.25">
      <c r="B241" s="513"/>
      <c r="C241" s="514"/>
      <c r="D241" s="515"/>
      <c r="E241" s="515"/>
      <c r="F241" s="515"/>
      <c r="G241" s="515"/>
      <c r="H241" s="516"/>
      <c r="I241" s="517"/>
      <c r="J241" s="64"/>
    </row>
    <row r="242" spans="2:10" ht="20.100000000000001" customHeight="1" x14ac:dyDescent="0.25">
      <c r="B242" s="513"/>
      <c r="C242" s="514"/>
      <c r="D242" s="515"/>
      <c r="E242" s="515"/>
      <c r="F242" s="515"/>
      <c r="G242" s="515"/>
      <c r="H242" s="516"/>
      <c r="I242" s="517"/>
      <c r="J242" s="64"/>
    </row>
    <row r="243" spans="2:10" ht="20.100000000000001" customHeight="1" x14ac:dyDescent="0.25">
      <c r="B243" s="513"/>
      <c r="C243" s="514"/>
      <c r="D243" s="515"/>
      <c r="E243" s="515"/>
      <c r="F243" s="515"/>
      <c r="G243" s="515"/>
      <c r="H243" s="516"/>
      <c r="I243" s="517"/>
      <c r="J243" s="64"/>
    </row>
    <row r="244" spans="2:10" ht="20.100000000000001" customHeight="1" x14ac:dyDescent="0.25">
      <c r="B244" s="513"/>
      <c r="C244" s="514"/>
      <c r="D244" s="515"/>
      <c r="E244" s="515"/>
      <c r="F244" s="515"/>
      <c r="G244" s="515"/>
      <c r="H244" s="516"/>
      <c r="I244" s="517"/>
      <c r="J244" s="64"/>
    </row>
    <row r="245" spans="2:10" ht="20.100000000000001" customHeight="1" x14ac:dyDescent="0.25">
      <c r="B245" s="513"/>
      <c r="C245" s="514"/>
      <c r="D245" s="515"/>
      <c r="E245" s="515"/>
      <c r="F245" s="515"/>
      <c r="G245" s="515"/>
      <c r="H245" s="516"/>
      <c r="I245" s="517"/>
      <c r="J245" s="64"/>
    </row>
    <row r="246" spans="2:10" ht="20.100000000000001" customHeight="1" x14ac:dyDescent="0.25">
      <c r="B246" s="513"/>
      <c r="C246" s="514"/>
      <c r="D246" s="515"/>
      <c r="E246" s="515"/>
      <c r="F246" s="515"/>
      <c r="G246" s="515"/>
      <c r="H246" s="516"/>
      <c r="I246" s="517"/>
      <c r="J246" s="64"/>
    </row>
    <row r="247" spans="2:10" ht="20.100000000000001" customHeight="1" x14ac:dyDescent="0.25">
      <c r="B247" s="513"/>
      <c r="C247" s="514"/>
      <c r="D247" s="515"/>
      <c r="E247" s="515"/>
      <c r="F247" s="515"/>
      <c r="G247" s="515"/>
      <c r="H247" s="516"/>
      <c r="I247" s="517"/>
      <c r="J247" s="64"/>
    </row>
    <row r="248" spans="2:10" ht="20.100000000000001" customHeight="1" x14ac:dyDescent="0.25">
      <c r="B248" s="513"/>
      <c r="C248" s="514"/>
      <c r="D248" s="515"/>
      <c r="E248" s="515"/>
      <c r="F248" s="515"/>
      <c r="G248" s="515"/>
      <c r="H248" s="516"/>
      <c r="I248" s="517"/>
      <c r="J248" s="64"/>
    </row>
    <row r="249" spans="2:10" ht="20.100000000000001" customHeight="1" x14ac:dyDescent="0.25">
      <c r="B249" s="513"/>
      <c r="C249" s="514"/>
      <c r="D249" s="515"/>
      <c r="E249" s="515"/>
      <c r="F249" s="515"/>
      <c r="G249" s="515"/>
      <c r="H249" s="516"/>
      <c r="I249" s="517"/>
      <c r="J249" s="64"/>
    </row>
    <row r="250" spans="2:10" ht="20.100000000000001" customHeight="1" x14ac:dyDescent="0.25">
      <c r="B250" s="513"/>
      <c r="C250" s="514"/>
      <c r="D250" s="515"/>
      <c r="E250" s="515"/>
      <c r="F250" s="515"/>
      <c r="G250" s="515"/>
      <c r="H250" s="516"/>
      <c r="I250" s="517"/>
      <c r="J250" s="64"/>
    </row>
    <row r="251" spans="2:10" ht="20.100000000000001" customHeight="1" x14ac:dyDescent="0.25">
      <c r="B251" s="513"/>
      <c r="C251" s="514"/>
      <c r="D251" s="515"/>
      <c r="E251" s="515"/>
      <c r="F251" s="515"/>
      <c r="G251" s="515"/>
      <c r="H251" s="516"/>
      <c r="I251" s="517"/>
      <c r="J251" s="64"/>
    </row>
    <row r="252" spans="2:10" ht="20.100000000000001" customHeight="1" x14ac:dyDescent="0.25">
      <c r="B252" s="513"/>
      <c r="C252" s="514"/>
      <c r="D252" s="515"/>
      <c r="E252" s="515"/>
      <c r="F252" s="515"/>
      <c r="G252" s="515"/>
      <c r="H252" s="516"/>
      <c r="I252" s="517"/>
      <c r="J252" s="64"/>
    </row>
    <row r="253" spans="2:10" ht="20.100000000000001" customHeight="1" x14ac:dyDescent="0.25">
      <c r="B253" s="513"/>
      <c r="C253" s="514"/>
      <c r="D253" s="515"/>
      <c r="E253" s="515"/>
      <c r="F253" s="515"/>
      <c r="G253" s="515"/>
      <c r="H253" s="516"/>
      <c r="I253" s="517"/>
      <c r="J253" s="64"/>
    </row>
    <row r="254" spans="2:10" ht="20.100000000000001" customHeight="1" x14ac:dyDescent="0.25">
      <c r="B254" s="513"/>
      <c r="C254" s="514"/>
      <c r="D254" s="515"/>
      <c r="E254" s="515"/>
      <c r="F254" s="515"/>
      <c r="G254" s="515"/>
      <c r="H254" s="516"/>
      <c r="I254" s="517"/>
      <c r="J254" s="64"/>
    </row>
    <row r="255" spans="2:10" ht="20.100000000000001" customHeight="1" x14ac:dyDescent="0.25">
      <c r="B255" s="513"/>
      <c r="C255" s="514"/>
      <c r="D255" s="515"/>
      <c r="E255" s="515"/>
      <c r="F255" s="515"/>
      <c r="G255" s="515"/>
      <c r="H255" s="516"/>
      <c r="I255" s="517"/>
      <c r="J255" s="64"/>
    </row>
    <row r="256" spans="2:10" ht="20.100000000000001" customHeight="1" x14ac:dyDescent="0.25">
      <c r="B256" s="513"/>
      <c r="C256" s="514"/>
      <c r="D256" s="515"/>
      <c r="E256" s="515"/>
      <c r="F256" s="515"/>
      <c r="G256" s="515"/>
      <c r="H256" s="516"/>
      <c r="I256" s="517"/>
      <c r="J256" s="64"/>
    </row>
    <row r="257" spans="2:10" ht="20.100000000000001" customHeight="1" x14ac:dyDescent="0.25">
      <c r="B257" s="513"/>
      <c r="C257" s="514"/>
      <c r="D257" s="515"/>
      <c r="E257" s="515"/>
      <c r="F257" s="515"/>
      <c r="G257" s="515"/>
      <c r="H257" s="516"/>
      <c r="I257" s="517"/>
      <c r="J257" s="64"/>
    </row>
    <row r="258" spans="2:10" ht="20.100000000000001" customHeight="1" x14ac:dyDescent="0.25">
      <c r="B258" s="513"/>
      <c r="C258" s="514"/>
      <c r="D258" s="515"/>
      <c r="E258" s="515"/>
      <c r="F258" s="515"/>
      <c r="G258" s="515"/>
      <c r="H258" s="516"/>
      <c r="I258" s="517"/>
      <c r="J258" s="64"/>
    </row>
    <row r="259" spans="2:10" ht="20.100000000000001" customHeight="1" x14ac:dyDescent="0.25">
      <c r="B259" s="513"/>
      <c r="C259" s="514"/>
      <c r="D259" s="515"/>
      <c r="E259" s="515"/>
      <c r="F259" s="515"/>
      <c r="G259" s="515"/>
      <c r="H259" s="516"/>
      <c r="I259" s="517"/>
      <c r="J259" s="64"/>
    </row>
    <row r="260" spans="2:10" ht="20.100000000000001" customHeight="1" x14ac:dyDescent="0.25">
      <c r="B260" s="513"/>
      <c r="C260" s="514"/>
      <c r="D260" s="515"/>
      <c r="E260" s="515"/>
      <c r="F260" s="515"/>
      <c r="G260" s="515"/>
      <c r="H260" s="516"/>
      <c r="I260" s="517"/>
      <c r="J260" s="64"/>
    </row>
    <row r="261" spans="2:10" ht="20.100000000000001" customHeight="1" x14ac:dyDescent="0.25">
      <c r="B261" s="513"/>
      <c r="C261" s="514"/>
      <c r="D261" s="515"/>
      <c r="E261" s="515"/>
      <c r="F261" s="515"/>
      <c r="G261" s="515"/>
      <c r="H261" s="516"/>
      <c r="I261" s="517"/>
      <c r="J261" s="64"/>
    </row>
    <row r="262" spans="2:10" ht="20.100000000000001" customHeight="1" x14ac:dyDescent="0.25">
      <c r="B262" s="513"/>
      <c r="C262" s="514"/>
      <c r="D262" s="515"/>
      <c r="E262" s="515"/>
      <c r="F262" s="515"/>
      <c r="G262" s="515"/>
      <c r="H262" s="516"/>
      <c r="I262" s="517"/>
      <c r="J262" s="64"/>
    </row>
    <row r="263" spans="2:10" ht="20.100000000000001" customHeight="1" x14ac:dyDescent="0.25">
      <c r="B263" s="513"/>
      <c r="C263" s="514"/>
      <c r="D263" s="515"/>
      <c r="E263" s="515"/>
      <c r="F263" s="515"/>
      <c r="G263" s="515"/>
      <c r="H263" s="516"/>
      <c r="I263" s="517"/>
      <c r="J263" s="64"/>
    </row>
    <row r="264" spans="2:10" ht="20.100000000000001" customHeight="1" x14ac:dyDescent="0.25">
      <c r="B264" s="513"/>
      <c r="C264" s="514"/>
      <c r="D264" s="515"/>
      <c r="E264" s="515"/>
      <c r="F264" s="515"/>
      <c r="G264" s="515"/>
      <c r="H264" s="516"/>
      <c r="I264" s="517"/>
      <c r="J264" s="64"/>
    </row>
    <row r="265" spans="2:10" ht="20.100000000000001" customHeight="1" x14ac:dyDescent="0.25">
      <c r="B265" s="513"/>
      <c r="C265" s="514"/>
      <c r="D265" s="515"/>
      <c r="E265" s="515"/>
      <c r="F265" s="515"/>
      <c r="G265" s="515"/>
      <c r="H265" s="516"/>
      <c r="I265" s="517"/>
      <c r="J265" s="64"/>
    </row>
    <row r="266" spans="2:10" ht="20.100000000000001" customHeight="1" x14ac:dyDescent="0.25">
      <c r="B266" s="513"/>
      <c r="C266" s="514"/>
      <c r="D266" s="515"/>
      <c r="E266" s="515"/>
      <c r="F266" s="515"/>
      <c r="G266" s="515"/>
      <c r="H266" s="516"/>
      <c r="I266" s="517"/>
      <c r="J266" s="64"/>
    </row>
    <row r="267" spans="2:10" ht="20.100000000000001" customHeight="1" x14ac:dyDescent="0.25">
      <c r="B267" s="513"/>
      <c r="C267" s="514"/>
      <c r="D267" s="515"/>
      <c r="E267" s="515"/>
      <c r="F267" s="515"/>
      <c r="G267" s="515"/>
      <c r="H267" s="516"/>
      <c r="I267" s="517"/>
      <c r="J267" s="64"/>
    </row>
    <row r="268" spans="2:10" ht="20.100000000000001" customHeight="1" x14ac:dyDescent="0.25">
      <c r="B268" s="513"/>
      <c r="C268" s="514"/>
      <c r="D268" s="515"/>
      <c r="E268" s="515"/>
      <c r="F268" s="515"/>
      <c r="G268" s="515"/>
      <c r="H268" s="516"/>
      <c r="I268" s="517"/>
      <c r="J268" s="64"/>
    </row>
    <row r="269" spans="2:10" ht="20.100000000000001" customHeight="1" x14ac:dyDescent="0.25">
      <c r="B269" s="513"/>
      <c r="C269" s="514"/>
      <c r="D269" s="515"/>
      <c r="E269" s="515"/>
      <c r="F269" s="515"/>
      <c r="G269" s="515"/>
      <c r="H269" s="516"/>
      <c r="I269" s="517"/>
      <c r="J269" s="64"/>
    </row>
    <row r="270" spans="2:10" ht="20.100000000000001" customHeight="1" x14ac:dyDescent="0.25">
      <c r="B270" s="513"/>
      <c r="C270" s="514"/>
      <c r="D270" s="515"/>
      <c r="E270" s="515"/>
      <c r="F270" s="515"/>
      <c r="G270" s="515"/>
      <c r="H270" s="516"/>
      <c r="I270" s="517"/>
      <c r="J270" s="64"/>
    </row>
    <row r="271" spans="2:10" ht="20.100000000000001" customHeight="1" x14ac:dyDescent="0.25">
      <c r="B271" s="513"/>
      <c r="C271" s="514"/>
      <c r="D271" s="515"/>
      <c r="E271" s="515"/>
      <c r="F271" s="515"/>
      <c r="G271" s="515"/>
      <c r="H271" s="516"/>
      <c r="I271" s="517"/>
      <c r="J271" s="64"/>
    </row>
    <row r="272" spans="2:10" ht="20.100000000000001" customHeight="1" x14ac:dyDescent="0.25">
      <c r="B272" s="513"/>
      <c r="C272" s="514"/>
      <c r="D272" s="515"/>
      <c r="E272" s="515"/>
      <c r="F272" s="515"/>
      <c r="G272" s="515"/>
      <c r="H272" s="516"/>
      <c r="I272" s="517"/>
      <c r="J272" s="64"/>
    </row>
    <row r="273" spans="2:10" ht="20.100000000000001" customHeight="1" x14ac:dyDescent="0.25">
      <c r="B273" s="513"/>
      <c r="C273" s="514"/>
      <c r="D273" s="515"/>
      <c r="E273" s="515"/>
      <c r="F273" s="515"/>
      <c r="G273" s="515"/>
      <c r="H273" s="516"/>
      <c r="I273" s="517"/>
      <c r="J273" s="64"/>
    </row>
    <row r="274" spans="2:10" ht="20.100000000000001" customHeight="1" x14ac:dyDescent="0.25">
      <c r="B274" s="513"/>
      <c r="C274" s="514"/>
      <c r="D274" s="515"/>
      <c r="E274" s="515"/>
      <c r="F274" s="515"/>
      <c r="G274" s="515"/>
      <c r="H274" s="516"/>
      <c r="I274" s="517"/>
      <c r="J274" s="64"/>
    </row>
    <row r="275" spans="2:10" ht="20.100000000000001" customHeight="1" x14ac:dyDescent="0.25">
      <c r="B275" s="513"/>
      <c r="C275" s="514"/>
      <c r="D275" s="515"/>
      <c r="E275" s="515"/>
      <c r="F275" s="515"/>
      <c r="G275" s="515"/>
      <c r="H275" s="516"/>
      <c r="I275" s="517"/>
      <c r="J275" s="64"/>
    </row>
    <row r="276" spans="2:10" ht="20.100000000000001" customHeight="1" x14ac:dyDescent="0.25">
      <c r="B276" s="513"/>
      <c r="C276" s="514"/>
      <c r="D276" s="515"/>
      <c r="E276" s="515"/>
      <c r="F276" s="515"/>
      <c r="G276" s="515"/>
      <c r="H276" s="516"/>
      <c r="I276" s="517"/>
      <c r="J276" s="64"/>
    </row>
    <row r="277" spans="2:10" ht="20.100000000000001" customHeight="1" x14ac:dyDescent="0.25">
      <c r="B277" s="513"/>
      <c r="C277" s="514"/>
      <c r="D277" s="515"/>
      <c r="E277" s="515"/>
      <c r="F277" s="515"/>
      <c r="G277" s="515"/>
      <c r="H277" s="516"/>
      <c r="I277" s="517"/>
      <c r="J277" s="64"/>
    </row>
    <row r="278" spans="2:10" ht="20.100000000000001" customHeight="1" x14ac:dyDescent="0.25">
      <c r="B278" s="513"/>
      <c r="C278" s="514"/>
      <c r="D278" s="515"/>
      <c r="E278" s="515"/>
      <c r="F278" s="515"/>
      <c r="G278" s="515"/>
      <c r="H278" s="516"/>
      <c r="I278" s="517"/>
      <c r="J278" s="64"/>
    </row>
    <row r="279" spans="2:10" ht="20.100000000000001" customHeight="1" x14ac:dyDescent="0.25">
      <c r="B279" s="513"/>
      <c r="C279" s="514"/>
      <c r="D279" s="515"/>
      <c r="E279" s="515"/>
      <c r="F279" s="515"/>
      <c r="G279" s="515"/>
      <c r="H279" s="516"/>
      <c r="I279" s="517"/>
      <c r="J279" s="64"/>
    </row>
    <row r="280" spans="2:10" ht="20.100000000000001" customHeight="1" x14ac:dyDescent="0.25">
      <c r="B280" s="513"/>
      <c r="C280" s="514"/>
      <c r="D280" s="515"/>
      <c r="E280" s="515"/>
      <c r="F280" s="515"/>
      <c r="G280" s="515"/>
      <c r="H280" s="516"/>
      <c r="I280" s="517"/>
      <c r="J280" s="64"/>
    </row>
    <row r="281" spans="2:10" ht="20.100000000000001" customHeight="1" x14ac:dyDescent="0.25">
      <c r="B281" s="513"/>
      <c r="C281" s="514"/>
      <c r="D281" s="515"/>
      <c r="E281" s="515"/>
      <c r="F281" s="515"/>
      <c r="G281" s="515"/>
      <c r="H281" s="516"/>
      <c r="I281" s="517"/>
      <c r="J281" s="64"/>
    </row>
    <row r="282" spans="2:10" ht="20.100000000000001" customHeight="1" x14ac:dyDescent="0.25">
      <c r="B282" s="513"/>
      <c r="C282" s="514"/>
      <c r="D282" s="515"/>
      <c r="E282" s="515"/>
      <c r="F282" s="515"/>
      <c r="G282" s="515"/>
      <c r="H282" s="516"/>
      <c r="I282" s="517"/>
      <c r="J282" s="64"/>
    </row>
    <row r="283" spans="2:10" ht="20.100000000000001" customHeight="1" x14ac:dyDescent="0.25">
      <c r="B283" s="513"/>
      <c r="C283" s="514"/>
      <c r="D283" s="515"/>
      <c r="E283" s="515"/>
      <c r="F283" s="515"/>
      <c r="G283" s="515"/>
      <c r="H283" s="516"/>
      <c r="I283" s="517"/>
      <c r="J283" s="64"/>
    </row>
    <row r="284" spans="2:10" ht="20.100000000000001" customHeight="1" x14ac:dyDescent="0.25">
      <c r="B284" s="513"/>
      <c r="C284" s="514"/>
      <c r="D284" s="515"/>
      <c r="E284" s="515"/>
      <c r="F284" s="515"/>
      <c r="G284" s="515"/>
      <c r="H284" s="516"/>
      <c r="I284" s="517"/>
      <c r="J284" s="64"/>
    </row>
    <row r="285" spans="2:10" ht="20.100000000000001" customHeight="1" x14ac:dyDescent="0.25">
      <c r="B285" s="513"/>
      <c r="C285" s="514"/>
      <c r="D285" s="515"/>
      <c r="E285" s="515"/>
      <c r="F285" s="515"/>
      <c r="G285" s="515"/>
      <c r="H285" s="516"/>
      <c r="I285" s="517"/>
      <c r="J285" s="64"/>
    </row>
    <row r="286" spans="2:10" ht="20.100000000000001" customHeight="1" x14ac:dyDescent="0.25">
      <c r="B286" s="513"/>
      <c r="C286" s="514"/>
      <c r="D286" s="515"/>
      <c r="E286" s="515"/>
      <c r="F286" s="515"/>
      <c r="G286" s="515"/>
      <c r="H286" s="516"/>
      <c r="I286" s="517"/>
      <c r="J286" s="64"/>
    </row>
    <row r="287" spans="2:10" ht="20.100000000000001" customHeight="1" x14ac:dyDescent="0.25">
      <c r="B287" s="513"/>
      <c r="C287" s="514"/>
      <c r="D287" s="515"/>
      <c r="E287" s="515"/>
      <c r="F287" s="515"/>
      <c r="G287" s="515"/>
      <c r="H287" s="516"/>
      <c r="I287" s="517"/>
      <c r="J287" s="64"/>
    </row>
    <row r="288" spans="2:10" ht="20.100000000000001" customHeight="1" x14ac:dyDescent="0.25">
      <c r="B288" s="513"/>
      <c r="C288" s="514"/>
      <c r="D288" s="515"/>
      <c r="E288" s="515"/>
      <c r="F288" s="515"/>
      <c r="G288" s="515"/>
      <c r="H288" s="516"/>
      <c r="I288" s="517"/>
      <c r="J288" s="64"/>
    </row>
    <row r="289" spans="2:10" ht="20.100000000000001" customHeight="1" x14ac:dyDescent="0.25">
      <c r="B289" s="513"/>
      <c r="C289" s="514"/>
      <c r="D289" s="515"/>
      <c r="E289" s="515"/>
      <c r="F289" s="515"/>
      <c r="G289" s="515"/>
      <c r="H289" s="516"/>
      <c r="I289" s="517"/>
      <c r="J289" s="64"/>
    </row>
    <row r="290" spans="2:10" ht="20.100000000000001" customHeight="1" x14ac:dyDescent="0.25">
      <c r="B290" s="513"/>
      <c r="C290" s="514"/>
      <c r="D290" s="515"/>
      <c r="E290" s="515"/>
      <c r="F290" s="515"/>
      <c r="G290" s="515"/>
      <c r="H290" s="516"/>
      <c r="I290" s="517"/>
      <c r="J290" s="64"/>
    </row>
    <row r="291" spans="2:10" ht="20.100000000000001" customHeight="1" x14ac:dyDescent="0.25">
      <c r="B291" s="513"/>
      <c r="C291" s="514"/>
      <c r="D291" s="515"/>
      <c r="E291" s="515"/>
      <c r="F291" s="515"/>
      <c r="G291" s="515"/>
      <c r="H291" s="516"/>
      <c r="I291" s="517"/>
      <c r="J291" s="64"/>
    </row>
    <row r="292" spans="2:10" ht="20.100000000000001" customHeight="1" x14ac:dyDescent="0.25">
      <c r="B292" s="513"/>
      <c r="C292" s="514"/>
      <c r="D292" s="515"/>
      <c r="E292" s="515"/>
      <c r="F292" s="515"/>
      <c r="G292" s="515"/>
      <c r="H292" s="516"/>
      <c r="I292" s="517"/>
      <c r="J292" s="64"/>
    </row>
    <row r="293" spans="2:10" ht="20.100000000000001" customHeight="1" x14ac:dyDescent="0.25">
      <c r="B293" s="513"/>
      <c r="C293" s="514"/>
      <c r="D293" s="515"/>
      <c r="E293" s="515"/>
      <c r="F293" s="515"/>
      <c r="G293" s="515"/>
      <c r="H293" s="516"/>
      <c r="I293" s="517"/>
      <c r="J293" s="64"/>
    </row>
    <row r="294" spans="2:10" ht="20.100000000000001" customHeight="1" x14ac:dyDescent="0.25">
      <c r="B294" s="513"/>
      <c r="C294" s="514"/>
      <c r="D294" s="515"/>
      <c r="E294" s="515"/>
      <c r="F294" s="515"/>
      <c r="G294" s="515"/>
      <c r="H294" s="516"/>
      <c r="I294" s="517"/>
      <c r="J294" s="64"/>
    </row>
    <row r="295" spans="2:10" ht="20.100000000000001" customHeight="1" x14ac:dyDescent="0.25">
      <c r="B295" s="513"/>
      <c r="C295" s="514"/>
      <c r="D295" s="515"/>
      <c r="E295" s="515"/>
      <c r="F295" s="515"/>
      <c r="G295" s="515"/>
      <c r="H295" s="516"/>
      <c r="I295" s="517"/>
      <c r="J295" s="64"/>
    </row>
    <row r="296" spans="2:10" ht="20.100000000000001" customHeight="1" x14ac:dyDescent="0.25">
      <c r="B296" s="513"/>
      <c r="C296" s="514"/>
      <c r="D296" s="515"/>
      <c r="E296" s="515"/>
      <c r="F296" s="515"/>
      <c r="G296" s="515"/>
      <c r="H296" s="516"/>
      <c r="I296" s="517"/>
      <c r="J296" s="64"/>
    </row>
    <row r="297" spans="2:10" ht="20.100000000000001" customHeight="1" x14ac:dyDescent="0.25">
      <c r="B297" s="513"/>
      <c r="C297" s="514"/>
      <c r="D297" s="515"/>
      <c r="E297" s="515"/>
      <c r="F297" s="515"/>
      <c r="G297" s="515"/>
      <c r="H297" s="516"/>
      <c r="I297" s="517"/>
      <c r="J297" s="64"/>
    </row>
    <row r="298" spans="2:10" ht="20.100000000000001" customHeight="1" x14ac:dyDescent="0.25">
      <c r="B298" s="513"/>
      <c r="C298" s="514"/>
      <c r="D298" s="515"/>
      <c r="E298" s="515"/>
      <c r="F298" s="515"/>
      <c r="G298" s="515"/>
      <c r="H298" s="516"/>
      <c r="I298" s="517"/>
      <c r="J298" s="64"/>
    </row>
    <row r="299" spans="2:10" ht="20.100000000000001" customHeight="1" x14ac:dyDescent="0.25">
      <c r="B299" s="513"/>
      <c r="C299" s="514"/>
      <c r="D299" s="515"/>
      <c r="E299" s="515"/>
      <c r="F299" s="515"/>
      <c r="G299" s="515"/>
      <c r="H299" s="516"/>
      <c r="I299" s="517"/>
      <c r="J299" s="64"/>
    </row>
    <row r="300" spans="2:10" ht="20.100000000000001" customHeight="1" x14ac:dyDescent="0.25">
      <c r="B300" s="513"/>
      <c r="C300" s="514"/>
      <c r="D300" s="515"/>
      <c r="E300" s="515"/>
      <c r="F300" s="515"/>
      <c r="G300" s="515"/>
      <c r="H300" s="516"/>
      <c r="I300" s="517"/>
      <c r="J300" s="64"/>
    </row>
    <row r="301" spans="2:10" ht="20.100000000000001" customHeight="1" x14ac:dyDescent="0.25">
      <c r="B301" s="513"/>
      <c r="C301" s="514"/>
      <c r="D301" s="515"/>
      <c r="E301" s="515"/>
      <c r="F301" s="515"/>
      <c r="G301" s="515"/>
      <c r="H301" s="516"/>
      <c r="I301" s="517"/>
      <c r="J301" s="64"/>
    </row>
    <row r="302" spans="2:10" ht="20.100000000000001" customHeight="1" x14ac:dyDescent="0.25">
      <c r="B302" s="513"/>
      <c r="C302" s="514"/>
      <c r="D302" s="515"/>
      <c r="E302" s="515"/>
      <c r="F302" s="515"/>
      <c r="G302" s="515"/>
      <c r="H302" s="516"/>
      <c r="I302" s="517"/>
      <c r="J302" s="64"/>
    </row>
    <row r="303" spans="2:10" ht="20.100000000000001" customHeight="1" x14ac:dyDescent="0.25">
      <c r="B303" s="513"/>
      <c r="C303" s="514"/>
      <c r="D303" s="515"/>
      <c r="E303" s="515"/>
      <c r="F303" s="515"/>
      <c r="G303" s="515"/>
      <c r="H303" s="516"/>
      <c r="I303" s="517"/>
      <c r="J303" s="64"/>
    </row>
    <row r="304" spans="2:10" ht="20.100000000000001" customHeight="1" x14ac:dyDescent="0.25">
      <c r="B304" s="513"/>
      <c r="C304" s="514"/>
      <c r="D304" s="515"/>
      <c r="E304" s="515"/>
      <c r="F304" s="515"/>
      <c r="G304" s="515"/>
      <c r="H304" s="516"/>
      <c r="I304" s="517"/>
      <c r="J304" s="64"/>
    </row>
    <row r="305" spans="2:10" ht="20.100000000000001" customHeight="1" x14ac:dyDescent="0.25">
      <c r="B305" s="513"/>
      <c r="C305" s="514"/>
      <c r="D305" s="515"/>
      <c r="E305" s="515"/>
      <c r="F305" s="515"/>
      <c r="G305" s="515"/>
      <c r="H305" s="516"/>
      <c r="I305" s="517"/>
      <c r="J305" s="64"/>
    </row>
    <row r="306" spans="2:10" ht="20.100000000000001" customHeight="1" x14ac:dyDescent="0.25">
      <c r="B306" s="513"/>
      <c r="C306" s="514"/>
      <c r="D306" s="515"/>
      <c r="E306" s="515"/>
      <c r="F306" s="515"/>
      <c r="G306" s="515"/>
      <c r="H306" s="516"/>
      <c r="I306" s="517"/>
      <c r="J306" s="64"/>
    </row>
    <row r="307" spans="2:10" ht="20.100000000000001" customHeight="1" x14ac:dyDescent="0.25">
      <c r="B307" s="513"/>
      <c r="C307" s="514"/>
      <c r="D307" s="515"/>
      <c r="E307" s="515"/>
      <c r="F307" s="515"/>
      <c r="G307" s="515"/>
      <c r="H307" s="516"/>
      <c r="I307" s="517"/>
      <c r="J307" s="64"/>
    </row>
    <row r="308" spans="2:10" ht="20.100000000000001" customHeight="1" x14ac:dyDescent="0.25">
      <c r="B308" s="513"/>
      <c r="C308" s="514"/>
      <c r="D308" s="515"/>
      <c r="E308" s="515"/>
      <c r="F308" s="515"/>
      <c r="G308" s="515"/>
      <c r="H308" s="516"/>
      <c r="I308" s="517"/>
      <c r="J308" s="64"/>
    </row>
    <row r="309" spans="2:10" ht="20.100000000000001" customHeight="1" x14ac:dyDescent="0.25">
      <c r="B309" s="513"/>
      <c r="C309" s="514"/>
      <c r="D309" s="515"/>
      <c r="E309" s="515"/>
      <c r="F309" s="515"/>
      <c r="G309" s="515"/>
      <c r="H309" s="516"/>
      <c r="I309" s="517"/>
      <c r="J309" s="64"/>
    </row>
    <row r="310" spans="2:10" ht="20.100000000000001" customHeight="1" x14ac:dyDescent="0.25">
      <c r="B310" s="513"/>
      <c r="C310" s="514"/>
      <c r="D310" s="515"/>
      <c r="E310" s="515"/>
      <c r="F310" s="515"/>
      <c r="G310" s="515"/>
      <c r="H310" s="516"/>
      <c r="I310" s="517"/>
      <c r="J310" s="64"/>
    </row>
    <row r="311" spans="2:10" ht="20.100000000000001" customHeight="1" x14ac:dyDescent="0.25">
      <c r="B311" s="513"/>
      <c r="C311" s="514"/>
      <c r="D311" s="515"/>
      <c r="E311" s="515"/>
      <c r="F311" s="515"/>
      <c r="G311" s="515"/>
      <c r="H311" s="516"/>
      <c r="I311" s="517"/>
      <c r="J311" s="64"/>
    </row>
    <row r="312" spans="2:10" ht="20.100000000000001" customHeight="1" x14ac:dyDescent="0.25">
      <c r="B312" s="513"/>
      <c r="C312" s="514"/>
      <c r="D312" s="515"/>
      <c r="E312" s="515"/>
      <c r="F312" s="515"/>
      <c r="G312" s="515"/>
      <c r="H312" s="516"/>
      <c r="I312" s="517"/>
      <c r="J312" s="64"/>
    </row>
    <row r="313" spans="2:10" ht="20.100000000000001" customHeight="1" x14ac:dyDescent="0.25">
      <c r="B313" s="513"/>
      <c r="C313" s="514"/>
      <c r="D313" s="515"/>
      <c r="E313" s="515"/>
      <c r="F313" s="515"/>
      <c r="G313" s="515"/>
      <c r="H313" s="516"/>
      <c r="I313" s="517"/>
      <c r="J313" s="64"/>
    </row>
    <row r="314" spans="2:10" ht="20.100000000000001" customHeight="1" x14ac:dyDescent="0.25">
      <c r="B314" s="513"/>
      <c r="C314" s="514"/>
      <c r="D314" s="515"/>
      <c r="E314" s="515"/>
      <c r="F314" s="515"/>
      <c r="G314" s="515"/>
      <c r="H314" s="516"/>
      <c r="I314" s="517"/>
      <c r="J314" s="64"/>
    </row>
    <row r="315" spans="2:10" ht="20.100000000000001" customHeight="1" x14ac:dyDescent="0.25">
      <c r="B315" s="513"/>
      <c r="C315" s="514"/>
      <c r="D315" s="515"/>
      <c r="E315" s="515"/>
      <c r="F315" s="515"/>
      <c r="G315" s="515"/>
      <c r="H315" s="516"/>
      <c r="I315" s="517"/>
      <c r="J315" s="64"/>
    </row>
    <row r="316" spans="2:10" ht="20.100000000000001" customHeight="1" x14ac:dyDescent="0.25">
      <c r="B316" s="513"/>
      <c r="C316" s="514"/>
      <c r="D316" s="515"/>
      <c r="E316" s="515"/>
      <c r="F316" s="515"/>
      <c r="G316" s="515"/>
      <c r="H316" s="516"/>
      <c r="I316" s="517"/>
      <c r="J316" s="64"/>
    </row>
    <row r="317" spans="2:10" ht="20.100000000000001" customHeight="1" x14ac:dyDescent="0.25">
      <c r="B317" s="513"/>
      <c r="C317" s="514"/>
      <c r="D317" s="515"/>
      <c r="E317" s="515"/>
      <c r="F317" s="515"/>
      <c r="G317" s="515"/>
      <c r="H317" s="516"/>
      <c r="I317" s="517"/>
      <c r="J317" s="64"/>
    </row>
    <row r="318" spans="2:10" ht="20.100000000000001" customHeight="1" x14ac:dyDescent="0.25">
      <c r="B318" s="513"/>
      <c r="C318" s="514"/>
      <c r="D318" s="515"/>
      <c r="E318" s="515"/>
      <c r="F318" s="515"/>
      <c r="G318" s="515"/>
      <c r="H318" s="516"/>
      <c r="I318" s="517"/>
      <c r="J318" s="64"/>
    </row>
    <row r="319" spans="2:10" ht="20.100000000000001" customHeight="1" x14ac:dyDescent="0.25">
      <c r="B319" s="513"/>
      <c r="C319" s="514"/>
      <c r="D319" s="515"/>
      <c r="E319" s="515"/>
      <c r="F319" s="515"/>
      <c r="G319" s="515"/>
      <c r="H319" s="516"/>
      <c r="I319" s="517"/>
      <c r="J319" s="64"/>
    </row>
    <row r="320" spans="2:10" ht="20.100000000000001" customHeight="1" x14ac:dyDescent="0.25">
      <c r="B320" s="513"/>
      <c r="C320" s="514"/>
      <c r="D320" s="515"/>
      <c r="E320" s="515"/>
      <c r="F320" s="515"/>
      <c r="G320" s="515"/>
      <c r="H320" s="516"/>
      <c r="I320" s="517"/>
      <c r="J320" s="64"/>
    </row>
    <row r="321" spans="2:10" ht="20.100000000000001" customHeight="1" x14ac:dyDescent="0.25">
      <c r="B321" s="513"/>
      <c r="C321" s="514"/>
      <c r="D321" s="515"/>
      <c r="E321" s="515"/>
      <c r="F321" s="515"/>
      <c r="G321" s="515"/>
      <c r="H321" s="516"/>
      <c r="I321" s="517"/>
      <c r="J321" s="64"/>
    </row>
    <row r="322" spans="2:10" ht="20.100000000000001" customHeight="1" x14ac:dyDescent="0.25">
      <c r="B322" s="513"/>
      <c r="C322" s="514"/>
      <c r="D322" s="515"/>
      <c r="E322" s="515"/>
      <c r="F322" s="515"/>
      <c r="G322" s="515"/>
      <c r="H322" s="516"/>
      <c r="I322" s="517"/>
      <c r="J322" s="64"/>
    </row>
    <row r="323" spans="2:10" ht="20.100000000000001" customHeight="1" x14ac:dyDescent="0.25">
      <c r="B323" s="513"/>
      <c r="C323" s="514"/>
      <c r="D323" s="515"/>
      <c r="E323" s="515"/>
      <c r="F323" s="515"/>
      <c r="G323" s="515"/>
      <c r="H323" s="516"/>
      <c r="I323" s="517"/>
      <c r="J323" s="64"/>
    </row>
    <row r="324" spans="2:10" ht="20.100000000000001" customHeight="1" x14ac:dyDescent="0.25">
      <c r="B324" s="513"/>
      <c r="C324" s="514"/>
      <c r="D324" s="515"/>
      <c r="E324" s="515"/>
      <c r="F324" s="515"/>
      <c r="G324" s="515"/>
      <c r="H324" s="516"/>
      <c r="I324" s="517"/>
      <c r="J324" s="64"/>
    </row>
    <row r="325" spans="2:10" ht="20.100000000000001" customHeight="1" x14ac:dyDescent="0.25">
      <c r="B325" s="513"/>
      <c r="C325" s="514"/>
      <c r="D325" s="515"/>
      <c r="E325" s="515"/>
      <c r="F325" s="515"/>
      <c r="G325" s="515"/>
      <c r="H325" s="516"/>
      <c r="I325" s="517"/>
      <c r="J325" s="64"/>
    </row>
    <row r="326" spans="2:10" ht="20.100000000000001" customHeight="1" x14ac:dyDescent="0.25">
      <c r="B326" s="513"/>
      <c r="C326" s="514"/>
      <c r="D326" s="515"/>
      <c r="E326" s="515"/>
      <c r="F326" s="515"/>
      <c r="G326" s="515"/>
      <c r="H326" s="516"/>
      <c r="I326" s="517"/>
      <c r="J326" s="64"/>
    </row>
    <row r="327" spans="2:10" ht="20.100000000000001" customHeight="1" x14ac:dyDescent="0.25">
      <c r="B327" s="513"/>
      <c r="C327" s="514"/>
      <c r="D327" s="515"/>
      <c r="E327" s="515"/>
      <c r="F327" s="515"/>
      <c r="G327" s="515"/>
      <c r="H327" s="516"/>
      <c r="I327" s="517"/>
      <c r="J327" s="64"/>
    </row>
    <row r="328" spans="2:10" ht="20.100000000000001" customHeight="1" x14ac:dyDescent="0.25">
      <c r="B328" s="513"/>
      <c r="C328" s="514"/>
      <c r="D328" s="515"/>
      <c r="E328" s="515"/>
      <c r="F328" s="515"/>
      <c r="G328" s="515"/>
      <c r="H328" s="516"/>
      <c r="I328" s="517"/>
      <c r="J328" s="64"/>
    </row>
    <row r="329" spans="2:10" ht="20.100000000000001" customHeight="1" x14ac:dyDescent="0.25">
      <c r="B329" s="513"/>
      <c r="C329" s="514"/>
      <c r="D329" s="515"/>
      <c r="E329" s="515"/>
      <c r="F329" s="515"/>
      <c r="G329" s="515"/>
      <c r="H329" s="516"/>
      <c r="I329" s="517"/>
      <c r="J329" s="64"/>
    </row>
    <row r="330" spans="2:10" ht="20.100000000000001" customHeight="1" x14ac:dyDescent="0.25">
      <c r="B330" s="513"/>
      <c r="C330" s="514"/>
      <c r="D330" s="515"/>
      <c r="E330" s="515"/>
      <c r="F330" s="515"/>
      <c r="G330" s="515"/>
      <c r="H330" s="516"/>
      <c r="I330" s="517"/>
      <c r="J330" s="64"/>
    </row>
    <row r="331" spans="2:10" ht="20.100000000000001" customHeight="1" x14ac:dyDescent="0.25">
      <c r="B331" s="513"/>
      <c r="C331" s="514"/>
      <c r="D331" s="515"/>
      <c r="E331" s="515"/>
      <c r="F331" s="515"/>
      <c r="G331" s="515"/>
      <c r="H331" s="516"/>
      <c r="I331" s="517"/>
      <c r="J331" s="64"/>
    </row>
    <row r="332" spans="2:10" ht="20.100000000000001" customHeight="1" x14ac:dyDescent="0.25">
      <c r="B332" s="513"/>
      <c r="C332" s="514"/>
      <c r="D332" s="515"/>
      <c r="E332" s="515"/>
      <c r="F332" s="515"/>
      <c r="G332" s="515"/>
      <c r="H332" s="516"/>
      <c r="I332" s="517"/>
      <c r="J332" s="64"/>
    </row>
    <row r="333" spans="2:10" ht="20.100000000000001" customHeight="1" x14ac:dyDescent="0.25">
      <c r="B333" s="513"/>
      <c r="C333" s="514"/>
      <c r="D333" s="515"/>
      <c r="E333" s="515"/>
      <c r="F333" s="515"/>
      <c r="G333" s="515"/>
      <c r="H333" s="516"/>
      <c r="I333" s="517"/>
      <c r="J333" s="64"/>
    </row>
    <row r="334" spans="2:10" ht="20.100000000000001" customHeight="1" x14ac:dyDescent="0.25">
      <c r="B334" s="513"/>
      <c r="C334" s="514"/>
      <c r="D334" s="515"/>
      <c r="E334" s="515"/>
      <c r="F334" s="515"/>
      <c r="G334" s="515"/>
      <c r="H334" s="516"/>
      <c r="I334" s="517"/>
      <c r="J334" s="64"/>
    </row>
    <row r="335" spans="2:10" ht="20.100000000000001" customHeight="1" x14ac:dyDescent="0.25">
      <c r="B335" s="513"/>
      <c r="C335" s="514"/>
      <c r="D335" s="515"/>
      <c r="E335" s="515"/>
      <c r="F335" s="515"/>
      <c r="G335" s="515"/>
      <c r="H335" s="516"/>
      <c r="I335" s="517"/>
      <c r="J335" s="64"/>
    </row>
    <row r="336" spans="2:10" ht="20.100000000000001" customHeight="1" x14ac:dyDescent="0.25">
      <c r="B336" s="513"/>
      <c r="C336" s="514"/>
      <c r="D336" s="515"/>
      <c r="E336" s="515"/>
      <c r="F336" s="515"/>
      <c r="G336" s="515"/>
      <c r="H336" s="516"/>
      <c r="I336" s="517"/>
      <c r="J336" s="64"/>
    </row>
    <row r="337" spans="2:10" ht="20.100000000000001" customHeight="1" x14ac:dyDescent="0.25">
      <c r="B337" s="513"/>
      <c r="C337" s="514"/>
      <c r="D337" s="515"/>
      <c r="E337" s="515"/>
      <c r="F337" s="515"/>
      <c r="G337" s="515"/>
      <c r="H337" s="516"/>
      <c r="I337" s="517"/>
      <c r="J337" s="64"/>
    </row>
    <row r="338" spans="2:10" ht="20.100000000000001" customHeight="1" x14ac:dyDescent="0.25">
      <c r="B338" s="513"/>
      <c r="C338" s="514"/>
      <c r="D338" s="515"/>
      <c r="E338" s="515"/>
      <c r="F338" s="515"/>
      <c r="G338" s="515"/>
      <c r="H338" s="516"/>
      <c r="I338" s="517"/>
      <c r="J338" s="64"/>
    </row>
    <row r="339" spans="2:10" ht="20.100000000000001" customHeight="1" x14ac:dyDescent="0.25">
      <c r="B339" s="513"/>
      <c r="C339" s="514"/>
      <c r="D339" s="515"/>
      <c r="E339" s="515"/>
      <c r="F339" s="515"/>
      <c r="G339" s="515"/>
      <c r="H339" s="516"/>
      <c r="I339" s="517"/>
      <c r="J339" s="64"/>
    </row>
    <row r="340" spans="2:10" ht="20.100000000000001" customHeight="1" x14ac:dyDescent="0.25">
      <c r="B340" s="513"/>
      <c r="C340" s="514"/>
      <c r="D340" s="515"/>
      <c r="E340" s="515"/>
      <c r="F340" s="515"/>
      <c r="G340" s="515"/>
      <c r="H340" s="516"/>
      <c r="I340" s="517"/>
      <c r="J340" s="64"/>
    </row>
    <row r="341" spans="2:10" ht="20.100000000000001" customHeight="1" x14ac:dyDescent="0.25">
      <c r="B341" s="513"/>
      <c r="C341" s="514"/>
      <c r="D341" s="515"/>
      <c r="E341" s="515"/>
      <c r="F341" s="515"/>
      <c r="G341" s="515"/>
      <c r="H341" s="516"/>
      <c r="I341" s="517"/>
      <c r="J341" s="64"/>
    </row>
    <row r="342" spans="2:10" ht="20.100000000000001" customHeight="1" x14ac:dyDescent="0.25">
      <c r="B342" s="513"/>
      <c r="C342" s="514"/>
      <c r="D342" s="515"/>
      <c r="E342" s="515"/>
      <c r="F342" s="515"/>
      <c r="G342" s="515"/>
      <c r="H342" s="516"/>
      <c r="I342" s="517"/>
      <c r="J342" s="64"/>
    </row>
    <row r="343" spans="2:10" ht="20.100000000000001" customHeight="1" x14ac:dyDescent="0.25">
      <c r="B343" s="513"/>
      <c r="C343" s="514"/>
      <c r="D343" s="515"/>
      <c r="E343" s="515"/>
      <c r="F343" s="515"/>
      <c r="G343" s="515"/>
      <c r="H343" s="516"/>
      <c r="I343" s="517"/>
      <c r="J343" s="64"/>
    </row>
    <row r="344" spans="2:10" ht="20.100000000000001" customHeight="1" x14ac:dyDescent="0.25">
      <c r="B344" s="513"/>
      <c r="C344" s="514"/>
      <c r="D344" s="515"/>
      <c r="E344" s="515"/>
      <c r="F344" s="515"/>
      <c r="G344" s="515"/>
      <c r="H344" s="516"/>
      <c r="I344" s="517"/>
      <c r="J344" s="64"/>
    </row>
    <row r="345" spans="2:10" ht="20.100000000000001" customHeight="1" x14ac:dyDescent="0.25">
      <c r="B345" s="513"/>
      <c r="C345" s="514"/>
      <c r="D345" s="515"/>
      <c r="E345" s="515"/>
      <c r="F345" s="515"/>
      <c r="G345" s="515"/>
      <c r="H345" s="516"/>
      <c r="I345" s="517"/>
      <c r="J345" s="64"/>
    </row>
    <row r="346" spans="2:10" ht="20.100000000000001" customHeight="1" x14ac:dyDescent="0.25">
      <c r="B346" s="513"/>
      <c r="C346" s="514"/>
      <c r="D346" s="515"/>
      <c r="E346" s="515"/>
      <c r="F346" s="515"/>
      <c r="G346" s="515"/>
      <c r="H346" s="516"/>
      <c r="I346" s="517"/>
      <c r="J346" s="64"/>
    </row>
    <row r="347" spans="2:10" ht="20.100000000000001" customHeight="1" x14ac:dyDescent="0.25">
      <c r="B347" s="513"/>
      <c r="C347" s="514"/>
      <c r="D347" s="515"/>
      <c r="E347" s="515"/>
      <c r="F347" s="515"/>
      <c r="G347" s="515"/>
      <c r="H347" s="516"/>
      <c r="I347" s="517"/>
      <c r="J347" s="64"/>
    </row>
    <row r="348" spans="2:10" ht="20.100000000000001" customHeight="1" x14ac:dyDescent="0.25">
      <c r="B348" s="513"/>
      <c r="C348" s="514"/>
      <c r="D348" s="515"/>
      <c r="E348" s="515"/>
      <c r="F348" s="515"/>
      <c r="G348" s="515"/>
      <c r="H348" s="516"/>
      <c r="I348" s="517"/>
      <c r="J348" s="64"/>
    </row>
    <row r="349" spans="2:10" ht="20.100000000000001" customHeight="1" x14ac:dyDescent="0.25">
      <c r="B349" s="513"/>
      <c r="C349" s="514"/>
      <c r="D349" s="515"/>
      <c r="E349" s="515"/>
      <c r="F349" s="515"/>
      <c r="G349" s="515"/>
      <c r="H349" s="516"/>
      <c r="I349" s="517"/>
      <c r="J349" s="64"/>
    </row>
    <row r="350" spans="2:10" ht="20.100000000000001" customHeight="1" x14ac:dyDescent="0.25">
      <c r="B350" s="513"/>
      <c r="C350" s="514"/>
      <c r="D350" s="515"/>
      <c r="E350" s="515"/>
      <c r="F350" s="515"/>
      <c r="G350" s="515"/>
      <c r="H350" s="516"/>
      <c r="I350" s="517"/>
      <c r="J350" s="64"/>
    </row>
    <row r="351" spans="2:10" ht="20.100000000000001" customHeight="1" x14ac:dyDescent="0.25">
      <c r="B351" s="513"/>
      <c r="C351" s="514"/>
      <c r="D351" s="515"/>
      <c r="E351" s="515"/>
      <c r="F351" s="515"/>
      <c r="G351" s="515"/>
      <c r="H351" s="516"/>
      <c r="I351" s="517"/>
      <c r="J351" s="64"/>
    </row>
    <row r="352" spans="2:10" ht="20.100000000000001" customHeight="1" x14ac:dyDescent="0.25">
      <c r="B352" s="513"/>
      <c r="C352" s="514"/>
      <c r="D352" s="515"/>
      <c r="E352" s="515"/>
      <c r="F352" s="515"/>
      <c r="G352" s="515"/>
      <c r="H352" s="516"/>
      <c r="I352" s="517"/>
      <c r="J352" s="64"/>
    </row>
    <row r="353" spans="2:10" ht="20.100000000000001" customHeight="1" x14ac:dyDescent="0.25">
      <c r="B353" s="513"/>
      <c r="C353" s="514"/>
      <c r="D353" s="515"/>
      <c r="E353" s="515"/>
      <c r="F353" s="515"/>
      <c r="G353" s="515"/>
      <c r="H353" s="516"/>
      <c r="I353" s="517"/>
      <c r="J353" s="64"/>
    </row>
    <row r="354" spans="2:10" ht="20.100000000000001" customHeight="1" x14ac:dyDescent="0.25">
      <c r="B354" s="513"/>
      <c r="C354" s="514"/>
      <c r="D354" s="515"/>
      <c r="E354" s="515"/>
      <c r="F354" s="515"/>
      <c r="G354" s="515"/>
      <c r="H354" s="516"/>
      <c r="I354" s="517"/>
      <c r="J354" s="64"/>
    </row>
    <row r="355" spans="2:10" ht="20.100000000000001" customHeight="1" x14ac:dyDescent="0.25">
      <c r="B355" s="513"/>
      <c r="C355" s="514"/>
      <c r="D355" s="515"/>
      <c r="E355" s="515"/>
      <c r="F355" s="515"/>
      <c r="G355" s="515"/>
      <c r="H355" s="516"/>
      <c r="I355" s="517"/>
      <c r="J355" s="64"/>
    </row>
    <row r="356" spans="2:10" ht="20.100000000000001" customHeight="1" x14ac:dyDescent="0.25">
      <c r="B356" s="513"/>
      <c r="C356" s="514"/>
      <c r="D356" s="515"/>
      <c r="E356" s="515"/>
      <c r="F356" s="515"/>
      <c r="G356" s="515"/>
      <c r="H356" s="516"/>
      <c r="I356" s="517"/>
      <c r="J356" s="64"/>
    </row>
    <row r="357" spans="2:10" ht="20.100000000000001" customHeight="1" x14ac:dyDescent="0.25">
      <c r="B357" s="513"/>
      <c r="C357" s="514"/>
      <c r="D357" s="515"/>
      <c r="E357" s="515"/>
      <c r="F357" s="515"/>
      <c r="G357" s="515"/>
      <c r="H357" s="516"/>
      <c r="I357" s="517"/>
      <c r="J357" s="64"/>
    </row>
    <row r="358" spans="2:10" ht="20.100000000000001" customHeight="1" x14ac:dyDescent="0.25">
      <c r="B358" s="513"/>
      <c r="C358" s="514"/>
      <c r="D358" s="515"/>
      <c r="E358" s="515"/>
      <c r="F358" s="515"/>
      <c r="G358" s="515"/>
      <c r="H358" s="516"/>
      <c r="I358" s="517"/>
      <c r="J358" s="64"/>
    </row>
    <row r="359" spans="2:10" ht="20.100000000000001" customHeight="1" x14ac:dyDescent="0.25">
      <c r="B359" s="513"/>
      <c r="C359" s="514"/>
      <c r="D359" s="515"/>
      <c r="E359" s="515"/>
      <c r="F359" s="515"/>
      <c r="G359" s="515"/>
      <c r="H359" s="516"/>
      <c r="I359" s="517"/>
      <c r="J359" s="64"/>
    </row>
    <row r="360" spans="2:10" ht="20.100000000000001" customHeight="1" x14ac:dyDescent="0.25">
      <c r="B360" s="513"/>
      <c r="C360" s="514"/>
      <c r="D360" s="515"/>
      <c r="E360" s="515"/>
      <c r="F360" s="515"/>
      <c r="G360" s="515"/>
      <c r="H360" s="516"/>
      <c r="I360" s="517"/>
      <c r="J360" s="64"/>
    </row>
    <row r="361" spans="2:10" ht="20.100000000000001" customHeight="1" x14ac:dyDescent="0.25">
      <c r="B361" s="513"/>
      <c r="C361" s="514"/>
      <c r="D361" s="515"/>
      <c r="E361" s="515"/>
      <c r="F361" s="515"/>
      <c r="G361" s="515"/>
      <c r="H361" s="516"/>
      <c r="I361" s="517"/>
      <c r="J361" s="64"/>
    </row>
    <row r="362" spans="2:10" ht="20.100000000000001" customHeight="1" x14ac:dyDescent="0.25">
      <c r="B362" s="513"/>
      <c r="C362" s="514"/>
      <c r="D362" s="515"/>
      <c r="E362" s="515"/>
      <c r="F362" s="515"/>
      <c r="G362" s="515"/>
      <c r="H362" s="516"/>
      <c r="I362" s="517"/>
      <c r="J362" s="64"/>
    </row>
    <row r="363" spans="2:10" ht="20.100000000000001" customHeight="1" x14ac:dyDescent="0.25">
      <c r="B363" s="513"/>
      <c r="C363" s="514"/>
      <c r="D363" s="515"/>
      <c r="E363" s="515"/>
      <c r="F363" s="515"/>
      <c r="G363" s="515"/>
      <c r="H363" s="516"/>
      <c r="I363" s="517"/>
      <c r="J363" s="64"/>
    </row>
    <row r="364" spans="2:10" ht="20.100000000000001" customHeight="1" x14ac:dyDescent="0.25">
      <c r="B364" s="513"/>
      <c r="C364" s="514"/>
      <c r="D364" s="515"/>
      <c r="E364" s="515"/>
      <c r="F364" s="515"/>
      <c r="G364" s="515"/>
      <c r="H364" s="516"/>
      <c r="I364" s="517"/>
      <c r="J364" s="64"/>
    </row>
    <row r="365" spans="2:10" ht="20.100000000000001" customHeight="1" x14ac:dyDescent="0.25">
      <c r="B365" s="513"/>
      <c r="C365" s="514"/>
      <c r="D365" s="515"/>
      <c r="E365" s="515"/>
      <c r="F365" s="515"/>
      <c r="G365" s="515"/>
      <c r="H365" s="516"/>
      <c r="I365" s="517"/>
      <c r="J365" s="64"/>
    </row>
    <row r="366" spans="2:10" ht="20.100000000000001" customHeight="1" x14ac:dyDescent="0.25">
      <c r="B366" s="513"/>
      <c r="C366" s="514"/>
      <c r="D366" s="515"/>
      <c r="E366" s="515"/>
      <c r="F366" s="515"/>
      <c r="G366" s="515"/>
      <c r="H366" s="516"/>
      <c r="I366" s="517"/>
      <c r="J366" s="64"/>
    </row>
    <row r="367" spans="2:10" ht="20.100000000000001" customHeight="1" x14ac:dyDescent="0.25">
      <c r="B367" s="513"/>
      <c r="C367" s="514"/>
      <c r="D367" s="515"/>
      <c r="E367" s="515"/>
      <c r="F367" s="515"/>
      <c r="G367" s="515"/>
      <c r="H367" s="516"/>
      <c r="I367" s="517"/>
      <c r="J367" s="64"/>
    </row>
    <row r="368" spans="2:10" ht="20.100000000000001" customHeight="1" x14ac:dyDescent="0.25">
      <c r="B368" s="513"/>
      <c r="C368" s="514"/>
      <c r="D368" s="515"/>
      <c r="E368" s="515"/>
      <c r="F368" s="515"/>
      <c r="G368" s="515"/>
      <c r="H368" s="516"/>
      <c r="I368" s="517"/>
      <c r="J368" s="64"/>
    </row>
    <row r="369" spans="2:10" ht="20.100000000000001" customHeight="1" x14ac:dyDescent="0.25">
      <c r="B369" s="513"/>
      <c r="C369" s="514"/>
      <c r="D369" s="515"/>
      <c r="E369" s="515"/>
      <c r="F369" s="515"/>
      <c r="G369" s="515"/>
      <c r="H369" s="516"/>
      <c r="I369" s="517"/>
      <c r="J369" s="64"/>
    </row>
    <row r="370" spans="2:10" ht="20.100000000000001" customHeight="1" x14ac:dyDescent="0.25">
      <c r="B370" s="513"/>
      <c r="C370" s="514"/>
      <c r="D370" s="515"/>
      <c r="E370" s="515"/>
      <c r="F370" s="515"/>
      <c r="G370" s="515"/>
      <c r="H370" s="516"/>
      <c r="I370" s="517"/>
      <c r="J370" s="64"/>
    </row>
    <row r="371" spans="2:10" ht="20.100000000000001" customHeight="1" x14ac:dyDescent="0.25">
      <c r="B371" s="513"/>
      <c r="C371" s="514"/>
      <c r="D371" s="515"/>
      <c r="E371" s="515"/>
      <c r="F371" s="515"/>
      <c r="G371" s="515"/>
      <c r="H371" s="516"/>
      <c r="I371" s="517"/>
      <c r="J371" s="64"/>
    </row>
    <row r="372" spans="2:10" ht="20.100000000000001" customHeight="1" x14ac:dyDescent="0.25">
      <c r="B372" s="513"/>
      <c r="C372" s="514"/>
      <c r="D372" s="515"/>
      <c r="E372" s="515"/>
      <c r="F372" s="515"/>
      <c r="G372" s="515"/>
      <c r="H372" s="516"/>
      <c r="I372" s="517"/>
      <c r="J372" s="64"/>
    </row>
    <row r="373" spans="2:10" ht="20.100000000000001" customHeight="1" x14ac:dyDescent="0.25">
      <c r="B373" s="513"/>
      <c r="C373" s="514"/>
      <c r="D373" s="515"/>
      <c r="E373" s="515"/>
      <c r="F373" s="515"/>
      <c r="G373" s="515"/>
      <c r="H373" s="516"/>
      <c r="I373" s="517"/>
      <c r="J373" s="64"/>
    </row>
    <row r="374" spans="2:10" ht="20.100000000000001" customHeight="1" x14ac:dyDescent="0.25">
      <c r="B374" s="513"/>
      <c r="C374" s="514"/>
      <c r="D374" s="515"/>
      <c r="E374" s="515"/>
      <c r="F374" s="515"/>
      <c r="G374" s="515"/>
      <c r="H374" s="516"/>
      <c r="I374" s="517"/>
      <c r="J374" s="64"/>
    </row>
    <row r="375" spans="2:10" ht="20.100000000000001" customHeight="1" x14ac:dyDescent="0.25">
      <c r="B375" s="513"/>
      <c r="C375" s="514"/>
      <c r="D375" s="515"/>
      <c r="E375" s="515"/>
      <c r="F375" s="515"/>
      <c r="G375" s="515"/>
      <c r="H375" s="516"/>
      <c r="I375" s="517"/>
      <c r="J375" s="64"/>
    </row>
    <row r="376" spans="2:10" ht="20.100000000000001" customHeight="1" x14ac:dyDescent="0.25">
      <c r="B376" s="513"/>
      <c r="C376" s="514"/>
      <c r="D376" s="515"/>
      <c r="E376" s="515"/>
      <c r="F376" s="515"/>
      <c r="G376" s="515"/>
      <c r="H376" s="516"/>
      <c r="I376" s="517"/>
      <c r="J376" s="64"/>
    </row>
    <row r="377" spans="2:10" ht="20.100000000000001" customHeight="1" x14ac:dyDescent="0.25">
      <c r="B377" s="513"/>
      <c r="C377" s="514"/>
      <c r="D377" s="515"/>
      <c r="E377" s="515"/>
      <c r="F377" s="515"/>
      <c r="G377" s="515"/>
      <c r="H377" s="516"/>
      <c r="I377" s="517"/>
      <c r="J377" s="64"/>
    </row>
    <row r="378" spans="2:10" ht="20.100000000000001" customHeight="1" x14ac:dyDescent="0.25">
      <c r="B378" s="513"/>
      <c r="C378" s="514"/>
      <c r="D378" s="515"/>
      <c r="E378" s="515"/>
      <c r="F378" s="515"/>
      <c r="G378" s="515"/>
      <c r="H378" s="516"/>
      <c r="I378" s="517"/>
      <c r="J378" s="64"/>
    </row>
    <row r="379" spans="2:10" ht="20.100000000000001" customHeight="1" x14ac:dyDescent="0.25">
      <c r="B379" s="513"/>
      <c r="C379" s="514"/>
      <c r="D379" s="515"/>
      <c r="E379" s="515"/>
      <c r="F379" s="515"/>
      <c r="G379" s="515"/>
      <c r="H379" s="516"/>
      <c r="I379" s="517"/>
      <c r="J379" s="64"/>
    </row>
    <row r="380" spans="2:10" ht="20.100000000000001" customHeight="1" x14ac:dyDescent="0.25">
      <c r="B380" s="513"/>
      <c r="C380" s="514"/>
      <c r="D380" s="515"/>
      <c r="E380" s="515"/>
      <c r="F380" s="515"/>
      <c r="G380" s="515"/>
      <c r="H380" s="516"/>
      <c r="I380" s="517"/>
      <c r="J380" s="64"/>
    </row>
    <row r="381" spans="2:10" ht="20.100000000000001" customHeight="1" x14ac:dyDescent="0.25">
      <c r="B381" s="513"/>
      <c r="C381" s="514"/>
      <c r="D381" s="515"/>
      <c r="E381" s="515"/>
      <c r="F381" s="515"/>
      <c r="G381" s="515"/>
      <c r="H381" s="516"/>
      <c r="I381" s="517"/>
      <c r="J381" s="64"/>
    </row>
    <row r="382" spans="2:10" ht="20.100000000000001" customHeight="1" x14ac:dyDescent="0.25">
      <c r="B382" s="513"/>
      <c r="C382" s="514"/>
      <c r="D382" s="515"/>
      <c r="E382" s="515"/>
      <c r="F382" s="515"/>
      <c r="G382" s="515"/>
      <c r="H382" s="516"/>
      <c r="I382" s="517"/>
      <c r="J382" s="64"/>
    </row>
    <row r="383" spans="2:10" ht="20.100000000000001" customHeight="1" x14ac:dyDescent="0.25">
      <c r="B383" s="513"/>
      <c r="C383" s="514"/>
      <c r="D383" s="515"/>
      <c r="E383" s="515"/>
      <c r="F383" s="515"/>
      <c r="G383" s="515"/>
      <c r="H383" s="516"/>
      <c r="I383" s="517"/>
      <c r="J383" s="64"/>
    </row>
    <row r="384" spans="2:10" ht="20.100000000000001" customHeight="1" x14ac:dyDescent="0.25">
      <c r="B384" s="513"/>
      <c r="C384" s="514"/>
      <c r="D384" s="515"/>
      <c r="E384" s="515"/>
      <c r="F384" s="515"/>
      <c r="G384" s="515"/>
      <c r="H384" s="516"/>
      <c r="I384" s="517"/>
      <c r="J384" s="64"/>
    </row>
    <row r="385" spans="2:10" ht="20.100000000000001" customHeight="1" x14ac:dyDescent="0.25">
      <c r="B385" s="513"/>
      <c r="C385" s="514"/>
      <c r="D385" s="515"/>
      <c r="E385" s="515"/>
      <c r="F385" s="515"/>
      <c r="G385" s="515"/>
      <c r="H385" s="516"/>
      <c r="I385" s="517"/>
      <c r="J385" s="64"/>
    </row>
    <row r="386" spans="2:10" ht="20.100000000000001" customHeight="1" x14ac:dyDescent="0.25">
      <c r="B386" s="513"/>
      <c r="C386" s="514"/>
      <c r="D386" s="515"/>
      <c r="E386" s="515"/>
      <c r="F386" s="515"/>
      <c r="G386" s="515"/>
      <c r="H386" s="516"/>
      <c r="I386" s="517"/>
      <c r="J386" s="64"/>
    </row>
    <row r="387" spans="2:10" ht="20.100000000000001" customHeight="1" x14ac:dyDescent="0.25">
      <c r="B387" s="513"/>
      <c r="C387" s="514"/>
      <c r="D387" s="515"/>
      <c r="E387" s="515"/>
      <c r="F387" s="515"/>
      <c r="G387" s="515"/>
      <c r="H387" s="516"/>
      <c r="I387" s="517"/>
      <c r="J387" s="64"/>
    </row>
    <row r="388" spans="2:10" ht="20.100000000000001" customHeight="1" x14ac:dyDescent="0.25">
      <c r="B388" s="513"/>
      <c r="C388" s="514"/>
      <c r="D388" s="515"/>
      <c r="E388" s="515"/>
      <c r="F388" s="515"/>
      <c r="G388" s="515"/>
      <c r="H388" s="516"/>
      <c r="I388" s="517"/>
      <c r="J388" s="64"/>
    </row>
    <row r="389" spans="2:10" ht="20.100000000000001" customHeight="1" x14ac:dyDescent="0.25">
      <c r="B389" s="513"/>
      <c r="C389" s="514"/>
      <c r="D389" s="515"/>
      <c r="E389" s="515"/>
      <c r="F389" s="515"/>
      <c r="G389" s="515"/>
      <c r="H389" s="516"/>
      <c r="I389" s="517"/>
      <c r="J389" s="64"/>
    </row>
    <row r="390" spans="2:10" ht="20.100000000000001" customHeight="1" x14ac:dyDescent="0.25">
      <c r="B390" s="513"/>
      <c r="C390" s="514"/>
      <c r="D390" s="515"/>
      <c r="E390" s="515"/>
      <c r="F390" s="515"/>
      <c r="G390" s="515"/>
      <c r="H390" s="516"/>
      <c r="I390" s="517"/>
      <c r="J390" s="64"/>
    </row>
    <row r="391" spans="2:10" ht="20.100000000000001" customHeight="1" x14ac:dyDescent="0.25">
      <c r="B391" s="513"/>
      <c r="C391" s="514"/>
      <c r="D391" s="515"/>
      <c r="E391" s="515"/>
      <c r="F391" s="515"/>
      <c r="G391" s="515"/>
      <c r="H391" s="516"/>
      <c r="I391" s="517"/>
      <c r="J391" s="64"/>
    </row>
    <row r="392" spans="2:10" ht="20.100000000000001" customHeight="1" x14ac:dyDescent="0.25">
      <c r="B392" s="513"/>
      <c r="C392" s="514"/>
      <c r="D392" s="515"/>
      <c r="E392" s="515"/>
      <c r="F392" s="515"/>
      <c r="G392" s="515"/>
      <c r="H392" s="516"/>
      <c r="I392" s="517"/>
      <c r="J392" s="64"/>
    </row>
    <row r="393" spans="2:10" ht="20.100000000000001" customHeight="1" x14ac:dyDescent="0.25">
      <c r="B393" s="513"/>
      <c r="C393" s="514"/>
      <c r="D393" s="515"/>
      <c r="E393" s="515"/>
      <c r="F393" s="515"/>
      <c r="G393" s="515"/>
      <c r="H393" s="516"/>
      <c r="I393" s="517"/>
      <c r="J393" s="64"/>
    </row>
    <row r="394" spans="2:10" ht="20.100000000000001" customHeight="1" x14ac:dyDescent="0.25">
      <c r="B394" s="513"/>
      <c r="C394" s="514"/>
      <c r="D394" s="515"/>
      <c r="E394" s="515"/>
      <c r="F394" s="515"/>
      <c r="G394" s="515"/>
      <c r="H394" s="516"/>
      <c r="I394" s="517"/>
      <c r="J394" s="64"/>
    </row>
    <row r="395" spans="2:10" ht="20.100000000000001" customHeight="1" x14ac:dyDescent="0.25">
      <c r="B395" s="513"/>
      <c r="C395" s="514"/>
      <c r="D395" s="515"/>
      <c r="E395" s="515"/>
      <c r="F395" s="515"/>
      <c r="G395" s="515"/>
      <c r="H395" s="516"/>
      <c r="I395" s="517"/>
      <c r="J395" s="64"/>
    </row>
    <row r="396" spans="2:10" ht="20.100000000000001" customHeight="1" x14ac:dyDescent="0.25">
      <c r="B396" s="513"/>
      <c r="C396" s="514"/>
      <c r="D396" s="515"/>
      <c r="E396" s="515"/>
      <c r="F396" s="515"/>
      <c r="G396" s="515"/>
      <c r="H396" s="516"/>
      <c r="I396" s="517"/>
      <c r="J396" s="64"/>
    </row>
    <row r="397" spans="2:10" ht="20.100000000000001" customHeight="1" x14ac:dyDescent="0.25">
      <c r="B397" s="513"/>
      <c r="C397" s="514"/>
      <c r="D397" s="515"/>
      <c r="E397" s="515"/>
      <c r="F397" s="515"/>
      <c r="G397" s="515"/>
      <c r="H397" s="516"/>
      <c r="I397" s="517"/>
      <c r="J397" s="64"/>
    </row>
    <row r="398" spans="2:10" ht="20.100000000000001" customHeight="1" x14ac:dyDescent="0.25">
      <c r="B398" s="513"/>
      <c r="C398" s="514"/>
      <c r="D398" s="515"/>
      <c r="E398" s="515"/>
      <c r="F398" s="515"/>
      <c r="G398" s="515"/>
      <c r="H398" s="516"/>
      <c r="I398" s="517"/>
      <c r="J398" s="64"/>
    </row>
    <row r="399" spans="2:10" ht="20.100000000000001" customHeight="1" x14ac:dyDescent="0.25">
      <c r="B399" s="513"/>
      <c r="C399" s="514"/>
      <c r="D399" s="515"/>
      <c r="E399" s="515"/>
      <c r="F399" s="515"/>
      <c r="G399" s="515"/>
      <c r="H399" s="516"/>
      <c r="I399" s="517"/>
      <c r="J399" s="64"/>
    </row>
    <row r="400" spans="2:10" ht="20.100000000000001" customHeight="1" x14ac:dyDescent="0.25">
      <c r="B400" s="513"/>
      <c r="C400" s="514"/>
      <c r="D400" s="515"/>
      <c r="E400" s="515"/>
      <c r="F400" s="515"/>
      <c r="G400" s="515"/>
      <c r="H400" s="516"/>
      <c r="I400" s="517"/>
      <c r="J400" s="64"/>
    </row>
    <row r="401" spans="2:10" ht="20.100000000000001" customHeight="1" x14ac:dyDescent="0.25">
      <c r="B401" s="513"/>
      <c r="C401" s="514"/>
      <c r="D401" s="515"/>
      <c r="E401" s="515"/>
      <c r="F401" s="515"/>
      <c r="G401" s="515"/>
      <c r="H401" s="516"/>
      <c r="I401" s="517"/>
      <c r="J401" s="64"/>
    </row>
    <row r="402" spans="2:10" ht="20.100000000000001" customHeight="1" x14ac:dyDescent="0.25">
      <c r="B402" s="513"/>
      <c r="C402" s="514"/>
      <c r="D402" s="515"/>
      <c r="E402" s="515"/>
      <c r="F402" s="515"/>
      <c r="G402" s="515"/>
      <c r="H402" s="516"/>
      <c r="I402" s="517"/>
      <c r="J402" s="64"/>
    </row>
    <row r="403" spans="2:10" ht="20.100000000000001" customHeight="1" x14ac:dyDescent="0.25">
      <c r="B403" s="513"/>
      <c r="C403" s="514"/>
      <c r="D403" s="515"/>
      <c r="E403" s="515"/>
      <c r="F403" s="515"/>
      <c r="G403" s="515"/>
      <c r="H403" s="516"/>
      <c r="I403" s="517"/>
      <c r="J403" s="64"/>
    </row>
    <row r="404" spans="2:10" ht="20.100000000000001" customHeight="1" x14ac:dyDescent="0.25">
      <c r="B404" s="513"/>
      <c r="C404" s="514"/>
      <c r="D404" s="515"/>
      <c r="E404" s="515"/>
      <c r="F404" s="515"/>
      <c r="G404" s="515"/>
      <c r="H404" s="516"/>
      <c r="I404" s="517"/>
      <c r="J404" s="64"/>
    </row>
    <row r="405" spans="2:10" ht="20.100000000000001" customHeight="1" x14ac:dyDescent="0.25">
      <c r="B405" s="513"/>
      <c r="C405" s="514"/>
      <c r="D405" s="515"/>
      <c r="E405" s="515"/>
      <c r="F405" s="515"/>
      <c r="G405" s="515"/>
      <c r="H405" s="516"/>
      <c r="I405" s="517"/>
      <c r="J405" s="64"/>
    </row>
    <row r="406" spans="2:10" ht="20.100000000000001" customHeight="1" x14ac:dyDescent="0.25">
      <c r="B406" s="513"/>
      <c r="C406" s="514"/>
      <c r="D406" s="515"/>
      <c r="E406" s="515"/>
      <c r="F406" s="515"/>
      <c r="G406" s="515"/>
      <c r="H406" s="516"/>
      <c r="I406" s="517"/>
      <c r="J406" s="64"/>
    </row>
    <row r="407" spans="2:10" ht="20.100000000000001" customHeight="1" x14ac:dyDescent="0.25">
      <c r="B407" s="513"/>
      <c r="C407" s="514"/>
      <c r="D407" s="515"/>
      <c r="E407" s="515"/>
      <c r="F407" s="515"/>
      <c r="G407" s="515"/>
      <c r="H407" s="516"/>
      <c r="I407" s="517"/>
      <c r="J407" s="64"/>
    </row>
    <row r="408" spans="2:10" ht="20.100000000000001" customHeight="1" x14ac:dyDescent="0.25">
      <c r="B408" s="513"/>
      <c r="C408" s="514"/>
      <c r="D408" s="515"/>
      <c r="E408" s="515"/>
      <c r="F408" s="515"/>
      <c r="G408" s="515"/>
      <c r="H408" s="516"/>
      <c r="I408" s="517"/>
      <c r="J408" s="64"/>
    </row>
    <row r="409" spans="2:10" ht="20.100000000000001" customHeight="1" x14ac:dyDescent="0.25">
      <c r="B409" s="513"/>
      <c r="C409" s="514"/>
      <c r="D409" s="515"/>
      <c r="E409" s="515"/>
      <c r="F409" s="515"/>
      <c r="G409" s="515"/>
      <c r="H409" s="516"/>
      <c r="I409" s="517"/>
      <c r="J409" s="64"/>
    </row>
    <row r="410" spans="2:10" ht="20.100000000000001" customHeight="1" x14ac:dyDescent="0.25">
      <c r="B410" s="513"/>
      <c r="C410" s="514"/>
      <c r="D410" s="515"/>
      <c r="E410" s="515"/>
      <c r="F410" s="515"/>
      <c r="G410" s="515"/>
      <c r="H410" s="516"/>
      <c r="I410" s="517"/>
      <c r="J410" s="64"/>
    </row>
    <row r="411" spans="2:10" ht="20.100000000000001" customHeight="1" x14ac:dyDescent="0.25">
      <c r="B411" s="513"/>
      <c r="C411" s="514"/>
      <c r="D411" s="515"/>
      <c r="E411" s="515"/>
      <c r="F411" s="515"/>
      <c r="G411" s="515"/>
      <c r="H411" s="516"/>
      <c r="I411" s="517"/>
      <c r="J411" s="64"/>
    </row>
    <row r="412" spans="2:10" ht="20.100000000000001" customHeight="1" x14ac:dyDescent="0.25">
      <c r="B412" s="513"/>
      <c r="C412" s="514"/>
      <c r="D412" s="515"/>
      <c r="E412" s="515"/>
      <c r="F412" s="515"/>
      <c r="G412" s="515"/>
      <c r="H412" s="516"/>
      <c r="I412" s="517"/>
      <c r="J412" s="64"/>
    </row>
    <row r="413" spans="2:10" ht="20.100000000000001" customHeight="1" x14ac:dyDescent="0.25">
      <c r="B413" s="513"/>
      <c r="C413" s="514"/>
      <c r="D413" s="515"/>
      <c r="E413" s="515"/>
      <c r="F413" s="515"/>
      <c r="G413" s="515"/>
      <c r="H413" s="516"/>
      <c r="I413" s="517"/>
      <c r="J413" s="64"/>
    </row>
    <row r="414" spans="2:10" ht="20.100000000000001" customHeight="1" x14ac:dyDescent="0.25">
      <c r="B414" s="513"/>
      <c r="C414" s="514"/>
      <c r="D414" s="515"/>
      <c r="E414" s="515"/>
      <c r="F414" s="515"/>
      <c r="G414" s="515"/>
      <c r="H414" s="516"/>
      <c r="I414" s="517"/>
      <c r="J414" s="64"/>
    </row>
    <row r="415" spans="2:10" ht="20.100000000000001" customHeight="1" x14ac:dyDescent="0.25">
      <c r="B415" s="513"/>
      <c r="C415" s="514"/>
      <c r="D415" s="515"/>
      <c r="E415" s="515"/>
      <c r="F415" s="515"/>
      <c r="G415" s="515"/>
      <c r="H415" s="516"/>
      <c r="I415" s="517"/>
      <c r="J415" s="64"/>
    </row>
    <row r="416" spans="2:10" ht="20.100000000000001" customHeight="1" x14ac:dyDescent="0.25">
      <c r="B416" s="513"/>
      <c r="C416" s="514"/>
      <c r="D416" s="515"/>
      <c r="E416" s="515"/>
      <c r="F416" s="515"/>
      <c r="G416" s="515"/>
      <c r="H416" s="516"/>
      <c r="I416" s="517"/>
      <c r="J416" s="64"/>
    </row>
    <row r="417" spans="2:10" ht="20.100000000000001" customHeight="1" x14ac:dyDescent="0.25">
      <c r="B417" s="513"/>
      <c r="C417" s="514"/>
      <c r="D417" s="515"/>
      <c r="E417" s="515"/>
      <c r="F417" s="515"/>
      <c r="G417" s="515"/>
      <c r="H417" s="516"/>
      <c r="I417" s="517"/>
      <c r="J417" s="64"/>
    </row>
    <row r="418" spans="2:10" ht="20.100000000000001" customHeight="1" x14ac:dyDescent="0.25">
      <c r="B418" s="513"/>
      <c r="C418" s="514"/>
      <c r="D418" s="515"/>
      <c r="E418" s="515"/>
      <c r="F418" s="515"/>
      <c r="G418" s="515"/>
      <c r="H418" s="516"/>
      <c r="I418" s="517"/>
      <c r="J418" s="64"/>
    </row>
    <row r="419" spans="2:10" ht="20.100000000000001" customHeight="1" x14ac:dyDescent="0.25">
      <c r="B419" s="513"/>
      <c r="C419" s="514"/>
      <c r="D419" s="515"/>
      <c r="E419" s="515"/>
      <c r="F419" s="515"/>
      <c r="G419" s="515"/>
      <c r="H419" s="516"/>
      <c r="I419" s="517"/>
      <c r="J419" s="64"/>
    </row>
    <row r="420" spans="2:10" ht="20.100000000000001" customHeight="1" x14ac:dyDescent="0.25">
      <c r="B420" s="513"/>
      <c r="C420" s="514"/>
      <c r="D420" s="515"/>
      <c r="E420" s="515"/>
      <c r="F420" s="515"/>
      <c r="G420" s="515"/>
      <c r="H420" s="516"/>
      <c r="I420" s="517"/>
      <c r="J420" s="64"/>
    </row>
    <row r="421" spans="2:10" ht="20.100000000000001" customHeight="1" x14ac:dyDescent="0.25">
      <c r="B421" s="513"/>
      <c r="C421" s="514"/>
      <c r="D421" s="515"/>
      <c r="E421" s="515"/>
      <c r="F421" s="515"/>
      <c r="G421" s="515"/>
      <c r="H421" s="516"/>
      <c r="I421" s="517"/>
      <c r="J421" s="64"/>
    </row>
    <row r="422" spans="2:10" ht="20.100000000000001" customHeight="1" x14ac:dyDescent="0.25">
      <c r="B422" s="513"/>
      <c r="C422" s="514"/>
      <c r="D422" s="515"/>
      <c r="E422" s="515"/>
      <c r="F422" s="515"/>
      <c r="G422" s="515"/>
      <c r="H422" s="516"/>
      <c r="I422" s="517"/>
      <c r="J422" s="64"/>
    </row>
    <row r="423" spans="2:10" ht="20.100000000000001" customHeight="1" x14ac:dyDescent="0.25">
      <c r="B423" s="513"/>
      <c r="C423" s="514"/>
      <c r="D423" s="515"/>
      <c r="E423" s="515"/>
      <c r="F423" s="515"/>
      <c r="G423" s="515"/>
      <c r="H423" s="516"/>
      <c r="I423" s="517"/>
      <c r="J423" s="64"/>
    </row>
    <row r="424" spans="2:10" ht="20.100000000000001" customHeight="1" x14ac:dyDescent="0.25">
      <c r="B424" s="513"/>
      <c r="C424" s="514"/>
      <c r="D424" s="515"/>
      <c r="E424" s="515"/>
      <c r="F424" s="515"/>
      <c r="G424" s="515"/>
      <c r="H424" s="516"/>
      <c r="I424" s="517"/>
      <c r="J424" s="64"/>
    </row>
    <row r="425" spans="2:10" ht="20.100000000000001" customHeight="1" x14ac:dyDescent="0.25">
      <c r="B425" s="513"/>
      <c r="C425" s="514"/>
      <c r="D425" s="515"/>
      <c r="E425" s="515"/>
      <c r="F425" s="515"/>
      <c r="G425" s="515"/>
      <c r="H425" s="516"/>
      <c r="I425" s="517"/>
      <c r="J425" s="64"/>
    </row>
    <row r="426" spans="2:10" ht="20.100000000000001" customHeight="1" x14ac:dyDescent="0.25">
      <c r="B426" s="513"/>
      <c r="C426" s="514"/>
      <c r="D426" s="515"/>
      <c r="E426" s="515"/>
      <c r="F426" s="515"/>
      <c r="G426" s="515"/>
      <c r="H426" s="516"/>
      <c r="I426" s="517"/>
      <c r="J426" s="64"/>
    </row>
    <row r="427" spans="2:10" ht="20.100000000000001" customHeight="1" x14ac:dyDescent="0.25">
      <c r="B427" s="513"/>
      <c r="C427" s="514"/>
      <c r="D427" s="515"/>
      <c r="E427" s="515"/>
      <c r="F427" s="515"/>
      <c r="G427" s="515"/>
      <c r="H427" s="516"/>
      <c r="I427" s="517"/>
      <c r="J427" s="64"/>
    </row>
    <row r="428" spans="2:10" ht="20.100000000000001" customHeight="1" x14ac:dyDescent="0.25">
      <c r="B428" s="513"/>
      <c r="C428" s="514"/>
      <c r="D428" s="515"/>
      <c r="E428" s="515"/>
      <c r="F428" s="515"/>
      <c r="G428" s="515"/>
      <c r="H428" s="516"/>
      <c r="I428" s="517"/>
      <c r="J428" s="64"/>
    </row>
    <row r="429" spans="2:10" ht="20.100000000000001" customHeight="1" x14ac:dyDescent="0.25">
      <c r="B429" s="513"/>
      <c r="C429" s="514"/>
      <c r="D429" s="515"/>
      <c r="E429" s="515"/>
      <c r="F429" s="515"/>
      <c r="G429" s="515"/>
      <c r="H429" s="516"/>
      <c r="I429" s="517"/>
      <c r="J429" s="64"/>
    </row>
    <row r="430" spans="2:10" ht="20.100000000000001" customHeight="1" x14ac:dyDescent="0.25">
      <c r="B430" s="513"/>
      <c r="C430" s="514"/>
      <c r="D430" s="515"/>
      <c r="E430" s="515"/>
      <c r="F430" s="515"/>
      <c r="G430" s="515"/>
      <c r="H430" s="516"/>
      <c r="I430" s="517"/>
      <c r="J430" s="64"/>
    </row>
    <row r="431" spans="2:10" ht="20.100000000000001" customHeight="1" x14ac:dyDescent="0.25">
      <c r="B431" s="513"/>
      <c r="C431" s="514"/>
      <c r="D431" s="515"/>
      <c r="E431" s="515"/>
      <c r="F431" s="515"/>
      <c r="G431" s="515"/>
      <c r="H431" s="516"/>
      <c r="I431" s="517"/>
      <c r="J431" s="64"/>
    </row>
    <row r="432" spans="2:10" ht="20.100000000000001" customHeight="1" x14ac:dyDescent="0.25">
      <c r="B432" s="513"/>
      <c r="C432" s="514"/>
      <c r="D432" s="515"/>
      <c r="E432" s="515"/>
      <c r="F432" s="515"/>
      <c r="G432" s="515"/>
      <c r="H432" s="516"/>
      <c r="I432" s="517"/>
      <c r="J432" s="64"/>
    </row>
    <row r="433" spans="2:10" ht="20.100000000000001" customHeight="1" x14ac:dyDescent="0.25">
      <c r="B433" s="513"/>
      <c r="C433" s="514"/>
      <c r="D433" s="515"/>
      <c r="E433" s="515"/>
      <c r="F433" s="515"/>
      <c r="G433" s="515"/>
      <c r="H433" s="516"/>
      <c r="I433" s="517"/>
      <c r="J433" s="64"/>
    </row>
    <row r="434" spans="2:10" ht="20.100000000000001" customHeight="1" x14ac:dyDescent="0.25">
      <c r="B434" s="513"/>
      <c r="C434" s="514"/>
      <c r="D434" s="515"/>
      <c r="E434" s="515"/>
      <c r="F434" s="515"/>
      <c r="G434" s="515"/>
      <c r="H434" s="516"/>
      <c r="I434" s="517"/>
      <c r="J434" s="64"/>
    </row>
    <row r="435" spans="2:10" ht="20.100000000000001" customHeight="1" x14ac:dyDescent="0.25">
      <c r="B435" s="513"/>
      <c r="C435" s="514"/>
      <c r="D435" s="515"/>
      <c r="E435" s="515"/>
      <c r="F435" s="515"/>
      <c r="G435" s="515"/>
      <c r="H435" s="516"/>
      <c r="I435" s="517"/>
      <c r="J435" s="64"/>
    </row>
    <row r="436" spans="2:10" ht="20.100000000000001" customHeight="1" x14ac:dyDescent="0.25">
      <c r="B436" s="513"/>
      <c r="C436" s="514"/>
      <c r="D436" s="515"/>
      <c r="E436" s="515"/>
      <c r="F436" s="515"/>
      <c r="G436" s="515"/>
      <c r="H436" s="516"/>
      <c r="I436" s="517"/>
      <c r="J436" s="64"/>
    </row>
    <row r="437" spans="2:10" ht="20.100000000000001" customHeight="1" x14ac:dyDescent="0.25">
      <c r="B437" s="513"/>
      <c r="C437" s="514"/>
      <c r="D437" s="515"/>
      <c r="E437" s="515"/>
      <c r="F437" s="515"/>
      <c r="G437" s="515"/>
      <c r="H437" s="516"/>
      <c r="I437" s="517"/>
      <c r="J437" s="64"/>
    </row>
    <row r="438" spans="2:10" ht="20.100000000000001" customHeight="1" x14ac:dyDescent="0.25">
      <c r="B438" s="513"/>
      <c r="C438" s="514"/>
      <c r="D438" s="515"/>
      <c r="E438" s="515"/>
      <c r="F438" s="515"/>
      <c r="G438" s="515"/>
      <c r="H438" s="516"/>
      <c r="I438" s="517"/>
      <c r="J438" s="64"/>
    </row>
    <row r="439" spans="2:10" ht="20.100000000000001" customHeight="1" x14ac:dyDescent="0.25">
      <c r="B439" s="513"/>
      <c r="C439" s="514"/>
      <c r="D439" s="515"/>
      <c r="E439" s="515"/>
      <c r="F439" s="515"/>
      <c r="G439" s="515"/>
      <c r="H439" s="516"/>
      <c r="I439" s="517"/>
      <c r="J439" s="64"/>
    </row>
    <row r="440" spans="2:10" ht="20.100000000000001" customHeight="1" x14ac:dyDescent="0.25">
      <c r="B440" s="513"/>
      <c r="C440" s="514"/>
      <c r="D440" s="515"/>
      <c r="E440" s="515"/>
      <c r="F440" s="515"/>
      <c r="G440" s="515"/>
      <c r="H440" s="516"/>
      <c r="I440" s="517"/>
      <c r="J440" s="64"/>
    </row>
    <row r="441" spans="2:10" ht="20.100000000000001" customHeight="1" x14ac:dyDescent="0.25">
      <c r="B441" s="513"/>
      <c r="C441" s="514"/>
      <c r="D441" s="515"/>
      <c r="E441" s="515"/>
      <c r="F441" s="515"/>
      <c r="G441" s="515"/>
      <c r="H441" s="516"/>
      <c r="I441" s="517"/>
      <c r="J441" s="64"/>
    </row>
    <row r="442" spans="2:10" ht="20.100000000000001" customHeight="1" x14ac:dyDescent="0.25">
      <c r="B442" s="513"/>
      <c r="C442" s="514"/>
      <c r="D442" s="515"/>
      <c r="E442" s="515"/>
      <c r="F442" s="515"/>
      <c r="G442" s="515"/>
      <c r="H442" s="516"/>
      <c r="I442" s="517"/>
      <c r="J442" s="64"/>
    </row>
    <row r="443" spans="2:10" ht="20.100000000000001" customHeight="1" x14ac:dyDescent="0.25">
      <c r="B443" s="513"/>
      <c r="C443" s="514"/>
      <c r="D443" s="515"/>
      <c r="E443" s="515"/>
      <c r="F443" s="515"/>
      <c r="G443" s="515"/>
      <c r="H443" s="516"/>
      <c r="I443" s="517"/>
      <c r="J443" s="64"/>
    </row>
    <row r="444" spans="2:10" ht="20.100000000000001" customHeight="1" x14ac:dyDescent="0.25">
      <c r="B444" s="513"/>
      <c r="C444" s="514"/>
      <c r="D444" s="515"/>
      <c r="E444" s="515"/>
      <c r="F444" s="515"/>
      <c r="G444" s="515"/>
      <c r="H444" s="516"/>
      <c r="I444" s="517"/>
      <c r="J444" s="64"/>
    </row>
    <row r="445" spans="2:10" ht="20.100000000000001" customHeight="1" x14ac:dyDescent="0.25">
      <c r="B445" s="513"/>
      <c r="C445" s="514"/>
      <c r="D445" s="515"/>
      <c r="E445" s="515"/>
      <c r="F445" s="515"/>
      <c r="G445" s="515"/>
      <c r="H445" s="516"/>
      <c r="I445" s="517"/>
      <c r="J445" s="64"/>
    </row>
    <row r="446" spans="2:10" ht="20.100000000000001" customHeight="1" x14ac:dyDescent="0.25">
      <c r="B446" s="513"/>
      <c r="C446" s="514"/>
      <c r="D446" s="515"/>
      <c r="E446" s="515"/>
      <c r="F446" s="515"/>
      <c r="G446" s="515"/>
      <c r="H446" s="516"/>
      <c r="I446" s="517"/>
      <c r="J446" s="64"/>
    </row>
    <row r="447" spans="2:10" ht="20.100000000000001" customHeight="1" x14ac:dyDescent="0.25">
      <c r="B447" s="513"/>
      <c r="C447" s="514"/>
      <c r="D447" s="515"/>
      <c r="E447" s="515"/>
      <c r="F447" s="515"/>
      <c r="G447" s="515"/>
      <c r="H447" s="516"/>
      <c r="I447" s="517"/>
      <c r="J447" s="64"/>
    </row>
    <row r="448" spans="2:10" ht="20.100000000000001" customHeight="1" x14ac:dyDescent="0.25">
      <c r="B448" s="513"/>
      <c r="C448" s="514"/>
      <c r="D448" s="515"/>
      <c r="E448" s="515"/>
      <c r="F448" s="515"/>
      <c r="G448" s="515"/>
      <c r="H448" s="516"/>
      <c r="I448" s="517"/>
      <c r="J448" s="64"/>
    </row>
    <row r="449" spans="2:10" ht="20.100000000000001" customHeight="1" x14ac:dyDescent="0.25">
      <c r="B449" s="513"/>
      <c r="C449" s="514"/>
      <c r="D449" s="515"/>
      <c r="E449" s="515"/>
      <c r="F449" s="515"/>
      <c r="G449" s="515"/>
      <c r="H449" s="516"/>
      <c r="I449" s="517"/>
      <c r="J449" s="64"/>
    </row>
    <row r="450" spans="2:10" ht="20.100000000000001" customHeight="1" x14ac:dyDescent="0.25">
      <c r="B450" s="513"/>
      <c r="C450" s="514"/>
      <c r="D450" s="515"/>
      <c r="E450" s="515"/>
      <c r="F450" s="515"/>
      <c r="G450" s="515"/>
      <c r="H450" s="516"/>
      <c r="I450" s="517"/>
      <c r="J450" s="64"/>
    </row>
    <row r="451" spans="2:10" ht="20.100000000000001" customHeight="1" x14ac:dyDescent="0.25">
      <c r="B451" s="513"/>
      <c r="C451" s="514"/>
      <c r="D451" s="515"/>
      <c r="E451" s="515"/>
      <c r="F451" s="515"/>
      <c r="G451" s="515"/>
      <c r="H451" s="516"/>
      <c r="I451" s="517"/>
      <c r="J451" s="64"/>
    </row>
    <row r="452" spans="2:10" ht="20.100000000000001" customHeight="1" x14ac:dyDescent="0.25">
      <c r="B452" s="513"/>
      <c r="C452" s="514"/>
      <c r="D452" s="515"/>
      <c r="E452" s="515"/>
      <c r="F452" s="515"/>
      <c r="G452" s="515"/>
      <c r="H452" s="516"/>
      <c r="I452" s="517"/>
      <c r="J452" s="64"/>
    </row>
    <row r="453" spans="2:10" ht="20.100000000000001" customHeight="1" x14ac:dyDescent="0.25">
      <c r="B453" s="513"/>
      <c r="C453" s="514"/>
      <c r="D453" s="515"/>
      <c r="E453" s="515"/>
      <c r="F453" s="515"/>
      <c r="G453" s="515"/>
      <c r="H453" s="516"/>
      <c r="I453" s="517"/>
      <c r="J453" s="64"/>
    </row>
    <row r="454" spans="2:10" ht="20.100000000000001" customHeight="1" x14ac:dyDescent="0.25">
      <c r="B454" s="513"/>
      <c r="C454" s="514"/>
      <c r="D454" s="515"/>
      <c r="E454" s="515"/>
      <c r="F454" s="515"/>
      <c r="G454" s="515"/>
      <c r="H454" s="516"/>
      <c r="I454" s="517"/>
      <c r="J454" s="64"/>
    </row>
    <row r="455" spans="2:10" ht="20.100000000000001" customHeight="1" x14ac:dyDescent="0.25">
      <c r="B455" s="513"/>
      <c r="C455" s="514"/>
      <c r="D455" s="515"/>
      <c r="E455" s="515"/>
      <c r="F455" s="515"/>
      <c r="G455" s="515"/>
      <c r="H455" s="516"/>
      <c r="I455" s="517"/>
      <c r="J455" s="64"/>
    </row>
    <row r="456" spans="2:10" ht="20.100000000000001" customHeight="1" x14ac:dyDescent="0.25">
      <c r="B456" s="513"/>
      <c r="C456" s="514"/>
      <c r="D456" s="515"/>
      <c r="E456" s="515"/>
      <c r="F456" s="515"/>
      <c r="G456" s="515"/>
      <c r="H456" s="516"/>
      <c r="I456" s="517"/>
      <c r="J456" s="64"/>
    </row>
    <row r="457" spans="2:10" ht="20.100000000000001" customHeight="1" x14ac:dyDescent="0.25">
      <c r="B457" s="513"/>
      <c r="C457" s="514"/>
      <c r="D457" s="515"/>
      <c r="E457" s="515"/>
      <c r="F457" s="515"/>
      <c r="G457" s="515"/>
      <c r="H457" s="516"/>
      <c r="I457" s="517"/>
      <c r="J457" s="64"/>
    </row>
    <row r="458" spans="2:10" ht="20.100000000000001" customHeight="1" x14ac:dyDescent="0.25">
      <c r="B458" s="513"/>
      <c r="C458" s="514"/>
      <c r="D458" s="515"/>
      <c r="E458" s="515"/>
      <c r="F458" s="515"/>
      <c r="G458" s="515"/>
      <c r="H458" s="516"/>
      <c r="I458" s="517"/>
      <c r="J458" s="64"/>
    </row>
    <row r="459" spans="2:10" ht="20.100000000000001" customHeight="1" x14ac:dyDescent="0.25">
      <c r="B459" s="513"/>
      <c r="C459" s="514"/>
      <c r="D459" s="515"/>
      <c r="E459" s="515"/>
      <c r="F459" s="515"/>
      <c r="G459" s="515"/>
      <c r="H459" s="516"/>
      <c r="I459" s="517"/>
      <c r="J459" s="64"/>
    </row>
    <row r="460" spans="2:10" ht="20.100000000000001" customHeight="1" x14ac:dyDescent="0.25">
      <c r="B460" s="513"/>
      <c r="C460" s="514"/>
      <c r="D460" s="515"/>
      <c r="E460" s="515"/>
      <c r="F460" s="515"/>
      <c r="G460" s="515"/>
      <c r="H460" s="516"/>
      <c r="I460" s="517"/>
      <c r="J460" s="64"/>
    </row>
    <row r="461" spans="2:10" ht="20.100000000000001" customHeight="1" x14ac:dyDescent="0.25">
      <c r="B461" s="513"/>
      <c r="C461" s="514"/>
      <c r="D461" s="515"/>
      <c r="E461" s="515"/>
      <c r="F461" s="515"/>
      <c r="G461" s="515"/>
      <c r="H461" s="516"/>
      <c r="I461" s="517"/>
      <c r="J461" s="64"/>
    </row>
    <row r="462" spans="2:10" ht="20.100000000000001" customHeight="1" x14ac:dyDescent="0.25">
      <c r="B462" s="513"/>
      <c r="C462" s="514"/>
      <c r="D462" s="515"/>
      <c r="E462" s="515"/>
      <c r="F462" s="515"/>
      <c r="G462" s="515"/>
      <c r="H462" s="516"/>
      <c r="I462" s="517"/>
      <c r="J462" s="64"/>
    </row>
    <row r="463" spans="2:10" ht="20.100000000000001" customHeight="1" x14ac:dyDescent="0.25">
      <c r="B463" s="513"/>
      <c r="C463" s="514"/>
      <c r="D463" s="515"/>
      <c r="E463" s="515"/>
      <c r="F463" s="515"/>
      <c r="G463" s="515"/>
      <c r="H463" s="516"/>
      <c r="I463" s="517"/>
      <c r="J463" s="64"/>
    </row>
    <row r="464" spans="2:10" ht="20.100000000000001" customHeight="1" x14ac:dyDescent="0.25">
      <c r="B464" s="513"/>
      <c r="C464" s="514"/>
      <c r="D464" s="515"/>
      <c r="E464" s="515"/>
      <c r="F464" s="515"/>
      <c r="G464" s="515"/>
      <c r="H464" s="516"/>
      <c r="I464" s="517"/>
      <c r="J464" s="64"/>
    </row>
    <row r="465" spans="2:10" ht="20.100000000000001" customHeight="1" x14ac:dyDescent="0.25">
      <c r="B465" s="513"/>
      <c r="C465" s="514"/>
      <c r="D465" s="515"/>
      <c r="E465" s="515"/>
      <c r="F465" s="515"/>
      <c r="G465" s="515"/>
      <c r="H465" s="516"/>
      <c r="I465" s="517"/>
      <c r="J465" s="64"/>
    </row>
    <row r="466" spans="2:10" ht="20.100000000000001" customHeight="1" x14ac:dyDescent="0.25">
      <c r="B466" s="513"/>
      <c r="C466" s="514"/>
      <c r="D466" s="515"/>
      <c r="E466" s="515"/>
      <c r="F466" s="515"/>
      <c r="G466" s="515"/>
      <c r="H466" s="516"/>
      <c r="I466" s="517"/>
      <c r="J466" s="64"/>
    </row>
    <row r="467" spans="2:10" ht="20.100000000000001" customHeight="1" x14ac:dyDescent="0.25">
      <c r="B467" s="513"/>
      <c r="C467" s="514"/>
      <c r="D467" s="515"/>
      <c r="E467" s="515"/>
      <c r="F467" s="515"/>
      <c r="G467" s="515"/>
      <c r="H467" s="516"/>
      <c r="I467" s="517"/>
      <c r="J467" s="64"/>
    </row>
    <row r="468" spans="2:10" ht="20.100000000000001" customHeight="1" x14ac:dyDescent="0.25">
      <c r="B468" s="513"/>
      <c r="C468" s="514"/>
      <c r="D468" s="515"/>
      <c r="E468" s="515"/>
      <c r="F468" s="515"/>
      <c r="G468" s="515"/>
      <c r="H468" s="516"/>
      <c r="I468" s="517"/>
      <c r="J468" s="64"/>
    </row>
    <row r="469" spans="2:10" ht="20.100000000000001" customHeight="1" x14ac:dyDescent="0.25">
      <c r="B469" s="513"/>
      <c r="C469" s="514"/>
      <c r="D469" s="515"/>
      <c r="E469" s="515"/>
      <c r="F469" s="515"/>
      <c r="G469" s="515"/>
      <c r="H469" s="516"/>
      <c r="I469" s="517"/>
      <c r="J469" s="64"/>
    </row>
    <row r="470" spans="2:10" ht="20.100000000000001" customHeight="1" x14ac:dyDescent="0.25">
      <c r="B470" s="513"/>
      <c r="C470" s="514"/>
      <c r="D470" s="515"/>
      <c r="E470" s="515"/>
      <c r="F470" s="515"/>
      <c r="G470" s="515"/>
      <c r="H470" s="516"/>
      <c r="I470" s="517"/>
      <c r="J470" s="64"/>
    </row>
    <row r="471" spans="2:10" ht="20.100000000000001" customHeight="1" x14ac:dyDescent="0.25">
      <c r="B471" s="513"/>
      <c r="C471" s="514"/>
      <c r="D471" s="515"/>
      <c r="E471" s="515"/>
      <c r="F471" s="515"/>
      <c r="G471" s="515"/>
      <c r="H471" s="516"/>
      <c r="I471" s="517"/>
      <c r="J471" s="64"/>
    </row>
    <row r="472" spans="2:10" ht="20.100000000000001" customHeight="1" x14ac:dyDescent="0.25">
      <c r="B472" s="513"/>
      <c r="C472" s="514"/>
      <c r="D472" s="515"/>
      <c r="E472" s="515"/>
      <c r="F472" s="515"/>
      <c r="G472" s="515"/>
      <c r="H472" s="516"/>
      <c r="I472" s="517"/>
      <c r="J472" s="64"/>
    </row>
    <row r="473" spans="2:10" ht="20.100000000000001" customHeight="1" x14ac:dyDescent="0.25">
      <c r="B473" s="513"/>
      <c r="C473" s="514"/>
      <c r="D473" s="515"/>
      <c r="E473" s="515"/>
      <c r="F473" s="515"/>
      <c r="G473" s="515"/>
      <c r="H473" s="516"/>
      <c r="I473" s="517"/>
      <c r="J473" s="64"/>
    </row>
    <row r="474" spans="2:10" ht="20.100000000000001" customHeight="1" x14ac:dyDescent="0.25">
      <c r="B474" s="513"/>
      <c r="C474" s="514"/>
      <c r="D474" s="515"/>
      <c r="E474" s="515"/>
      <c r="F474" s="515"/>
      <c r="G474" s="515"/>
      <c r="H474" s="516"/>
      <c r="I474" s="517"/>
      <c r="J474" s="64"/>
    </row>
    <row r="475" spans="2:10" ht="20.100000000000001" customHeight="1" x14ac:dyDescent="0.25">
      <c r="B475" s="513"/>
      <c r="C475" s="514"/>
      <c r="D475" s="515"/>
      <c r="E475" s="515"/>
      <c r="F475" s="515"/>
      <c r="G475" s="515"/>
      <c r="H475" s="516"/>
      <c r="I475" s="517"/>
      <c r="J475" s="64"/>
    </row>
    <row r="476" spans="2:10" ht="20.100000000000001" customHeight="1" x14ac:dyDescent="0.25">
      <c r="B476" s="513"/>
      <c r="C476" s="514"/>
      <c r="D476" s="515"/>
      <c r="E476" s="515"/>
      <c r="F476" s="515"/>
      <c r="G476" s="515"/>
      <c r="H476" s="516"/>
      <c r="I476" s="517"/>
      <c r="J476" s="64"/>
    </row>
    <row r="477" spans="2:10" ht="20.100000000000001" customHeight="1" x14ac:dyDescent="0.25">
      <c r="B477" s="513"/>
      <c r="C477" s="514"/>
      <c r="D477" s="515"/>
      <c r="E477" s="515"/>
      <c r="F477" s="515"/>
      <c r="G477" s="515"/>
      <c r="H477" s="516"/>
      <c r="I477" s="517"/>
      <c r="J477" s="64"/>
    </row>
    <row r="478" spans="2:10" ht="20.100000000000001" customHeight="1" x14ac:dyDescent="0.25">
      <c r="B478" s="513"/>
      <c r="C478" s="514"/>
      <c r="D478" s="515"/>
      <c r="E478" s="515"/>
      <c r="F478" s="515"/>
      <c r="G478" s="515"/>
      <c r="H478" s="516"/>
      <c r="I478" s="517"/>
      <c r="J478" s="64"/>
    </row>
    <row r="479" spans="2:10" ht="20.100000000000001" customHeight="1" x14ac:dyDescent="0.25">
      <c r="B479" s="513"/>
      <c r="C479" s="514"/>
      <c r="D479" s="515"/>
      <c r="E479" s="515"/>
      <c r="F479" s="515"/>
      <c r="G479" s="515"/>
      <c r="H479" s="516"/>
      <c r="I479" s="517"/>
      <c r="J479" s="64"/>
    </row>
    <row r="480" spans="2:10" ht="20.100000000000001" customHeight="1" x14ac:dyDescent="0.25">
      <c r="B480" s="513"/>
      <c r="C480" s="514"/>
      <c r="D480" s="515"/>
      <c r="E480" s="515"/>
      <c r="F480" s="515"/>
      <c r="G480" s="515"/>
      <c r="H480" s="516"/>
      <c r="I480" s="517"/>
      <c r="J480" s="64"/>
    </row>
    <row r="481" spans="2:10" ht="20.100000000000001" customHeight="1" x14ac:dyDescent="0.25">
      <c r="B481" s="513"/>
      <c r="C481" s="514"/>
      <c r="D481" s="515"/>
      <c r="E481" s="515"/>
      <c r="F481" s="515"/>
      <c r="G481" s="515"/>
      <c r="H481" s="516"/>
      <c r="I481" s="517"/>
      <c r="J481" s="64"/>
    </row>
    <row r="482" spans="2:10" ht="20.100000000000001" customHeight="1" x14ac:dyDescent="0.25">
      <c r="B482" s="513"/>
      <c r="C482" s="514"/>
      <c r="D482" s="515"/>
      <c r="E482" s="515"/>
      <c r="F482" s="515"/>
      <c r="G482" s="515"/>
      <c r="H482" s="516"/>
      <c r="I482" s="517"/>
      <c r="J482" s="64"/>
    </row>
    <row r="483" spans="2:10" ht="20.100000000000001" customHeight="1" x14ac:dyDescent="0.25">
      <c r="B483" s="513"/>
      <c r="C483" s="514"/>
      <c r="D483" s="515"/>
      <c r="E483" s="515"/>
      <c r="F483" s="515"/>
      <c r="G483" s="515"/>
      <c r="H483" s="516"/>
      <c r="I483" s="517"/>
      <c r="J483" s="64"/>
    </row>
    <row r="484" spans="2:10" ht="20.100000000000001" customHeight="1" x14ac:dyDescent="0.25">
      <c r="B484" s="513"/>
      <c r="C484" s="514"/>
      <c r="D484" s="515"/>
      <c r="E484" s="515"/>
      <c r="F484" s="515"/>
      <c r="G484" s="515"/>
      <c r="H484" s="516"/>
      <c r="I484" s="517"/>
      <c r="J484" s="64"/>
    </row>
    <row r="485" spans="2:10" ht="20.100000000000001" customHeight="1" x14ac:dyDescent="0.25">
      <c r="B485" s="513"/>
      <c r="C485" s="514"/>
      <c r="D485" s="515"/>
      <c r="E485" s="515"/>
      <c r="F485" s="515"/>
      <c r="G485" s="515"/>
      <c r="H485" s="516"/>
      <c r="I485" s="517"/>
      <c r="J485" s="64"/>
    </row>
    <row r="486" spans="2:10" ht="20.100000000000001" customHeight="1" x14ac:dyDescent="0.25">
      <c r="B486" s="513"/>
      <c r="C486" s="514"/>
      <c r="D486" s="515"/>
      <c r="E486" s="515"/>
      <c r="F486" s="515"/>
      <c r="G486" s="515"/>
      <c r="H486" s="516"/>
      <c r="I486" s="517"/>
      <c r="J486" s="64"/>
    </row>
    <row r="487" spans="2:10" ht="20.100000000000001" customHeight="1" x14ac:dyDescent="0.25">
      <c r="B487" s="513"/>
      <c r="C487" s="514"/>
      <c r="D487" s="515"/>
      <c r="E487" s="515"/>
      <c r="F487" s="515"/>
      <c r="G487" s="515"/>
      <c r="H487" s="516"/>
      <c r="I487" s="517"/>
      <c r="J487" s="64"/>
    </row>
    <row r="488" spans="2:10" ht="20.100000000000001" customHeight="1" x14ac:dyDescent="0.25">
      <c r="B488" s="513"/>
      <c r="C488" s="514"/>
      <c r="D488" s="515"/>
      <c r="E488" s="515"/>
      <c r="F488" s="515"/>
      <c r="G488" s="515"/>
      <c r="H488" s="516"/>
      <c r="I488" s="517"/>
      <c r="J488" s="64"/>
    </row>
    <row r="489" spans="2:10" ht="20.100000000000001" customHeight="1" x14ac:dyDescent="0.25">
      <c r="B489" s="513"/>
      <c r="C489" s="514"/>
      <c r="D489" s="515"/>
      <c r="E489" s="515"/>
      <c r="F489" s="515"/>
      <c r="G489" s="515"/>
      <c r="H489" s="516"/>
      <c r="I489" s="517"/>
      <c r="J489" s="64"/>
    </row>
    <row r="490" spans="2:10" ht="20.100000000000001" customHeight="1" x14ac:dyDescent="0.25">
      <c r="B490" s="513"/>
      <c r="C490" s="514"/>
      <c r="D490" s="515"/>
      <c r="E490" s="515"/>
      <c r="F490" s="515"/>
      <c r="G490" s="515"/>
      <c r="H490" s="516"/>
      <c r="I490" s="517"/>
      <c r="J490" s="64"/>
    </row>
    <row r="491" spans="2:10" ht="20.100000000000001" customHeight="1" x14ac:dyDescent="0.25">
      <c r="B491" s="513"/>
      <c r="C491" s="514"/>
      <c r="D491" s="515"/>
      <c r="E491" s="515"/>
      <c r="F491" s="515"/>
      <c r="G491" s="515"/>
      <c r="H491" s="516"/>
      <c r="I491" s="517"/>
      <c r="J491" s="64"/>
    </row>
    <row r="492" spans="2:10" ht="20.100000000000001" customHeight="1" x14ac:dyDescent="0.25">
      <c r="B492" s="513"/>
      <c r="C492" s="514"/>
      <c r="D492" s="515"/>
      <c r="E492" s="515"/>
      <c r="F492" s="515"/>
      <c r="G492" s="515"/>
      <c r="H492" s="516"/>
      <c r="I492" s="517"/>
      <c r="J492" s="64"/>
    </row>
    <row r="493" spans="2:10" ht="20.100000000000001" customHeight="1" x14ac:dyDescent="0.25">
      <c r="B493" s="513"/>
      <c r="C493" s="514"/>
      <c r="D493" s="515"/>
      <c r="E493" s="515"/>
      <c r="F493" s="515"/>
      <c r="G493" s="515"/>
      <c r="H493" s="516"/>
      <c r="I493" s="517"/>
      <c r="J493" s="64"/>
    </row>
    <row r="494" spans="2:10" ht="20.100000000000001" customHeight="1" x14ac:dyDescent="0.25">
      <c r="B494" s="513"/>
      <c r="C494" s="514"/>
      <c r="D494" s="515"/>
      <c r="E494" s="515"/>
      <c r="F494" s="515"/>
      <c r="G494" s="515"/>
      <c r="H494" s="516"/>
      <c r="I494" s="517"/>
      <c r="J494" s="64"/>
    </row>
    <row r="495" spans="2:10" ht="20.100000000000001" customHeight="1" x14ac:dyDescent="0.25">
      <c r="B495" s="513"/>
      <c r="C495" s="514"/>
      <c r="D495" s="515"/>
      <c r="E495" s="515"/>
      <c r="F495" s="515"/>
      <c r="G495" s="515"/>
      <c r="H495" s="516"/>
      <c r="I495" s="517"/>
      <c r="J495" s="64"/>
    </row>
    <row r="496" spans="2:10" ht="20.100000000000001" customHeight="1" x14ac:dyDescent="0.25">
      <c r="B496" s="513"/>
      <c r="C496" s="514"/>
      <c r="D496" s="515"/>
      <c r="E496" s="515"/>
      <c r="F496" s="515"/>
      <c r="G496" s="515"/>
      <c r="H496" s="516"/>
      <c r="I496" s="517"/>
      <c r="J496" s="64"/>
    </row>
    <row r="497" spans="2:10" ht="20.100000000000001" customHeight="1" x14ac:dyDescent="0.25">
      <c r="B497" s="513"/>
      <c r="C497" s="514"/>
      <c r="D497" s="515"/>
      <c r="E497" s="515"/>
      <c r="F497" s="515"/>
      <c r="G497" s="515"/>
      <c r="H497" s="516"/>
      <c r="I497" s="517"/>
      <c r="J497" s="64"/>
    </row>
    <row r="498" spans="2:10" ht="20.100000000000001" customHeight="1" x14ac:dyDescent="0.25">
      <c r="B498" s="513"/>
      <c r="C498" s="514"/>
      <c r="D498" s="515"/>
      <c r="E498" s="515"/>
      <c r="F498" s="515"/>
      <c r="G498" s="515"/>
      <c r="H498" s="516"/>
      <c r="I498" s="517"/>
      <c r="J498" s="64"/>
    </row>
    <row r="499" spans="2:10" ht="20.100000000000001" customHeight="1" x14ac:dyDescent="0.25">
      <c r="B499" s="513"/>
      <c r="C499" s="514"/>
      <c r="D499" s="515"/>
      <c r="E499" s="515"/>
      <c r="F499" s="515"/>
      <c r="G499" s="515"/>
      <c r="H499" s="516"/>
      <c r="I499" s="517"/>
      <c r="J499" s="64"/>
    </row>
    <row r="500" spans="2:10" ht="20.100000000000001" customHeight="1" x14ac:dyDescent="0.25">
      <c r="B500" s="513"/>
      <c r="C500" s="514"/>
      <c r="D500" s="515"/>
      <c r="E500" s="515"/>
      <c r="F500" s="515"/>
      <c r="G500" s="515"/>
      <c r="H500" s="516"/>
      <c r="I500" s="517"/>
      <c r="J500" s="64"/>
    </row>
    <row r="501" spans="2:10" ht="20.100000000000001" customHeight="1" x14ac:dyDescent="0.25">
      <c r="B501" s="513"/>
      <c r="C501" s="514"/>
      <c r="D501" s="515"/>
      <c r="E501" s="515"/>
      <c r="F501" s="515"/>
      <c r="G501" s="515"/>
      <c r="H501" s="516"/>
      <c r="I501" s="517"/>
      <c r="J501" s="64"/>
    </row>
    <row r="502" spans="2:10" ht="20.100000000000001" customHeight="1" x14ac:dyDescent="0.25">
      <c r="B502" s="513"/>
      <c r="C502" s="514"/>
      <c r="D502" s="515"/>
      <c r="E502" s="515"/>
      <c r="F502" s="515"/>
      <c r="G502" s="515"/>
      <c r="H502" s="516"/>
      <c r="I502" s="517"/>
      <c r="J502" s="64"/>
    </row>
    <row r="503" spans="2:10" ht="20.100000000000001" customHeight="1" x14ac:dyDescent="0.25">
      <c r="B503" s="513"/>
      <c r="C503" s="514"/>
      <c r="D503" s="515"/>
      <c r="E503" s="515"/>
      <c r="F503" s="515"/>
      <c r="G503" s="515"/>
      <c r="H503" s="516"/>
      <c r="I503" s="517"/>
      <c r="J503" s="64"/>
    </row>
    <row r="504" spans="2:10" ht="20.100000000000001" customHeight="1" x14ac:dyDescent="0.25">
      <c r="B504" s="513"/>
      <c r="C504" s="514"/>
      <c r="D504" s="515"/>
      <c r="E504" s="515"/>
      <c r="F504" s="515"/>
      <c r="G504" s="515"/>
      <c r="H504" s="516"/>
      <c r="I504" s="517"/>
      <c r="J504" s="64"/>
    </row>
    <row r="505" spans="2:10" ht="20.100000000000001" customHeight="1" x14ac:dyDescent="0.25">
      <c r="B505" s="513"/>
      <c r="C505" s="514"/>
      <c r="D505" s="515"/>
      <c r="E505" s="515"/>
      <c r="F505" s="515"/>
      <c r="G505" s="515"/>
      <c r="H505" s="516"/>
      <c r="I505" s="517"/>
      <c r="J505" s="64"/>
    </row>
    <row r="506" spans="2:10" ht="20.100000000000001" customHeight="1" x14ac:dyDescent="0.25">
      <c r="B506" s="513"/>
      <c r="C506" s="514"/>
      <c r="D506" s="515"/>
      <c r="E506" s="515"/>
      <c r="F506" s="515"/>
      <c r="G506" s="515"/>
      <c r="H506" s="516"/>
      <c r="I506" s="517"/>
      <c r="J506" s="64"/>
    </row>
    <row r="507" spans="2:10" ht="20.100000000000001" customHeight="1" x14ac:dyDescent="0.25">
      <c r="B507" s="513"/>
      <c r="C507" s="514"/>
      <c r="D507" s="515"/>
      <c r="E507" s="515"/>
      <c r="F507" s="515"/>
      <c r="G507" s="515"/>
      <c r="H507" s="516"/>
      <c r="I507" s="517"/>
      <c r="J507" s="64"/>
    </row>
    <row r="508" spans="2:10" ht="20.100000000000001" customHeight="1" x14ac:dyDescent="0.25">
      <c r="B508" s="513"/>
      <c r="C508" s="514"/>
      <c r="D508" s="515"/>
      <c r="E508" s="515"/>
      <c r="F508" s="515"/>
      <c r="G508" s="515"/>
      <c r="H508" s="516"/>
      <c r="I508" s="517"/>
      <c r="J508" s="64"/>
    </row>
    <row r="509" spans="2:10" ht="20.100000000000001" customHeight="1" x14ac:dyDescent="0.25">
      <c r="B509" s="513"/>
      <c r="C509" s="514"/>
      <c r="D509" s="515"/>
      <c r="E509" s="515"/>
      <c r="F509" s="515"/>
      <c r="G509" s="515"/>
      <c r="H509" s="516"/>
      <c r="I509" s="517"/>
      <c r="J509" s="64"/>
    </row>
    <row r="510" spans="2:10" ht="20.100000000000001" customHeight="1" x14ac:dyDescent="0.25">
      <c r="B510" s="513"/>
      <c r="C510" s="514"/>
      <c r="D510" s="515"/>
      <c r="E510" s="515"/>
      <c r="F510" s="515"/>
      <c r="G510" s="515"/>
      <c r="H510" s="516"/>
      <c r="I510" s="517"/>
      <c r="J510" s="64"/>
    </row>
    <row r="511" spans="2:10" ht="20.100000000000001" customHeight="1" x14ac:dyDescent="0.25">
      <c r="B511" s="513"/>
      <c r="C511" s="514"/>
      <c r="D511" s="515"/>
      <c r="E511" s="515"/>
      <c r="F511" s="515"/>
      <c r="G511" s="515"/>
      <c r="H511" s="516"/>
      <c r="I511" s="517"/>
      <c r="J511" s="64"/>
    </row>
    <row r="512" spans="2:10" ht="20.100000000000001" customHeight="1" x14ac:dyDescent="0.25">
      <c r="B512" s="513"/>
      <c r="C512" s="514"/>
      <c r="D512" s="515"/>
      <c r="E512" s="515"/>
      <c r="F512" s="515"/>
      <c r="G512" s="515"/>
      <c r="H512" s="516"/>
      <c r="I512" s="517"/>
      <c r="J512" s="64"/>
    </row>
    <row r="513" spans="2:10" ht="20.100000000000001" customHeight="1" x14ac:dyDescent="0.25">
      <c r="B513" s="513"/>
      <c r="C513" s="514"/>
      <c r="D513" s="515"/>
      <c r="E513" s="515"/>
      <c r="F513" s="515"/>
      <c r="G513" s="515"/>
      <c r="H513" s="516"/>
      <c r="I513" s="517"/>
      <c r="J513" s="64"/>
    </row>
    <row r="514" spans="2:10" ht="20.100000000000001" customHeight="1" x14ac:dyDescent="0.25">
      <c r="B514" s="513"/>
      <c r="C514" s="514"/>
      <c r="D514" s="515"/>
      <c r="E514" s="515"/>
      <c r="F514" s="515"/>
      <c r="G514" s="515"/>
      <c r="H514" s="516"/>
      <c r="I514" s="517"/>
      <c r="J514" s="64"/>
    </row>
    <row r="515" spans="2:10" ht="20.100000000000001" customHeight="1" x14ac:dyDescent="0.25">
      <c r="B515" s="513"/>
      <c r="C515" s="514"/>
      <c r="D515" s="515"/>
      <c r="E515" s="515"/>
      <c r="F515" s="515"/>
      <c r="G515" s="515"/>
      <c r="H515" s="516"/>
      <c r="I515" s="517"/>
      <c r="J515" s="64"/>
    </row>
    <row r="516" spans="2:10" ht="20.100000000000001" customHeight="1" x14ac:dyDescent="0.25">
      <c r="B516" s="513"/>
      <c r="C516" s="514"/>
      <c r="D516" s="515"/>
      <c r="E516" s="515"/>
      <c r="F516" s="515"/>
      <c r="G516" s="515"/>
      <c r="H516" s="516"/>
      <c r="I516" s="517"/>
      <c r="J516" s="64"/>
    </row>
    <row r="517" spans="2:10" ht="20.100000000000001" customHeight="1" x14ac:dyDescent="0.25">
      <c r="B517" s="513"/>
      <c r="C517" s="514"/>
      <c r="D517" s="515"/>
      <c r="E517" s="515"/>
      <c r="F517" s="515"/>
      <c r="G517" s="515"/>
      <c r="H517" s="516"/>
      <c r="I517" s="517"/>
      <c r="J517" s="64"/>
    </row>
    <row r="518" spans="2:10" ht="20.100000000000001" customHeight="1" x14ac:dyDescent="0.25">
      <c r="B518" s="513"/>
      <c r="C518" s="514"/>
      <c r="D518" s="515"/>
      <c r="E518" s="515"/>
      <c r="F518" s="515"/>
      <c r="G518" s="515"/>
      <c r="H518" s="516"/>
      <c r="I518" s="517"/>
      <c r="J518" s="64"/>
    </row>
    <row r="519" spans="2:10" ht="20.100000000000001" customHeight="1" x14ac:dyDescent="0.25">
      <c r="B519" s="513"/>
      <c r="C519" s="514"/>
      <c r="D519" s="515"/>
      <c r="E519" s="515"/>
      <c r="F519" s="515"/>
      <c r="G519" s="515"/>
      <c r="H519" s="516"/>
      <c r="I519" s="517"/>
      <c r="J519" s="64"/>
    </row>
    <row r="520" spans="2:10" ht="20.100000000000001" customHeight="1" x14ac:dyDescent="0.25">
      <c r="B520" s="513"/>
      <c r="C520" s="514"/>
      <c r="D520" s="515"/>
      <c r="E520" s="515"/>
      <c r="F520" s="515"/>
      <c r="G520" s="515"/>
      <c r="H520" s="516"/>
      <c r="I520" s="517"/>
      <c r="J520" s="64"/>
    </row>
    <row r="521" spans="2:10" ht="20.100000000000001" customHeight="1" x14ac:dyDescent="0.25">
      <c r="B521" s="513"/>
      <c r="C521" s="514"/>
      <c r="D521" s="515"/>
      <c r="E521" s="515"/>
      <c r="F521" s="515"/>
      <c r="G521" s="515"/>
      <c r="H521" s="516"/>
      <c r="I521" s="517"/>
      <c r="J521" s="64"/>
    </row>
    <row r="522" spans="2:10" ht="20.100000000000001" customHeight="1" x14ac:dyDescent="0.25">
      <c r="B522" s="513"/>
      <c r="C522" s="514"/>
      <c r="D522" s="515"/>
      <c r="E522" s="515"/>
      <c r="F522" s="515"/>
      <c r="G522" s="515"/>
      <c r="H522" s="516"/>
      <c r="I522" s="517"/>
      <c r="J522" s="64"/>
    </row>
    <row r="523" spans="2:10" ht="20.100000000000001" customHeight="1" x14ac:dyDescent="0.25">
      <c r="B523" s="513"/>
      <c r="C523" s="514"/>
      <c r="D523" s="515"/>
      <c r="E523" s="515"/>
      <c r="F523" s="515"/>
      <c r="G523" s="515"/>
      <c r="H523" s="516"/>
      <c r="I523" s="517"/>
      <c r="J523" s="64"/>
    </row>
    <row r="524" spans="2:10" ht="20.100000000000001" customHeight="1" x14ac:dyDescent="0.25">
      <c r="B524" s="513"/>
      <c r="C524" s="514"/>
      <c r="D524" s="515"/>
      <c r="E524" s="515"/>
      <c r="F524" s="515"/>
      <c r="G524" s="515"/>
      <c r="H524" s="516"/>
      <c r="I524" s="517"/>
      <c r="J524" s="64"/>
    </row>
    <row r="525" spans="2:10" ht="20.100000000000001" customHeight="1" x14ac:dyDescent="0.25">
      <c r="B525" s="513"/>
      <c r="C525" s="514"/>
      <c r="D525" s="515"/>
      <c r="E525" s="515"/>
      <c r="F525" s="515"/>
      <c r="G525" s="515"/>
      <c r="H525" s="516"/>
      <c r="I525" s="517"/>
      <c r="J525" s="64"/>
    </row>
    <row r="526" spans="2:10" ht="20.100000000000001" customHeight="1" x14ac:dyDescent="0.25">
      <c r="B526" s="513"/>
      <c r="C526" s="514"/>
      <c r="D526" s="515"/>
      <c r="E526" s="515"/>
      <c r="F526" s="515"/>
      <c r="G526" s="515"/>
      <c r="H526" s="516"/>
      <c r="I526" s="517"/>
      <c r="J526" s="64"/>
    </row>
    <row r="527" spans="2:10" ht="20.100000000000001" customHeight="1" x14ac:dyDescent="0.25">
      <c r="B527" s="513"/>
      <c r="C527" s="514"/>
      <c r="D527" s="515"/>
      <c r="E527" s="515"/>
      <c r="F527" s="515"/>
      <c r="G527" s="515"/>
      <c r="H527" s="516"/>
      <c r="I527" s="517"/>
      <c r="J527" s="64"/>
    </row>
    <row r="528" spans="2:10" ht="20.100000000000001" customHeight="1" x14ac:dyDescent="0.25">
      <c r="B528" s="513"/>
      <c r="C528" s="514"/>
      <c r="D528" s="515"/>
      <c r="E528" s="515"/>
      <c r="F528" s="515"/>
      <c r="G528" s="515"/>
      <c r="H528" s="516"/>
      <c r="I528" s="517"/>
      <c r="J528" s="64"/>
    </row>
    <row r="529" spans="2:10" ht="20.100000000000001" customHeight="1" x14ac:dyDescent="0.25">
      <c r="B529" s="513"/>
      <c r="C529" s="514"/>
      <c r="D529" s="515"/>
      <c r="E529" s="515"/>
      <c r="F529" s="515"/>
      <c r="G529" s="515"/>
      <c r="H529" s="516"/>
      <c r="I529" s="517"/>
      <c r="J529" s="64"/>
    </row>
    <row r="530" spans="2:10" ht="20.100000000000001" customHeight="1" x14ac:dyDescent="0.25">
      <c r="B530" s="513"/>
      <c r="C530" s="514"/>
      <c r="D530" s="515"/>
      <c r="E530" s="515"/>
      <c r="F530" s="515"/>
      <c r="G530" s="515"/>
      <c r="H530" s="516"/>
      <c r="I530" s="517"/>
      <c r="J530" s="64"/>
    </row>
    <row r="531" spans="2:10" ht="20.100000000000001" customHeight="1" x14ac:dyDescent="0.25">
      <c r="B531" s="513"/>
      <c r="C531" s="514"/>
      <c r="D531" s="515"/>
      <c r="E531" s="515"/>
      <c r="F531" s="515"/>
      <c r="G531" s="515"/>
      <c r="H531" s="516"/>
      <c r="I531" s="517"/>
      <c r="J531" s="64"/>
    </row>
    <row r="532" spans="2:10" ht="20.100000000000001" customHeight="1" x14ac:dyDescent="0.25">
      <c r="B532" s="513"/>
      <c r="C532" s="514"/>
      <c r="D532" s="515"/>
      <c r="E532" s="515"/>
      <c r="F532" s="515"/>
      <c r="G532" s="515"/>
      <c r="H532" s="516"/>
      <c r="I532" s="517"/>
      <c r="J532" s="64"/>
    </row>
    <row r="533" spans="2:10" ht="20.100000000000001" customHeight="1" x14ac:dyDescent="0.25">
      <c r="B533" s="513"/>
      <c r="C533" s="514"/>
      <c r="D533" s="515"/>
      <c r="E533" s="515"/>
      <c r="F533" s="515"/>
      <c r="G533" s="515"/>
      <c r="H533" s="516"/>
      <c r="I533" s="517"/>
      <c r="J533" s="64"/>
    </row>
    <row r="534" spans="2:10" ht="20.100000000000001" customHeight="1" x14ac:dyDescent="0.25">
      <c r="B534" s="513"/>
      <c r="C534" s="514"/>
      <c r="D534" s="515"/>
      <c r="E534" s="515"/>
      <c r="F534" s="515"/>
      <c r="G534" s="515"/>
      <c r="H534" s="516"/>
      <c r="I534" s="517"/>
      <c r="J534" s="64"/>
    </row>
    <row r="535" spans="2:10" ht="20.100000000000001" customHeight="1" x14ac:dyDescent="0.25">
      <c r="B535" s="513"/>
      <c r="C535" s="514"/>
      <c r="D535" s="515"/>
      <c r="E535" s="515"/>
      <c r="F535" s="515"/>
      <c r="G535" s="515"/>
      <c r="H535" s="516"/>
      <c r="I535" s="517"/>
      <c r="J535" s="64"/>
    </row>
    <row r="536" spans="2:10" ht="20.100000000000001" customHeight="1" x14ac:dyDescent="0.25">
      <c r="B536" s="513"/>
      <c r="C536" s="514"/>
      <c r="D536" s="515"/>
      <c r="E536" s="515"/>
      <c r="F536" s="515"/>
      <c r="G536" s="515"/>
      <c r="H536" s="516"/>
      <c r="I536" s="517"/>
      <c r="J536" s="64"/>
    </row>
    <row r="537" spans="2:10" ht="20.100000000000001" customHeight="1" x14ac:dyDescent="0.25">
      <c r="B537" s="513"/>
      <c r="C537" s="514"/>
      <c r="D537" s="515"/>
      <c r="E537" s="515"/>
      <c r="F537" s="515"/>
      <c r="G537" s="515"/>
      <c r="H537" s="516"/>
      <c r="I537" s="517"/>
      <c r="J537" s="64"/>
    </row>
    <row r="538" spans="2:10" ht="20.100000000000001" customHeight="1" x14ac:dyDescent="0.25">
      <c r="B538" s="513"/>
      <c r="C538" s="514"/>
      <c r="D538" s="515"/>
      <c r="E538" s="515"/>
      <c r="F538" s="515"/>
      <c r="G538" s="515"/>
      <c r="H538" s="516"/>
      <c r="I538" s="517"/>
      <c r="J538" s="64"/>
    </row>
    <row r="539" spans="2:10" ht="20.100000000000001" customHeight="1" x14ac:dyDescent="0.25">
      <c r="B539" s="513"/>
      <c r="C539" s="514"/>
      <c r="D539" s="515"/>
      <c r="E539" s="515"/>
      <c r="F539" s="515"/>
      <c r="G539" s="515"/>
      <c r="H539" s="516"/>
      <c r="I539" s="517"/>
      <c r="J539" s="64"/>
    </row>
    <row r="540" spans="2:10" ht="20.100000000000001" customHeight="1" x14ac:dyDescent="0.25">
      <c r="B540" s="513"/>
      <c r="C540" s="514"/>
      <c r="D540" s="515"/>
      <c r="E540" s="515"/>
      <c r="F540" s="515"/>
      <c r="G540" s="515"/>
      <c r="H540" s="516"/>
      <c r="I540" s="517"/>
      <c r="J540" s="64"/>
    </row>
    <row r="541" spans="2:10" ht="20.100000000000001" customHeight="1" x14ac:dyDescent="0.25">
      <c r="B541" s="513"/>
      <c r="C541" s="514"/>
      <c r="D541" s="515"/>
      <c r="E541" s="515"/>
      <c r="F541" s="515"/>
      <c r="G541" s="515"/>
      <c r="H541" s="516"/>
      <c r="I541" s="517"/>
      <c r="J541" s="64"/>
    </row>
    <row r="542" spans="2:10" ht="20.100000000000001" customHeight="1" x14ac:dyDescent="0.25">
      <c r="B542" s="513"/>
      <c r="C542" s="514"/>
      <c r="D542" s="515"/>
      <c r="E542" s="515"/>
      <c r="F542" s="515"/>
      <c r="G542" s="515"/>
      <c r="H542" s="516"/>
      <c r="I542" s="517"/>
      <c r="J542" s="64"/>
    </row>
    <row r="543" spans="2:10" ht="20.100000000000001" customHeight="1" x14ac:dyDescent="0.25">
      <c r="B543" s="513"/>
      <c r="C543" s="514"/>
      <c r="D543" s="515"/>
      <c r="E543" s="515"/>
      <c r="F543" s="515"/>
      <c r="G543" s="515"/>
      <c r="H543" s="516"/>
      <c r="I543" s="517"/>
      <c r="J543" s="64"/>
    </row>
    <row r="544" spans="2:10" ht="20.100000000000001" customHeight="1" x14ac:dyDescent="0.25">
      <c r="B544" s="513"/>
      <c r="C544" s="514"/>
      <c r="D544" s="515"/>
      <c r="E544" s="515"/>
      <c r="F544" s="515"/>
      <c r="G544" s="515"/>
      <c r="H544" s="516"/>
      <c r="I544" s="517"/>
      <c r="J544" s="64"/>
    </row>
    <row r="545" spans="2:10" ht="20.100000000000001" customHeight="1" x14ac:dyDescent="0.25">
      <c r="B545" s="513"/>
      <c r="C545" s="514"/>
      <c r="D545" s="515"/>
      <c r="E545" s="515"/>
      <c r="F545" s="515"/>
      <c r="G545" s="515"/>
      <c r="H545" s="516"/>
      <c r="I545" s="517"/>
      <c r="J545" s="64"/>
    </row>
    <row r="546" spans="2:10" ht="20.100000000000001" customHeight="1" x14ac:dyDescent="0.25">
      <c r="B546" s="513"/>
      <c r="C546" s="514"/>
      <c r="D546" s="515"/>
      <c r="E546" s="515"/>
      <c r="F546" s="515"/>
      <c r="G546" s="515"/>
      <c r="H546" s="516"/>
      <c r="I546" s="517"/>
      <c r="J546" s="64"/>
    </row>
    <row r="547" spans="2:10" ht="20.100000000000001" customHeight="1" x14ac:dyDescent="0.25">
      <c r="B547" s="513"/>
      <c r="C547" s="514"/>
      <c r="D547" s="515"/>
      <c r="E547" s="515"/>
      <c r="F547" s="515"/>
      <c r="G547" s="515"/>
      <c r="H547" s="516"/>
      <c r="I547" s="517"/>
      <c r="J547" s="64"/>
    </row>
    <row r="548" spans="2:10" ht="20.100000000000001" customHeight="1" x14ac:dyDescent="0.25">
      <c r="B548" s="513"/>
      <c r="C548" s="514"/>
      <c r="D548" s="515"/>
      <c r="E548" s="515"/>
      <c r="F548" s="515"/>
      <c r="G548" s="515"/>
      <c r="H548" s="516"/>
      <c r="I548" s="517"/>
      <c r="J548" s="64"/>
    </row>
    <row r="549" spans="2:10" ht="20.100000000000001" customHeight="1" x14ac:dyDescent="0.25">
      <c r="B549" s="513"/>
      <c r="C549" s="514"/>
      <c r="D549" s="515"/>
      <c r="E549" s="515"/>
      <c r="F549" s="515"/>
      <c r="G549" s="515"/>
      <c r="H549" s="516"/>
      <c r="I549" s="517"/>
      <c r="J549" s="64"/>
    </row>
    <row r="550" spans="2:10" ht="20.100000000000001" customHeight="1" x14ac:dyDescent="0.25">
      <c r="B550" s="513"/>
      <c r="C550" s="514"/>
      <c r="D550" s="515"/>
      <c r="E550" s="515"/>
      <c r="F550" s="515"/>
      <c r="G550" s="515"/>
      <c r="H550" s="516"/>
      <c r="I550" s="517"/>
      <c r="J550" s="64"/>
    </row>
    <row r="551" spans="2:10" ht="20.100000000000001" customHeight="1" x14ac:dyDescent="0.25">
      <c r="B551" s="513"/>
      <c r="C551" s="514"/>
      <c r="D551" s="515"/>
      <c r="E551" s="515"/>
      <c r="F551" s="515"/>
      <c r="G551" s="515"/>
      <c r="H551" s="516"/>
      <c r="I551" s="517"/>
      <c r="J551" s="64"/>
    </row>
    <row r="552" spans="2:10" ht="20.100000000000001" customHeight="1" x14ac:dyDescent="0.25">
      <c r="B552" s="513"/>
      <c r="C552" s="514"/>
      <c r="D552" s="515"/>
      <c r="E552" s="515"/>
      <c r="F552" s="515"/>
      <c r="G552" s="515"/>
      <c r="H552" s="516"/>
      <c r="I552" s="517"/>
      <c r="J552" s="64"/>
    </row>
    <row r="553" spans="2:10" ht="20.100000000000001" customHeight="1" x14ac:dyDescent="0.25">
      <c r="B553" s="513"/>
      <c r="C553" s="514"/>
      <c r="D553" s="515"/>
      <c r="E553" s="515"/>
      <c r="F553" s="515"/>
      <c r="G553" s="515"/>
      <c r="H553" s="516"/>
      <c r="I553" s="517"/>
      <c r="J553" s="64"/>
    </row>
    <row r="554" spans="2:10" ht="20.100000000000001" customHeight="1" x14ac:dyDescent="0.25">
      <c r="B554" s="513"/>
      <c r="C554" s="514"/>
      <c r="D554" s="515"/>
      <c r="E554" s="515"/>
      <c r="F554" s="515"/>
      <c r="G554" s="515"/>
      <c r="H554" s="516"/>
      <c r="I554" s="517"/>
      <c r="J554" s="64"/>
    </row>
    <row r="555" spans="2:10" ht="20.100000000000001" customHeight="1" x14ac:dyDescent="0.25">
      <c r="B555" s="513"/>
      <c r="C555" s="514"/>
      <c r="D555" s="515"/>
      <c r="E555" s="515"/>
      <c r="F555" s="515"/>
      <c r="G555" s="515"/>
      <c r="H555" s="516"/>
      <c r="I555" s="517"/>
      <c r="J555" s="64"/>
    </row>
    <row r="556" spans="2:10" ht="20.100000000000001" customHeight="1" x14ac:dyDescent="0.25">
      <c r="B556" s="513"/>
      <c r="C556" s="514"/>
      <c r="D556" s="515"/>
      <c r="E556" s="515"/>
      <c r="F556" s="515"/>
      <c r="G556" s="515"/>
      <c r="H556" s="516"/>
      <c r="I556" s="517"/>
      <c r="J556" s="64"/>
    </row>
    <row r="557" spans="2:10" ht="20.100000000000001" customHeight="1" x14ac:dyDescent="0.25">
      <c r="B557" s="513"/>
      <c r="C557" s="514"/>
      <c r="D557" s="515"/>
      <c r="E557" s="515"/>
      <c r="F557" s="515"/>
      <c r="G557" s="515"/>
      <c r="H557" s="516"/>
      <c r="I557" s="517"/>
      <c r="J557" s="64"/>
    </row>
    <row r="558" spans="2:10" ht="20.100000000000001" customHeight="1" x14ac:dyDescent="0.25">
      <c r="B558" s="513"/>
      <c r="C558" s="514"/>
      <c r="D558" s="515"/>
      <c r="E558" s="515"/>
      <c r="F558" s="515"/>
      <c r="G558" s="515"/>
      <c r="H558" s="516"/>
      <c r="I558" s="517"/>
      <c r="J558" s="64"/>
    </row>
    <row r="559" spans="2:10" ht="20.100000000000001" customHeight="1" x14ac:dyDescent="0.25">
      <c r="B559" s="513"/>
      <c r="C559" s="514"/>
      <c r="D559" s="515"/>
      <c r="E559" s="515"/>
      <c r="F559" s="515"/>
      <c r="G559" s="515"/>
      <c r="H559" s="516"/>
      <c r="I559" s="517"/>
      <c r="J559" s="64"/>
    </row>
    <row r="560" spans="2:10" ht="20.100000000000001" customHeight="1" x14ac:dyDescent="0.25">
      <c r="B560" s="513"/>
      <c r="C560" s="514"/>
      <c r="D560" s="515"/>
      <c r="E560" s="515"/>
      <c r="F560" s="515"/>
      <c r="G560" s="515"/>
      <c r="H560" s="516"/>
      <c r="I560" s="517"/>
      <c r="J560" s="64"/>
    </row>
    <row r="561" spans="2:10" ht="20.100000000000001" customHeight="1" x14ac:dyDescent="0.25">
      <c r="B561" s="513"/>
      <c r="C561" s="514"/>
      <c r="D561" s="515"/>
      <c r="E561" s="515"/>
      <c r="F561" s="515"/>
      <c r="G561" s="515"/>
      <c r="H561" s="516"/>
      <c r="I561" s="517"/>
      <c r="J561" s="64"/>
    </row>
    <row r="562" spans="2:10" ht="20.100000000000001" customHeight="1" x14ac:dyDescent="0.25">
      <c r="B562" s="513"/>
      <c r="C562" s="514"/>
      <c r="D562" s="515"/>
      <c r="E562" s="515"/>
      <c r="F562" s="515"/>
      <c r="G562" s="515"/>
      <c r="H562" s="516"/>
      <c r="I562" s="517"/>
      <c r="J562" s="64"/>
    </row>
    <row r="563" spans="2:10" ht="20.100000000000001" customHeight="1" x14ac:dyDescent="0.25">
      <c r="B563" s="513"/>
      <c r="C563" s="514"/>
      <c r="D563" s="515"/>
      <c r="E563" s="515"/>
      <c r="F563" s="515"/>
      <c r="G563" s="515"/>
      <c r="H563" s="516"/>
      <c r="I563" s="517"/>
      <c r="J563" s="64"/>
    </row>
    <row r="564" spans="2:10" ht="20.100000000000001" customHeight="1" x14ac:dyDescent="0.25">
      <c r="B564" s="513"/>
      <c r="C564" s="514"/>
      <c r="D564" s="515"/>
      <c r="E564" s="515"/>
      <c r="F564" s="515"/>
      <c r="G564" s="515"/>
      <c r="H564" s="516"/>
      <c r="I564" s="517"/>
      <c r="J564" s="64"/>
    </row>
    <row r="565" spans="2:10" ht="20.100000000000001" customHeight="1" x14ac:dyDescent="0.25">
      <c r="B565" s="513"/>
      <c r="C565" s="514"/>
      <c r="D565" s="515"/>
      <c r="E565" s="515"/>
      <c r="F565" s="515"/>
      <c r="G565" s="515"/>
      <c r="H565" s="516"/>
      <c r="I565" s="517"/>
      <c r="J565" s="64"/>
    </row>
    <row r="566" spans="2:10" ht="20.100000000000001" customHeight="1" x14ac:dyDescent="0.25">
      <c r="B566" s="513"/>
      <c r="C566" s="514"/>
      <c r="D566" s="515"/>
      <c r="E566" s="515"/>
      <c r="F566" s="515"/>
      <c r="G566" s="515"/>
      <c r="H566" s="516"/>
      <c r="I566" s="517"/>
      <c r="J566" s="64"/>
    </row>
    <row r="567" spans="2:10" ht="20.100000000000001" customHeight="1" x14ac:dyDescent="0.25">
      <c r="B567" s="513"/>
      <c r="C567" s="514"/>
      <c r="D567" s="515"/>
      <c r="E567" s="515"/>
      <c r="F567" s="515"/>
      <c r="G567" s="515"/>
      <c r="H567" s="516"/>
      <c r="I567" s="517"/>
      <c r="J567" s="64"/>
    </row>
    <row r="568" spans="2:10" ht="20.100000000000001" customHeight="1" x14ac:dyDescent="0.25">
      <c r="B568" s="513"/>
      <c r="C568" s="514"/>
      <c r="D568" s="515"/>
      <c r="E568" s="515"/>
      <c r="F568" s="515"/>
      <c r="G568" s="515"/>
      <c r="H568" s="516"/>
      <c r="I568" s="517"/>
      <c r="J568" s="64"/>
    </row>
    <row r="569" spans="2:10" ht="20.100000000000001" customHeight="1" x14ac:dyDescent="0.25">
      <c r="B569" s="513"/>
      <c r="C569" s="514"/>
      <c r="D569" s="515"/>
      <c r="E569" s="515"/>
      <c r="F569" s="515"/>
      <c r="G569" s="515"/>
      <c r="H569" s="516"/>
      <c r="I569" s="517"/>
      <c r="J569" s="64"/>
    </row>
    <row r="570" spans="2:10" ht="20.100000000000001" customHeight="1" x14ac:dyDescent="0.25">
      <c r="B570" s="513"/>
      <c r="C570" s="514"/>
      <c r="D570" s="515"/>
      <c r="E570" s="515"/>
      <c r="F570" s="515"/>
      <c r="G570" s="515"/>
      <c r="H570" s="516"/>
      <c r="I570" s="517"/>
      <c r="J570" s="64"/>
    </row>
    <row r="571" spans="2:10" ht="20.100000000000001" customHeight="1" x14ac:dyDescent="0.25">
      <c r="B571" s="513"/>
      <c r="C571" s="514"/>
      <c r="D571" s="515"/>
      <c r="E571" s="515"/>
      <c r="F571" s="515"/>
      <c r="G571" s="515"/>
      <c r="H571" s="516"/>
      <c r="I571" s="517"/>
      <c r="J571" s="64"/>
    </row>
    <row r="572" spans="2:10" ht="20.100000000000001" customHeight="1" x14ac:dyDescent="0.25">
      <c r="B572" s="513"/>
      <c r="C572" s="514"/>
      <c r="D572" s="515"/>
      <c r="E572" s="515"/>
      <c r="F572" s="515"/>
      <c r="G572" s="515"/>
      <c r="H572" s="516"/>
      <c r="I572" s="517"/>
      <c r="J572" s="64"/>
    </row>
    <row r="573" spans="2:10" ht="20.100000000000001" customHeight="1" x14ac:dyDescent="0.25">
      <c r="B573" s="513"/>
      <c r="C573" s="514"/>
      <c r="D573" s="515"/>
      <c r="E573" s="515"/>
      <c r="F573" s="515"/>
      <c r="G573" s="515"/>
      <c r="H573" s="516"/>
      <c r="I573" s="517"/>
      <c r="J573" s="64"/>
    </row>
    <row r="574" spans="2:10" ht="20.100000000000001" customHeight="1" x14ac:dyDescent="0.25">
      <c r="B574" s="513"/>
      <c r="C574" s="514"/>
      <c r="D574" s="515"/>
      <c r="E574" s="515"/>
      <c r="F574" s="515"/>
      <c r="G574" s="515"/>
      <c r="H574" s="516"/>
      <c r="I574" s="517"/>
      <c r="J574" s="64"/>
    </row>
    <row r="575" spans="2:10" ht="20.100000000000001" customHeight="1" x14ac:dyDescent="0.25">
      <c r="B575" s="513"/>
      <c r="C575" s="514"/>
      <c r="D575" s="515"/>
      <c r="E575" s="515"/>
      <c r="F575" s="515"/>
      <c r="G575" s="515"/>
      <c r="H575" s="516"/>
      <c r="I575" s="517"/>
      <c r="J575" s="64"/>
    </row>
    <row r="576" spans="2:10" ht="20.100000000000001" customHeight="1" x14ac:dyDescent="0.25">
      <c r="B576" s="513"/>
      <c r="C576" s="514"/>
      <c r="D576" s="515"/>
      <c r="E576" s="515"/>
      <c r="F576" s="515"/>
      <c r="G576" s="515"/>
      <c r="H576" s="516"/>
      <c r="I576" s="517"/>
      <c r="J576" s="64"/>
    </row>
    <row r="577" spans="2:10" ht="20.100000000000001" customHeight="1" x14ac:dyDescent="0.25">
      <c r="B577" s="513"/>
      <c r="C577" s="514"/>
      <c r="D577" s="515"/>
      <c r="E577" s="515"/>
      <c r="F577" s="515"/>
      <c r="G577" s="515"/>
      <c r="H577" s="516"/>
      <c r="I577" s="517"/>
      <c r="J577" s="64"/>
    </row>
    <row r="578" spans="2:10" ht="20.100000000000001" customHeight="1" x14ac:dyDescent="0.25">
      <c r="B578" s="513"/>
      <c r="C578" s="514"/>
      <c r="D578" s="515"/>
      <c r="E578" s="515"/>
      <c r="F578" s="515"/>
      <c r="G578" s="515"/>
      <c r="H578" s="516"/>
      <c r="I578" s="517"/>
      <c r="J578" s="64"/>
    </row>
    <row r="579" spans="2:10" ht="20.100000000000001" customHeight="1" x14ac:dyDescent="0.25">
      <c r="B579" s="513"/>
      <c r="C579" s="514"/>
      <c r="D579" s="515"/>
      <c r="E579" s="515"/>
      <c r="F579" s="515"/>
      <c r="G579" s="515"/>
      <c r="H579" s="516"/>
      <c r="I579" s="517"/>
      <c r="J579" s="64"/>
    </row>
    <row r="580" spans="2:10" ht="20.100000000000001" customHeight="1" x14ac:dyDescent="0.25">
      <c r="B580" s="513"/>
      <c r="C580" s="514"/>
      <c r="D580" s="515"/>
      <c r="E580" s="515"/>
      <c r="F580" s="515"/>
      <c r="G580" s="515"/>
      <c r="H580" s="516"/>
      <c r="I580" s="517"/>
      <c r="J580" s="64"/>
    </row>
    <row r="581" spans="2:10" ht="20.100000000000001" customHeight="1" x14ac:dyDescent="0.25">
      <c r="B581" s="513"/>
      <c r="C581" s="514"/>
      <c r="D581" s="515"/>
      <c r="E581" s="515"/>
      <c r="F581" s="515"/>
      <c r="G581" s="515"/>
      <c r="H581" s="516"/>
      <c r="I581" s="517"/>
      <c r="J581" s="64"/>
    </row>
    <row r="582" spans="2:10" ht="20.100000000000001" customHeight="1" x14ac:dyDescent="0.25">
      <c r="B582" s="513"/>
      <c r="C582" s="514"/>
      <c r="D582" s="515"/>
      <c r="E582" s="515"/>
      <c r="F582" s="515"/>
      <c r="G582" s="515"/>
      <c r="H582" s="516"/>
      <c r="I582" s="517"/>
      <c r="J582" s="64"/>
    </row>
    <row r="583" spans="2:10" ht="20.100000000000001" customHeight="1" x14ac:dyDescent="0.25">
      <c r="B583" s="513"/>
      <c r="C583" s="514"/>
      <c r="D583" s="515"/>
      <c r="E583" s="515"/>
      <c r="F583" s="515"/>
      <c r="G583" s="515"/>
      <c r="H583" s="516"/>
      <c r="I583" s="517"/>
      <c r="J583" s="64"/>
    </row>
    <row r="584" spans="2:10" ht="20.100000000000001" customHeight="1" x14ac:dyDescent="0.25">
      <c r="B584" s="513"/>
      <c r="C584" s="514"/>
      <c r="D584" s="515"/>
      <c r="E584" s="515"/>
      <c r="F584" s="515"/>
      <c r="G584" s="515"/>
      <c r="H584" s="516"/>
      <c r="I584" s="517"/>
      <c r="J584" s="64"/>
    </row>
    <row r="585" spans="2:10" ht="20.100000000000001" customHeight="1" x14ac:dyDescent="0.25">
      <c r="B585" s="513"/>
      <c r="C585" s="514"/>
      <c r="D585" s="515"/>
      <c r="E585" s="515"/>
      <c r="F585" s="515"/>
      <c r="G585" s="515"/>
      <c r="H585" s="516"/>
      <c r="I585" s="517"/>
      <c r="J585" s="64"/>
    </row>
    <row r="586" spans="2:10" ht="20.100000000000001" customHeight="1" x14ac:dyDescent="0.25">
      <c r="B586" s="513"/>
      <c r="C586" s="514"/>
      <c r="D586" s="515"/>
      <c r="E586" s="515"/>
      <c r="F586" s="515"/>
      <c r="G586" s="515"/>
      <c r="H586" s="516"/>
      <c r="I586" s="517"/>
      <c r="J586" s="64"/>
    </row>
    <row r="587" spans="2:10" ht="20.100000000000001" customHeight="1" x14ac:dyDescent="0.25">
      <c r="B587" s="513"/>
      <c r="C587" s="514"/>
      <c r="D587" s="515"/>
      <c r="E587" s="515"/>
      <c r="F587" s="515"/>
      <c r="G587" s="515"/>
      <c r="H587" s="516"/>
      <c r="I587" s="517"/>
      <c r="J587" s="64"/>
    </row>
    <row r="588" spans="2:10" ht="20.100000000000001" customHeight="1" x14ac:dyDescent="0.25">
      <c r="B588" s="513"/>
      <c r="C588" s="514"/>
      <c r="D588" s="515"/>
      <c r="E588" s="515"/>
      <c r="F588" s="515"/>
      <c r="G588" s="515"/>
      <c r="H588" s="516"/>
      <c r="I588" s="517"/>
      <c r="J588" s="64"/>
    </row>
    <row r="589" spans="2:10" ht="20.100000000000001" customHeight="1" x14ac:dyDescent="0.25">
      <c r="B589" s="513"/>
      <c r="C589" s="514"/>
      <c r="D589" s="515"/>
      <c r="E589" s="515"/>
      <c r="F589" s="515"/>
      <c r="G589" s="515"/>
      <c r="H589" s="516"/>
      <c r="I589" s="517"/>
      <c r="J589" s="64"/>
    </row>
    <row r="590" spans="2:10" ht="20.100000000000001" customHeight="1" x14ac:dyDescent="0.25">
      <c r="B590" s="513"/>
      <c r="C590" s="514"/>
      <c r="D590" s="515"/>
      <c r="E590" s="515"/>
      <c r="F590" s="515"/>
      <c r="G590" s="515"/>
      <c r="H590" s="516"/>
      <c r="I590" s="517"/>
      <c r="J590" s="64"/>
    </row>
    <row r="591" spans="2:10" ht="20.100000000000001" customHeight="1" x14ac:dyDescent="0.25">
      <c r="B591" s="513"/>
      <c r="C591" s="514"/>
      <c r="D591" s="515"/>
      <c r="E591" s="515"/>
      <c r="F591" s="515"/>
      <c r="G591" s="515"/>
      <c r="H591" s="516"/>
      <c r="I591" s="517"/>
      <c r="J591" s="64"/>
    </row>
    <row r="592" spans="2:10" ht="20.100000000000001" customHeight="1" x14ac:dyDescent="0.25">
      <c r="B592" s="513"/>
      <c r="C592" s="514"/>
      <c r="D592" s="515"/>
      <c r="E592" s="515"/>
      <c r="F592" s="515"/>
      <c r="G592" s="515"/>
      <c r="H592" s="516"/>
      <c r="I592" s="517"/>
      <c r="J592" s="64"/>
    </row>
    <row r="593" spans="2:10" ht="20.100000000000001" customHeight="1" x14ac:dyDescent="0.25">
      <c r="B593" s="513"/>
      <c r="C593" s="514"/>
      <c r="D593" s="515"/>
      <c r="E593" s="515"/>
      <c r="F593" s="515"/>
      <c r="G593" s="515"/>
      <c r="H593" s="516"/>
      <c r="I593" s="517"/>
      <c r="J593" s="64"/>
    </row>
    <row r="594" spans="2:10" ht="20.100000000000001" customHeight="1" x14ac:dyDescent="0.25">
      <c r="B594" s="513"/>
      <c r="C594" s="514"/>
      <c r="D594" s="515"/>
      <c r="E594" s="515"/>
      <c r="F594" s="515"/>
      <c r="G594" s="515"/>
      <c r="H594" s="516"/>
      <c r="I594" s="517"/>
      <c r="J594" s="64"/>
    </row>
    <row r="595" spans="2:10" ht="20.100000000000001" customHeight="1" x14ac:dyDescent="0.25">
      <c r="B595" s="513"/>
      <c r="C595" s="514"/>
      <c r="D595" s="515"/>
      <c r="E595" s="515"/>
      <c r="F595" s="515"/>
      <c r="G595" s="515"/>
      <c r="H595" s="516"/>
      <c r="I595" s="517"/>
      <c r="J595" s="64"/>
    </row>
    <row r="596" spans="2:10" ht="20.100000000000001" customHeight="1" x14ac:dyDescent="0.25">
      <c r="B596" s="513"/>
      <c r="C596" s="514"/>
      <c r="D596" s="515"/>
      <c r="E596" s="515"/>
      <c r="F596" s="515"/>
      <c r="G596" s="515"/>
      <c r="H596" s="516"/>
      <c r="I596" s="517"/>
      <c r="J596" s="64"/>
    </row>
    <row r="597" spans="2:10" ht="20.100000000000001" customHeight="1" x14ac:dyDescent="0.25">
      <c r="B597" s="513"/>
      <c r="C597" s="514"/>
      <c r="D597" s="515"/>
      <c r="E597" s="515"/>
      <c r="F597" s="515"/>
      <c r="G597" s="515"/>
      <c r="H597" s="516"/>
      <c r="I597" s="517"/>
      <c r="J597" s="64"/>
    </row>
    <row r="598" spans="2:10" ht="20.100000000000001" customHeight="1" x14ac:dyDescent="0.25">
      <c r="B598" s="513"/>
      <c r="C598" s="514"/>
      <c r="D598" s="515"/>
      <c r="E598" s="515"/>
      <c r="F598" s="515"/>
      <c r="G598" s="515"/>
      <c r="H598" s="516"/>
      <c r="I598" s="517"/>
      <c r="J598" s="64"/>
    </row>
    <row r="599" spans="2:10" ht="20.100000000000001" customHeight="1" x14ac:dyDescent="0.25">
      <c r="B599" s="513"/>
      <c r="C599" s="514"/>
      <c r="D599" s="515"/>
      <c r="E599" s="515"/>
      <c r="F599" s="515"/>
      <c r="G599" s="515"/>
      <c r="H599" s="516"/>
      <c r="I599" s="517"/>
      <c r="J599" s="64"/>
    </row>
    <row r="600" spans="2:10" ht="20.100000000000001" customHeight="1" x14ac:dyDescent="0.25">
      <c r="B600" s="513"/>
      <c r="C600" s="514"/>
      <c r="D600" s="515"/>
      <c r="E600" s="515"/>
      <c r="F600" s="515"/>
      <c r="G600" s="515"/>
      <c r="H600" s="516"/>
      <c r="I600" s="517"/>
      <c r="J600" s="64"/>
    </row>
    <row r="601" spans="2:10" ht="20.100000000000001" customHeight="1" x14ac:dyDescent="0.25">
      <c r="B601" s="513"/>
      <c r="C601" s="514"/>
      <c r="D601" s="515"/>
      <c r="E601" s="515"/>
      <c r="F601" s="515"/>
      <c r="G601" s="515"/>
      <c r="H601" s="516"/>
      <c r="I601" s="517"/>
      <c r="J601" s="64"/>
    </row>
    <row r="602" spans="2:10" ht="20.100000000000001" customHeight="1" x14ac:dyDescent="0.25">
      <c r="B602" s="513"/>
      <c r="C602" s="514"/>
      <c r="D602" s="515"/>
      <c r="E602" s="515"/>
      <c r="F602" s="515"/>
      <c r="G602" s="515"/>
      <c r="H602" s="516"/>
      <c r="I602" s="517"/>
      <c r="J602" s="64"/>
    </row>
    <row r="603" spans="2:10" ht="20.100000000000001" customHeight="1" x14ac:dyDescent="0.25">
      <c r="B603" s="513"/>
      <c r="C603" s="514"/>
      <c r="D603" s="515"/>
      <c r="E603" s="515"/>
      <c r="F603" s="515"/>
      <c r="G603" s="515"/>
      <c r="H603" s="516"/>
      <c r="I603" s="517"/>
      <c r="J603" s="64"/>
    </row>
    <row r="604" spans="2:10" ht="20.100000000000001" customHeight="1" x14ac:dyDescent="0.25">
      <c r="B604" s="513"/>
      <c r="C604" s="514"/>
      <c r="D604" s="515"/>
      <c r="E604" s="515"/>
      <c r="F604" s="515"/>
      <c r="G604" s="515"/>
      <c r="H604" s="516"/>
      <c r="I604" s="517"/>
      <c r="J604" s="64"/>
    </row>
    <row r="605" spans="2:10" ht="20.100000000000001" customHeight="1" x14ac:dyDescent="0.25">
      <c r="B605" s="513"/>
      <c r="C605" s="514"/>
      <c r="D605" s="515"/>
      <c r="E605" s="515"/>
      <c r="F605" s="515"/>
      <c r="G605" s="515"/>
      <c r="H605" s="516"/>
      <c r="I605" s="517"/>
      <c r="J605" s="64"/>
    </row>
    <row r="606" spans="2:10" ht="20.100000000000001" customHeight="1" x14ac:dyDescent="0.25">
      <c r="B606" s="513"/>
      <c r="C606" s="514"/>
      <c r="D606" s="515"/>
      <c r="E606" s="515"/>
      <c r="F606" s="515"/>
      <c r="G606" s="515"/>
      <c r="H606" s="516"/>
      <c r="I606" s="517"/>
      <c r="J606" s="64"/>
    </row>
    <row r="607" spans="2:10" ht="20.100000000000001" customHeight="1" x14ac:dyDescent="0.25">
      <c r="B607" s="513"/>
      <c r="C607" s="514"/>
      <c r="D607" s="515"/>
      <c r="E607" s="515"/>
      <c r="F607" s="515"/>
      <c r="G607" s="515"/>
      <c r="H607" s="516"/>
      <c r="I607" s="517"/>
      <c r="J607" s="64"/>
    </row>
    <row r="608" spans="2:10" ht="20.100000000000001" customHeight="1" x14ac:dyDescent="0.25">
      <c r="B608" s="513"/>
      <c r="C608" s="514"/>
      <c r="D608" s="515"/>
      <c r="E608" s="515"/>
      <c r="F608" s="515"/>
      <c r="G608" s="515"/>
      <c r="H608" s="516"/>
      <c r="I608" s="517"/>
      <c r="J608" s="64"/>
    </row>
    <row r="609" spans="2:10" ht="20.100000000000001" customHeight="1" x14ac:dyDescent="0.25">
      <c r="B609" s="513"/>
      <c r="C609" s="514"/>
      <c r="D609" s="515"/>
      <c r="E609" s="515"/>
      <c r="F609" s="515"/>
      <c r="G609" s="515"/>
      <c r="H609" s="516"/>
      <c r="I609" s="517"/>
      <c r="J609" s="64"/>
    </row>
    <row r="610" spans="2:10" ht="20.100000000000001" customHeight="1" x14ac:dyDescent="0.25">
      <c r="B610" s="513"/>
      <c r="C610" s="514"/>
      <c r="D610" s="515"/>
      <c r="E610" s="515"/>
      <c r="F610" s="515"/>
      <c r="G610" s="515"/>
      <c r="H610" s="516"/>
      <c r="I610" s="517"/>
      <c r="J610" s="64"/>
    </row>
    <row r="611" spans="2:10" ht="20.100000000000001" customHeight="1" x14ac:dyDescent="0.25">
      <c r="B611" s="513"/>
      <c r="C611" s="514"/>
      <c r="D611" s="515"/>
      <c r="E611" s="515"/>
      <c r="F611" s="515"/>
      <c r="G611" s="515"/>
      <c r="H611" s="516"/>
      <c r="I611" s="517"/>
      <c r="J611" s="64"/>
    </row>
    <row r="612" spans="2:10" ht="20.100000000000001" customHeight="1" x14ac:dyDescent="0.25">
      <c r="B612" s="513"/>
      <c r="C612" s="514"/>
      <c r="D612" s="515"/>
      <c r="E612" s="515"/>
      <c r="F612" s="515"/>
      <c r="G612" s="515"/>
      <c r="H612" s="516"/>
      <c r="I612" s="517"/>
      <c r="J612" s="64"/>
    </row>
    <row r="613" spans="2:10" ht="20.100000000000001" customHeight="1" x14ac:dyDescent="0.25">
      <c r="B613" s="513"/>
      <c r="C613" s="514"/>
      <c r="D613" s="515"/>
      <c r="E613" s="515"/>
      <c r="F613" s="515"/>
      <c r="G613" s="515"/>
      <c r="H613" s="516"/>
      <c r="I613" s="517"/>
      <c r="J613" s="64"/>
    </row>
    <row r="614" spans="2:10" ht="20.100000000000001" customHeight="1" x14ac:dyDescent="0.25">
      <c r="B614" s="513"/>
      <c r="C614" s="514"/>
      <c r="D614" s="515"/>
      <c r="E614" s="515"/>
      <c r="F614" s="515"/>
      <c r="G614" s="515"/>
      <c r="H614" s="516"/>
      <c r="I614" s="517"/>
      <c r="J614" s="64"/>
    </row>
    <row r="615" spans="2:10" ht="20.100000000000001" customHeight="1" x14ac:dyDescent="0.25">
      <c r="B615" s="513"/>
      <c r="C615" s="514"/>
      <c r="D615" s="515"/>
      <c r="E615" s="515"/>
      <c r="F615" s="515"/>
      <c r="G615" s="515"/>
      <c r="H615" s="516"/>
      <c r="I615" s="517"/>
      <c r="J615" s="64"/>
    </row>
    <row r="616" spans="2:10" ht="20.100000000000001" customHeight="1" x14ac:dyDescent="0.25">
      <c r="B616" s="513"/>
      <c r="C616" s="514"/>
      <c r="D616" s="515"/>
      <c r="E616" s="515"/>
      <c r="F616" s="515"/>
      <c r="G616" s="515"/>
      <c r="H616" s="516"/>
      <c r="I616" s="517"/>
      <c r="J616" s="64"/>
    </row>
    <row r="617" spans="2:10" ht="20.100000000000001" customHeight="1" x14ac:dyDescent="0.25">
      <c r="B617" s="513"/>
      <c r="C617" s="514"/>
      <c r="D617" s="515"/>
      <c r="E617" s="515"/>
      <c r="F617" s="515"/>
      <c r="G617" s="515"/>
      <c r="H617" s="516"/>
      <c r="I617" s="517"/>
      <c r="J617" s="64"/>
    </row>
    <row r="618" spans="2:10" ht="20.100000000000001" customHeight="1" x14ac:dyDescent="0.25">
      <c r="B618" s="513"/>
      <c r="C618" s="514"/>
      <c r="D618" s="515"/>
      <c r="E618" s="515"/>
      <c r="F618" s="515"/>
      <c r="G618" s="515"/>
      <c r="H618" s="516"/>
      <c r="I618" s="517"/>
      <c r="J618" s="64"/>
    </row>
    <row r="619" spans="2:10" ht="20.100000000000001" customHeight="1" x14ac:dyDescent="0.25">
      <c r="B619" s="513"/>
      <c r="C619" s="514"/>
      <c r="D619" s="515"/>
      <c r="E619" s="515"/>
      <c r="F619" s="515"/>
      <c r="G619" s="515"/>
      <c r="H619" s="516"/>
      <c r="I619" s="517"/>
      <c r="J619" s="64"/>
    </row>
    <row r="620" spans="2:10" ht="20.100000000000001" customHeight="1" x14ac:dyDescent="0.25">
      <c r="B620" s="513"/>
      <c r="C620" s="514"/>
      <c r="D620" s="515"/>
      <c r="E620" s="515"/>
      <c r="F620" s="515"/>
      <c r="G620" s="515"/>
      <c r="H620" s="516"/>
      <c r="I620" s="517"/>
      <c r="J620" s="64"/>
    </row>
    <row r="621" spans="2:10" ht="20.100000000000001" customHeight="1" x14ac:dyDescent="0.25">
      <c r="B621" s="513"/>
      <c r="C621" s="514"/>
      <c r="D621" s="515"/>
      <c r="E621" s="515"/>
      <c r="F621" s="515"/>
      <c r="G621" s="515"/>
      <c r="H621" s="516"/>
      <c r="I621" s="517"/>
      <c r="J621" s="64"/>
    </row>
    <row r="622" spans="2:10" ht="20.100000000000001" customHeight="1" x14ac:dyDescent="0.25">
      <c r="B622" s="513"/>
      <c r="C622" s="514"/>
      <c r="D622" s="515"/>
      <c r="E622" s="515"/>
      <c r="F622" s="515"/>
      <c r="G622" s="515"/>
      <c r="H622" s="516"/>
      <c r="I622" s="517"/>
      <c r="J622" s="64"/>
    </row>
    <row r="623" spans="2:10" ht="20.100000000000001" customHeight="1" x14ac:dyDescent="0.25">
      <c r="B623" s="513"/>
      <c r="C623" s="514"/>
      <c r="D623" s="515"/>
      <c r="E623" s="515"/>
      <c r="F623" s="515"/>
      <c r="G623" s="515"/>
      <c r="H623" s="516"/>
      <c r="I623" s="517"/>
      <c r="J623" s="64"/>
    </row>
    <row r="624" spans="2:10" ht="20.100000000000001" customHeight="1" x14ac:dyDescent="0.25">
      <c r="B624" s="513"/>
      <c r="C624" s="514"/>
      <c r="D624" s="515"/>
      <c r="E624" s="515"/>
      <c r="F624" s="515"/>
      <c r="G624" s="515"/>
      <c r="H624" s="516"/>
      <c r="I624" s="517"/>
      <c r="J624" s="64"/>
    </row>
    <row r="625" spans="2:10" ht="20.100000000000001" customHeight="1" x14ac:dyDescent="0.25">
      <c r="B625" s="513"/>
      <c r="C625" s="514"/>
      <c r="D625" s="515"/>
      <c r="E625" s="515"/>
      <c r="F625" s="515"/>
      <c r="G625" s="515"/>
      <c r="H625" s="516"/>
      <c r="I625" s="517"/>
      <c r="J625" s="64"/>
    </row>
    <row r="626" spans="2:10" ht="20.100000000000001" customHeight="1" x14ac:dyDescent="0.25">
      <c r="B626" s="513"/>
      <c r="C626" s="514"/>
      <c r="D626" s="515"/>
      <c r="E626" s="515"/>
      <c r="F626" s="515"/>
      <c r="G626" s="515"/>
      <c r="H626" s="516"/>
      <c r="I626" s="517"/>
      <c r="J626" s="64"/>
    </row>
    <row r="627" spans="2:10" ht="20.100000000000001" customHeight="1" x14ac:dyDescent="0.25">
      <c r="B627" s="513"/>
      <c r="C627" s="514"/>
      <c r="D627" s="515"/>
      <c r="E627" s="515"/>
      <c r="F627" s="515"/>
      <c r="G627" s="515"/>
      <c r="H627" s="516"/>
      <c r="I627" s="517"/>
      <c r="J627" s="64"/>
    </row>
    <row r="628" spans="2:10" ht="20.100000000000001" customHeight="1" x14ac:dyDescent="0.25">
      <c r="B628" s="513"/>
      <c r="C628" s="514"/>
      <c r="D628" s="515"/>
      <c r="E628" s="515"/>
      <c r="F628" s="515"/>
      <c r="G628" s="515"/>
      <c r="H628" s="516"/>
      <c r="I628" s="517"/>
      <c r="J628" s="64"/>
    </row>
    <row r="629" spans="2:10" ht="20.100000000000001" customHeight="1" x14ac:dyDescent="0.25">
      <c r="B629" s="513"/>
      <c r="C629" s="514"/>
      <c r="D629" s="515"/>
      <c r="E629" s="515"/>
      <c r="F629" s="515"/>
      <c r="G629" s="515"/>
      <c r="H629" s="516"/>
      <c r="I629" s="517"/>
      <c r="J629" s="64"/>
    </row>
    <row r="630" spans="2:10" ht="20.100000000000001" customHeight="1" x14ac:dyDescent="0.25">
      <c r="B630" s="513"/>
      <c r="C630" s="514"/>
      <c r="D630" s="515"/>
      <c r="E630" s="515"/>
      <c r="F630" s="515"/>
      <c r="G630" s="515"/>
      <c r="H630" s="516"/>
      <c r="I630" s="517"/>
      <c r="J630" s="64"/>
    </row>
    <row r="631" spans="2:10" ht="20.100000000000001" customHeight="1" x14ac:dyDescent="0.25">
      <c r="B631" s="513"/>
      <c r="C631" s="514"/>
      <c r="D631" s="515"/>
      <c r="E631" s="515"/>
      <c r="F631" s="515"/>
      <c r="G631" s="515"/>
      <c r="H631" s="516"/>
      <c r="I631" s="517"/>
      <c r="J631" s="64"/>
    </row>
    <row r="632" spans="2:10" ht="20.100000000000001" customHeight="1" x14ac:dyDescent="0.25">
      <c r="B632" s="513"/>
      <c r="C632" s="514"/>
      <c r="D632" s="515"/>
      <c r="E632" s="515"/>
      <c r="F632" s="515"/>
      <c r="G632" s="515"/>
      <c r="H632" s="516"/>
      <c r="I632" s="517"/>
      <c r="J632" s="64"/>
    </row>
    <row r="633" spans="2:10" ht="20.100000000000001" customHeight="1" x14ac:dyDescent="0.25">
      <c r="B633" s="513"/>
      <c r="C633" s="514"/>
      <c r="D633" s="515"/>
      <c r="E633" s="515"/>
      <c r="F633" s="515"/>
      <c r="G633" s="515"/>
      <c r="H633" s="516"/>
      <c r="I633" s="517"/>
      <c r="J633" s="64"/>
    </row>
    <row r="634" spans="2:10" ht="20.100000000000001" customHeight="1" x14ac:dyDescent="0.25">
      <c r="B634" s="513"/>
      <c r="C634" s="514"/>
      <c r="D634" s="515"/>
      <c r="E634" s="515"/>
      <c r="F634" s="515"/>
      <c r="G634" s="515"/>
      <c r="H634" s="516"/>
      <c r="I634" s="517"/>
      <c r="J634" s="64"/>
    </row>
    <row r="635" spans="2:10" ht="20.100000000000001" customHeight="1" x14ac:dyDescent="0.25">
      <c r="B635" s="513"/>
      <c r="C635" s="514"/>
      <c r="D635" s="515"/>
      <c r="E635" s="515"/>
      <c r="F635" s="515"/>
      <c r="G635" s="515"/>
      <c r="H635" s="516"/>
      <c r="I635" s="517"/>
      <c r="J635" s="64"/>
    </row>
    <row r="636" spans="2:10" ht="20.100000000000001" customHeight="1" x14ac:dyDescent="0.25">
      <c r="B636" s="513"/>
      <c r="C636" s="514"/>
      <c r="D636" s="515"/>
      <c r="E636" s="515"/>
      <c r="F636" s="515"/>
      <c r="G636" s="515"/>
      <c r="H636" s="516"/>
      <c r="I636" s="517"/>
      <c r="J636" s="64"/>
    </row>
    <row r="637" spans="2:10" ht="20.100000000000001" customHeight="1" x14ac:dyDescent="0.25">
      <c r="B637" s="513"/>
      <c r="C637" s="514"/>
      <c r="D637" s="515"/>
      <c r="E637" s="515"/>
      <c r="F637" s="515"/>
      <c r="G637" s="515"/>
      <c r="H637" s="516"/>
      <c r="I637" s="517"/>
      <c r="J637" s="64"/>
    </row>
    <row r="638" spans="2:10" ht="20.100000000000001" customHeight="1" x14ac:dyDescent="0.25">
      <c r="B638" s="513"/>
      <c r="C638" s="514"/>
      <c r="D638" s="515"/>
      <c r="E638" s="515"/>
      <c r="F638" s="515"/>
      <c r="G638" s="515"/>
      <c r="H638" s="516"/>
      <c r="I638" s="517"/>
      <c r="J638" s="64"/>
    </row>
    <row r="639" spans="2:10" ht="20.100000000000001" customHeight="1" x14ac:dyDescent="0.25">
      <c r="B639" s="513"/>
      <c r="C639" s="514"/>
      <c r="D639" s="515"/>
      <c r="E639" s="515"/>
      <c r="F639" s="515"/>
      <c r="G639" s="515"/>
      <c r="H639" s="516"/>
      <c r="I639" s="517"/>
      <c r="J639" s="64"/>
    </row>
    <row r="640" spans="2:10" ht="20.100000000000001" customHeight="1" x14ac:dyDescent="0.25">
      <c r="B640" s="513"/>
      <c r="C640" s="514"/>
      <c r="D640" s="515"/>
      <c r="E640" s="515"/>
      <c r="F640" s="515"/>
      <c r="G640" s="515"/>
      <c r="H640" s="516"/>
      <c r="I640" s="517"/>
      <c r="J640" s="64"/>
    </row>
    <row r="641" spans="2:10" ht="20.100000000000001" customHeight="1" x14ac:dyDescent="0.25">
      <c r="B641" s="513"/>
      <c r="C641" s="514"/>
      <c r="D641" s="515"/>
      <c r="E641" s="515"/>
      <c r="F641" s="515"/>
      <c r="G641" s="515"/>
      <c r="H641" s="516"/>
      <c r="I641" s="517"/>
      <c r="J641" s="64"/>
    </row>
    <row r="642" spans="2:10" ht="20.100000000000001" customHeight="1" x14ac:dyDescent="0.25">
      <c r="B642" s="513"/>
      <c r="C642" s="514"/>
      <c r="D642" s="515"/>
      <c r="E642" s="515"/>
      <c r="F642" s="515"/>
      <c r="G642" s="515"/>
      <c r="H642" s="516"/>
      <c r="I642" s="517"/>
      <c r="J642" s="64"/>
    </row>
    <row r="643" spans="2:10" ht="20.100000000000001" customHeight="1" x14ac:dyDescent="0.25">
      <c r="B643" s="513"/>
      <c r="C643" s="514"/>
      <c r="D643" s="515"/>
      <c r="E643" s="515"/>
      <c r="F643" s="515"/>
      <c r="G643" s="515"/>
      <c r="H643" s="516"/>
      <c r="I643" s="517"/>
      <c r="J643" s="64"/>
    </row>
    <row r="644" spans="2:10" ht="20.100000000000001" customHeight="1" x14ac:dyDescent="0.25">
      <c r="B644" s="513"/>
      <c r="C644" s="514"/>
      <c r="D644" s="515"/>
      <c r="E644" s="515"/>
      <c r="F644" s="515"/>
      <c r="G644" s="515"/>
      <c r="H644" s="516"/>
      <c r="I644" s="517"/>
      <c r="J644" s="64"/>
    </row>
    <row r="645" spans="2:10" ht="20.100000000000001" customHeight="1" x14ac:dyDescent="0.25">
      <c r="B645" s="513"/>
      <c r="C645" s="514"/>
      <c r="D645" s="515"/>
      <c r="E645" s="515"/>
      <c r="F645" s="515"/>
      <c r="G645" s="515"/>
      <c r="H645" s="516"/>
      <c r="I645" s="517"/>
      <c r="J645" s="64"/>
    </row>
    <row r="646" spans="2:10" ht="20.100000000000001" customHeight="1" x14ac:dyDescent="0.25">
      <c r="B646" s="513"/>
      <c r="C646" s="514"/>
      <c r="D646" s="515"/>
      <c r="E646" s="515"/>
      <c r="F646" s="515"/>
      <c r="G646" s="515"/>
      <c r="H646" s="516"/>
      <c r="I646" s="517"/>
      <c r="J646" s="64"/>
    </row>
    <row r="647" spans="2:10" ht="20.100000000000001" customHeight="1" x14ac:dyDescent="0.25">
      <c r="B647" s="513"/>
      <c r="C647" s="514"/>
      <c r="D647" s="515"/>
      <c r="E647" s="515"/>
      <c r="F647" s="515"/>
      <c r="G647" s="515"/>
      <c r="H647" s="516"/>
      <c r="I647" s="517"/>
      <c r="J647" s="64"/>
    </row>
    <row r="648" spans="2:10" ht="20.100000000000001" customHeight="1" x14ac:dyDescent="0.25">
      <c r="B648" s="513"/>
      <c r="C648" s="514"/>
      <c r="D648" s="515"/>
      <c r="E648" s="515"/>
      <c r="F648" s="515"/>
      <c r="G648" s="515"/>
      <c r="H648" s="516"/>
      <c r="I648" s="517"/>
      <c r="J648" s="64"/>
    </row>
    <row r="649" spans="2:10" ht="20.100000000000001" customHeight="1" x14ac:dyDescent="0.25">
      <c r="B649" s="513"/>
      <c r="C649" s="514"/>
      <c r="D649" s="515"/>
      <c r="E649" s="515"/>
      <c r="F649" s="515"/>
      <c r="G649" s="515"/>
      <c r="H649" s="516"/>
      <c r="I649" s="517"/>
      <c r="J649" s="64"/>
    </row>
    <row r="650" spans="2:10" ht="20.100000000000001" customHeight="1" x14ac:dyDescent="0.25">
      <c r="B650" s="513"/>
      <c r="C650" s="514"/>
      <c r="D650" s="515"/>
      <c r="E650" s="515"/>
      <c r="F650" s="515"/>
      <c r="G650" s="515"/>
      <c r="H650" s="516"/>
      <c r="I650" s="517"/>
      <c r="J650" s="64"/>
    </row>
    <row r="651" spans="2:10" ht="20.100000000000001" customHeight="1" x14ac:dyDescent="0.25">
      <c r="B651" s="513"/>
      <c r="C651" s="514"/>
      <c r="D651" s="515"/>
      <c r="E651" s="515"/>
      <c r="F651" s="515"/>
      <c r="G651" s="515"/>
      <c r="H651" s="516"/>
      <c r="I651" s="517"/>
      <c r="J651" s="64"/>
    </row>
    <row r="652" spans="2:10" ht="20.100000000000001" customHeight="1" x14ac:dyDescent="0.25">
      <c r="B652" s="513"/>
      <c r="C652" s="514"/>
      <c r="D652" s="515"/>
      <c r="E652" s="515"/>
      <c r="F652" s="515"/>
      <c r="G652" s="515"/>
      <c r="H652" s="516"/>
      <c r="I652" s="517"/>
      <c r="J652" s="64"/>
    </row>
    <row r="653" spans="2:10" ht="20.100000000000001" customHeight="1" x14ac:dyDescent="0.25">
      <c r="B653" s="513"/>
      <c r="C653" s="514"/>
      <c r="D653" s="515"/>
      <c r="E653" s="515"/>
      <c r="F653" s="515"/>
      <c r="G653" s="515"/>
      <c r="H653" s="516"/>
      <c r="I653" s="517"/>
      <c r="J653" s="64"/>
    </row>
    <row r="654" spans="2:10" ht="20.100000000000001" customHeight="1" x14ac:dyDescent="0.25">
      <c r="B654" s="513"/>
      <c r="C654" s="514"/>
      <c r="D654" s="515"/>
      <c r="E654" s="515"/>
      <c r="F654" s="515"/>
      <c r="G654" s="515"/>
      <c r="H654" s="516"/>
      <c r="I654" s="517"/>
      <c r="J654" s="64"/>
    </row>
    <row r="655" spans="2:10" ht="20.100000000000001" customHeight="1" x14ac:dyDescent="0.25">
      <c r="B655" s="513"/>
      <c r="C655" s="514"/>
      <c r="D655" s="515"/>
      <c r="E655" s="515"/>
      <c r="F655" s="515"/>
      <c r="G655" s="515"/>
      <c r="H655" s="516"/>
      <c r="I655" s="517"/>
      <c r="J655" s="64"/>
    </row>
    <row r="656" spans="2:10" ht="20.100000000000001" customHeight="1" x14ac:dyDescent="0.25">
      <c r="B656" s="513"/>
      <c r="C656" s="514"/>
      <c r="D656" s="515"/>
      <c r="E656" s="515"/>
      <c r="F656" s="515"/>
      <c r="G656" s="515"/>
      <c r="H656" s="516"/>
      <c r="I656" s="517"/>
      <c r="J656" s="64"/>
    </row>
    <row r="657" spans="2:10" ht="20.100000000000001" customHeight="1" x14ac:dyDescent="0.25">
      <c r="B657" s="513"/>
      <c r="C657" s="514"/>
      <c r="D657" s="515"/>
      <c r="E657" s="515"/>
      <c r="F657" s="515"/>
      <c r="G657" s="515"/>
      <c r="H657" s="516"/>
      <c r="I657" s="517"/>
      <c r="J657" s="64"/>
    </row>
    <row r="658" spans="2:10" ht="20.100000000000001" customHeight="1" x14ac:dyDescent="0.25">
      <c r="B658" s="513"/>
      <c r="C658" s="514"/>
      <c r="D658" s="515"/>
      <c r="E658" s="515"/>
      <c r="F658" s="515"/>
      <c r="G658" s="515"/>
      <c r="H658" s="516"/>
      <c r="I658" s="517"/>
      <c r="J658" s="64"/>
    </row>
    <row r="659" spans="2:10" ht="20.100000000000001" customHeight="1" x14ac:dyDescent="0.25">
      <c r="B659" s="513"/>
      <c r="C659" s="514"/>
      <c r="D659" s="515"/>
      <c r="E659" s="515"/>
      <c r="F659" s="515"/>
      <c r="G659" s="515"/>
      <c r="H659" s="516"/>
      <c r="I659" s="517"/>
      <c r="J659" s="64"/>
    </row>
    <row r="660" spans="2:10" ht="20.100000000000001" customHeight="1" x14ac:dyDescent="0.25">
      <c r="B660" s="513"/>
      <c r="C660" s="514"/>
      <c r="D660" s="515"/>
      <c r="E660" s="515"/>
      <c r="F660" s="515"/>
      <c r="G660" s="515"/>
      <c r="H660" s="516"/>
      <c r="I660" s="517"/>
      <c r="J660" s="64"/>
    </row>
    <row r="661" spans="2:10" ht="20.100000000000001" customHeight="1" x14ac:dyDescent="0.25">
      <c r="B661" s="513"/>
      <c r="C661" s="514"/>
      <c r="D661" s="515"/>
      <c r="E661" s="515"/>
      <c r="F661" s="515"/>
      <c r="G661" s="515"/>
      <c r="H661" s="516"/>
      <c r="I661" s="517"/>
      <c r="J661" s="64"/>
    </row>
    <row r="662" spans="2:10" ht="20.100000000000001" customHeight="1" x14ac:dyDescent="0.25">
      <c r="B662" s="513"/>
      <c r="C662" s="514"/>
      <c r="D662" s="515"/>
      <c r="E662" s="515"/>
      <c r="F662" s="515"/>
      <c r="G662" s="515"/>
      <c r="H662" s="516"/>
      <c r="I662" s="517"/>
      <c r="J662" s="64"/>
    </row>
    <row r="663" spans="2:10" ht="20.100000000000001" customHeight="1" x14ac:dyDescent="0.25">
      <c r="B663" s="513"/>
      <c r="C663" s="514"/>
      <c r="D663" s="515"/>
      <c r="E663" s="515"/>
      <c r="F663" s="515"/>
      <c r="G663" s="515"/>
      <c r="H663" s="516"/>
      <c r="I663" s="517"/>
      <c r="J663" s="64"/>
    </row>
    <row r="664" spans="2:10" ht="20.100000000000001" customHeight="1" x14ac:dyDescent="0.25">
      <c r="B664" s="513"/>
      <c r="C664" s="514"/>
      <c r="D664" s="515"/>
      <c r="E664" s="515"/>
      <c r="F664" s="515"/>
      <c r="G664" s="515"/>
      <c r="H664" s="516"/>
      <c r="I664" s="517"/>
      <c r="J664" s="64"/>
    </row>
    <row r="665" spans="2:10" ht="20.100000000000001" customHeight="1" x14ac:dyDescent="0.25">
      <c r="B665" s="513"/>
      <c r="C665" s="514"/>
      <c r="D665" s="515"/>
      <c r="E665" s="515"/>
      <c r="F665" s="515"/>
      <c r="G665" s="515"/>
      <c r="H665" s="516"/>
      <c r="I665" s="517"/>
      <c r="J665" s="64"/>
    </row>
    <row r="666" spans="2:10" ht="20.100000000000001" customHeight="1" x14ac:dyDescent="0.25">
      <c r="B666" s="513"/>
      <c r="C666" s="514"/>
      <c r="D666" s="515"/>
      <c r="E666" s="515"/>
      <c r="F666" s="515"/>
      <c r="G666" s="515"/>
      <c r="H666" s="516"/>
      <c r="I666" s="517"/>
      <c r="J666" s="64"/>
    </row>
    <row r="667" spans="2:10" ht="20.100000000000001" customHeight="1" x14ac:dyDescent="0.25">
      <c r="B667" s="513"/>
      <c r="C667" s="514"/>
      <c r="D667" s="515"/>
      <c r="E667" s="515"/>
      <c r="F667" s="515"/>
      <c r="G667" s="515"/>
      <c r="H667" s="516"/>
      <c r="I667" s="517"/>
      <c r="J667" s="64"/>
    </row>
    <row r="668" spans="2:10" ht="20.100000000000001" customHeight="1" x14ac:dyDescent="0.25">
      <c r="B668" s="513"/>
      <c r="C668" s="514"/>
      <c r="D668" s="515"/>
      <c r="E668" s="515"/>
      <c r="F668" s="515"/>
      <c r="G668" s="515"/>
      <c r="H668" s="516"/>
      <c r="I668" s="517"/>
      <c r="J668" s="64"/>
    </row>
    <row r="669" spans="2:10" ht="20.100000000000001" customHeight="1" x14ac:dyDescent="0.25">
      <c r="B669" s="513"/>
      <c r="C669" s="514"/>
      <c r="D669" s="515"/>
      <c r="E669" s="515"/>
      <c r="F669" s="515"/>
      <c r="G669" s="515"/>
      <c r="H669" s="516"/>
      <c r="I669" s="517"/>
      <c r="J669" s="64"/>
    </row>
    <row r="670" spans="2:10" ht="20.100000000000001" customHeight="1" x14ac:dyDescent="0.25">
      <c r="B670" s="513"/>
      <c r="C670" s="514"/>
      <c r="D670" s="515"/>
      <c r="E670" s="515"/>
      <c r="F670" s="515"/>
      <c r="G670" s="515"/>
      <c r="H670" s="516"/>
      <c r="I670" s="517"/>
      <c r="J670" s="64"/>
    </row>
    <row r="671" spans="2:10" ht="20.100000000000001" customHeight="1" x14ac:dyDescent="0.25">
      <c r="B671" s="513"/>
      <c r="C671" s="514"/>
      <c r="D671" s="515"/>
      <c r="E671" s="515"/>
      <c r="F671" s="515"/>
      <c r="G671" s="515"/>
      <c r="H671" s="516"/>
      <c r="I671" s="517"/>
      <c r="J671" s="64"/>
    </row>
    <row r="672" spans="2:10" ht="20.100000000000001" customHeight="1" x14ac:dyDescent="0.25">
      <c r="B672" s="513"/>
      <c r="C672" s="514"/>
      <c r="D672" s="515"/>
      <c r="E672" s="515"/>
      <c r="F672" s="515"/>
      <c r="G672" s="515"/>
      <c r="H672" s="516"/>
      <c r="I672" s="517"/>
      <c r="J672" s="64"/>
    </row>
    <row r="673" spans="2:10" ht="20.100000000000001" customHeight="1" x14ac:dyDescent="0.25">
      <c r="B673" s="513"/>
      <c r="C673" s="514"/>
      <c r="D673" s="515"/>
      <c r="E673" s="515"/>
      <c r="F673" s="515"/>
      <c r="G673" s="515"/>
      <c r="H673" s="516"/>
      <c r="I673" s="517"/>
      <c r="J673" s="64"/>
    </row>
    <row r="674" spans="2:10" ht="20.100000000000001" customHeight="1" x14ac:dyDescent="0.25">
      <c r="B674" s="513"/>
      <c r="C674" s="514"/>
      <c r="D674" s="515"/>
      <c r="E674" s="515"/>
      <c r="F674" s="515"/>
      <c r="G674" s="515"/>
      <c r="H674" s="516"/>
      <c r="I674" s="517"/>
      <c r="J674" s="64"/>
    </row>
    <row r="675" spans="2:10" ht="20.100000000000001" customHeight="1" x14ac:dyDescent="0.25">
      <c r="B675" s="513"/>
      <c r="C675" s="514"/>
      <c r="D675" s="515"/>
      <c r="E675" s="515"/>
      <c r="F675" s="515"/>
      <c r="G675" s="515"/>
      <c r="H675" s="516"/>
      <c r="I675" s="517"/>
      <c r="J675" s="64"/>
    </row>
    <row r="676" spans="2:10" ht="20.100000000000001" customHeight="1" x14ac:dyDescent="0.25">
      <c r="B676" s="513"/>
      <c r="C676" s="514"/>
      <c r="D676" s="515"/>
      <c r="E676" s="515"/>
      <c r="F676" s="515"/>
      <c r="G676" s="515"/>
      <c r="H676" s="516"/>
      <c r="I676" s="517"/>
      <c r="J676" s="64"/>
    </row>
    <row r="677" spans="2:10" ht="20.100000000000001" customHeight="1" x14ac:dyDescent="0.25">
      <c r="B677" s="513"/>
      <c r="C677" s="514"/>
      <c r="D677" s="515"/>
      <c r="E677" s="515"/>
      <c r="F677" s="515"/>
      <c r="G677" s="515"/>
      <c r="H677" s="516"/>
      <c r="I677" s="517"/>
      <c r="J677" s="64"/>
    </row>
    <row r="678" spans="2:10" ht="20.100000000000001" customHeight="1" x14ac:dyDescent="0.25">
      <c r="B678" s="513"/>
      <c r="C678" s="514"/>
      <c r="D678" s="515"/>
      <c r="E678" s="515"/>
      <c r="F678" s="515"/>
      <c r="G678" s="515"/>
      <c r="H678" s="516"/>
      <c r="I678" s="517"/>
      <c r="J678" s="64"/>
    </row>
    <row r="679" spans="2:10" ht="20.100000000000001" customHeight="1" x14ac:dyDescent="0.25">
      <c r="B679" s="513"/>
      <c r="C679" s="514"/>
      <c r="D679" s="515"/>
      <c r="E679" s="515"/>
      <c r="F679" s="515"/>
      <c r="G679" s="515"/>
      <c r="H679" s="516"/>
      <c r="I679" s="517"/>
      <c r="J679" s="64"/>
    </row>
    <row r="680" spans="2:10" ht="20.100000000000001" customHeight="1" x14ac:dyDescent="0.25">
      <c r="B680" s="513"/>
      <c r="C680" s="514"/>
      <c r="D680" s="515"/>
      <c r="E680" s="515"/>
      <c r="F680" s="515"/>
      <c r="G680" s="515"/>
      <c r="H680" s="516"/>
      <c r="I680" s="517"/>
      <c r="J680" s="64"/>
    </row>
    <row r="681" spans="2:10" ht="20.100000000000001" customHeight="1" x14ac:dyDescent="0.25">
      <c r="B681" s="513"/>
      <c r="C681" s="514"/>
      <c r="D681" s="515"/>
      <c r="E681" s="515"/>
      <c r="F681" s="515"/>
      <c r="G681" s="515"/>
      <c r="H681" s="516"/>
      <c r="I681" s="517"/>
      <c r="J681" s="64"/>
    </row>
    <row r="682" spans="2:10" ht="20.100000000000001" customHeight="1" x14ac:dyDescent="0.25">
      <c r="B682" s="513"/>
      <c r="C682" s="514"/>
      <c r="D682" s="515"/>
      <c r="E682" s="515"/>
      <c r="F682" s="515"/>
      <c r="G682" s="515"/>
      <c r="H682" s="516"/>
      <c r="I682" s="517"/>
      <c r="J682" s="64"/>
    </row>
    <row r="683" spans="2:10" ht="20.100000000000001" customHeight="1" x14ac:dyDescent="0.25">
      <c r="B683" s="513"/>
      <c r="C683" s="514"/>
      <c r="D683" s="515"/>
      <c r="E683" s="515"/>
      <c r="F683" s="515"/>
      <c r="G683" s="515"/>
      <c r="H683" s="516"/>
      <c r="I683" s="517"/>
      <c r="J683" s="64"/>
    </row>
    <row r="684" spans="2:10" ht="20.100000000000001" customHeight="1" x14ac:dyDescent="0.25">
      <c r="B684" s="513"/>
      <c r="C684" s="514"/>
      <c r="D684" s="515"/>
      <c r="E684" s="515"/>
      <c r="F684" s="515"/>
      <c r="G684" s="515"/>
      <c r="H684" s="516"/>
      <c r="I684" s="517"/>
      <c r="J684" s="64"/>
    </row>
    <row r="685" spans="2:10" ht="20.100000000000001" customHeight="1" x14ac:dyDescent="0.25">
      <c r="B685" s="513"/>
      <c r="C685" s="514"/>
      <c r="D685" s="515"/>
      <c r="E685" s="515"/>
      <c r="F685" s="515"/>
      <c r="G685" s="515"/>
      <c r="H685" s="516"/>
      <c r="I685" s="517"/>
      <c r="J685" s="64"/>
    </row>
    <row r="686" spans="2:10" ht="20.100000000000001" customHeight="1" x14ac:dyDescent="0.25">
      <c r="B686" s="513"/>
      <c r="C686" s="514"/>
      <c r="D686" s="515"/>
      <c r="E686" s="515"/>
      <c r="F686" s="515"/>
      <c r="G686" s="515"/>
      <c r="H686" s="516"/>
      <c r="I686" s="517"/>
      <c r="J686" s="64"/>
    </row>
    <row r="687" spans="2:10" ht="20.100000000000001" customHeight="1" x14ac:dyDescent="0.25">
      <c r="B687" s="513"/>
      <c r="C687" s="514"/>
      <c r="D687" s="515"/>
      <c r="E687" s="515"/>
      <c r="F687" s="515"/>
      <c r="G687" s="515"/>
      <c r="H687" s="516"/>
      <c r="I687" s="517"/>
      <c r="J687" s="64"/>
    </row>
    <row r="688" spans="2:10" ht="20.100000000000001" customHeight="1" x14ac:dyDescent="0.25">
      <c r="B688" s="513"/>
      <c r="C688" s="514"/>
      <c r="D688" s="515"/>
      <c r="E688" s="515"/>
      <c r="F688" s="515"/>
      <c r="G688" s="515"/>
      <c r="H688" s="516"/>
      <c r="I688" s="517"/>
      <c r="J688" s="64"/>
    </row>
    <row r="689" spans="2:10" ht="20.100000000000001" customHeight="1" x14ac:dyDescent="0.25">
      <c r="B689" s="513"/>
      <c r="C689" s="514"/>
      <c r="D689" s="515"/>
      <c r="E689" s="515"/>
      <c r="F689" s="515"/>
      <c r="G689" s="515"/>
      <c r="H689" s="516"/>
      <c r="I689" s="517"/>
      <c r="J689" s="64"/>
    </row>
    <row r="690" spans="2:10" ht="20.100000000000001" customHeight="1" x14ac:dyDescent="0.25">
      <c r="B690" s="513"/>
      <c r="C690" s="514"/>
      <c r="D690" s="515"/>
      <c r="E690" s="515"/>
      <c r="F690" s="515"/>
      <c r="G690" s="515"/>
      <c r="H690" s="516"/>
      <c r="I690" s="517"/>
      <c r="J690" s="64"/>
    </row>
    <row r="691" spans="2:10" ht="20.100000000000001" customHeight="1" x14ac:dyDescent="0.25">
      <c r="B691" s="513"/>
      <c r="C691" s="514"/>
      <c r="D691" s="515"/>
      <c r="E691" s="515"/>
      <c r="F691" s="515"/>
      <c r="G691" s="515"/>
      <c r="H691" s="516"/>
      <c r="I691" s="517"/>
      <c r="J691" s="64"/>
    </row>
    <row r="692" spans="2:10" ht="20.100000000000001" customHeight="1" x14ac:dyDescent="0.25">
      <c r="B692" s="513"/>
      <c r="C692" s="514"/>
      <c r="D692" s="515"/>
      <c r="E692" s="515"/>
      <c r="F692" s="515"/>
      <c r="G692" s="515"/>
      <c r="H692" s="516"/>
      <c r="I692" s="517"/>
      <c r="J692" s="64"/>
    </row>
    <row r="693" spans="2:10" ht="20.100000000000001" customHeight="1" x14ac:dyDescent="0.25">
      <c r="B693" s="513"/>
      <c r="C693" s="514"/>
      <c r="D693" s="515"/>
      <c r="E693" s="515"/>
      <c r="F693" s="515"/>
      <c r="G693" s="515"/>
      <c r="H693" s="516"/>
      <c r="I693" s="517"/>
      <c r="J693" s="64"/>
    </row>
    <row r="694" spans="2:10" ht="20.100000000000001" customHeight="1" x14ac:dyDescent="0.25">
      <c r="B694" s="513"/>
      <c r="C694" s="514"/>
      <c r="D694" s="515"/>
      <c r="E694" s="515"/>
      <c r="F694" s="515"/>
      <c r="G694" s="515"/>
      <c r="H694" s="516"/>
      <c r="I694" s="517"/>
      <c r="J694" s="64"/>
    </row>
    <row r="695" spans="2:10" ht="20.100000000000001" customHeight="1" x14ac:dyDescent="0.25">
      <c r="B695" s="513"/>
      <c r="C695" s="514"/>
      <c r="D695" s="515"/>
      <c r="E695" s="515"/>
      <c r="F695" s="515"/>
      <c r="G695" s="515"/>
      <c r="H695" s="516"/>
      <c r="I695" s="517"/>
      <c r="J695" s="64"/>
    </row>
    <row r="696" spans="2:10" ht="20.100000000000001" customHeight="1" x14ac:dyDescent="0.25">
      <c r="B696" s="513"/>
      <c r="C696" s="514"/>
      <c r="D696" s="515"/>
      <c r="E696" s="515"/>
      <c r="F696" s="515"/>
      <c r="G696" s="515"/>
      <c r="H696" s="516"/>
      <c r="I696" s="517"/>
      <c r="J696" s="64"/>
    </row>
    <row r="697" spans="2:10" ht="20.100000000000001" customHeight="1" x14ac:dyDescent="0.25">
      <c r="B697" s="513"/>
      <c r="C697" s="514"/>
      <c r="D697" s="515"/>
      <c r="E697" s="515"/>
      <c r="F697" s="515"/>
      <c r="G697" s="515"/>
      <c r="H697" s="516"/>
      <c r="I697" s="517"/>
      <c r="J697" s="64"/>
    </row>
    <row r="698" spans="2:10" ht="20.100000000000001" customHeight="1" x14ac:dyDescent="0.25">
      <c r="B698" s="513"/>
      <c r="C698" s="514"/>
      <c r="D698" s="515"/>
      <c r="E698" s="515"/>
      <c r="F698" s="515"/>
      <c r="G698" s="515"/>
      <c r="H698" s="516"/>
      <c r="I698" s="517"/>
      <c r="J698" s="64"/>
    </row>
    <row r="699" spans="2:10" ht="20.100000000000001" customHeight="1" x14ac:dyDescent="0.25">
      <c r="B699" s="513"/>
      <c r="C699" s="514"/>
      <c r="D699" s="515"/>
      <c r="E699" s="515"/>
      <c r="F699" s="515"/>
      <c r="G699" s="515"/>
      <c r="H699" s="516"/>
      <c r="I699" s="517"/>
      <c r="J699" s="64"/>
    </row>
    <row r="700" spans="2:10" ht="20.100000000000001" customHeight="1" x14ac:dyDescent="0.25">
      <c r="B700" s="513"/>
      <c r="C700" s="514"/>
      <c r="D700" s="515"/>
      <c r="E700" s="515"/>
      <c r="F700" s="515"/>
      <c r="G700" s="515"/>
      <c r="H700" s="516"/>
      <c r="I700" s="517"/>
      <c r="J700" s="64"/>
    </row>
    <row r="701" spans="2:10" ht="20.100000000000001" customHeight="1" x14ac:dyDescent="0.25">
      <c r="B701" s="513"/>
      <c r="C701" s="514"/>
      <c r="D701" s="515"/>
      <c r="E701" s="515"/>
      <c r="F701" s="515"/>
      <c r="G701" s="515"/>
      <c r="H701" s="516"/>
      <c r="I701" s="517"/>
      <c r="J701" s="64"/>
    </row>
    <row r="702" spans="2:10" ht="20.100000000000001" customHeight="1" x14ac:dyDescent="0.25">
      <c r="B702" s="513"/>
      <c r="C702" s="514"/>
      <c r="D702" s="515"/>
      <c r="E702" s="515"/>
      <c r="F702" s="515"/>
      <c r="G702" s="515"/>
      <c r="H702" s="516"/>
      <c r="I702" s="517"/>
      <c r="J702" s="64"/>
    </row>
    <row r="703" spans="2:10" ht="20.100000000000001" customHeight="1" x14ac:dyDescent="0.25">
      <c r="B703" s="513"/>
      <c r="C703" s="514"/>
      <c r="D703" s="515"/>
      <c r="E703" s="515"/>
      <c r="F703" s="515"/>
      <c r="G703" s="515"/>
      <c r="H703" s="516"/>
      <c r="I703" s="517"/>
      <c r="J703" s="64"/>
    </row>
    <row r="704" spans="2:10" ht="20.100000000000001" customHeight="1" x14ac:dyDescent="0.25">
      <c r="B704" s="513"/>
      <c r="C704" s="514"/>
      <c r="D704" s="515"/>
      <c r="E704" s="515"/>
      <c r="F704" s="515"/>
      <c r="G704" s="515"/>
      <c r="H704" s="516"/>
      <c r="I704" s="517"/>
      <c r="J704" s="64"/>
    </row>
    <row r="705" spans="2:10" ht="20.100000000000001" customHeight="1" x14ac:dyDescent="0.25">
      <c r="B705" s="513"/>
      <c r="C705" s="514"/>
      <c r="D705" s="515"/>
      <c r="E705" s="515"/>
      <c r="F705" s="515"/>
      <c r="G705" s="515"/>
      <c r="H705" s="516"/>
      <c r="I705" s="517"/>
      <c r="J705" s="64"/>
    </row>
    <row r="706" spans="2:10" ht="20.100000000000001" customHeight="1" x14ac:dyDescent="0.25">
      <c r="B706" s="513"/>
      <c r="C706" s="514"/>
      <c r="D706" s="515"/>
      <c r="E706" s="515"/>
      <c r="F706" s="515"/>
      <c r="G706" s="515"/>
      <c r="H706" s="516"/>
      <c r="I706" s="517"/>
      <c r="J706" s="64"/>
    </row>
    <row r="707" spans="2:10" ht="20.100000000000001" customHeight="1" x14ac:dyDescent="0.25">
      <c r="B707" s="513"/>
      <c r="C707" s="514"/>
      <c r="D707" s="515"/>
      <c r="E707" s="515"/>
      <c r="F707" s="515"/>
      <c r="G707" s="515"/>
      <c r="H707" s="516"/>
      <c r="I707" s="517"/>
      <c r="J707" s="64"/>
    </row>
    <row r="708" spans="2:10" ht="20.100000000000001" customHeight="1" x14ac:dyDescent="0.25">
      <c r="B708" s="513"/>
      <c r="C708" s="514"/>
      <c r="D708" s="515"/>
      <c r="E708" s="515"/>
      <c r="F708" s="515"/>
      <c r="G708" s="515"/>
      <c r="H708" s="516"/>
      <c r="I708" s="517"/>
      <c r="J708" s="64"/>
    </row>
    <row r="709" spans="2:10" ht="20.100000000000001" customHeight="1" x14ac:dyDescent="0.25">
      <c r="B709" s="513"/>
      <c r="C709" s="514"/>
      <c r="D709" s="515"/>
      <c r="E709" s="515"/>
      <c r="F709" s="515"/>
      <c r="G709" s="515"/>
      <c r="H709" s="516"/>
      <c r="I709" s="517"/>
      <c r="J709" s="64"/>
    </row>
    <row r="710" spans="2:10" ht="20.100000000000001" customHeight="1" x14ac:dyDescent="0.25">
      <c r="B710" s="513"/>
      <c r="C710" s="514"/>
      <c r="D710" s="515"/>
      <c r="E710" s="515"/>
      <c r="F710" s="515"/>
      <c r="G710" s="515"/>
      <c r="H710" s="516"/>
      <c r="I710" s="517"/>
      <c r="J710" s="64"/>
    </row>
    <row r="711" spans="2:10" ht="20.100000000000001" customHeight="1" x14ac:dyDescent="0.25">
      <c r="B711" s="513"/>
      <c r="C711" s="514"/>
      <c r="D711" s="515"/>
      <c r="E711" s="515"/>
      <c r="F711" s="515"/>
      <c r="G711" s="515"/>
      <c r="H711" s="516"/>
      <c r="I711" s="517"/>
      <c r="J711" s="64"/>
    </row>
    <row r="712" spans="2:10" ht="20.100000000000001" customHeight="1" x14ac:dyDescent="0.25">
      <c r="B712" s="513"/>
      <c r="C712" s="514"/>
      <c r="D712" s="515"/>
      <c r="E712" s="515"/>
      <c r="F712" s="515"/>
      <c r="G712" s="515"/>
      <c r="H712" s="516"/>
      <c r="I712" s="517"/>
      <c r="J712" s="64"/>
    </row>
    <row r="713" spans="2:10" ht="20.100000000000001" customHeight="1" x14ac:dyDescent="0.25">
      <c r="B713" s="513"/>
      <c r="C713" s="514"/>
      <c r="D713" s="515"/>
      <c r="E713" s="515"/>
      <c r="F713" s="515"/>
      <c r="G713" s="515"/>
      <c r="H713" s="516"/>
      <c r="I713" s="517"/>
      <c r="J713" s="64"/>
    </row>
    <row r="714" spans="2:10" ht="20.100000000000001" customHeight="1" x14ac:dyDescent="0.25">
      <c r="B714" s="513"/>
      <c r="C714" s="514"/>
      <c r="D714" s="515"/>
      <c r="E714" s="515"/>
      <c r="F714" s="515"/>
      <c r="G714" s="515"/>
      <c r="H714" s="516"/>
      <c r="I714" s="517"/>
      <c r="J714" s="64"/>
    </row>
    <row r="715" spans="2:10" ht="20.100000000000001" customHeight="1" x14ac:dyDescent="0.25">
      <c r="B715" s="513"/>
      <c r="C715" s="514"/>
      <c r="D715" s="515"/>
      <c r="E715" s="515"/>
      <c r="F715" s="515"/>
      <c r="G715" s="515"/>
      <c r="H715" s="516"/>
      <c r="I715" s="517"/>
      <c r="J715" s="64"/>
    </row>
    <row r="716" spans="2:10" ht="20.100000000000001" customHeight="1" x14ac:dyDescent="0.25">
      <c r="B716" s="513"/>
      <c r="C716" s="514"/>
      <c r="D716" s="515"/>
      <c r="E716" s="515"/>
      <c r="F716" s="515"/>
      <c r="G716" s="515"/>
      <c r="H716" s="516"/>
      <c r="I716" s="517"/>
      <c r="J716" s="64"/>
    </row>
    <row r="717" spans="2:10" ht="20.100000000000001" customHeight="1" x14ac:dyDescent="0.25">
      <c r="B717" s="513"/>
      <c r="C717" s="514"/>
      <c r="D717" s="515"/>
      <c r="E717" s="515"/>
      <c r="F717" s="515"/>
      <c r="G717" s="515"/>
      <c r="H717" s="516"/>
      <c r="I717" s="517"/>
      <c r="J717" s="64"/>
    </row>
    <row r="718" spans="2:10" ht="20.100000000000001" customHeight="1" x14ac:dyDescent="0.25">
      <c r="B718" s="513"/>
      <c r="C718" s="514"/>
      <c r="D718" s="515"/>
      <c r="E718" s="515"/>
      <c r="F718" s="515"/>
      <c r="G718" s="515"/>
      <c r="H718" s="516"/>
      <c r="I718" s="517"/>
      <c r="J718" s="64"/>
    </row>
    <row r="719" spans="2:10" ht="20.100000000000001" customHeight="1" x14ac:dyDescent="0.25">
      <c r="B719" s="513"/>
      <c r="C719" s="514"/>
      <c r="D719" s="515"/>
      <c r="E719" s="515"/>
      <c r="F719" s="515"/>
      <c r="G719" s="515"/>
      <c r="H719" s="516"/>
      <c r="I719" s="517"/>
      <c r="J719" s="64"/>
    </row>
    <row r="720" spans="2:10" ht="20.100000000000001" customHeight="1" x14ac:dyDescent="0.25">
      <c r="B720" s="513"/>
      <c r="C720" s="514"/>
      <c r="D720" s="515"/>
      <c r="E720" s="515"/>
      <c r="F720" s="515"/>
      <c r="G720" s="515"/>
      <c r="H720" s="516"/>
      <c r="I720" s="517"/>
      <c r="J720" s="64"/>
    </row>
    <row r="721" spans="2:10" ht="20.100000000000001" customHeight="1" x14ac:dyDescent="0.25">
      <c r="B721" s="513"/>
      <c r="C721" s="514"/>
      <c r="D721" s="515"/>
      <c r="E721" s="515"/>
      <c r="F721" s="515"/>
      <c r="G721" s="515"/>
      <c r="H721" s="516"/>
      <c r="I721" s="517"/>
      <c r="J721" s="64"/>
    </row>
    <row r="722" spans="2:10" ht="20.100000000000001" customHeight="1" x14ac:dyDescent="0.25">
      <c r="B722" s="513"/>
      <c r="C722" s="514"/>
      <c r="D722" s="515"/>
      <c r="E722" s="515"/>
      <c r="F722" s="515"/>
      <c r="G722" s="515"/>
      <c r="H722" s="516"/>
      <c r="I722" s="517"/>
      <c r="J722" s="64"/>
    </row>
    <row r="723" spans="2:10" ht="20.100000000000001" customHeight="1" x14ac:dyDescent="0.25">
      <c r="B723" s="513"/>
      <c r="C723" s="514"/>
      <c r="D723" s="515"/>
      <c r="E723" s="515"/>
      <c r="F723" s="515"/>
      <c r="G723" s="515"/>
      <c r="H723" s="516"/>
      <c r="I723" s="517"/>
      <c r="J723" s="64"/>
    </row>
    <row r="724" spans="2:10" ht="20.100000000000001" customHeight="1" x14ac:dyDescent="0.25">
      <c r="B724" s="513"/>
      <c r="C724" s="514"/>
      <c r="D724" s="515"/>
      <c r="E724" s="515"/>
      <c r="F724" s="515"/>
      <c r="G724" s="515"/>
      <c r="H724" s="516"/>
      <c r="I724" s="517"/>
      <c r="J724" s="64"/>
    </row>
    <row r="725" spans="2:10" ht="20.100000000000001" customHeight="1" x14ac:dyDescent="0.25">
      <c r="B725" s="513"/>
      <c r="C725" s="514"/>
      <c r="D725" s="515"/>
      <c r="E725" s="515"/>
      <c r="F725" s="515"/>
      <c r="G725" s="515"/>
      <c r="H725" s="516"/>
      <c r="I725" s="517"/>
      <c r="J725" s="64"/>
    </row>
    <row r="726" spans="2:10" ht="20.100000000000001" customHeight="1" x14ac:dyDescent="0.25">
      <c r="B726" s="513"/>
      <c r="C726" s="514"/>
      <c r="D726" s="515"/>
      <c r="E726" s="515"/>
      <c r="F726" s="515"/>
      <c r="G726" s="515"/>
      <c r="H726" s="516"/>
      <c r="I726" s="517"/>
      <c r="J726" s="64"/>
    </row>
    <row r="727" spans="2:10" ht="20.100000000000001" customHeight="1" x14ac:dyDescent="0.25">
      <c r="B727" s="513"/>
      <c r="C727" s="514"/>
      <c r="D727" s="515"/>
      <c r="E727" s="515"/>
      <c r="F727" s="515"/>
      <c r="G727" s="515"/>
      <c r="H727" s="516"/>
      <c r="I727" s="517"/>
      <c r="J727" s="64"/>
    </row>
    <row r="728" spans="2:10" ht="20.100000000000001" customHeight="1" x14ac:dyDescent="0.25">
      <c r="B728" s="513"/>
      <c r="C728" s="514"/>
      <c r="D728" s="515"/>
      <c r="E728" s="515"/>
      <c r="F728" s="515"/>
      <c r="G728" s="515"/>
      <c r="H728" s="516"/>
      <c r="I728" s="517"/>
      <c r="J728" s="64"/>
    </row>
    <row r="729" spans="2:10" ht="20.100000000000001" customHeight="1" x14ac:dyDescent="0.25">
      <c r="B729" s="513"/>
      <c r="C729" s="514"/>
      <c r="D729" s="515"/>
      <c r="E729" s="515"/>
      <c r="F729" s="515"/>
      <c r="G729" s="515"/>
      <c r="H729" s="516"/>
      <c r="I729" s="517"/>
      <c r="J729" s="64"/>
    </row>
    <row r="730" spans="2:10" ht="20.100000000000001" customHeight="1" x14ac:dyDescent="0.25">
      <c r="B730" s="513"/>
      <c r="C730" s="514"/>
      <c r="D730" s="515"/>
      <c r="E730" s="515"/>
      <c r="F730" s="515"/>
      <c r="G730" s="515"/>
      <c r="H730" s="516"/>
      <c r="I730" s="517"/>
      <c r="J730" s="64"/>
    </row>
    <row r="731" spans="2:10" ht="20.100000000000001" customHeight="1" x14ac:dyDescent="0.25">
      <c r="B731" s="513"/>
      <c r="C731" s="514"/>
      <c r="D731" s="515"/>
      <c r="E731" s="515"/>
      <c r="F731" s="515"/>
      <c r="G731" s="515"/>
      <c r="H731" s="516"/>
      <c r="I731" s="517"/>
      <c r="J731" s="64"/>
    </row>
    <row r="732" spans="2:10" ht="20.100000000000001" customHeight="1" x14ac:dyDescent="0.25">
      <c r="B732" s="513"/>
      <c r="C732" s="514"/>
      <c r="D732" s="515"/>
      <c r="E732" s="515"/>
      <c r="F732" s="515"/>
      <c r="G732" s="515"/>
      <c r="H732" s="516"/>
      <c r="I732" s="517"/>
      <c r="J732" s="64"/>
    </row>
    <row r="733" spans="2:10" ht="20.100000000000001" customHeight="1" x14ac:dyDescent="0.25">
      <c r="B733" s="513"/>
      <c r="C733" s="514"/>
      <c r="D733" s="515"/>
      <c r="E733" s="515"/>
      <c r="F733" s="515"/>
      <c r="G733" s="515"/>
      <c r="H733" s="516"/>
      <c r="I733" s="517"/>
      <c r="J733" s="64"/>
    </row>
    <row r="734" spans="2:10" ht="20.100000000000001" customHeight="1" x14ac:dyDescent="0.25">
      <c r="B734" s="513"/>
      <c r="C734" s="514"/>
      <c r="D734" s="515"/>
      <c r="E734" s="515"/>
      <c r="F734" s="515"/>
      <c r="G734" s="515"/>
      <c r="H734" s="516"/>
      <c r="I734" s="517"/>
      <c r="J734" s="64"/>
    </row>
    <row r="735" spans="2:10" ht="20.100000000000001" customHeight="1" x14ac:dyDescent="0.25">
      <c r="B735" s="513"/>
      <c r="C735" s="514"/>
      <c r="D735" s="515"/>
      <c r="E735" s="515"/>
      <c r="F735" s="515"/>
      <c r="G735" s="515"/>
      <c r="H735" s="516"/>
      <c r="I735" s="517"/>
      <c r="J735" s="64"/>
    </row>
    <row r="736" spans="2:10" ht="20.100000000000001" customHeight="1" x14ac:dyDescent="0.25">
      <c r="B736" s="513"/>
      <c r="C736" s="514"/>
      <c r="D736" s="515"/>
      <c r="E736" s="515"/>
      <c r="F736" s="515"/>
      <c r="G736" s="515"/>
      <c r="H736" s="516"/>
      <c r="I736" s="517"/>
      <c r="J736" s="64"/>
    </row>
    <row r="737" spans="2:10" ht="20.100000000000001" customHeight="1" x14ac:dyDescent="0.25">
      <c r="B737" s="513"/>
      <c r="C737" s="514"/>
      <c r="D737" s="515"/>
      <c r="E737" s="515"/>
      <c r="F737" s="515"/>
      <c r="G737" s="515"/>
      <c r="H737" s="516"/>
      <c r="I737" s="517"/>
      <c r="J737" s="64"/>
    </row>
    <row r="738" spans="2:10" ht="20.100000000000001" customHeight="1" x14ac:dyDescent="0.25">
      <c r="B738" s="513"/>
      <c r="C738" s="514"/>
      <c r="D738" s="515"/>
      <c r="E738" s="515"/>
      <c r="F738" s="515"/>
      <c r="G738" s="515"/>
      <c r="H738" s="516"/>
      <c r="I738" s="517"/>
      <c r="J738" s="64"/>
    </row>
    <row r="739" spans="2:10" ht="20.100000000000001" customHeight="1" x14ac:dyDescent="0.25">
      <c r="B739" s="513"/>
      <c r="C739" s="514"/>
      <c r="D739" s="515"/>
      <c r="E739" s="515"/>
      <c r="F739" s="515"/>
      <c r="G739" s="515"/>
      <c r="H739" s="516"/>
      <c r="I739" s="517"/>
      <c r="J739" s="64"/>
    </row>
    <row r="740" spans="2:10" ht="20.100000000000001" customHeight="1" x14ac:dyDescent="0.25">
      <c r="B740" s="513"/>
      <c r="C740" s="514"/>
      <c r="D740" s="515"/>
      <c r="E740" s="515"/>
      <c r="F740" s="515"/>
      <c r="G740" s="515"/>
      <c r="H740" s="516"/>
      <c r="I740" s="517"/>
      <c r="J740" s="64"/>
    </row>
    <row r="741" spans="2:10" ht="20.100000000000001" customHeight="1" x14ac:dyDescent="0.25">
      <c r="B741" s="513"/>
      <c r="C741" s="514"/>
      <c r="D741" s="515"/>
      <c r="E741" s="515"/>
      <c r="F741" s="515"/>
      <c r="G741" s="515"/>
      <c r="H741" s="516"/>
      <c r="I741" s="517"/>
      <c r="J741" s="64"/>
    </row>
    <row r="742" spans="2:10" ht="20.100000000000001" customHeight="1" x14ac:dyDescent="0.25">
      <c r="B742" s="513"/>
      <c r="C742" s="514"/>
      <c r="D742" s="515"/>
      <c r="E742" s="515"/>
      <c r="F742" s="515"/>
      <c r="G742" s="515"/>
      <c r="H742" s="516"/>
      <c r="I742" s="517"/>
      <c r="J742" s="64"/>
    </row>
    <row r="743" spans="2:10" ht="20.100000000000001" customHeight="1" x14ac:dyDescent="0.25">
      <c r="B743" s="513"/>
      <c r="C743" s="514"/>
      <c r="D743" s="515"/>
      <c r="E743" s="515"/>
      <c r="F743" s="515"/>
      <c r="G743" s="515"/>
      <c r="H743" s="516"/>
      <c r="I743" s="517"/>
      <c r="J743" s="64"/>
    </row>
    <row r="744" spans="2:10" ht="20.100000000000001" customHeight="1" x14ac:dyDescent="0.25">
      <c r="B744" s="513"/>
      <c r="C744" s="514"/>
      <c r="D744" s="515"/>
      <c r="E744" s="515"/>
      <c r="F744" s="515"/>
      <c r="G744" s="515"/>
      <c r="H744" s="516"/>
      <c r="I744" s="517"/>
      <c r="J744" s="64"/>
    </row>
    <row r="745" spans="2:10" ht="20.100000000000001" customHeight="1" x14ac:dyDescent="0.25">
      <c r="B745" s="513"/>
      <c r="C745" s="514"/>
      <c r="D745" s="515"/>
      <c r="E745" s="515"/>
      <c r="F745" s="515"/>
      <c r="G745" s="515"/>
      <c r="H745" s="516"/>
      <c r="I745" s="517"/>
      <c r="J745" s="64"/>
    </row>
    <row r="746" spans="2:10" ht="20.100000000000001" customHeight="1" x14ac:dyDescent="0.25">
      <c r="B746" s="513"/>
      <c r="C746" s="514"/>
      <c r="D746" s="515"/>
      <c r="E746" s="515"/>
      <c r="F746" s="515"/>
      <c r="G746" s="515"/>
      <c r="H746" s="516"/>
      <c r="I746" s="517"/>
      <c r="J746" s="64"/>
    </row>
    <row r="747" spans="2:10" ht="20.100000000000001" customHeight="1" x14ac:dyDescent="0.25">
      <c r="B747" s="513"/>
      <c r="C747" s="514"/>
      <c r="D747" s="515"/>
      <c r="E747" s="515"/>
      <c r="F747" s="515"/>
      <c r="G747" s="515"/>
      <c r="H747" s="516"/>
      <c r="I747" s="517"/>
      <c r="J747" s="64"/>
    </row>
    <row r="748" spans="2:10" ht="20.100000000000001" customHeight="1" x14ac:dyDescent="0.25">
      <c r="B748" s="513"/>
      <c r="C748" s="514"/>
      <c r="D748" s="515"/>
      <c r="E748" s="515"/>
      <c r="F748" s="515"/>
      <c r="G748" s="515"/>
      <c r="H748" s="516"/>
      <c r="I748" s="517"/>
      <c r="J748" s="64"/>
    </row>
    <row r="749" spans="2:10" ht="20.100000000000001" customHeight="1" x14ac:dyDescent="0.25">
      <c r="B749" s="513"/>
      <c r="C749" s="514"/>
      <c r="D749" s="515"/>
      <c r="E749" s="515"/>
      <c r="F749" s="515"/>
      <c r="G749" s="515"/>
      <c r="H749" s="516"/>
      <c r="I749" s="517"/>
      <c r="J749" s="64"/>
    </row>
    <row r="750" spans="2:10" ht="20.100000000000001" customHeight="1" x14ac:dyDescent="0.25">
      <c r="B750" s="513"/>
      <c r="C750" s="514"/>
      <c r="D750" s="515"/>
      <c r="E750" s="515"/>
      <c r="F750" s="515"/>
      <c r="G750" s="515"/>
      <c r="H750" s="516"/>
      <c r="I750" s="517"/>
      <c r="J750" s="64"/>
    </row>
    <row r="751" spans="2:10" ht="20.100000000000001" customHeight="1" x14ac:dyDescent="0.25">
      <c r="B751" s="513"/>
      <c r="C751" s="514"/>
      <c r="D751" s="515"/>
      <c r="E751" s="515"/>
      <c r="F751" s="515"/>
      <c r="G751" s="515"/>
      <c r="H751" s="516"/>
      <c r="I751" s="517"/>
      <c r="J751" s="64"/>
    </row>
    <row r="752" spans="2:10" ht="20.100000000000001" customHeight="1" x14ac:dyDescent="0.25">
      <c r="B752" s="513"/>
      <c r="C752" s="514"/>
      <c r="D752" s="515"/>
      <c r="E752" s="515"/>
      <c r="F752" s="515"/>
      <c r="G752" s="515"/>
      <c r="H752" s="516"/>
      <c r="I752" s="517"/>
      <c r="J752" s="64"/>
    </row>
    <row r="753" spans="2:10" ht="20.100000000000001" customHeight="1" x14ac:dyDescent="0.25">
      <c r="B753" s="513"/>
      <c r="C753" s="514"/>
      <c r="D753" s="515"/>
      <c r="E753" s="515"/>
      <c r="F753" s="515"/>
      <c r="G753" s="515"/>
      <c r="H753" s="516"/>
      <c r="I753" s="517"/>
      <c r="J753" s="64"/>
    </row>
    <row r="754" spans="2:10" ht="20.100000000000001" customHeight="1" x14ac:dyDescent="0.25">
      <c r="B754" s="513"/>
      <c r="C754" s="514"/>
      <c r="D754" s="515"/>
      <c r="E754" s="515"/>
      <c r="F754" s="515"/>
      <c r="G754" s="515"/>
      <c r="H754" s="516"/>
      <c r="I754" s="517"/>
      <c r="J754" s="64"/>
    </row>
    <row r="755" spans="2:10" ht="20.100000000000001" customHeight="1" x14ac:dyDescent="0.25">
      <c r="B755" s="513"/>
      <c r="C755" s="514"/>
      <c r="D755" s="515"/>
      <c r="E755" s="515"/>
      <c r="F755" s="515"/>
      <c r="G755" s="515"/>
      <c r="H755" s="516"/>
      <c r="I755" s="517"/>
      <c r="J755" s="64"/>
    </row>
    <row r="756" spans="2:10" ht="20.100000000000001" customHeight="1" x14ac:dyDescent="0.25">
      <c r="B756" s="513"/>
      <c r="C756" s="514"/>
      <c r="D756" s="515"/>
      <c r="E756" s="515"/>
      <c r="F756" s="515"/>
      <c r="G756" s="515"/>
      <c r="H756" s="516"/>
      <c r="I756" s="517"/>
      <c r="J756" s="64"/>
    </row>
    <row r="757" spans="2:10" ht="20.100000000000001" customHeight="1" x14ac:dyDescent="0.25">
      <c r="B757" s="513"/>
      <c r="C757" s="514"/>
      <c r="D757" s="515"/>
      <c r="E757" s="515"/>
      <c r="F757" s="515"/>
      <c r="G757" s="515"/>
      <c r="H757" s="516"/>
      <c r="I757" s="517"/>
      <c r="J757" s="64"/>
    </row>
    <row r="758" spans="2:10" ht="20.100000000000001" customHeight="1" x14ac:dyDescent="0.25">
      <c r="B758" s="513"/>
      <c r="C758" s="514"/>
      <c r="D758" s="515"/>
      <c r="E758" s="515"/>
      <c r="F758" s="515"/>
      <c r="G758" s="515"/>
      <c r="H758" s="516"/>
      <c r="I758" s="517"/>
      <c r="J758" s="64"/>
    </row>
    <row r="759" spans="2:10" ht="20.100000000000001" customHeight="1" x14ac:dyDescent="0.25">
      <c r="B759" s="513"/>
      <c r="C759" s="514"/>
      <c r="D759" s="515"/>
      <c r="E759" s="515"/>
      <c r="F759" s="515"/>
      <c r="G759" s="515"/>
      <c r="H759" s="516"/>
      <c r="I759" s="517"/>
      <c r="J759" s="64"/>
    </row>
    <row r="760" spans="2:10" ht="20.100000000000001" customHeight="1" x14ac:dyDescent="0.25">
      <c r="B760" s="513"/>
      <c r="C760" s="514"/>
      <c r="D760" s="515"/>
      <c r="E760" s="515"/>
      <c r="F760" s="515"/>
      <c r="G760" s="515"/>
      <c r="H760" s="516"/>
      <c r="I760" s="517"/>
      <c r="J760" s="64"/>
    </row>
    <row r="761" spans="2:10" ht="20.100000000000001" customHeight="1" x14ac:dyDescent="0.25">
      <c r="B761" s="513"/>
      <c r="C761" s="514"/>
      <c r="D761" s="515"/>
      <c r="E761" s="515"/>
      <c r="F761" s="515"/>
      <c r="G761" s="515"/>
      <c r="H761" s="516"/>
      <c r="I761" s="517"/>
      <c r="J761" s="64"/>
    </row>
    <row r="762" spans="2:10" ht="20.100000000000001" customHeight="1" x14ac:dyDescent="0.25">
      <c r="B762" s="513"/>
      <c r="C762" s="514"/>
      <c r="D762" s="515"/>
      <c r="E762" s="515"/>
      <c r="F762" s="515"/>
      <c r="G762" s="515"/>
      <c r="H762" s="516"/>
      <c r="I762" s="517"/>
      <c r="J762" s="64"/>
    </row>
    <row r="763" spans="2:10" ht="20.100000000000001" customHeight="1" x14ac:dyDescent="0.25">
      <c r="B763" s="513"/>
      <c r="C763" s="514"/>
      <c r="D763" s="515"/>
      <c r="E763" s="515"/>
      <c r="F763" s="515"/>
      <c r="G763" s="515"/>
      <c r="H763" s="516"/>
      <c r="I763" s="517"/>
      <c r="J763" s="64"/>
    </row>
    <row r="764" spans="2:10" ht="20.100000000000001" customHeight="1" x14ac:dyDescent="0.25">
      <c r="B764" s="513"/>
      <c r="C764" s="514"/>
      <c r="D764" s="515"/>
      <c r="E764" s="515"/>
      <c r="F764" s="515"/>
      <c r="G764" s="515"/>
      <c r="H764" s="516"/>
      <c r="I764" s="517"/>
      <c r="J764" s="64"/>
    </row>
    <row r="765" spans="2:10" ht="20.100000000000001" customHeight="1" x14ac:dyDescent="0.25">
      <c r="B765" s="513"/>
      <c r="C765" s="514"/>
      <c r="D765" s="515"/>
      <c r="E765" s="515"/>
      <c r="F765" s="515"/>
      <c r="G765" s="515"/>
      <c r="H765" s="516"/>
      <c r="I765" s="517"/>
      <c r="J765" s="64"/>
    </row>
    <row r="766" spans="2:10" ht="20.100000000000001" customHeight="1" x14ac:dyDescent="0.25">
      <c r="B766" s="513"/>
      <c r="C766" s="514"/>
      <c r="D766" s="515"/>
      <c r="E766" s="515"/>
      <c r="F766" s="515"/>
      <c r="G766" s="515"/>
      <c r="H766" s="516"/>
      <c r="I766" s="517"/>
      <c r="J766" s="64"/>
    </row>
    <row r="767" spans="2:10" ht="20.100000000000001" customHeight="1" x14ac:dyDescent="0.25">
      <c r="B767" s="513"/>
      <c r="C767" s="514"/>
      <c r="D767" s="515"/>
      <c r="E767" s="515"/>
      <c r="F767" s="515"/>
      <c r="G767" s="515"/>
      <c r="H767" s="516"/>
      <c r="I767" s="517"/>
      <c r="J767" s="64"/>
    </row>
    <row r="768" spans="2:10" ht="20.100000000000001" customHeight="1" x14ac:dyDescent="0.25">
      <c r="B768" s="513"/>
      <c r="C768" s="514"/>
      <c r="D768" s="515"/>
      <c r="E768" s="515"/>
      <c r="F768" s="515"/>
      <c r="G768" s="515"/>
      <c r="H768" s="516"/>
      <c r="I768" s="517"/>
      <c r="J768" s="64"/>
    </row>
    <row r="769" spans="2:10" ht="20.100000000000001" customHeight="1" x14ac:dyDescent="0.25">
      <c r="B769" s="513"/>
      <c r="C769" s="514"/>
      <c r="D769" s="515"/>
      <c r="E769" s="515"/>
      <c r="F769" s="515"/>
      <c r="G769" s="515"/>
      <c r="H769" s="516"/>
      <c r="I769" s="517"/>
      <c r="J769" s="64"/>
    </row>
    <row r="770" spans="2:10" ht="20.100000000000001" customHeight="1" x14ac:dyDescent="0.25">
      <c r="B770" s="513"/>
      <c r="C770" s="514"/>
      <c r="D770" s="515"/>
      <c r="E770" s="515"/>
      <c r="F770" s="515"/>
      <c r="G770" s="515"/>
      <c r="H770" s="516"/>
      <c r="I770" s="517"/>
      <c r="J770" s="64"/>
    </row>
    <row r="771" spans="2:10" ht="20.100000000000001" customHeight="1" x14ac:dyDescent="0.25">
      <c r="B771" s="513"/>
      <c r="C771" s="514"/>
      <c r="D771" s="515"/>
      <c r="E771" s="515"/>
      <c r="F771" s="515"/>
      <c r="G771" s="515"/>
      <c r="H771" s="516"/>
      <c r="I771" s="517"/>
      <c r="J771" s="64"/>
    </row>
    <row r="772" spans="2:10" ht="20.100000000000001" customHeight="1" x14ac:dyDescent="0.25">
      <c r="B772" s="513"/>
      <c r="C772" s="514"/>
      <c r="D772" s="515"/>
      <c r="E772" s="515"/>
      <c r="F772" s="515"/>
      <c r="G772" s="515"/>
      <c r="H772" s="516"/>
      <c r="I772" s="517"/>
      <c r="J772" s="64"/>
    </row>
    <row r="773" spans="2:10" ht="20.100000000000001" customHeight="1" x14ac:dyDescent="0.25">
      <c r="B773" s="513"/>
      <c r="C773" s="514"/>
      <c r="D773" s="515"/>
      <c r="E773" s="515"/>
      <c r="F773" s="515"/>
      <c r="G773" s="515"/>
      <c r="H773" s="516"/>
      <c r="I773" s="517"/>
      <c r="J773" s="64"/>
    </row>
    <row r="774" spans="2:10" ht="20.100000000000001" customHeight="1" x14ac:dyDescent="0.25">
      <c r="B774" s="513"/>
      <c r="C774" s="514"/>
      <c r="D774" s="515"/>
      <c r="E774" s="515"/>
      <c r="F774" s="515"/>
      <c r="G774" s="515"/>
      <c r="H774" s="516"/>
      <c r="I774" s="517"/>
      <c r="J774" s="64"/>
    </row>
    <row r="775" spans="2:10" ht="20.100000000000001" customHeight="1" x14ac:dyDescent="0.25">
      <c r="B775" s="513"/>
      <c r="C775" s="514"/>
      <c r="D775" s="515"/>
      <c r="E775" s="515"/>
      <c r="F775" s="515"/>
      <c r="G775" s="515"/>
      <c r="H775" s="516"/>
      <c r="I775" s="517"/>
      <c r="J775" s="64"/>
    </row>
    <row r="776" spans="2:10" ht="20.100000000000001" customHeight="1" x14ac:dyDescent="0.25">
      <c r="B776" s="513"/>
      <c r="C776" s="514"/>
      <c r="D776" s="515"/>
      <c r="E776" s="515"/>
      <c r="F776" s="515"/>
      <c r="G776" s="515"/>
      <c r="H776" s="516"/>
      <c r="I776" s="517"/>
      <c r="J776" s="64"/>
    </row>
    <row r="777" spans="2:10" ht="20.100000000000001" customHeight="1" x14ac:dyDescent="0.25">
      <c r="B777" s="513"/>
      <c r="C777" s="514"/>
      <c r="D777" s="515"/>
      <c r="E777" s="515"/>
      <c r="F777" s="515"/>
      <c r="G777" s="515"/>
      <c r="H777" s="516"/>
      <c r="I777" s="517"/>
      <c r="J777" s="64"/>
    </row>
    <row r="778" spans="2:10" ht="20.100000000000001" customHeight="1" x14ac:dyDescent="0.25">
      <c r="B778" s="513"/>
      <c r="C778" s="514"/>
      <c r="D778" s="515"/>
      <c r="E778" s="515"/>
      <c r="F778" s="515"/>
      <c r="G778" s="515"/>
      <c r="H778" s="516"/>
      <c r="I778" s="517"/>
      <c r="J778" s="64"/>
    </row>
    <row r="779" spans="2:10" ht="20.100000000000001" customHeight="1" x14ac:dyDescent="0.25">
      <c r="B779" s="513"/>
      <c r="C779" s="514"/>
      <c r="D779" s="515"/>
      <c r="E779" s="515"/>
      <c r="F779" s="515"/>
      <c r="G779" s="515"/>
      <c r="H779" s="516"/>
      <c r="I779" s="517"/>
      <c r="J779" s="64"/>
    </row>
    <row r="780" spans="2:10" ht="20.100000000000001" customHeight="1" x14ac:dyDescent="0.25">
      <c r="B780" s="513"/>
      <c r="C780" s="514"/>
      <c r="D780" s="515"/>
      <c r="E780" s="515"/>
      <c r="F780" s="515"/>
      <c r="G780" s="515"/>
      <c r="H780" s="516"/>
      <c r="I780" s="517"/>
      <c r="J780" s="64"/>
    </row>
    <row r="781" spans="2:10" ht="20.100000000000001" customHeight="1" x14ac:dyDescent="0.25">
      <c r="B781" s="513"/>
      <c r="C781" s="514"/>
      <c r="D781" s="515"/>
      <c r="E781" s="515"/>
      <c r="F781" s="515"/>
      <c r="G781" s="515"/>
      <c r="H781" s="516"/>
      <c r="I781" s="517"/>
      <c r="J781" s="64"/>
    </row>
    <row r="782" spans="2:10" ht="20.100000000000001" customHeight="1" x14ac:dyDescent="0.25">
      <c r="B782" s="513"/>
      <c r="C782" s="514"/>
      <c r="D782" s="515"/>
      <c r="E782" s="515"/>
      <c r="F782" s="515"/>
      <c r="G782" s="515"/>
      <c r="H782" s="516"/>
      <c r="I782" s="517"/>
      <c r="J782" s="64"/>
    </row>
    <row r="783" spans="2:10" ht="20.100000000000001" customHeight="1" x14ac:dyDescent="0.25">
      <c r="B783" s="513"/>
      <c r="C783" s="514"/>
      <c r="D783" s="515"/>
      <c r="E783" s="515"/>
      <c r="F783" s="515"/>
      <c r="G783" s="515"/>
      <c r="H783" s="516"/>
      <c r="I783" s="517"/>
      <c r="J783" s="64"/>
    </row>
    <row r="784" spans="2:10" ht="20.100000000000001" customHeight="1" x14ac:dyDescent="0.25">
      <c r="B784" s="513"/>
      <c r="C784" s="514"/>
      <c r="D784" s="515"/>
      <c r="E784" s="515"/>
      <c r="F784" s="515"/>
      <c r="G784" s="515"/>
      <c r="H784" s="516"/>
      <c r="I784" s="517"/>
      <c r="J784" s="64"/>
    </row>
    <row r="785" spans="2:10" ht="20.100000000000001" customHeight="1" x14ac:dyDescent="0.25">
      <c r="B785" s="513"/>
      <c r="C785" s="514"/>
      <c r="D785" s="515"/>
      <c r="E785" s="515"/>
      <c r="F785" s="515"/>
      <c r="G785" s="515"/>
      <c r="H785" s="516"/>
      <c r="I785" s="517"/>
      <c r="J785" s="64"/>
    </row>
    <row r="786" spans="2:10" ht="20.100000000000001" customHeight="1" x14ac:dyDescent="0.25">
      <c r="B786" s="513"/>
      <c r="C786" s="514"/>
      <c r="D786" s="515"/>
      <c r="E786" s="515"/>
      <c r="F786" s="515"/>
      <c r="G786" s="515"/>
      <c r="H786" s="516"/>
      <c r="I786" s="517"/>
      <c r="J786" s="64"/>
    </row>
    <row r="787" spans="2:10" ht="20.100000000000001" customHeight="1" x14ac:dyDescent="0.25">
      <c r="B787" s="513"/>
      <c r="C787" s="514"/>
      <c r="D787" s="515"/>
      <c r="E787" s="515"/>
      <c r="F787" s="515"/>
      <c r="G787" s="515"/>
      <c r="H787" s="516"/>
      <c r="I787" s="517"/>
      <c r="J787" s="64"/>
    </row>
    <row r="788" spans="2:10" ht="20.100000000000001" customHeight="1" x14ac:dyDescent="0.25">
      <c r="B788" s="513"/>
      <c r="C788" s="514"/>
      <c r="D788" s="515"/>
      <c r="E788" s="515"/>
      <c r="F788" s="515"/>
      <c r="G788" s="515"/>
      <c r="H788" s="516"/>
      <c r="I788" s="517"/>
      <c r="J788" s="64"/>
    </row>
    <row r="789" spans="2:10" ht="20.100000000000001" customHeight="1" x14ac:dyDescent="0.25">
      <c r="B789" s="513"/>
      <c r="C789" s="514"/>
      <c r="D789" s="515"/>
      <c r="E789" s="515"/>
      <c r="F789" s="515"/>
      <c r="G789" s="515"/>
      <c r="H789" s="516"/>
      <c r="I789" s="517"/>
      <c r="J789" s="64"/>
    </row>
    <row r="790" spans="2:10" ht="20.100000000000001" customHeight="1" x14ac:dyDescent="0.25">
      <c r="B790" s="513"/>
      <c r="C790" s="514"/>
      <c r="D790" s="515"/>
      <c r="E790" s="515"/>
      <c r="F790" s="515"/>
      <c r="G790" s="515"/>
      <c r="H790" s="516"/>
      <c r="I790" s="517"/>
      <c r="J790" s="64"/>
    </row>
    <row r="791" spans="2:10" ht="20.100000000000001" customHeight="1" x14ac:dyDescent="0.25">
      <c r="B791" s="513"/>
      <c r="C791" s="514"/>
      <c r="D791" s="515"/>
      <c r="E791" s="515"/>
      <c r="F791" s="515"/>
      <c r="G791" s="515"/>
      <c r="H791" s="516"/>
      <c r="I791" s="517"/>
      <c r="J791" s="64"/>
    </row>
    <row r="792" spans="2:10" ht="20.100000000000001" customHeight="1" x14ac:dyDescent="0.25">
      <c r="B792" s="513"/>
      <c r="C792" s="514"/>
      <c r="D792" s="515"/>
      <c r="E792" s="515"/>
      <c r="F792" s="515"/>
      <c r="G792" s="515"/>
      <c r="H792" s="516"/>
      <c r="I792" s="517"/>
      <c r="J792" s="64"/>
    </row>
    <row r="793" spans="2:10" ht="20.100000000000001" customHeight="1" x14ac:dyDescent="0.25">
      <c r="B793" s="513"/>
      <c r="C793" s="514"/>
      <c r="D793" s="515"/>
      <c r="E793" s="515"/>
      <c r="F793" s="515"/>
      <c r="G793" s="515"/>
      <c r="H793" s="516"/>
      <c r="I793" s="517"/>
      <c r="J793" s="64"/>
    </row>
    <row r="794" spans="2:10" ht="20.100000000000001" customHeight="1" x14ac:dyDescent="0.25">
      <c r="B794" s="513"/>
      <c r="C794" s="514"/>
      <c r="D794" s="515"/>
      <c r="E794" s="515"/>
      <c r="F794" s="515"/>
      <c r="G794" s="515"/>
      <c r="H794" s="516"/>
      <c r="I794" s="517"/>
      <c r="J794" s="64"/>
    </row>
    <row r="795" spans="2:10" ht="20.100000000000001" customHeight="1" x14ac:dyDescent="0.25">
      <c r="B795" s="513"/>
      <c r="C795" s="514"/>
      <c r="D795" s="515"/>
      <c r="E795" s="515"/>
      <c r="F795" s="515"/>
      <c r="G795" s="515"/>
      <c r="H795" s="516"/>
      <c r="I795" s="517"/>
      <c r="J795" s="64"/>
    </row>
    <row r="796" spans="2:10" ht="20.100000000000001" customHeight="1" x14ac:dyDescent="0.25">
      <c r="B796" s="513"/>
      <c r="C796" s="514"/>
      <c r="D796" s="515"/>
      <c r="E796" s="515"/>
      <c r="F796" s="515"/>
      <c r="G796" s="515"/>
      <c r="H796" s="516"/>
      <c r="I796" s="517"/>
      <c r="J796" s="64"/>
    </row>
    <row r="797" spans="2:10" ht="20.100000000000001" customHeight="1" x14ac:dyDescent="0.25">
      <c r="B797" s="513"/>
      <c r="C797" s="514"/>
      <c r="D797" s="515"/>
      <c r="E797" s="515"/>
      <c r="F797" s="515"/>
      <c r="G797" s="515"/>
      <c r="H797" s="516"/>
      <c r="I797" s="517"/>
      <c r="J797" s="64"/>
    </row>
    <row r="798" spans="2:10" ht="20.100000000000001" customHeight="1" x14ac:dyDescent="0.25">
      <c r="B798" s="513"/>
      <c r="C798" s="514"/>
      <c r="D798" s="515"/>
      <c r="E798" s="515"/>
      <c r="F798" s="515"/>
      <c r="G798" s="515"/>
      <c r="H798" s="516"/>
      <c r="I798" s="517"/>
      <c r="J798" s="64"/>
    </row>
    <row r="799" spans="2:10" ht="20.100000000000001" customHeight="1" x14ac:dyDescent="0.25">
      <c r="B799" s="513"/>
      <c r="C799" s="514"/>
      <c r="D799" s="515"/>
      <c r="E799" s="515"/>
      <c r="F799" s="515"/>
      <c r="G799" s="515"/>
      <c r="H799" s="516"/>
      <c r="I799" s="517"/>
      <c r="J799" s="64"/>
    </row>
    <row r="800" spans="2:10" ht="20.100000000000001" customHeight="1" x14ac:dyDescent="0.25">
      <c r="B800" s="513"/>
      <c r="C800" s="514"/>
      <c r="D800" s="515"/>
      <c r="E800" s="515"/>
      <c r="F800" s="515"/>
      <c r="G800" s="515"/>
      <c r="H800" s="516"/>
      <c r="I800" s="517"/>
      <c r="J800" s="64"/>
    </row>
    <row r="801" spans="2:10" ht="20.100000000000001" customHeight="1" x14ac:dyDescent="0.25">
      <c r="B801" s="513"/>
      <c r="C801" s="514"/>
      <c r="D801" s="515"/>
      <c r="E801" s="515"/>
      <c r="F801" s="515"/>
      <c r="G801" s="515"/>
      <c r="H801" s="516"/>
      <c r="I801" s="517"/>
      <c r="J801" s="64"/>
    </row>
    <row r="802" spans="2:10" ht="20.100000000000001" customHeight="1" x14ac:dyDescent="0.25">
      <c r="B802" s="513"/>
      <c r="C802" s="514"/>
      <c r="D802" s="515"/>
      <c r="E802" s="515"/>
      <c r="F802" s="515"/>
      <c r="G802" s="515"/>
      <c r="H802" s="516"/>
      <c r="I802" s="517"/>
      <c r="J802" s="64"/>
    </row>
    <row r="803" spans="2:10" ht="20.100000000000001" customHeight="1" x14ac:dyDescent="0.25">
      <c r="B803" s="513"/>
      <c r="C803" s="514"/>
      <c r="D803" s="515"/>
      <c r="E803" s="515"/>
      <c r="F803" s="515"/>
      <c r="G803" s="515"/>
      <c r="H803" s="516"/>
      <c r="I803" s="517"/>
      <c r="J803" s="64"/>
    </row>
    <row r="804" spans="2:10" ht="20.100000000000001" customHeight="1" x14ac:dyDescent="0.25">
      <c r="B804" s="513"/>
      <c r="C804" s="514"/>
      <c r="D804" s="515"/>
      <c r="E804" s="515"/>
      <c r="F804" s="515"/>
      <c r="G804" s="515"/>
      <c r="H804" s="516"/>
      <c r="I804" s="517"/>
      <c r="J804" s="64"/>
    </row>
    <row r="805" spans="2:10" ht="20.100000000000001" customHeight="1" x14ac:dyDescent="0.25">
      <c r="B805" s="513"/>
      <c r="C805" s="514"/>
      <c r="D805" s="515"/>
      <c r="E805" s="515"/>
      <c r="F805" s="515"/>
      <c r="G805" s="515"/>
      <c r="H805" s="516"/>
      <c r="I805" s="517"/>
      <c r="J805" s="64"/>
    </row>
    <row r="806" spans="2:10" ht="20.100000000000001" customHeight="1" x14ac:dyDescent="0.25">
      <c r="B806" s="513"/>
      <c r="C806" s="514"/>
      <c r="D806" s="515"/>
      <c r="E806" s="515"/>
      <c r="F806" s="515"/>
      <c r="G806" s="515"/>
      <c r="H806" s="516"/>
      <c r="I806" s="517"/>
      <c r="J806" s="64"/>
    </row>
    <row r="807" spans="2:10" ht="20.100000000000001" customHeight="1" x14ac:dyDescent="0.25">
      <c r="B807" s="513"/>
      <c r="C807" s="514"/>
      <c r="D807" s="515"/>
      <c r="E807" s="515"/>
      <c r="F807" s="515"/>
      <c r="G807" s="515"/>
      <c r="H807" s="516"/>
      <c r="I807" s="517"/>
      <c r="J807" s="64"/>
    </row>
    <row r="808" spans="2:10" ht="20.100000000000001" customHeight="1" x14ac:dyDescent="0.25">
      <c r="B808" s="513"/>
      <c r="C808" s="514"/>
      <c r="D808" s="515"/>
      <c r="E808" s="515"/>
      <c r="F808" s="515"/>
      <c r="G808" s="515"/>
      <c r="H808" s="516"/>
      <c r="I808" s="517"/>
      <c r="J808" s="64"/>
    </row>
    <row r="809" spans="2:10" ht="20.100000000000001" customHeight="1" x14ac:dyDescent="0.25">
      <c r="B809" s="513"/>
      <c r="C809" s="514"/>
      <c r="D809" s="515"/>
      <c r="E809" s="515"/>
      <c r="F809" s="515"/>
      <c r="G809" s="515"/>
      <c r="H809" s="516"/>
      <c r="I809" s="517"/>
      <c r="J809" s="64"/>
    </row>
    <row r="810" spans="2:10" ht="20.100000000000001" customHeight="1" x14ac:dyDescent="0.25">
      <c r="B810" s="513"/>
      <c r="C810" s="514"/>
      <c r="D810" s="515"/>
      <c r="E810" s="515"/>
      <c r="F810" s="515"/>
      <c r="G810" s="515"/>
      <c r="H810" s="516"/>
      <c r="I810" s="517"/>
      <c r="J810" s="64"/>
    </row>
    <row r="811" spans="2:10" ht="20.100000000000001" customHeight="1" x14ac:dyDescent="0.25">
      <c r="B811" s="513"/>
      <c r="C811" s="514"/>
      <c r="D811" s="515"/>
      <c r="E811" s="515"/>
      <c r="F811" s="515"/>
      <c r="G811" s="515"/>
      <c r="H811" s="516"/>
      <c r="I811" s="517"/>
      <c r="J811" s="64"/>
    </row>
    <row r="812" spans="2:10" ht="20.100000000000001" customHeight="1" x14ac:dyDescent="0.25">
      <c r="B812" s="513"/>
      <c r="C812" s="514"/>
      <c r="D812" s="515"/>
      <c r="E812" s="515"/>
      <c r="F812" s="515"/>
      <c r="G812" s="515"/>
      <c r="H812" s="516"/>
      <c r="I812" s="517"/>
      <c r="J812" s="64"/>
    </row>
    <row r="813" spans="2:10" ht="20.100000000000001" customHeight="1" x14ac:dyDescent="0.25">
      <c r="B813" s="513"/>
      <c r="C813" s="514"/>
      <c r="D813" s="515"/>
      <c r="E813" s="515"/>
      <c r="F813" s="515"/>
      <c r="G813" s="515"/>
      <c r="H813" s="516"/>
      <c r="I813" s="517"/>
      <c r="J813" s="64"/>
    </row>
    <row r="814" spans="2:10" ht="20.100000000000001" customHeight="1" x14ac:dyDescent="0.25">
      <c r="B814" s="513"/>
      <c r="C814" s="514"/>
      <c r="D814" s="515"/>
      <c r="E814" s="515"/>
      <c r="F814" s="515"/>
      <c r="G814" s="515"/>
      <c r="H814" s="516"/>
      <c r="I814" s="517"/>
      <c r="J814" s="64"/>
    </row>
    <row r="815" spans="2:10" ht="20.100000000000001" customHeight="1" x14ac:dyDescent="0.25">
      <c r="B815" s="513"/>
      <c r="C815" s="514"/>
      <c r="D815" s="515"/>
      <c r="E815" s="515"/>
      <c r="F815" s="515"/>
      <c r="G815" s="515"/>
      <c r="H815" s="516"/>
      <c r="I815" s="517"/>
      <c r="J815" s="64"/>
    </row>
    <row r="816" spans="2:10" ht="20.100000000000001" customHeight="1" x14ac:dyDescent="0.25">
      <c r="B816" s="513"/>
      <c r="C816" s="514"/>
      <c r="D816" s="515"/>
      <c r="E816" s="515"/>
      <c r="F816" s="515"/>
      <c r="G816" s="515"/>
      <c r="H816" s="516"/>
      <c r="I816" s="517"/>
      <c r="J816" s="64"/>
    </row>
    <row r="817" spans="2:10" ht="20.100000000000001" customHeight="1" x14ac:dyDescent="0.25">
      <c r="B817" s="513"/>
      <c r="C817" s="514"/>
      <c r="D817" s="515"/>
      <c r="E817" s="515"/>
      <c r="F817" s="515"/>
      <c r="G817" s="515"/>
      <c r="H817" s="516"/>
      <c r="I817" s="517"/>
      <c r="J817" s="64"/>
    </row>
    <row r="818" spans="2:10" ht="20.100000000000001" customHeight="1" x14ac:dyDescent="0.25">
      <c r="B818" s="513"/>
      <c r="C818" s="514"/>
      <c r="D818" s="515"/>
      <c r="E818" s="515"/>
      <c r="F818" s="515"/>
      <c r="G818" s="515"/>
      <c r="H818" s="516"/>
      <c r="I818" s="517"/>
      <c r="J818" s="64"/>
    </row>
    <row r="819" spans="2:10" ht="20.100000000000001" customHeight="1" x14ac:dyDescent="0.25">
      <c r="B819" s="513"/>
      <c r="C819" s="514"/>
      <c r="D819" s="515"/>
      <c r="E819" s="515"/>
      <c r="F819" s="515"/>
      <c r="G819" s="515"/>
      <c r="H819" s="516"/>
      <c r="I819" s="517"/>
      <c r="J819" s="64"/>
    </row>
    <row r="820" spans="2:10" ht="20.100000000000001" customHeight="1" x14ac:dyDescent="0.25">
      <c r="B820" s="513"/>
      <c r="C820" s="514"/>
      <c r="D820" s="515"/>
      <c r="E820" s="515"/>
      <c r="F820" s="515"/>
      <c r="G820" s="515"/>
      <c r="H820" s="516"/>
      <c r="I820" s="517"/>
      <c r="J820" s="64"/>
    </row>
    <row r="821" spans="2:10" ht="20.100000000000001" customHeight="1" x14ac:dyDescent="0.25">
      <c r="B821" s="513"/>
      <c r="C821" s="514"/>
      <c r="D821" s="515"/>
      <c r="E821" s="515"/>
      <c r="F821" s="515"/>
      <c r="G821" s="515"/>
      <c r="H821" s="516"/>
      <c r="I821" s="517"/>
      <c r="J821" s="64"/>
    </row>
    <row r="822" spans="2:10" ht="20.100000000000001" customHeight="1" x14ac:dyDescent="0.25">
      <c r="B822" s="513"/>
      <c r="C822" s="514"/>
      <c r="D822" s="515"/>
      <c r="E822" s="515"/>
      <c r="F822" s="515"/>
      <c r="G822" s="515"/>
      <c r="H822" s="516"/>
      <c r="I822" s="517"/>
      <c r="J822" s="64"/>
    </row>
    <row r="823" spans="2:10" ht="20.100000000000001" customHeight="1" x14ac:dyDescent="0.25">
      <c r="B823" s="513"/>
      <c r="C823" s="514"/>
      <c r="D823" s="515"/>
      <c r="E823" s="515"/>
      <c r="F823" s="515"/>
      <c r="G823" s="515"/>
      <c r="H823" s="516"/>
      <c r="I823" s="517"/>
      <c r="J823" s="64"/>
    </row>
    <row r="824" spans="2:10" ht="20.100000000000001" customHeight="1" x14ac:dyDescent="0.25">
      <c r="B824" s="513"/>
      <c r="C824" s="514"/>
      <c r="D824" s="515"/>
      <c r="E824" s="515"/>
      <c r="F824" s="515"/>
      <c r="G824" s="515"/>
      <c r="H824" s="516"/>
      <c r="I824" s="517"/>
      <c r="J824" s="64"/>
    </row>
    <row r="825" spans="2:10" ht="20.100000000000001" customHeight="1" x14ac:dyDescent="0.25">
      <c r="B825" s="513"/>
      <c r="C825" s="514"/>
      <c r="D825" s="515"/>
      <c r="E825" s="515"/>
      <c r="F825" s="515"/>
      <c r="G825" s="515"/>
      <c r="H825" s="516"/>
      <c r="I825" s="517"/>
      <c r="J825" s="64"/>
    </row>
    <row r="826" spans="2:10" ht="20.100000000000001" customHeight="1" x14ac:dyDescent="0.25">
      <c r="B826" s="513"/>
      <c r="C826" s="514"/>
      <c r="D826" s="515"/>
      <c r="E826" s="515"/>
      <c r="F826" s="515"/>
      <c r="G826" s="515"/>
      <c r="H826" s="516"/>
      <c r="I826" s="517"/>
      <c r="J826" s="64"/>
    </row>
    <row r="827" spans="2:10" ht="20.100000000000001" customHeight="1" x14ac:dyDescent="0.25">
      <c r="B827" s="513"/>
      <c r="C827" s="514"/>
      <c r="D827" s="515"/>
      <c r="E827" s="515"/>
      <c r="F827" s="515"/>
      <c r="G827" s="515"/>
      <c r="H827" s="516"/>
      <c r="I827" s="517"/>
      <c r="J827" s="64"/>
    </row>
    <row r="828" spans="2:10" ht="20.100000000000001" customHeight="1" x14ac:dyDescent="0.25">
      <c r="B828" s="513"/>
      <c r="C828" s="514"/>
      <c r="D828" s="515"/>
      <c r="E828" s="515"/>
      <c r="F828" s="515"/>
      <c r="G828" s="515"/>
      <c r="H828" s="516"/>
      <c r="I828" s="517"/>
      <c r="J828" s="64"/>
    </row>
    <row r="829" spans="2:10" ht="20.100000000000001" customHeight="1" x14ac:dyDescent="0.25">
      <c r="B829" s="513"/>
      <c r="C829" s="514"/>
      <c r="D829" s="515"/>
      <c r="E829" s="515"/>
      <c r="F829" s="515"/>
      <c r="G829" s="515"/>
      <c r="H829" s="516"/>
      <c r="I829" s="517"/>
      <c r="J829" s="64"/>
    </row>
    <row r="830" spans="2:10" ht="20.100000000000001" customHeight="1" x14ac:dyDescent="0.25">
      <c r="B830" s="513"/>
      <c r="C830" s="514"/>
      <c r="D830" s="515"/>
      <c r="E830" s="515"/>
      <c r="F830" s="515"/>
      <c r="G830" s="515"/>
      <c r="H830" s="516"/>
      <c r="I830" s="517"/>
      <c r="J830" s="64"/>
    </row>
    <row r="831" spans="2:10" ht="20.100000000000001" customHeight="1" x14ac:dyDescent="0.25">
      <c r="B831" s="513"/>
      <c r="C831" s="514"/>
      <c r="D831" s="515"/>
      <c r="E831" s="515"/>
      <c r="F831" s="515"/>
      <c r="G831" s="515"/>
      <c r="H831" s="516"/>
      <c r="I831" s="517"/>
      <c r="J831" s="64"/>
    </row>
    <row r="832" spans="2:10" ht="20.100000000000001" customHeight="1" x14ac:dyDescent="0.25">
      <c r="B832" s="513"/>
      <c r="C832" s="514"/>
      <c r="D832" s="515"/>
      <c r="E832" s="515"/>
      <c r="F832" s="515"/>
      <c r="G832" s="515"/>
      <c r="H832" s="516"/>
      <c r="I832" s="517"/>
      <c r="J832" s="64"/>
    </row>
    <row r="833" spans="2:10" ht="20.100000000000001" customHeight="1" x14ac:dyDescent="0.25">
      <c r="B833" s="513"/>
      <c r="C833" s="514"/>
      <c r="D833" s="515"/>
      <c r="E833" s="515"/>
      <c r="F833" s="515"/>
      <c r="G833" s="515"/>
      <c r="H833" s="516"/>
      <c r="I833" s="517"/>
      <c r="J833" s="64"/>
    </row>
    <row r="834" spans="2:10" ht="20.100000000000001" customHeight="1" x14ac:dyDescent="0.25">
      <c r="B834" s="513"/>
      <c r="C834" s="514"/>
      <c r="D834" s="515"/>
      <c r="E834" s="515"/>
      <c r="F834" s="515"/>
      <c r="G834" s="515"/>
      <c r="H834" s="516"/>
      <c r="I834" s="517"/>
      <c r="J834" s="64"/>
    </row>
    <row r="835" spans="2:10" ht="20.100000000000001" customHeight="1" x14ac:dyDescent="0.25">
      <c r="B835" s="513"/>
      <c r="C835" s="514"/>
      <c r="D835" s="515"/>
      <c r="E835" s="515"/>
      <c r="F835" s="515"/>
      <c r="G835" s="515"/>
      <c r="H835" s="516"/>
      <c r="I835" s="517"/>
      <c r="J835" s="64"/>
    </row>
    <row r="836" spans="2:10" ht="20.100000000000001" customHeight="1" x14ac:dyDescent="0.25">
      <c r="B836" s="513"/>
      <c r="C836" s="514"/>
      <c r="D836" s="515"/>
      <c r="E836" s="515"/>
      <c r="F836" s="515"/>
      <c r="G836" s="515"/>
      <c r="H836" s="516"/>
      <c r="I836" s="517"/>
      <c r="J836" s="64"/>
    </row>
    <row r="837" spans="2:10" ht="20.100000000000001" customHeight="1" x14ac:dyDescent="0.25">
      <c r="B837" s="513"/>
      <c r="C837" s="514"/>
      <c r="D837" s="515"/>
      <c r="E837" s="515"/>
      <c r="F837" s="515"/>
      <c r="G837" s="515"/>
      <c r="H837" s="516"/>
      <c r="I837" s="517"/>
      <c r="J837" s="64"/>
    </row>
    <row r="838" spans="2:10" ht="20.100000000000001" customHeight="1" x14ac:dyDescent="0.25">
      <c r="B838" s="513"/>
      <c r="C838" s="514"/>
      <c r="D838" s="515"/>
      <c r="E838" s="515"/>
      <c r="F838" s="515"/>
      <c r="G838" s="515"/>
      <c r="H838" s="516"/>
      <c r="I838" s="517"/>
      <c r="J838" s="64"/>
    </row>
    <row r="839" spans="2:10" ht="20.100000000000001" customHeight="1" x14ac:dyDescent="0.25">
      <c r="B839" s="513"/>
      <c r="C839" s="514"/>
      <c r="D839" s="515"/>
      <c r="E839" s="515"/>
      <c r="F839" s="515"/>
      <c r="G839" s="515"/>
      <c r="H839" s="516"/>
      <c r="I839" s="517"/>
      <c r="J839" s="64"/>
    </row>
    <row r="840" spans="2:10" ht="20.100000000000001" customHeight="1" x14ac:dyDescent="0.25">
      <c r="B840" s="513"/>
      <c r="C840" s="514"/>
      <c r="D840" s="515"/>
      <c r="E840" s="515"/>
      <c r="F840" s="515"/>
      <c r="G840" s="515"/>
      <c r="H840" s="516"/>
      <c r="I840" s="517"/>
      <c r="J840" s="64"/>
    </row>
    <row r="841" spans="2:10" ht="20.100000000000001" customHeight="1" x14ac:dyDescent="0.25">
      <c r="B841" s="513"/>
      <c r="C841" s="514"/>
      <c r="D841" s="515"/>
      <c r="E841" s="515"/>
      <c r="F841" s="515"/>
      <c r="G841" s="515"/>
      <c r="H841" s="516"/>
      <c r="I841" s="517"/>
      <c r="J841" s="64"/>
    </row>
    <row r="842" spans="2:10" ht="20.100000000000001" customHeight="1" x14ac:dyDescent="0.25">
      <c r="B842" s="513"/>
      <c r="C842" s="514"/>
      <c r="D842" s="515"/>
      <c r="E842" s="515"/>
      <c r="F842" s="515"/>
      <c r="G842" s="515"/>
      <c r="H842" s="516"/>
      <c r="I842" s="517"/>
      <c r="J842" s="64"/>
    </row>
    <row r="843" spans="2:10" ht="20.100000000000001" customHeight="1" x14ac:dyDescent="0.25">
      <c r="B843" s="513"/>
      <c r="C843" s="514"/>
      <c r="D843" s="515"/>
      <c r="E843" s="515"/>
      <c r="F843" s="515"/>
      <c r="G843" s="515"/>
      <c r="H843" s="516"/>
      <c r="I843" s="517"/>
      <c r="J843" s="64"/>
    </row>
    <row r="844" spans="2:10" ht="20.100000000000001" customHeight="1" x14ac:dyDescent="0.25">
      <c r="B844" s="513"/>
      <c r="C844" s="514"/>
      <c r="D844" s="515"/>
      <c r="E844" s="515"/>
      <c r="F844" s="515"/>
      <c r="G844" s="515"/>
      <c r="H844" s="516"/>
      <c r="I844" s="517"/>
      <c r="J844" s="64"/>
    </row>
    <row r="845" spans="2:10" ht="20.100000000000001" customHeight="1" x14ac:dyDescent="0.25">
      <c r="B845" s="513"/>
      <c r="C845" s="514"/>
      <c r="D845" s="515"/>
      <c r="E845" s="515"/>
      <c r="F845" s="515"/>
      <c r="G845" s="515"/>
      <c r="H845" s="516"/>
      <c r="I845" s="517"/>
      <c r="J845" s="64"/>
    </row>
    <row r="846" spans="2:10" ht="20.100000000000001" customHeight="1" x14ac:dyDescent="0.25">
      <c r="B846" s="513"/>
      <c r="C846" s="514"/>
      <c r="D846" s="515"/>
      <c r="E846" s="515"/>
      <c r="F846" s="515"/>
      <c r="G846" s="515"/>
      <c r="H846" s="516"/>
      <c r="I846" s="517"/>
      <c r="J846" s="64"/>
    </row>
    <row r="847" spans="2:10" ht="20.100000000000001" customHeight="1" x14ac:dyDescent="0.25">
      <c r="B847" s="513"/>
      <c r="C847" s="514"/>
      <c r="D847" s="515"/>
      <c r="E847" s="515"/>
      <c r="F847" s="515"/>
      <c r="G847" s="515"/>
      <c r="H847" s="516"/>
      <c r="I847" s="517"/>
      <c r="J847" s="64"/>
    </row>
    <row r="848" spans="2:10" ht="20.100000000000001" customHeight="1" x14ac:dyDescent="0.25">
      <c r="B848" s="513"/>
      <c r="C848" s="514"/>
      <c r="D848" s="515"/>
      <c r="E848" s="515"/>
      <c r="F848" s="515"/>
      <c r="G848" s="515"/>
      <c r="H848" s="516"/>
      <c r="I848" s="517"/>
      <c r="J848" s="64"/>
    </row>
    <row r="849" spans="2:10" ht="20.100000000000001" customHeight="1" x14ac:dyDescent="0.25">
      <c r="B849" s="513"/>
      <c r="C849" s="514"/>
      <c r="D849" s="515"/>
      <c r="E849" s="515"/>
      <c r="F849" s="515"/>
      <c r="G849" s="515"/>
      <c r="H849" s="516"/>
      <c r="I849" s="517"/>
      <c r="J849" s="64"/>
    </row>
    <row r="850" spans="2:10" ht="20.100000000000001" customHeight="1" x14ac:dyDescent="0.25">
      <c r="B850" s="513"/>
      <c r="C850" s="514"/>
      <c r="D850" s="515"/>
      <c r="E850" s="515"/>
      <c r="F850" s="515"/>
      <c r="G850" s="515"/>
      <c r="H850" s="516"/>
      <c r="I850" s="517"/>
      <c r="J850" s="64"/>
    </row>
    <row r="851" spans="2:10" ht="20.100000000000001" customHeight="1" x14ac:dyDescent="0.25">
      <c r="B851" s="513"/>
      <c r="C851" s="514"/>
      <c r="D851" s="515"/>
      <c r="E851" s="515"/>
      <c r="F851" s="515"/>
      <c r="G851" s="515"/>
      <c r="H851" s="516"/>
      <c r="I851" s="517"/>
      <c r="J851" s="64"/>
    </row>
    <row r="852" spans="2:10" ht="20.100000000000001" customHeight="1" x14ac:dyDescent="0.25">
      <c r="B852" s="513"/>
      <c r="C852" s="514"/>
      <c r="D852" s="515"/>
      <c r="E852" s="515"/>
      <c r="F852" s="515"/>
      <c r="G852" s="515"/>
      <c r="H852" s="516"/>
      <c r="I852" s="517"/>
      <c r="J852" s="64"/>
    </row>
    <row r="853" spans="2:10" ht="20.100000000000001" customHeight="1" x14ac:dyDescent="0.25">
      <c r="B853" s="513"/>
      <c r="C853" s="514"/>
      <c r="D853" s="515"/>
      <c r="E853" s="515"/>
      <c r="F853" s="515"/>
      <c r="G853" s="515"/>
      <c r="H853" s="516"/>
      <c r="I853" s="517"/>
      <c r="J853" s="64"/>
    </row>
    <row r="854" spans="2:10" ht="20.100000000000001" customHeight="1" x14ac:dyDescent="0.25">
      <c r="B854" s="513"/>
      <c r="C854" s="514"/>
      <c r="D854" s="515"/>
      <c r="E854" s="515"/>
      <c r="F854" s="515"/>
      <c r="G854" s="515"/>
      <c r="H854" s="516"/>
      <c r="I854" s="517"/>
      <c r="J854" s="64"/>
    </row>
    <row r="855" spans="2:10" ht="20.100000000000001" customHeight="1" x14ac:dyDescent="0.25">
      <c r="B855" s="513"/>
      <c r="C855" s="514"/>
      <c r="D855" s="515"/>
      <c r="E855" s="515"/>
      <c r="F855" s="515"/>
      <c r="G855" s="515"/>
      <c r="H855" s="516"/>
      <c r="I855" s="517"/>
      <c r="J855" s="64"/>
    </row>
    <row r="856" spans="2:10" ht="20.100000000000001" customHeight="1" x14ac:dyDescent="0.25">
      <c r="B856" s="513"/>
      <c r="C856" s="514"/>
      <c r="D856" s="515"/>
      <c r="E856" s="515"/>
      <c r="F856" s="515"/>
      <c r="G856" s="515"/>
      <c r="H856" s="516"/>
      <c r="I856" s="517"/>
      <c r="J856" s="64"/>
    </row>
    <row r="857" spans="2:10" ht="20.100000000000001" customHeight="1" x14ac:dyDescent="0.25">
      <c r="B857" s="513"/>
      <c r="C857" s="514"/>
      <c r="D857" s="515"/>
      <c r="E857" s="515"/>
      <c r="F857" s="515"/>
      <c r="G857" s="515"/>
      <c r="H857" s="516"/>
      <c r="I857" s="517"/>
      <c r="J857" s="64"/>
    </row>
    <row r="858" spans="2:10" ht="20.100000000000001" customHeight="1" x14ac:dyDescent="0.25">
      <c r="B858" s="513"/>
      <c r="C858" s="514"/>
      <c r="D858" s="515"/>
      <c r="E858" s="515"/>
      <c r="F858" s="515"/>
      <c r="G858" s="515"/>
      <c r="H858" s="516"/>
      <c r="I858" s="517"/>
      <c r="J858" s="64"/>
    </row>
    <row r="859" spans="2:10" ht="20.100000000000001" customHeight="1" x14ac:dyDescent="0.25">
      <c r="B859" s="513"/>
      <c r="C859" s="514"/>
      <c r="D859" s="515"/>
      <c r="E859" s="515"/>
      <c r="F859" s="515"/>
      <c r="G859" s="515"/>
      <c r="H859" s="516"/>
      <c r="I859" s="517"/>
      <c r="J859" s="64"/>
    </row>
    <row r="860" spans="2:10" ht="20.100000000000001" customHeight="1" x14ac:dyDescent="0.25">
      <c r="B860" s="513"/>
      <c r="C860" s="514"/>
      <c r="D860" s="515"/>
      <c r="E860" s="515"/>
      <c r="F860" s="515"/>
      <c r="G860" s="515"/>
      <c r="H860" s="516"/>
      <c r="I860" s="517"/>
      <c r="J860" s="64"/>
    </row>
    <row r="861" spans="2:10" ht="20.100000000000001" customHeight="1" x14ac:dyDescent="0.25">
      <c r="B861" s="513"/>
      <c r="C861" s="514"/>
      <c r="D861" s="515"/>
      <c r="E861" s="515"/>
      <c r="F861" s="515"/>
      <c r="G861" s="515"/>
      <c r="H861" s="516"/>
      <c r="I861" s="517"/>
      <c r="J861" s="64"/>
    </row>
    <row r="862" spans="2:10" ht="20.100000000000001" customHeight="1" x14ac:dyDescent="0.25">
      <c r="B862" s="513"/>
      <c r="C862" s="514"/>
      <c r="D862" s="515"/>
      <c r="E862" s="515"/>
      <c r="F862" s="515"/>
      <c r="G862" s="515"/>
      <c r="H862" s="516"/>
      <c r="I862" s="517"/>
      <c r="J862" s="64"/>
    </row>
    <row r="863" spans="2:10" ht="20.100000000000001" customHeight="1" x14ac:dyDescent="0.25">
      <c r="B863" s="513"/>
      <c r="C863" s="514"/>
      <c r="D863" s="515"/>
      <c r="E863" s="515"/>
      <c r="F863" s="515"/>
      <c r="G863" s="515"/>
      <c r="H863" s="516"/>
      <c r="I863" s="517"/>
      <c r="J863" s="64"/>
    </row>
    <row r="864" spans="2:10" ht="20.100000000000001" customHeight="1" x14ac:dyDescent="0.25">
      <c r="B864" s="513"/>
      <c r="C864" s="514"/>
      <c r="D864" s="515"/>
      <c r="E864" s="515"/>
      <c r="F864" s="515"/>
      <c r="G864" s="515"/>
      <c r="H864" s="516"/>
      <c r="I864" s="517"/>
      <c r="J864" s="64"/>
    </row>
    <row r="865" spans="2:10" ht="20.100000000000001" customHeight="1" x14ac:dyDescent="0.25">
      <c r="B865" s="513"/>
      <c r="C865" s="514"/>
      <c r="D865" s="515"/>
      <c r="E865" s="515"/>
      <c r="F865" s="515"/>
      <c r="G865" s="515"/>
      <c r="H865" s="516"/>
      <c r="I865" s="517"/>
      <c r="J865" s="64"/>
    </row>
    <row r="866" spans="2:10" ht="20.100000000000001" customHeight="1" x14ac:dyDescent="0.25">
      <c r="B866" s="513"/>
      <c r="C866" s="514"/>
      <c r="D866" s="515"/>
      <c r="E866" s="515"/>
      <c r="F866" s="515"/>
      <c r="G866" s="515"/>
      <c r="H866" s="516"/>
      <c r="I866" s="517"/>
      <c r="J866" s="64"/>
    </row>
    <row r="867" spans="2:10" ht="20.100000000000001" customHeight="1" x14ac:dyDescent="0.25">
      <c r="B867" s="513"/>
      <c r="C867" s="514"/>
      <c r="D867" s="515"/>
      <c r="E867" s="515"/>
      <c r="F867" s="515"/>
      <c r="G867" s="515"/>
      <c r="H867" s="516"/>
      <c r="I867" s="517"/>
      <c r="J867" s="64"/>
    </row>
    <row r="868" spans="2:10" ht="20.100000000000001" customHeight="1" x14ac:dyDescent="0.25">
      <c r="B868" s="513"/>
      <c r="C868" s="514"/>
      <c r="D868" s="515"/>
      <c r="E868" s="515"/>
      <c r="F868" s="515"/>
      <c r="G868" s="515"/>
      <c r="H868" s="516"/>
      <c r="I868" s="517"/>
      <c r="J868" s="64"/>
    </row>
    <row r="869" spans="2:10" ht="20.100000000000001" customHeight="1" x14ac:dyDescent="0.25">
      <c r="B869" s="513"/>
      <c r="C869" s="514"/>
      <c r="D869" s="515"/>
      <c r="E869" s="515"/>
      <c r="F869" s="515"/>
      <c r="G869" s="515"/>
      <c r="H869" s="516"/>
      <c r="I869" s="517"/>
      <c r="J869" s="64"/>
    </row>
    <row r="870" spans="2:10" ht="20.100000000000001" customHeight="1" x14ac:dyDescent="0.25">
      <c r="B870" s="513"/>
      <c r="C870" s="514"/>
      <c r="D870" s="515"/>
      <c r="E870" s="515"/>
      <c r="F870" s="515"/>
      <c r="G870" s="515"/>
      <c r="H870" s="516"/>
      <c r="I870" s="517"/>
      <c r="J870" s="64"/>
    </row>
    <row r="871" spans="2:10" ht="20.100000000000001" customHeight="1" x14ac:dyDescent="0.25">
      <c r="B871" s="513"/>
      <c r="C871" s="514"/>
      <c r="D871" s="515"/>
      <c r="E871" s="515"/>
      <c r="F871" s="515"/>
      <c r="G871" s="515"/>
      <c r="H871" s="516"/>
      <c r="I871" s="517"/>
      <c r="J871" s="64"/>
    </row>
    <row r="872" spans="2:10" ht="20.100000000000001" customHeight="1" x14ac:dyDescent="0.25">
      <c r="B872" s="513"/>
      <c r="C872" s="514"/>
      <c r="D872" s="515"/>
      <c r="E872" s="515"/>
      <c r="F872" s="515"/>
      <c r="G872" s="515"/>
      <c r="H872" s="516"/>
      <c r="I872" s="517"/>
      <c r="J872" s="64"/>
    </row>
    <row r="873" spans="2:10" ht="20.100000000000001" customHeight="1" x14ac:dyDescent="0.25">
      <c r="B873" s="513"/>
      <c r="C873" s="514"/>
      <c r="D873" s="515"/>
      <c r="E873" s="515"/>
      <c r="F873" s="515"/>
      <c r="G873" s="515"/>
      <c r="H873" s="516"/>
      <c r="I873" s="517"/>
      <c r="J873" s="64"/>
    </row>
    <row r="874" spans="2:10" ht="20.100000000000001" customHeight="1" x14ac:dyDescent="0.25">
      <c r="B874" s="513"/>
      <c r="C874" s="514"/>
      <c r="D874" s="515"/>
      <c r="E874" s="515"/>
      <c r="F874" s="515"/>
      <c r="G874" s="515"/>
      <c r="H874" s="516"/>
      <c r="I874" s="517"/>
      <c r="J874" s="64"/>
    </row>
    <row r="875" spans="2:10" ht="20.100000000000001" customHeight="1" x14ac:dyDescent="0.25">
      <c r="B875" s="513"/>
      <c r="C875" s="514"/>
      <c r="D875" s="515"/>
      <c r="E875" s="515"/>
      <c r="F875" s="515"/>
      <c r="G875" s="515"/>
      <c r="H875" s="516"/>
      <c r="I875" s="517"/>
      <c r="J875" s="64"/>
    </row>
    <row r="876" spans="2:10" ht="20.100000000000001" customHeight="1" x14ac:dyDescent="0.25">
      <c r="B876" s="513"/>
      <c r="C876" s="514"/>
      <c r="D876" s="515"/>
      <c r="E876" s="515"/>
      <c r="F876" s="515"/>
      <c r="G876" s="515"/>
      <c r="H876" s="516"/>
      <c r="I876" s="517"/>
      <c r="J876" s="64"/>
    </row>
    <row r="877" spans="2:10" ht="20.100000000000001" customHeight="1" x14ac:dyDescent="0.25">
      <c r="B877" s="513"/>
      <c r="C877" s="514"/>
      <c r="D877" s="515"/>
      <c r="E877" s="515"/>
      <c r="F877" s="515"/>
      <c r="G877" s="515"/>
      <c r="H877" s="516"/>
      <c r="I877" s="517"/>
      <c r="J877" s="64"/>
    </row>
    <row r="878" spans="2:10" ht="20.100000000000001" customHeight="1" x14ac:dyDescent="0.25">
      <c r="B878" s="513"/>
      <c r="C878" s="514"/>
      <c r="D878" s="515"/>
      <c r="E878" s="515"/>
      <c r="F878" s="515"/>
      <c r="G878" s="515"/>
      <c r="H878" s="516"/>
      <c r="I878" s="517"/>
      <c r="J878" s="64"/>
    </row>
    <row r="879" spans="2:10" ht="20.100000000000001" customHeight="1" x14ac:dyDescent="0.25">
      <c r="B879" s="513"/>
      <c r="C879" s="514"/>
      <c r="D879" s="515"/>
      <c r="E879" s="515"/>
      <c r="F879" s="515"/>
      <c r="G879" s="515"/>
      <c r="H879" s="516"/>
      <c r="I879" s="517"/>
      <c r="J879" s="64"/>
    </row>
    <row r="880" spans="2:10" ht="20.100000000000001" customHeight="1" x14ac:dyDescent="0.25">
      <c r="B880" s="513"/>
      <c r="C880" s="514"/>
      <c r="D880" s="515"/>
      <c r="E880" s="515"/>
      <c r="F880" s="515"/>
      <c r="G880" s="515"/>
      <c r="H880" s="516"/>
      <c r="I880" s="517"/>
      <c r="J880" s="64"/>
    </row>
    <row r="881" spans="2:10" ht="20.100000000000001" customHeight="1" x14ac:dyDescent="0.25">
      <c r="B881" s="513"/>
      <c r="C881" s="514"/>
      <c r="D881" s="515"/>
      <c r="E881" s="515"/>
      <c r="F881" s="515"/>
      <c r="G881" s="515"/>
      <c r="H881" s="516"/>
      <c r="I881" s="517"/>
      <c r="J881" s="64"/>
    </row>
    <row r="882" spans="2:10" ht="20.100000000000001" customHeight="1" x14ac:dyDescent="0.25">
      <c r="B882" s="513"/>
      <c r="C882" s="514"/>
      <c r="D882" s="515"/>
      <c r="E882" s="515"/>
      <c r="F882" s="515"/>
      <c r="G882" s="515"/>
      <c r="H882" s="516"/>
      <c r="I882" s="517"/>
      <c r="J882" s="64"/>
    </row>
    <row r="883" spans="2:10" ht="20.100000000000001" customHeight="1" x14ac:dyDescent="0.25">
      <c r="B883" s="513"/>
      <c r="C883" s="514"/>
      <c r="D883" s="515"/>
      <c r="E883" s="515"/>
      <c r="F883" s="515"/>
      <c r="G883" s="515"/>
      <c r="H883" s="516"/>
      <c r="I883" s="517"/>
      <c r="J883" s="64"/>
    </row>
    <row r="884" spans="2:10" ht="20.100000000000001" customHeight="1" x14ac:dyDescent="0.25">
      <c r="B884" s="513"/>
      <c r="C884" s="514"/>
      <c r="D884" s="515"/>
      <c r="E884" s="515"/>
      <c r="F884" s="515"/>
      <c r="G884" s="515"/>
      <c r="H884" s="516"/>
      <c r="I884" s="517"/>
      <c r="J884" s="64"/>
    </row>
    <row r="885" spans="2:10" ht="20.100000000000001" customHeight="1" x14ac:dyDescent="0.25">
      <c r="B885" s="513"/>
      <c r="C885" s="514"/>
      <c r="D885" s="515"/>
      <c r="E885" s="515"/>
      <c r="F885" s="515"/>
      <c r="G885" s="515"/>
      <c r="H885" s="516"/>
      <c r="I885" s="517"/>
      <c r="J885" s="64"/>
    </row>
    <row r="886" spans="2:10" ht="20.100000000000001" customHeight="1" x14ac:dyDescent="0.25">
      <c r="B886" s="513"/>
      <c r="C886" s="514"/>
      <c r="D886" s="515"/>
      <c r="E886" s="515"/>
      <c r="F886" s="515"/>
      <c r="G886" s="515"/>
      <c r="H886" s="516"/>
      <c r="I886" s="517"/>
      <c r="J886" s="64"/>
    </row>
    <row r="887" spans="2:10" ht="20.100000000000001" customHeight="1" x14ac:dyDescent="0.25">
      <c r="B887" s="513"/>
      <c r="C887" s="514"/>
      <c r="D887" s="515"/>
      <c r="E887" s="515"/>
      <c r="F887" s="515"/>
      <c r="G887" s="515"/>
      <c r="H887" s="516"/>
      <c r="I887" s="517"/>
      <c r="J887" s="64"/>
    </row>
    <row r="888" spans="2:10" ht="20.100000000000001" customHeight="1" x14ac:dyDescent="0.25">
      <c r="B888" s="513"/>
      <c r="C888" s="514"/>
      <c r="D888" s="515"/>
      <c r="E888" s="515"/>
      <c r="F888" s="515"/>
      <c r="G888" s="515"/>
      <c r="H888" s="516"/>
      <c r="I888" s="517"/>
      <c r="J888" s="64"/>
    </row>
    <row r="889" spans="2:10" ht="20.100000000000001" customHeight="1" x14ac:dyDescent="0.25">
      <c r="B889" s="513"/>
      <c r="C889" s="514"/>
      <c r="D889" s="515"/>
      <c r="E889" s="515"/>
      <c r="F889" s="515"/>
      <c r="G889" s="515"/>
      <c r="H889" s="516"/>
      <c r="I889" s="517"/>
      <c r="J889" s="64"/>
    </row>
    <row r="890" spans="2:10" ht="20.100000000000001" customHeight="1" x14ac:dyDescent="0.25">
      <c r="B890" s="513"/>
      <c r="C890" s="514"/>
      <c r="D890" s="515"/>
      <c r="E890" s="515"/>
      <c r="F890" s="515"/>
      <c r="G890" s="515"/>
      <c r="H890" s="516"/>
      <c r="I890" s="517"/>
      <c r="J890" s="64"/>
    </row>
    <row r="891" spans="2:10" ht="20.100000000000001" customHeight="1" x14ac:dyDescent="0.25">
      <c r="B891" s="513"/>
      <c r="C891" s="514"/>
      <c r="D891" s="515"/>
      <c r="E891" s="515"/>
      <c r="F891" s="515"/>
      <c r="G891" s="515"/>
      <c r="H891" s="516"/>
      <c r="I891" s="517"/>
      <c r="J891" s="64"/>
    </row>
    <row r="892" spans="2:10" ht="20.100000000000001" customHeight="1" x14ac:dyDescent="0.25">
      <c r="B892" s="513"/>
      <c r="C892" s="514"/>
      <c r="D892" s="515"/>
      <c r="E892" s="515"/>
      <c r="F892" s="515"/>
      <c r="G892" s="515"/>
      <c r="H892" s="516"/>
      <c r="I892" s="517"/>
      <c r="J892" s="64"/>
    </row>
    <row r="893" spans="2:10" ht="20.100000000000001" customHeight="1" x14ac:dyDescent="0.25">
      <c r="B893" s="513"/>
      <c r="C893" s="514"/>
      <c r="D893" s="515"/>
      <c r="E893" s="515"/>
      <c r="F893" s="515"/>
      <c r="G893" s="515"/>
      <c r="H893" s="516"/>
      <c r="I893" s="517"/>
      <c r="J893" s="64"/>
    </row>
    <row r="894" spans="2:10" ht="20.100000000000001" customHeight="1" x14ac:dyDescent="0.25">
      <c r="B894" s="513"/>
      <c r="C894" s="514"/>
      <c r="D894" s="515"/>
      <c r="E894" s="515"/>
      <c r="F894" s="515"/>
      <c r="G894" s="515"/>
      <c r="H894" s="516"/>
      <c r="I894" s="517"/>
      <c r="J894" s="64"/>
    </row>
    <row r="895" spans="2:10" ht="20.100000000000001" customHeight="1" x14ac:dyDescent="0.25">
      <c r="B895" s="513"/>
      <c r="C895" s="514"/>
      <c r="D895" s="515"/>
      <c r="E895" s="515"/>
      <c r="F895" s="515"/>
      <c r="G895" s="515"/>
      <c r="H895" s="516"/>
      <c r="I895" s="517"/>
      <c r="J895" s="64"/>
    </row>
    <row r="896" spans="2:10" ht="20.100000000000001" customHeight="1" x14ac:dyDescent="0.25">
      <c r="B896" s="513"/>
      <c r="C896" s="514"/>
      <c r="D896" s="515"/>
      <c r="E896" s="515"/>
      <c r="F896" s="515"/>
      <c r="G896" s="515"/>
      <c r="H896" s="516"/>
      <c r="I896" s="517"/>
      <c r="J896" s="64"/>
    </row>
    <row r="897" spans="2:10" ht="20.100000000000001" customHeight="1" x14ac:dyDescent="0.25">
      <c r="B897" s="513"/>
      <c r="C897" s="514"/>
      <c r="D897" s="515"/>
      <c r="E897" s="515"/>
      <c r="F897" s="515"/>
      <c r="G897" s="515"/>
      <c r="H897" s="516"/>
      <c r="I897" s="517"/>
      <c r="J897" s="64"/>
    </row>
    <row r="898" spans="2:10" ht="20.100000000000001" customHeight="1" x14ac:dyDescent="0.25">
      <c r="B898" s="513"/>
      <c r="C898" s="514"/>
      <c r="D898" s="515"/>
      <c r="E898" s="515"/>
      <c r="F898" s="515"/>
      <c r="G898" s="515"/>
      <c r="H898" s="516"/>
      <c r="I898" s="517"/>
      <c r="J898" s="64"/>
    </row>
    <row r="899" spans="2:10" ht="20.100000000000001" customHeight="1" x14ac:dyDescent="0.25">
      <c r="B899" s="513"/>
      <c r="C899" s="514"/>
      <c r="D899" s="515"/>
      <c r="E899" s="515"/>
      <c r="F899" s="515"/>
      <c r="G899" s="515"/>
      <c r="H899" s="516"/>
      <c r="I899" s="517"/>
      <c r="J899" s="64"/>
    </row>
    <row r="900" spans="2:10" ht="20.100000000000001" customHeight="1" x14ac:dyDescent="0.25">
      <c r="B900" s="513"/>
      <c r="C900" s="514"/>
      <c r="D900" s="515"/>
      <c r="E900" s="515"/>
      <c r="F900" s="515"/>
      <c r="G900" s="515"/>
      <c r="H900" s="516"/>
      <c r="I900" s="517"/>
      <c r="J900" s="64"/>
    </row>
    <row r="901" spans="2:10" ht="20.100000000000001" customHeight="1" x14ac:dyDescent="0.25">
      <c r="B901" s="513"/>
      <c r="C901" s="514"/>
      <c r="D901" s="515"/>
      <c r="E901" s="515"/>
      <c r="F901" s="515"/>
      <c r="G901" s="515"/>
      <c r="H901" s="516"/>
      <c r="I901" s="517"/>
      <c r="J901" s="64"/>
    </row>
    <row r="902" spans="2:10" ht="20.100000000000001" customHeight="1" x14ac:dyDescent="0.25">
      <c r="B902" s="513"/>
      <c r="C902" s="514"/>
      <c r="D902" s="515"/>
      <c r="E902" s="515"/>
      <c r="F902" s="515"/>
      <c r="G902" s="515"/>
      <c r="H902" s="516"/>
      <c r="I902" s="517"/>
      <c r="J902" s="64"/>
    </row>
    <row r="903" spans="2:10" ht="20.100000000000001" customHeight="1" x14ac:dyDescent="0.25">
      <c r="B903" s="513"/>
      <c r="C903" s="514"/>
      <c r="D903" s="515"/>
      <c r="E903" s="515"/>
      <c r="F903" s="515"/>
      <c r="G903" s="515"/>
      <c r="H903" s="516"/>
      <c r="I903" s="517"/>
      <c r="J903" s="64"/>
    </row>
    <row r="904" spans="2:10" ht="20.100000000000001" customHeight="1" x14ac:dyDescent="0.25">
      <c r="B904" s="513"/>
      <c r="C904" s="514"/>
      <c r="D904" s="515"/>
      <c r="E904" s="515"/>
      <c r="F904" s="515"/>
      <c r="G904" s="515"/>
      <c r="H904" s="516"/>
      <c r="I904" s="517"/>
      <c r="J904" s="64"/>
    </row>
    <row r="905" spans="2:10" ht="20.100000000000001" customHeight="1" x14ac:dyDescent="0.25">
      <c r="B905" s="513"/>
      <c r="C905" s="514"/>
      <c r="D905" s="515"/>
      <c r="E905" s="515"/>
      <c r="F905" s="515"/>
      <c r="G905" s="515"/>
      <c r="H905" s="516"/>
      <c r="I905" s="517"/>
      <c r="J905" s="64"/>
    </row>
    <row r="906" spans="2:10" ht="20.100000000000001" customHeight="1" x14ac:dyDescent="0.25">
      <c r="B906" s="513"/>
      <c r="C906" s="514"/>
      <c r="D906" s="515"/>
      <c r="E906" s="515"/>
      <c r="F906" s="515"/>
      <c r="G906" s="515"/>
      <c r="H906" s="516"/>
      <c r="I906" s="517"/>
      <c r="J906" s="64"/>
    </row>
    <row r="907" spans="2:10" ht="20.100000000000001" customHeight="1" x14ac:dyDescent="0.25">
      <c r="B907" s="513"/>
      <c r="C907" s="514"/>
      <c r="D907" s="515"/>
      <c r="E907" s="515"/>
      <c r="F907" s="515"/>
      <c r="G907" s="515"/>
      <c r="H907" s="516"/>
      <c r="I907" s="517"/>
      <c r="J907" s="64"/>
    </row>
    <row r="908" spans="2:10" ht="20.100000000000001" customHeight="1" x14ac:dyDescent="0.25">
      <c r="B908" s="513"/>
      <c r="C908" s="514"/>
      <c r="D908" s="515"/>
      <c r="E908" s="515"/>
      <c r="F908" s="515"/>
      <c r="G908" s="515"/>
      <c r="H908" s="516"/>
      <c r="I908" s="517"/>
      <c r="J908" s="64"/>
    </row>
    <row r="909" spans="2:10" ht="20.100000000000001" customHeight="1" x14ac:dyDescent="0.25">
      <c r="B909" s="513"/>
      <c r="C909" s="514"/>
      <c r="D909" s="515"/>
      <c r="E909" s="515"/>
      <c r="F909" s="515"/>
      <c r="G909" s="515"/>
      <c r="H909" s="516"/>
      <c r="I909" s="517"/>
      <c r="J909" s="64"/>
    </row>
    <row r="910" spans="2:10" ht="20.100000000000001" customHeight="1" x14ac:dyDescent="0.25">
      <c r="B910" s="513"/>
      <c r="C910" s="514"/>
      <c r="D910" s="515"/>
      <c r="E910" s="515"/>
      <c r="F910" s="515"/>
      <c r="G910" s="515"/>
      <c r="H910" s="516"/>
      <c r="I910" s="517"/>
      <c r="J910" s="64"/>
    </row>
    <row r="911" spans="2:10" ht="20.100000000000001" customHeight="1" x14ac:dyDescent="0.25">
      <c r="B911" s="513"/>
      <c r="C911" s="514"/>
      <c r="D911" s="515"/>
      <c r="E911" s="515"/>
      <c r="F911" s="515"/>
      <c r="G911" s="515"/>
      <c r="H911" s="516"/>
      <c r="I911" s="517"/>
      <c r="J911" s="64"/>
    </row>
    <row r="912" spans="2:10" ht="20.100000000000001" customHeight="1" x14ac:dyDescent="0.25">
      <c r="B912" s="513"/>
      <c r="C912" s="514"/>
      <c r="D912" s="515"/>
      <c r="E912" s="515"/>
      <c r="F912" s="515"/>
      <c r="G912" s="515"/>
      <c r="H912" s="516"/>
      <c r="I912" s="517"/>
      <c r="J912" s="64"/>
    </row>
    <row r="913" spans="2:10" ht="20.100000000000001" customHeight="1" x14ac:dyDescent="0.25">
      <c r="B913" s="513"/>
      <c r="C913" s="514"/>
      <c r="D913" s="515"/>
      <c r="E913" s="515"/>
      <c r="F913" s="515"/>
      <c r="G913" s="515"/>
      <c r="H913" s="516"/>
      <c r="I913" s="517"/>
      <c r="J913" s="64"/>
    </row>
    <row r="914" spans="2:10" ht="20.100000000000001" customHeight="1" x14ac:dyDescent="0.25">
      <c r="B914" s="513"/>
      <c r="C914" s="514"/>
      <c r="D914" s="515"/>
      <c r="E914" s="515"/>
      <c r="F914" s="515"/>
      <c r="G914" s="515"/>
      <c r="H914" s="516"/>
      <c r="I914" s="517"/>
      <c r="J914" s="64"/>
    </row>
    <row r="915" spans="2:10" ht="20.100000000000001" customHeight="1" x14ac:dyDescent="0.25">
      <c r="B915" s="513"/>
      <c r="C915" s="514"/>
      <c r="D915" s="515"/>
      <c r="E915" s="515"/>
      <c r="F915" s="515"/>
      <c r="G915" s="515"/>
      <c r="H915" s="516"/>
      <c r="I915" s="517"/>
      <c r="J915" s="64"/>
    </row>
    <row r="916" spans="2:10" ht="20.100000000000001" customHeight="1" x14ac:dyDescent="0.25">
      <c r="B916" s="513"/>
      <c r="C916" s="514"/>
      <c r="D916" s="515"/>
      <c r="E916" s="515"/>
      <c r="F916" s="515"/>
      <c r="G916" s="515"/>
      <c r="H916" s="516"/>
      <c r="I916" s="517"/>
      <c r="J916" s="64"/>
    </row>
    <row r="917" spans="2:10" ht="20.100000000000001" customHeight="1" x14ac:dyDescent="0.25">
      <c r="B917" s="513"/>
      <c r="C917" s="514"/>
      <c r="D917" s="515"/>
      <c r="E917" s="515"/>
      <c r="F917" s="515"/>
      <c r="G917" s="515"/>
      <c r="H917" s="516"/>
      <c r="I917" s="517"/>
      <c r="J917" s="64"/>
    </row>
    <row r="918" spans="2:10" ht="20.100000000000001" customHeight="1" x14ac:dyDescent="0.25">
      <c r="B918" s="513"/>
      <c r="C918" s="514"/>
      <c r="D918" s="515"/>
      <c r="E918" s="515"/>
      <c r="F918" s="515"/>
      <c r="G918" s="515"/>
      <c r="H918" s="516"/>
      <c r="I918" s="517"/>
      <c r="J918" s="64"/>
    </row>
    <row r="919" spans="2:10" ht="20.100000000000001" customHeight="1" x14ac:dyDescent="0.25">
      <c r="B919" s="513"/>
      <c r="C919" s="514"/>
      <c r="D919" s="515"/>
      <c r="E919" s="515"/>
      <c r="F919" s="515"/>
      <c r="G919" s="515"/>
      <c r="H919" s="516"/>
      <c r="I919" s="517"/>
      <c r="J919" s="64"/>
    </row>
    <row r="920" spans="2:10" ht="20.100000000000001" customHeight="1" x14ac:dyDescent="0.25">
      <c r="B920" s="513"/>
      <c r="C920" s="514"/>
      <c r="D920" s="515"/>
      <c r="E920" s="515"/>
      <c r="F920" s="515"/>
      <c r="G920" s="515"/>
      <c r="H920" s="516"/>
      <c r="I920" s="517"/>
      <c r="J920" s="64"/>
    </row>
    <row r="921" spans="2:10" ht="20.100000000000001" customHeight="1" x14ac:dyDescent="0.25">
      <c r="B921" s="513"/>
      <c r="C921" s="514"/>
      <c r="D921" s="515"/>
      <c r="E921" s="515"/>
      <c r="F921" s="515"/>
      <c r="G921" s="515"/>
      <c r="H921" s="516"/>
      <c r="I921" s="517"/>
      <c r="J921" s="64"/>
    </row>
    <row r="922" spans="2:10" ht="20.100000000000001" customHeight="1" x14ac:dyDescent="0.25">
      <c r="B922" s="513"/>
      <c r="C922" s="514"/>
      <c r="D922" s="515"/>
      <c r="E922" s="515"/>
      <c r="F922" s="515"/>
      <c r="G922" s="515"/>
      <c r="H922" s="516"/>
      <c r="I922" s="517"/>
      <c r="J922" s="64"/>
    </row>
    <row r="923" spans="2:10" ht="20.100000000000001" customHeight="1" x14ac:dyDescent="0.25">
      <c r="B923" s="513"/>
      <c r="C923" s="514"/>
      <c r="D923" s="515"/>
      <c r="E923" s="515"/>
      <c r="F923" s="515"/>
      <c r="G923" s="515"/>
      <c r="H923" s="516"/>
      <c r="I923" s="517"/>
      <c r="J923" s="64"/>
    </row>
    <row r="924" spans="2:10" ht="20.100000000000001" customHeight="1" x14ac:dyDescent="0.25">
      <c r="B924" s="513"/>
      <c r="C924" s="514"/>
      <c r="D924" s="515"/>
      <c r="E924" s="515"/>
      <c r="F924" s="515"/>
      <c r="G924" s="515"/>
      <c r="H924" s="516"/>
      <c r="I924" s="517"/>
      <c r="J924" s="64"/>
    </row>
    <row r="925" spans="2:10" ht="20.100000000000001" customHeight="1" x14ac:dyDescent="0.25">
      <c r="B925" s="513"/>
      <c r="C925" s="514"/>
      <c r="D925" s="515"/>
      <c r="E925" s="515"/>
      <c r="F925" s="515"/>
      <c r="G925" s="515"/>
      <c r="H925" s="516"/>
      <c r="I925" s="517"/>
      <c r="J925" s="64"/>
    </row>
    <row r="926" spans="2:10" ht="20.100000000000001" customHeight="1" x14ac:dyDescent="0.25">
      <c r="B926" s="513"/>
      <c r="C926" s="514"/>
      <c r="D926" s="515"/>
      <c r="E926" s="515"/>
      <c r="F926" s="515"/>
      <c r="G926" s="515"/>
      <c r="H926" s="516"/>
      <c r="I926" s="517"/>
      <c r="J926" s="64"/>
    </row>
    <row r="927" spans="2:10" ht="20.100000000000001" customHeight="1" x14ac:dyDescent="0.25">
      <c r="B927" s="513"/>
      <c r="C927" s="514"/>
      <c r="D927" s="515"/>
      <c r="E927" s="515"/>
      <c r="F927" s="515"/>
      <c r="G927" s="515"/>
      <c r="H927" s="516"/>
      <c r="I927" s="517"/>
      <c r="J927" s="64"/>
    </row>
    <row r="928" spans="2:10" ht="20.100000000000001" customHeight="1" x14ac:dyDescent="0.25">
      <c r="B928" s="513"/>
      <c r="C928" s="514"/>
      <c r="D928" s="515"/>
      <c r="E928" s="515"/>
      <c r="F928" s="515"/>
      <c r="G928" s="515"/>
      <c r="H928" s="516"/>
      <c r="I928" s="517"/>
      <c r="J928" s="64"/>
    </row>
    <row r="929" spans="2:10" ht="20.100000000000001" customHeight="1" x14ac:dyDescent="0.25">
      <c r="B929" s="513"/>
      <c r="C929" s="514"/>
      <c r="D929" s="515"/>
      <c r="E929" s="515"/>
      <c r="F929" s="515"/>
      <c r="G929" s="515"/>
      <c r="H929" s="516"/>
      <c r="I929" s="517"/>
      <c r="J929" s="64"/>
    </row>
    <row r="930" spans="2:10" ht="20.100000000000001" customHeight="1" x14ac:dyDescent="0.25">
      <c r="B930" s="513"/>
      <c r="C930" s="514"/>
      <c r="D930" s="515"/>
      <c r="E930" s="515"/>
      <c r="F930" s="515"/>
      <c r="G930" s="515"/>
      <c r="H930" s="516"/>
      <c r="I930" s="517"/>
      <c r="J930" s="64"/>
    </row>
    <row r="931" spans="2:10" ht="20.100000000000001" customHeight="1" x14ac:dyDescent="0.25">
      <c r="B931" s="513"/>
      <c r="C931" s="514"/>
      <c r="D931" s="515"/>
      <c r="E931" s="515"/>
      <c r="F931" s="515"/>
      <c r="G931" s="515"/>
      <c r="H931" s="516"/>
      <c r="I931" s="517"/>
      <c r="J931" s="64"/>
    </row>
    <row r="932" spans="2:10" ht="20.100000000000001" customHeight="1" x14ac:dyDescent="0.25">
      <c r="B932" s="513"/>
      <c r="C932" s="514"/>
      <c r="D932" s="515"/>
      <c r="E932" s="515"/>
      <c r="F932" s="515"/>
      <c r="G932" s="515"/>
      <c r="H932" s="516"/>
      <c r="I932" s="517"/>
      <c r="J932" s="64"/>
    </row>
    <row r="933" spans="2:10" ht="20.100000000000001" customHeight="1" x14ac:dyDescent="0.25">
      <c r="B933" s="513"/>
      <c r="C933" s="514"/>
      <c r="D933" s="515"/>
      <c r="E933" s="515"/>
      <c r="F933" s="515"/>
      <c r="G933" s="515"/>
      <c r="H933" s="516"/>
      <c r="I933" s="517"/>
      <c r="J933" s="64"/>
    </row>
    <row r="934" spans="2:10" ht="20.100000000000001" customHeight="1" x14ac:dyDescent="0.25">
      <c r="B934" s="513"/>
      <c r="C934" s="514"/>
      <c r="D934" s="515"/>
      <c r="E934" s="515"/>
      <c r="F934" s="515"/>
      <c r="G934" s="515"/>
      <c r="H934" s="516"/>
      <c r="I934" s="517"/>
      <c r="J934" s="64"/>
    </row>
    <row r="935" spans="2:10" ht="20.100000000000001" customHeight="1" x14ac:dyDescent="0.25">
      <c r="B935" s="513"/>
      <c r="C935" s="514"/>
      <c r="D935" s="515"/>
      <c r="E935" s="515"/>
      <c r="F935" s="515"/>
      <c r="G935" s="515"/>
      <c r="H935" s="516"/>
      <c r="I935" s="517"/>
      <c r="J935" s="64"/>
    </row>
    <row r="936" spans="2:10" ht="20.100000000000001" customHeight="1" x14ac:dyDescent="0.25">
      <c r="B936" s="513"/>
      <c r="C936" s="514"/>
      <c r="D936" s="515"/>
      <c r="E936" s="515"/>
      <c r="F936" s="515"/>
      <c r="G936" s="515"/>
      <c r="H936" s="516"/>
      <c r="I936" s="517"/>
      <c r="J936" s="64"/>
    </row>
    <row r="937" spans="2:10" ht="20.100000000000001" customHeight="1" x14ac:dyDescent="0.25">
      <c r="B937" s="513"/>
      <c r="C937" s="514"/>
      <c r="D937" s="515"/>
      <c r="E937" s="515"/>
      <c r="F937" s="515"/>
      <c r="G937" s="515"/>
      <c r="H937" s="516"/>
      <c r="I937" s="517"/>
      <c r="J937" s="64"/>
    </row>
    <row r="938" spans="2:10" ht="20.100000000000001" customHeight="1" x14ac:dyDescent="0.25">
      <c r="B938" s="513"/>
      <c r="C938" s="514"/>
      <c r="D938" s="515"/>
      <c r="E938" s="515"/>
      <c r="F938" s="515"/>
      <c r="G938" s="515"/>
      <c r="H938" s="516"/>
      <c r="I938" s="517"/>
      <c r="J938" s="64"/>
    </row>
    <row r="939" spans="2:10" ht="20.100000000000001" customHeight="1" x14ac:dyDescent="0.25">
      <c r="B939" s="513"/>
      <c r="C939" s="514"/>
      <c r="D939" s="515"/>
      <c r="E939" s="515"/>
      <c r="F939" s="515"/>
      <c r="G939" s="515"/>
      <c r="H939" s="516"/>
      <c r="I939" s="517"/>
      <c r="J939" s="64"/>
    </row>
    <row r="940" spans="2:10" ht="20.100000000000001" customHeight="1" x14ac:dyDescent="0.25">
      <c r="B940" s="513"/>
      <c r="C940" s="514"/>
      <c r="D940" s="515"/>
      <c r="E940" s="515"/>
      <c r="F940" s="515"/>
      <c r="G940" s="515"/>
      <c r="H940" s="516"/>
      <c r="I940" s="517"/>
      <c r="J940" s="64"/>
    </row>
    <row r="941" spans="2:10" ht="20.100000000000001" customHeight="1" x14ac:dyDescent="0.25">
      <c r="B941" s="513"/>
      <c r="C941" s="514"/>
      <c r="D941" s="515"/>
      <c r="E941" s="515"/>
      <c r="F941" s="515"/>
      <c r="G941" s="515"/>
      <c r="H941" s="516"/>
      <c r="I941" s="517"/>
      <c r="J941" s="64"/>
    </row>
    <row r="942" spans="2:10" ht="20.100000000000001" customHeight="1" x14ac:dyDescent="0.25">
      <c r="B942" s="513"/>
      <c r="C942" s="514"/>
      <c r="D942" s="515"/>
      <c r="E942" s="515"/>
      <c r="F942" s="515"/>
      <c r="G942" s="515"/>
      <c r="H942" s="516"/>
      <c r="I942" s="517"/>
      <c r="J942" s="64"/>
    </row>
    <row r="943" spans="2:10" ht="20.100000000000001" customHeight="1" x14ac:dyDescent="0.25">
      <c r="B943" s="513"/>
      <c r="C943" s="514"/>
      <c r="D943" s="515"/>
      <c r="E943" s="515"/>
      <c r="F943" s="515"/>
      <c r="G943" s="515"/>
      <c r="H943" s="516"/>
      <c r="I943" s="517"/>
      <c r="J943" s="64"/>
    </row>
    <row r="944" spans="2:10" ht="20.100000000000001" customHeight="1" x14ac:dyDescent="0.25">
      <c r="B944" s="513"/>
      <c r="C944" s="514"/>
      <c r="D944" s="515"/>
      <c r="E944" s="515"/>
      <c r="F944" s="515"/>
      <c r="G944" s="515"/>
      <c r="H944" s="516"/>
      <c r="I944" s="517"/>
      <c r="J944" s="64"/>
    </row>
    <row r="945" spans="2:10" ht="20.100000000000001" customHeight="1" x14ac:dyDescent="0.25">
      <c r="B945" s="513"/>
      <c r="C945" s="514"/>
      <c r="D945" s="515"/>
      <c r="E945" s="515"/>
      <c r="F945" s="515"/>
      <c r="G945" s="515"/>
      <c r="H945" s="516"/>
      <c r="I945" s="517"/>
      <c r="J945" s="64"/>
    </row>
    <row r="946" spans="2:10" ht="20.100000000000001" customHeight="1" x14ac:dyDescent="0.25">
      <c r="B946" s="513"/>
      <c r="C946" s="514"/>
      <c r="D946" s="515"/>
      <c r="E946" s="515"/>
      <c r="F946" s="515"/>
      <c r="G946" s="515"/>
      <c r="H946" s="516"/>
      <c r="I946" s="517"/>
      <c r="J946" s="64"/>
    </row>
    <row r="947" spans="2:10" ht="20.100000000000001" customHeight="1" x14ac:dyDescent="0.25">
      <c r="B947" s="513"/>
      <c r="C947" s="514"/>
      <c r="D947" s="515"/>
      <c r="E947" s="515"/>
      <c r="F947" s="515"/>
      <c r="G947" s="515"/>
      <c r="H947" s="516"/>
      <c r="I947" s="517"/>
      <c r="J947" s="64"/>
    </row>
    <row r="948" spans="2:10" ht="20.100000000000001" customHeight="1" x14ac:dyDescent="0.25">
      <c r="B948" s="513"/>
      <c r="C948" s="514"/>
      <c r="D948" s="515"/>
      <c r="E948" s="515"/>
      <c r="F948" s="515"/>
      <c r="G948" s="515"/>
      <c r="H948" s="516"/>
      <c r="I948" s="517"/>
      <c r="J948" s="64"/>
    </row>
    <row r="949" spans="2:10" ht="20.100000000000001" customHeight="1" x14ac:dyDescent="0.25">
      <c r="B949" s="513"/>
      <c r="C949" s="514"/>
      <c r="D949" s="515"/>
      <c r="E949" s="515"/>
      <c r="F949" s="515"/>
      <c r="G949" s="515"/>
      <c r="H949" s="516"/>
      <c r="I949" s="517"/>
      <c r="J949" s="64"/>
    </row>
    <row r="950" spans="2:10" ht="20.100000000000001" customHeight="1" x14ac:dyDescent="0.25">
      <c r="B950" s="513"/>
      <c r="C950" s="514"/>
      <c r="D950" s="515"/>
      <c r="E950" s="515"/>
      <c r="F950" s="515"/>
      <c r="G950" s="515"/>
      <c r="H950" s="516"/>
      <c r="I950" s="517"/>
      <c r="J950" s="64"/>
    </row>
    <row r="951" spans="2:10" ht="20.100000000000001" customHeight="1" x14ac:dyDescent="0.25">
      <c r="B951" s="513"/>
      <c r="C951" s="514"/>
      <c r="D951" s="515"/>
      <c r="E951" s="515"/>
      <c r="F951" s="515"/>
      <c r="G951" s="515"/>
      <c r="H951" s="516"/>
      <c r="I951" s="517"/>
      <c r="J951" s="64"/>
    </row>
    <row r="952" spans="2:10" ht="20.100000000000001" customHeight="1" x14ac:dyDescent="0.25">
      <c r="B952" s="513"/>
      <c r="C952" s="514"/>
      <c r="D952" s="515"/>
      <c r="E952" s="515"/>
      <c r="F952" s="515"/>
      <c r="G952" s="515"/>
      <c r="H952" s="516"/>
      <c r="I952" s="517"/>
      <c r="J952" s="64"/>
    </row>
    <row r="953" spans="2:10" ht="20.100000000000001" customHeight="1" x14ac:dyDescent="0.25">
      <c r="B953" s="513"/>
      <c r="C953" s="514"/>
      <c r="D953" s="515"/>
      <c r="E953" s="515"/>
      <c r="F953" s="515"/>
      <c r="G953" s="515"/>
      <c r="H953" s="516"/>
      <c r="I953" s="517"/>
      <c r="J953" s="64"/>
    </row>
    <row r="954" spans="2:10" ht="20.100000000000001" customHeight="1" x14ac:dyDescent="0.25">
      <c r="B954" s="513"/>
      <c r="C954" s="514"/>
      <c r="D954" s="515"/>
      <c r="E954" s="515"/>
      <c r="F954" s="515"/>
      <c r="G954" s="515"/>
      <c r="H954" s="516"/>
      <c r="I954" s="517"/>
      <c r="J954" s="64"/>
    </row>
    <row r="955" spans="2:10" ht="20.100000000000001" customHeight="1" x14ac:dyDescent="0.25">
      <c r="B955" s="513"/>
      <c r="C955" s="514"/>
      <c r="D955" s="515"/>
      <c r="E955" s="515"/>
      <c r="F955" s="515"/>
      <c r="G955" s="515"/>
      <c r="H955" s="516"/>
      <c r="I955" s="517"/>
      <c r="J955" s="64"/>
    </row>
    <row r="956" spans="2:10" ht="20.100000000000001" customHeight="1" x14ac:dyDescent="0.25">
      <c r="B956" s="513"/>
      <c r="C956" s="514"/>
      <c r="D956" s="515"/>
      <c r="E956" s="515"/>
      <c r="F956" s="515"/>
      <c r="G956" s="515"/>
      <c r="H956" s="516"/>
      <c r="I956" s="517"/>
      <c r="J956" s="64"/>
    </row>
    <row r="957" spans="2:10" ht="20.100000000000001" customHeight="1" x14ac:dyDescent="0.25">
      <c r="B957" s="513"/>
      <c r="C957" s="514"/>
      <c r="D957" s="515"/>
      <c r="E957" s="515"/>
      <c r="F957" s="515"/>
      <c r="G957" s="515"/>
      <c r="H957" s="516"/>
      <c r="I957" s="517"/>
      <c r="J957" s="64"/>
    </row>
    <row r="958" spans="2:10" ht="20.100000000000001" customHeight="1" x14ac:dyDescent="0.25">
      <c r="B958" s="513"/>
      <c r="C958" s="514"/>
      <c r="D958" s="515"/>
      <c r="E958" s="515"/>
      <c r="F958" s="515"/>
      <c r="G958" s="515"/>
      <c r="H958" s="516"/>
      <c r="I958" s="517"/>
      <c r="J958" s="64"/>
    </row>
    <row r="959" spans="2:10" ht="20.100000000000001" customHeight="1" x14ac:dyDescent="0.25">
      <c r="B959" s="513"/>
      <c r="C959" s="514"/>
      <c r="D959" s="515"/>
      <c r="E959" s="515"/>
      <c r="F959" s="515"/>
      <c r="G959" s="515"/>
      <c r="H959" s="516"/>
      <c r="I959" s="517"/>
      <c r="J959" s="64"/>
    </row>
    <row r="960" spans="2:10" ht="20.100000000000001" customHeight="1" x14ac:dyDescent="0.25">
      <c r="B960" s="513"/>
      <c r="C960" s="514"/>
      <c r="D960" s="515"/>
      <c r="E960" s="515"/>
      <c r="F960" s="515"/>
      <c r="G960" s="515"/>
      <c r="H960" s="516"/>
      <c r="I960" s="517"/>
      <c r="J960" s="64"/>
    </row>
    <row r="961" spans="2:10" ht="20.100000000000001" customHeight="1" x14ac:dyDescent="0.25">
      <c r="B961" s="513"/>
      <c r="C961" s="514"/>
      <c r="D961" s="515"/>
      <c r="E961" s="515"/>
      <c r="F961" s="515"/>
      <c r="G961" s="515"/>
      <c r="H961" s="516"/>
      <c r="I961" s="517"/>
      <c r="J961" s="64"/>
    </row>
    <row r="962" spans="2:10" ht="20.100000000000001" customHeight="1" x14ac:dyDescent="0.25">
      <c r="B962" s="513"/>
      <c r="C962" s="514"/>
      <c r="D962" s="515"/>
      <c r="E962" s="515"/>
      <c r="F962" s="515"/>
      <c r="G962" s="515"/>
      <c r="H962" s="516"/>
      <c r="I962" s="517"/>
      <c r="J962" s="64"/>
    </row>
    <row r="963" spans="2:10" ht="20.100000000000001" customHeight="1" x14ac:dyDescent="0.25">
      <c r="B963" s="513"/>
      <c r="C963" s="514"/>
      <c r="D963" s="515"/>
      <c r="E963" s="515"/>
      <c r="F963" s="515"/>
      <c r="G963" s="515"/>
      <c r="H963" s="516"/>
      <c r="I963" s="517"/>
      <c r="J963" s="64"/>
    </row>
    <row r="964" spans="2:10" ht="20.100000000000001" customHeight="1" x14ac:dyDescent="0.25">
      <c r="B964" s="513"/>
      <c r="C964" s="514"/>
      <c r="D964" s="515"/>
      <c r="E964" s="515"/>
      <c r="F964" s="515"/>
      <c r="G964" s="515"/>
      <c r="H964" s="516"/>
      <c r="I964" s="517"/>
      <c r="J964" s="64"/>
    </row>
    <row r="965" spans="2:10" ht="20.100000000000001" customHeight="1" x14ac:dyDescent="0.25">
      <c r="B965" s="513"/>
      <c r="C965" s="514"/>
      <c r="D965" s="515"/>
      <c r="E965" s="515"/>
      <c r="F965" s="515"/>
      <c r="G965" s="515"/>
      <c r="H965" s="516"/>
      <c r="I965" s="517"/>
      <c r="J965" s="64"/>
    </row>
    <row r="966" spans="2:10" ht="20.100000000000001" customHeight="1" x14ac:dyDescent="0.25">
      <c r="B966" s="513"/>
      <c r="C966" s="514"/>
      <c r="D966" s="515"/>
      <c r="E966" s="515"/>
      <c r="F966" s="515"/>
      <c r="G966" s="515"/>
      <c r="H966" s="516"/>
      <c r="I966" s="517"/>
      <c r="J966" s="64"/>
    </row>
    <row r="967" spans="2:10" ht="20.100000000000001" customHeight="1" x14ac:dyDescent="0.25">
      <c r="B967" s="513"/>
      <c r="C967" s="514"/>
      <c r="D967" s="515"/>
      <c r="E967" s="515"/>
      <c r="F967" s="515"/>
      <c r="G967" s="515"/>
      <c r="H967" s="516"/>
      <c r="I967" s="517"/>
      <c r="J967" s="64"/>
    </row>
    <row r="968" spans="2:10" ht="20.100000000000001" customHeight="1" x14ac:dyDescent="0.25">
      <c r="B968" s="513"/>
      <c r="C968" s="514"/>
      <c r="D968" s="515"/>
      <c r="E968" s="515"/>
      <c r="F968" s="515"/>
      <c r="G968" s="515"/>
      <c r="H968" s="516"/>
      <c r="I968" s="517"/>
      <c r="J968" s="64"/>
    </row>
    <row r="969" spans="2:10" ht="20.100000000000001" customHeight="1" x14ac:dyDescent="0.25">
      <c r="B969" s="513"/>
      <c r="C969" s="514"/>
      <c r="D969" s="515"/>
      <c r="E969" s="515"/>
      <c r="F969" s="515"/>
      <c r="G969" s="515"/>
      <c r="H969" s="516"/>
      <c r="I969" s="517"/>
      <c r="J969" s="64"/>
    </row>
    <row r="970" spans="2:10" ht="20.100000000000001" customHeight="1" x14ac:dyDescent="0.25">
      <c r="B970" s="513"/>
      <c r="C970" s="514"/>
      <c r="D970" s="515"/>
      <c r="E970" s="515"/>
      <c r="F970" s="515"/>
      <c r="G970" s="515"/>
      <c r="H970" s="516"/>
      <c r="I970" s="517"/>
      <c r="J970" s="64"/>
    </row>
    <row r="971" spans="2:10" ht="20.100000000000001" customHeight="1" x14ac:dyDescent="0.25">
      <c r="B971" s="513"/>
      <c r="C971" s="514"/>
      <c r="D971" s="515"/>
      <c r="E971" s="515"/>
      <c r="F971" s="515"/>
      <c r="G971" s="515"/>
      <c r="H971" s="516"/>
      <c r="I971" s="517"/>
      <c r="J971" s="64"/>
    </row>
    <row r="972" spans="2:10" ht="20.100000000000001" customHeight="1" x14ac:dyDescent="0.25">
      <c r="B972" s="513"/>
      <c r="C972" s="514"/>
      <c r="D972" s="515"/>
      <c r="E972" s="515"/>
      <c r="F972" s="515"/>
      <c r="G972" s="515"/>
      <c r="H972" s="516"/>
      <c r="I972" s="517"/>
      <c r="J972" s="64"/>
    </row>
    <row r="973" spans="2:10" ht="20.100000000000001" customHeight="1" x14ac:dyDescent="0.25">
      <c r="B973" s="513"/>
      <c r="C973" s="514"/>
      <c r="D973" s="515"/>
      <c r="E973" s="515"/>
      <c r="F973" s="515"/>
      <c r="G973" s="515"/>
      <c r="H973" s="516"/>
      <c r="I973" s="517"/>
      <c r="J973" s="64"/>
    </row>
    <row r="974" spans="2:10" ht="20.100000000000001" customHeight="1" x14ac:dyDescent="0.25">
      <c r="B974" s="513"/>
      <c r="C974" s="514"/>
      <c r="D974" s="515"/>
      <c r="E974" s="515"/>
      <c r="F974" s="515"/>
      <c r="G974" s="515"/>
      <c r="H974" s="516"/>
      <c r="I974" s="517"/>
      <c r="J974" s="64"/>
    </row>
    <row r="975" spans="2:10" ht="20.100000000000001" customHeight="1" x14ac:dyDescent="0.25">
      <c r="B975" s="513"/>
      <c r="C975" s="514"/>
      <c r="D975" s="515"/>
      <c r="E975" s="515"/>
      <c r="F975" s="515"/>
      <c r="G975" s="515"/>
      <c r="H975" s="516"/>
      <c r="I975" s="517"/>
      <c r="J975" s="64"/>
    </row>
    <row r="976" spans="2:10" ht="20.100000000000001" customHeight="1" x14ac:dyDescent="0.25">
      <c r="B976" s="513"/>
      <c r="C976" s="514"/>
      <c r="D976" s="515"/>
      <c r="E976" s="515"/>
      <c r="F976" s="515"/>
      <c r="G976" s="515"/>
      <c r="H976" s="516"/>
      <c r="I976" s="517"/>
      <c r="J976" s="64"/>
    </row>
    <row r="977" spans="2:10" ht="20.100000000000001" customHeight="1" x14ac:dyDescent="0.25">
      <c r="B977" s="513"/>
      <c r="C977" s="514"/>
      <c r="D977" s="515"/>
      <c r="E977" s="515"/>
      <c r="F977" s="515"/>
      <c r="G977" s="515"/>
      <c r="H977" s="516"/>
      <c r="I977" s="517"/>
      <c r="J977" s="64"/>
    </row>
    <row r="978" spans="2:10" ht="20.100000000000001" customHeight="1" x14ac:dyDescent="0.25">
      <c r="B978" s="513"/>
      <c r="C978" s="514"/>
      <c r="D978" s="515"/>
      <c r="E978" s="515"/>
      <c r="F978" s="515"/>
      <c r="G978" s="515"/>
      <c r="H978" s="516"/>
      <c r="I978" s="517"/>
      <c r="J978" s="64"/>
    </row>
    <row r="979" spans="2:10" ht="20.100000000000001" customHeight="1" x14ac:dyDescent="0.25">
      <c r="B979" s="513"/>
      <c r="C979" s="514"/>
      <c r="D979" s="515"/>
      <c r="E979" s="515"/>
      <c r="F979" s="515"/>
      <c r="G979" s="515"/>
      <c r="H979" s="516"/>
      <c r="I979" s="517"/>
      <c r="J979" s="64"/>
    </row>
    <row r="980" spans="2:10" ht="20.100000000000001" customHeight="1" x14ac:dyDescent="0.25">
      <c r="B980" s="513"/>
      <c r="C980" s="514"/>
      <c r="D980" s="515"/>
      <c r="E980" s="515"/>
      <c r="F980" s="515"/>
      <c r="G980" s="515"/>
      <c r="H980" s="516"/>
      <c r="I980" s="517"/>
      <c r="J980" s="64"/>
    </row>
    <row r="981" spans="2:10" ht="20.100000000000001" customHeight="1" x14ac:dyDescent="0.25">
      <c r="B981" s="513"/>
      <c r="C981" s="514"/>
      <c r="D981" s="515"/>
      <c r="E981" s="515"/>
      <c r="F981" s="515"/>
      <c r="G981" s="515"/>
      <c r="H981" s="516"/>
      <c r="I981" s="517"/>
      <c r="J981" s="64"/>
    </row>
    <row r="982" spans="2:10" ht="20.100000000000001" customHeight="1" x14ac:dyDescent="0.25">
      <c r="B982" s="513"/>
      <c r="C982" s="514"/>
      <c r="D982" s="515"/>
      <c r="E982" s="515"/>
      <c r="F982" s="515"/>
      <c r="G982" s="515"/>
      <c r="H982" s="516"/>
      <c r="I982" s="517"/>
      <c r="J982" s="64"/>
    </row>
    <row r="983" spans="2:10" ht="20.100000000000001" customHeight="1" x14ac:dyDescent="0.25">
      <c r="B983" s="513"/>
      <c r="C983" s="514"/>
      <c r="D983" s="515"/>
      <c r="E983" s="515"/>
      <c r="F983" s="515"/>
      <c r="G983" s="515"/>
      <c r="H983" s="516"/>
      <c r="I983" s="517"/>
      <c r="J983" s="64"/>
    </row>
    <row r="984" spans="2:10" ht="20.100000000000001" customHeight="1" x14ac:dyDescent="0.25">
      <c r="B984" s="513"/>
      <c r="C984" s="514"/>
      <c r="D984" s="515"/>
      <c r="E984" s="515"/>
      <c r="F984" s="515"/>
      <c r="G984" s="515"/>
      <c r="H984" s="516"/>
      <c r="I984" s="517"/>
      <c r="J984" s="64"/>
    </row>
    <row r="985" spans="2:10" ht="20.100000000000001" customHeight="1" x14ac:dyDescent="0.25">
      <c r="B985" s="513"/>
      <c r="C985" s="514"/>
      <c r="D985" s="515"/>
      <c r="E985" s="515"/>
      <c r="F985" s="515"/>
      <c r="G985" s="515"/>
      <c r="H985" s="516"/>
      <c r="I985" s="517"/>
      <c r="J985" s="64"/>
    </row>
    <row r="986" spans="2:10" ht="20.100000000000001" customHeight="1" x14ac:dyDescent="0.25">
      <c r="B986" s="513"/>
      <c r="C986" s="514"/>
      <c r="D986" s="515"/>
      <c r="E986" s="515"/>
      <c r="F986" s="515"/>
      <c r="G986" s="515"/>
      <c r="H986" s="516"/>
      <c r="I986" s="517"/>
      <c r="J986" s="64"/>
    </row>
    <row r="987" spans="2:10" ht="20.100000000000001" customHeight="1" x14ac:dyDescent="0.25">
      <c r="B987" s="513"/>
      <c r="C987" s="514"/>
      <c r="D987" s="515"/>
      <c r="E987" s="515"/>
      <c r="F987" s="515"/>
      <c r="G987" s="515"/>
      <c r="H987" s="516"/>
      <c r="I987" s="517"/>
      <c r="J987" s="64"/>
    </row>
    <row r="988" spans="2:10" ht="20.100000000000001" customHeight="1" x14ac:dyDescent="0.25">
      <c r="B988" s="513"/>
      <c r="C988" s="514"/>
      <c r="D988" s="515"/>
      <c r="E988" s="515"/>
      <c r="F988" s="515"/>
      <c r="G988" s="515"/>
      <c r="H988" s="516"/>
      <c r="I988" s="517"/>
      <c r="J988" s="64"/>
    </row>
    <row r="989" spans="2:10" ht="20.100000000000001" customHeight="1" x14ac:dyDescent="0.25">
      <c r="B989" s="513"/>
      <c r="C989" s="514"/>
      <c r="D989" s="515"/>
      <c r="E989" s="515"/>
      <c r="F989" s="515"/>
      <c r="G989" s="515"/>
      <c r="H989" s="516"/>
      <c r="I989" s="517"/>
      <c r="J989" s="64"/>
    </row>
    <row r="990" spans="2:10" ht="20.100000000000001" customHeight="1" x14ac:dyDescent="0.25">
      <c r="B990" s="513"/>
      <c r="C990" s="514"/>
      <c r="D990" s="515"/>
      <c r="E990" s="515"/>
      <c r="F990" s="515"/>
      <c r="G990" s="515"/>
      <c r="H990" s="516"/>
      <c r="I990" s="517"/>
      <c r="J990" s="64"/>
    </row>
    <row r="991" spans="2:10" ht="20.100000000000001" customHeight="1" x14ac:dyDescent="0.25">
      <c r="B991" s="513"/>
      <c r="C991" s="514"/>
      <c r="D991" s="515"/>
      <c r="E991" s="515"/>
      <c r="F991" s="515"/>
      <c r="G991" s="515"/>
      <c r="H991" s="516"/>
      <c r="I991" s="517"/>
      <c r="J991" s="64"/>
    </row>
    <row r="992" spans="2:10" ht="20.100000000000001" customHeight="1" x14ac:dyDescent="0.25">
      <c r="B992" s="513"/>
      <c r="C992" s="514"/>
      <c r="D992" s="515"/>
      <c r="E992" s="515"/>
      <c r="F992" s="515"/>
      <c r="G992" s="515"/>
      <c r="H992" s="516"/>
      <c r="I992" s="517"/>
      <c r="J992" s="64"/>
    </row>
    <row r="993" spans="2:10" ht="20.100000000000001" customHeight="1" x14ac:dyDescent="0.25">
      <c r="B993" s="513"/>
      <c r="C993" s="514"/>
      <c r="D993" s="515"/>
      <c r="E993" s="515"/>
      <c r="F993" s="515"/>
      <c r="G993" s="515"/>
      <c r="H993" s="516"/>
      <c r="I993" s="517"/>
      <c r="J993" s="64"/>
    </row>
    <row r="994" spans="2:10" ht="20.100000000000001" customHeight="1" x14ac:dyDescent="0.25">
      <c r="B994" s="513"/>
      <c r="C994" s="514"/>
      <c r="D994" s="515"/>
      <c r="E994" s="515"/>
      <c r="F994" s="515"/>
      <c r="G994" s="515"/>
      <c r="H994" s="516"/>
      <c r="I994" s="517"/>
      <c r="J994" s="64"/>
    </row>
    <row r="995" spans="2:10" ht="20.100000000000001" customHeight="1" x14ac:dyDescent="0.25">
      <c r="B995" s="513"/>
      <c r="C995" s="514"/>
      <c r="D995" s="515"/>
      <c r="E995" s="515"/>
      <c r="F995" s="515"/>
      <c r="G995" s="515"/>
      <c r="H995" s="516"/>
      <c r="I995" s="517"/>
      <c r="J995" s="64"/>
    </row>
    <row r="996" spans="2:10" ht="20.100000000000001" customHeight="1" x14ac:dyDescent="0.25">
      <c r="B996" s="513"/>
      <c r="C996" s="514"/>
      <c r="D996" s="515"/>
      <c r="E996" s="515"/>
      <c r="F996" s="515"/>
      <c r="G996" s="515"/>
      <c r="H996" s="516"/>
      <c r="I996" s="517"/>
      <c r="J996" s="64"/>
    </row>
    <row r="997" spans="2:10" ht="20.100000000000001" customHeight="1" x14ac:dyDescent="0.25">
      <c r="B997" s="513"/>
      <c r="C997" s="514"/>
      <c r="D997" s="515"/>
      <c r="E997" s="515"/>
      <c r="F997" s="515"/>
      <c r="G997" s="515"/>
      <c r="H997" s="516"/>
      <c r="I997" s="517"/>
      <c r="J997" s="64"/>
    </row>
    <row r="998" spans="2:10" ht="20.100000000000001" customHeight="1" x14ac:dyDescent="0.25">
      <c r="B998" s="513"/>
      <c r="C998" s="514"/>
      <c r="D998" s="515"/>
      <c r="E998" s="515"/>
      <c r="F998" s="515"/>
      <c r="G998" s="515"/>
      <c r="H998" s="516"/>
      <c r="I998" s="517"/>
      <c r="J998" s="64"/>
    </row>
    <row r="999" spans="2:10" ht="20.100000000000001" customHeight="1" x14ac:dyDescent="0.25">
      <c r="B999" s="513"/>
      <c r="C999" s="514"/>
      <c r="D999" s="515"/>
      <c r="E999" s="515"/>
      <c r="F999" s="515"/>
      <c r="G999" s="515"/>
      <c r="H999" s="516"/>
      <c r="I999" s="517"/>
      <c r="J999" s="64"/>
    </row>
    <row r="1000" spans="2:10" ht="20.100000000000001" customHeight="1" x14ac:dyDescent="0.25">
      <c r="B1000" s="513"/>
      <c r="C1000" s="514"/>
      <c r="D1000" s="515"/>
      <c r="E1000" s="515"/>
      <c r="F1000" s="515"/>
      <c r="G1000" s="515"/>
      <c r="H1000" s="516"/>
      <c r="I1000" s="517"/>
      <c r="J1000" s="64"/>
    </row>
    <row r="1001" spans="2:10" ht="20.100000000000001" customHeight="1" x14ac:dyDescent="0.25">
      <c r="B1001" s="513"/>
      <c r="C1001" s="514"/>
      <c r="D1001" s="515"/>
      <c r="E1001" s="515"/>
      <c r="F1001" s="515"/>
      <c r="G1001" s="515"/>
      <c r="H1001" s="516"/>
      <c r="I1001" s="517"/>
      <c r="J1001" s="64"/>
    </row>
    <row r="1002" spans="2:10" ht="20.100000000000001" customHeight="1" x14ac:dyDescent="0.25">
      <c r="B1002" s="513"/>
      <c r="C1002" s="514"/>
      <c r="D1002" s="515"/>
      <c r="E1002" s="515"/>
      <c r="F1002" s="515"/>
      <c r="G1002" s="515"/>
      <c r="H1002" s="516"/>
      <c r="I1002" s="517"/>
      <c r="J1002" s="64"/>
    </row>
    <row r="1003" spans="2:10" ht="20.100000000000001" customHeight="1" x14ac:dyDescent="0.25">
      <c r="B1003" s="513"/>
      <c r="C1003" s="514"/>
      <c r="D1003" s="515"/>
      <c r="E1003" s="515"/>
      <c r="F1003" s="515"/>
      <c r="G1003" s="515"/>
      <c r="H1003" s="516"/>
      <c r="I1003" s="517"/>
      <c r="J1003" s="64"/>
    </row>
    <row r="1004" spans="2:10" ht="20.100000000000001" customHeight="1" x14ac:dyDescent="0.25">
      <c r="B1004" s="513"/>
      <c r="C1004" s="514"/>
      <c r="D1004" s="515"/>
      <c r="E1004" s="515"/>
      <c r="F1004" s="515"/>
      <c r="G1004" s="515"/>
      <c r="H1004" s="516"/>
      <c r="I1004" s="517"/>
      <c r="J1004" s="64"/>
    </row>
    <row r="1005" spans="2:10" ht="20.100000000000001" customHeight="1" x14ac:dyDescent="0.25">
      <c r="B1005" s="513"/>
      <c r="C1005" s="514"/>
      <c r="D1005" s="515"/>
      <c r="E1005" s="515"/>
      <c r="F1005" s="515"/>
      <c r="G1005" s="515"/>
      <c r="H1005" s="516"/>
      <c r="I1005" s="517"/>
      <c r="J1005" s="64"/>
    </row>
    <row r="1006" spans="2:10" ht="20.100000000000001" customHeight="1" x14ac:dyDescent="0.25">
      <c r="B1006" s="513"/>
      <c r="C1006" s="514"/>
      <c r="D1006" s="515"/>
      <c r="E1006" s="515"/>
      <c r="F1006" s="515"/>
      <c r="G1006" s="515"/>
      <c r="H1006" s="516"/>
      <c r="I1006" s="517"/>
      <c r="J1006" s="64"/>
    </row>
    <row r="1007" spans="2:10" ht="20.100000000000001" customHeight="1" x14ac:dyDescent="0.25">
      <c r="B1007" s="513"/>
      <c r="C1007" s="514"/>
      <c r="D1007" s="515"/>
      <c r="E1007" s="515"/>
      <c r="F1007" s="515"/>
      <c r="G1007" s="515"/>
      <c r="H1007" s="516"/>
      <c r="I1007" s="517"/>
      <c r="J1007" s="64"/>
    </row>
    <row r="1008" spans="2:10" ht="20.100000000000001" customHeight="1" x14ac:dyDescent="0.25">
      <c r="B1008" s="513"/>
      <c r="C1008" s="514"/>
      <c r="D1008" s="515"/>
      <c r="E1008" s="515"/>
      <c r="F1008" s="515"/>
      <c r="G1008" s="515"/>
      <c r="H1008" s="516"/>
      <c r="I1008" s="517"/>
      <c r="J1008" s="64"/>
    </row>
    <row r="1009" spans="2:10" ht="20.100000000000001" customHeight="1" x14ac:dyDescent="0.25">
      <c r="B1009" s="513"/>
      <c r="C1009" s="514"/>
      <c r="D1009" s="515"/>
      <c r="E1009" s="515"/>
      <c r="F1009" s="515"/>
      <c r="G1009" s="515"/>
      <c r="H1009" s="516"/>
      <c r="I1009" s="517"/>
      <c r="J1009" s="64"/>
    </row>
    <row r="1010" spans="2:10" ht="20.100000000000001" customHeight="1" x14ac:dyDescent="0.25">
      <c r="B1010" s="513"/>
      <c r="C1010" s="514"/>
      <c r="D1010" s="515"/>
      <c r="E1010" s="515"/>
      <c r="F1010" s="515"/>
      <c r="G1010" s="515"/>
      <c r="H1010" s="516"/>
      <c r="I1010" s="517"/>
      <c r="J1010" s="64"/>
    </row>
    <row r="1011" spans="2:10" ht="20.100000000000001" customHeight="1" x14ac:dyDescent="0.25">
      <c r="B1011" s="513"/>
      <c r="C1011" s="514"/>
      <c r="D1011" s="515"/>
      <c r="E1011" s="515"/>
      <c r="F1011" s="515"/>
      <c r="G1011" s="515"/>
      <c r="H1011" s="516"/>
      <c r="I1011" s="517"/>
      <c r="J1011" s="64"/>
    </row>
    <row r="1012" spans="2:10" ht="20.100000000000001" customHeight="1" x14ac:dyDescent="0.25">
      <c r="B1012" s="513"/>
      <c r="C1012" s="514"/>
      <c r="D1012" s="515"/>
      <c r="E1012" s="515"/>
      <c r="F1012" s="515"/>
      <c r="G1012" s="515"/>
      <c r="H1012" s="516"/>
      <c r="I1012" s="517"/>
      <c r="J1012" s="64"/>
    </row>
    <row r="1013" spans="2:10" ht="20.100000000000001" customHeight="1" x14ac:dyDescent="0.25">
      <c r="B1013" s="513"/>
      <c r="C1013" s="514"/>
      <c r="D1013" s="515"/>
      <c r="E1013" s="515"/>
      <c r="F1013" s="515"/>
      <c r="G1013" s="515"/>
      <c r="H1013" s="516"/>
      <c r="I1013" s="517"/>
      <c r="J1013" s="64"/>
    </row>
    <row r="1014" spans="2:10" ht="20.100000000000001" customHeight="1" x14ac:dyDescent="0.25">
      <c r="B1014" s="513"/>
      <c r="C1014" s="514"/>
      <c r="D1014" s="515"/>
      <c r="E1014" s="515"/>
      <c r="F1014" s="515"/>
      <c r="G1014" s="515"/>
      <c r="H1014" s="516"/>
      <c r="I1014" s="517"/>
      <c r="J1014" s="64"/>
    </row>
    <row r="1015" spans="2:10" ht="20.100000000000001" customHeight="1" x14ac:dyDescent="0.25">
      <c r="B1015" s="513"/>
      <c r="C1015" s="514"/>
      <c r="D1015" s="515"/>
      <c r="E1015" s="515"/>
      <c r="F1015" s="515"/>
      <c r="G1015" s="515"/>
      <c r="H1015" s="516"/>
      <c r="I1015" s="517"/>
      <c r="J1015" s="64"/>
    </row>
    <row r="1016" spans="2:10" ht="20.100000000000001" customHeight="1" x14ac:dyDescent="0.25">
      <c r="B1016" s="513"/>
      <c r="C1016" s="514"/>
      <c r="D1016" s="515"/>
      <c r="E1016" s="515"/>
      <c r="F1016" s="515"/>
      <c r="G1016" s="515"/>
      <c r="H1016" s="516"/>
      <c r="I1016" s="517"/>
      <c r="J1016" s="64"/>
    </row>
    <row r="1017" spans="2:10" ht="20.100000000000001" customHeight="1" x14ac:dyDescent="0.25">
      <c r="B1017" s="513"/>
      <c r="C1017" s="514"/>
      <c r="D1017" s="515"/>
      <c r="E1017" s="515"/>
      <c r="F1017" s="515"/>
      <c r="G1017" s="515"/>
      <c r="H1017" s="516"/>
      <c r="I1017" s="517"/>
      <c r="J1017" s="64"/>
    </row>
    <row r="1018" spans="2:10" ht="20.100000000000001" customHeight="1" x14ac:dyDescent="0.25">
      <c r="B1018" s="513"/>
      <c r="C1018" s="514"/>
      <c r="D1018" s="515"/>
      <c r="E1018" s="515"/>
      <c r="F1018" s="515"/>
      <c r="G1018" s="515"/>
      <c r="H1018" s="516"/>
      <c r="I1018" s="517"/>
      <c r="J1018" s="64"/>
    </row>
    <row r="1019" spans="2:10" ht="20.100000000000001" customHeight="1" x14ac:dyDescent="0.25">
      <c r="B1019" s="513"/>
      <c r="C1019" s="514"/>
      <c r="D1019" s="515"/>
      <c r="E1019" s="515"/>
      <c r="F1019" s="515"/>
      <c r="G1019" s="515"/>
      <c r="H1019" s="516"/>
      <c r="I1019" s="517"/>
      <c r="J1019" s="64"/>
    </row>
    <row r="1020" spans="2:10" ht="20.100000000000001" customHeight="1" x14ac:dyDescent="0.25">
      <c r="B1020" s="513"/>
      <c r="C1020" s="514"/>
      <c r="D1020" s="515"/>
      <c r="E1020" s="515"/>
      <c r="F1020" s="515"/>
      <c r="G1020" s="515"/>
      <c r="H1020" s="516"/>
      <c r="I1020" s="517"/>
      <c r="J1020" s="64"/>
    </row>
    <row r="1021" spans="2:10" ht="20.100000000000001" customHeight="1" x14ac:dyDescent="0.25">
      <c r="B1021" s="513"/>
      <c r="C1021" s="514"/>
      <c r="D1021" s="515"/>
      <c r="E1021" s="515"/>
      <c r="F1021" s="515"/>
      <c r="G1021" s="515"/>
      <c r="H1021" s="516"/>
      <c r="I1021" s="517"/>
      <c r="J1021" s="64"/>
    </row>
    <row r="1022" spans="2:10" ht="20.100000000000001" customHeight="1" x14ac:dyDescent="0.25">
      <c r="B1022" s="513"/>
      <c r="C1022" s="514"/>
      <c r="D1022" s="515"/>
      <c r="E1022" s="515"/>
      <c r="F1022" s="515"/>
      <c r="G1022" s="515"/>
      <c r="H1022" s="516"/>
      <c r="I1022" s="517"/>
      <c r="J1022" s="64"/>
    </row>
    <row r="1023" spans="2:10" ht="20.100000000000001" customHeight="1" x14ac:dyDescent="0.25">
      <c r="B1023" s="513"/>
      <c r="C1023" s="514"/>
      <c r="D1023" s="515"/>
      <c r="E1023" s="515"/>
      <c r="F1023" s="515"/>
      <c r="G1023" s="515"/>
      <c r="H1023" s="516"/>
      <c r="I1023" s="517"/>
      <c r="J1023" s="64"/>
    </row>
    <row r="1024" spans="2:10" ht="20.100000000000001" customHeight="1" x14ac:dyDescent="0.25">
      <c r="B1024" s="513"/>
      <c r="C1024" s="514"/>
      <c r="D1024" s="515"/>
      <c r="E1024" s="515"/>
      <c r="F1024" s="515"/>
      <c r="G1024" s="515"/>
      <c r="H1024" s="516"/>
      <c r="I1024" s="517"/>
      <c r="J1024" s="64"/>
    </row>
    <row r="1025" spans="2:10" ht="20.100000000000001" customHeight="1" x14ac:dyDescent="0.25">
      <c r="B1025" s="513"/>
      <c r="C1025" s="514"/>
      <c r="D1025" s="515"/>
      <c r="E1025" s="515"/>
      <c r="F1025" s="515"/>
      <c r="G1025" s="515"/>
      <c r="H1025" s="516"/>
      <c r="I1025" s="517"/>
      <c r="J1025" s="64"/>
    </row>
    <row r="1026" spans="2:10" ht="20.100000000000001" customHeight="1" x14ac:dyDescent="0.25">
      <c r="B1026" s="513"/>
      <c r="C1026" s="514"/>
      <c r="D1026" s="515"/>
      <c r="E1026" s="515"/>
      <c r="F1026" s="515"/>
      <c r="G1026" s="515"/>
      <c r="H1026" s="516"/>
      <c r="I1026" s="517"/>
      <c r="J1026" s="64"/>
    </row>
    <row r="1027" spans="2:10" ht="20.100000000000001" customHeight="1" x14ac:dyDescent="0.25">
      <c r="B1027" s="513"/>
      <c r="C1027" s="514"/>
      <c r="D1027" s="515"/>
      <c r="E1027" s="515"/>
      <c r="F1027" s="515"/>
      <c r="G1027" s="515"/>
      <c r="H1027" s="516"/>
      <c r="I1027" s="517"/>
      <c r="J1027" s="64"/>
    </row>
    <row r="1028" spans="2:10" ht="20.100000000000001" customHeight="1" x14ac:dyDescent="0.25">
      <c r="B1028" s="513"/>
      <c r="C1028" s="514"/>
      <c r="D1028" s="515"/>
      <c r="E1028" s="515"/>
      <c r="F1028" s="515"/>
      <c r="G1028" s="515"/>
      <c r="H1028" s="516"/>
      <c r="I1028" s="517"/>
      <c r="J1028" s="64"/>
    </row>
    <row r="1029" spans="2:10" ht="20.100000000000001" customHeight="1" x14ac:dyDescent="0.25">
      <c r="B1029" s="513"/>
      <c r="C1029" s="514"/>
      <c r="D1029" s="515"/>
      <c r="E1029" s="515"/>
      <c r="F1029" s="515"/>
      <c r="G1029" s="515"/>
      <c r="H1029" s="516"/>
      <c r="I1029" s="517"/>
      <c r="J1029" s="64"/>
    </row>
    <row r="1030" spans="2:10" ht="20.100000000000001" customHeight="1" x14ac:dyDescent="0.25">
      <c r="B1030" s="513"/>
      <c r="C1030" s="514"/>
      <c r="D1030" s="515"/>
      <c r="E1030" s="515"/>
      <c r="F1030" s="515"/>
      <c r="G1030" s="515"/>
      <c r="H1030" s="516"/>
      <c r="I1030" s="517"/>
      <c r="J1030" s="64"/>
    </row>
    <row r="1031" spans="2:10" ht="20.100000000000001" customHeight="1" x14ac:dyDescent="0.25">
      <c r="B1031" s="513"/>
      <c r="C1031" s="514"/>
      <c r="D1031" s="515"/>
      <c r="E1031" s="515"/>
      <c r="F1031" s="515"/>
      <c r="G1031" s="515"/>
      <c r="H1031" s="516"/>
      <c r="I1031" s="517"/>
      <c r="J1031" s="64"/>
    </row>
    <row r="1032" spans="2:10" ht="20.100000000000001" customHeight="1" x14ac:dyDescent="0.25">
      <c r="B1032" s="513"/>
      <c r="C1032" s="514"/>
      <c r="D1032" s="515"/>
      <c r="E1032" s="515"/>
      <c r="F1032" s="515"/>
      <c r="G1032" s="515"/>
      <c r="H1032" s="516"/>
      <c r="I1032" s="517"/>
      <c r="J1032" s="64"/>
    </row>
    <row r="1033" spans="2:10" ht="20.100000000000001" customHeight="1" x14ac:dyDescent="0.25">
      <c r="B1033" s="513"/>
      <c r="C1033" s="514"/>
      <c r="D1033" s="515"/>
      <c r="E1033" s="515"/>
      <c r="F1033" s="515"/>
      <c r="G1033" s="515"/>
      <c r="H1033" s="516"/>
      <c r="I1033" s="517"/>
      <c r="J1033" s="64"/>
    </row>
    <row r="1034" spans="2:10" ht="20.100000000000001" customHeight="1" x14ac:dyDescent="0.25">
      <c r="B1034" s="513"/>
      <c r="C1034" s="514"/>
      <c r="D1034" s="515"/>
      <c r="E1034" s="515"/>
      <c r="F1034" s="515"/>
      <c r="G1034" s="515"/>
      <c r="H1034" s="516"/>
      <c r="I1034" s="517"/>
      <c r="J1034" s="64"/>
    </row>
    <row r="1035" spans="2:10" ht="20.100000000000001" customHeight="1" x14ac:dyDescent="0.25">
      <c r="B1035" s="513"/>
      <c r="C1035" s="514"/>
      <c r="D1035" s="515"/>
      <c r="E1035" s="515"/>
      <c r="F1035" s="515"/>
      <c r="G1035" s="515"/>
      <c r="H1035" s="516"/>
      <c r="I1035" s="517"/>
      <c r="J1035" s="64"/>
    </row>
    <row r="1036" spans="2:10" ht="20.100000000000001" customHeight="1" x14ac:dyDescent="0.25">
      <c r="B1036" s="513"/>
      <c r="C1036" s="514"/>
      <c r="D1036" s="515"/>
      <c r="E1036" s="515"/>
      <c r="F1036" s="515"/>
      <c r="G1036" s="515"/>
      <c r="H1036" s="516"/>
      <c r="I1036" s="517"/>
      <c r="J1036" s="64"/>
    </row>
    <row r="1037" spans="2:10" ht="20.100000000000001" customHeight="1" x14ac:dyDescent="0.25">
      <c r="B1037" s="513"/>
      <c r="C1037" s="514"/>
      <c r="D1037" s="515"/>
      <c r="E1037" s="515"/>
      <c r="F1037" s="515"/>
      <c r="G1037" s="515"/>
      <c r="H1037" s="516"/>
      <c r="I1037" s="517"/>
      <c r="J1037" s="64"/>
    </row>
    <row r="1038" spans="2:10" ht="20.100000000000001" customHeight="1" x14ac:dyDescent="0.25">
      <c r="B1038" s="513"/>
      <c r="C1038" s="514"/>
      <c r="D1038" s="515"/>
      <c r="E1038" s="515"/>
      <c r="F1038" s="515"/>
      <c r="G1038" s="515"/>
      <c r="H1038" s="516"/>
      <c r="I1038" s="517"/>
      <c r="J1038" s="64"/>
    </row>
    <row r="1039" spans="2:10" ht="20.100000000000001" customHeight="1" x14ac:dyDescent="0.25">
      <c r="B1039" s="513"/>
      <c r="C1039" s="514"/>
      <c r="D1039" s="515"/>
      <c r="E1039" s="515"/>
      <c r="F1039" s="515"/>
      <c r="G1039" s="515"/>
      <c r="H1039" s="516"/>
      <c r="I1039" s="517"/>
      <c r="J1039" s="64"/>
    </row>
    <row r="1040" spans="2:10" ht="20.100000000000001" customHeight="1" x14ac:dyDescent="0.25">
      <c r="B1040" s="513"/>
      <c r="C1040" s="514"/>
      <c r="D1040" s="515"/>
      <c r="E1040" s="515"/>
      <c r="F1040" s="515"/>
      <c r="G1040" s="515"/>
      <c r="H1040" s="516"/>
      <c r="I1040" s="517"/>
      <c r="J1040" s="64"/>
    </row>
    <row r="1041" spans="2:10" ht="20.100000000000001" customHeight="1" x14ac:dyDescent="0.25">
      <c r="B1041" s="513"/>
      <c r="C1041" s="514"/>
      <c r="D1041" s="515"/>
      <c r="E1041" s="515"/>
      <c r="F1041" s="515"/>
      <c r="G1041" s="515"/>
      <c r="H1041" s="516"/>
      <c r="I1041" s="517"/>
      <c r="J1041" s="64"/>
    </row>
    <row r="1042" spans="2:10" ht="20.100000000000001" customHeight="1" x14ac:dyDescent="0.25">
      <c r="B1042" s="513"/>
      <c r="C1042" s="514"/>
      <c r="D1042" s="515"/>
      <c r="E1042" s="515"/>
      <c r="F1042" s="515"/>
      <c r="G1042" s="515"/>
      <c r="H1042" s="516"/>
      <c r="I1042" s="517"/>
      <c r="J1042" s="64"/>
    </row>
    <row r="1043" spans="2:10" ht="20.100000000000001" customHeight="1" x14ac:dyDescent="0.25">
      <c r="B1043" s="513"/>
      <c r="C1043" s="514"/>
      <c r="D1043" s="515"/>
      <c r="E1043" s="515"/>
      <c r="F1043" s="515"/>
      <c r="G1043" s="515"/>
      <c r="H1043" s="516"/>
      <c r="I1043" s="517"/>
      <c r="J1043" s="64"/>
    </row>
    <row r="1044" spans="2:10" ht="20.100000000000001" customHeight="1" x14ac:dyDescent="0.25">
      <c r="B1044" s="513"/>
      <c r="C1044" s="514"/>
      <c r="D1044" s="515"/>
      <c r="E1044" s="515"/>
      <c r="F1044" s="515"/>
      <c r="G1044" s="515"/>
      <c r="H1044" s="516"/>
      <c r="I1044" s="517"/>
      <c r="J1044" s="64"/>
    </row>
    <row r="1045" spans="2:10" ht="20.100000000000001" customHeight="1" x14ac:dyDescent="0.25">
      <c r="B1045" s="513"/>
      <c r="C1045" s="514"/>
      <c r="D1045" s="515"/>
      <c r="E1045" s="515"/>
      <c r="F1045" s="515"/>
      <c r="G1045" s="515"/>
      <c r="H1045" s="516"/>
      <c r="I1045" s="517"/>
      <c r="J1045" s="64"/>
    </row>
    <row r="1046" spans="2:10" ht="20.100000000000001" customHeight="1" x14ac:dyDescent="0.25">
      <c r="B1046" s="513"/>
      <c r="C1046" s="514"/>
      <c r="D1046" s="515"/>
      <c r="E1046" s="515"/>
      <c r="F1046" s="515"/>
      <c r="G1046" s="515"/>
      <c r="H1046" s="516"/>
      <c r="I1046" s="517"/>
      <c r="J1046" s="64"/>
    </row>
    <row r="1047" spans="2:10" ht="20.100000000000001" customHeight="1" x14ac:dyDescent="0.25">
      <c r="B1047" s="513"/>
      <c r="C1047" s="514"/>
      <c r="D1047" s="515"/>
      <c r="E1047" s="515"/>
      <c r="F1047" s="515"/>
      <c r="G1047" s="515"/>
      <c r="H1047" s="516"/>
      <c r="I1047" s="517"/>
      <c r="J1047" s="64"/>
    </row>
    <row r="1048" spans="2:10" ht="20.100000000000001" customHeight="1" x14ac:dyDescent="0.25">
      <c r="B1048" s="513"/>
      <c r="C1048" s="514"/>
      <c r="D1048" s="515"/>
      <c r="E1048" s="515"/>
      <c r="F1048" s="515"/>
      <c r="G1048" s="515"/>
      <c r="H1048" s="516"/>
      <c r="I1048" s="517"/>
      <c r="J1048" s="64"/>
    </row>
    <row r="1049" spans="2:10" ht="20.100000000000001" customHeight="1" x14ac:dyDescent="0.25">
      <c r="B1049" s="513"/>
      <c r="C1049" s="514"/>
      <c r="D1049" s="515"/>
      <c r="E1049" s="515"/>
      <c r="F1049" s="515"/>
      <c r="G1049" s="515"/>
      <c r="H1049" s="516"/>
      <c r="I1049" s="517"/>
      <c r="J1049" s="64"/>
    </row>
    <row r="1050" spans="2:10" ht="20.100000000000001" customHeight="1" x14ac:dyDescent="0.25">
      <c r="B1050" s="513"/>
      <c r="C1050" s="514"/>
      <c r="D1050" s="515"/>
      <c r="E1050" s="515"/>
      <c r="F1050" s="515"/>
      <c r="G1050" s="515"/>
      <c r="H1050" s="516"/>
      <c r="I1050" s="517"/>
      <c r="J1050" s="64"/>
    </row>
    <row r="1051" spans="2:10" ht="20.100000000000001" customHeight="1" x14ac:dyDescent="0.25">
      <c r="B1051" s="513"/>
      <c r="C1051" s="514"/>
      <c r="D1051" s="515"/>
      <c r="E1051" s="515"/>
      <c r="F1051" s="515"/>
      <c r="G1051" s="515"/>
      <c r="H1051" s="516"/>
      <c r="I1051" s="517"/>
      <c r="J1051" s="64"/>
    </row>
    <row r="1052" spans="2:10" ht="20.100000000000001" customHeight="1" x14ac:dyDescent="0.25">
      <c r="B1052" s="513"/>
      <c r="C1052" s="514"/>
      <c r="D1052" s="515"/>
      <c r="E1052" s="515"/>
      <c r="F1052" s="515"/>
      <c r="G1052" s="515"/>
      <c r="H1052" s="516"/>
      <c r="I1052" s="517"/>
      <c r="J1052" s="64"/>
    </row>
    <row r="1053" spans="2:10" ht="20.100000000000001" customHeight="1" x14ac:dyDescent="0.25">
      <c r="B1053" s="513"/>
      <c r="C1053" s="514"/>
      <c r="D1053" s="515"/>
      <c r="E1053" s="515"/>
      <c r="F1053" s="515"/>
      <c r="G1053" s="515"/>
      <c r="H1053" s="516"/>
      <c r="I1053" s="517"/>
      <c r="J1053" s="64"/>
    </row>
    <row r="1054" spans="2:10" ht="20.100000000000001" customHeight="1" x14ac:dyDescent="0.25">
      <c r="B1054" s="513"/>
      <c r="C1054" s="514"/>
      <c r="D1054" s="515"/>
      <c r="E1054" s="515"/>
      <c r="F1054" s="515"/>
      <c r="G1054" s="515"/>
      <c r="H1054" s="516"/>
      <c r="I1054" s="517"/>
      <c r="J1054" s="64"/>
    </row>
    <row r="1055" spans="2:10" ht="20.100000000000001" customHeight="1" x14ac:dyDescent="0.25">
      <c r="B1055" s="513"/>
      <c r="C1055" s="514"/>
      <c r="D1055" s="515"/>
      <c r="E1055" s="515"/>
      <c r="F1055" s="515"/>
      <c r="G1055" s="515"/>
      <c r="H1055" s="516"/>
      <c r="I1055" s="517"/>
      <c r="J1055" s="64"/>
    </row>
    <row r="1056" spans="2:10" ht="20.100000000000001" customHeight="1" x14ac:dyDescent="0.25">
      <c r="B1056" s="513"/>
      <c r="C1056" s="514"/>
      <c r="D1056" s="515"/>
      <c r="E1056" s="515"/>
      <c r="F1056" s="515"/>
      <c r="G1056" s="515"/>
      <c r="H1056" s="516"/>
      <c r="I1056" s="517"/>
      <c r="J1056" s="64"/>
    </row>
    <row r="1057" spans="2:10" ht="20.100000000000001" customHeight="1" x14ac:dyDescent="0.25">
      <c r="B1057" s="513"/>
      <c r="C1057" s="514"/>
      <c r="D1057" s="515"/>
      <c r="E1057" s="515"/>
      <c r="F1057" s="515"/>
      <c r="G1057" s="515"/>
      <c r="H1057" s="516"/>
      <c r="I1057" s="517"/>
      <c r="J1057" s="64"/>
    </row>
    <row r="1058" spans="2:10" ht="20.100000000000001" customHeight="1" x14ac:dyDescent="0.25">
      <c r="B1058" s="513"/>
      <c r="C1058" s="514"/>
      <c r="D1058" s="515"/>
      <c r="E1058" s="515"/>
      <c r="F1058" s="515"/>
      <c r="G1058" s="515"/>
      <c r="H1058" s="516"/>
      <c r="I1058" s="517"/>
      <c r="J1058" s="64"/>
    </row>
    <row r="1059" spans="2:10" ht="20.100000000000001" customHeight="1" x14ac:dyDescent="0.25">
      <c r="B1059" s="513"/>
      <c r="C1059" s="514"/>
      <c r="D1059" s="515"/>
      <c r="E1059" s="515"/>
      <c r="F1059" s="515"/>
      <c r="G1059" s="515"/>
      <c r="H1059" s="516"/>
      <c r="I1059" s="517"/>
      <c r="J1059" s="64"/>
    </row>
    <row r="1060" spans="2:10" ht="20.100000000000001" customHeight="1" x14ac:dyDescent="0.25">
      <c r="B1060" s="513"/>
      <c r="C1060" s="514"/>
      <c r="D1060" s="515"/>
      <c r="E1060" s="515"/>
      <c r="F1060" s="515"/>
      <c r="G1060" s="515"/>
      <c r="H1060" s="516"/>
      <c r="I1060" s="517"/>
      <c r="J1060" s="64"/>
    </row>
    <row r="1061" spans="2:10" ht="20.100000000000001" customHeight="1" x14ac:dyDescent="0.25">
      <c r="B1061" s="513"/>
      <c r="C1061" s="514"/>
      <c r="D1061" s="515"/>
      <c r="E1061" s="515"/>
      <c r="F1061" s="515"/>
      <c r="G1061" s="515"/>
      <c r="H1061" s="516"/>
      <c r="I1061" s="517"/>
      <c r="J1061" s="64"/>
    </row>
    <row r="1062" spans="2:10" ht="20.100000000000001" customHeight="1" x14ac:dyDescent="0.25">
      <c r="B1062" s="513"/>
      <c r="C1062" s="514"/>
      <c r="D1062" s="515"/>
      <c r="E1062" s="515"/>
      <c r="F1062" s="515"/>
      <c r="G1062" s="515"/>
      <c r="H1062" s="516"/>
      <c r="I1062" s="517"/>
      <c r="J1062" s="64"/>
    </row>
    <row r="1063" spans="2:10" ht="20.100000000000001" customHeight="1" x14ac:dyDescent="0.25">
      <c r="B1063" s="513"/>
      <c r="C1063" s="514"/>
      <c r="D1063" s="515"/>
      <c r="E1063" s="515"/>
      <c r="F1063" s="515"/>
      <c r="G1063" s="515"/>
      <c r="H1063" s="516"/>
      <c r="I1063" s="517"/>
      <c r="J1063" s="64"/>
    </row>
    <row r="1064" spans="2:10" ht="20.100000000000001" customHeight="1" x14ac:dyDescent="0.25">
      <c r="B1064" s="513"/>
      <c r="C1064" s="514"/>
      <c r="D1064" s="515"/>
      <c r="E1064" s="515"/>
      <c r="F1064" s="515"/>
      <c r="G1064" s="515"/>
      <c r="H1064" s="516"/>
      <c r="I1064" s="517"/>
      <c r="J1064" s="64"/>
    </row>
    <row r="1065" spans="2:10" ht="20.100000000000001" customHeight="1" x14ac:dyDescent="0.25">
      <c r="B1065" s="513"/>
      <c r="C1065" s="514"/>
      <c r="D1065" s="515"/>
      <c r="E1065" s="515"/>
      <c r="F1065" s="515"/>
      <c r="G1065" s="515"/>
      <c r="H1065" s="516"/>
      <c r="I1065" s="517"/>
      <c r="J1065" s="64"/>
    </row>
    <row r="1066" spans="2:10" ht="20.100000000000001" customHeight="1" x14ac:dyDescent="0.25">
      <c r="B1066" s="513"/>
      <c r="C1066" s="514"/>
      <c r="D1066" s="515"/>
      <c r="E1066" s="515"/>
      <c r="F1066" s="515"/>
      <c r="G1066" s="515"/>
      <c r="H1066" s="516"/>
      <c r="I1066" s="517"/>
      <c r="J1066" s="64"/>
    </row>
    <row r="1067" spans="2:10" ht="20.100000000000001" customHeight="1" x14ac:dyDescent="0.25">
      <c r="B1067" s="513"/>
      <c r="C1067" s="514"/>
      <c r="D1067" s="515"/>
      <c r="E1067" s="515"/>
      <c r="F1067" s="515"/>
      <c r="G1067" s="515"/>
      <c r="H1067" s="516"/>
      <c r="I1067" s="517"/>
      <c r="J1067" s="64"/>
    </row>
    <row r="1068" spans="2:10" ht="20.100000000000001" customHeight="1" x14ac:dyDescent="0.25">
      <c r="B1068" s="513"/>
      <c r="C1068" s="514"/>
      <c r="D1068" s="515"/>
      <c r="E1068" s="515"/>
      <c r="F1068" s="515"/>
      <c r="G1068" s="515"/>
      <c r="H1068" s="516"/>
      <c r="I1068" s="517"/>
      <c r="J1068" s="64"/>
    </row>
    <row r="1069" spans="2:10" ht="20.100000000000001" customHeight="1" x14ac:dyDescent="0.25">
      <c r="B1069" s="513"/>
      <c r="C1069" s="514"/>
      <c r="D1069" s="515"/>
      <c r="E1069" s="515"/>
      <c r="F1069" s="515"/>
      <c r="G1069" s="515"/>
      <c r="H1069" s="516"/>
      <c r="I1069" s="517"/>
      <c r="J1069" s="64"/>
    </row>
    <row r="1070" spans="2:10" ht="20.100000000000001" customHeight="1" x14ac:dyDescent="0.25">
      <c r="B1070" s="513"/>
      <c r="C1070" s="514"/>
      <c r="D1070" s="515"/>
      <c r="E1070" s="515"/>
      <c r="F1070" s="515"/>
      <c r="G1070" s="515"/>
      <c r="H1070" s="516"/>
      <c r="I1070" s="517"/>
      <c r="J1070" s="64"/>
    </row>
    <row r="1071" spans="2:10" ht="20.100000000000001" customHeight="1" x14ac:dyDescent="0.25">
      <c r="B1071" s="513"/>
      <c r="C1071" s="514"/>
      <c r="D1071" s="515"/>
      <c r="E1071" s="515"/>
      <c r="F1071" s="515"/>
      <c r="G1071" s="515"/>
      <c r="H1071" s="516"/>
      <c r="I1071" s="517"/>
      <c r="J1071" s="64"/>
    </row>
    <row r="1072" spans="2:10" ht="20.100000000000001" customHeight="1" x14ac:dyDescent="0.25">
      <c r="B1072" s="513"/>
      <c r="C1072" s="514"/>
      <c r="D1072" s="515"/>
      <c r="E1072" s="515"/>
      <c r="F1072" s="515"/>
      <c r="G1072" s="515"/>
      <c r="H1072" s="516"/>
      <c r="I1072" s="517"/>
      <c r="J1072" s="64"/>
    </row>
    <row r="1073" spans="2:10" ht="20.100000000000001" customHeight="1" x14ac:dyDescent="0.25">
      <c r="B1073" s="513"/>
      <c r="C1073" s="514"/>
      <c r="D1073" s="515"/>
      <c r="E1073" s="515"/>
      <c r="F1073" s="515"/>
      <c r="G1073" s="515"/>
      <c r="H1073" s="516"/>
      <c r="I1073" s="517"/>
      <c r="J1073" s="64"/>
    </row>
    <row r="1074" spans="2:10" ht="20.100000000000001" customHeight="1" x14ac:dyDescent="0.25">
      <c r="B1074" s="513"/>
      <c r="C1074" s="514"/>
      <c r="D1074" s="515"/>
      <c r="E1074" s="515"/>
      <c r="F1074" s="515"/>
      <c r="G1074" s="515"/>
      <c r="H1074" s="516"/>
      <c r="I1074" s="517"/>
      <c r="J1074" s="64"/>
    </row>
    <row r="1075" spans="2:10" ht="20.100000000000001" customHeight="1" x14ac:dyDescent="0.25">
      <c r="B1075" s="513"/>
      <c r="C1075" s="514"/>
      <c r="D1075" s="515"/>
      <c r="E1075" s="515"/>
      <c r="F1075" s="515"/>
      <c r="G1075" s="515"/>
      <c r="H1075" s="516"/>
      <c r="I1075" s="517"/>
      <c r="J1075" s="64"/>
    </row>
    <row r="1076" spans="2:10" ht="20.100000000000001" customHeight="1" x14ac:dyDescent="0.25">
      <c r="B1076" s="513"/>
      <c r="C1076" s="514"/>
      <c r="D1076" s="515"/>
      <c r="E1076" s="515"/>
      <c r="F1076" s="515"/>
      <c r="G1076" s="515"/>
      <c r="H1076" s="516"/>
      <c r="I1076" s="517"/>
      <c r="J1076" s="64"/>
    </row>
    <row r="1077" spans="2:10" ht="20.100000000000001" customHeight="1" x14ac:dyDescent="0.25">
      <c r="B1077" s="513"/>
      <c r="C1077" s="514"/>
      <c r="D1077" s="515"/>
      <c r="E1077" s="515"/>
      <c r="F1077" s="515"/>
      <c r="G1077" s="515"/>
      <c r="H1077" s="516"/>
      <c r="I1077" s="517"/>
      <c r="J1077" s="64"/>
    </row>
    <row r="1078" spans="2:10" ht="20.100000000000001" customHeight="1" x14ac:dyDescent="0.25">
      <c r="B1078" s="513"/>
      <c r="C1078" s="514"/>
      <c r="D1078" s="515"/>
      <c r="E1078" s="515"/>
      <c r="F1078" s="515"/>
      <c r="G1078" s="515"/>
      <c r="H1078" s="516"/>
      <c r="I1078" s="517"/>
      <c r="J1078" s="64"/>
    </row>
    <row r="1079" spans="2:10" ht="20.100000000000001" customHeight="1" x14ac:dyDescent="0.25">
      <c r="B1079" s="513"/>
      <c r="C1079" s="514"/>
      <c r="D1079" s="515"/>
      <c r="E1079" s="515"/>
      <c r="F1079" s="515"/>
      <c r="G1079" s="515"/>
      <c r="H1079" s="516"/>
      <c r="I1079" s="517"/>
      <c r="J1079" s="64"/>
    </row>
    <row r="1080" spans="2:10" ht="20.100000000000001" customHeight="1" x14ac:dyDescent="0.25">
      <c r="B1080" s="513"/>
      <c r="C1080" s="514"/>
      <c r="D1080" s="515"/>
      <c r="E1080" s="515"/>
      <c r="F1080" s="515"/>
      <c r="G1080" s="515"/>
      <c r="H1080" s="516"/>
      <c r="I1080" s="517"/>
      <c r="J1080" s="64"/>
    </row>
    <row r="1081" spans="2:10" ht="20.100000000000001" customHeight="1" x14ac:dyDescent="0.25">
      <c r="B1081" s="513"/>
      <c r="C1081" s="514"/>
      <c r="D1081" s="515"/>
      <c r="E1081" s="515"/>
      <c r="F1081" s="515"/>
      <c r="G1081" s="515"/>
      <c r="H1081" s="516"/>
      <c r="I1081" s="517"/>
      <c r="J1081" s="64"/>
    </row>
    <row r="1082" spans="2:10" ht="20.100000000000001" customHeight="1" x14ac:dyDescent="0.25">
      <c r="B1082" s="513"/>
      <c r="C1082" s="514"/>
      <c r="D1082" s="515"/>
      <c r="E1082" s="515"/>
      <c r="F1082" s="515"/>
      <c r="G1082" s="515"/>
      <c r="H1082" s="516"/>
      <c r="I1082" s="517"/>
      <c r="J1082" s="64"/>
    </row>
    <row r="1083" spans="2:10" ht="20.100000000000001" customHeight="1" x14ac:dyDescent="0.25">
      <c r="B1083" s="513"/>
      <c r="C1083" s="514"/>
      <c r="D1083" s="515"/>
      <c r="E1083" s="515"/>
      <c r="F1083" s="515"/>
      <c r="G1083" s="515"/>
      <c r="H1083" s="516"/>
      <c r="I1083" s="517"/>
      <c r="J1083" s="64"/>
    </row>
    <row r="1084" spans="2:10" ht="20.100000000000001" customHeight="1" x14ac:dyDescent="0.25">
      <c r="B1084" s="513"/>
      <c r="C1084" s="514"/>
      <c r="D1084" s="515"/>
      <c r="E1084" s="515"/>
      <c r="F1084" s="515"/>
      <c r="G1084" s="515"/>
      <c r="H1084" s="516"/>
      <c r="I1084" s="517"/>
      <c r="J1084" s="64"/>
    </row>
    <row r="1085" spans="2:10" ht="20.100000000000001" customHeight="1" x14ac:dyDescent="0.25">
      <c r="B1085" s="513"/>
      <c r="C1085" s="514"/>
      <c r="D1085" s="515"/>
      <c r="E1085" s="515"/>
      <c r="F1085" s="515"/>
      <c r="G1085" s="515"/>
      <c r="H1085" s="516"/>
      <c r="I1085" s="517"/>
      <c r="J1085" s="64"/>
    </row>
    <row r="1086" spans="2:10" ht="20.100000000000001" customHeight="1" x14ac:dyDescent="0.25">
      <c r="B1086" s="513"/>
      <c r="C1086" s="514"/>
      <c r="D1086" s="515"/>
      <c r="E1086" s="515"/>
      <c r="F1086" s="515"/>
      <c r="G1086" s="515"/>
      <c r="H1086" s="516"/>
      <c r="I1086" s="517"/>
      <c r="J1086" s="64"/>
    </row>
    <row r="1087" spans="2:10" ht="20.100000000000001" customHeight="1" x14ac:dyDescent="0.25">
      <c r="B1087" s="513"/>
      <c r="C1087" s="514"/>
      <c r="D1087" s="515"/>
      <c r="E1087" s="515"/>
      <c r="F1087" s="515"/>
      <c r="G1087" s="515"/>
      <c r="H1087" s="516"/>
      <c r="I1087" s="517"/>
      <c r="J1087" s="64"/>
    </row>
    <row r="1088" spans="2:10" ht="20.100000000000001" customHeight="1" x14ac:dyDescent="0.25">
      <c r="B1088" s="513"/>
      <c r="C1088" s="514"/>
      <c r="D1088" s="515"/>
      <c r="E1088" s="515"/>
      <c r="F1088" s="515"/>
      <c r="G1088" s="515"/>
      <c r="H1088" s="516"/>
      <c r="I1088" s="517"/>
      <c r="J1088" s="64"/>
    </row>
    <row r="1089" spans="2:10" ht="20.100000000000001" customHeight="1" x14ac:dyDescent="0.25">
      <c r="B1089" s="513"/>
      <c r="C1089" s="514"/>
      <c r="D1089" s="515"/>
      <c r="E1089" s="515"/>
      <c r="F1089" s="515"/>
      <c r="G1089" s="515"/>
      <c r="H1089" s="516"/>
      <c r="I1089" s="517"/>
      <c r="J1089" s="64"/>
    </row>
    <row r="1090" spans="2:10" ht="20.100000000000001" customHeight="1" x14ac:dyDescent="0.25">
      <c r="B1090" s="513"/>
      <c r="C1090" s="514"/>
      <c r="D1090" s="515"/>
      <c r="E1090" s="515"/>
      <c r="F1090" s="515"/>
      <c r="G1090" s="515"/>
      <c r="H1090" s="516"/>
      <c r="I1090" s="517"/>
      <c r="J1090" s="64"/>
    </row>
    <row r="1091" spans="2:10" ht="20.100000000000001" customHeight="1" x14ac:dyDescent="0.25">
      <c r="B1091" s="513"/>
      <c r="C1091" s="514"/>
      <c r="D1091" s="515"/>
      <c r="E1091" s="515"/>
      <c r="F1091" s="515"/>
      <c r="G1091" s="515"/>
      <c r="H1091" s="516"/>
      <c r="I1091" s="517"/>
      <c r="J1091" s="64"/>
    </row>
    <row r="1092" spans="2:10" ht="20.100000000000001" customHeight="1" x14ac:dyDescent="0.25">
      <c r="B1092" s="513"/>
      <c r="C1092" s="514"/>
      <c r="D1092" s="515"/>
      <c r="E1092" s="515"/>
      <c r="F1092" s="515"/>
      <c r="G1092" s="515"/>
      <c r="H1092" s="516"/>
      <c r="I1092" s="517"/>
      <c r="J1092" s="64"/>
    </row>
    <row r="1093" spans="2:10" ht="20.100000000000001" customHeight="1" x14ac:dyDescent="0.25">
      <c r="B1093" s="513"/>
      <c r="C1093" s="514"/>
      <c r="D1093" s="515"/>
      <c r="E1093" s="515"/>
      <c r="F1093" s="515"/>
      <c r="G1093" s="515"/>
      <c r="H1093" s="516"/>
      <c r="I1093" s="517"/>
      <c r="J1093" s="64"/>
    </row>
    <row r="1094" spans="2:10" ht="20.100000000000001" customHeight="1" x14ac:dyDescent="0.25">
      <c r="B1094" s="513"/>
      <c r="C1094" s="514"/>
      <c r="D1094" s="515"/>
      <c r="E1094" s="515"/>
      <c r="F1094" s="515"/>
      <c r="G1094" s="515"/>
      <c r="H1094" s="516"/>
      <c r="I1094" s="517"/>
      <c r="J1094" s="64"/>
    </row>
    <row r="1095" spans="2:10" ht="20.100000000000001" customHeight="1" x14ac:dyDescent="0.25">
      <c r="B1095" s="513"/>
      <c r="C1095" s="514"/>
      <c r="D1095" s="515"/>
      <c r="E1095" s="515"/>
      <c r="F1095" s="515"/>
      <c r="G1095" s="515"/>
      <c r="H1095" s="516"/>
      <c r="I1095" s="517"/>
      <c r="J1095" s="64"/>
    </row>
    <row r="1096" spans="2:10" ht="20.100000000000001" customHeight="1" x14ac:dyDescent="0.25">
      <c r="B1096" s="513"/>
      <c r="C1096" s="514"/>
      <c r="D1096" s="515"/>
      <c r="E1096" s="515"/>
      <c r="F1096" s="515"/>
      <c r="G1096" s="515"/>
      <c r="H1096" s="516"/>
      <c r="I1096" s="517"/>
      <c r="J1096" s="64"/>
    </row>
    <row r="1097" spans="2:10" ht="20.100000000000001" customHeight="1" x14ac:dyDescent="0.25">
      <c r="B1097" s="513"/>
      <c r="C1097" s="514"/>
      <c r="D1097" s="515"/>
      <c r="E1097" s="515"/>
      <c r="F1097" s="515"/>
      <c r="G1097" s="515"/>
      <c r="H1097" s="516"/>
      <c r="I1097" s="517"/>
      <c r="J1097" s="64"/>
    </row>
    <row r="1098" spans="2:10" ht="20.100000000000001" customHeight="1" x14ac:dyDescent="0.25">
      <c r="B1098" s="513"/>
      <c r="C1098" s="514"/>
      <c r="D1098" s="515"/>
      <c r="E1098" s="515"/>
      <c r="F1098" s="515"/>
      <c r="G1098" s="515"/>
      <c r="H1098" s="516"/>
      <c r="I1098" s="517"/>
      <c r="J1098" s="64"/>
    </row>
    <row r="1099" spans="2:10" ht="20.100000000000001" customHeight="1" x14ac:dyDescent="0.25">
      <c r="B1099" s="513"/>
      <c r="C1099" s="514"/>
      <c r="D1099" s="515"/>
      <c r="E1099" s="515"/>
      <c r="F1099" s="515"/>
      <c r="G1099" s="515"/>
      <c r="H1099" s="516"/>
      <c r="I1099" s="517"/>
      <c r="J1099" s="64"/>
    </row>
    <row r="1100" spans="2:10" ht="20.100000000000001" customHeight="1" x14ac:dyDescent="0.25">
      <c r="B1100" s="513"/>
      <c r="C1100" s="514"/>
      <c r="D1100" s="515"/>
      <c r="E1100" s="515"/>
      <c r="F1100" s="515"/>
      <c r="G1100" s="515"/>
      <c r="H1100" s="516"/>
      <c r="I1100" s="517"/>
      <c r="J1100" s="64"/>
    </row>
    <row r="1101" spans="2:10" ht="20.100000000000001" customHeight="1" x14ac:dyDescent="0.25">
      <c r="B1101" s="513"/>
      <c r="C1101" s="514"/>
      <c r="D1101" s="515"/>
      <c r="E1101" s="515"/>
      <c r="F1101" s="515"/>
      <c r="G1101" s="515"/>
      <c r="H1101" s="516"/>
      <c r="I1101" s="517"/>
      <c r="J1101" s="64"/>
    </row>
    <row r="1102" spans="2:10" ht="20.100000000000001" customHeight="1" x14ac:dyDescent="0.25">
      <c r="B1102" s="513"/>
      <c r="C1102" s="514"/>
      <c r="D1102" s="515"/>
      <c r="E1102" s="515"/>
      <c r="F1102" s="515"/>
      <c r="G1102" s="515"/>
      <c r="H1102" s="516"/>
      <c r="I1102" s="517"/>
      <c r="J1102" s="64"/>
    </row>
    <row r="1103" spans="2:10" ht="20.100000000000001" customHeight="1" x14ac:dyDescent="0.25">
      <c r="B1103" s="513"/>
      <c r="C1103" s="514"/>
      <c r="D1103" s="515"/>
      <c r="E1103" s="515"/>
      <c r="F1103" s="515"/>
      <c r="G1103" s="515"/>
      <c r="H1103" s="516"/>
      <c r="I1103" s="517"/>
      <c r="J1103" s="64"/>
    </row>
    <row r="1104" spans="2:10" ht="20.100000000000001" customHeight="1" x14ac:dyDescent="0.25">
      <c r="B1104" s="513"/>
      <c r="C1104" s="514"/>
      <c r="D1104" s="515"/>
      <c r="E1104" s="515"/>
      <c r="F1104" s="515"/>
      <c r="G1104" s="515"/>
      <c r="H1104" s="516"/>
      <c r="I1104" s="517"/>
      <c r="J1104" s="64"/>
    </row>
    <row r="1105" spans="2:10" ht="20.100000000000001" customHeight="1" x14ac:dyDescent="0.25">
      <c r="B1105" s="513"/>
      <c r="C1105" s="514"/>
      <c r="D1105" s="515"/>
      <c r="E1105" s="515"/>
      <c r="F1105" s="515"/>
      <c r="G1105" s="515"/>
      <c r="H1105" s="516"/>
      <c r="I1105" s="517"/>
      <c r="J1105" s="64"/>
    </row>
    <row r="1106" spans="2:10" ht="20.100000000000001" customHeight="1" x14ac:dyDescent="0.25">
      <c r="B1106" s="513"/>
      <c r="C1106" s="514"/>
      <c r="D1106" s="515"/>
      <c r="E1106" s="515"/>
      <c r="F1106" s="515"/>
      <c r="G1106" s="515"/>
      <c r="H1106" s="516"/>
      <c r="I1106" s="517"/>
      <c r="J1106" s="64"/>
    </row>
    <row r="1107" spans="2:10" ht="20.100000000000001" customHeight="1" x14ac:dyDescent="0.25">
      <c r="B1107" s="513"/>
      <c r="C1107" s="514"/>
      <c r="D1107" s="515"/>
      <c r="E1107" s="515"/>
      <c r="F1107" s="515"/>
      <c r="G1107" s="515"/>
      <c r="H1107" s="516"/>
      <c r="I1107" s="517"/>
      <c r="J1107" s="64"/>
    </row>
    <row r="1108" spans="2:10" ht="20.100000000000001" customHeight="1" x14ac:dyDescent="0.25">
      <c r="B1108" s="513"/>
      <c r="C1108" s="514"/>
      <c r="D1108" s="515"/>
      <c r="E1108" s="515"/>
      <c r="F1108" s="515"/>
      <c r="G1108" s="515"/>
      <c r="H1108" s="516"/>
      <c r="I1108" s="517"/>
      <c r="J1108" s="64"/>
    </row>
    <row r="1109" spans="2:10" ht="20.100000000000001" customHeight="1" x14ac:dyDescent="0.25">
      <c r="B1109" s="513"/>
      <c r="C1109" s="514"/>
      <c r="D1109" s="515"/>
      <c r="E1109" s="515"/>
      <c r="F1109" s="515"/>
      <c r="G1109" s="515"/>
      <c r="H1109" s="516"/>
      <c r="I1109" s="517"/>
      <c r="J1109" s="64"/>
    </row>
    <row r="1110" spans="2:10" ht="20.100000000000001" customHeight="1" x14ac:dyDescent="0.25">
      <c r="B1110" s="513"/>
      <c r="C1110" s="514"/>
      <c r="D1110" s="515"/>
      <c r="E1110" s="515"/>
      <c r="F1110" s="515"/>
      <c r="G1110" s="515"/>
      <c r="H1110" s="516"/>
      <c r="I1110" s="517"/>
      <c r="J1110" s="64"/>
    </row>
    <row r="1111" spans="2:10" ht="20.100000000000001" customHeight="1" x14ac:dyDescent="0.25">
      <c r="B1111" s="513"/>
      <c r="C1111" s="514"/>
      <c r="D1111" s="515"/>
      <c r="E1111" s="515"/>
      <c r="F1111" s="515"/>
      <c r="G1111" s="515"/>
      <c r="H1111" s="516"/>
      <c r="I1111" s="517"/>
      <c r="J1111" s="64"/>
    </row>
    <row r="1112" spans="2:10" ht="20.100000000000001" customHeight="1" x14ac:dyDescent="0.25">
      <c r="B1112" s="513"/>
      <c r="C1112" s="514"/>
      <c r="D1112" s="515"/>
      <c r="E1112" s="515"/>
      <c r="F1112" s="515"/>
      <c r="G1112" s="515"/>
      <c r="H1112" s="516"/>
      <c r="I1112" s="517"/>
      <c r="J1112" s="64"/>
    </row>
    <row r="1113" spans="2:10" ht="20.100000000000001" customHeight="1" x14ac:dyDescent="0.25">
      <c r="B1113" s="513"/>
      <c r="C1113" s="514"/>
      <c r="D1113" s="515"/>
      <c r="E1113" s="515"/>
      <c r="F1113" s="515"/>
      <c r="G1113" s="515"/>
      <c r="H1113" s="516"/>
      <c r="I1113" s="517"/>
      <c r="J1113" s="64"/>
    </row>
    <row r="1114" spans="2:10" ht="20.100000000000001" customHeight="1" x14ac:dyDescent="0.25">
      <c r="B1114" s="513"/>
      <c r="C1114" s="514"/>
      <c r="D1114" s="515"/>
      <c r="E1114" s="515"/>
      <c r="F1114" s="515"/>
      <c r="G1114" s="515"/>
      <c r="H1114" s="516"/>
      <c r="I1114" s="517"/>
      <c r="J1114" s="64"/>
    </row>
    <row r="1115" spans="2:10" ht="20.100000000000001" customHeight="1" x14ac:dyDescent="0.25">
      <c r="B1115" s="513"/>
      <c r="C1115" s="514"/>
      <c r="D1115" s="515"/>
      <c r="E1115" s="515"/>
      <c r="F1115" s="515"/>
      <c r="G1115" s="515"/>
      <c r="H1115" s="516"/>
      <c r="I1115" s="517"/>
      <c r="J1115" s="64"/>
    </row>
    <row r="1116" spans="2:10" ht="20.100000000000001" customHeight="1" x14ac:dyDescent="0.25">
      <c r="B1116" s="513"/>
      <c r="C1116" s="514"/>
      <c r="D1116" s="515"/>
      <c r="E1116" s="515"/>
      <c r="F1116" s="515"/>
      <c r="G1116" s="515"/>
      <c r="H1116" s="516"/>
      <c r="I1116" s="517"/>
      <c r="J1116" s="64"/>
    </row>
    <row r="1117" spans="2:10" ht="20.100000000000001" customHeight="1" x14ac:dyDescent="0.25">
      <c r="B1117" s="513"/>
      <c r="C1117" s="514"/>
      <c r="D1117" s="515"/>
      <c r="E1117" s="515"/>
      <c r="F1117" s="515"/>
      <c r="G1117" s="515"/>
      <c r="H1117" s="516"/>
      <c r="I1117" s="517"/>
      <c r="J1117" s="64"/>
    </row>
    <row r="1118" spans="2:10" ht="20.100000000000001" customHeight="1" x14ac:dyDescent="0.25">
      <c r="B1118" s="513"/>
      <c r="C1118" s="514"/>
      <c r="D1118" s="515"/>
      <c r="E1118" s="515"/>
      <c r="F1118" s="515"/>
      <c r="G1118" s="515"/>
      <c r="H1118" s="516"/>
      <c r="I1118" s="517"/>
      <c r="J1118" s="64"/>
    </row>
    <row r="1119" spans="2:10" ht="20.100000000000001" customHeight="1" x14ac:dyDescent="0.25">
      <c r="B1119" s="513"/>
      <c r="C1119" s="514"/>
      <c r="D1119" s="515"/>
      <c r="E1119" s="515"/>
      <c r="F1119" s="515"/>
      <c r="G1119" s="515"/>
      <c r="H1119" s="516"/>
      <c r="I1119" s="517"/>
      <c r="J1119" s="64"/>
    </row>
    <row r="1120" spans="2:10" ht="20.100000000000001" customHeight="1" x14ac:dyDescent="0.25">
      <c r="B1120" s="513"/>
      <c r="C1120" s="514"/>
      <c r="D1120" s="515"/>
      <c r="E1120" s="515"/>
      <c r="F1120" s="515"/>
      <c r="G1120" s="515"/>
      <c r="H1120" s="516"/>
      <c r="I1120" s="517"/>
      <c r="J1120" s="64"/>
    </row>
    <row r="1121" spans="2:10" ht="20.100000000000001" customHeight="1" x14ac:dyDescent="0.25">
      <c r="B1121" s="513"/>
      <c r="C1121" s="514"/>
      <c r="D1121" s="515"/>
      <c r="E1121" s="515"/>
      <c r="F1121" s="515"/>
      <c r="G1121" s="515"/>
      <c r="H1121" s="516"/>
      <c r="I1121" s="517"/>
      <c r="J1121" s="64"/>
    </row>
    <row r="1122" spans="2:10" ht="20.100000000000001" customHeight="1" x14ac:dyDescent="0.25">
      <c r="B1122" s="513"/>
      <c r="C1122" s="514"/>
      <c r="D1122" s="515"/>
      <c r="E1122" s="515"/>
      <c r="F1122" s="515"/>
      <c r="G1122" s="515"/>
      <c r="H1122" s="516"/>
      <c r="I1122" s="517"/>
      <c r="J1122" s="64"/>
    </row>
    <row r="1123" spans="2:10" ht="20.100000000000001" customHeight="1" x14ac:dyDescent="0.25">
      <c r="B1123" s="513"/>
      <c r="C1123" s="514"/>
      <c r="D1123" s="515"/>
      <c r="E1123" s="515"/>
      <c r="F1123" s="515"/>
      <c r="G1123" s="515"/>
      <c r="H1123" s="516"/>
      <c r="I1123" s="517"/>
      <c r="J1123" s="64"/>
    </row>
    <row r="1124" spans="2:10" ht="20.100000000000001" customHeight="1" x14ac:dyDescent="0.25">
      <c r="B1124" s="513"/>
      <c r="C1124" s="514"/>
      <c r="D1124" s="515"/>
      <c r="E1124" s="515"/>
      <c r="F1124" s="515"/>
      <c r="G1124" s="515"/>
      <c r="H1124" s="516"/>
      <c r="I1124" s="517"/>
      <c r="J1124" s="64"/>
    </row>
    <row r="1125" spans="2:10" ht="20.100000000000001" customHeight="1" x14ac:dyDescent="0.25">
      <c r="B1125" s="513"/>
      <c r="C1125" s="514"/>
      <c r="D1125" s="515"/>
      <c r="E1125" s="515"/>
      <c r="F1125" s="515"/>
      <c r="G1125" s="515"/>
      <c r="H1125" s="516"/>
      <c r="I1125" s="517"/>
      <c r="J1125" s="64"/>
    </row>
    <row r="1126" spans="2:10" ht="20.100000000000001" customHeight="1" x14ac:dyDescent="0.25">
      <c r="B1126" s="513"/>
      <c r="C1126" s="514"/>
      <c r="D1126" s="515"/>
      <c r="E1126" s="515"/>
      <c r="F1126" s="515"/>
      <c r="G1126" s="515"/>
      <c r="H1126" s="516"/>
      <c r="I1126" s="517"/>
      <c r="J1126" s="64"/>
    </row>
    <row r="1127" spans="2:10" ht="20.100000000000001" customHeight="1" x14ac:dyDescent="0.25">
      <c r="B1127" s="513"/>
      <c r="C1127" s="514"/>
      <c r="D1127" s="515"/>
      <c r="E1127" s="515"/>
      <c r="F1127" s="515"/>
      <c r="G1127" s="515"/>
      <c r="H1127" s="516"/>
      <c r="I1127" s="517"/>
      <c r="J1127" s="64"/>
    </row>
    <row r="1128" spans="2:10" ht="20.100000000000001" customHeight="1" x14ac:dyDescent="0.25">
      <c r="B1128" s="513"/>
      <c r="C1128" s="514"/>
      <c r="D1128" s="515"/>
      <c r="E1128" s="515"/>
      <c r="F1128" s="515"/>
      <c r="G1128" s="515"/>
      <c r="H1128" s="516"/>
      <c r="I1128" s="517"/>
      <c r="J1128" s="64"/>
    </row>
    <row r="1129" spans="2:10" ht="20.100000000000001" customHeight="1" x14ac:dyDescent="0.25">
      <c r="B1129" s="513"/>
      <c r="C1129" s="514"/>
      <c r="D1129" s="515"/>
      <c r="E1129" s="515"/>
      <c r="F1129" s="515"/>
      <c r="G1129" s="515"/>
      <c r="H1129" s="516"/>
      <c r="I1129" s="517"/>
      <c r="J1129" s="64"/>
    </row>
    <row r="1130" spans="2:10" ht="20.100000000000001" customHeight="1" x14ac:dyDescent="0.25">
      <c r="B1130" s="513"/>
      <c r="C1130" s="514"/>
      <c r="D1130" s="515"/>
      <c r="E1130" s="515"/>
      <c r="F1130" s="515"/>
      <c r="G1130" s="515"/>
      <c r="H1130" s="516"/>
      <c r="I1130" s="517"/>
      <c r="J1130" s="64"/>
    </row>
    <row r="1131" spans="2:10" ht="20.100000000000001" customHeight="1" x14ac:dyDescent="0.25">
      <c r="B1131" s="513"/>
      <c r="C1131" s="514"/>
      <c r="D1131" s="515"/>
      <c r="E1131" s="515"/>
      <c r="F1131" s="515"/>
      <c r="G1131" s="515"/>
      <c r="H1131" s="516"/>
      <c r="I1131" s="517"/>
      <c r="J1131" s="64"/>
    </row>
    <row r="1132" spans="2:10" ht="20.100000000000001" customHeight="1" x14ac:dyDescent="0.25">
      <c r="B1132" s="513"/>
      <c r="C1132" s="514"/>
      <c r="D1132" s="515"/>
      <c r="E1132" s="515"/>
      <c r="F1132" s="515"/>
      <c r="G1132" s="515"/>
      <c r="H1132" s="516"/>
      <c r="I1132" s="517"/>
      <c r="J1132" s="64"/>
    </row>
    <row r="1133" spans="2:10" ht="20.100000000000001" customHeight="1" x14ac:dyDescent="0.25">
      <c r="B1133" s="513"/>
      <c r="C1133" s="514"/>
      <c r="D1133" s="515"/>
      <c r="E1133" s="515"/>
      <c r="F1133" s="515"/>
      <c r="G1133" s="515"/>
      <c r="H1133" s="516"/>
      <c r="I1133" s="517"/>
      <c r="J1133" s="64"/>
    </row>
    <row r="1134" spans="2:10" ht="20.100000000000001" customHeight="1" x14ac:dyDescent="0.25">
      <c r="B1134" s="513"/>
      <c r="C1134" s="514"/>
      <c r="D1134" s="515"/>
      <c r="E1134" s="515"/>
      <c r="F1134" s="515"/>
      <c r="G1134" s="515"/>
      <c r="H1134" s="516"/>
      <c r="I1134" s="517"/>
      <c r="J1134" s="64"/>
    </row>
    <row r="1135" spans="2:10" ht="20.100000000000001" customHeight="1" x14ac:dyDescent="0.25">
      <c r="B1135" s="513"/>
      <c r="C1135" s="514"/>
      <c r="D1135" s="515"/>
      <c r="E1135" s="515"/>
      <c r="F1135" s="515"/>
      <c r="G1135" s="515"/>
      <c r="H1135" s="516"/>
      <c r="I1135" s="517"/>
      <c r="J1135" s="64"/>
    </row>
    <row r="1136" spans="2:10" ht="20.100000000000001" customHeight="1" x14ac:dyDescent="0.25">
      <c r="B1136" s="513"/>
      <c r="C1136" s="514"/>
      <c r="D1136" s="515"/>
      <c r="E1136" s="515"/>
      <c r="F1136" s="515"/>
      <c r="G1136" s="515"/>
      <c r="H1136" s="516"/>
      <c r="I1136" s="517"/>
      <c r="J1136" s="64"/>
    </row>
    <row r="1137" spans="2:10" ht="20.100000000000001" customHeight="1" x14ac:dyDescent="0.25">
      <c r="B1137" s="513"/>
      <c r="C1137" s="514"/>
      <c r="D1137" s="515"/>
      <c r="E1137" s="515"/>
      <c r="F1137" s="515"/>
      <c r="G1137" s="515"/>
      <c r="H1137" s="516"/>
      <c r="I1137" s="517"/>
      <c r="J1137" s="64"/>
    </row>
    <row r="1138" spans="2:10" ht="20.100000000000001" customHeight="1" x14ac:dyDescent="0.25">
      <c r="B1138" s="513"/>
      <c r="C1138" s="514"/>
      <c r="D1138" s="515"/>
      <c r="E1138" s="515"/>
      <c r="F1138" s="515"/>
      <c r="G1138" s="515"/>
      <c r="H1138" s="516"/>
      <c r="I1138" s="517"/>
      <c r="J1138" s="64"/>
    </row>
    <row r="1139" spans="2:10" ht="20.100000000000001" customHeight="1" x14ac:dyDescent="0.25">
      <c r="B1139" s="513"/>
      <c r="C1139" s="514"/>
      <c r="D1139" s="515"/>
      <c r="E1139" s="515"/>
      <c r="F1139" s="515"/>
      <c r="G1139" s="515"/>
      <c r="H1139" s="516"/>
      <c r="I1139" s="517"/>
      <c r="J1139" s="64"/>
    </row>
    <row r="1140" spans="2:10" ht="20.100000000000001" customHeight="1" x14ac:dyDescent="0.25">
      <c r="B1140" s="513"/>
      <c r="C1140" s="514"/>
      <c r="D1140" s="515"/>
      <c r="E1140" s="515"/>
      <c r="F1140" s="515"/>
      <c r="G1140" s="515"/>
      <c r="H1140" s="516"/>
      <c r="I1140" s="517"/>
      <c r="J1140" s="64"/>
    </row>
    <row r="1141" spans="2:10" ht="20.100000000000001" customHeight="1" x14ac:dyDescent="0.25">
      <c r="B1141" s="513"/>
      <c r="C1141" s="514"/>
      <c r="D1141" s="515"/>
      <c r="E1141" s="515"/>
      <c r="F1141" s="515"/>
      <c r="G1141" s="515"/>
      <c r="H1141" s="516"/>
      <c r="I1141" s="517"/>
      <c r="J1141" s="64"/>
    </row>
    <row r="1142" spans="2:10" ht="20.100000000000001" customHeight="1" x14ac:dyDescent="0.25">
      <c r="B1142" s="513"/>
      <c r="C1142" s="514"/>
      <c r="D1142" s="515"/>
      <c r="E1142" s="515"/>
      <c r="F1142" s="515"/>
      <c r="G1142" s="515"/>
      <c r="H1142" s="516"/>
      <c r="I1142" s="517"/>
      <c r="J1142" s="64"/>
    </row>
    <row r="1143" spans="2:10" ht="20.100000000000001" customHeight="1" x14ac:dyDescent="0.25">
      <c r="B1143" s="513"/>
      <c r="C1143" s="514"/>
      <c r="D1143" s="515"/>
      <c r="E1143" s="515"/>
      <c r="F1143" s="515"/>
      <c r="G1143" s="515"/>
      <c r="H1143" s="516"/>
      <c r="I1143" s="517"/>
      <c r="J1143" s="64"/>
    </row>
    <row r="1144" spans="2:10" ht="20.100000000000001" customHeight="1" x14ac:dyDescent="0.25">
      <c r="B1144" s="513"/>
      <c r="C1144" s="514"/>
      <c r="D1144" s="515"/>
      <c r="E1144" s="515"/>
      <c r="F1144" s="515"/>
      <c r="G1144" s="515"/>
      <c r="H1144" s="516"/>
      <c r="I1144" s="517"/>
      <c r="J1144" s="64"/>
    </row>
    <row r="1145" spans="2:10" ht="20.100000000000001" customHeight="1" x14ac:dyDescent="0.25">
      <c r="B1145" s="513"/>
      <c r="C1145" s="514"/>
      <c r="D1145" s="515"/>
      <c r="E1145" s="515"/>
      <c r="F1145" s="515"/>
      <c r="G1145" s="515"/>
      <c r="H1145" s="516"/>
      <c r="I1145" s="517"/>
      <c r="J1145" s="64"/>
    </row>
    <row r="1146" spans="2:10" ht="20.100000000000001" customHeight="1" x14ac:dyDescent="0.25">
      <c r="B1146" s="513"/>
      <c r="C1146" s="514"/>
      <c r="D1146" s="515"/>
      <c r="E1146" s="515"/>
      <c r="F1146" s="515"/>
      <c r="G1146" s="515"/>
      <c r="H1146" s="516"/>
      <c r="I1146" s="517"/>
      <c r="J1146" s="64"/>
    </row>
    <row r="1147" spans="2:10" ht="20.100000000000001" customHeight="1" x14ac:dyDescent="0.25">
      <c r="B1147" s="513"/>
      <c r="C1147" s="514"/>
      <c r="D1147" s="515"/>
      <c r="E1147" s="515"/>
      <c r="F1147" s="515"/>
      <c r="G1147" s="515"/>
      <c r="H1147" s="516"/>
      <c r="I1147" s="517"/>
      <c r="J1147" s="64"/>
    </row>
    <row r="1148" spans="2:10" ht="20.100000000000001" customHeight="1" x14ac:dyDescent="0.25">
      <c r="B1148" s="513"/>
      <c r="C1148" s="514"/>
      <c r="D1148" s="515"/>
      <c r="E1148" s="515"/>
      <c r="F1148" s="515"/>
      <c r="G1148" s="515"/>
      <c r="H1148" s="516"/>
      <c r="I1148" s="517"/>
      <c r="J1148" s="64"/>
    </row>
    <row r="1149" spans="2:10" ht="20.100000000000001" customHeight="1" x14ac:dyDescent="0.25">
      <c r="B1149" s="513"/>
      <c r="C1149" s="514"/>
      <c r="D1149" s="515"/>
      <c r="E1149" s="515"/>
      <c r="F1149" s="515"/>
      <c r="G1149" s="515"/>
      <c r="H1149" s="516"/>
      <c r="I1149" s="517"/>
      <c r="J1149" s="64"/>
    </row>
    <row r="1150" spans="2:10" ht="20.100000000000001" customHeight="1" x14ac:dyDescent="0.25">
      <c r="B1150" s="513"/>
      <c r="C1150" s="514"/>
      <c r="D1150" s="515"/>
      <c r="E1150" s="515"/>
      <c r="F1150" s="515"/>
      <c r="G1150" s="515"/>
      <c r="H1150" s="516"/>
      <c r="I1150" s="517"/>
      <c r="J1150" s="64"/>
    </row>
    <row r="1151" spans="2:10" ht="20.100000000000001" customHeight="1" x14ac:dyDescent="0.25">
      <c r="B1151" s="513"/>
      <c r="C1151" s="514"/>
      <c r="D1151" s="515"/>
      <c r="E1151" s="515"/>
      <c r="F1151" s="515"/>
      <c r="G1151" s="515"/>
      <c r="H1151" s="516"/>
      <c r="I1151" s="517"/>
      <c r="J1151" s="64"/>
    </row>
    <row r="1152" spans="2:10" ht="20.100000000000001" customHeight="1" x14ac:dyDescent="0.25">
      <c r="B1152" s="513"/>
      <c r="C1152" s="514"/>
      <c r="D1152" s="515"/>
      <c r="E1152" s="515"/>
      <c r="F1152" s="515"/>
      <c r="G1152" s="515"/>
      <c r="H1152" s="516"/>
      <c r="I1152" s="517"/>
      <c r="J1152" s="64"/>
    </row>
    <row r="1153" spans="2:10" ht="20.100000000000001" customHeight="1" x14ac:dyDescent="0.25">
      <c r="B1153" s="513"/>
      <c r="C1153" s="514"/>
      <c r="D1153" s="515"/>
      <c r="E1153" s="515"/>
      <c r="F1153" s="515"/>
      <c r="G1153" s="515"/>
      <c r="H1153" s="516"/>
      <c r="I1153" s="517"/>
      <c r="J1153" s="64"/>
    </row>
    <row r="1154" spans="2:10" ht="20.100000000000001" customHeight="1" x14ac:dyDescent="0.25">
      <c r="B1154" s="513"/>
      <c r="C1154" s="514"/>
      <c r="D1154" s="515"/>
      <c r="E1154" s="515"/>
      <c r="F1154" s="515"/>
      <c r="G1154" s="515"/>
      <c r="H1154" s="516"/>
      <c r="I1154" s="517"/>
      <c r="J1154" s="64"/>
    </row>
    <row r="1155" spans="2:10" ht="20.100000000000001" customHeight="1" x14ac:dyDescent="0.25">
      <c r="B1155" s="513"/>
      <c r="C1155" s="514"/>
      <c r="D1155" s="515"/>
      <c r="E1155" s="515"/>
      <c r="F1155" s="515"/>
      <c r="G1155" s="515"/>
      <c r="H1155" s="516"/>
      <c r="I1155" s="517"/>
      <c r="J1155" s="64"/>
    </row>
    <row r="1156" spans="2:10" ht="20.100000000000001" customHeight="1" x14ac:dyDescent="0.25">
      <c r="B1156" s="513"/>
      <c r="C1156" s="514"/>
      <c r="D1156" s="515"/>
      <c r="E1156" s="515"/>
      <c r="F1156" s="515"/>
      <c r="G1156" s="515"/>
      <c r="H1156" s="516"/>
      <c r="I1156" s="517"/>
      <c r="J1156" s="64"/>
    </row>
    <row r="1157" spans="2:10" ht="20.100000000000001" customHeight="1" x14ac:dyDescent="0.25">
      <c r="B1157" s="513"/>
      <c r="C1157" s="514"/>
      <c r="D1157" s="515"/>
      <c r="E1157" s="515"/>
      <c r="F1157" s="515"/>
      <c r="G1157" s="515"/>
      <c r="H1157" s="516"/>
      <c r="I1157" s="517"/>
      <c r="J1157" s="64"/>
    </row>
    <row r="1158" spans="2:10" ht="20.100000000000001" customHeight="1" x14ac:dyDescent="0.25">
      <c r="B1158" s="513"/>
      <c r="C1158" s="514"/>
      <c r="D1158" s="515"/>
      <c r="E1158" s="515"/>
      <c r="F1158" s="515"/>
      <c r="G1158" s="515"/>
      <c r="H1158" s="516"/>
      <c r="I1158" s="517"/>
      <c r="J1158" s="64"/>
    </row>
    <row r="1159" spans="2:10" ht="20.100000000000001" customHeight="1" x14ac:dyDescent="0.25">
      <c r="B1159" s="513"/>
      <c r="C1159" s="514"/>
      <c r="D1159" s="515"/>
      <c r="E1159" s="515"/>
      <c r="F1159" s="515"/>
      <c r="G1159" s="515"/>
      <c r="H1159" s="516"/>
      <c r="I1159" s="517"/>
      <c r="J1159" s="64"/>
    </row>
    <row r="1160" spans="2:10" ht="20.100000000000001" customHeight="1" x14ac:dyDescent="0.25">
      <c r="B1160" s="513"/>
      <c r="C1160" s="514"/>
      <c r="D1160" s="515"/>
      <c r="E1160" s="515"/>
      <c r="F1160" s="515"/>
      <c r="G1160" s="515"/>
      <c r="H1160" s="516"/>
      <c r="I1160" s="517"/>
      <c r="J1160" s="64"/>
    </row>
    <row r="1161" spans="2:10" ht="20.100000000000001" customHeight="1" x14ac:dyDescent="0.25">
      <c r="B1161" s="513"/>
      <c r="C1161" s="514"/>
      <c r="D1161" s="515"/>
      <c r="E1161" s="515"/>
      <c r="F1161" s="515"/>
      <c r="G1161" s="515"/>
      <c r="H1161" s="516"/>
      <c r="I1161" s="517"/>
      <c r="J1161" s="64"/>
    </row>
    <row r="1162" spans="2:10" ht="20.100000000000001" customHeight="1" x14ac:dyDescent="0.25">
      <c r="B1162" s="513"/>
      <c r="C1162" s="514"/>
      <c r="D1162" s="515"/>
      <c r="E1162" s="515"/>
      <c r="F1162" s="515"/>
      <c r="G1162" s="515"/>
      <c r="H1162" s="516"/>
      <c r="I1162" s="517"/>
      <c r="J1162" s="64"/>
    </row>
    <row r="1163" spans="2:10" ht="20.100000000000001" customHeight="1" x14ac:dyDescent="0.25">
      <c r="B1163" s="513"/>
      <c r="C1163" s="514"/>
      <c r="D1163" s="515"/>
      <c r="E1163" s="515"/>
      <c r="F1163" s="515"/>
      <c r="G1163" s="515"/>
      <c r="H1163" s="516"/>
      <c r="I1163" s="517"/>
      <c r="J1163" s="64"/>
    </row>
    <row r="1164" spans="2:10" ht="20.100000000000001" customHeight="1" x14ac:dyDescent="0.25">
      <c r="B1164" s="513"/>
      <c r="C1164" s="514"/>
      <c r="D1164" s="515"/>
      <c r="E1164" s="515"/>
      <c r="F1164" s="515"/>
      <c r="G1164" s="515"/>
      <c r="H1164" s="516"/>
      <c r="I1164" s="517"/>
      <c r="J1164" s="64"/>
    </row>
    <row r="1165" spans="2:10" ht="20.100000000000001" customHeight="1" x14ac:dyDescent="0.25">
      <c r="B1165" s="513"/>
      <c r="C1165" s="514"/>
      <c r="D1165" s="515"/>
      <c r="E1165" s="515"/>
      <c r="F1165" s="515"/>
      <c r="G1165" s="515"/>
      <c r="H1165" s="516"/>
      <c r="I1165" s="517"/>
      <c r="J1165" s="64"/>
    </row>
    <row r="1166" spans="2:10" ht="20.100000000000001" customHeight="1" x14ac:dyDescent="0.25">
      <c r="B1166" s="513"/>
      <c r="C1166" s="514"/>
      <c r="D1166" s="515"/>
      <c r="E1166" s="515"/>
      <c r="F1166" s="515"/>
      <c r="G1166" s="515"/>
      <c r="H1166" s="516"/>
      <c r="I1166" s="517"/>
      <c r="J1166" s="64"/>
    </row>
    <row r="1167" spans="2:10" ht="20.100000000000001" customHeight="1" x14ac:dyDescent="0.25">
      <c r="B1167" s="513"/>
      <c r="C1167" s="514"/>
      <c r="D1167" s="515"/>
      <c r="E1167" s="515"/>
      <c r="F1167" s="515"/>
      <c r="G1167" s="515"/>
      <c r="H1167" s="516"/>
      <c r="I1167" s="517"/>
      <c r="J1167" s="64"/>
    </row>
    <row r="1168" spans="2:10" ht="20.100000000000001" customHeight="1" x14ac:dyDescent="0.25">
      <c r="B1168" s="513"/>
      <c r="C1168" s="514"/>
      <c r="D1168" s="515"/>
      <c r="E1168" s="515"/>
      <c r="F1168" s="515"/>
      <c r="G1168" s="515"/>
      <c r="H1168" s="516"/>
      <c r="I1168" s="517"/>
      <c r="J1168" s="64"/>
    </row>
    <row r="1169" spans="2:10" ht="20.100000000000001" customHeight="1" x14ac:dyDescent="0.25">
      <c r="B1169" s="513"/>
      <c r="C1169" s="514"/>
      <c r="D1169" s="515"/>
      <c r="E1169" s="515"/>
      <c r="F1169" s="515"/>
      <c r="G1169" s="515"/>
      <c r="H1169" s="516"/>
      <c r="I1169" s="517"/>
      <c r="J1169" s="64"/>
    </row>
    <row r="1170" spans="2:10" ht="20.100000000000001" customHeight="1" x14ac:dyDescent="0.25">
      <c r="B1170" s="513"/>
      <c r="C1170" s="514"/>
      <c r="D1170" s="515"/>
      <c r="E1170" s="515"/>
      <c r="F1170" s="515"/>
      <c r="G1170" s="515"/>
      <c r="H1170" s="516"/>
      <c r="I1170" s="517"/>
      <c r="J1170" s="64"/>
    </row>
    <row r="1171" spans="2:10" ht="20.100000000000001" customHeight="1" x14ac:dyDescent="0.25">
      <c r="B1171" s="513"/>
      <c r="C1171" s="514"/>
      <c r="D1171" s="515"/>
      <c r="E1171" s="515"/>
      <c r="F1171" s="515"/>
      <c r="G1171" s="515"/>
      <c r="H1171" s="516"/>
      <c r="I1171" s="517"/>
      <c r="J1171" s="64"/>
    </row>
    <row r="1172" spans="2:10" ht="20.100000000000001" customHeight="1" x14ac:dyDescent="0.25">
      <c r="B1172" s="513"/>
      <c r="C1172" s="514"/>
      <c r="D1172" s="515"/>
      <c r="E1172" s="515"/>
      <c r="F1172" s="515"/>
      <c r="G1172" s="515"/>
      <c r="H1172" s="516"/>
      <c r="I1172" s="517"/>
      <c r="J1172" s="64"/>
    </row>
    <row r="1173" spans="2:10" ht="20.100000000000001" customHeight="1" x14ac:dyDescent="0.25">
      <c r="B1173" s="513"/>
      <c r="C1173" s="514"/>
      <c r="D1173" s="515"/>
      <c r="E1173" s="515"/>
      <c r="F1173" s="515"/>
      <c r="G1173" s="515"/>
      <c r="H1173" s="516"/>
      <c r="I1173" s="517"/>
      <c r="J1173" s="64"/>
    </row>
    <row r="1174" spans="2:10" ht="20.100000000000001" customHeight="1" x14ac:dyDescent="0.25">
      <c r="B1174" s="513"/>
      <c r="C1174" s="514"/>
      <c r="D1174" s="515"/>
      <c r="E1174" s="515"/>
      <c r="F1174" s="515"/>
      <c r="G1174" s="515"/>
      <c r="H1174" s="516"/>
      <c r="I1174" s="517"/>
      <c r="J1174" s="64"/>
    </row>
    <row r="1175" spans="2:10" ht="20.100000000000001" customHeight="1" x14ac:dyDescent="0.25">
      <c r="B1175" s="513"/>
      <c r="C1175" s="514"/>
      <c r="D1175" s="515"/>
      <c r="E1175" s="515"/>
      <c r="F1175" s="515"/>
      <c r="G1175" s="515"/>
      <c r="H1175" s="516"/>
      <c r="I1175" s="517"/>
      <c r="J1175" s="64"/>
    </row>
    <row r="1176" spans="2:10" ht="20.100000000000001" customHeight="1" x14ac:dyDescent="0.25">
      <c r="B1176" s="513"/>
      <c r="C1176" s="514"/>
      <c r="D1176" s="515"/>
      <c r="E1176" s="515"/>
      <c r="F1176" s="515"/>
      <c r="G1176" s="515"/>
      <c r="H1176" s="516"/>
      <c r="I1176" s="517"/>
      <c r="J1176" s="64"/>
    </row>
    <row r="1177" spans="2:10" ht="20.100000000000001" customHeight="1" x14ac:dyDescent="0.25">
      <c r="B1177" s="513"/>
      <c r="C1177" s="514"/>
      <c r="D1177" s="515"/>
      <c r="E1177" s="515"/>
      <c r="F1177" s="515"/>
      <c r="G1177" s="515"/>
      <c r="H1177" s="516"/>
      <c r="I1177" s="517"/>
      <c r="J1177" s="64"/>
    </row>
    <row r="1178" spans="2:10" ht="20.100000000000001" customHeight="1" x14ac:dyDescent="0.25">
      <c r="B1178" s="513"/>
      <c r="C1178" s="514"/>
      <c r="D1178" s="515"/>
      <c r="E1178" s="515"/>
      <c r="F1178" s="515"/>
      <c r="G1178" s="515"/>
      <c r="H1178" s="516"/>
      <c r="I1178" s="517"/>
      <c r="J1178" s="64"/>
    </row>
    <row r="1179" spans="2:10" ht="20.100000000000001" customHeight="1" x14ac:dyDescent="0.25">
      <c r="B1179" s="513"/>
      <c r="C1179" s="514"/>
      <c r="D1179" s="515"/>
      <c r="E1179" s="515"/>
      <c r="F1179" s="515"/>
      <c r="G1179" s="515"/>
      <c r="H1179" s="516"/>
      <c r="I1179" s="517"/>
      <c r="J1179" s="64"/>
    </row>
    <row r="1180" spans="2:10" ht="20.100000000000001" customHeight="1" x14ac:dyDescent="0.25">
      <c r="B1180" s="513"/>
      <c r="C1180" s="514"/>
      <c r="D1180" s="515"/>
      <c r="E1180" s="515"/>
      <c r="F1180" s="515"/>
      <c r="G1180" s="515"/>
      <c r="H1180" s="516"/>
      <c r="I1180" s="517"/>
      <c r="J1180" s="64"/>
    </row>
    <row r="1181" spans="2:10" ht="20.100000000000001" customHeight="1" x14ac:dyDescent="0.25">
      <c r="B1181" s="513"/>
      <c r="C1181" s="514"/>
      <c r="D1181" s="515"/>
      <c r="E1181" s="515"/>
      <c r="F1181" s="515"/>
      <c r="G1181" s="515"/>
      <c r="H1181" s="516"/>
      <c r="I1181" s="517"/>
      <c r="J1181" s="64"/>
    </row>
    <row r="1182" spans="2:10" ht="20.100000000000001" customHeight="1" x14ac:dyDescent="0.25">
      <c r="B1182" s="513"/>
      <c r="C1182" s="514"/>
      <c r="D1182" s="515"/>
      <c r="E1182" s="515"/>
      <c r="F1182" s="515"/>
      <c r="G1182" s="515"/>
      <c r="H1182" s="516"/>
      <c r="I1182" s="517"/>
      <c r="J1182" s="64"/>
    </row>
    <row r="1183" spans="2:10" ht="20.100000000000001" customHeight="1" x14ac:dyDescent="0.25">
      <c r="B1183" s="513"/>
      <c r="C1183" s="514"/>
      <c r="D1183" s="515"/>
      <c r="E1183" s="515"/>
      <c r="F1183" s="515"/>
      <c r="G1183" s="515"/>
      <c r="H1183" s="516"/>
      <c r="I1183" s="517"/>
      <c r="J1183" s="64"/>
    </row>
    <row r="1184" spans="2:10" ht="20.100000000000001" customHeight="1" x14ac:dyDescent="0.25">
      <c r="B1184" s="513"/>
      <c r="C1184" s="514"/>
      <c r="D1184" s="515"/>
      <c r="E1184" s="515"/>
      <c r="F1184" s="515"/>
      <c r="G1184" s="515"/>
      <c r="H1184" s="516"/>
      <c r="I1184" s="517"/>
      <c r="J1184" s="64"/>
    </row>
    <row r="1185" spans="2:10" ht="20.100000000000001" customHeight="1" x14ac:dyDescent="0.25">
      <c r="B1185" s="513"/>
      <c r="C1185" s="514"/>
      <c r="D1185" s="515"/>
      <c r="E1185" s="515"/>
      <c r="F1185" s="515"/>
      <c r="G1185" s="515"/>
      <c r="H1185" s="516"/>
      <c r="I1185" s="517"/>
      <c r="J1185" s="64"/>
    </row>
    <row r="1186" spans="2:10" ht="20.100000000000001" customHeight="1" x14ac:dyDescent="0.25">
      <c r="B1186" s="513"/>
      <c r="C1186" s="514"/>
      <c r="D1186" s="515"/>
      <c r="E1186" s="515"/>
      <c r="F1186" s="515"/>
      <c r="G1186" s="515"/>
      <c r="H1186" s="516"/>
      <c r="I1186" s="517"/>
      <c r="J1186" s="64"/>
    </row>
    <row r="1187" spans="2:10" ht="20.100000000000001" customHeight="1" x14ac:dyDescent="0.25">
      <c r="B1187" s="513"/>
      <c r="C1187" s="514"/>
      <c r="D1187" s="515"/>
      <c r="E1187" s="515"/>
      <c r="F1187" s="515"/>
      <c r="G1187" s="515"/>
      <c r="H1187" s="516"/>
      <c r="I1187" s="517"/>
      <c r="J1187" s="64"/>
    </row>
    <row r="1188" spans="2:10" ht="20.100000000000001" customHeight="1" x14ac:dyDescent="0.25">
      <c r="B1188" s="513"/>
      <c r="C1188" s="514"/>
      <c r="D1188" s="515"/>
      <c r="E1188" s="515"/>
      <c r="F1188" s="515"/>
      <c r="G1188" s="515"/>
      <c r="H1188" s="516"/>
      <c r="I1188" s="517"/>
      <c r="J1188" s="64"/>
    </row>
    <row r="1189" spans="2:10" ht="20.100000000000001" customHeight="1" x14ac:dyDescent="0.25">
      <c r="B1189" s="513"/>
      <c r="C1189" s="514"/>
      <c r="D1189" s="515"/>
      <c r="E1189" s="515"/>
      <c r="F1189" s="515"/>
      <c r="G1189" s="515"/>
      <c r="H1189" s="516"/>
      <c r="I1189" s="517"/>
      <c r="J1189" s="64"/>
    </row>
    <row r="1190" spans="2:10" ht="20.100000000000001" customHeight="1" x14ac:dyDescent="0.25">
      <c r="B1190" s="513"/>
      <c r="C1190" s="514"/>
      <c r="D1190" s="515"/>
      <c r="E1190" s="515"/>
      <c r="F1190" s="515"/>
      <c r="G1190" s="515"/>
      <c r="H1190" s="516"/>
      <c r="I1190" s="517"/>
      <c r="J1190" s="64"/>
    </row>
    <row r="1191" spans="2:10" ht="20.100000000000001" customHeight="1" x14ac:dyDescent="0.25">
      <c r="B1191" s="513"/>
      <c r="C1191" s="514"/>
      <c r="D1191" s="515"/>
      <c r="E1191" s="515"/>
      <c r="F1191" s="515"/>
      <c r="G1191" s="515"/>
      <c r="H1191" s="516"/>
      <c r="I1191" s="517"/>
      <c r="J1191" s="64"/>
    </row>
    <row r="1192" spans="2:10" ht="20.100000000000001" customHeight="1" x14ac:dyDescent="0.25">
      <c r="B1192" s="513"/>
      <c r="C1192" s="514"/>
      <c r="D1192" s="515"/>
      <c r="E1192" s="515"/>
      <c r="F1192" s="515"/>
      <c r="G1192" s="515"/>
      <c r="H1192" s="516"/>
      <c r="I1192" s="517"/>
      <c r="J1192" s="64"/>
    </row>
    <row r="1193" spans="2:10" ht="20.100000000000001" customHeight="1" x14ac:dyDescent="0.25">
      <c r="B1193" s="513"/>
      <c r="C1193" s="514"/>
      <c r="D1193" s="515"/>
      <c r="E1193" s="515"/>
      <c r="F1193" s="515"/>
      <c r="G1193" s="515"/>
      <c r="H1193" s="516"/>
      <c r="I1193" s="517"/>
      <c r="J1193" s="64"/>
    </row>
    <row r="1194" spans="2:10" ht="20.100000000000001" customHeight="1" x14ac:dyDescent="0.25">
      <c r="B1194" s="513"/>
      <c r="C1194" s="514"/>
      <c r="D1194" s="515"/>
      <c r="E1194" s="515"/>
      <c r="F1194" s="515"/>
      <c r="G1194" s="515"/>
      <c r="H1194" s="516"/>
      <c r="I1194" s="517"/>
      <c r="J1194" s="64"/>
    </row>
    <row r="1195" spans="2:10" ht="20.100000000000001" customHeight="1" x14ac:dyDescent="0.25">
      <c r="B1195" s="513"/>
      <c r="C1195" s="514"/>
      <c r="D1195" s="515"/>
      <c r="E1195" s="515"/>
      <c r="F1195" s="515"/>
      <c r="G1195" s="515"/>
      <c r="H1195" s="516"/>
      <c r="I1195" s="517"/>
      <c r="J1195" s="64"/>
    </row>
    <row r="1196" spans="2:10" ht="20.100000000000001" customHeight="1" x14ac:dyDescent="0.25">
      <c r="B1196" s="513"/>
      <c r="C1196" s="514"/>
      <c r="D1196" s="515"/>
      <c r="E1196" s="515"/>
      <c r="F1196" s="515"/>
      <c r="G1196" s="515"/>
      <c r="H1196" s="516"/>
      <c r="I1196" s="517"/>
      <c r="J1196" s="64"/>
    </row>
    <row r="1197" spans="2:10" ht="20.100000000000001" customHeight="1" x14ac:dyDescent="0.25">
      <c r="B1197" s="513"/>
      <c r="C1197" s="514"/>
      <c r="D1197" s="515"/>
      <c r="E1197" s="515"/>
      <c r="F1197" s="515"/>
      <c r="G1197" s="515"/>
      <c r="H1197" s="516"/>
      <c r="I1197" s="517"/>
      <c r="J1197" s="64"/>
    </row>
    <row r="1198" spans="2:10" ht="20.100000000000001" customHeight="1" x14ac:dyDescent="0.25">
      <c r="B1198" s="513"/>
      <c r="C1198" s="514"/>
      <c r="D1198" s="515"/>
      <c r="E1198" s="515"/>
      <c r="F1198" s="515"/>
      <c r="G1198" s="515"/>
      <c r="H1198" s="516"/>
      <c r="I1198" s="517"/>
      <c r="J1198" s="64"/>
    </row>
    <row r="1199" spans="2:10" ht="20.100000000000001" customHeight="1" x14ac:dyDescent="0.25">
      <c r="B1199" s="513"/>
      <c r="C1199" s="514"/>
      <c r="D1199" s="515"/>
      <c r="E1199" s="515"/>
      <c r="F1199" s="515"/>
      <c r="G1199" s="515"/>
      <c r="H1199" s="516"/>
      <c r="I1199" s="517"/>
      <c r="J1199" s="64"/>
    </row>
    <row r="1200" spans="2:10" ht="20.100000000000001" customHeight="1" x14ac:dyDescent="0.25">
      <c r="B1200" s="513"/>
      <c r="C1200" s="514"/>
      <c r="D1200" s="515"/>
      <c r="E1200" s="515"/>
      <c r="F1200" s="515"/>
      <c r="G1200" s="515"/>
      <c r="H1200" s="516"/>
      <c r="I1200" s="517"/>
      <c r="J1200" s="64"/>
    </row>
    <row r="1201" spans="2:10" ht="20.100000000000001" customHeight="1" x14ac:dyDescent="0.25">
      <c r="B1201" s="513"/>
      <c r="C1201" s="514"/>
      <c r="D1201" s="515"/>
      <c r="E1201" s="515"/>
      <c r="F1201" s="515"/>
      <c r="G1201" s="515"/>
      <c r="H1201" s="516"/>
      <c r="I1201" s="517"/>
      <c r="J1201" s="64"/>
    </row>
    <row r="1202" spans="2:10" ht="20.100000000000001" customHeight="1" x14ac:dyDescent="0.25">
      <c r="B1202" s="513"/>
      <c r="C1202" s="514"/>
      <c r="D1202" s="515"/>
      <c r="E1202" s="515"/>
      <c r="F1202" s="515"/>
      <c r="G1202" s="515"/>
      <c r="H1202" s="516"/>
      <c r="I1202" s="517"/>
      <c r="J1202" s="64"/>
    </row>
    <row r="1203" spans="2:10" ht="20.100000000000001" customHeight="1" x14ac:dyDescent="0.25">
      <c r="B1203" s="513"/>
      <c r="C1203" s="514"/>
      <c r="D1203" s="515"/>
      <c r="E1203" s="515"/>
      <c r="F1203" s="515"/>
      <c r="G1203" s="515"/>
      <c r="H1203" s="516"/>
      <c r="I1203" s="517"/>
      <c r="J1203" s="64"/>
    </row>
    <row r="1204" spans="2:10" ht="20.100000000000001" customHeight="1" x14ac:dyDescent="0.25">
      <c r="B1204" s="513"/>
      <c r="C1204" s="514"/>
      <c r="D1204" s="515"/>
      <c r="E1204" s="515"/>
      <c r="F1204" s="515"/>
      <c r="G1204" s="515"/>
      <c r="H1204" s="516"/>
      <c r="I1204" s="517"/>
      <c r="J1204" s="64"/>
    </row>
    <row r="1205" spans="2:10" ht="20.100000000000001" customHeight="1" x14ac:dyDescent="0.25">
      <c r="B1205" s="513"/>
      <c r="C1205" s="514"/>
      <c r="D1205" s="515"/>
      <c r="E1205" s="515"/>
      <c r="F1205" s="515"/>
      <c r="G1205" s="515"/>
      <c r="H1205" s="516"/>
      <c r="I1205" s="517"/>
      <c r="J1205" s="64"/>
    </row>
    <row r="1206" spans="2:10" ht="20.100000000000001" customHeight="1" x14ac:dyDescent="0.25">
      <c r="B1206" s="513"/>
      <c r="C1206" s="514"/>
      <c r="D1206" s="515"/>
      <c r="E1206" s="515"/>
      <c r="F1206" s="515"/>
      <c r="G1206" s="515"/>
      <c r="H1206" s="516"/>
      <c r="I1206" s="517"/>
      <c r="J1206" s="64"/>
    </row>
    <row r="1207" spans="2:10" ht="20.100000000000001" customHeight="1" x14ac:dyDescent="0.25">
      <c r="B1207" s="513"/>
      <c r="C1207" s="514"/>
      <c r="D1207" s="515"/>
      <c r="E1207" s="515"/>
      <c r="F1207" s="515"/>
      <c r="G1207" s="515"/>
      <c r="H1207" s="516"/>
      <c r="I1207" s="517"/>
      <c r="J1207" s="64"/>
    </row>
    <row r="1208" spans="2:10" ht="20.100000000000001" customHeight="1" x14ac:dyDescent="0.25">
      <c r="B1208" s="513"/>
      <c r="C1208" s="514"/>
      <c r="D1208" s="515"/>
      <c r="E1208" s="515"/>
      <c r="F1208" s="515"/>
      <c r="G1208" s="515"/>
      <c r="H1208" s="516"/>
      <c r="I1208" s="517"/>
      <c r="J1208" s="64"/>
    </row>
    <row r="1209" spans="2:10" ht="20.100000000000001" customHeight="1" x14ac:dyDescent="0.25">
      <c r="B1209" s="513"/>
      <c r="C1209" s="514"/>
      <c r="D1209" s="515"/>
      <c r="E1209" s="515"/>
      <c r="F1209" s="515"/>
      <c r="G1209" s="515"/>
      <c r="H1209" s="516"/>
      <c r="I1209" s="517"/>
      <c r="J1209" s="64"/>
    </row>
    <row r="1210" spans="2:10" ht="20.100000000000001" customHeight="1" x14ac:dyDescent="0.25">
      <c r="B1210" s="513"/>
      <c r="C1210" s="514"/>
      <c r="D1210" s="515"/>
      <c r="E1210" s="515"/>
      <c r="F1210" s="515"/>
      <c r="G1210" s="515"/>
      <c r="H1210" s="516"/>
      <c r="I1210" s="517"/>
      <c r="J1210" s="64"/>
    </row>
    <row r="1211" spans="2:10" ht="20.100000000000001" customHeight="1" x14ac:dyDescent="0.25">
      <c r="B1211" s="513"/>
      <c r="C1211" s="514"/>
      <c r="D1211" s="515"/>
      <c r="E1211" s="515"/>
      <c r="F1211" s="515"/>
      <c r="G1211" s="515"/>
      <c r="H1211" s="516"/>
      <c r="I1211" s="517"/>
      <c r="J1211" s="64"/>
    </row>
    <row r="1212" spans="2:10" ht="20.100000000000001" customHeight="1" x14ac:dyDescent="0.25">
      <c r="B1212" s="513"/>
      <c r="C1212" s="514"/>
      <c r="D1212" s="515"/>
      <c r="E1212" s="515"/>
      <c r="F1212" s="515"/>
      <c r="G1212" s="515"/>
      <c r="H1212" s="516"/>
      <c r="I1212" s="517"/>
      <c r="J1212" s="64"/>
    </row>
    <row r="1213" spans="2:10" ht="20.100000000000001" customHeight="1" x14ac:dyDescent="0.25">
      <c r="B1213" s="513"/>
      <c r="C1213" s="514"/>
      <c r="D1213" s="515"/>
      <c r="E1213" s="515"/>
      <c r="F1213" s="515"/>
      <c r="G1213" s="515"/>
      <c r="H1213" s="516"/>
      <c r="I1213" s="517"/>
      <c r="J1213" s="64"/>
    </row>
    <row r="1214" spans="2:10" ht="20.100000000000001" customHeight="1" x14ac:dyDescent="0.25">
      <c r="B1214" s="513"/>
      <c r="C1214" s="514"/>
      <c r="D1214" s="515"/>
      <c r="E1214" s="515"/>
      <c r="F1214" s="515"/>
      <c r="G1214" s="515"/>
      <c r="H1214" s="516"/>
      <c r="I1214" s="517"/>
      <c r="J1214" s="64"/>
    </row>
    <row r="1215" spans="2:10" ht="20.100000000000001" customHeight="1" x14ac:dyDescent="0.25">
      <c r="B1215" s="513"/>
      <c r="C1215" s="514"/>
      <c r="D1215" s="515"/>
      <c r="E1215" s="515"/>
      <c r="F1215" s="515"/>
      <c r="G1215" s="515"/>
      <c r="H1215" s="516"/>
      <c r="I1215" s="517"/>
      <c r="J1215" s="64"/>
    </row>
    <row r="1216" spans="2:10" ht="20.100000000000001" customHeight="1" x14ac:dyDescent="0.25">
      <c r="B1216" s="513"/>
      <c r="C1216" s="514"/>
      <c r="D1216" s="515"/>
      <c r="E1216" s="515"/>
      <c r="F1216" s="515"/>
      <c r="G1216" s="515"/>
      <c r="H1216" s="516"/>
      <c r="I1216" s="517"/>
      <c r="J1216" s="64"/>
    </row>
    <row r="1217" spans="2:10" ht="20.100000000000001" customHeight="1" x14ac:dyDescent="0.25">
      <c r="B1217" s="513"/>
      <c r="C1217" s="514"/>
      <c r="D1217" s="515"/>
      <c r="E1217" s="515"/>
      <c r="F1217" s="515"/>
      <c r="G1217" s="515"/>
      <c r="H1217" s="516"/>
      <c r="I1217" s="517"/>
      <c r="J1217" s="64"/>
    </row>
    <row r="1218" spans="2:10" ht="20.100000000000001" customHeight="1" x14ac:dyDescent="0.25">
      <c r="B1218" s="513"/>
      <c r="C1218" s="514"/>
      <c r="D1218" s="515"/>
      <c r="E1218" s="515"/>
      <c r="F1218" s="515"/>
      <c r="G1218" s="515"/>
      <c r="H1218" s="516"/>
      <c r="I1218" s="517"/>
      <c r="J1218" s="64"/>
    </row>
    <row r="1219" spans="2:10" ht="20.100000000000001" customHeight="1" x14ac:dyDescent="0.25">
      <c r="B1219" s="513"/>
      <c r="C1219" s="514"/>
      <c r="D1219" s="515"/>
      <c r="E1219" s="515"/>
      <c r="F1219" s="515"/>
      <c r="G1219" s="515"/>
      <c r="H1219" s="516"/>
      <c r="I1219" s="517"/>
      <c r="J1219" s="64"/>
    </row>
    <row r="1220" spans="2:10" ht="20.100000000000001" customHeight="1" x14ac:dyDescent="0.25">
      <c r="B1220" s="513"/>
      <c r="C1220" s="514"/>
      <c r="D1220" s="515"/>
      <c r="E1220" s="515"/>
      <c r="F1220" s="515"/>
      <c r="G1220" s="515"/>
      <c r="H1220" s="516"/>
      <c r="I1220" s="517"/>
      <c r="J1220" s="64"/>
    </row>
    <row r="1221" spans="2:10" ht="20.100000000000001" customHeight="1" x14ac:dyDescent="0.25">
      <c r="B1221" s="513"/>
      <c r="C1221" s="514"/>
      <c r="D1221" s="515"/>
      <c r="E1221" s="515"/>
      <c r="F1221" s="515"/>
      <c r="G1221" s="515"/>
      <c r="H1221" s="516"/>
      <c r="I1221" s="517"/>
      <c r="J1221" s="64"/>
    </row>
    <row r="1222" spans="2:10" ht="20.100000000000001" customHeight="1" x14ac:dyDescent="0.25">
      <c r="B1222" s="513"/>
      <c r="C1222" s="514"/>
      <c r="D1222" s="515"/>
      <c r="E1222" s="515"/>
      <c r="F1222" s="515"/>
      <c r="G1222" s="515"/>
      <c r="H1222" s="516"/>
      <c r="I1222" s="517"/>
      <c r="J1222" s="64"/>
    </row>
    <row r="1223" spans="2:10" ht="20.100000000000001" customHeight="1" x14ac:dyDescent="0.25">
      <c r="B1223" s="513"/>
      <c r="C1223" s="514"/>
      <c r="D1223" s="515"/>
      <c r="E1223" s="515"/>
      <c r="F1223" s="515"/>
      <c r="G1223" s="515"/>
      <c r="H1223" s="516"/>
      <c r="I1223" s="517"/>
      <c r="J1223" s="64"/>
    </row>
    <row r="1224" spans="2:10" ht="20.100000000000001" customHeight="1" x14ac:dyDescent="0.25">
      <c r="B1224" s="513"/>
      <c r="C1224" s="514"/>
      <c r="D1224" s="515"/>
      <c r="E1224" s="515"/>
      <c r="F1224" s="515"/>
      <c r="G1224" s="515"/>
      <c r="H1224" s="516"/>
      <c r="I1224" s="517"/>
      <c r="J1224" s="64"/>
    </row>
    <row r="1225" spans="2:10" ht="20.100000000000001" customHeight="1" x14ac:dyDescent="0.25">
      <c r="B1225" s="513"/>
      <c r="C1225" s="514"/>
      <c r="D1225" s="515"/>
      <c r="E1225" s="515"/>
      <c r="F1225" s="515"/>
      <c r="G1225" s="515"/>
      <c r="H1225" s="516"/>
      <c r="I1225" s="517"/>
      <c r="J1225" s="64"/>
    </row>
    <row r="1226" spans="2:10" ht="20.100000000000001" customHeight="1" x14ac:dyDescent="0.25">
      <c r="B1226" s="513"/>
      <c r="C1226" s="514"/>
      <c r="D1226" s="515"/>
      <c r="E1226" s="515"/>
      <c r="F1226" s="515"/>
      <c r="G1226" s="515"/>
      <c r="H1226" s="516"/>
      <c r="I1226" s="517"/>
      <c r="J1226" s="64"/>
    </row>
    <row r="1227" spans="2:10" ht="20.100000000000001" customHeight="1" x14ac:dyDescent="0.25">
      <c r="B1227" s="513"/>
      <c r="C1227" s="514"/>
      <c r="D1227" s="515"/>
      <c r="E1227" s="515"/>
      <c r="F1227" s="515"/>
      <c r="G1227" s="515"/>
      <c r="H1227" s="516"/>
      <c r="I1227" s="517"/>
      <c r="J1227" s="64"/>
    </row>
    <row r="1228" spans="2:10" ht="20.100000000000001" customHeight="1" x14ac:dyDescent="0.25">
      <c r="B1228" s="513"/>
      <c r="C1228" s="514"/>
      <c r="D1228" s="515"/>
      <c r="E1228" s="515"/>
      <c r="F1228" s="515"/>
      <c r="G1228" s="515"/>
      <c r="H1228" s="516"/>
      <c r="I1228" s="517"/>
      <c r="J1228" s="64"/>
    </row>
    <row r="1229" spans="2:10" ht="20.100000000000001" customHeight="1" x14ac:dyDescent="0.25">
      <c r="B1229" s="513"/>
      <c r="C1229" s="514"/>
      <c r="D1229" s="515"/>
      <c r="E1229" s="515"/>
      <c r="F1229" s="515"/>
      <c r="G1229" s="515"/>
      <c r="H1229" s="516"/>
      <c r="I1229" s="517"/>
      <c r="J1229" s="64"/>
    </row>
    <row r="1230" spans="2:10" ht="20.100000000000001" customHeight="1" x14ac:dyDescent="0.25">
      <c r="B1230" s="513"/>
      <c r="C1230" s="514"/>
      <c r="D1230" s="515"/>
      <c r="E1230" s="515"/>
      <c r="F1230" s="515"/>
      <c r="G1230" s="515"/>
      <c r="H1230" s="516"/>
      <c r="I1230" s="517"/>
      <c r="J1230" s="64"/>
    </row>
    <row r="1231" spans="2:10" ht="20.100000000000001" customHeight="1" x14ac:dyDescent="0.25">
      <c r="B1231" s="513"/>
      <c r="C1231" s="514"/>
      <c r="D1231" s="515"/>
      <c r="E1231" s="515"/>
      <c r="F1231" s="515"/>
      <c r="G1231" s="515"/>
      <c r="H1231" s="516"/>
      <c r="I1231" s="517"/>
      <c r="J1231" s="64"/>
    </row>
    <row r="1232" spans="2:10" ht="20.100000000000001" customHeight="1" x14ac:dyDescent="0.25">
      <c r="B1232" s="513"/>
      <c r="C1232" s="514"/>
      <c r="D1232" s="515"/>
      <c r="E1232" s="515"/>
      <c r="F1232" s="515"/>
      <c r="G1232" s="515"/>
      <c r="H1232" s="516"/>
      <c r="I1232" s="517"/>
      <c r="J1232" s="64"/>
    </row>
    <row r="1233" spans="2:10" ht="20.100000000000001" customHeight="1" x14ac:dyDescent="0.25">
      <c r="B1233" s="513"/>
      <c r="C1233" s="514"/>
      <c r="D1233" s="515"/>
      <c r="E1233" s="515"/>
      <c r="F1233" s="515"/>
      <c r="G1233" s="515"/>
      <c r="H1233" s="516"/>
      <c r="I1233" s="517"/>
      <c r="J1233" s="64"/>
    </row>
    <row r="1234" spans="2:10" ht="20.100000000000001" customHeight="1" x14ac:dyDescent="0.25">
      <c r="B1234" s="513"/>
      <c r="C1234" s="514"/>
      <c r="D1234" s="515"/>
      <c r="E1234" s="515"/>
      <c r="F1234" s="515"/>
      <c r="G1234" s="515"/>
      <c r="H1234" s="516"/>
      <c r="I1234" s="517"/>
      <c r="J1234" s="64"/>
    </row>
    <row r="1235" spans="2:10" ht="20.100000000000001" customHeight="1" x14ac:dyDescent="0.25">
      <c r="B1235" s="513"/>
      <c r="C1235" s="514"/>
      <c r="D1235" s="515"/>
      <c r="E1235" s="515"/>
      <c r="F1235" s="515"/>
      <c r="G1235" s="515"/>
      <c r="H1235" s="516"/>
      <c r="I1235" s="517"/>
      <c r="J1235" s="64"/>
    </row>
    <row r="1236" spans="2:10" ht="20.100000000000001" customHeight="1" x14ac:dyDescent="0.25">
      <c r="B1236" s="513"/>
      <c r="C1236" s="514"/>
      <c r="D1236" s="515"/>
      <c r="E1236" s="515"/>
      <c r="F1236" s="515"/>
      <c r="G1236" s="515"/>
      <c r="H1236" s="516"/>
      <c r="I1236" s="517"/>
      <c r="J1236" s="64"/>
    </row>
    <row r="1237" spans="2:10" ht="20.100000000000001" customHeight="1" x14ac:dyDescent="0.25">
      <c r="B1237" s="513"/>
      <c r="C1237" s="514"/>
      <c r="D1237" s="515"/>
      <c r="E1237" s="515"/>
      <c r="F1237" s="515"/>
      <c r="G1237" s="515"/>
      <c r="H1237" s="516"/>
      <c r="I1237" s="517"/>
      <c r="J1237" s="64"/>
    </row>
    <row r="1238" spans="2:10" ht="20.100000000000001" customHeight="1" x14ac:dyDescent="0.25">
      <c r="B1238" s="513"/>
      <c r="C1238" s="514"/>
      <c r="D1238" s="515"/>
      <c r="E1238" s="515"/>
      <c r="F1238" s="515"/>
      <c r="G1238" s="515"/>
      <c r="H1238" s="516"/>
      <c r="I1238" s="517"/>
      <c r="J1238" s="64"/>
    </row>
    <row r="1239" spans="2:10" ht="20.100000000000001" customHeight="1" x14ac:dyDescent="0.25">
      <c r="B1239" s="513"/>
      <c r="C1239" s="514"/>
      <c r="D1239" s="515"/>
      <c r="E1239" s="515"/>
      <c r="F1239" s="515"/>
      <c r="G1239" s="515"/>
      <c r="H1239" s="516"/>
      <c r="I1239" s="517"/>
      <c r="J1239" s="64"/>
    </row>
    <row r="1240" spans="2:10" ht="20.100000000000001" customHeight="1" x14ac:dyDescent="0.25">
      <c r="B1240" s="513"/>
      <c r="C1240" s="514"/>
      <c r="D1240" s="515"/>
      <c r="E1240" s="515"/>
      <c r="F1240" s="515"/>
      <c r="G1240" s="515"/>
      <c r="H1240" s="516"/>
      <c r="I1240" s="517"/>
      <c r="J1240" s="64"/>
    </row>
    <row r="1241" spans="2:10" ht="20.100000000000001" customHeight="1" x14ac:dyDescent="0.25">
      <c r="B1241" s="513"/>
      <c r="C1241" s="514"/>
      <c r="D1241" s="515"/>
      <c r="E1241" s="515"/>
      <c r="F1241" s="515"/>
      <c r="G1241" s="515"/>
      <c r="H1241" s="516"/>
      <c r="I1241" s="517"/>
      <c r="J1241" s="64"/>
    </row>
    <row r="1242" spans="2:10" ht="20.100000000000001" customHeight="1" x14ac:dyDescent="0.25">
      <c r="B1242" s="513"/>
      <c r="C1242" s="514"/>
      <c r="D1242" s="515"/>
      <c r="E1242" s="515"/>
      <c r="F1242" s="515"/>
      <c r="G1242" s="515"/>
      <c r="H1242" s="516"/>
      <c r="I1242" s="517"/>
      <c r="J1242" s="64"/>
    </row>
    <row r="1243" spans="2:10" ht="20.100000000000001" customHeight="1" x14ac:dyDescent="0.25">
      <c r="B1243" s="513"/>
      <c r="C1243" s="514"/>
      <c r="D1243" s="515"/>
      <c r="E1243" s="515"/>
      <c r="F1243" s="515"/>
      <c r="G1243" s="515"/>
      <c r="H1243" s="516"/>
      <c r="I1243" s="517"/>
      <c r="J1243" s="64"/>
    </row>
    <row r="1244" spans="2:10" ht="20.100000000000001" customHeight="1" x14ac:dyDescent="0.25">
      <c r="B1244" s="513"/>
      <c r="C1244" s="514"/>
      <c r="D1244" s="515"/>
      <c r="E1244" s="515"/>
      <c r="F1244" s="515"/>
      <c r="G1244" s="515"/>
      <c r="H1244" s="516"/>
      <c r="I1244" s="517"/>
      <c r="J1244" s="64"/>
    </row>
    <row r="1245" spans="2:10" ht="20.100000000000001" customHeight="1" x14ac:dyDescent="0.25">
      <c r="B1245" s="513"/>
      <c r="C1245" s="514"/>
      <c r="D1245" s="515"/>
      <c r="E1245" s="515"/>
      <c r="F1245" s="515"/>
      <c r="G1245" s="515"/>
      <c r="H1245" s="516"/>
      <c r="I1245" s="517"/>
      <c r="J1245" s="64"/>
    </row>
    <row r="1246" spans="2:10" ht="20.100000000000001" customHeight="1" x14ac:dyDescent="0.25">
      <c r="B1246" s="513"/>
      <c r="C1246" s="514"/>
      <c r="D1246" s="515"/>
      <c r="E1246" s="515"/>
      <c r="F1246" s="515"/>
      <c r="G1246" s="515"/>
      <c r="H1246" s="516"/>
      <c r="I1246" s="517"/>
      <c r="J1246" s="64"/>
    </row>
    <row r="1247" spans="2:10" ht="20.100000000000001" customHeight="1" x14ac:dyDescent="0.25">
      <c r="B1247" s="513"/>
      <c r="C1247" s="514"/>
      <c r="D1247" s="515"/>
      <c r="E1247" s="515"/>
      <c r="F1247" s="515"/>
      <c r="G1247" s="515"/>
      <c r="H1247" s="516"/>
      <c r="I1247" s="517"/>
      <c r="J1247" s="64"/>
    </row>
    <row r="1248" spans="2:10" ht="20.100000000000001" customHeight="1" x14ac:dyDescent="0.25">
      <c r="B1248" s="513"/>
      <c r="C1248" s="514"/>
      <c r="D1248" s="515"/>
      <c r="E1248" s="515"/>
      <c r="F1248" s="515"/>
      <c r="G1248" s="515"/>
      <c r="H1248" s="516"/>
      <c r="I1248" s="517"/>
      <c r="J1248" s="64"/>
    </row>
    <row r="1249" spans="2:10" ht="20.100000000000001" customHeight="1" x14ac:dyDescent="0.25">
      <c r="B1249" s="513"/>
      <c r="C1249" s="514"/>
      <c r="D1249" s="515"/>
      <c r="E1249" s="515"/>
      <c r="F1249" s="515"/>
      <c r="G1249" s="515"/>
      <c r="H1249" s="516"/>
      <c r="I1249" s="517"/>
      <c r="J1249" s="64"/>
    </row>
    <row r="1250" spans="2:10" ht="20.100000000000001" customHeight="1" x14ac:dyDescent="0.25">
      <c r="B1250" s="513"/>
      <c r="C1250" s="514"/>
      <c r="D1250" s="515"/>
      <c r="E1250" s="515"/>
      <c r="F1250" s="515"/>
      <c r="G1250" s="515"/>
      <c r="H1250" s="516"/>
      <c r="I1250" s="517"/>
      <c r="J1250" s="64"/>
    </row>
    <row r="1251" spans="2:10" ht="20.100000000000001" customHeight="1" x14ac:dyDescent="0.25">
      <c r="B1251" s="513"/>
      <c r="C1251" s="514"/>
      <c r="D1251" s="515"/>
      <c r="E1251" s="515"/>
      <c r="F1251" s="515"/>
      <c r="G1251" s="515"/>
      <c r="H1251" s="516"/>
      <c r="I1251" s="517"/>
      <c r="J1251" s="64"/>
    </row>
    <row r="1252" spans="2:10" ht="20.100000000000001" customHeight="1" x14ac:dyDescent="0.25">
      <c r="B1252" s="513"/>
      <c r="C1252" s="514"/>
      <c r="D1252" s="515"/>
      <c r="E1252" s="515"/>
      <c r="F1252" s="515"/>
      <c r="G1252" s="515"/>
      <c r="H1252" s="516"/>
      <c r="I1252" s="517"/>
      <c r="J1252" s="64"/>
    </row>
    <row r="1253" spans="2:10" ht="20.100000000000001" customHeight="1" x14ac:dyDescent="0.25">
      <c r="B1253" s="513"/>
      <c r="C1253" s="514"/>
      <c r="D1253" s="515"/>
      <c r="E1253" s="515"/>
      <c r="F1253" s="515"/>
      <c r="G1253" s="515"/>
      <c r="H1253" s="516"/>
      <c r="I1253" s="517"/>
      <c r="J1253" s="64"/>
    </row>
    <row r="1254" spans="2:10" ht="20.100000000000001" customHeight="1" x14ac:dyDescent="0.25">
      <c r="B1254" s="513"/>
      <c r="C1254" s="514"/>
      <c r="D1254" s="515"/>
      <c r="E1254" s="515"/>
      <c r="F1254" s="515"/>
      <c r="G1254" s="515"/>
      <c r="H1254" s="516"/>
      <c r="I1254" s="517"/>
      <c r="J1254" s="64"/>
    </row>
    <row r="1255" spans="2:10" ht="20.100000000000001" customHeight="1" x14ac:dyDescent="0.25">
      <c r="B1255" s="513"/>
      <c r="C1255" s="514"/>
      <c r="D1255" s="515"/>
      <c r="E1255" s="515"/>
      <c r="F1255" s="515"/>
      <c r="G1255" s="515"/>
      <c r="H1255" s="516"/>
      <c r="I1255" s="517"/>
      <c r="J1255" s="64"/>
    </row>
    <row r="1256" spans="2:10" ht="20.100000000000001" customHeight="1" x14ac:dyDescent="0.25">
      <c r="B1256" s="513"/>
      <c r="C1256" s="514"/>
      <c r="D1256" s="515"/>
      <c r="E1256" s="515"/>
      <c r="F1256" s="515"/>
      <c r="G1256" s="515"/>
      <c r="H1256" s="516"/>
      <c r="I1256" s="517"/>
      <c r="J1256" s="64"/>
    </row>
    <row r="1257" spans="2:10" ht="20.100000000000001" customHeight="1" x14ac:dyDescent="0.25">
      <c r="B1257" s="513"/>
      <c r="C1257" s="514"/>
      <c r="D1257" s="515"/>
      <c r="E1257" s="515"/>
      <c r="F1257" s="515"/>
      <c r="G1257" s="515"/>
      <c r="H1257" s="516"/>
      <c r="I1257" s="517"/>
      <c r="J1257" s="64"/>
    </row>
    <row r="1258" spans="2:10" ht="20.100000000000001" customHeight="1" x14ac:dyDescent="0.25">
      <c r="B1258" s="513"/>
      <c r="C1258" s="514"/>
      <c r="D1258" s="515"/>
      <c r="E1258" s="515"/>
      <c r="F1258" s="515"/>
      <c r="G1258" s="515"/>
      <c r="H1258" s="516"/>
      <c r="I1258" s="517"/>
      <c r="J1258" s="64"/>
    </row>
    <row r="1259" spans="2:10" ht="20.100000000000001" customHeight="1" x14ac:dyDescent="0.25">
      <c r="B1259" s="513"/>
      <c r="C1259" s="514"/>
      <c r="D1259" s="515"/>
      <c r="E1259" s="515"/>
      <c r="F1259" s="515"/>
      <c r="G1259" s="515"/>
      <c r="H1259" s="516"/>
      <c r="I1259" s="517"/>
      <c r="J1259" s="64"/>
    </row>
    <row r="1260" spans="2:10" ht="20.100000000000001" customHeight="1" x14ac:dyDescent="0.25">
      <c r="B1260" s="513"/>
      <c r="C1260" s="514"/>
      <c r="D1260" s="515"/>
      <c r="E1260" s="515"/>
      <c r="F1260" s="515"/>
      <c r="G1260" s="515"/>
      <c r="H1260" s="516"/>
      <c r="I1260" s="517"/>
      <c r="J1260" s="64"/>
    </row>
    <row r="1261" spans="2:10" ht="20.100000000000001" customHeight="1" x14ac:dyDescent="0.25">
      <c r="B1261" s="513"/>
      <c r="C1261" s="514"/>
      <c r="D1261" s="515"/>
      <c r="E1261" s="515"/>
      <c r="F1261" s="515"/>
      <c r="G1261" s="515"/>
      <c r="H1261" s="516"/>
      <c r="I1261" s="517"/>
      <c r="J1261" s="64"/>
    </row>
    <row r="1262" spans="2:10" ht="20.100000000000001" customHeight="1" x14ac:dyDescent="0.25">
      <c r="B1262" s="513"/>
      <c r="C1262" s="514"/>
      <c r="D1262" s="515"/>
      <c r="E1262" s="515"/>
      <c r="F1262" s="515"/>
      <c r="G1262" s="515"/>
      <c r="H1262" s="516"/>
      <c r="I1262" s="517"/>
      <c r="J1262" s="64"/>
    </row>
    <row r="1263" spans="2:10" ht="20.100000000000001" customHeight="1" x14ac:dyDescent="0.25">
      <c r="B1263" s="513"/>
      <c r="C1263" s="514"/>
      <c r="D1263" s="515"/>
      <c r="E1263" s="515"/>
      <c r="F1263" s="515"/>
      <c r="G1263" s="515"/>
      <c r="H1263" s="516"/>
      <c r="I1263" s="517"/>
      <c r="J1263" s="64"/>
    </row>
    <row r="1264" spans="2:10" ht="20.100000000000001" customHeight="1" x14ac:dyDescent="0.25">
      <c r="B1264" s="513"/>
      <c r="C1264" s="514"/>
      <c r="D1264" s="515"/>
      <c r="E1264" s="515"/>
      <c r="F1264" s="515"/>
      <c r="G1264" s="515"/>
      <c r="H1264" s="516"/>
      <c r="I1264" s="517"/>
      <c r="J1264" s="64"/>
    </row>
    <row r="1265" spans="2:10" ht="20.100000000000001" customHeight="1" x14ac:dyDescent="0.25">
      <c r="B1265" s="513"/>
      <c r="C1265" s="514"/>
      <c r="D1265" s="515"/>
      <c r="E1265" s="515"/>
      <c r="F1265" s="515"/>
      <c r="G1265" s="515"/>
      <c r="H1265" s="516"/>
      <c r="I1265" s="517"/>
      <c r="J1265" s="64"/>
    </row>
    <row r="1266" spans="2:10" ht="20.100000000000001" customHeight="1" x14ac:dyDescent="0.25">
      <c r="B1266" s="513"/>
      <c r="C1266" s="514"/>
      <c r="D1266" s="515"/>
      <c r="E1266" s="515"/>
      <c r="F1266" s="515"/>
      <c r="G1266" s="515"/>
      <c r="H1266" s="516"/>
      <c r="I1266" s="517"/>
      <c r="J1266" s="64"/>
    </row>
    <row r="1267" spans="2:10" ht="20.100000000000001" customHeight="1" x14ac:dyDescent="0.25">
      <c r="B1267" s="513"/>
      <c r="C1267" s="514"/>
      <c r="D1267" s="515"/>
      <c r="E1267" s="515"/>
      <c r="F1267" s="515"/>
      <c r="G1267" s="515"/>
      <c r="H1267" s="516"/>
      <c r="I1267" s="517"/>
      <c r="J1267" s="64"/>
    </row>
    <row r="1268" spans="2:10" ht="20.100000000000001" customHeight="1" x14ac:dyDescent="0.25">
      <c r="B1268" s="513"/>
      <c r="C1268" s="514"/>
      <c r="D1268" s="515"/>
      <c r="E1268" s="515"/>
      <c r="F1268" s="515"/>
      <c r="G1268" s="515"/>
      <c r="H1268" s="516"/>
      <c r="I1268" s="517"/>
      <c r="J1268" s="64"/>
    </row>
    <row r="1269" spans="2:10" ht="20.100000000000001" customHeight="1" x14ac:dyDescent="0.25">
      <c r="B1269" s="513"/>
      <c r="C1269" s="514"/>
      <c r="D1269" s="515"/>
      <c r="E1269" s="515"/>
      <c r="F1269" s="515"/>
      <c r="G1269" s="515"/>
      <c r="H1269" s="516"/>
      <c r="I1269" s="517"/>
      <c r="J1269" s="64"/>
    </row>
    <row r="1270" spans="2:10" ht="20.100000000000001" customHeight="1" x14ac:dyDescent="0.25">
      <c r="B1270" s="513"/>
      <c r="C1270" s="514"/>
      <c r="D1270" s="515"/>
      <c r="E1270" s="515"/>
      <c r="F1270" s="515"/>
      <c r="G1270" s="515"/>
      <c r="H1270" s="516"/>
      <c r="I1270" s="517"/>
      <c r="J1270" s="64"/>
    </row>
    <row r="1271" spans="2:10" ht="20.100000000000001" customHeight="1" x14ac:dyDescent="0.25">
      <c r="B1271" s="513"/>
      <c r="C1271" s="514"/>
      <c r="D1271" s="515"/>
      <c r="E1271" s="515"/>
      <c r="F1271" s="515"/>
      <c r="G1271" s="515"/>
      <c r="H1271" s="516"/>
      <c r="I1271" s="517"/>
      <c r="J1271" s="64"/>
    </row>
    <row r="1272" spans="2:10" ht="20.100000000000001" customHeight="1" x14ac:dyDescent="0.25">
      <c r="B1272" s="513"/>
      <c r="C1272" s="514"/>
      <c r="D1272" s="515"/>
      <c r="E1272" s="515"/>
      <c r="F1272" s="515"/>
      <c r="G1272" s="515"/>
      <c r="H1272" s="516"/>
      <c r="I1272" s="517"/>
      <c r="J1272" s="64"/>
    </row>
    <row r="1273" spans="2:10" ht="20.100000000000001" customHeight="1" x14ac:dyDescent="0.25">
      <c r="B1273" s="513"/>
      <c r="C1273" s="514"/>
      <c r="D1273" s="515"/>
      <c r="E1273" s="515"/>
      <c r="F1273" s="515"/>
      <c r="G1273" s="515"/>
      <c r="H1273" s="516"/>
      <c r="I1273" s="517"/>
      <c r="J1273" s="64"/>
    </row>
    <row r="1274" spans="2:10" ht="20.100000000000001" customHeight="1" x14ac:dyDescent="0.25">
      <c r="B1274" s="513"/>
      <c r="C1274" s="514"/>
      <c r="D1274" s="515"/>
      <c r="E1274" s="515"/>
      <c r="F1274" s="515"/>
      <c r="G1274" s="515"/>
      <c r="H1274" s="516"/>
      <c r="I1274" s="517"/>
      <c r="J1274" s="64"/>
    </row>
    <row r="1275" spans="2:10" ht="20.100000000000001" customHeight="1" x14ac:dyDescent="0.25">
      <c r="B1275" s="513"/>
      <c r="C1275" s="514"/>
      <c r="D1275" s="515"/>
      <c r="E1275" s="515"/>
      <c r="F1275" s="515"/>
      <c r="G1275" s="515"/>
      <c r="H1275" s="516"/>
      <c r="I1275" s="517"/>
      <c r="J1275" s="64"/>
    </row>
    <row r="1276" spans="2:10" ht="20.100000000000001" customHeight="1" x14ac:dyDescent="0.25">
      <c r="B1276" s="513"/>
      <c r="C1276" s="514"/>
      <c r="D1276" s="515"/>
      <c r="E1276" s="515"/>
      <c r="F1276" s="515"/>
      <c r="G1276" s="515"/>
      <c r="H1276" s="516"/>
      <c r="I1276" s="517"/>
      <c r="J1276" s="64"/>
    </row>
    <row r="1277" spans="2:10" ht="20.100000000000001" customHeight="1" x14ac:dyDescent="0.25">
      <c r="B1277" s="513"/>
      <c r="C1277" s="514"/>
      <c r="D1277" s="515"/>
      <c r="E1277" s="515"/>
      <c r="F1277" s="515"/>
      <c r="G1277" s="515"/>
      <c r="H1277" s="516"/>
      <c r="I1277" s="517"/>
      <c r="J1277" s="64"/>
    </row>
    <row r="1278" spans="2:10" ht="20.100000000000001" customHeight="1" x14ac:dyDescent="0.25">
      <c r="B1278" s="513"/>
      <c r="C1278" s="514"/>
      <c r="D1278" s="515"/>
      <c r="E1278" s="515"/>
      <c r="F1278" s="515"/>
      <c r="G1278" s="515"/>
      <c r="H1278" s="516"/>
      <c r="I1278" s="517"/>
      <c r="J1278" s="64"/>
    </row>
    <row r="1279" spans="2:10" ht="20.100000000000001" customHeight="1" x14ac:dyDescent="0.25">
      <c r="B1279" s="513"/>
      <c r="C1279" s="514"/>
      <c r="D1279" s="515"/>
      <c r="E1279" s="515"/>
      <c r="F1279" s="515"/>
      <c r="G1279" s="515"/>
      <c r="H1279" s="516"/>
      <c r="I1279" s="517"/>
      <c r="J1279" s="64"/>
    </row>
    <row r="1280" spans="2:10" ht="20.100000000000001" customHeight="1" x14ac:dyDescent="0.25">
      <c r="B1280" s="513"/>
      <c r="C1280" s="514"/>
      <c r="D1280" s="515"/>
      <c r="E1280" s="515"/>
      <c r="F1280" s="515"/>
      <c r="G1280" s="515"/>
      <c r="H1280" s="516"/>
      <c r="I1280" s="517"/>
      <c r="J1280" s="64"/>
    </row>
    <row r="1281" spans="2:10" ht="20.100000000000001" customHeight="1" x14ac:dyDescent="0.25">
      <c r="B1281" s="513"/>
      <c r="C1281" s="514"/>
      <c r="D1281" s="515"/>
      <c r="E1281" s="515"/>
      <c r="F1281" s="515"/>
      <c r="G1281" s="515"/>
      <c r="H1281" s="516"/>
      <c r="I1281" s="517"/>
      <c r="J1281" s="64"/>
    </row>
    <row r="1282" spans="2:10" ht="20.100000000000001" customHeight="1" x14ac:dyDescent="0.25">
      <c r="B1282" s="513"/>
      <c r="C1282" s="514"/>
      <c r="D1282" s="515"/>
      <c r="E1282" s="515"/>
      <c r="F1282" s="515"/>
      <c r="G1282" s="515"/>
      <c r="H1282" s="516"/>
      <c r="I1282" s="517"/>
      <c r="J1282" s="64"/>
    </row>
    <row r="1283" spans="2:10" ht="20.100000000000001" customHeight="1" x14ac:dyDescent="0.25">
      <c r="B1283" s="513"/>
      <c r="C1283" s="514"/>
      <c r="D1283" s="515"/>
      <c r="E1283" s="515"/>
      <c r="F1283" s="515"/>
      <c r="G1283" s="515"/>
      <c r="H1283" s="516"/>
      <c r="I1283" s="517"/>
      <c r="J1283" s="64"/>
    </row>
    <row r="1284" spans="2:10" ht="20.100000000000001" customHeight="1" x14ac:dyDescent="0.25">
      <c r="B1284" s="513"/>
      <c r="C1284" s="514"/>
      <c r="D1284" s="515"/>
      <c r="E1284" s="515"/>
      <c r="F1284" s="515"/>
      <c r="G1284" s="515"/>
      <c r="H1284" s="516"/>
      <c r="I1284" s="517"/>
      <c r="J1284" s="64"/>
    </row>
    <row r="1285" spans="2:10" ht="20.100000000000001" customHeight="1" x14ac:dyDescent="0.25">
      <c r="B1285" s="513"/>
      <c r="C1285" s="514"/>
      <c r="D1285" s="515"/>
      <c r="E1285" s="515"/>
      <c r="F1285" s="515"/>
      <c r="G1285" s="515"/>
      <c r="H1285" s="516"/>
      <c r="I1285" s="517"/>
      <c r="J1285" s="64"/>
    </row>
    <row r="1286" spans="2:10" ht="20.100000000000001" customHeight="1" x14ac:dyDescent="0.25">
      <c r="B1286" s="513"/>
      <c r="C1286" s="514"/>
      <c r="D1286" s="515"/>
      <c r="E1286" s="515"/>
      <c r="F1286" s="515"/>
      <c r="G1286" s="515"/>
      <c r="H1286" s="516"/>
      <c r="I1286" s="517"/>
      <c r="J1286" s="64"/>
    </row>
    <row r="1287" spans="2:10" ht="20.100000000000001" customHeight="1" x14ac:dyDescent="0.25">
      <c r="B1287" s="513"/>
      <c r="C1287" s="514"/>
      <c r="D1287" s="515"/>
      <c r="E1287" s="515"/>
      <c r="F1287" s="515"/>
      <c r="G1287" s="515"/>
      <c r="H1287" s="516"/>
      <c r="I1287" s="517"/>
      <c r="J1287" s="64"/>
    </row>
    <row r="1288" spans="2:10" ht="20.100000000000001" customHeight="1" x14ac:dyDescent="0.25">
      <c r="B1288" s="513"/>
      <c r="C1288" s="514"/>
      <c r="D1288" s="515"/>
      <c r="E1288" s="515"/>
      <c r="F1288" s="515"/>
      <c r="G1288" s="515"/>
      <c r="H1288" s="516"/>
      <c r="I1288" s="517"/>
      <c r="J1288" s="64"/>
    </row>
    <row r="1289" spans="2:10" ht="20.100000000000001" customHeight="1" x14ac:dyDescent="0.25">
      <c r="B1289" s="513"/>
      <c r="C1289" s="514"/>
      <c r="D1289" s="515"/>
      <c r="E1289" s="515"/>
      <c r="F1289" s="515"/>
      <c r="G1289" s="515"/>
      <c r="H1289" s="516"/>
      <c r="I1289" s="517"/>
      <c r="J1289" s="64"/>
    </row>
    <row r="1290" spans="2:10" ht="20.100000000000001" customHeight="1" x14ac:dyDescent="0.25">
      <c r="B1290" s="513"/>
      <c r="C1290" s="514"/>
      <c r="D1290" s="515"/>
      <c r="E1290" s="515"/>
      <c r="F1290" s="515"/>
      <c r="G1290" s="515"/>
      <c r="H1290" s="516"/>
      <c r="I1290" s="517"/>
      <c r="J1290" s="64"/>
    </row>
    <row r="1291" spans="2:10" ht="20.100000000000001" customHeight="1" x14ac:dyDescent="0.25">
      <c r="B1291" s="513"/>
      <c r="C1291" s="514"/>
      <c r="D1291" s="515"/>
      <c r="E1291" s="515"/>
      <c r="F1291" s="515"/>
      <c r="G1291" s="515"/>
      <c r="H1291" s="516"/>
      <c r="I1291" s="517"/>
      <c r="J1291" s="64"/>
    </row>
    <row r="1292" spans="2:10" ht="20.100000000000001" customHeight="1" x14ac:dyDescent="0.25">
      <c r="B1292" s="513"/>
      <c r="C1292" s="514"/>
      <c r="D1292" s="515"/>
      <c r="E1292" s="515"/>
      <c r="F1292" s="515"/>
      <c r="G1292" s="515"/>
      <c r="H1292" s="516"/>
      <c r="I1292" s="517"/>
      <c r="J1292" s="64"/>
    </row>
    <row r="1293" spans="2:10" ht="20.100000000000001" customHeight="1" x14ac:dyDescent="0.25">
      <c r="B1293" s="513"/>
      <c r="C1293" s="514"/>
      <c r="D1293" s="515"/>
      <c r="E1293" s="515"/>
      <c r="F1293" s="515"/>
      <c r="G1293" s="515"/>
      <c r="H1293" s="516"/>
      <c r="I1293" s="517"/>
      <c r="J1293" s="64"/>
    </row>
    <row r="1294" spans="2:10" ht="20.100000000000001" customHeight="1" x14ac:dyDescent="0.25">
      <c r="B1294" s="513"/>
      <c r="C1294" s="514"/>
      <c r="D1294" s="515"/>
      <c r="E1294" s="515"/>
      <c r="F1294" s="515"/>
      <c r="G1294" s="515"/>
      <c r="H1294" s="516"/>
      <c r="I1294" s="517"/>
      <c r="J1294" s="64"/>
    </row>
    <row r="1295" spans="2:10" ht="20.100000000000001" customHeight="1" x14ac:dyDescent="0.25">
      <c r="B1295" s="513"/>
      <c r="C1295" s="514"/>
      <c r="D1295" s="515"/>
      <c r="E1295" s="515"/>
      <c r="F1295" s="515"/>
      <c r="G1295" s="515"/>
      <c r="H1295" s="516"/>
      <c r="I1295" s="517"/>
      <c r="J1295" s="64"/>
    </row>
    <row r="1296" spans="2:10" ht="20.100000000000001" customHeight="1" x14ac:dyDescent="0.25">
      <c r="B1296" s="513"/>
      <c r="C1296" s="514"/>
      <c r="D1296" s="515"/>
      <c r="E1296" s="515"/>
      <c r="F1296" s="515"/>
      <c r="G1296" s="515"/>
      <c r="H1296" s="516"/>
      <c r="I1296" s="517"/>
      <c r="J1296" s="64"/>
    </row>
    <row r="1297" spans="2:10" ht="20.100000000000001" customHeight="1" x14ac:dyDescent="0.25">
      <c r="B1297" s="513"/>
      <c r="C1297" s="514"/>
      <c r="D1297" s="515"/>
      <c r="E1297" s="515"/>
      <c r="F1297" s="515"/>
      <c r="G1297" s="515"/>
      <c r="H1297" s="516"/>
      <c r="I1297" s="517"/>
      <c r="J1297" s="64"/>
    </row>
    <row r="1298" spans="2:10" ht="20.100000000000001" customHeight="1" x14ac:dyDescent="0.25">
      <c r="B1298" s="513"/>
      <c r="C1298" s="514"/>
      <c r="D1298" s="515"/>
      <c r="E1298" s="515"/>
      <c r="F1298" s="515"/>
      <c r="G1298" s="515"/>
      <c r="H1298" s="516"/>
      <c r="I1298" s="517"/>
      <c r="J1298" s="64"/>
    </row>
    <row r="1299" spans="2:10" ht="20.100000000000001" customHeight="1" x14ac:dyDescent="0.25">
      <c r="B1299" s="513"/>
      <c r="C1299" s="514"/>
      <c r="D1299" s="515"/>
      <c r="E1299" s="515"/>
      <c r="F1299" s="515"/>
      <c r="G1299" s="515"/>
      <c r="H1299" s="516"/>
      <c r="I1299" s="517"/>
      <c r="J1299" s="64"/>
    </row>
    <row r="1300" spans="2:10" ht="20.100000000000001" customHeight="1" x14ac:dyDescent="0.25">
      <c r="B1300" s="513"/>
      <c r="C1300" s="514"/>
      <c r="D1300" s="515"/>
      <c r="E1300" s="515"/>
      <c r="F1300" s="515"/>
      <c r="G1300" s="515"/>
      <c r="H1300" s="516"/>
      <c r="I1300" s="517"/>
      <c r="J1300" s="64"/>
    </row>
    <row r="1301" spans="2:10" ht="20.100000000000001" customHeight="1" x14ac:dyDescent="0.25">
      <c r="B1301" s="513"/>
      <c r="C1301" s="514"/>
      <c r="D1301" s="515"/>
      <c r="E1301" s="515"/>
      <c r="F1301" s="515"/>
      <c r="G1301" s="515"/>
      <c r="H1301" s="516"/>
      <c r="I1301" s="517"/>
      <c r="J1301" s="64"/>
    </row>
    <row r="1302" spans="2:10" ht="20.100000000000001" customHeight="1" x14ac:dyDescent="0.25">
      <c r="B1302" s="513"/>
      <c r="C1302" s="514"/>
      <c r="D1302" s="515"/>
      <c r="E1302" s="515"/>
      <c r="F1302" s="515"/>
      <c r="G1302" s="515"/>
      <c r="H1302" s="516"/>
      <c r="I1302" s="517"/>
      <c r="J1302" s="64"/>
    </row>
    <row r="1303" spans="2:10" ht="20.100000000000001" customHeight="1" x14ac:dyDescent="0.25">
      <c r="B1303" s="513"/>
      <c r="C1303" s="514"/>
      <c r="D1303" s="515"/>
      <c r="E1303" s="515"/>
      <c r="F1303" s="515"/>
      <c r="G1303" s="515"/>
      <c r="H1303" s="516"/>
      <c r="I1303" s="517"/>
      <c r="J1303" s="64"/>
    </row>
    <row r="1304" spans="2:10" ht="20.100000000000001" customHeight="1" x14ac:dyDescent="0.25">
      <c r="B1304" s="513"/>
      <c r="C1304" s="514"/>
      <c r="D1304" s="515"/>
      <c r="E1304" s="515"/>
      <c r="F1304" s="515"/>
      <c r="G1304" s="515"/>
      <c r="H1304" s="516"/>
      <c r="I1304" s="517"/>
      <c r="J1304" s="64"/>
    </row>
    <row r="1305" spans="2:10" ht="20.100000000000001" customHeight="1" x14ac:dyDescent="0.25">
      <c r="B1305" s="513"/>
      <c r="C1305" s="514"/>
      <c r="D1305" s="515"/>
      <c r="E1305" s="515"/>
      <c r="F1305" s="515"/>
      <c r="G1305" s="515"/>
      <c r="H1305" s="516"/>
      <c r="I1305" s="517"/>
      <c r="J1305" s="64"/>
    </row>
    <row r="1306" spans="2:10" ht="20.100000000000001" customHeight="1" x14ac:dyDescent="0.25">
      <c r="B1306" s="513"/>
      <c r="C1306" s="514"/>
      <c r="D1306" s="515"/>
      <c r="E1306" s="515"/>
      <c r="F1306" s="515"/>
      <c r="G1306" s="515"/>
      <c r="H1306" s="516"/>
      <c r="I1306" s="517"/>
      <c r="J1306" s="64"/>
    </row>
    <row r="1307" spans="2:10" ht="20.100000000000001" customHeight="1" x14ac:dyDescent="0.25">
      <c r="B1307" s="513"/>
      <c r="C1307" s="514"/>
      <c r="D1307" s="515"/>
      <c r="E1307" s="515"/>
      <c r="F1307" s="515"/>
      <c r="G1307" s="515"/>
      <c r="H1307" s="516"/>
      <c r="I1307" s="517"/>
      <c r="J1307" s="64"/>
    </row>
    <row r="1308" spans="2:10" ht="20.100000000000001" customHeight="1" x14ac:dyDescent="0.25">
      <c r="B1308" s="513"/>
      <c r="C1308" s="514"/>
      <c r="D1308" s="515"/>
      <c r="E1308" s="515"/>
      <c r="F1308" s="515"/>
      <c r="G1308" s="515"/>
      <c r="H1308" s="516"/>
      <c r="I1308" s="517"/>
      <c r="J1308" s="64"/>
    </row>
    <row r="1309" spans="2:10" ht="20.100000000000001" customHeight="1" x14ac:dyDescent="0.25">
      <c r="B1309" s="513"/>
      <c r="C1309" s="514"/>
      <c r="D1309" s="515"/>
      <c r="E1309" s="515"/>
      <c r="F1309" s="515"/>
      <c r="G1309" s="515"/>
      <c r="H1309" s="516"/>
      <c r="I1309" s="517"/>
      <c r="J1309" s="64"/>
    </row>
    <row r="1310" spans="2:10" ht="20.100000000000001" customHeight="1" x14ac:dyDescent="0.25">
      <c r="B1310" s="513"/>
      <c r="C1310" s="514"/>
      <c r="D1310" s="515"/>
      <c r="E1310" s="515"/>
      <c r="F1310" s="515"/>
      <c r="G1310" s="515"/>
      <c r="H1310" s="516"/>
      <c r="I1310" s="517"/>
      <c r="J1310" s="64"/>
    </row>
    <row r="1311" spans="2:10" ht="20.100000000000001" customHeight="1" x14ac:dyDescent="0.25">
      <c r="B1311" s="513"/>
      <c r="C1311" s="514"/>
      <c r="D1311" s="515"/>
      <c r="E1311" s="515"/>
      <c r="F1311" s="515"/>
      <c r="G1311" s="515"/>
      <c r="H1311" s="516"/>
      <c r="I1311" s="517"/>
      <c r="J1311" s="64"/>
    </row>
    <row r="1312" spans="2:10" ht="20.100000000000001" customHeight="1" x14ac:dyDescent="0.25">
      <c r="B1312" s="513"/>
      <c r="C1312" s="514"/>
      <c r="D1312" s="515"/>
      <c r="E1312" s="515"/>
      <c r="F1312" s="515"/>
      <c r="G1312" s="515"/>
      <c r="H1312" s="516"/>
      <c r="I1312" s="517"/>
      <c r="J1312" s="64"/>
    </row>
    <row r="1313" spans="2:10" ht="20.100000000000001" customHeight="1" x14ac:dyDescent="0.25">
      <c r="B1313" s="513"/>
      <c r="C1313" s="514"/>
      <c r="D1313" s="515"/>
      <c r="E1313" s="515"/>
      <c r="F1313" s="515"/>
      <c r="G1313" s="515"/>
      <c r="H1313" s="516"/>
      <c r="I1313" s="517"/>
      <c r="J1313" s="64"/>
    </row>
    <row r="1314" spans="2:10" ht="20.100000000000001" customHeight="1" x14ac:dyDescent="0.25">
      <c r="B1314" s="513"/>
      <c r="C1314" s="514"/>
      <c r="D1314" s="515"/>
      <c r="E1314" s="515"/>
      <c r="F1314" s="515"/>
      <c r="G1314" s="515"/>
      <c r="H1314" s="516"/>
      <c r="I1314" s="517"/>
      <c r="J1314" s="64"/>
    </row>
    <row r="1315" spans="2:10" ht="20.100000000000001" customHeight="1" x14ac:dyDescent="0.25">
      <c r="B1315" s="513"/>
      <c r="C1315" s="514"/>
      <c r="D1315" s="515"/>
      <c r="E1315" s="515"/>
      <c r="F1315" s="515"/>
      <c r="G1315" s="515"/>
      <c r="H1315" s="516"/>
      <c r="I1315" s="517"/>
      <c r="J1315" s="64"/>
    </row>
    <row r="1316" spans="2:10" ht="20.100000000000001" customHeight="1" x14ac:dyDescent="0.25">
      <c r="B1316" s="513"/>
      <c r="C1316" s="514"/>
      <c r="D1316" s="515"/>
      <c r="E1316" s="515"/>
      <c r="F1316" s="515"/>
      <c r="G1316" s="515"/>
      <c r="H1316" s="516"/>
      <c r="I1316" s="517"/>
      <c r="J1316" s="64"/>
    </row>
    <row r="1317" spans="2:10" ht="20.100000000000001" customHeight="1" x14ac:dyDescent="0.25">
      <c r="B1317" s="513"/>
      <c r="C1317" s="514"/>
      <c r="D1317" s="515"/>
      <c r="E1317" s="515"/>
      <c r="F1317" s="515"/>
      <c r="G1317" s="515"/>
      <c r="H1317" s="516"/>
      <c r="I1317" s="517"/>
      <c r="J1317" s="64"/>
    </row>
    <row r="1318" spans="2:10" ht="20.100000000000001" customHeight="1" x14ac:dyDescent="0.25">
      <c r="B1318" s="513"/>
      <c r="C1318" s="514"/>
      <c r="D1318" s="515"/>
      <c r="E1318" s="515"/>
      <c r="F1318" s="515"/>
      <c r="G1318" s="515"/>
      <c r="H1318" s="516"/>
      <c r="I1318" s="517"/>
      <c r="J1318" s="64"/>
    </row>
    <row r="1319" spans="2:10" ht="20.100000000000001" customHeight="1" x14ac:dyDescent="0.25">
      <c r="B1319" s="513"/>
      <c r="C1319" s="514"/>
      <c r="D1319" s="515"/>
      <c r="E1319" s="515"/>
      <c r="F1319" s="515"/>
      <c r="G1319" s="515"/>
      <c r="H1319" s="516"/>
      <c r="I1319" s="517"/>
      <c r="J1319" s="64"/>
    </row>
    <row r="1320" spans="2:10" ht="20.100000000000001" customHeight="1" x14ac:dyDescent="0.25">
      <c r="B1320" s="513"/>
      <c r="C1320" s="514"/>
      <c r="D1320" s="515"/>
      <c r="E1320" s="515"/>
      <c r="F1320" s="515"/>
      <c r="G1320" s="515"/>
      <c r="H1320" s="516"/>
      <c r="I1320" s="517"/>
      <c r="J1320" s="64"/>
    </row>
    <row r="1321" spans="2:10" ht="20.100000000000001" customHeight="1" x14ac:dyDescent="0.25">
      <c r="B1321" s="513"/>
      <c r="C1321" s="514"/>
      <c r="D1321" s="515"/>
      <c r="E1321" s="515"/>
      <c r="F1321" s="515"/>
      <c r="G1321" s="515"/>
      <c r="H1321" s="516"/>
      <c r="I1321" s="517"/>
      <c r="J1321" s="64"/>
    </row>
    <row r="1322" spans="2:10" ht="20.100000000000001" customHeight="1" x14ac:dyDescent="0.25">
      <c r="B1322" s="513"/>
      <c r="C1322" s="514"/>
      <c r="D1322" s="515"/>
      <c r="E1322" s="515"/>
      <c r="F1322" s="515"/>
      <c r="G1322" s="515"/>
      <c r="H1322" s="516"/>
      <c r="I1322" s="517"/>
      <c r="J1322" s="64"/>
    </row>
    <row r="1323" spans="2:10" ht="20.100000000000001" customHeight="1" x14ac:dyDescent="0.25">
      <c r="B1323" s="513"/>
      <c r="C1323" s="514"/>
      <c r="D1323" s="515"/>
      <c r="E1323" s="515"/>
      <c r="F1323" s="515"/>
      <c r="G1323" s="515"/>
      <c r="H1323" s="516"/>
      <c r="I1323" s="517"/>
      <c r="J1323" s="64"/>
    </row>
    <row r="1324" spans="2:10" ht="20.100000000000001" customHeight="1" x14ac:dyDescent="0.25">
      <c r="B1324" s="513"/>
      <c r="C1324" s="514"/>
      <c r="D1324" s="515"/>
      <c r="E1324" s="515"/>
      <c r="F1324" s="515"/>
      <c r="G1324" s="515"/>
      <c r="H1324" s="516"/>
      <c r="I1324" s="517"/>
      <c r="J1324" s="64"/>
    </row>
    <row r="1325" spans="2:10" ht="20.100000000000001" customHeight="1" x14ac:dyDescent="0.25">
      <c r="B1325" s="513"/>
      <c r="C1325" s="514"/>
      <c r="D1325" s="515"/>
      <c r="E1325" s="515"/>
      <c r="F1325" s="515"/>
      <c r="G1325" s="515"/>
      <c r="H1325" s="516"/>
      <c r="I1325" s="517"/>
      <c r="J1325" s="64"/>
    </row>
    <row r="1326" spans="2:10" ht="20.100000000000001" customHeight="1" x14ac:dyDescent="0.25">
      <c r="B1326" s="513"/>
      <c r="C1326" s="514"/>
      <c r="D1326" s="515"/>
      <c r="E1326" s="515"/>
      <c r="F1326" s="515"/>
      <c r="G1326" s="515"/>
      <c r="H1326" s="516"/>
      <c r="I1326" s="517"/>
      <c r="J1326" s="64"/>
    </row>
    <row r="1327" spans="2:10" ht="20.100000000000001" customHeight="1" x14ac:dyDescent="0.25">
      <c r="B1327" s="513"/>
      <c r="C1327" s="514"/>
      <c r="D1327" s="515"/>
      <c r="E1327" s="515"/>
      <c r="F1327" s="515"/>
      <c r="G1327" s="515"/>
      <c r="H1327" s="516"/>
      <c r="I1327" s="517"/>
      <c r="J1327" s="64"/>
    </row>
    <row r="1328" spans="2:10" ht="20.100000000000001" customHeight="1" x14ac:dyDescent="0.25">
      <c r="B1328" s="513"/>
      <c r="C1328" s="514"/>
      <c r="D1328" s="515"/>
      <c r="E1328" s="515"/>
      <c r="F1328" s="515"/>
      <c r="G1328" s="515"/>
      <c r="H1328" s="516"/>
      <c r="I1328" s="517"/>
      <c r="J1328" s="64"/>
    </row>
    <row r="1329" spans="2:10" ht="20.100000000000001" customHeight="1" x14ac:dyDescent="0.25">
      <c r="B1329" s="513"/>
      <c r="C1329" s="514"/>
      <c r="D1329" s="515"/>
      <c r="E1329" s="515"/>
      <c r="F1329" s="515"/>
      <c r="G1329" s="515"/>
      <c r="H1329" s="516"/>
      <c r="I1329" s="517"/>
      <c r="J1329" s="64"/>
    </row>
    <row r="1330" spans="2:10" ht="20.100000000000001" customHeight="1" x14ac:dyDescent="0.25">
      <c r="B1330" s="513"/>
      <c r="C1330" s="514"/>
      <c r="D1330" s="515"/>
      <c r="E1330" s="515"/>
      <c r="F1330" s="515"/>
      <c r="G1330" s="515"/>
      <c r="H1330" s="516"/>
      <c r="I1330" s="517"/>
      <c r="J1330" s="64"/>
    </row>
    <row r="1331" spans="2:10" ht="20.100000000000001" customHeight="1" x14ac:dyDescent="0.25">
      <c r="B1331" s="513"/>
      <c r="C1331" s="514"/>
      <c r="D1331" s="515"/>
      <c r="E1331" s="515"/>
      <c r="F1331" s="515"/>
      <c r="G1331" s="515"/>
      <c r="H1331" s="516"/>
      <c r="I1331" s="517"/>
      <c r="J1331" s="64"/>
    </row>
    <row r="1332" spans="2:10" ht="20.100000000000001" customHeight="1" x14ac:dyDescent="0.25">
      <c r="B1332" s="513"/>
      <c r="C1332" s="514"/>
      <c r="D1332" s="515"/>
      <c r="E1332" s="515"/>
      <c r="F1332" s="515"/>
      <c r="G1332" s="515"/>
      <c r="H1332" s="516"/>
      <c r="I1332" s="517"/>
      <c r="J1332" s="64"/>
    </row>
    <row r="1333" spans="2:10" ht="20.100000000000001" customHeight="1" x14ac:dyDescent="0.25">
      <c r="B1333" s="513"/>
      <c r="C1333" s="514"/>
      <c r="D1333" s="515"/>
      <c r="E1333" s="515"/>
      <c r="F1333" s="515"/>
      <c r="G1333" s="515"/>
      <c r="H1333" s="516"/>
      <c r="I1333" s="517"/>
      <c r="J1333" s="64"/>
    </row>
    <row r="1334" spans="2:10" ht="20.100000000000001" customHeight="1" x14ac:dyDescent="0.25">
      <c r="B1334" s="513"/>
      <c r="C1334" s="514"/>
      <c r="D1334" s="515"/>
      <c r="E1334" s="515"/>
      <c r="F1334" s="515"/>
      <c r="G1334" s="515"/>
      <c r="H1334" s="516"/>
      <c r="I1334" s="517"/>
      <c r="J1334" s="64"/>
    </row>
    <row r="1335" spans="2:10" ht="20.100000000000001" customHeight="1" x14ac:dyDescent="0.25">
      <c r="B1335" s="513"/>
      <c r="C1335" s="514"/>
      <c r="D1335" s="515"/>
      <c r="E1335" s="515"/>
      <c r="F1335" s="515"/>
      <c r="G1335" s="515"/>
      <c r="H1335" s="516"/>
      <c r="I1335" s="517"/>
      <c r="J1335" s="64"/>
    </row>
    <row r="1336" spans="2:10" ht="20.100000000000001" customHeight="1" x14ac:dyDescent="0.25">
      <c r="B1336" s="513"/>
      <c r="C1336" s="514"/>
      <c r="D1336" s="515"/>
      <c r="E1336" s="515"/>
      <c r="F1336" s="515"/>
      <c r="G1336" s="515"/>
      <c r="H1336" s="516"/>
      <c r="I1336" s="517"/>
      <c r="J1336" s="64"/>
    </row>
    <row r="1337" spans="2:10" ht="20.100000000000001" customHeight="1" x14ac:dyDescent="0.25">
      <c r="B1337" s="513"/>
      <c r="C1337" s="514"/>
      <c r="D1337" s="515"/>
      <c r="E1337" s="515"/>
      <c r="F1337" s="515"/>
      <c r="G1337" s="515"/>
      <c r="H1337" s="516"/>
      <c r="I1337" s="517"/>
      <c r="J1337" s="64"/>
    </row>
    <row r="1338" spans="2:10" ht="20.100000000000001" customHeight="1" x14ac:dyDescent="0.25">
      <c r="B1338" s="513"/>
      <c r="C1338" s="514"/>
      <c r="D1338" s="515"/>
      <c r="E1338" s="515"/>
      <c r="F1338" s="515"/>
      <c r="G1338" s="515"/>
      <c r="H1338" s="516"/>
      <c r="I1338" s="517"/>
      <c r="J1338" s="64"/>
    </row>
    <row r="1339" spans="2:10" ht="20.100000000000001" customHeight="1" x14ac:dyDescent="0.25">
      <c r="B1339" s="513"/>
      <c r="C1339" s="514"/>
      <c r="D1339" s="515"/>
      <c r="E1339" s="515"/>
      <c r="F1339" s="515"/>
      <c r="G1339" s="515"/>
      <c r="H1339" s="516"/>
      <c r="I1339" s="517"/>
      <c r="J1339" s="64"/>
    </row>
    <row r="1340" spans="2:10" ht="20.100000000000001" customHeight="1" x14ac:dyDescent="0.25">
      <c r="B1340" s="513"/>
      <c r="C1340" s="514"/>
      <c r="D1340" s="515"/>
      <c r="E1340" s="515"/>
      <c r="F1340" s="515"/>
      <c r="G1340" s="515"/>
      <c r="H1340" s="516"/>
      <c r="I1340" s="517"/>
      <c r="J1340" s="64"/>
    </row>
    <row r="1341" spans="2:10" ht="20.100000000000001" customHeight="1" x14ac:dyDescent="0.25">
      <c r="B1341" s="513"/>
      <c r="C1341" s="514"/>
      <c r="D1341" s="515"/>
      <c r="E1341" s="515"/>
      <c r="F1341" s="515"/>
      <c r="G1341" s="515"/>
      <c r="H1341" s="516"/>
      <c r="I1341" s="517"/>
      <c r="J1341" s="64"/>
    </row>
    <row r="1342" spans="2:10" ht="20.100000000000001" customHeight="1" x14ac:dyDescent="0.25">
      <c r="B1342" s="513"/>
      <c r="C1342" s="514"/>
      <c r="D1342" s="515"/>
      <c r="E1342" s="515"/>
      <c r="F1342" s="515"/>
      <c r="G1342" s="515"/>
      <c r="H1342" s="516"/>
      <c r="I1342" s="517"/>
      <c r="J1342" s="64"/>
    </row>
    <row r="1343" spans="2:10" ht="20.100000000000001" customHeight="1" x14ac:dyDescent="0.25">
      <c r="B1343" s="513"/>
      <c r="C1343" s="514"/>
      <c r="D1343" s="515"/>
      <c r="E1343" s="515"/>
      <c r="F1343" s="515"/>
      <c r="G1343" s="515"/>
      <c r="H1343" s="516"/>
      <c r="I1343" s="517"/>
      <c r="J1343" s="64"/>
    </row>
    <row r="1344" spans="2:10" ht="20.100000000000001" customHeight="1" x14ac:dyDescent="0.25">
      <c r="B1344" s="513"/>
      <c r="C1344" s="514"/>
      <c r="D1344" s="515"/>
      <c r="E1344" s="515"/>
      <c r="F1344" s="515"/>
      <c r="G1344" s="515"/>
      <c r="H1344" s="516"/>
      <c r="I1344" s="517"/>
      <c r="J1344" s="64"/>
    </row>
    <row r="1345" spans="2:10" ht="20.100000000000001" customHeight="1" x14ac:dyDescent="0.25">
      <c r="B1345" s="513"/>
      <c r="C1345" s="514"/>
      <c r="D1345" s="515"/>
      <c r="E1345" s="515"/>
      <c r="F1345" s="515"/>
      <c r="G1345" s="515"/>
      <c r="H1345" s="516"/>
      <c r="I1345" s="517"/>
      <c r="J1345" s="64"/>
    </row>
    <row r="1346" spans="2:10" ht="20.100000000000001" customHeight="1" x14ac:dyDescent="0.25">
      <c r="B1346" s="513"/>
      <c r="C1346" s="514"/>
      <c r="D1346" s="515"/>
      <c r="E1346" s="515"/>
      <c r="F1346" s="515"/>
      <c r="G1346" s="515"/>
      <c r="H1346" s="516"/>
      <c r="I1346" s="517"/>
      <c r="J1346" s="64"/>
    </row>
    <row r="1347" spans="2:10" ht="20.100000000000001" customHeight="1" x14ac:dyDescent="0.25">
      <c r="B1347" s="513"/>
      <c r="C1347" s="514"/>
      <c r="D1347" s="515"/>
      <c r="E1347" s="515"/>
      <c r="F1347" s="515"/>
      <c r="G1347" s="515"/>
      <c r="H1347" s="516"/>
      <c r="I1347" s="517"/>
      <c r="J1347" s="64"/>
    </row>
    <row r="1348" spans="2:10" ht="20.100000000000001" customHeight="1" x14ac:dyDescent="0.25">
      <c r="B1348" s="513"/>
      <c r="C1348" s="514"/>
      <c r="D1348" s="515"/>
      <c r="E1348" s="515"/>
      <c r="F1348" s="515"/>
      <c r="G1348" s="515"/>
      <c r="H1348" s="516"/>
      <c r="I1348" s="517"/>
      <c r="J1348" s="64"/>
    </row>
    <row r="1349" spans="2:10" ht="20.100000000000001" customHeight="1" x14ac:dyDescent="0.25">
      <c r="B1349" s="513"/>
      <c r="C1349" s="514"/>
      <c r="D1349" s="515"/>
      <c r="E1349" s="515"/>
      <c r="F1349" s="515"/>
      <c r="G1349" s="515"/>
      <c r="H1349" s="516"/>
      <c r="I1349" s="517"/>
      <c r="J1349" s="64"/>
    </row>
    <row r="1350" spans="2:10" ht="20.100000000000001" customHeight="1" x14ac:dyDescent="0.25">
      <c r="B1350" s="513"/>
      <c r="C1350" s="514"/>
      <c r="D1350" s="515"/>
      <c r="E1350" s="515"/>
      <c r="F1350" s="515"/>
      <c r="G1350" s="515"/>
      <c r="H1350" s="516"/>
      <c r="I1350" s="517"/>
      <c r="J1350" s="64"/>
    </row>
    <row r="1351" spans="2:10" ht="20.100000000000001" customHeight="1" x14ac:dyDescent="0.25">
      <c r="B1351" s="513"/>
      <c r="C1351" s="514"/>
      <c r="D1351" s="515"/>
      <c r="E1351" s="515"/>
      <c r="F1351" s="515"/>
      <c r="G1351" s="515"/>
      <c r="H1351" s="516"/>
      <c r="I1351" s="517"/>
      <c r="J1351" s="64"/>
    </row>
    <row r="1352" spans="2:10" ht="20.100000000000001" customHeight="1" x14ac:dyDescent="0.25">
      <c r="B1352" s="513"/>
      <c r="C1352" s="514"/>
      <c r="D1352" s="515"/>
      <c r="E1352" s="515"/>
      <c r="F1352" s="515"/>
      <c r="G1352" s="515"/>
      <c r="H1352" s="516"/>
      <c r="I1352" s="517"/>
      <c r="J1352" s="64"/>
    </row>
    <row r="1353" spans="2:10" ht="20.100000000000001" customHeight="1" x14ac:dyDescent="0.25">
      <c r="B1353" s="513"/>
      <c r="C1353" s="514"/>
      <c r="D1353" s="515"/>
      <c r="E1353" s="515"/>
      <c r="F1353" s="515"/>
      <c r="G1353" s="515"/>
      <c r="H1353" s="516"/>
      <c r="I1353" s="517"/>
      <c r="J1353" s="64"/>
    </row>
    <row r="1354" spans="2:10" ht="20.100000000000001" customHeight="1" x14ac:dyDescent="0.25">
      <c r="B1354" s="513"/>
      <c r="C1354" s="514"/>
      <c r="D1354" s="515"/>
      <c r="E1354" s="515"/>
      <c r="F1354" s="515"/>
      <c r="G1354" s="515"/>
      <c r="H1354" s="516"/>
      <c r="I1354" s="517"/>
      <c r="J1354" s="64"/>
    </row>
    <row r="1355" spans="2:10" ht="20.100000000000001" customHeight="1" x14ac:dyDescent="0.25">
      <c r="B1355" s="513"/>
      <c r="C1355" s="514"/>
      <c r="D1355" s="515"/>
      <c r="E1355" s="515"/>
      <c r="F1355" s="515"/>
      <c r="G1355" s="515"/>
      <c r="H1355" s="516"/>
      <c r="I1355" s="517"/>
      <c r="J1355" s="64"/>
    </row>
    <row r="1356" spans="2:10" ht="20.100000000000001" customHeight="1" x14ac:dyDescent="0.25">
      <c r="B1356" s="513"/>
      <c r="C1356" s="514"/>
      <c r="D1356" s="515"/>
      <c r="E1356" s="515"/>
      <c r="F1356" s="515"/>
      <c r="G1356" s="515"/>
      <c r="H1356" s="516"/>
      <c r="I1356" s="517"/>
      <c r="J1356" s="64"/>
    </row>
    <row r="1357" spans="2:10" ht="20.100000000000001" customHeight="1" x14ac:dyDescent="0.25">
      <c r="B1357" s="513"/>
      <c r="C1357" s="514"/>
      <c r="D1357" s="515"/>
      <c r="E1357" s="515"/>
      <c r="F1357" s="515"/>
      <c r="G1357" s="515"/>
      <c r="H1357" s="516"/>
      <c r="I1357" s="517"/>
      <c r="J1357" s="64"/>
    </row>
    <row r="1358" spans="2:10" ht="20.100000000000001" customHeight="1" x14ac:dyDescent="0.25">
      <c r="B1358" s="513"/>
      <c r="C1358" s="514"/>
      <c r="D1358" s="515"/>
      <c r="E1358" s="515"/>
      <c r="F1358" s="515"/>
      <c r="G1358" s="515"/>
      <c r="H1358" s="516"/>
      <c r="I1358" s="517"/>
      <c r="J1358" s="64"/>
    </row>
    <row r="1359" spans="2:10" ht="20.100000000000001" customHeight="1" x14ac:dyDescent="0.25">
      <c r="B1359" s="513"/>
      <c r="C1359" s="514"/>
      <c r="D1359" s="515"/>
      <c r="E1359" s="515"/>
      <c r="F1359" s="515"/>
      <c r="G1359" s="515"/>
      <c r="H1359" s="516"/>
      <c r="I1359" s="517"/>
      <c r="J1359" s="64"/>
    </row>
    <row r="1360" spans="2:10" ht="20.100000000000001" customHeight="1" x14ac:dyDescent="0.25">
      <c r="B1360" s="513"/>
      <c r="C1360" s="514"/>
      <c r="D1360" s="515"/>
      <c r="E1360" s="515"/>
      <c r="F1360" s="515"/>
      <c r="G1360" s="515"/>
      <c r="H1360" s="516"/>
      <c r="I1360" s="517"/>
      <c r="J1360" s="64"/>
    </row>
    <row r="1361" spans="2:10" ht="20.100000000000001" customHeight="1" x14ac:dyDescent="0.25">
      <c r="B1361" s="513"/>
      <c r="C1361" s="514"/>
      <c r="D1361" s="515"/>
      <c r="E1361" s="515"/>
      <c r="F1361" s="515"/>
      <c r="G1361" s="515"/>
      <c r="H1361" s="516"/>
      <c r="I1361" s="517"/>
      <c r="J1361" s="64"/>
    </row>
    <row r="1362" spans="2:10" ht="20.100000000000001" customHeight="1" x14ac:dyDescent="0.25">
      <c r="B1362" s="513"/>
      <c r="C1362" s="514"/>
      <c r="D1362" s="515"/>
      <c r="E1362" s="515"/>
      <c r="F1362" s="515"/>
      <c r="G1362" s="515"/>
      <c r="H1362" s="516"/>
      <c r="I1362" s="517"/>
      <c r="J1362" s="64"/>
    </row>
    <row r="1363" spans="2:10" ht="20.100000000000001" customHeight="1" x14ac:dyDescent="0.25">
      <c r="B1363" s="513"/>
      <c r="C1363" s="514"/>
      <c r="D1363" s="515"/>
      <c r="E1363" s="515"/>
      <c r="F1363" s="515"/>
      <c r="G1363" s="515"/>
      <c r="H1363" s="516"/>
      <c r="I1363" s="517"/>
      <c r="J1363" s="64"/>
    </row>
    <row r="1364" spans="2:10" ht="20.100000000000001" customHeight="1" x14ac:dyDescent="0.25">
      <c r="B1364" s="513"/>
      <c r="C1364" s="514"/>
      <c r="D1364" s="515"/>
      <c r="E1364" s="515"/>
      <c r="F1364" s="515"/>
      <c r="G1364" s="515"/>
      <c r="H1364" s="516"/>
      <c r="I1364" s="517"/>
      <c r="J1364" s="64"/>
    </row>
    <row r="1365" spans="2:10" ht="20.100000000000001" customHeight="1" x14ac:dyDescent="0.25">
      <c r="B1365" s="513"/>
      <c r="C1365" s="514"/>
      <c r="D1365" s="515"/>
      <c r="E1365" s="515"/>
      <c r="F1365" s="515"/>
      <c r="G1365" s="515"/>
      <c r="H1365" s="516"/>
      <c r="I1365" s="517"/>
      <c r="J1365" s="64"/>
    </row>
    <row r="1366" spans="2:10" ht="20.100000000000001" customHeight="1" x14ac:dyDescent="0.25">
      <c r="B1366" s="513"/>
      <c r="C1366" s="514"/>
      <c r="D1366" s="515"/>
      <c r="E1366" s="515"/>
      <c r="F1366" s="515"/>
      <c r="G1366" s="515"/>
      <c r="H1366" s="516"/>
      <c r="I1366" s="517"/>
      <c r="J1366" s="64"/>
    </row>
    <row r="1367" spans="2:10" ht="20.100000000000001" customHeight="1" x14ac:dyDescent="0.25">
      <c r="B1367" s="513"/>
      <c r="C1367" s="514"/>
      <c r="D1367" s="515"/>
      <c r="E1367" s="515"/>
      <c r="F1367" s="515"/>
      <c r="G1367" s="515"/>
      <c r="H1367" s="516"/>
      <c r="I1367" s="517"/>
      <c r="J1367" s="64"/>
    </row>
    <row r="1368" spans="2:10" ht="20.100000000000001" customHeight="1" x14ac:dyDescent="0.25">
      <c r="B1368" s="513"/>
      <c r="C1368" s="514"/>
      <c r="D1368" s="515"/>
      <c r="E1368" s="515"/>
      <c r="F1368" s="515"/>
      <c r="G1368" s="515"/>
      <c r="H1368" s="516"/>
      <c r="I1368" s="517"/>
      <c r="J1368" s="64"/>
    </row>
    <row r="1369" spans="2:10" ht="20.100000000000001" customHeight="1" x14ac:dyDescent="0.25">
      <c r="B1369" s="513"/>
      <c r="C1369" s="514"/>
      <c r="D1369" s="515"/>
      <c r="E1369" s="515"/>
      <c r="F1369" s="515"/>
      <c r="G1369" s="515"/>
      <c r="H1369" s="516"/>
      <c r="I1369" s="517"/>
      <c r="J1369" s="64"/>
    </row>
    <row r="1370" spans="2:10" ht="20.100000000000001" customHeight="1" x14ac:dyDescent="0.25">
      <c r="B1370" s="513"/>
      <c r="C1370" s="514"/>
      <c r="D1370" s="515"/>
      <c r="E1370" s="515"/>
      <c r="F1370" s="515"/>
      <c r="G1370" s="515"/>
      <c r="H1370" s="516"/>
      <c r="I1370" s="517"/>
      <c r="J1370" s="64"/>
    </row>
    <row r="1371" spans="2:10" ht="20.100000000000001" customHeight="1" x14ac:dyDescent="0.25">
      <c r="B1371" s="513"/>
      <c r="C1371" s="514"/>
      <c r="D1371" s="515"/>
      <c r="E1371" s="515"/>
      <c r="F1371" s="515"/>
      <c r="G1371" s="515"/>
      <c r="H1371" s="516"/>
      <c r="I1371" s="517"/>
      <c r="J1371" s="64"/>
    </row>
    <row r="1372" spans="2:10" ht="20.100000000000001" customHeight="1" x14ac:dyDescent="0.25">
      <c r="B1372" s="513"/>
      <c r="C1372" s="514"/>
      <c r="D1372" s="515"/>
      <c r="E1372" s="515"/>
      <c r="F1372" s="515"/>
      <c r="G1372" s="515"/>
      <c r="H1372" s="516"/>
      <c r="I1372" s="517"/>
      <c r="J1372" s="64"/>
    </row>
    <row r="1373" spans="2:10" ht="20.100000000000001" customHeight="1" x14ac:dyDescent="0.25">
      <c r="B1373" s="513"/>
      <c r="C1373" s="514"/>
      <c r="D1373" s="515"/>
      <c r="E1373" s="515"/>
      <c r="F1373" s="515"/>
      <c r="G1373" s="515"/>
      <c r="H1373" s="516"/>
      <c r="I1373" s="517"/>
      <c r="J1373" s="64"/>
    </row>
    <row r="1374" spans="2:10" ht="20.100000000000001" customHeight="1" x14ac:dyDescent="0.25">
      <c r="B1374" s="513"/>
      <c r="C1374" s="514"/>
      <c r="D1374" s="515"/>
      <c r="E1374" s="515"/>
      <c r="F1374" s="515"/>
      <c r="G1374" s="515"/>
      <c r="H1374" s="516"/>
      <c r="I1374" s="517"/>
      <c r="J1374" s="64"/>
    </row>
    <row r="1375" spans="2:10" ht="20.100000000000001" customHeight="1" x14ac:dyDescent="0.25">
      <c r="B1375" s="513"/>
      <c r="C1375" s="514"/>
      <c r="D1375" s="515"/>
      <c r="E1375" s="515"/>
      <c r="F1375" s="515"/>
      <c r="G1375" s="515"/>
      <c r="H1375" s="516"/>
      <c r="I1375" s="517"/>
      <c r="J1375" s="64"/>
    </row>
    <row r="1376" spans="2:10" ht="20.100000000000001" customHeight="1" x14ac:dyDescent="0.25">
      <c r="B1376" s="513"/>
      <c r="C1376" s="514"/>
      <c r="D1376" s="515"/>
      <c r="E1376" s="515"/>
      <c r="F1376" s="515"/>
      <c r="G1376" s="515"/>
      <c r="H1376" s="516"/>
      <c r="I1376" s="517"/>
      <c r="J1376" s="64"/>
    </row>
    <row r="1377" spans="2:10" ht="20.100000000000001" customHeight="1" x14ac:dyDescent="0.25">
      <c r="B1377" s="513"/>
      <c r="C1377" s="514"/>
      <c r="D1377" s="515"/>
      <c r="E1377" s="515"/>
      <c r="F1377" s="515"/>
      <c r="G1377" s="515"/>
      <c r="H1377" s="516"/>
      <c r="I1377" s="517"/>
      <c r="J1377" s="64"/>
    </row>
    <row r="1378" spans="2:10" ht="20.100000000000001" customHeight="1" x14ac:dyDescent="0.25">
      <c r="B1378" s="513"/>
      <c r="C1378" s="514"/>
      <c r="D1378" s="515"/>
      <c r="E1378" s="515"/>
      <c r="F1378" s="515"/>
      <c r="G1378" s="515"/>
      <c r="H1378" s="516"/>
      <c r="I1378" s="517"/>
      <c r="J1378" s="64"/>
    </row>
    <row r="1379" spans="2:10" ht="20.100000000000001" customHeight="1" x14ac:dyDescent="0.25">
      <c r="B1379" s="513"/>
      <c r="C1379" s="514"/>
      <c r="D1379" s="515"/>
      <c r="E1379" s="515"/>
      <c r="F1379" s="515"/>
      <c r="G1379" s="515"/>
      <c r="H1379" s="516"/>
      <c r="I1379" s="517"/>
      <c r="J1379" s="64"/>
    </row>
    <row r="1380" spans="2:10" ht="20.100000000000001" customHeight="1" x14ac:dyDescent="0.25">
      <c r="B1380" s="513"/>
      <c r="C1380" s="514"/>
      <c r="D1380" s="515"/>
      <c r="E1380" s="515"/>
      <c r="F1380" s="515"/>
      <c r="G1380" s="515"/>
      <c r="H1380" s="516"/>
      <c r="I1380" s="517"/>
      <c r="J1380" s="64"/>
    </row>
    <row r="1381" spans="2:10" ht="20.100000000000001" customHeight="1" x14ac:dyDescent="0.25">
      <c r="B1381" s="513"/>
      <c r="C1381" s="514"/>
      <c r="D1381" s="515"/>
      <c r="E1381" s="515"/>
      <c r="F1381" s="515"/>
      <c r="G1381" s="515"/>
      <c r="H1381" s="516"/>
      <c r="I1381" s="517"/>
      <c r="J1381" s="64"/>
    </row>
    <row r="1382" spans="2:10" ht="20.100000000000001" customHeight="1" x14ac:dyDescent="0.25">
      <c r="B1382" s="513"/>
      <c r="C1382" s="514"/>
      <c r="D1382" s="515"/>
      <c r="E1382" s="515"/>
      <c r="F1382" s="515"/>
      <c r="G1382" s="515"/>
      <c r="H1382" s="516"/>
      <c r="I1382" s="517"/>
      <c r="J1382" s="64"/>
    </row>
    <row r="1383" spans="2:10" ht="20.100000000000001" customHeight="1" x14ac:dyDescent="0.25">
      <c r="B1383" s="513"/>
      <c r="C1383" s="514"/>
      <c r="D1383" s="515"/>
      <c r="E1383" s="515"/>
      <c r="F1383" s="515"/>
      <c r="G1383" s="515"/>
      <c r="H1383" s="516"/>
      <c r="I1383" s="517"/>
      <c r="J1383" s="64"/>
    </row>
    <row r="1384" spans="2:10" ht="20.100000000000001" customHeight="1" x14ac:dyDescent="0.25">
      <c r="B1384" s="513"/>
      <c r="C1384" s="514"/>
      <c r="D1384" s="515"/>
      <c r="E1384" s="515"/>
      <c r="F1384" s="515"/>
      <c r="G1384" s="515"/>
      <c r="H1384" s="516"/>
      <c r="I1384" s="517"/>
      <c r="J1384" s="64"/>
    </row>
    <row r="1385" spans="2:10" ht="20.100000000000001" customHeight="1" x14ac:dyDescent="0.25">
      <c r="B1385" s="513"/>
      <c r="C1385" s="514"/>
      <c r="D1385" s="515"/>
      <c r="E1385" s="515"/>
      <c r="F1385" s="515"/>
      <c r="G1385" s="515"/>
      <c r="H1385" s="516"/>
      <c r="I1385" s="517"/>
      <c r="J1385" s="64"/>
    </row>
    <row r="1386" spans="2:10" ht="20.100000000000001" customHeight="1" x14ac:dyDescent="0.25">
      <c r="B1386" s="513"/>
      <c r="C1386" s="514"/>
      <c r="D1386" s="515"/>
      <c r="E1386" s="515"/>
      <c r="F1386" s="515"/>
      <c r="G1386" s="515"/>
      <c r="H1386" s="516"/>
      <c r="I1386" s="517"/>
      <c r="J1386" s="64"/>
    </row>
    <row r="1387" spans="2:10" ht="20.100000000000001" customHeight="1" x14ac:dyDescent="0.25">
      <c r="B1387" s="513"/>
      <c r="C1387" s="514"/>
      <c r="D1387" s="515"/>
      <c r="E1387" s="515"/>
      <c r="F1387" s="515"/>
      <c r="G1387" s="515"/>
      <c r="H1387" s="516"/>
      <c r="I1387" s="517"/>
      <c r="J1387" s="64"/>
    </row>
    <row r="1388" spans="2:10" ht="20.100000000000001" customHeight="1" x14ac:dyDescent="0.25">
      <c r="B1388" s="513"/>
      <c r="C1388" s="514"/>
      <c r="D1388" s="515"/>
      <c r="E1388" s="515"/>
      <c r="F1388" s="515"/>
      <c r="G1388" s="515"/>
      <c r="H1388" s="516"/>
      <c r="I1388" s="517"/>
      <c r="J1388" s="64"/>
    </row>
    <row r="1389" spans="2:10" ht="20.100000000000001" customHeight="1" x14ac:dyDescent="0.25">
      <c r="B1389" s="513"/>
      <c r="C1389" s="514"/>
      <c r="D1389" s="515"/>
      <c r="E1389" s="515"/>
      <c r="F1389" s="515"/>
      <c r="G1389" s="515"/>
      <c r="H1389" s="516"/>
      <c r="I1389" s="517"/>
      <c r="J1389" s="64"/>
    </row>
    <row r="1390" spans="2:10" ht="20.100000000000001" customHeight="1" x14ac:dyDescent="0.25">
      <c r="B1390" s="513"/>
      <c r="C1390" s="514"/>
      <c r="D1390" s="515"/>
      <c r="E1390" s="515"/>
      <c r="F1390" s="515"/>
      <c r="G1390" s="515"/>
      <c r="H1390" s="516"/>
      <c r="I1390" s="517"/>
      <c r="J1390" s="64"/>
    </row>
    <row r="1391" spans="2:10" ht="20.100000000000001" customHeight="1" x14ac:dyDescent="0.25">
      <c r="B1391" s="513"/>
      <c r="C1391" s="514"/>
      <c r="D1391" s="515"/>
      <c r="E1391" s="515"/>
      <c r="F1391" s="515"/>
      <c r="G1391" s="515"/>
      <c r="H1391" s="516"/>
      <c r="I1391" s="517"/>
      <c r="J1391" s="64"/>
    </row>
    <row r="1392" spans="2:10" ht="20.100000000000001" customHeight="1" x14ac:dyDescent="0.25">
      <c r="B1392" s="513"/>
      <c r="C1392" s="514"/>
      <c r="D1392" s="515"/>
      <c r="E1392" s="515"/>
      <c r="F1392" s="515"/>
      <c r="G1392" s="515"/>
      <c r="H1392" s="516"/>
      <c r="I1392" s="517"/>
      <c r="J1392" s="64"/>
    </row>
    <row r="1393" spans="2:10" ht="20.100000000000001" customHeight="1" x14ac:dyDescent="0.25">
      <c r="B1393" s="513"/>
      <c r="C1393" s="514"/>
      <c r="D1393" s="515"/>
      <c r="E1393" s="515"/>
      <c r="F1393" s="515"/>
      <c r="G1393" s="515"/>
      <c r="H1393" s="516"/>
      <c r="I1393" s="517"/>
      <c r="J1393" s="64"/>
    </row>
    <row r="1394" spans="2:10" ht="20.100000000000001" customHeight="1" x14ac:dyDescent="0.25">
      <c r="B1394" s="513"/>
      <c r="C1394" s="514"/>
      <c r="D1394" s="515"/>
      <c r="E1394" s="515"/>
      <c r="F1394" s="515"/>
      <c r="G1394" s="515"/>
      <c r="H1394" s="516"/>
      <c r="I1394" s="517"/>
      <c r="J1394" s="64"/>
    </row>
    <row r="1395" spans="2:10" ht="20.100000000000001" customHeight="1" x14ac:dyDescent="0.25">
      <c r="B1395" s="513"/>
      <c r="C1395" s="514"/>
      <c r="D1395" s="515"/>
      <c r="E1395" s="515"/>
      <c r="F1395" s="515"/>
      <c r="G1395" s="515"/>
      <c r="H1395" s="516"/>
      <c r="I1395" s="517"/>
      <c r="J1395" s="64"/>
    </row>
    <row r="1396" spans="2:10" ht="20.100000000000001" customHeight="1" x14ac:dyDescent="0.25">
      <c r="B1396" s="513"/>
      <c r="C1396" s="514"/>
      <c r="D1396" s="515"/>
      <c r="E1396" s="515"/>
      <c r="F1396" s="515"/>
      <c r="G1396" s="515"/>
      <c r="H1396" s="516"/>
      <c r="I1396" s="517"/>
      <c r="J1396" s="64"/>
    </row>
    <row r="1397" spans="2:10" ht="20.100000000000001" customHeight="1" x14ac:dyDescent="0.25">
      <c r="B1397" s="513"/>
      <c r="C1397" s="514"/>
      <c r="D1397" s="515"/>
      <c r="E1397" s="515"/>
      <c r="F1397" s="515"/>
      <c r="G1397" s="515"/>
      <c r="H1397" s="516"/>
      <c r="I1397" s="517"/>
      <c r="J1397" s="64"/>
    </row>
    <row r="1398" spans="2:10" ht="20.100000000000001" customHeight="1" x14ac:dyDescent="0.25">
      <c r="B1398" s="513"/>
      <c r="C1398" s="514"/>
      <c r="D1398" s="515"/>
      <c r="E1398" s="515"/>
      <c r="F1398" s="515"/>
      <c r="G1398" s="515"/>
      <c r="H1398" s="516"/>
      <c r="I1398" s="517"/>
      <c r="J1398" s="64"/>
    </row>
    <row r="1399" spans="2:10" ht="20.100000000000001" customHeight="1" x14ac:dyDescent="0.25">
      <c r="B1399" s="513"/>
      <c r="C1399" s="514"/>
      <c r="D1399" s="515"/>
      <c r="E1399" s="515"/>
      <c r="F1399" s="515"/>
      <c r="G1399" s="515"/>
      <c r="H1399" s="516"/>
      <c r="I1399" s="517"/>
      <c r="J1399" s="64"/>
    </row>
    <row r="1400" spans="2:10" ht="20.100000000000001" customHeight="1" x14ac:dyDescent="0.25">
      <c r="B1400" s="513"/>
      <c r="C1400" s="514"/>
      <c r="D1400" s="515"/>
      <c r="E1400" s="515"/>
      <c r="F1400" s="515"/>
      <c r="G1400" s="515"/>
      <c r="H1400" s="516"/>
      <c r="I1400" s="517"/>
      <c r="J1400" s="64"/>
    </row>
    <row r="1401" spans="2:10" ht="20.100000000000001" customHeight="1" x14ac:dyDescent="0.25">
      <c r="B1401" s="513"/>
      <c r="C1401" s="514"/>
      <c r="D1401" s="515"/>
      <c r="E1401" s="515"/>
      <c r="F1401" s="515"/>
      <c r="G1401" s="515"/>
      <c r="H1401" s="516"/>
      <c r="I1401" s="517"/>
      <c r="J1401" s="64"/>
    </row>
    <row r="1402" spans="2:10" ht="20.100000000000001" customHeight="1" x14ac:dyDescent="0.25">
      <c r="B1402" s="513"/>
      <c r="C1402" s="514"/>
      <c r="D1402" s="515"/>
      <c r="E1402" s="515"/>
      <c r="F1402" s="515"/>
      <c r="G1402" s="515"/>
      <c r="H1402" s="516"/>
      <c r="I1402" s="517"/>
      <c r="J1402" s="64"/>
    </row>
    <row r="1403" spans="2:10" ht="20.100000000000001" customHeight="1" x14ac:dyDescent="0.25">
      <c r="B1403" s="513"/>
      <c r="C1403" s="514"/>
      <c r="D1403" s="515"/>
      <c r="E1403" s="515"/>
      <c r="F1403" s="515"/>
      <c r="G1403" s="515"/>
      <c r="H1403" s="516"/>
      <c r="I1403" s="517"/>
      <c r="J1403" s="64"/>
    </row>
    <row r="1404" spans="2:10" ht="20.100000000000001" customHeight="1" x14ac:dyDescent="0.25">
      <c r="B1404" s="513"/>
      <c r="C1404" s="514"/>
      <c r="D1404" s="515"/>
      <c r="E1404" s="515"/>
      <c r="F1404" s="515"/>
      <c r="G1404" s="515"/>
      <c r="H1404" s="516"/>
      <c r="I1404" s="517"/>
      <c r="J1404" s="64"/>
    </row>
    <row r="1405" spans="2:10" ht="20.100000000000001" customHeight="1" x14ac:dyDescent="0.25">
      <c r="B1405" s="513"/>
      <c r="C1405" s="514"/>
      <c r="D1405" s="515"/>
      <c r="E1405" s="515"/>
      <c r="F1405" s="515"/>
      <c r="G1405" s="515"/>
      <c r="H1405" s="516"/>
      <c r="I1405" s="517"/>
      <c r="J1405" s="64"/>
    </row>
    <row r="1406" spans="2:10" ht="20.100000000000001" customHeight="1" x14ac:dyDescent="0.25">
      <c r="B1406" s="513"/>
      <c r="C1406" s="514"/>
      <c r="D1406" s="515"/>
      <c r="E1406" s="515"/>
      <c r="F1406" s="515"/>
      <c r="G1406" s="515"/>
      <c r="H1406" s="516"/>
      <c r="I1406" s="517"/>
      <c r="J1406" s="64"/>
    </row>
    <row r="1407" spans="2:10" ht="20.100000000000001" customHeight="1" x14ac:dyDescent="0.25">
      <c r="B1407" s="513"/>
      <c r="C1407" s="514"/>
      <c r="D1407" s="515"/>
      <c r="E1407" s="515"/>
      <c r="F1407" s="515"/>
      <c r="G1407" s="515"/>
      <c r="H1407" s="516"/>
      <c r="I1407" s="517"/>
      <c r="J1407" s="64"/>
    </row>
    <row r="1408" spans="2:10" ht="20.100000000000001" customHeight="1" x14ac:dyDescent="0.25">
      <c r="B1408" s="513"/>
      <c r="C1408" s="514"/>
      <c r="D1408" s="515"/>
      <c r="E1408" s="515"/>
      <c r="F1408" s="515"/>
      <c r="G1408" s="515"/>
      <c r="H1408" s="516"/>
      <c r="I1408" s="517"/>
      <c r="J1408" s="64"/>
    </row>
    <row r="1409" spans="2:10" ht="20.100000000000001" customHeight="1" x14ac:dyDescent="0.25">
      <c r="B1409" s="513"/>
      <c r="C1409" s="514"/>
      <c r="D1409" s="515"/>
      <c r="E1409" s="515"/>
      <c r="F1409" s="515"/>
      <c r="G1409" s="515"/>
      <c r="H1409" s="516"/>
      <c r="I1409" s="517"/>
      <c r="J1409" s="64"/>
    </row>
    <row r="1410" spans="2:10" ht="20.100000000000001" customHeight="1" x14ac:dyDescent="0.25">
      <c r="B1410" s="513"/>
      <c r="C1410" s="514"/>
      <c r="D1410" s="515"/>
      <c r="E1410" s="515"/>
      <c r="F1410" s="515"/>
      <c r="G1410" s="515"/>
      <c r="H1410" s="516"/>
      <c r="I1410" s="517"/>
      <c r="J1410" s="64"/>
    </row>
    <row r="1411" spans="2:10" ht="20.100000000000001" customHeight="1" x14ac:dyDescent="0.25">
      <c r="B1411" s="513"/>
      <c r="C1411" s="514"/>
      <c r="D1411" s="515"/>
      <c r="E1411" s="515"/>
      <c r="F1411" s="515"/>
      <c r="G1411" s="515"/>
      <c r="H1411" s="516"/>
      <c r="I1411" s="517"/>
      <c r="J1411" s="64"/>
    </row>
    <row r="1412" spans="2:10" ht="20.100000000000001" customHeight="1" x14ac:dyDescent="0.25">
      <c r="B1412" s="513"/>
      <c r="C1412" s="514"/>
      <c r="D1412" s="515"/>
      <c r="E1412" s="515"/>
      <c r="F1412" s="515"/>
      <c r="G1412" s="515"/>
      <c r="H1412" s="516"/>
      <c r="I1412" s="517"/>
      <c r="J1412" s="64"/>
    </row>
    <row r="1413" spans="2:10" ht="20.100000000000001" customHeight="1" x14ac:dyDescent="0.25">
      <c r="B1413" s="513"/>
      <c r="C1413" s="514"/>
      <c r="D1413" s="515"/>
      <c r="E1413" s="515"/>
      <c r="F1413" s="515"/>
      <c r="G1413" s="515"/>
      <c r="H1413" s="516"/>
      <c r="I1413" s="517"/>
      <c r="J1413" s="64"/>
    </row>
    <row r="1414" spans="2:10" ht="20.100000000000001" customHeight="1" x14ac:dyDescent="0.25">
      <c r="B1414" s="513"/>
      <c r="C1414" s="514"/>
      <c r="D1414" s="515"/>
      <c r="E1414" s="515"/>
      <c r="F1414" s="515"/>
      <c r="G1414" s="515"/>
      <c r="H1414" s="516"/>
      <c r="I1414" s="517"/>
      <c r="J1414" s="64"/>
    </row>
    <row r="1415" spans="2:10" ht="20.100000000000001" customHeight="1" x14ac:dyDescent="0.25">
      <c r="B1415" s="513"/>
      <c r="C1415" s="514"/>
      <c r="D1415" s="515"/>
      <c r="E1415" s="515"/>
      <c r="F1415" s="515"/>
      <c r="G1415" s="515"/>
      <c r="H1415" s="516"/>
      <c r="I1415" s="517"/>
      <c r="J1415" s="64"/>
    </row>
    <row r="1416" spans="2:10" ht="20.100000000000001" customHeight="1" x14ac:dyDescent="0.25">
      <c r="B1416" s="513"/>
      <c r="C1416" s="514"/>
      <c r="D1416" s="515"/>
      <c r="E1416" s="515"/>
      <c r="F1416" s="515"/>
      <c r="G1416" s="515"/>
      <c r="H1416" s="516"/>
      <c r="I1416" s="517"/>
      <c r="J1416" s="64"/>
    </row>
    <row r="1417" spans="2:10" ht="20.100000000000001" customHeight="1" x14ac:dyDescent="0.25">
      <c r="B1417" s="513"/>
      <c r="C1417" s="514"/>
      <c r="D1417" s="515"/>
      <c r="E1417" s="515"/>
      <c r="F1417" s="515"/>
      <c r="G1417" s="515"/>
      <c r="H1417" s="516"/>
      <c r="I1417" s="517"/>
      <c r="J1417" s="64"/>
    </row>
    <row r="1418" spans="2:10" ht="20.100000000000001" customHeight="1" x14ac:dyDescent="0.25">
      <c r="B1418" s="513"/>
      <c r="C1418" s="514"/>
      <c r="D1418" s="515"/>
      <c r="E1418" s="515"/>
      <c r="F1418" s="515"/>
      <c r="G1418" s="515"/>
      <c r="H1418" s="516"/>
      <c r="I1418" s="517"/>
      <c r="J1418" s="64"/>
    </row>
    <row r="1419" spans="2:10" ht="20.100000000000001" customHeight="1" x14ac:dyDescent="0.25">
      <c r="B1419" s="513"/>
      <c r="C1419" s="514"/>
      <c r="D1419" s="515"/>
      <c r="E1419" s="515"/>
      <c r="F1419" s="515"/>
      <c r="G1419" s="515"/>
      <c r="H1419" s="516"/>
      <c r="I1419" s="517"/>
      <c r="J1419" s="64"/>
    </row>
    <row r="1420" spans="2:10" ht="20.100000000000001" customHeight="1" x14ac:dyDescent="0.25">
      <c r="B1420" s="513"/>
      <c r="C1420" s="514"/>
      <c r="D1420" s="515"/>
      <c r="E1420" s="515"/>
      <c r="F1420" s="515"/>
      <c r="G1420" s="515"/>
      <c r="H1420" s="516"/>
      <c r="I1420" s="517"/>
      <c r="J1420" s="64"/>
    </row>
    <row r="1421" spans="2:10" ht="20.100000000000001" customHeight="1" x14ac:dyDescent="0.25">
      <c r="B1421" s="513"/>
      <c r="C1421" s="514"/>
      <c r="D1421" s="515"/>
      <c r="E1421" s="515"/>
      <c r="F1421" s="515"/>
      <c r="G1421" s="515"/>
      <c r="H1421" s="516"/>
      <c r="I1421" s="517"/>
      <c r="J1421" s="64"/>
    </row>
    <row r="1422" spans="2:10" ht="20.100000000000001" customHeight="1" x14ac:dyDescent="0.25">
      <c r="B1422" s="513"/>
      <c r="C1422" s="514"/>
      <c r="D1422" s="515"/>
      <c r="E1422" s="515"/>
      <c r="F1422" s="515"/>
      <c r="G1422" s="515"/>
      <c r="H1422" s="516"/>
      <c r="I1422" s="517"/>
      <c r="J1422" s="64"/>
    </row>
    <row r="1423" spans="2:10" ht="20.100000000000001" customHeight="1" x14ac:dyDescent="0.25">
      <c r="B1423" s="513"/>
      <c r="C1423" s="514"/>
      <c r="D1423" s="515"/>
      <c r="E1423" s="515"/>
      <c r="F1423" s="515"/>
      <c r="G1423" s="515"/>
      <c r="H1423" s="516"/>
      <c r="I1423" s="517"/>
      <c r="J1423" s="64"/>
    </row>
    <row r="1424" spans="2:10" ht="20.100000000000001" customHeight="1" x14ac:dyDescent="0.25">
      <c r="B1424" s="513"/>
      <c r="C1424" s="514"/>
      <c r="D1424" s="515"/>
      <c r="E1424" s="515"/>
      <c r="F1424" s="515"/>
      <c r="G1424" s="515"/>
      <c r="H1424" s="516"/>
      <c r="I1424" s="517"/>
      <c r="J1424" s="64"/>
    </row>
    <row r="1425" spans="2:10" ht="20.100000000000001" customHeight="1" x14ac:dyDescent="0.25">
      <c r="B1425" s="513"/>
      <c r="C1425" s="514"/>
      <c r="D1425" s="515"/>
      <c r="E1425" s="515"/>
      <c r="F1425" s="515"/>
      <c r="G1425" s="515"/>
      <c r="H1425" s="516"/>
      <c r="I1425" s="517"/>
      <c r="J1425" s="64"/>
    </row>
    <row r="1426" spans="2:10" ht="20.100000000000001" customHeight="1" x14ac:dyDescent="0.25">
      <c r="B1426" s="513"/>
      <c r="C1426" s="514"/>
      <c r="D1426" s="515"/>
      <c r="E1426" s="515"/>
      <c r="F1426" s="515"/>
      <c r="G1426" s="515"/>
      <c r="H1426" s="516"/>
      <c r="I1426" s="517"/>
      <c r="J1426" s="64"/>
    </row>
    <row r="1427" spans="2:10" ht="20.100000000000001" customHeight="1" x14ac:dyDescent="0.25">
      <c r="B1427" s="513"/>
      <c r="C1427" s="514"/>
      <c r="D1427" s="515"/>
      <c r="E1427" s="515"/>
      <c r="F1427" s="515"/>
      <c r="G1427" s="515"/>
      <c r="H1427" s="516"/>
      <c r="I1427" s="517"/>
      <c r="J1427" s="64"/>
    </row>
    <row r="1428" spans="2:10" ht="20.100000000000001" customHeight="1" x14ac:dyDescent="0.25">
      <c r="B1428" s="513"/>
      <c r="C1428" s="514"/>
      <c r="D1428" s="515"/>
      <c r="E1428" s="515"/>
      <c r="F1428" s="515"/>
      <c r="G1428" s="515"/>
      <c r="H1428" s="516"/>
      <c r="I1428" s="517"/>
      <c r="J1428" s="64"/>
    </row>
    <row r="1429" spans="2:10" ht="20.100000000000001" customHeight="1" x14ac:dyDescent="0.25">
      <c r="B1429" s="513"/>
      <c r="C1429" s="514"/>
      <c r="D1429" s="515"/>
      <c r="E1429" s="515"/>
      <c r="F1429" s="515"/>
      <c r="G1429" s="515"/>
      <c r="H1429" s="516"/>
      <c r="I1429" s="517"/>
      <c r="J1429" s="64"/>
    </row>
    <row r="1430" spans="2:10" ht="20.100000000000001" customHeight="1" x14ac:dyDescent="0.25">
      <c r="B1430" s="513"/>
      <c r="C1430" s="514"/>
      <c r="D1430" s="515"/>
      <c r="E1430" s="515"/>
      <c r="F1430" s="515"/>
      <c r="G1430" s="515"/>
      <c r="H1430" s="516"/>
      <c r="I1430" s="517"/>
      <c r="J1430" s="64"/>
    </row>
    <row r="1431" spans="2:10" ht="20.100000000000001" customHeight="1" x14ac:dyDescent="0.25">
      <c r="B1431" s="513"/>
      <c r="C1431" s="514"/>
      <c r="D1431" s="515"/>
      <c r="E1431" s="515"/>
      <c r="F1431" s="515"/>
      <c r="G1431" s="515"/>
      <c r="H1431" s="516"/>
      <c r="I1431" s="517"/>
      <c r="J1431" s="64"/>
    </row>
    <row r="1432" spans="2:10" ht="20.100000000000001" customHeight="1" x14ac:dyDescent="0.25">
      <c r="B1432" s="513"/>
      <c r="C1432" s="514"/>
      <c r="D1432" s="515"/>
      <c r="E1432" s="515"/>
      <c r="F1432" s="515"/>
      <c r="G1432" s="515"/>
      <c r="H1432" s="516"/>
      <c r="I1432" s="517"/>
      <c r="J1432" s="64"/>
    </row>
    <row r="1433" spans="2:10" ht="20.100000000000001" customHeight="1" x14ac:dyDescent="0.25">
      <c r="B1433" s="513"/>
      <c r="C1433" s="514"/>
      <c r="D1433" s="515"/>
      <c r="E1433" s="515"/>
      <c r="F1433" s="515"/>
      <c r="G1433" s="515"/>
      <c r="H1433" s="516"/>
      <c r="I1433" s="517"/>
      <c r="J1433" s="64"/>
    </row>
    <row r="1434" spans="2:10" ht="20.100000000000001" customHeight="1" x14ac:dyDescent="0.25">
      <c r="B1434" s="513"/>
      <c r="C1434" s="514"/>
      <c r="D1434" s="515"/>
      <c r="E1434" s="515"/>
      <c r="F1434" s="515"/>
      <c r="G1434" s="515"/>
      <c r="H1434" s="516"/>
      <c r="I1434" s="517"/>
      <c r="J1434" s="64"/>
    </row>
    <row r="1435" spans="2:10" ht="20.100000000000001" customHeight="1" x14ac:dyDescent="0.25">
      <c r="B1435" s="513"/>
      <c r="C1435" s="514"/>
      <c r="D1435" s="515"/>
      <c r="E1435" s="515"/>
      <c r="F1435" s="515"/>
      <c r="G1435" s="515"/>
      <c r="H1435" s="516"/>
      <c r="I1435" s="517"/>
      <c r="J1435" s="64"/>
    </row>
    <row r="1436" spans="2:10" ht="20.100000000000001" customHeight="1" x14ac:dyDescent="0.25">
      <c r="B1436" s="513"/>
      <c r="C1436" s="514"/>
      <c r="D1436" s="515"/>
      <c r="E1436" s="515"/>
      <c r="F1436" s="515"/>
      <c r="G1436" s="515"/>
      <c r="H1436" s="516"/>
      <c r="I1436" s="517"/>
      <c r="J1436" s="64"/>
    </row>
    <row r="1437" spans="2:10" ht="20.100000000000001" customHeight="1" x14ac:dyDescent="0.25">
      <c r="B1437" s="513"/>
      <c r="C1437" s="514"/>
      <c r="D1437" s="515"/>
      <c r="E1437" s="515"/>
      <c r="F1437" s="515"/>
      <c r="G1437" s="515"/>
      <c r="H1437" s="516"/>
      <c r="I1437" s="517"/>
      <c r="J1437" s="64"/>
    </row>
    <row r="1438" spans="2:10" ht="20.100000000000001" customHeight="1" x14ac:dyDescent="0.25">
      <c r="B1438" s="513"/>
      <c r="C1438" s="514"/>
      <c r="D1438" s="515"/>
      <c r="E1438" s="515"/>
      <c r="F1438" s="515"/>
      <c r="G1438" s="515"/>
      <c r="H1438" s="516"/>
      <c r="I1438" s="517"/>
      <c r="J1438" s="64"/>
    </row>
    <row r="1439" spans="2:10" ht="20.100000000000001" customHeight="1" x14ac:dyDescent="0.25">
      <c r="B1439" s="513"/>
      <c r="C1439" s="514"/>
      <c r="D1439" s="515"/>
      <c r="E1439" s="515"/>
      <c r="F1439" s="515"/>
      <c r="G1439" s="515"/>
      <c r="H1439" s="516"/>
      <c r="I1439" s="517"/>
      <c r="J1439" s="64"/>
    </row>
    <row r="1440" spans="2:10" ht="20.100000000000001" customHeight="1" x14ac:dyDescent="0.25">
      <c r="B1440" s="513"/>
      <c r="C1440" s="514"/>
      <c r="D1440" s="515"/>
      <c r="E1440" s="515"/>
      <c r="F1440" s="515"/>
      <c r="G1440" s="515"/>
      <c r="H1440" s="516"/>
      <c r="I1440" s="517"/>
      <c r="J1440" s="64"/>
    </row>
    <row r="1441" spans="2:10" ht="20.100000000000001" customHeight="1" x14ac:dyDescent="0.25">
      <c r="B1441" s="513"/>
      <c r="C1441" s="514"/>
      <c r="D1441" s="515"/>
      <c r="E1441" s="515"/>
      <c r="F1441" s="515"/>
      <c r="G1441" s="515"/>
      <c r="H1441" s="516"/>
      <c r="I1441" s="517"/>
      <c r="J1441" s="64"/>
    </row>
    <row r="1442" spans="2:10" ht="20.100000000000001" customHeight="1" x14ac:dyDescent="0.25">
      <c r="B1442" s="513"/>
      <c r="C1442" s="514"/>
      <c r="D1442" s="515"/>
      <c r="E1442" s="515"/>
      <c r="F1442" s="515"/>
      <c r="G1442" s="515"/>
      <c r="H1442" s="516"/>
      <c r="I1442" s="517"/>
      <c r="J1442" s="64"/>
    </row>
    <row r="1443" spans="2:10" ht="20.100000000000001" customHeight="1" x14ac:dyDescent="0.25">
      <c r="B1443" s="513"/>
      <c r="C1443" s="514"/>
      <c r="D1443" s="515"/>
      <c r="E1443" s="515"/>
      <c r="F1443" s="515"/>
      <c r="G1443" s="515"/>
      <c r="H1443" s="516"/>
      <c r="I1443" s="517"/>
      <c r="J1443" s="64"/>
    </row>
    <row r="1444" spans="2:10" ht="20.100000000000001" customHeight="1" x14ac:dyDescent="0.25">
      <c r="B1444" s="513"/>
      <c r="C1444" s="514"/>
      <c r="D1444" s="515"/>
      <c r="E1444" s="515"/>
      <c r="F1444" s="515"/>
      <c r="G1444" s="515"/>
      <c r="H1444" s="516"/>
      <c r="I1444" s="517"/>
      <c r="J1444" s="64"/>
    </row>
    <row r="1445" spans="2:10" ht="20.100000000000001" customHeight="1" x14ac:dyDescent="0.25">
      <c r="B1445" s="513"/>
      <c r="C1445" s="514"/>
      <c r="D1445" s="515"/>
      <c r="E1445" s="515"/>
      <c r="F1445" s="515"/>
      <c r="G1445" s="515"/>
      <c r="H1445" s="516"/>
      <c r="I1445" s="517"/>
      <c r="J1445" s="64"/>
    </row>
    <row r="1446" spans="2:10" ht="20.100000000000001" customHeight="1" x14ac:dyDescent="0.25">
      <c r="B1446" s="513"/>
      <c r="C1446" s="514"/>
      <c r="D1446" s="515"/>
      <c r="E1446" s="515"/>
      <c r="F1446" s="515"/>
      <c r="G1446" s="515"/>
      <c r="H1446" s="516"/>
      <c r="I1446" s="517"/>
      <c r="J1446" s="64"/>
    </row>
    <row r="1447" spans="2:10" ht="20.100000000000001" customHeight="1" x14ac:dyDescent="0.25">
      <c r="B1447" s="513"/>
      <c r="C1447" s="514"/>
      <c r="D1447" s="515"/>
      <c r="E1447" s="515"/>
      <c r="F1447" s="515"/>
      <c r="G1447" s="515"/>
      <c r="H1447" s="516"/>
      <c r="I1447" s="517"/>
      <c r="J1447" s="64"/>
    </row>
    <row r="1448" spans="2:10" ht="20.100000000000001" customHeight="1" x14ac:dyDescent="0.25">
      <c r="B1448" s="513"/>
      <c r="C1448" s="514"/>
      <c r="D1448" s="515"/>
      <c r="E1448" s="515"/>
      <c r="F1448" s="515"/>
      <c r="G1448" s="515"/>
      <c r="H1448" s="516"/>
      <c r="I1448" s="517"/>
      <c r="J1448" s="64"/>
    </row>
    <row r="1449" spans="2:10" ht="20.100000000000001" customHeight="1" x14ac:dyDescent="0.25">
      <c r="B1449" s="513"/>
      <c r="C1449" s="514"/>
      <c r="D1449" s="515"/>
      <c r="E1449" s="515"/>
      <c r="F1449" s="515"/>
      <c r="G1449" s="515"/>
      <c r="H1449" s="516"/>
      <c r="I1449" s="517"/>
      <c r="J1449" s="64"/>
    </row>
    <row r="1450" spans="2:10" ht="20.100000000000001" customHeight="1" x14ac:dyDescent="0.25">
      <c r="B1450" s="513"/>
      <c r="C1450" s="514"/>
      <c r="D1450" s="515"/>
      <c r="E1450" s="515"/>
      <c r="F1450" s="515"/>
      <c r="G1450" s="515"/>
      <c r="H1450" s="516"/>
      <c r="I1450" s="517"/>
      <c r="J1450" s="64"/>
    </row>
    <row r="1451" spans="2:10" ht="20.100000000000001" customHeight="1" x14ac:dyDescent="0.25">
      <c r="B1451" s="513"/>
      <c r="C1451" s="514"/>
      <c r="D1451" s="515"/>
      <c r="E1451" s="515"/>
      <c r="F1451" s="515"/>
      <c r="G1451" s="515"/>
      <c r="H1451" s="516"/>
      <c r="I1451" s="517"/>
      <c r="J1451" s="64"/>
    </row>
    <row r="1452" spans="2:10" ht="20.100000000000001" customHeight="1" x14ac:dyDescent="0.25">
      <c r="B1452" s="513"/>
      <c r="C1452" s="514"/>
      <c r="D1452" s="515"/>
      <c r="E1452" s="515"/>
      <c r="F1452" s="515"/>
      <c r="G1452" s="515"/>
      <c r="H1452" s="516"/>
      <c r="I1452" s="517"/>
      <c r="J1452" s="64"/>
    </row>
    <row r="1453" spans="2:10" ht="20.100000000000001" customHeight="1" x14ac:dyDescent="0.25">
      <c r="B1453" s="513"/>
      <c r="C1453" s="514"/>
      <c r="D1453" s="515"/>
      <c r="E1453" s="515"/>
      <c r="F1453" s="515"/>
      <c r="G1453" s="515"/>
      <c r="H1453" s="516"/>
      <c r="I1453" s="517"/>
      <c r="J1453" s="64"/>
    </row>
    <row r="1454" spans="2:10" ht="20.100000000000001" customHeight="1" x14ac:dyDescent="0.25">
      <c r="B1454" s="513"/>
      <c r="C1454" s="514"/>
      <c r="D1454" s="515"/>
      <c r="E1454" s="515"/>
      <c r="F1454" s="515"/>
      <c r="G1454" s="515"/>
      <c r="H1454" s="516"/>
      <c r="I1454" s="517"/>
      <c r="J1454" s="64"/>
    </row>
    <row r="1455" spans="2:10" ht="20.100000000000001" customHeight="1" x14ac:dyDescent="0.25">
      <c r="B1455" s="513"/>
      <c r="C1455" s="514"/>
      <c r="D1455" s="515"/>
      <c r="E1455" s="515"/>
      <c r="F1455" s="515"/>
      <c r="G1455" s="515"/>
      <c r="H1455" s="516"/>
      <c r="I1455" s="517"/>
      <c r="J1455" s="64"/>
    </row>
    <row r="1456" spans="2:10" ht="20.100000000000001" customHeight="1" x14ac:dyDescent="0.25">
      <c r="B1456" s="513"/>
      <c r="C1456" s="514"/>
      <c r="D1456" s="515"/>
      <c r="E1456" s="515"/>
      <c r="F1456" s="515"/>
      <c r="G1456" s="515"/>
      <c r="H1456" s="516"/>
      <c r="I1456" s="517"/>
      <c r="J1456" s="64"/>
    </row>
    <row r="1457" spans="2:10" ht="20.100000000000001" customHeight="1" x14ac:dyDescent="0.25">
      <c r="B1457" s="513"/>
      <c r="C1457" s="514"/>
      <c r="D1457" s="515"/>
      <c r="E1457" s="515"/>
      <c r="F1457" s="515"/>
      <c r="G1457" s="515"/>
      <c r="H1457" s="516"/>
      <c r="I1457" s="517"/>
      <c r="J1457" s="64"/>
    </row>
    <row r="1458" spans="2:10" ht="20.100000000000001" customHeight="1" x14ac:dyDescent="0.25">
      <c r="B1458" s="513"/>
      <c r="C1458" s="514"/>
      <c r="D1458" s="515"/>
      <c r="E1458" s="515"/>
      <c r="F1458" s="515"/>
      <c r="G1458" s="515"/>
      <c r="H1458" s="516"/>
      <c r="I1458" s="517"/>
      <c r="J1458" s="64"/>
    </row>
    <row r="1459" spans="2:10" ht="20.100000000000001" customHeight="1" x14ac:dyDescent="0.25">
      <c r="B1459" s="513"/>
      <c r="C1459" s="514"/>
      <c r="D1459" s="515"/>
      <c r="E1459" s="515"/>
      <c r="F1459" s="515"/>
      <c r="G1459" s="515"/>
      <c r="H1459" s="516"/>
      <c r="I1459" s="517"/>
      <c r="J1459" s="64"/>
    </row>
    <row r="1460" spans="2:10" ht="20.100000000000001" customHeight="1" x14ac:dyDescent="0.25">
      <c r="B1460" s="513"/>
      <c r="C1460" s="514"/>
      <c r="D1460" s="515"/>
      <c r="E1460" s="515"/>
      <c r="F1460" s="515"/>
      <c r="G1460" s="515"/>
      <c r="H1460" s="516"/>
      <c r="I1460" s="517"/>
      <c r="J1460" s="64"/>
    </row>
    <row r="1461" spans="2:10" ht="20.100000000000001" customHeight="1" x14ac:dyDescent="0.25">
      <c r="B1461" s="513"/>
      <c r="C1461" s="514"/>
      <c r="D1461" s="515"/>
      <c r="E1461" s="515"/>
      <c r="F1461" s="515"/>
      <c r="G1461" s="515"/>
      <c r="H1461" s="516"/>
      <c r="I1461" s="517"/>
      <c r="J1461" s="64"/>
    </row>
    <row r="1462" spans="2:10" ht="20.100000000000001" customHeight="1" x14ac:dyDescent="0.25">
      <c r="B1462" s="513"/>
      <c r="C1462" s="514"/>
      <c r="D1462" s="515"/>
      <c r="E1462" s="515"/>
      <c r="F1462" s="515"/>
      <c r="G1462" s="515"/>
      <c r="H1462" s="516"/>
      <c r="I1462" s="517"/>
      <c r="J1462" s="64"/>
    </row>
    <row r="1463" spans="2:10" ht="20.100000000000001" customHeight="1" x14ac:dyDescent="0.25">
      <c r="B1463" s="513"/>
      <c r="C1463" s="514"/>
      <c r="D1463" s="515"/>
      <c r="E1463" s="515"/>
      <c r="F1463" s="515"/>
      <c r="G1463" s="515"/>
      <c r="H1463" s="516"/>
      <c r="I1463" s="517"/>
      <c r="J1463" s="64"/>
    </row>
    <row r="1464" spans="2:10" ht="20.100000000000001" customHeight="1" x14ac:dyDescent="0.25">
      <c r="B1464" s="513"/>
      <c r="C1464" s="514"/>
      <c r="D1464" s="515"/>
      <c r="E1464" s="515"/>
      <c r="F1464" s="515"/>
      <c r="G1464" s="515"/>
      <c r="H1464" s="516"/>
      <c r="I1464" s="517"/>
      <c r="J1464" s="64"/>
    </row>
    <row r="1465" spans="2:10" ht="20.100000000000001" customHeight="1" x14ac:dyDescent="0.25">
      <c r="B1465" s="513"/>
      <c r="C1465" s="514"/>
      <c r="D1465" s="515"/>
      <c r="E1465" s="515"/>
      <c r="F1465" s="515"/>
      <c r="G1465" s="515"/>
      <c r="H1465" s="516"/>
      <c r="I1465" s="517"/>
      <c r="J1465" s="64"/>
    </row>
    <row r="1466" spans="2:10" ht="20.100000000000001" customHeight="1" x14ac:dyDescent="0.25">
      <c r="B1466" s="513"/>
      <c r="C1466" s="514"/>
      <c r="D1466" s="515"/>
      <c r="E1466" s="515"/>
      <c r="F1466" s="515"/>
      <c r="G1466" s="515"/>
      <c r="H1466" s="516"/>
      <c r="I1466" s="517"/>
      <c r="J1466" s="64"/>
    </row>
    <row r="1467" spans="2:10" ht="20.100000000000001" customHeight="1" x14ac:dyDescent="0.25">
      <c r="B1467" s="513"/>
      <c r="C1467" s="514"/>
      <c r="D1467" s="515"/>
      <c r="E1467" s="515"/>
      <c r="F1467" s="515"/>
      <c r="G1467" s="515"/>
      <c r="H1467" s="516"/>
      <c r="I1467" s="517"/>
      <c r="J1467" s="64"/>
    </row>
    <row r="1468" spans="2:10" ht="20.100000000000001" customHeight="1" x14ac:dyDescent="0.25">
      <c r="B1468" s="513"/>
      <c r="C1468" s="514"/>
      <c r="D1468" s="515"/>
      <c r="E1468" s="515"/>
      <c r="F1468" s="515"/>
      <c r="G1468" s="515"/>
      <c r="H1468" s="516"/>
      <c r="I1468" s="517"/>
      <c r="J1468" s="64"/>
    </row>
    <row r="1469" spans="2:10" ht="20.100000000000001" customHeight="1" x14ac:dyDescent="0.25">
      <c r="B1469" s="513"/>
      <c r="C1469" s="514"/>
      <c r="D1469" s="515"/>
      <c r="E1469" s="515"/>
      <c r="F1469" s="515"/>
      <c r="G1469" s="515"/>
      <c r="H1469" s="516"/>
      <c r="I1469" s="517"/>
      <c r="J1469" s="64"/>
    </row>
    <row r="1470" spans="2:10" ht="20.100000000000001" customHeight="1" x14ac:dyDescent="0.25">
      <c r="B1470" s="513"/>
      <c r="C1470" s="514"/>
      <c r="D1470" s="515"/>
      <c r="E1470" s="515"/>
      <c r="F1470" s="515"/>
      <c r="G1470" s="515"/>
      <c r="H1470" s="516"/>
      <c r="I1470" s="517"/>
      <c r="J1470" s="64"/>
    </row>
    <row r="1471" spans="2:10" ht="20.100000000000001" customHeight="1" x14ac:dyDescent="0.25">
      <c r="B1471" s="513"/>
      <c r="C1471" s="514"/>
      <c r="D1471" s="515"/>
      <c r="E1471" s="515"/>
      <c r="F1471" s="515"/>
      <c r="G1471" s="515"/>
      <c r="H1471" s="516"/>
      <c r="I1471" s="517"/>
      <c r="J1471" s="64"/>
    </row>
    <row r="1472" spans="2:10" ht="20.100000000000001" customHeight="1" x14ac:dyDescent="0.25">
      <c r="B1472" s="513"/>
      <c r="C1472" s="514"/>
      <c r="D1472" s="515"/>
      <c r="E1472" s="515"/>
      <c r="F1472" s="515"/>
      <c r="G1472" s="515"/>
      <c r="H1472" s="516"/>
      <c r="I1472" s="517"/>
      <c r="J1472" s="64"/>
    </row>
    <row r="1473" spans="2:10" ht="20.100000000000001" customHeight="1" x14ac:dyDescent="0.25">
      <c r="B1473" s="513"/>
      <c r="C1473" s="514"/>
      <c r="D1473" s="515"/>
      <c r="E1473" s="515"/>
      <c r="F1473" s="515"/>
      <c r="G1473" s="515"/>
      <c r="H1473" s="516"/>
      <c r="I1473" s="517"/>
      <c r="J1473" s="64"/>
    </row>
    <row r="1474" spans="2:10" ht="20.100000000000001" customHeight="1" x14ac:dyDescent="0.25">
      <c r="B1474" s="513"/>
      <c r="C1474" s="514"/>
      <c r="D1474" s="515"/>
      <c r="E1474" s="515"/>
      <c r="F1474" s="515"/>
      <c r="G1474" s="515"/>
      <c r="H1474" s="516"/>
      <c r="I1474" s="517"/>
      <c r="J1474" s="64"/>
    </row>
    <row r="1475" spans="2:10" ht="20.100000000000001" customHeight="1" x14ac:dyDescent="0.25">
      <c r="B1475" s="513"/>
      <c r="C1475" s="514"/>
      <c r="D1475" s="515"/>
      <c r="E1475" s="515"/>
      <c r="F1475" s="515"/>
      <c r="G1475" s="515"/>
      <c r="H1475" s="516"/>
      <c r="I1475" s="517"/>
      <c r="J1475" s="64"/>
    </row>
    <row r="1476" spans="2:10" ht="20.100000000000001" customHeight="1" x14ac:dyDescent="0.25">
      <c r="B1476" s="513"/>
      <c r="C1476" s="514"/>
      <c r="D1476" s="515"/>
      <c r="E1476" s="515"/>
      <c r="F1476" s="515"/>
      <c r="G1476" s="515"/>
      <c r="H1476" s="516"/>
      <c r="I1476" s="517"/>
      <c r="J1476" s="64"/>
    </row>
    <row r="1477" spans="2:10" ht="20.100000000000001" customHeight="1" x14ac:dyDescent="0.25">
      <c r="B1477" s="513"/>
      <c r="C1477" s="514"/>
      <c r="D1477" s="515"/>
      <c r="E1477" s="515"/>
      <c r="F1477" s="515"/>
      <c r="G1477" s="515"/>
      <c r="H1477" s="516"/>
      <c r="I1477" s="517"/>
      <c r="J1477" s="64"/>
    </row>
    <row r="1478" spans="2:10" ht="20.100000000000001" customHeight="1" x14ac:dyDescent="0.25">
      <c r="B1478" s="513"/>
      <c r="C1478" s="514"/>
      <c r="D1478" s="515"/>
      <c r="E1478" s="515"/>
      <c r="F1478" s="515"/>
      <c r="G1478" s="515"/>
      <c r="H1478" s="516"/>
      <c r="I1478" s="517"/>
      <c r="J1478" s="64"/>
    </row>
    <row r="1479" spans="2:10" ht="20.100000000000001" customHeight="1" x14ac:dyDescent="0.25">
      <c r="B1479" s="513"/>
      <c r="C1479" s="514"/>
      <c r="D1479" s="515"/>
      <c r="E1479" s="515"/>
      <c r="F1479" s="515"/>
      <c r="G1479" s="515"/>
      <c r="H1479" s="516"/>
      <c r="I1479" s="517"/>
      <c r="J1479" s="64"/>
    </row>
    <row r="1480" spans="2:10" ht="20.100000000000001" customHeight="1" x14ac:dyDescent="0.25">
      <c r="B1480" s="513"/>
      <c r="C1480" s="514"/>
      <c r="D1480" s="515"/>
      <c r="E1480" s="515"/>
      <c r="F1480" s="515"/>
      <c r="G1480" s="515"/>
      <c r="H1480" s="516"/>
      <c r="I1480" s="517"/>
      <c r="J1480" s="64"/>
    </row>
    <row r="1481" spans="2:10" ht="20.100000000000001" customHeight="1" x14ac:dyDescent="0.25">
      <c r="B1481" s="513"/>
      <c r="C1481" s="514"/>
      <c r="D1481" s="515"/>
      <c r="E1481" s="515"/>
      <c r="F1481" s="515"/>
      <c r="G1481" s="515"/>
      <c r="H1481" s="516"/>
      <c r="I1481" s="517"/>
      <c r="J1481" s="64"/>
    </row>
    <row r="1482" spans="2:10" ht="20.100000000000001" customHeight="1" x14ac:dyDescent="0.25">
      <c r="B1482" s="513"/>
      <c r="C1482" s="514"/>
      <c r="D1482" s="515"/>
      <c r="E1482" s="515"/>
      <c r="F1482" s="515"/>
      <c r="G1482" s="515"/>
      <c r="H1482" s="516"/>
      <c r="I1482" s="517"/>
      <c r="J1482" s="64"/>
    </row>
    <row r="1483" spans="2:10" ht="20.100000000000001" customHeight="1" x14ac:dyDescent="0.25">
      <c r="B1483" s="513"/>
      <c r="C1483" s="514"/>
      <c r="D1483" s="515"/>
      <c r="E1483" s="515"/>
      <c r="F1483" s="515"/>
      <c r="G1483" s="515"/>
      <c r="H1483" s="516"/>
      <c r="I1483" s="517"/>
      <c r="J1483" s="64"/>
    </row>
    <row r="1484" spans="2:10" ht="20.100000000000001" customHeight="1" x14ac:dyDescent="0.25">
      <c r="B1484" s="513"/>
      <c r="C1484" s="514"/>
      <c r="D1484" s="515"/>
      <c r="E1484" s="515"/>
      <c r="F1484" s="515"/>
      <c r="G1484" s="515"/>
      <c r="H1484" s="516"/>
      <c r="I1484" s="517"/>
      <c r="J1484" s="64"/>
    </row>
    <row r="1485" spans="2:10" ht="20.100000000000001" customHeight="1" x14ac:dyDescent="0.25">
      <c r="B1485" s="513"/>
      <c r="C1485" s="514"/>
      <c r="D1485" s="515"/>
      <c r="E1485" s="515"/>
      <c r="F1485" s="515"/>
      <c r="G1485" s="515"/>
      <c r="H1485" s="516"/>
      <c r="I1485" s="517"/>
      <c r="J1485" s="64"/>
    </row>
    <row r="1486" spans="2:10" ht="20.100000000000001" customHeight="1" x14ac:dyDescent="0.25">
      <c r="B1486" s="513"/>
      <c r="C1486" s="514"/>
      <c r="D1486" s="515"/>
      <c r="E1486" s="515"/>
      <c r="F1486" s="515"/>
      <c r="G1486" s="515"/>
      <c r="H1486" s="516"/>
      <c r="I1486" s="517"/>
      <c r="J1486" s="64"/>
    </row>
    <row r="1487" spans="2:10" ht="20.100000000000001" customHeight="1" x14ac:dyDescent="0.25">
      <c r="B1487" s="513"/>
      <c r="C1487" s="514"/>
      <c r="D1487" s="515"/>
      <c r="E1487" s="515"/>
      <c r="F1487" s="515"/>
      <c r="G1487" s="515"/>
      <c r="H1487" s="516"/>
      <c r="I1487" s="517"/>
      <c r="J1487" s="64"/>
    </row>
    <row r="1488" spans="2:10" ht="20.100000000000001" customHeight="1" x14ac:dyDescent="0.25">
      <c r="B1488" s="513"/>
      <c r="C1488" s="514"/>
      <c r="D1488" s="515"/>
      <c r="E1488" s="515"/>
      <c r="F1488" s="515"/>
      <c r="G1488" s="515"/>
      <c r="H1488" s="516"/>
      <c r="I1488" s="517"/>
      <c r="J1488" s="64"/>
    </row>
    <row r="1489" spans="2:10" ht="20.100000000000001" customHeight="1" x14ac:dyDescent="0.25">
      <c r="B1489" s="513"/>
      <c r="C1489" s="514"/>
      <c r="D1489" s="515"/>
      <c r="E1489" s="515"/>
      <c r="F1489" s="515"/>
      <c r="G1489" s="515"/>
      <c r="H1489" s="516"/>
      <c r="I1489" s="517"/>
      <c r="J1489" s="64"/>
    </row>
    <row r="1490" spans="2:10" ht="20.100000000000001" customHeight="1" x14ac:dyDescent="0.25">
      <c r="B1490" s="513"/>
      <c r="C1490" s="514"/>
      <c r="D1490" s="515"/>
      <c r="E1490" s="515"/>
      <c r="F1490" s="515"/>
      <c r="G1490" s="515"/>
      <c r="H1490" s="516"/>
      <c r="I1490" s="517"/>
      <c r="J1490" s="64"/>
    </row>
    <row r="1491" spans="2:10" ht="20.100000000000001" customHeight="1" x14ac:dyDescent="0.25">
      <c r="B1491" s="513"/>
      <c r="C1491" s="514"/>
      <c r="D1491" s="515"/>
      <c r="E1491" s="515"/>
      <c r="F1491" s="515"/>
      <c r="G1491" s="515"/>
      <c r="H1491" s="516"/>
      <c r="I1491" s="517"/>
      <c r="J1491" s="64"/>
    </row>
    <row r="1492" spans="2:10" ht="20.100000000000001" customHeight="1" x14ac:dyDescent="0.25">
      <c r="B1492" s="513"/>
      <c r="C1492" s="514"/>
      <c r="D1492" s="515"/>
      <c r="E1492" s="515"/>
      <c r="F1492" s="515"/>
      <c r="G1492" s="515"/>
      <c r="H1492" s="516"/>
      <c r="I1492" s="517"/>
      <c r="J1492" s="64"/>
    </row>
    <row r="1493" spans="2:10" ht="20.100000000000001" customHeight="1" x14ac:dyDescent="0.25">
      <c r="B1493" s="513"/>
      <c r="C1493" s="514"/>
      <c r="D1493" s="515"/>
      <c r="E1493" s="515"/>
      <c r="F1493" s="515"/>
      <c r="G1493" s="515"/>
      <c r="H1493" s="516"/>
      <c r="I1493" s="517"/>
      <c r="J1493" s="64"/>
    </row>
    <row r="1494" spans="2:10" ht="20.100000000000001" customHeight="1" x14ac:dyDescent="0.25">
      <c r="B1494" s="513"/>
      <c r="C1494" s="514"/>
      <c r="D1494" s="515"/>
      <c r="E1494" s="515"/>
      <c r="F1494" s="515"/>
      <c r="G1494" s="515"/>
      <c r="H1494" s="516"/>
      <c r="I1494" s="517"/>
      <c r="J1494" s="64"/>
    </row>
    <row r="1495" spans="2:10" ht="20.100000000000001" customHeight="1" x14ac:dyDescent="0.25">
      <c r="B1495" s="513"/>
      <c r="C1495" s="514"/>
      <c r="D1495" s="515"/>
      <c r="E1495" s="515"/>
      <c r="F1495" s="515"/>
      <c r="G1495" s="515"/>
      <c r="H1495" s="516"/>
      <c r="I1495" s="517"/>
      <c r="J1495" s="64"/>
    </row>
    <row r="1496" spans="2:10" ht="20.100000000000001" customHeight="1" x14ac:dyDescent="0.25">
      <c r="B1496" s="513"/>
      <c r="C1496" s="514"/>
      <c r="D1496" s="515"/>
      <c r="E1496" s="515"/>
      <c r="F1496" s="515"/>
      <c r="G1496" s="515"/>
      <c r="H1496" s="516"/>
      <c r="I1496" s="517"/>
      <c r="J1496" s="64"/>
    </row>
    <row r="1497" spans="2:10" ht="20.100000000000001" customHeight="1" x14ac:dyDescent="0.25">
      <c r="B1497" s="513"/>
      <c r="C1497" s="514"/>
      <c r="D1497" s="515"/>
      <c r="E1497" s="515"/>
      <c r="F1497" s="515"/>
      <c r="G1497" s="515"/>
      <c r="H1497" s="516"/>
      <c r="I1497" s="517"/>
      <c r="J1497" s="64"/>
    </row>
    <row r="1498" spans="2:10" ht="20.100000000000001" customHeight="1" x14ac:dyDescent="0.25">
      <c r="B1498" s="513"/>
      <c r="C1498" s="514"/>
      <c r="D1498" s="515"/>
      <c r="E1498" s="515"/>
      <c r="F1498" s="515"/>
      <c r="G1498" s="515"/>
      <c r="H1498" s="516"/>
      <c r="I1498" s="517"/>
      <c r="J1498" s="64"/>
    </row>
    <row r="1499" spans="2:10" ht="20.100000000000001" customHeight="1" x14ac:dyDescent="0.25">
      <c r="B1499" s="513"/>
      <c r="C1499" s="514"/>
      <c r="D1499" s="515"/>
      <c r="E1499" s="515"/>
      <c r="F1499" s="515"/>
      <c r="G1499" s="515"/>
      <c r="H1499" s="516"/>
      <c r="I1499" s="517"/>
      <c r="J1499" s="64"/>
    </row>
    <row r="1500" spans="2:10" ht="20.100000000000001" customHeight="1" x14ac:dyDescent="0.25">
      <c r="B1500" s="513"/>
      <c r="C1500" s="514"/>
      <c r="D1500" s="515"/>
      <c r="E1500" s="515"/>
      <c r="F1500" s="515"/>
      <c r="G1500" s="515"/>
      <c r="H1500" s="516"/>
      <c r="I1500" s="517"/>
      <c r="J1500" s="64"/>
    </row>
    <row r="1501" spans="2:10" ht="20.100000000000001" customHeight="1" x14ac:dyDescent="0.25">
      <c r="B1501" s="513"/>
      <c r="C1501" s="514"/>
      <c r="D1501" s="515"/>
      <c r="E1501" s="515"/>
      <c r="F1501" s="515"/>
      <c r="G1501" s="515"/>
      <c r="H1501" s="516"/>
      <c r="I1501" s="517"/>
      <c r="J1501" s="64"/>
    </row>
    <row r="1502" spans="2:10" ht="20.100000000000001" customHeight="1" x14ac:dyDescent="0.25">
      <c r="B1502" s="513"/>
      <c r="C1502" s="514"/>
      <c r="D1502" s="515"/>
      <c r="E1502" s="515"/>
      <c r="F1502" s="515"/>
      <c r="G1502" s="515"/>
      <c r="H1502" s="516"/>
      <c r="I1502" s="517"/>
      <c r="J1502" s="64"/>
    </row>
    <row r="1503" spans="2:10" ht="20.100000000000001" customHeight="1" x14ac:dyDescent="0.25">
      <c r="B1503" s="513"/>
      <c r="C1503" s="514"/>
      <c r="D1503" s="515"/>
      <c r="E1503" s="515"/>
      <c r="F1503" s="515"/>
      <c r="G1503" s="515"/>
      <c r="H1503" s="516"/>
      <c r="I1503" s="517"/>
      <c r="J1503" s="64"/>
    </row>
    <row r="1504" spans="2:10" ht="20.100000000000001" customHeight="1" x14ac:dyDescent="0.25">
      <c r="B1504" s="513"/>
      <c r="C1504" s="514"/>
      <c r="D1504" s="515"/>
      <c r="E1504" s="515"/>
      <c r="F1504" s="515"/>
      <c r="G1504" s="515"/>
      <c r="H1504" s="516"/>
      <c r="I1504" s="517"/>
      <c r="J1504" s="64"/>
    </row>
    <row r="1505" spans="2:10" ht="20.100000000000001" customHeight="1" x14ac:dyDescent="0.25">
      <c r="B1505" s="513"/>
      <c r="C1505" s="514"/>
      <c r="D1505" s="515"/>
      <c r="E1505" s="515"/>
      <c r="F1505" s="515"/>
      <c r="G1505" s="515"/>
      <c r="H1505" s="516"/>
      <c r="I1505" s="517"/>
      <c r="J1505" s="64"/>
    </row>
    <row r="1506" spans="2:10" ht="20.100000000000001" customHeight="1" x14ac:dyDescent="0.25">
      <c r="B1506" s="513"/>
      <c r="C1506" s="514"/>
      <c r="D1506" s="515"/>
      <c r="E1506" s="515"/>
      <c r="F1506" s="515"/>
      <c r="G1506" s="515"/>
      <c r="H1506" s="516"/>
      <c r="I1506" s="517"/>
      <c r="J1506" s="64"/>
    </row>
    <row r="1507" spans="2:10" ht="20.100000000000001" customHeight="1" x14ac:dyDescent="0.25">
      <c r="B1507" s="513"/>
      <c r="C1507" s="514"/>
      <c r="D1507" s="515"/>
      <c r="E1507" s="515"/>
      <c r="F1507" s="515"/>
      <c r="G1507" s="515"/>
      <c r="H1507" s="516"/>
      <c r="I1507" s="517"/>
      <c r="J1507" s="64"/>
    </row>
    <row r="1508" spans="2:10" ht="20.100000000000001" customHeight="1" x14ac:dyDescent="0.25">
      <c r="B1508" s="513"/>
      <c r="C1508" s="514"/>
      <c r="D1508" s="515"/>
      <c r="E1508" s="515"/>
      <c r="F1508" s="515"/>
      <c r="G1508" s="515"/>
      <c r="H1508" s="516"/>
      <c r="I1508" s="517"/>
      <c r="J1508" s="64"/>
    </row>
    <row r="1509" spans="2:10" ht="20.100000000000001" customHeight="1" x14ac:dyDescent="0.25">
      <c r="B1509" s="513"/>
      <c r="C1509" s="514"/>
      <c r="D1509" s="515"/>
      <c r="E1509" s="515"/>
      <c r="F1509" s="515"/>
      <c r="G1509" s="515"/>
      <c r="H1509" s="516"/>
      <c r="I1509" s="517"/>
      <c r="J1509" s="64"/>
    </row>
    <row r="1510" spans="2:10" ht="20.100000000000001" customHeight="1" x14ac:dyDescent="0.25">
      <c r="B1510" s="513"/>
      <c r="C1510" s="514"/>
      <c r="D1510" s="515"/>
      <c r="E1510" s="515"/>
      <c r="F1510" s="515"/>
      <c r="G1510" s="515"/>
      <c r="H1510" s="516"/>
      <c r="I1510" s="517"/>
      <c r="J1510" s="64"/>
    </row>
    <row r="1511" spans="2:10" ht="20.100000000000001" customHeight="1" x14ac:dyDescent="0.25">
      <c r="B1511" s="513"/>
      <c r="C1511" s="514"/>
      <c r="D1511" s="515"/>
      <c r="E1511" s="515"/>
      <c r="F1511" s="515"/>
      <c r="G1511" s="515"/>
      <c r="H1511" s="516"/>
      <c r="I1511" s="517"/>
      <c r="J1511" s="64"/>
    </row>
    <row r="1512" spans="2:10" ht="20.100000000000001" customHeight="1" x14ac:dyDescent="0.25">
      <c r="B1512" s="513"/>
      <c r="C1512" s="514"/>
      <c r="D1512" s="515"/>
      <c r="E1512" s="515"/>
      <c r="F1512" s="515"/>
      <c r="G1512" s="515"/>
      <c r="H1512" s="516"/>
      <c r="I1512" s="517"/>
      <c r="J1512" s="64"/>
    </row>
    <row r="1513" spans="2:10" ht="20.100000000000001" customHeight="1" x14ac:dyDescent="0.25">
      <c r="B1513" s="513"/>
      <c r="C1513" s="514"/>
      <c r="D1513" s="515"/>
      <c r="E1513" s="515"/>
      <c r="F1513" s="515"/>
      <c r="G1513" s="515"/>
      <c r="H1513" s="516"/>
      <c r="I1513" s="517"/>
      <c r="J1513" s="64"/>
    </row>
    <row r="1514" spans="2:10" ht="20.100000000000001" customHeight="1" x14ac:dyDescent="0.25">
      <c r="B1514" s="513"/>
      <c r="C1514" s="514"/>
      <c r="D1514" s="515"/>
      <c r="E1514" s="515"/>
      <c r="F1514" s="515"/>
      <c r="G1514" s="515"/>
      <c r="H1514" s="516"/>
      <c r="I1514" s="517"/>
      <c r="J1514" s="64"/>
    </row>
    <row r="1515" spans="2:10" ht="20.100000000000001" customHeight="1" x14ac:dyDescent="0.25">
      <c r="B1515" s="513"/>
      <c r="C1515" s="514"/>
      <c r="D1515" s="515"/>
      <c r="E1515" s="515"/>
      <c r="F1515" s="515"/>
      <c r="G1515" s="515"/>
      <c r="H1515" s="516"/>
      <c r="I1515" s="517"/>
      <c r="J1515" s="64"/>
    </row>
    <row r="1516" spans="2:10" ht="20.100000000000001" customHeight="1" x14ac:dyDescent="0.25">
      <c r="B1516" s="513"/>
      <c r="C1516" s="514"/>
      <c r="D1516" s="515"/>
      <c r="E1516" s="515"/>
      <c r="F1516" s="515"/>
      <c r="G1516" s="515"/>
      <c r="H1516" s="516"/>
      <c r="I1516" s="517"/>
      <c r="J1516" s="64"/>
    </row>
    <row r="1517" spans="2:10" ht="20.100000000000001" customHeight="1" x14ac:dyDescent="0.25">
      <c r="B1517" s="513"/>
      <c r="C1517" s="514"/>
      <c r="D1517" s="515"/>
      <c r="E1517" s="515"/>
      <c r="F1517" s="515"/>
      <c r="G1517" s="515"/>
      <c r="H1517" s="516"/>
      <c r="I1517" s="517"/>
      <c r="J1517" s="64"/>
    </row>
    <row r="1518" spans="2:10" ht="20.100000000000001" customHeight="1" x14ac:dyDescent="0.25">
      <c r="B1518" s="513"/>
      <c r="C1518" s="514"/>
      <c r="D1518" s="515"/>
      <c r="E1518" s="515"/>
      <c r="F1518" s="515"/>
      <c r="G1518" s="515"/>
      <c r="H1518" s="516"/>
      <c r="I1518" s="517"/>
      <c r="J1518" s="64"/>
    </row>
    <row r="1519" spans="2:10" ht="20.100000000000001" customHeight="1" x14ac:dyDescent="0.25">
      <c r="B1519" s="513"/>
      <c r="C1519" s="514"/>
      <c r="D1519" s="515"/>
      <c r="E1519" s="515"/>
      <c r="F1519" s="515"/>
      <c r="G1519" s="515"/>
      <c r="H1519" s="516"/>
      <c r="I1519" s="517"/>
      <c r="J1519" s="64"/>
    </row>
    <row r="1520" spans="2:10" ht="20.100000000000001" customHeight="1" x14ac:dyDescent="0.25">
      <c r="B1520" s="513"/>
      <c r="C1520" s="514"/>
      <c r="D1520" s="515"/>
      <c r="E1520" s="515"/>
      <c r="F1520" s="515"/>
      <c r="G1520" s="515"/>
      <c r="H1520" s="516"/>
      <c r="I1520" s="517"/>
      <c r="J1520" s="64"/>
    </row>
    <row r="1521" spans="2:10" ht="20.100000000000001" customHeight="1" x14ac:dyDescent="0.25">
      <c r="B1521" s="513"/>
      <c r="C1521" s="514"/>
      <c r="D1521" s="515"/>
      <c r="E1521" s="515"/>
      <c r="F1521" s="515"/>
      <c r="G1521" s="515"/>
      <c r="H1521" s="516"/>
      <c r="I1521" s="517"/>
      <c r="J1521" s="64"/>
    </row>
    <row r="1522" spans="2:10" ht="20.100000000000001" customHeight="1" x14ac:dyDescent="0.25">
      <c r="B1522" s="513"/>
      <c r="C1522" s="514"/>
      <c r="D1522" s="515"/>
      <c r="E1522" s="515"/>
      <c r="F1522" s="515"/>
      <c r="G1522" s="515"/>
      <c r="H1522" s="516"/>
      <c r="I1522" s="517"/>
      <c r="J1522" s="64"/>
    </row>
    <row r="1523" spans="2:10" ht="20.100000000000001" customHeight="1" x14ac:dyDescent="0.25">
      <c r="B1523" s="513"/>
      <c r="C1523" s="514"/>
      <c r="D1523" s="515"/>
      <c r="E1523" s="515"/>
      <c r="F1523" s="515"/>
      <c r="G1523" s="515"/>
      <c r="H1523" s="516"/>
      <c r="I1523" s="517"/>
      <c r="J1523" s="64"/>
    </row>
    <row r="1524" spans="2:10" ht="20.100000000000001" customHeight="1" x14ac:dyDescent="0.25">
      <c r="B1524" s="513"/>
      <c r="C1524" s="514"/>
      <c r="D1524" s="515"/>
      <c r="E1524" s="515"/>
      <c r="F1524" s="515"/>
      <c r="G1524" s="515"/>
      <c r="H1524" s="516"/>
      <c r="I1524" s="517"/>
      <c r="J1524" s="64"/>
    </row>
    <row r="1525" spans="2:10" ht="20.100000000000001" customHeight="1" x14ac:dyDescent="0.25">
      <c r="B1525" s="513"/>
      <c r="C1525" s="514"/>
      <c r="D1525" s="515"/>
      <c r="E1525" s="515"/>
      <c r="F1525" s="515"/>
      <c r="G1525" s="515"/>
      <c r="H1525" s="516"/>
      <c r="I1525" s="517"/>
      <c r="J1525" s="64"/>
    </row>
    <row r="1526" spans="2:10" ht="20.100000000000001" customHeight="1" x14ac:dyDescent="0.25">
      <c r="B1526" s="513"/>
      <c r="C1526" s="514"/>
      <c r="D1526" s="515"/>
      <c r="E1526" s="515"/>
      <c r="F1526" s="515"/>
      <c r="G1526" s="515"/>
      <c r="H1526" s="516"/>
      <c r="I1526" s="517"/>
      <c r="J1526" s="64"/>
    </row>
    <row r="1527" spans="2:10" ht="20.100000000000001" customHeight="1" x14ac:dyDescent="0.25">
      <c r="B1527" s="513"/>
      <c r="C1527" s="514"/>
      <c r="D1527" s="515"/>
      <c r="E1527" s="515"/>
      <c r="F1527" s="515"/>
      <c r="G1527" s="515"/>
      <c r="H1527" s="516"/>
      <c r="I1527" s="517"/>
      <c r="J1527" s="64"/>
    </row>
    <row r="1528" spans="2:10" ht="20.100000000000001" customHeight="1" x14ac:dyDescent="0.25">
      <c r="B1528" s="513"/>
      <c r="C1528" s="514"/>
      <c r="D1528" s="515"/>
      <c r="E1528" s="515"/>
      <c r="F1528" s="515"/>
      <c r="G1528" s="515"/>
      <c r="H1528" s="516"/>
      <c r="I1528" s="517"/>
      <c r="J1528" s="64"/>
    </row>
    <row r="1529" spans="2:10" ht="20.100000000000001" customHeight="1" x14ac:dyDescent="0.25">
      <c r="B1529" s="513"/>
      <c r="C1529" s="514"/>
      <c r="D1529" s="515"/>
      <c r="E1529" s="515"/>
      <c r="F1529" s="515"/>
      <c r="G1529" s="515"/>
      <c r="H1529" s="516"/>
      <c r="I1529" s="517"/>
      <c r="J1529" s="64"/>
    </row>
    <row r="1530" spans="2:10" ht="20.100000000000001" customHeight="1" x14ac:dyDescent="0.25">
      <c r="B1530" s="513"/>
      <c r="C1530" s="514"/>
      <c r="D1530" s="515"/>
      <c r="E1530" s="515"/>
      <c r="F1530" s="515"/>
      <c r="G1530" s="515"/>
      <c r="H1530" s="516"/>
      <c r="I1530" s="517"/>
      <c r="J1530" s="64"/>
    </row>
    <row r="1531" spans="2:10" ht="20.100000000000001" customHeight="1" x14ac:dyDescent="0.25">
      <c r="B1531" s="513"/>
      <c r="C1531" s="514"/>
      <c r="D1531" s="515"/>
      <c r="E1531" s="515"/>
      <c r="F1531" s="515"/>
      <c r="G1531" s="515"/>
      <c r="H1531" s="516"/>
      <c r="I1531" s="517"/>
      <c r="J1531" s="64"/>
    </row>
    <row r="1532" spans="2:10" ht="20.100000000000001" customHeight="1" x14ac:dyDescent="0.25">
      <c r="B1532" s="513"/>
      <c r="C1532" s="514"/>
      <c r="D1532" s="515"/>
      <c r="E1532" s="515"/>
      <c r="F1532" s="515"/>
      <c r="G1532" s="515"/>
      <c r="H1532" s="516"/>
      <c r="I1532" s="517"/>
      <c r="J1532" s="64"/>
    </row>
    <row r="1533" spans="2:10" ht="20.100000000000001" customHeight="1" x14ac:dyDescent="0.25">
      <c r="B1533" s="513"/>
      <c r="C1533" s="514"/>
      <c r="D1533" s="515"/>
      <c r="E1533" s="515"/>
      <c r="F1533" s="515"/>
      <c r="G1533" s="515"/>
      <c r="H1533" s="516"/>
      <c r="I1533" s="517"/>
      <c r="J1533" s="64"/>
    </row>
    <row r="1534" spans="2:10" ht="20.100000000000001" customHeight="1" x14ac:dyDescent="0.25">
      <c r="B1534" s="513"/>
      <c r="C1534" s="514"/>
      <c r="D1534" s="515"/>
      <c r="E1534" s="515"/>
      <c r="F1534" s="515"/>
      <c r="G1534" s="515"/>
      <c r="H1534" s="516"/>
      <c r="I1534" s="517"/>
      <c r="J1534" s="64"/>
    </row>
    <row r="1535" spans="2:10" ht="20.100000000000001" customHeight="1" x14ac:dyDescent="0.25">
      <c r="B1535" s="513"/>
      <c r="C1535" s="514"/>
      <c r="D1535" s="515"/>
      <c r="E1535" s="515"/>
      <c r="F1535" s="515"/>
      <c r="G1535" s="515"/>
      <c r="H1535" s="516"/>
      <c r="I1535" s="517"/>
      <c r="J1535" s="64"/>
    </row>
    <row r="1536" spans="2:10" ht="20.100000000000001" customHeight="1" x14ac:dyDescent="0.25">
      <c r="B1536" s="513"/>
      <c r="C1536" s="514"/>
      <c r="D1536" s="515"/>
      <c r="E1536" s="515"/>
      <c r="F1536" s="515"/>
      <c r="G1536" s="515"/>
      <c r="H1536" s="516"/>
      <c r="I1536" s="517"/>
      <c r="J1536" s="64"/>
    </row>
    <row r="1537" spans="2:10" ht="20.100000000000001" customHeight="1" x14ac:dyDescent="0.25">
      <c r="B1537" s="513"/>
      <c r="C1537" s="514"/>
      <c r="D1537" s="515"/>
      <c r="E1537" s="515"/>
      <c r="F1537" s="515"/>
      <c r="G1537" s="515"/>
      <c r="H1537" s="516"/>
      <c r="I1537" s="517"/>
      <c r="J1537" s="64"/>
    </row>
    <row r="1538" spans="2:10" ht="20.100000000000001" customHeight="1" x14ac:dyDescent="0.25">
      <c r="B1538" s="513"/>
      <c r="C1538" s="514"/>
      <c r="D1538" s="515"/>
      <c r="E1538" s="515"/>
      <c r="F1538" s="515"/>
      <c r="G1538" s="515"/>
      <c r="H1538" s="516"/>
      <c r="I1538" s="517"/>
      <c r="J1538" s="64"/>
    </row>
    <row r="1539" spans="2:10" ht="20.100000000000001" customHeight="1" x14ac:dyDescent="0.25">
      <c r="B1539" s="513"/>
      <c r="C1539" s="514"/>
      <c r="D1539" s="515"/>
      <c r="E1539" s="515"/>
      <c r="F1539" s="515"/>
      <c r="G1539" s="515"/>
      <c r="H1539" s="516"/>
      <c r="I1539" s="517"/>
      <c r="J1539" s="64"/>
    </row>
    <row r="1540" spans="2:10" ht="20.100000000000001" customHeight="1" x14ac:dyDescent="0.25">
      <c r="B1540" s="513"/>
      <c r="C1540" s="514"/>
      <c r="D1540" s="515"/>
      <c r="E1540" s="515"/>
      <c r="F1540" s="515"/>
      <c r="G1540" s="515"/>
      <c r="H1540" s="516"/>
      <c r="I1540" s="517"/>
      <c r="J1540" s="64"/>
    </row>
    <row r="1541" spans="2:10" ht="20.100000000000001" customHeight="1" x14ac:dyDescent="0.25">
      <c r="B1541" s="513"/>
      <c r="C1541" s="514"/>
      <c r="D1541" s="515"/>
      <c r="E1541" s="515"/>
      <c r="F1541" s="515"/>
      <c r="G1541" s="515"/>
      <c r="H1541" s="516"/>
      <c r="I1541" s="517"/>
      <c r="J1541" s="64"/>
    </row>
    <row r="1542" spans="2:10" ht="20.100000000000001" customHeight="1" x14ac:dyDescent="0.25">
      <c r="B1542" s="513"/>
      <c r="C1542" s="514"/>
      <c r="D1542" s="515"/>
      <c r="E1542" s="515"/>
      <c r="F1542" s="515"/>
      <c r="G1542" s="515"/>
      <c r="H1542" s="516"/>
      <c r="I1542" s="517"/>
      <c r="J1542" s="64"/>
    </row>
    <row r="1543" spans="2:10" ht="20.100000000000001" customHeight="1" x14ac:dyDescent="0.25">
      <c r="B1543" s="513"/>
      <c r="C1543" s="514"/>
      <c r="D1543" s="515"/>
      <c r="E1543" s="515"/>
      <c r="F1543" s="515"/>
      <c r="G1543" s="515"/>
      <c r="H1543" s="516"/>
      <c r="I1543" s="517"/>
      <c r="J1543" s="64"/>
    </row>
    <row r="1544" spans="2:10" ht="20.100000000000001" customHeight="1" x14ac:dyDescent="0.25">
      <c r="B1544" s="513"/>
      <c r="C1544" s="514"/>
      <c r="D1544" s="515"/>
      <c r="E1544" s="515"/>
      <c r="F1544" s="515"/>
      <c r="G1544" s="515"/>
      <c r="H1544" s="516"/>
      <c r="I1544" s="517"/>
      <c r="J1544" s="64"/>
    </row>
    <row r="1545" spans="2:10" ht="20.100000000000001" customHeight="1" x14ac:dyDescent="0.25">
      <c r="B1545" s="513"/>
      <c r="C1545" s="514"/>
      <c r="D1545" s="515"/>
      <c r="E1545" s="515"/>
      <c r="F1545" s="515"/>
      <c r="G1545" s="515"/>
      <c r="H1545" s="516"/>
      <c r="I1545" s="517"/>
      <c r="J1545" s="64"/>
    </row>
    <row r="1546" spans="2:10" ht="20.100000000000001" customHeight="1" x14ac:dyDescent="0.25">
      <c r="B1546" s="513"/>
      <c r="C1546" s="514"/>
      <c r="D1546" s="515"/>
      <c r="E1546" s="515"/>
      <c r="F1546" s="515"/>
      <c r="G1546" s="515"/>
      <c r="H1546" s="516"/>
      <c r="I1546" s="517"/>
      <c r="J1546" s="64"/>
    </row>
    <row r="1547" spans="2:10" ht="20.100000000000001" customHeight="1" x14ac:dyDescent="0.25">
      <c r="B1547" s="513"/>
      <c r="C1547" s="514"/>
      <c r="D1547" s="515"/>
      <c r="E1547" s="515"/>
      <c r="F1547" s="515"/>
      <c r="G1547" s="515"/>
      <c r="H1547" s="516"/>
      <c r="I1547" s="517"/>
      <c r="J1547" s="64"/>
    </row>
    <row r="1548" spans="2:10" ht="20.100000000000001" customHeight="1" x14ac:dyDescent="0.25">
      <c r="B1548" s="513"/>
      <c r="C1548" s="514"/>
      <c r="D1548" s="515"/>
      <c r="E1548" s="515"/>
      <c r="F1548" s="515"/>
      <c r="G1548" s="515"/>
      <c r="H1548" s="516"/>
      <c r="I1548" s="517"/>
      <c r="J1548" s="64"/>
    </row>
    <row r="1549" spans="2:10" ht="20.100000000000001" customHeight="1" x14ac:dyDescent="0.25">
      <c r="B1549" s="513"/>
      <c r="C1549" s="514"/>
      <c r="D1549" s="515"/>
      <c r="E1549" s="515"/>
      <c r="F1549" s="515"/>
      <c r="G1549" s="515"/>
      <c r="H1549" s="516"/>
      <c r="I1549" s="517"/>
      <c r="J1549" s="64"/>
    </row>
    <row r="1550" spans="2:10" ht="20.100000000000001" customHeight="1" x14ac:dyDescent="0.25">
      <c r="B1550" s="513"/>
      <c r="C1550" s="514"/>
      <c r="D1550" s="515"/>
      <c r="E1550" s="515"/>
      <c r="F1550" s="515"/>
      <c r="G1550" s="515"/>
      <c r="H1550" s="516"/>
      <c r="I1550" s="517"/>
      <c r="J1550" s="64"/>
    </row>
    <row r="1551" spans="2:10" ht="20.100000000000001" customHeight="1" x14ac:dyDescent="0.25">
      <c r="B1551" s="513"/>
      <c r="C1551" s="514"/>
      <c r="D1551" s="515"/>
      <c r="E1551" s="515"/>
      <c r="F1551" s="515"/>
      <c r="G1551" s="515"/>
      <c r="H1551" s="516"/>
      <c r="I1551" s="517"/>
      <c r="J1551" s="64"/>
    </row>
    <row r="1552" spans="2:10" ht="20.100000000000001" customHeight="1" x14ac:dyDescent="0.25">
      <c r="B1552" s="513"/>
      <c r="C1552" s="514"/>
      <c r="D1552" s="515"/>
      <c r="E1552" s="515"/>
      <c r="F1552" s="515"/>
      <c r="G1552" s="515"/>
      <c r="H1552" s="516"/>
      <c r="I1552" s="517"/>
      <c r="J1552" s="64"/>
    </row>
    <row r="1553" spans="2:10" ht="20.100000000000001" customHeight="1" x14ac:dyDescent="0.25">
      <c r="B1553" s="513"/>
      <c r="C1553" s="514"/>
      <c r="D1553" s="515"/>
      <c r="E1553" s="515"/>
      <c r="F1553" s="515"/>
      <c r="G1553" s="515"/>
      <c r="H1553" s="516"/>
      <c r="I1553" s="517"/>
      <c r="J1553" s="64"/>
    </row>
    <row r="1554" spans="2:10" ht="20.100000000000001" customHeight="1" x14ac:dyDescent="0.25">
      <c r="B1554" s="513"/>
      <c r="C1554" s="514"/>
      <c r="D1554" s="515"/>
      <c r="E1554" s="515"/>
      <c r="F1554" s="515"/>
      <c r="G1554" s="515"/>
      <c r="H1554" s="516"/>
      <c r="I1554" s="517"/>
      <c r="J1554" s="64"/>
    </row>
    <row r="1555" spans="2:10" ht="20.100000000000001" customHeight="1" x14ac:dyDescent="0.25">
      <c r="B1555" s="513"/>
      <c r="C1555" s="514"/>
      <c r="D1555" s="515"/>
      <c r="E1555" s="515"/>
      <c r="F1555" s="515"/>
      <c r="G1555" s="515"/>
      <c r="H1555" s="516"/>
      <c r="I1555" s="517"/>
      <c r="J1555" s="64"/>
    </row>
    <row r="1556" spans="2:10" ht="20.100000000000001" customHeight="1" x14ac:dyDescent="0.25">
      <c r="B1556" s="513"/>
      <c r="C1556" s="514"/>
      <c r="D1556" s="515"/>
      <c r="E1556" s="515"/>
      <c r="F1556" s="515"/>
      <c r="G1556" s="515"/>
      <c r="H1556" s="516"/>
      <c r="I1556" s="517"/>
      <c r="J1556" s="64"/>
    </row>
    <row r="1557" spans="2:10" ht="20.100000000000001" customHeight="1" x14ac:dyDescent="0.25">
      <c r="B1557" s="513"/>
      <c r="C1557" s="514"/>
      <c r="D1557" s="515"/>
      <c r="E1557" s="515"/>
      <c r="F1557" s="515"/>
      <c r="G1557" s="515"/>
      <c r="H1557" s="516"/>
      <c r="I1557" s="517"/>
      <c r="J1557" s="64"/>
    </row>
    <row r="1558" spans="2:10" ht="20.100000000000001" customHeight="1" x14ac:dyDescent="0.25">
      <c r="B1558" s="513"/>
      <c r="C1558" s="514"/>
      <c r="D1558" s="515"/>
      <c r="E1558" s="515"/>
      <c r="F1558" s="515"/>
      <c r="G1558" s="515"/>
      <c r="H1558" s="516"/>
      <c r="I1558" s="517"/>
      <c r="J1558" s="64"/>
    </row>
    <row r="1559" spans="2:10" ht="20.100000000000001" customHeight="1" x14ac:dyDescent="0.25">
      <c r="B1559" s="513"/>
      <c r="C1559" s="514"/>
      <c r="D1559" s="515"/>
      <c r="E1559" s="515"/>
      <c r="F1559" s="515"/>
      <c r="G1559" s="515"/>
      <c r="H1559" s="516"/>
      <c r="I1559" s="517"/>
      <c r="J1559" s="64"/>
    </row>
    <row r="1560" spans="2:10" ht="20.100000000000001" customHeight="1" x14ac:dyDescent="0.25">
      <c r="B1560" s="513"/>
      <c r="C1560" s="514"/>
      <c r="D1560" s="515"/>
      <c r="E1560" s="515"/>
      <c r="F1560" s="515"/>
      <c r="G1560" s="515"/>
      <c r="H1560" s="516"/>
      <c r="I1560" s="517"/>
      <c r="J1560" s="64"/>
    </row>
    <row r="1561" spans="2:10" ht="20.100000000000001" customHeight="1" x14ac:dyDescent="0.25">
      <c r="B1561" s="513"/>
      <c r="C1561" s="514"/>
      <c r="D1561" s="515"/>
      <c r="E1561" s="515"/>
      <c r="F1561" s="515"/>
      <c r="G1561" s="515"/>
      <c r="H1561" s="516"/>
      <c r="I1561" s="517"/>
      <c r="J1561" s="64"/>
    </row>
    <row r="1562" spans="2:10" ht="20.100000000000001" customHeight="1" x14ac:dyDescent="0.25">
      <c r="B1562" s="513"/>
      <c r="C1562" s="514"/>
      <c r="D1562" s="515"/>
      <c r="E1562" s="515"/>
      <c r="F1562" s="515"/>
      <c r="G1562" s="515"/>
      <c r="H1562" s="516"/>
      <c r="I1562" s="517"/>
      <c r="J1562" s="64"/>
    </row>
    <row r="1563" spans="2:10" ht="20.100000000000001" customHeight="1" x14ac:dyDescent="0.25">
      <c r="B1563" s="513"/>
      <c r="C1563" s="514"/>
      <c r="D1563" s="515"/>
      <c r="E1563" s="515"/>
      <c r="F1563" s="515"/>
      <c r="G1563" s="515"/>
      <c r="H1563" s="516"/>
      <c r="I1563" s="517"/>
      <c r="J1563" s="64"/>
    </row>
    <row r="1564" spans="2:10" ht="20.100000000000001" customHeight="1" x14ac:dyDescent="0.25">
      <c r="B1564" s="513"/>
      <c r="C1564" s="514"/>
      <c r="D1564" s="515"/>
      <c r="E1564" s="515"/>
      <c r="F1564" s="515"/>
      <c r="G1564" s="515"/>
      <c r="H1564" s="516"/>
      <c r="I1564" s="517"/>
      <c r="J1564" s="64"/>
    </row>
    <row r="1565" spans="2:10" ht="20.100000000000001" customHeight="1" x14ac:dyDescent="0.25">
      <c r="B1565" s="513"/>
      <c r="C1565" s="514"/>
      <c r="D1565" s="515"/>
      <c r="E1565" s="515"/>
      <c r="F1565" s="515"/>
      <c r="G1565" s="515"/>
      <c r="H1565" s="516"/>
      <c r="I1565" s="517"/>
      <c r="J1565" s="64"/>
    </row>
    <row r="1566" spans="2:10" ht="20.100000000000001" customHeight="1" x14ac:dyDescent="0.25">
      <c r="B1566" s="513"/>
      <c r="C1566" s="514"/>
      <c r="D1566" s="515"/>
      <c r="E1566" s="515"/>
      <c r="F1566" s="515"/>
      <c r="G1566" s="515"/>
      <c r="H1566" s="516"/>
      <c r="I1566" s="517"/>
      <c r="J1566" s="64"/>
    </row>
    <row r="1567" spans="2:10" ht="20.100000000000001" customHeight="1" x14ac:dyDescent="0.25">
      <c r="B1567" s="513"/>
      <c r="C1567" s="514"/>
      <c r="D1567" s="515"/>
      <c r="E1567" s="515"/>
      <c r="F1567" s="515"/>
      <c r="G1567" s="515"/>
      <c r="H1567" s="516"/>
      <c r="I1567" s="517"/>
      <c r="J1567" s="64"/>
    </row>
    <row r="1568" spans="2:10" ht="20.100000000000001" customHeight="1" x14ac:dyDescent="0.25">
      <c r="B1568" s="513"/>
      <c r="C1568" s="514"/>
      <c r="D1568" s="515"/>
      <c r="E1568" s="515"/>
      <c r="F1568" s="515"/>
      <c r="G1568" s="515"/>
      <c r="H1568" s="516"/>
      <c r="I1568" s="517"/>
      <c r="J1568" s="64"/>
    </row>
    <row r="1569" spans="2:10" ht="20.100000000000001" customHeight="1" x14ac:dyDescent="0.25">
      <c r="B1569" s="513"/>
      <c r="C1569" s="514"/>
      <c r="D1569" s="515"/>
      <c r="E1569" s="515"/>
      <c r="F1569" s="515"/>
      <c r="G1569" s="515"/>
      <c r="H1569" s="516"/>
      <c r="I1569" s="517"/>
      <c r="J1569" s="64"/>
    </row>
    <row r="1570" spans="2:10" ht="20.100000000000001" customHeight="1" x14ac:dyDescent="0.25">
      <c r="B1570" s="513"/>
      <c r="C1570" s="514"/>
      <c r="D1570" s="515"/>
      <c r="E1570" s="515"/>
      <c r="F1570" s="515"/>
      <c r="G1570" s="515"/>
      <c r="H1570" s="516"/>
      <c r="I1570" s="517"/>
      <c r="J1570" s="64"/>
    </row>
    <row r="1571" spans="2:10" ht="20.100000000000001" customHeight="1" x14ac:dyDescent="0.25">
      <c r="B1571" s="513"/>
      <c r="C1571" s="514"/>
      <c r="D1571" s="515"/>
      <c r="E1571" s="515"/>
      <c r="F1571" s="515"/>
      <c r="G1571" s="515"/>
      <c r="H1571" s="516"/>
      <c r="I1571" s="517"/>
      <c r="J1571" s="64"/>
    </row>
    <row r="1572" spans="2:10" ht="20.100000000000001" customHeight="1" x14ac:dyDescent="0.25">
      <c r="B1572" s="513"/>
      <c r="C1572" s="514"/>
      <c r="D1572" s="515"/>
      <c r="E1572" s="515"/>
      <c r="F1572" s="515"/>
      <c r="G1572" s="515"/>
      <c r="H1572" s="516"/>
      <c r="I1572" s="517"/>
      <c r="J1572" s="64"/>
    </row>
    <row r="1573" spans="2:10" ht="20.100000000000001" customHeight="1" x14ac:dyDescent="0.25">
      <c r="B1573" s="513"/>
      <c r="C1573" s="514"/>
      <c r="D1573" s="515"/>
      <c r="E1573" s="515"/>
      <c r="F1573" s="515"/>
      <c r="G1573" s="515"/>
      <c r="H1573" s="516"/>
      <c r="I1573" s="517"/>
      <c r="J1573" s="64"/>
    </row>
    <row r="1574" spans="2:10" ht="20.100000000000001" customHeight="1" x14ac:dyDescent="0.25">
      <c r="B1574" s="513"/>
      <c r="C1574" s="514"/>
      <c r="D1574" s="515"/>
      <c r="E1574" s="515"/>
      <c r="F1574" s="515"/>
      <c r="G1574" s="515"/>
      <c r="H1574" s="516"/>
      <c r="I1574" s="517"/>
      <c r="J1574" s="64"/>
    </row>
    <row r="1575" spans="2:10" ht="20.100000000000001" customHeight="1" x14ac:dyDescent="0.25">
      <c r="B1575" s="513"/>
      <c r="C1575" s="514"/>
      <c r="D1575" s="515"/>
      <c r="E1575" s="515"/>
      <c r="F1575" s="515"/>
      <c r="G1575" s="515"/>
      <c r="H1575" s="516"/>
      <c r="I1575" s="517"/>
      <c r="J1575" s="64"/>
    </row>
    <row r="1576" spans="2:10" ht="20.100000000000001" customHeight="1" x14ac:dyDescent="0.25">
      <c r="B1576" s="513"/>
      <c r="C1576" s="514"/>
      <c r="D1576" s="515"/>
      <c r="E1576" s="515"/>
      <c r="F1576" s="515"/>
      <c r="G1576" s="515"/>
      <c r="H1576" s="516"/>
      <c r="I1576" s="517"/>
      <c r="J1576" s="64"/>
    </row>
    <row r="1577" spans="2:10" ht="20.100000000000001" customHeight="1" x14ac:dyDescent="0.25">
      <c r="B1577" s="513"/>
      <c r="C1577" s="514"/>
      <c r="D1577" s="515"/>
      <c r="E1577" s="515"/>
      <c r="F1577" s="515"/>
      <c r="G1577" s="515"/>
      <c r="H1577" s="516"/>
      <c r="I1577" s="517"/>
      <c r="J1577" s="64"/>
    </row>
    <row r="1578" spans="2:10" ht="20.100000000000001" customHeight="1" x14ac:dyDescent="0.25">
      <c r="B1578" s="513"/>
      <c r="C1578" s="514"/>
      <c r="D1578" s="515"/>
      <c r="E1578" s="515"/>
      <c r="F1578" s="515"/>
      <c r="G1578" s="515"/>
      <c r="H1578" s="516"/>
      <c r="I1578" s="517"/>
      <c r="J1578" s="64"/>
    </row>
    <row r="1579" spans="2:10" ht="20.100000000000001" customHeight="1" x14ac:dyDescent="0.25">
      <c r="B1579" s="513"/>
      <c r="C1579" s="514"/>
      <c r="D1579" s="515"/>
      <c r="E1579" s="515"/>
      <c r="F1579" s="515"/>
      <c r="G1579" s="515"/>
      <c r="H1579" s="516"/>
      <c r="I1579" s="517"/>
      <c r="J1579" s="64"/>
    </row>
    <row r="1580" spans="2:10" ht="20.100000000000001" customHeight="1" x14ac:dyDescent="0.25">
      <c r="B1580" s="513"/>
      <c r="C1580" s="514"/>
      <c r="D1580" s="515"/>
      <c r="E1580" s="515"/>
      <c r="F1580" s="515"/>
      <c r="G1580" s="515"/>
      <c r="H1580" s="516"/>
      <c r="I1580" s="517"/>
      <c r="J1580" s="64"/>
    </row>
    <row r="1581" spans="2:10" ht="20.100000000000001" customHeight="1" x14ac:dyDescent="0.25">
      <c r="B1581" s="513"/>
      <c r="C1581" s="514"/>
      <c r="D1581" s="515"/>
      <c r="E1581" s="515"/>
      <c r="F1581" s="515"/>
      <c r="G1581" s="515"/>
      <c r="H1581" s="516"/>
      <c r="I1581" s="517"/>
      <c r="J1581" s="64"/>
    </row>
    <row r="1582" spans="2:10" ht="20.100000000000001" customHeight="1" x14ac:dyDescent="0.25">
      <c r="B1582" s="513"/>
      <c r="C1582" s="514"/>
      <c r="D1582" s="515"/>
      <c r="E1582" s="515"/>
      <c r="F1582" s="515"/>
      <c r="G1582" s="515"/>
      <c r="H1582" s="516"/>
      <c r="I1582" s="517"/>
      <c r="J1582" s="64"/>
    </row>
    <row r="1583" spans="2:10" ht="20.100000000000001" customHeight="1" x14ac:dyDescent="0.25">
      <c r="B1583" s="513"/>
      <c r="C1583" s="514"/>
      <c r="D1583" s="515"/>
      <c r="E1583" s="515"/>
      <c r="F1583" s="515"/>
      <c r="G1583" s="515"/>
      <c r="H1583" s="516"/>
      <c r="I1583" s="517"/>
      <c r="J1583" s="64"/>
    </row>
    <row r="1584" spans="2:10" ht="20.100000000000001" customHeight="1" x14ac:dyDescent="0.25">
      <c r="B1584" s="513"/>
      <c r="C1584" s="514"/>
      <c r="D1584" s="515"/>
      <c r="E1584" s="515"/>
      <c r="F1584" s="515"/>
      <c r="G1584" s="515"/>
      <c r="H1584" s="516"/>
      <c r="I1584" s="517"/>
      <c r="J1584" s="64"/>
    </row>
    <row r="1585" spans="2:10" ht="20.100000000000001" customHeight="1" x14ac:dyDescent="0.25">
      <c r="B1585" s="513"/>
      <c r="C1585" s="514"/>
      <c r="D1585" s="515"/>
      <c r="E1585" s="515"/>
      <c r="F1585" s="515"/>
      <c r="G1585" s="515"/>
      <c r="H1585" s="516"/>
      <c r="I1585" s="517"/>
      <c r="J1585" s="64"/>
    </row>
    <row r="1586" spans="2:10" ht="20.100000000000001" customHeight="1" x14ac:dyDescent="0.25">
      <c r="B1586" s="513"/>
      <c r="C1586" s="514"/>
      <c r="D1586" s="515"/>
      <c r="E1586" s="515"/>
      <c r="F1586" s="515"/>
      <c r="G1586" s="515"/>
      <c r="H1586" s="516"/>
      <c r="I1586" s="517"/>
      <c r="J1586" s="64"/>
    </row>
    <row r="1587" spans="2:10" ht="20.100000000000001" customHeight="1" x14ac:dyDescent="0.25">
      <c r="B1587" s="513"/>
      <c r="C1587" s="514"/>
      <c r="D1587" s="515"/>
      <c r="E1587" s="515"/>
      <c r="F1587" s="515"/>
      <c r="G1587" s="515"/>
      <c r="H1587" s="516"/>
      <c r="I1587" s="517"/>
      <c r="J1587" s="64"/>
    </row>
    <row r="1588" spans="2:10" ht="20.100000000000001" customHeight="1" x14ac:dyDescent="0.25">
      <c r="B1588" s="513"/>
      <c r="C1588" s="514"/>
      <c r="D1588" s="515"/>
      <c r="E1588" s="515"/>
      <c r="F1588" s="515"/>
      <c r="G1588" s="515"/>
      <c r="H1588" s="516"/>
      <c r="I1588" s="517"/>
      <c r="J1588" s="64"/>
    </row>
    <row r="1589" spans="2:10" ht="20.100000000000001" customHeight="1" x14ac:dyDescent="0.25">
      <c r="B1589" s="513"/>
      <c r="C1589" s="514"/>
      <c r="D1589" s="515"/>
      <c r="E1589" s="515"/>
      <c r="F1589" s="515"/>
      <c r="G1589" s="515"/>
      <c r="H1589" s="516"/>
      <c r="I1589" s="517"/>
      <c r="J1589" s="64"/>
    </row>
    <row r="1590" spans="2:10" ht="20.100000000000001" customHeight="1" x14ac:dyDescent="0.25">
      <c r="B1590" s="513"/>
      <c r="C1590" s="514"/>
      <c r="D1590" s="515"/>
      <c r="E1590" s="515"/>
      <c r="F1590" s="515"/>
      <c r="G1590" s="515"/>
      <c r="H1590" s="516"/>
      <c r="I1590" s="517"/>
      <c r="J1590" s="64"/>
    </row>
    <row r="1591" spans="2:10" ht="20.100000000000001" customHeight="1" x14ac:dyDescent="0.25">
      <c r="B1591" s="513"/>
      <c r="C1591" s="514"/>
      <c r="D1591" s="515"/>
      <c r="E1591" s="515"/>
      <c r="F1591" s="515"/>
      <c r="G1591" s="515"/>
      <c r="H1591" s="516"/>
      <c r="I1591" s="517"/>
      <c r="J1591" s="64"/>
    </row>
    <row r="1592" spans="2:10" ht="20.100000000000001" customHeight="1" x14ac:dyDescent="0.25">
      <c r="B1592" s="513"/>
      <c r="C1592" s="514"/>
      <c r="D1592" s="515"/>
      <c r="E1592" s="515"/>
      <c r="F1592" s="515"/>
      <c r="G1592" s="515"/>
      <c r="H1592" s="516"/>
      <c r="I1592" s="517"/>
      <c r="J1592" s="64"/>
    </row>
    <row r="1593" spans="2:10" ht="20.100000000000001" customHeight="1" x14ac:dyDescent="0.25">
      <c r="B1593" s="513"/>
      <c r="C1593" s="514"/>
      <c r="D1593" s="515"/>
      <c r="E1593" s="515"/>
      <c r="F1593" s="515"/>
      <c r="G1593" s="515"/>
      <c r="H1593" s="516"/>
      <c r="I1593" s="517"/>
      <c r="J1593" s="64"/>
    </row>
    <row r="1594" spans="2:10" ht="20.100000000000001" customHeight="1" x14ac:dyDescent="0.25">
      <c r="B1594" s="513"/>
      <c r="C1594" s="514"/>
      <c r="D1594" s="515"/>
      <c r="E1594" s="515"/>
      <c r="F1594" s="515"/>
      <c r="G1594" s="515"/>
      <c r="H1594" s="516"/>
      <c r="I1594" s="517"/>
      <c r="J1594" s="64"/>
    </row>
    <row r="1595" spans="2:10" ht="20.100000000000001" customHeight="1" x14ac:dyDescent="0.25">
      <c r="B1595" s="513"/>
      <c r="C1595" s="514"/>
      <c r="D1595" s="515"/>
      <c r="E1595" s="515"/>
      <c r="F1595" s="515"/>
      <c r="G1595" s="515"/>
      <c r="H1595" s="516"/>
      <c r="I1595" s="517"/>
      <c r="J1595" s="64"/>
    </row>
    <row r="1596" spans="2:10" ht="20.100000000000001" customHeight="1" x14ac:dyDescent="0.25">
      <c r="B1596" s="513"/>
      <c r="C1596" s="514"/>
      <c r="D1596" s="515"/>
      <c r="E1596" s="515"/>
      <c r="F1596" s="515"/>
      <c r="G1596" s="515"/>
      <c r="H1596" s="516"/>
      <c r="I1596" s="517"/>
      <c r="J1596" s="64"/>
    </row>
    <row r="1597" spans="2:10" ht="20.100000000000001" customHeight="1" x14ac:dyDescent="0.25">
      <c r="B1597" s="513"/>
      <c r="C1597" s="514"/>
      <c r="D1597" s="515"/>
      <c r="E1597" s="515"/>
      <c r="F1597" s="515"/>
      <c r="G1597" s="515"/>
      <c r="H1597" s="516"/>
      <c r="I1597" s="517"/>
      <c r="J1597" s="64"/>
    </row>
    <row r="1598" spans="2:10" ht="20.100000000000001" customHeight="1" x14ac:dyDescent="0.25">
      <c r="B1598" s="513"/>
      <c r="C1598" s="514"/>
      <c r="D1598" s="515"/>
      <c r="E1598" s="515"/>
      <c r="F1598" s="515"/>
      <c r="G1598" s="515"/>
      <c r="H1598" s="516"/>
      <c r="I1598" s="517"/>
      <c r="J1598" s="64"/>
    </row>
    <row r="1599" spans="2:10" ht="20.100000000000001" customHeight="1" x14ac:dyDescent="0.25">
      <c r="B1599" s="513"/>
      <c r="C1599" s="514"/>
      <c r="D1599" s="515"/>
      <c r="E1599" s="515"/>
      <c r="F1599" s="515"/>
      <c r="G1599" s="515"/>
      <c r="H1599" s="516"/>
      <c r="I1599" s="517"/>
      <c r="J1599" s="64"/>
    </row>
    <row r="1600" spans="2:10" ht="20.100000000000001" customHeight="1" x14ac:dyDescent="0.25">
      <c r="B1600" s="513"/>
      <c r="C1600" s="514"/>
      <c r="D1600" s="515"/>
      <c r="E1600" s="515"/>
      <c r="F1600" s="515"/>
      <c r="G1600" s="515"/>
      <c r="H1600" s="516"/>
      <c r="I1600" s="517"/>
      <c r="J1600" s="64"/>
    </row>
    <row r="1601" spans="2:10" ht="20.100000000000001" customHeight="1" x14ac:dyDescent="0.25">
      <c r="B1601" s="513"/>
      <c r="C1601" s="514"/>
      <c r="D1601" s="515"/>
      <c r="E1601" s="515"/>
      <c r="F1601" s="515"/>
      <c r="G1601" s="515"/>
      <c r="H1601" s="516"/>
      <c r="I1601" s="517"/>
      <c r="J1601" s="64"/>
    </row>
    <row r="1602" spans="2:10" ht="20.100000000000001" customHeight="1" x14ac:dyDescent="0.25">
      <c r="B1602" s="513"/>
      <c r="C1602" s="514"/>
      <c r="D1602" s="515"/>
      <c r="E1602" s="515"/>
      <c r="F1602" s="515"/>
      <c r="G1602" s="515"/>
      <c r="H1602" s="516"/>
      <c r="I1602" s="517"/>
      <c r="J1602" s="64"/>
    </row>
    <row r="1603" spans="2:10" ht="20.100000000000001" customHeight="1" x14ac:dyDescent="0.25">
      <c r="B1603" s="513"/>
      <c r="C1603" s="514"/>
      <c r="D1603" s="515"/>
      <c r="E1603" s="515"/>
      <c r="F1603" s="515"/>
      <c r="G1603" s="515"/>
      <c r="H1603" s="516"/>
      <c r="I1603" s="517"/>
      <c r="J1603" s="64"/>
    </row>
    <row r="1604" spans="2:10" ht="20.100000000000001" customHeight="1" x14ac:dyDescent="0.25">
      <c r="B1604" s="513"/>
      <c r="C1604" s="514"/>
      <c r="D1604" s="515"/>
      <c r="E1604" s="515"/>
      <c r="F1604" s="515"/>
      <c r="G1604" s="515"/>
      <c r="H1604" s="516"/>
      <c r="I1604" s="517"/>
      <c r="J1604" s="64"/>
    </row>
    <row r="1605" spans="2:10" ht="20.100000000000001" customHeight="1" x14ac:dyDescent="0.25">
      <c r="B1605" s="513"/>
      <c r="C1605" s="514"/>
      <c r="D1605" s="515"/>
      <c r="E1605" s="515"/>
      <c r="F1605" s="515"/>
      <c r="G1605" s="515"/>
      <c r="H1605" s="516"/>
      <c r="I1605" s="517"/>
      <c r="J1605" s="64"/>
    </row>
    <row r="1606" spans="2:10" ht="20.100000000000001" customHeight="1" x14ac:dyDescent="0.25">
      <c r="B1606" s="513"/>
      <c r="C1606" s="514"/>
      <c r="D1606" s="515"/>
      <c r="E1606" s="515"/>
      <c r="F1606" s="515"/>
      <c r="G1606" s="515"/>
      <c r="H1606" s="516"/>
      <c r="I1606" s="517"/>
      <c r="J1606" s="64"/>
    </row>
    <row r="1607" spans="2:10" ht="20.100000000000001" customHeight="1" x14ac:dyDescent="0.25">
      <c r="B1607" s="513"/>
      <c r="C1607" s="514"/>
      <c r="D1607" s="515"/>
      <c r="E1607" s="515"/>
      <c r="F1607" s="515"/>
      <c r="G1607" s="515"/>
      <c r="H1607" s="516"/>
      <c r="I1607" s="517"/>
      <c r="J1607" s="64"/>
    </row>
    <row r="1608" spans="2:10" ht="20.100000000000001" customHeight="1" x14ac:dyDescent="0.25">
      <c r="B1608" s="513"/>
      <c r="C1608" s="514"/>
      <c r="D1608" s="515"/>
      <c r="E1608" s="515"/>
      <c r="F1608" s="515"/>
      <c r="G1608" s="515"/>
      <c r="H1608" s="516"/>
      <c r="I1608" s="517"/>
      <c r="J1608" s="64"/>
    </row>
    <row r="1609" spans="2:10" ht="20.100000000000001" customHeight="1" x14ac:dyDescent="0.25">
      <c r="B1609" s="513"/>
      <c r="C1609" s="514"/>
      <c r="D1609" s="515"/>
      <c r="E1609" s="515"/>
      <c r="F1609" s="515"/>
      <c r="G1609" s="515"/>
      <c r="H1609" s="516"/>
      <c r="I1609" s="517"/>
      <c r="J1609" s="64"/>
    </row>
    <row r="1610" spans="2:10" ht="20.100000000000001" customHeight="1" x14ac:dyDescent="0.25">
      <c r="B1610" s="513"/>
      <c r="C1610" s="514"/>
      <c r="D1610" s="515"/>
      <c r="E1610" s="515"/>
      <c r="F1610" s="515"/>
      <c r="G1610" s="515"/>
      <c r="H1610" s="516"/>
      <c r="I1610" s="517"/>
      <c r="J1610" s="64"/>
    </row>
    <row r="1611" spans="2:10" ht="20.100000000000001" customHeight="1" x14ac:dyDescent="0.25">
      <c r="B1611" s="513"/>
      <c r="C1611" s="514"/>
      <c r="D1611" s="515"/>
      <c r="E1611" s="515"/>
      <c r="F1611" s="515"/>
      <c r="G1611" s="515"/>
      <c r="H1611" s="516"/>
      <c r="I1611" s="517"/>
      <c r="J1611" s="64"/>
    </row>
    <row r="1612" spans="2:10" ht="20.100000000000001" customHeight="1" x14ac:dyDescent="0.25">
      <c r="B1612" s="513"/>
      <c r="C1612" s="514"/>
      <c r="D1612" s="515"/>
      <c r="E1612" s="515"/>
      <c r="F1612" s="515"/>
      <c r="G1612" s="515"/>
      <c r="H1612" s="516"/>
      <c r="I1612" s="517"/>
      <c r="J1612" s="64"/>
    </row>
    <row r="1613" spans="2:10" ht="20.100000000000001" customHeight="1" x14ac:dyDescent="0.25">
      <c r="B1613" s="513"/>
      <c r="C1613" s="514"/>
      <c r="D1613" s="515"/>
      <c r="E1613" s="515"/>
      <c r="F1613" s="515"/>
      <c r="G1613" s="515"/>
      <c r="H1613" s="516"/>
      <c r="I1613" s="517"/>
      <c r="J1613" s="64"/>
    </row>
    <row r="1614" spans="2:10" ht="20.100000000000001" customHeight="1" x14ac:dyDescent="0.25">
      <c r="B1614" s="513"/>
      <c r="C1614" s="514"/>
      <c r="D1614" s="515"/>
      <c r="E1614" s="515"/>
      <c r="F1614" s="515"/>
      <c r="G1614" s="515"/>
      <c r="H1614" s="516"/>
      <c r="I1614" s="517"/>
      <c r="J1614" s="64"/>
    </row>
    <row r="1615" spans="2:10" ht="20.100000000000001" customHeight="1" x14ac:dyDescent="0.25">
      <c r="B1615" s="513"/>
      <c r="C1615" s="514"/>
      <c r="D1615" s="515"/>
      <c r="E1615" s="515"/>
      <c r="F1615" s="515"/>
      <c r="G1615" s="515"/>
      <c r="H1615" s="516"/>
      <c r="I1615" s="517"/>
      <c r="J1615" s="64"/>
    </row>
    <row r="1616" spans="2:10" ht="20.100000000000001" customHeight="1" x14ac:dyDescent="0.25">
      <c r="B1616" s="513"/>
      <c r="C1616" s="514"/>
      <c r="D1616" s="515"/>
      <c r="E1616" s="515"/>
      <c r="F1616" s="515"/>
      <c r="G1616" s="515"/>
      <c r="H1616" s="516"/>
      <c r="I1616" s="517"/>
      <c r="J1616" s="64"/>
    </row>
    <row r="1617" spans="2:10" ht="20.100000000000001" customHeight="1" x14ac:dyDescent="0.25">
      <c r="B1617" s="513"/>
      <c r="C1617" s="514"/>
      <c r="D1617" s="515"/>
      <c r="E1617" s="515"/>
      <c r="F1617" s="515"/>
      <c r="G1617" s="515"/>
      <c r="H1617" s="516"/>
      <c r="I1617" s="517"/>
      <c r="J1617" s="64"/>
    </row>
    <row r="1618" spans="2:10" ht="20.100000000000001" customHeight="1" x14ac:dyDescent="0.25">
      <c r="B1618" s="513"/>
      <c r="C1618" s="514"/>
      <c r="D1618" s="515"/>
      <c r="E1618" s="515"/>
      <c r="F1618" s="515"/>
      <c r="G1618" s="515"/>
      <c r="H1618" s="516"/>
      <c r="I1618" s="517"/>
      <c r="J1618" s="64"/>
    </row>
    <row r="1619" spans="2:10" ht="20.100000000000001" customHeight="1" x14ac:dyDescent="0.25">
      <c r="B1619" s="513"/>
      <c r="C1619" s="514"/>
      <c r="D1619" s="515"/>
      <c r="E1619" s="515"/>
      <c r="F1619" s="515"/>
      <c r="G1619" s="515"/>
      <c r="H1619" s="516"/>
      <c r="I1619" s="517"/>
      <c r="J1619" s="64"/>
    </row>
    <row r="1620" spans="2:10" ht="20.100000000000001" customHeight="1" x14ac:dyDescent="0.25">
      <c r="B1620" s="513"/>
      <c r="C1620" s="514"/>
      <c r="D1620" s="515"/>
      <c r="E1620" s="515"/>
      <c r="F1620" s="515"/>
      <c r="G1620" s="515"/>
      <c r="H1620" s="516"/>
      <c r="I1620" s="517"/>
      <c r="J1620" s="64"/>
    </row>
    <row r="1621" spans="2:10" ht="20.100000000000001" customHeight="1" x14ac:dyDescent="0.25">
      <c r="B1621" s="513"/>
      <c r="C1621" s="514"/>
      <c r="D1621" s="515"/>
      <c r="E1621" s="515"/>
      <c r="F1621" s="515"/>
      <c r="G1621" s="515"/>
      <c r="H1621" s="516"/>
      <c r="I1621" s="517"/>
      <c r="J1621" s="64"/>
    </row>
    <row r="1622" spans="2:10" ht="20.100000000000001" customHeight="1" x14ac:dyDescent="0.25">
      <c r="B1622" s="513"/>
      <c r="C1622" s="514"/>
      <c r="D1622" s="515"/>
      <c r="E1622" s="515"/>
      <c r="F1622" s="515"/>
      <c r="G1622" s="515"/>
      <c r="H1622" s="516"/>
      <c r="I1622" s="517"/>
      <c r="J1622" s="64"/>
    </row>
    <row r="1623" spans="2:10" ht="20.100000000000001" customHeight="1" x14ac:dyDescent="0.25">
      <c r="B1623" s="513"/>
      <c r="C1623" s="514"/>
      <c r="D1623" s="515"/>
      <c r="E1623" s="515"/>
      <c r="F1623" s="515"/>
      <c r="G1623" s="515"/>
      <c r="H1623" s="516"/>
      <c r="I1623" s="517"/>
      <c r="J1623" s="64"/>
    </row>
    <row r="1624" spans="2:10" ht="20.100000000000001" customHeight="1" x14ac:dyDescent="0.25">
      <c r="B1624" s="513"/>
      <c r="C1624" s="514"/>
      <c r="D1624" s="515"/>
      <c r="E1624" s="515"/>
      <c r="F1624" s="515"/>
      <c r="G1624" s="515"/>
      <c r="H1624" s="516"/>
      <c r="I1624" s="517"/>
      <c r="J1624" s="64"/>
    </row>
    <row r="1625" spans="2:10" ht="20.100000000000001" customHeight="1" x14ac:dyDescent="0.25">
      <c r="B1625" s="513"/>
      <c r="C1625" s="514"/>
      <c r="D1625" s="515"/>
      <c r="E1625" s="515"/>
      <c r="F1625" s="515"/>
      <c r="G1625" s="515"/>
      <c r="H1625" s="516"/>
      <c r="I1625" s="517"/>
      <c r="J1625" s="64"/>
    </row>
    <row r="1626" spans="2:10" ht="20.100000000000001" customHeight="1" x14ac:dyDescent="0.25">
      <c r="B1626" s="513"/>
      <c r="C1626" s="514"/>
      <c r="D1626" s="515"/>
      <c r="E1626" s="515"/>
      <c r="F1626" s="515"/>
      <c r="G1626" s="515"/>
      <c r="H1626" s="516"/>
      <c r="I1626" s="517"/>
      <c r="J1626" s="64"/>
    </row>
    <row r="1627" spans="2:10" ht="20.100000000000001" customHeight="1" x14ac:dyDescent="0.25">
      <c r="B1627" s="513"/>
      <c r="C1627" s="514"/>
      <c r="D1627" s="515"/>
      <c r="E1627" s="515"/>
      <c r="F1627" s="515"/>
      <c r="G1627" s="515"/>
      <c r="H1627" s="516"/>
      <c r="I1627" s="517"/>
      <c r="J1627" s="64"/>
    </row>
    <row r="1628" spans="2:10" ht="20.100000000000001" customHeight="1" x14ac:dyDescent="0.25">
      <c r="B1628" s="513"/>
      <c r="C1628" s="514"/>
      <c r="D1628" s="515"/>
      <c r="E1628" s="515"/>
      <c r="F1628" s="515"/>
      <c r="G1628" s="515"/>
      <c r="H1628" s="516"/>
      <c r="I1628" s="517"/>
      <c r="J1628" s="64"/>
    </row>
    <row r="1629" spans="2:10" ht="20.100000000000001" customHeight="1" x14ac:dyDescent="0.25">
      <c r="B1629" s="513"/>
      <c r="C1629" s="514"/>
      <c r="D1629" s="515"/>
      <c r="E1629" s="515"/>
      <c r="F1629" s="515"/>
      <c r="G1629" s="515"/>
      <c r="H1629" s="516"/>
      <c r="I1629" s="517"/>
      <c r="J1629" s="64"/>
    </row>
    <row r="1630" spans="2:10" ht="20.100000000000001" customHeight="1" x14ac:dyDescent="0.25">
      <c r="B1630" s="513"/>
      <c r="C1630" s="514"/>
      <c r="D1630" s="515"/>
      <c r="E1630" s="515"/>
      <c r="F1630" s="515"/>
      <c r="G1630" s="515"/>
      <c r="H1630" s="516"/>
      <c r="I1630" s="517"/>
      <c r="J1630" s="64"/>
    </row>
    <row r="1631" spans="2:10" ht="20.100000000000001" customHeight="1" x14ac:dyDescent="0.25">
      <c r="B1631" s="513"/>
      <c r="C1631" s="514"/>
      <c r="D1631" s="515"/>
      <c r="E1631" s="515"/>
      <c r="F1631" s="515"/>
      <c r="G1631" s="515"/>
      <c r="H1631" s="516"/>
      <c r="I1631" s="517"/>
      <c r="J1631" s="64"/>
    </row>
    <row r="1632" spans="2:10" ht="20.100000000000001" customHeight="1" x14ac:dyDescent="0.25">
      <c r="B1632" s="513"/>
      <c r="C1632" s="514"/>
      <c r="D1632" s="515"/>
      <c r="E1632" s="515"/>
      <c r="F1632" s="515"/>
      <c r="G1632" s="515"/>
      <c r="H1632" s="516"/>
      <c r="I1632" s="517"/>
      <c r="J1632" s="64"/>
    </row>
    <row r="1633" spans="2:10" ht="20.100000000000001" customHeight="1" x14ac:dyDescent="0.25">
      <c r="B1633" s="513"/>
      <c r="C1633" s="514"/>
      <c r="D1633" s="515"/>
      <c r="E1633" s="515"/>
      <c r="F1633" s="515"/>
      <c r="G1633" s="515"/>
      <c r="H1633" s="516"/>
      <c r="I1633" s="517"/>
      <c r="J1633" s="64"/>
    </row>
    <row r="1634" spans="2:10" ht="20.100000000000001" customHeight="1" x14ac:dyDescent="0.25">
      <c r="B1634" s="513"/>
      <c r="C1634" s="514"/>
      <c r="D1634" s="515"/>
      <c r="E1634" s="515"/>
      <c r="F1634" s="515"/>
      <c r="G1634" s="515"/>
      <c r="H1634" s="516"/>
      <c r="I1634" s="517"/>
      <c r="J1634" s="64"/>
    </row>
    <row r="1635" spans="2:10" ht="20.100000000000001" customHeight="1" x14ac:dyDescent="0.25">
      <c r="B1635" s="513"/>
      <c r="C1635" s="514"/>
      <c r="D1635" s="515"/>
      <c r="E1635" s="515"/>
      <c r="F1635" s="515"/>
      <c r="G1635" s="515"/>
      <c r="H1635" s="516"/>
      <c r="I1635" s="517"/>
      <c r="J1635" s="64"/>
    </row>
    <row r="1636" spans="2:10" ht="20.100000000000001" customHeight="1" x14ac:dyDescent="0.25">
      <c r="B1636" s="513"/>
      <c r="C1636" s="514"/>
      <c r="D1636" s="515"/>
      <c r="E1636" s="515"/>
      <c r="F1636" s="515"/>
      <c r="G1636" s="515"/>
      <c r="H1636" s="516"/>
      <c r="I1636" s="517"/>
      <c r="J1636" s="64"/>
    </row>
    <row r="1637" spans="2:10" ht="20.100000000000001" customHeight="1" x14ac:dyDescent="0.25">
      <c r="B1637" s="513"/>
      <c r="C1637" s="514"/>
      <c r="D1637" s="515"/>
      <c r="E1637" s="515"/>
      <c r="F1637" s="515"/>
      <c r="G1637" s="515"/>
      <c r="H1637" s="516"/>
      <c r="I1637" s="517"/>
      <c r="J1637" s="64"/>
    </row>
    <row r="1638" spans="2:10" ht="20.100000000000001" customHeight="1" x14ac:dyDescent="0.25">
      <c r="B1638" s="513"/>
      <c r="C1638" s="514"/>
      <c r="D1638" s="515"/>
      <c r="E1638" s="515"/>
      <c r="F1638" s="515"/>
      <c r="G1638" s="515"/>
      <c r="H1638" s="516"/>
      <c r="I1638" s="517"/>
      <c r="J1638" s="64"/>
    </row>
    <row r="1639" spans="2:10" ht="20.100000000000001" customHeight="1" x14ac:dyDescent="0.25">
      <c r="B1639" s="513"/>
      <c r="C1639" s="514"/>
      <c r="D1639" s="515"/>
      <c r="E1639" s="515"/>
      <c r="F1639" s="515"/>
      <c r="G1639" s="515"/>
      <c r="H1639" s="516"/>
      <c r="I1639" s="517"/>
      <c r="J1639" s="64"/>
    </row>
    <row r="1640" spans="2:10" ht="20.100000000000001" customHeight="1" x14ac:dyDescent="0.25">
      <c r="B1640" s="513"/>
      <c r="C1640" s="514"/>
      <c r="D1640" s="515"/>
      <c r="E1640" s="515"/>
      <c r="F1640" s="515"/>
      <c r="G1640" s="515"/>
      <c r="H1640" s="516"/>
      <c r="I1640" s="517"/>
      <c r="J1640" s="64"/>
    </row>
    <row r="1641" spans="2:10" ht="20.100000000000001" customHeight="1" x14ac:dyDescent="0.25">
      <c r="B1641" s="513"/>
      <c r="C1641" s="514"/>
      <c r="D1641" s="515"/>
      <c r="E1641" s="515"/>
      <c r="F1641" s="515"/>
      <c r="G1641" s="515"/>
      <c r="H1641" s="516"/>
      <c r="I1641" s="517"/>
      <c r="J1641" s="64"/>
    </row>
    <row r="1642" spans="2:10" ht="20.100000000000001" customHeight="1" x14ac:dyDescent="0.25">
      <c r="B1642" s="513"/>
      <c r="C1642" s="514"/>
      <c r="D1642" s="515"/>
      <c r="E1642" s="515"/>
      <c r="F1642" s="515"/>
      <c r="G1642" s="515"/>
      <c r="H1642" s="516"/>
      <c r="I1642" s="517"/>
      <c r="J1642" s="64"/>
    </row>
    <row r="1643" spans="2:10" ht="20.100000000000001" customHeight="1" x14ac:dyDescent="0.25">
      <c r="B1643" s="513"/>
      <c r="C1643" s="514"/>
      <c r="D1643" s="515"/>
      <c r="E1643" s="515"/>
      <c r="F1643" s="515"/>
      <c r="G1643" s="515"/>
      <c r="H1643" s="516"/>
      <c r="I1643" s="517"/>
      <c r="J1643" s="64"/>
    </row>
    <row r="1644" spans="2:10" ht="20.100000000000001" customHeight="1" x14ac:dyDescent="0.25">
      <c r="B1644" s="513"/>
      <c r="C1644" s="514"/>
      <c r="D1644" s="515"/>
      <c r="E1644" s="515"/>
      <c r="F1644" s="515"/>
      <c r="G1644" s="515"/>
      <c r="H1644" s="516"/>
      <c r="I1644" s="517"/>
      <c r="J1644" s="64"/>
    </row>
    <row r="1645" spans="2:10" ht="20.100000000000001" customHeight="1" x14ac:dyDescent="0.25">
      <c r="B1645" s="513"/>
      <c r="C1645" s="514"/>
      <c r="D1645" s="515"/>
      <c r="E1645" s="515"/>
      <c r="F1645" s="515"/>
      <c r="G1645" s="515"/>
      <c r="H1645" s="516"/>
      <c r="I1645" s="517"/>
      <c r="J1645" s="64"/>
    </row>
    <row r="1646" spans="2:10" ht="20.100000000000001" customHeight="1" x14ac:dyDescent="0.25">
      <c r="B1646" s="513"/>
      <c r="C1646" s="514"/>
      <c r="D1646" s="515"/>
      <c r="E1646" s="515"/>
      <c r="F1646" s="515"/>
      <c r="G1646" s="515"/>
      <c r="H1646" s="516"/>
      <c r="I1646" s="517"/>
      <c r="J1646" s="64"/>
    </row>
    <row r="1647" spans="2:10" ht="20.100000000000001" customHeight="1" x14ac:dyDescent="0.25">
      <c r="B1647" s="513"/>
      <c r="C1647" s="514"/>
      <c r="D1647" s="515"/>
      <c r="E1647" s="515"/>
      <c r="F1647" s="515"/>
      <c r="G1647" s="515"/>
      <c r="H1647" s="516"/>
      <c r="I1647" s="517"/>
      <c r="J1647" s="64"/>
    </row>
    <row r="1648" spans="2:10" ht="20.100000000000001" customHeight="1" x14ac:dyDescent="0.25">
      <c r="B1648" s="513"/>
      <c r="C1648" s="514"/>
      <c r="D1648" s="515"/>
      <c r="E1648" s="515"/>
      <c r="F1648" s="515"/>
      <c r="G1648" s="515"/>
      <c r="H1648" s="516"/>
      <c r="I1648" s="517"/>
      <c r="J1648" s="64"/>
    </row>
    <row r="1649" spans="2:10" ht="20.100000000000001" customHeight="1" x14ac:dyDescent="0.25">
      <c r="B1649" s="513"/>
      <c r="C1649" s="514"/>
      <c r="D1649" s="515"/>
      <c r="E1649" s="515"/>
      <c r="F1649" s="515"/>
      <c r="G1649" s="515"/>
      <c r="H1649" s="516"/>
      <c r="I1649" s="517"/>
      <c r="J1649" s="64"/>
    </row>
    <row r="1650" spans="2:10" ht="20.100000000000001" customHeight="1" x14ac:dyDescent="0.25">
      <c r="B1650" s="513"/>
      <c r="C1650" s="514"/>
      <c r="D1650" s="515"/>
      <c r="E1650" s="515"/>
      <c r="F1650" s="515"/>
      <c r="G1650" s="515"/>
      <c r="H1650" s="516"/>
      <c r="I1650" s="517"/>
      <c r="J1650" s="64"/>
    </row>
    <row r="1651" spans="2:10" ht="20.100000000000001" customHeight="1" x14ac:dyDescent="0.25">
      <c r="B1651" s="513"/>
      <c r="C1651" s="514"/>
      <c r="D1651" s="515"/>
      <c r="E1651" s="515"/>
      <c r="F1651" s="515"/>
      <c r="G1651" s="515"/>
      <c r="H1651" s="516"/>
      <c r="I1651" s="517"/>
      <c r="J1651" s="64"/>
    </row>
    <row r="1652" spans="2:10" ht="20.100000000000001" customHeight="1" x14ac:dyDescent="0.25">
      <c r="B1652" s="513"/>
      <c r="C1652" s="514"/>
      <c r="D1652" s="515"/>
      <c r="E1652" s="515"/>
      <c r="F1652" s="515"/>
      <c r="G1652" s="515"/>
      <c r="H1652" s="516"/>
      <c r="I1652" s="517"/>
      <c r="J1652" s="64"/>
    </row>
    <row r="1653" spans="2:10" ht="20.100000000000001" customHeight="1" x14ac:dyDescent="0.25">
      <c r="B1653" s="513"/>
      <c r="C1653" s="514"/>
      <c r="D1653" s="515"/>
      <c r="E1653" s="515"/>
      <c r="F1653" s="515"/>
      <c r="G1653" s="515"/>
      <c r="H1653" s="516"/>
      <c r="I1653" s="517"/>
      <c r="J1653" s="64"/>
    </row>
    <row r="1654" spans="2:10" ht="20.100000000000001" customHeight="1" x14ac:dyDescent="0.25">
      <c r="B1654" s="513"/>
      <c r="C1654" s="514"/>
      <c r="D1654" s="515"/>
      <c r="E1654" s="515"/>
      <c r="F1654" s="515"/>
      <c r="G1654" s="515"/>
      <c r="H1654" s="516"/>
      <c r="I1654" s="517"/>
      <c r="J1654" s="64"/>
    </row>
    <row r="1655" spans="2:10" ht="20.100000000000001" customHeight="1" x14ac:dyDescent="0.25">
      <c r="B1655" s="513"/>
      <c r="C1655" s="514"/>
      <c r="D1655" s="515"/>
      <c r="E1655" s="515"/>
      <c r="F1655" s="515"/>
      <c r="G1655" s="515"/>
      <c r="H1655" s="516"/>
      <c r="I1655" s="517"/>
      <c r="J1655" s="64"/>
    </row>
    <row r="1656" spans="2:10" ht="20.100000000000001" customHeight="1" x14ac:dyDescent="0.25">
      <c r="B1656" s="513"/>
      <c r="C1656" s="514"/>
      <c r="D1656" s="515"/>
      <c r="E1656" s="515"/>
      <c r="F1656" s="515"/>
      <c r="G1656" s="515"/>
      <c r="H1656" s="516"/>
      <c r="I1656" s="517"/>
      <c r="J1656" s="64"/>
    </row>
    <row r="1657" spans="2:10" ht="20.100000000000001" customHeight="1" x14ac:dyDescent="0.25">
      <c r="B1657" s="513"/>
      <c r="C1657" s="514"/>
      <c r="D1657" s="515"/>
      <c r="E1657" s="515"/>
      <c r="F1657" s="515"/>
      <c r="G1657" s="515"/>
      <c r="H1657" s="516"/>
      <c r="I1657" s="517"/>
      <c r="J1657" s="64"/>
    </row>
    <row r="1658" spans="2:10" ht="20.100000000000001" customHeight="1" x14ac:dyDescent="0.25">
      <c r="B1658" s="513"/>
      <c r="C1658" s="514"/>
      <c r="D1658" s="515"/>
      <c r="E1658" s="515"/>
      <c r="F1658" s="515"/>
      <c r="G1658" s="515"/>
      <c r="H1658" s="516"/>
      <c r="I1658" s="517"/>
      <c r="J1658" s="64"/>
    </row>
    <row r="1659" spans="2:10" ht="20.100000000000001" customHeight="1" x14ac:dyDescent="0.25">
      <c r="B1659" s="513"/>
      <c r="C1659" s="514"/>
      <c r="D1659" s="515"/>
      <c r="E1659" s="515"/>
      <c r="F1659" s="515"/>
      <c r="G1659" s="515"/>
      <c r="H1659" s="516"/>
      <c r="I1659" s="517"/>
      <c r="J1659" s="64"/>
    </row>
    <row r="1660" spans="2:10" ht="20.100000000000001" customHeight="1" x14ac:dyDescent="0.25">
      <c r="B1660" s="513"/>
      <c r="C1660" s="514"/>
      <c r="D1660" s="515"/>
      <c r="E1660" s="515"/>
      <c r="F1660" s="515"/>
      <c r="G1660" s="515"/>
      <c r="H1660" s="516"/>
      <c r="I1660" s="517"/>
      <c r="J1660" s="64"/>
    </row>
    <row r="1661" spans="2:10" ht="20.100000000000001" customHeight="1" x14ac:dyDescent="0.25">
      <c r="B1661" s="513"/>
      <c r="C1661" s="514"/>
      <c r="D1661" s="515"/>
      <c r="E1661" s="515"/>
      <c r="F1661" s="515"/>
      <c r="G1661" s="515"/>
      <c r="H1661" s="516"/>
      <c r="I1661" s="517"/>
      <c r="J1661" s="64"/>
    </row>
    <row r="1662" spans="2:10" ht="20.100000000000001" customHeight="1" x14ac:dyDescent="0.25">
      <c r="B1662" s="513"/>
      <c r="C1662" s="514"/>
      <c r="D1662" s="515"/>
      <c r="E1662" s="515"/>
      <c r="F1662" s="515"/>
      <c r="G1662" s="515"/>
      <c r="H1662" s="516"/>
      <c r="I1662" s="517"/>
      <c r="J1662" s="64"/>
    </row>
    <row r="1663" spans="2:10" ht="20.100000000000001" customHeight="1" x14ac:dyDescent="0.25">
      <c r="B1663" s="513"/>
      <c r="C1663" s="514"/>
      <c r="D1663" s="515"/>
      <c r="E1663" s="515"/>
      <c r="F1663" s="515"/>
      <c r="G1663" s="515"/>
      <c r="H1663" s="516"/>
      <c r="I1663" s="517"/>
      <c r="J1663" s="64"/>
    </row>
    <row r="1664" spans="2:10" ht="20.100000000000001" customHeight="1" x14ac:dyDescent="0.25">
      <c r="B1664" s="513"/>
      <c r="C1664" s="514"/>
      <c r="D1664" s="515"/>
      <c r="E1664" s="515"/>
      <c r="F1664" s="515"/>
      <c r="G1664" s="515"/>
      <c r="H1664" s="516"/>
      <c r="I1664" s="517"/>
      <c r="J1664" s="64"/>
    </row>
    <row r="1665" spans="2:10" ht="20.100000000000001" customHeight="1" x14ac:dyDescent="0.25">
      <c r="B1665" s="513"/>
      <c r="C1665" s="514"/>
      <c r="D1665" s="515"/>
      <c r="E1665" s="515"/>
      <c r="F1665" s="515"/>
      <c r="G1665" s="515"/>
      <c r="H1665" s="516"/>
      <c r="I1665" s="517"/>
      <c r="J1665" s="64"/>
    </row>
    <row r="1666" spans="2:10" ht="20.100000000000001" customHeight="1" x14ac:dyDescent="0.25">
      <c r="B1666" s="513"/>
      <c r="C1666" s="514"/>
      <c r="D1666" s="515"/>
      <c r="E1666" s="515"/>
      <c r="F1666" s="515"/>
      <c r="G1666" s="515"/>
      <c r="H1666" s="516"/>
      <c r="I1666" s="517"/>
      <c r="J1666" s="64"/>
    </row>
    <row r="1667" spans="2:10" ht="20.100000000000001" customHeight="1" x14ac:dyDescent="0.25">
      <c r="B1667" s="513"/>
      <c r="C1667" s="514"/>
      <c r="D1667" s="515"/>
      <c r="E1667" s="515"/>
      <c r="F1667" s="515"/>
      <c r="G1667" s="515"/>
      <c r="H1667" s="516"/>
      <c r="I1667" s="517"/>
      <c r="J1667" s="64"/>
    </row>
    <row r="1668" spans="2:10" ht="20.100000000000001" customHeight="1" x14ac:dyDescent="0.25">
      <c r="B1668" s="513"/>
      <c r="C1668" s="514"/>
      <c r="D1668" s="515"/>
      <c r="E1668" s="515"/>
      <c r="F1668" s="515"/>
      <c r="G1668" s="515"/>
      <c r="H1668" s="516"/>
      <c r="I1668" s="517"/>
      <c r="J1668" s="64"/>
    </row>
    <row r="1669" spans="2:10" ht="20.100000000000001" customHeight="1" x14ac:dyDescent="0.25">
      <c r="B1669" s="513"/>
      <c r="C1669" s="514"/>
      <c r="D1669" s="515"/>
      <c r="E1669" s="515"/>
      <c r="F1669" s="515"/>
      <c r="G1669" s="515"/>
      <c r="H1669" s="516"/>
      <c r="I1669" s="517"/>
      <c r="J1669" s="64"/>
    </row>
    <row r="1670" spans="2:10" ht="20.100000000000001" customHeight="1" x14ac:dyDescent="0.25">
      <c r="B1670" s="513"/>
      <c r="C1670" s="514"/>
      <c r="D1670" s="515"/>
      <c r="E1670" s="515"/>
      <c r="F1670" s="515"/>
      <c r="G1670" s="515"/>
      <c r="H1670" s="516"/>
      <c r="I1670" s="517"/>
      <c r="J1670" s="64"/>
    </row>
    <row r="1671" spans="2:10" ht="20.100000000000001" customHeight="1" x14ac:dyDescent="0.25">
      <c r="B1671" s="513"/>
      <c r="C1671" s="514"/>
      <c r="D1671" s="515"/>
      <c r="E1671" s="515"/>
      <c r="F1671" s="515"/>
      <c r="G1671" s="515"/>
      <c r="H1671" s="516"/>
      <c r="I1671" s="517"/>
      <c r="J1671" s="64"/>
    </row>
    <row r="1672" spans="2:10" ht="20.100000000000001" customHeight="1" x14ac:dyDescent="0.25">
      <c r="B1672" s="513"/>
      <c r="C1672" s="514"/>
      <c r="D1672" s="515"/>
      <c r="E1672" s="515"/>
      <c r="F1672" s="515"/>
      <c r="G1672" s="515"/>
      <c r="H1672" s="516"/>
      <c r="I1672" s="517"/>
      <c r="J1672" s="64"/>
    </row>
    <row r="1673" spans="2:10" ht="20.100000000000001" customHeight="1" x14ac:dyDescent="0.25">
      <c r="B1673" s="513"/>
      <c r="C1673" s="514"/>
      <c r="D1673" s="515"/>
      <c r="E1673" s="515"/>
      <c r="F1673" s="515"/>
      <c r="G1673" s="515"/>
      <c r="H1673" s="516"/>
      <c r="I1673" s="517"/>
      <c r="J1673" s="64"/>
    </row>
    <row r="1674" spans="2:10" ht="20.100000000000001" customHeight="1" x14ac:dyDescent="0.25">
      <c r="B1674" s="513"/>
      <c r="C1674" s="514"/>
      <c r="D1674" s="515"/>
      <c r="E1674" s="515"/>
      <c r="F1674" s="515"/>
      <c r="G1674" s="515"/>
      <c r="H1674" s="516"/>
      <c r="I1674" s="517"/>
      <c r="J1674" s="64"/>
    </row>
    <row r="1675" spans="2:10" ht="20.100000000000001" customHeight="1" x14ac:dyDescent="0.25">
      <c r="B1675" s="513"/>
      <c r="C1675" s="514"/>
      <c r="D1675" s="515"/>
      <c r="E1675" s="515"/>
      <c r="F1675" s="515"/>
      <c r="G1675" s="515"/>
      <c r="H1675" s="516"/>
      <c r="I1675" s="517"/>
      <c r="J1675" s="64"/>
    </row>
    <row r="1676" spans="2:10" ht="20.100000000000001" customHeight="1" x14ac:dyDescent="0.25">
      <c r="B1676" s="513"/>
      <c r="C1676" s="514"/>
      <c r="D1676" s="515"/>
      <c r="E1676" s="515"/>
      <c r="F1676" s="515"/>
      <c r="G1676" s="515"/>
      <c r="H1676" s="516"/>
      <c r="I1676" s="517"/>
      <c r="J1676" s="64"/>
    </row>
    <row r="1677" spans="2:10" ht="20.100000000000001" customHeight="1" x14ac:dyDescent="0.25">
      <c r="B1677" s="513"/>
      <c r="C1677" s="514"/>
      <c r="D1677" s="515"/>
      <c r="E1677" s="515"/>
      <c r="F1677" s="515"/>
      <c r="G1677" s="515"/>
      <c r="H1677" s="516"/>
      <c r="I1677" s="517"/>
      <c r="J1677" s="64"/>
    </row>
    <row r="1678" spans="2:10" ht="20.100000000000001" customHeight="1" x14ac:dyDescent="0.25">
      <c r="B1678" s="513"/>
      <c r="C1678" s="514"/>
      <c r="D1678" s="515"/>
      <c r="E1678" s="515"/>
      <c r="F1678" s="515"/>
      <c r="G1678" s="515"/>
      <c r="H1678" s="516"/>
      <c r="I1678" s="517"/>
      <c r="J1678" s="64"/>
    </row>
    <row r="1679" spans="2:10" ht="20.100000000000001" customHeight="1" x14ac:dyDescent="0.25">
      <c r="B1679" s="513"/>
      <c r="C1679" s="514"/>
      <c r="D1679" s="515"/>
      <c r="E1679" s="515"/>
      <c r="F1679" s="515"/>
      <c r="G1679" s="515"/>
      <c r="H1679" s="516"/>
      <c r="I1679" s="517"/>
      <c r="J1679" s="64"/>
    </row>
    <row r="1680" spans="2:10" ht="20.100000000000001" customHeight="1" x14ac:dyDescent="0.25">
      <c r="B1680" s="513"/>
      <c r="C1680" s="514"/>
      <c r="D1680" s="515"/>
      <c r="E1680" s="515"/>
      <c r="F1680" s="515"/>
      <c r="G1680" s="515"/>
      <c r="H1680" s="516"/>
      <c r="I1680" s="517"/>
      <c r="J1680" s="64"/>
    </row>
    <row r="1681" spans="2:10" ht="20.100000000000001" customHeight="1" x14ac:dyDescent="0.25">
      <c r="B1681" s="513"/>
      <c r="C1681" s="514"/>
      <c r="D1681" s="515"/>
      <c r="E1681" s="515"/>
      <c r="F1681" s="515"/>
      <c r="G1681" s="515"/>
      <c r="H1681" s="516"/>
      <c r="I1681" s="517"/>
      <c r="J1681" s="64"/>
    </row>
    <row r="1682" spans="2:10" ht="20.100000000000001" customHeight="1" x14ac:dyDescent="0.25">
      <c r="B1682" s="513"/>
      <c r="C1682" s="514"/>
      <c r="D1682" s="515"/>
      <c r="E1682" s="515"/>
      <c r="F1682" s="515"/>
      <c r="G1682" s="515"/>
      <c r="H1682" s="516"/>
      <c r="I1682" s="517"/>
      <c r="J1682" s="64"/>
    </row>
    <row r="1683" spans="2:10" ht="20.100000000000001" customHeight="1" x14ac:dyDescent="0.25">
      <c r="B1683" s="513"/>
      <c r="C1683" s="514"/>
      <c r="D1683" s="515"/>
      <c r="E1683" s="515"/>
      <c r="F1683" s="515"/>
      <c r="G1683" s="515"/>
      <c r="H1683" s="516"/>
      <c r="I1683" s="517"/>
      <c r="J1683" s="64"/>
    </row>
    <row r="1684" spans="2:10" ht="20.100000000000001" customHeight="1" x14ac:dyDescent="0.25">
      <c r="B1684" s="513"/>
      <c r="C1684" s="514"/>
      <c r="D1684" s="515"/>
      <c r="E1684" s="515"/>
      <c r="F1684" s="515"/>
      <c r="G1684" s="515"/>
      <c r="H1684" s="516"/>
      <c r="I1684" s="517"/>
      <c r="J1684" s="64"/>
    </row>
    <row r="1685" spans="2:10" ht="20.100000000000001" customHeight="1" x14ac:dyDescent="0.25">
      <c r="B1685" s="513"/>
      <c r="C1685" s="514"/>
      <c r="D1685" s="515"/>
      <c r="E1685" s="515"/>
      <c r="F1685" s="515"/>
      <c r="G1685" s="515"/>
      <c r="H1685" s="516"/>
      <c r="I1685" s="517"/>
      <c r="J1685" s="64"/>
    </row>
    <row r="1686" spans="2:10" ht="20.100000000000001" customHeight="1" x14ac:dyDescent="0.25">
      <c r="B1686" s="513"/>
      <c r="C1686" s="514"/>
      <c r="D1686" s="515"/>
      <c r="E1686" s="515"/>
      <c r="F1686" s="515"/>
      <c r="G1686" s="515"/>
      <c r="H1686" s="516"/>
      <c r="I1686" s="517"/>
      <c r="J1686" s="64"/>
    </row>
    <row r="1687" spans="2:10" ht="20.100000000000001" customHeight="1" x14ac:dyDescent="0.25">
      <c r="B1687" s="513"/>
      <c r="C1687" s="514"/>
      <c r="D1687" s="515"/>
      <c r="E1687" s="515"/>
      <c r="F1687" s="515"/>
      <c r="G1687" s="515"/>
      <c r="H1687" s="516"/>
      <c r="I1687" s="517"/>
      <c r="J1687" s="64"/>
    </row>
    <row r="1688" spans="2:10" ht="20.100000000000001" customHeight="1" x14ac:dyDescent="0.25">
      <c r="B1688" s="513"/>
      <c r="C1688" s="514"/>
      <c r="D1688" s="515"/>
      <c r="E1688" s="515"/>
      <c r="F1688" s="515"/>
      <c r="G1688" s="515"/>
      <c r="H1688" s="516"/>
      <c r="I1688" s="517"/>
      <c r="J1688" s="64"/>
    </row>
    <row r="1689" spans="2:10" ht="20.100000000000001" customHeight="1" x14ac:dyDescent="0.25">
      <c r="B1689" s="513"/>
      <c r="C1689" s="514"/>
      <c r="D1689" s="515"/>
      <c r="E1689" s="515"/>
      <c r="F1689" s="515"/>
      <c r="G1689" s="515"/>
      <c r="H1689" s="516"/>
      <c r="I1689" s="517"/>
      <c r="J1689" s="64"/>
    </row>
    <row r="1690" spans="2:10" ht="20.100000000000001" customHeight="1" x14ac:dyDescent="0.25">
      <c r="B1690" s="513"/>
      <c r="C1690" s="514"/>
      <c r="D1690" s="515"/>
      <c r="E1690" s="515"/>
      <c r="F1690" s="515"/>
      <c r="G1690" s="515"/>
      <c r="H1690" s="516"/>
      <c r="I1690" s="517"/>
      <c r="J1690" s="64"/>
    </row>
    <row r="1691" spans="2:10" ht="20.100000000000001" customHeight="1" x14ac:dyDescent="0.25">
      <c r="B1691" s="513"/>
      <c r="C1691" s="514"/>
      <c r="D1691" s="515"/>
      <c r="E1691" s="515"/>
      <c r="F1691" s="515"/>
      <c r="G1691" s="515"/>
      <c r="H1691" s="516"/>
      <c r="I1691" s="517"/>
      <c r="J1691" s="64"/>
    </row>
    <row r="1692" spans="2:10" ht="20.100000000000001" customHeight="1" x14ac:dyDescent="0.25">
      <c r="B1692" s="513"/>
      <c r="C1692" s="514"/>
      <c r="D1692" s="515"/>
      <c r="E1692" s="515"/>
      <c r="F1692" s="515"/>
      <c r="G1692" s="515"/>
      <c r="H1692" s="516"/>
      <c r="I1692" s="517"/>
      <c r="J1692" s="64"/>
    </row>
    <row r="1693" spans="2:10" ht="20.100000000000001" customHeight="1" x14ac:dyDescent="0.25">
      <c r="B1693" s="513"/>
      <c r="C1693" s="514"/>
      <c r="D1693" s="515"/>
      <c r="E1693" s="515"/>
      <c r="F1693" s="515"/>
      <c r="G1693" s="515"/>
      <c r="H1693" s="516"/>
      <c r="I1693" s="517"/>
      <c r="J1693" s="64"/>
    </row>
    <row r="1694" spans="2:10" ht="20.100000000000001" customHeight="1" x14ac:dyDescent="0.25">
      <c r="B1694" s="513"/>
      <c r="C1694" s="514"/>
      <c r="D1694" s="515"/>
      <c r="E1694" s="515"/>
      <c r="F1694" s="515"/>
      <c r="G1694" s="515"/>
      <c r="H1694" s="516"/>
      <c r="I1694" s="517"/>
      <c r="J1694" s="64"/>
    </row>
    <row r="1695" spans="2:10" ht="20.100000000000001" customHeight="1" x14ac:dyDescent="0.25">
      <c r="B1695" s="513"/>
      <c r="C1695" s="514"/>
      <c r="D1695" s="515"/>
      <c r="E1695" s="515"/>
      <c r="F1695" s="515"/>
      <c r="G1695" s="515"/>
      <c r="H1695" s="516"/>
      <c r="I1695" s="517"/>
      <c r="J1695" s="64"/>
    </row>
    <row r="1696" spans="2:10" ht="20.100000000000001" customHeight="1" x14ac:dyDescent="0.25">
      <c r="B1696" s="513"/>
      <c r="C1696" s="514"/>
      <c r="D1696" s="515"/>
      <c r="E1696" s="515"/>
      <c r="F1696" s="515"/>
      <c r="G1696" s="515"/>
      <c r="H1696" s="516"/>
      <c r="I1696" s="517"/>
      <c r="J1696" s="64"/>
    </row>
    <row r="1697" spans="2:10" ht="20.100000000000001" customHeight="1" x14ac:dyDescent="0.25">
      <c r="B1697" s="513"/>
      <c r="C1697" s="514"/>
      <c r="D1697" s="515"/>
      <c r="E1697" s="515"/>
      <c r="F1697" s="515"/>
      <c r="G1697" s="515"/>
      <c r="H1697" s="516"/>
      <c r="I1697" s="517"/>
      <c r="J1697" s="64"/>
    </row>
    <row r="1698" spans="2:10" ht="20.100000000000001" customHeight="1" x14ac:dyDescent="0.25">
      <c r="B1698" s="513"/>
      <c r="C1698" s="514"/>
      <c r="D1698" s="515"/>
      <c r="E1698" s="515"/>
      <c r="F1698" s="515"/>
      <c r="G1698" s="515"/>
      <c r="H1698" s="516"/>
      <c r="I1698" s="517"/>
      <c r="J1698" s="64"/>
    </row>
    <row r="1699" spans="2:10" ht="20.100000000000001" customHeight="1" x14ac:dyDescent="0.25">
      <c r="B1699" s="513"/>
      <c r="C1699" s="514"/>
      <c r="D1699" s="515"/>
      <c r="E1699" s="515"/>
      <c r="F1699" s="515"/>
      <c r="G1699" s="515"/>
      <c r="H1699" s="516"/>
      <c r="I1699" s="517"/>
      <c r="J1699" s="64"/>
    </row>
    <row r="1700" spans="2:10" ht="20.100000000000001" customHeight="1" x14ac:dyDescent="0.25">
      <c r="B1700" s="513"/>
      <c r="C1700" s="514"/>
      <c r="D1700" s="515"/>
      <c r="E1700" s="515"/>
      <c r="F1700" s="515"/>
      <c r="G1700" s="515"/>
      <c r="H1700" s="516"/>
      <c r="I1700" s="517"/>
      <c r="J1700" s="64"/>
    </row>
    <row r="1701" spans="2:10" ht="20.100000000000001" customHeight="1" x14ac:dyDescent="0.25">
      <c r="B1701" s="513"/>
      <c r="C1701" s="514"/>
      <c r="D1701" s="515"/>
      <c r="E1701" s="515"/>
      <c r="F1701" s="515"/>
      <c r="G1701" s="515"/>
      <c r="H1701" s="516"/>
      <c r="I1701" s="517"/>
      <c r="J1701" s="64"/>
    </row>
    <row r="1702" spans="2:10" ht="20.100000000000001" customHeight="1" x14ac:dyDescent="0.25">
      <c r="B1702" s="513"/>
      <c r="C1702" s="514"/>
      <c r="D1702" s="515"/>
      <c r="E1702" s="515"/>
      <c r="F1702" s="515"/>
      <c r="G1702" s="515"/>
      <c r="H1702" s="516"/>
      <c r="I1702" s="517"/>
      <c r="J1702" s="64"/>
    </row>
    <row r="1703" spans="2:10" ht="20.100000000000001" customHeight="1" x14ac:dyDescent="0.25">
      <c r="B1703" s="513"/>
      <c r="C1703" s="514"/>
      <c r="D1703" s="515"/>
      <c r="E1703" s="515"/>
      <c r="F1703" s="515"/>
      <c r="G1703" s="515"/>
      <c r="H1703" s="516"/>
      <c r="I1703" s="517"/>
      <c r="J1703" s="64"/>
    </row>
    <row r="1704" spans="2:10" ht="20.100000000000001" customHeight="1" x14ac:dyDescent="0.25">
      <c r="B1704" s="513"/>
      <c r="C1704" s="514"/>
      <c r="D1704" s="515"/>
      <c r="E1704" s="515"/>
      <c r="F1704" s="515"/>
      <c r="G1704" s="515"/>
      <c r="H1704" s="516"/>
      <c r="I1704" s="517"/>
      <c r="J1704" s="64"/>
    </row>
    <row r="1705" spans="2:10" ht="20.100000000000001" customHeight="1" x14ac:dyDescent="0.25">
      <c r="B1705" s="513"/>
      <c r="C1705" s="514"/>
      <c r="D1705" s="515"/>
      <c r="E1705" s="515"/>
      <c r="F1705" s="515"/>
      <c r="G1705" s="515"/>
      <c r="H1705" s="516"/>
      <c r="I1705" s="517"/>
      <c r="J1705" s="64"/>
    </row>
    <row r="1706" spans="2:10" ht="20.100000000000001" customHeight="1" x14ac:dyDescent="0.25">
      <c r="B1706" s="513"/>
      <c r="C1706" s="514"/>
      <c r="D1706" s="515"/>
      <c r="E1706" s="515"/>
      <c r="F1706" s="515"/>
      <c r="G1706" s="515"/>
      <c r="H1706" s="516"/>
      <c r="I1706" s="517"/>
      <c r="J1706" s="64"/>
    </row>
    <row r="1707" spans="2:10" ht="20.100000000000001" customHeight="1" x14ac:dyDescent="0.25">
      <c r="B1707" s="513"/>
      <c r="C1707" s="514"/>
      <c r="D1707" s="515"/>
      <c r="E1707" s="515"/>
      <c r="F1707" s="515"/>
      <c r="G1707" s="515"/>
      <c r="H1707" s="516"/>
      <c r="I1707" s="517"/>
      <c r="J1707" s="64"/>
    </row>
    <row r="1708" spans="2:10" ht="20.100000000000001" customHeight="1" x14ac:dyDescent="0.25">
      <c r="B1708" s="513"/>
      <c r="C1708" s="514"/>
      <c r="D1708" s="515"/>
      <c r="E1708" s="515"/>
      <c r="F1708" s="515"/>
      <c r="G1708" s="515"/>
      <c r="H1708" s="516"/>
      <c r="I1708" s="517"/>
      <c r="J1708" s="64"/>
    </row>
    <row r="1709" spans="2:10" ht="20.100000000000001" customHeight="1" x14ac:dyDescent="0.25">
      <c r="B1709" s="513"/>
      <c r="C1709" s="514"/>
      <c r="D1709" s="515"/>
      <c r="E1709" s="515"/>
      <c r="F1709" s="515"/>
      <c r="G1709" s="515"/>
      <c r="H1709" s="516"/>
      <c r="I1709" s="517"/>
      <c r="J1709" s="64"/>
    </row>
    <row r="1710" spans="2:10" ht="20.100000000000001" customHeight="1" x14ac:dyDescent="0.25">
      <c r="B1710" s="513"/>
      <c r="C1710" s="514"/>
      <c r="D1710" s="515"/>
      <c r="E1710" s="515"/>
      <c r="F1710" s="515"/>
      <c r="G1710" s="515"/>
      <c r="H1710" s="516"/>
      <c r="I1710" s="517"/>
      <c r="J1710" s="64"/>
    </row>
    <row r="1711" spans="2:10" ht="20.100000000000001" customHeight="1" x14ac:dyDescent="0.25">
      <c r="B1711" s="513"/>
      <c r="C1711" s="514"/>
      <c r="D1711" s="515"/>
      <c r="E1711" s="515"/>
      <c r="F1711" s="515"/>
      <c r="G1711" s="515"/>
      <c r="H1711" s="516"/>
      <c r="I1711" s="517"/>
      <c r="J1711" s="64"/>
    </row>
    <row r="1712" spans="2:10" ht="20.100000000000001" customHeight="1" x14ac:dyDescent="0.25">
      <c r="B1712" s="513"/>
      <c r="C1712" s="514"/>
      <c r="D1712" s="515"/>
      <c r="E1712" s="515"/>
      <c r="F1712" s="515"/>
      <c r="G1712" s="515"/>
      <c r="H1712" s="516"/>
      <c r="I1712" s="517"/>
      <c r="J1712" s="64"/>
    </row>
    <row r="1713" spans="2:10" ht="20.100000000000001" customHeight="1" x14ac:dyDescent="0.25">
      <c r="B1713" s="513"/>
      <c r="C1713" s="514"/>
      <c r="D1713" s="515"/>
      <c r="E1713" s="515"/>
      <c r="F1713" s="515"/>
      <c r="G1713" s="515"/>
      <c r="H1713" s="516"/>
      <c r="I1713" s="517"/>
      <c r="J1713" s="64"/>
    </row>
    <row r="1714" spans="2:10" ht="20.100000000000001" customHeight="1" x14ac:dyDescent="0.25">
      <c r="B1714" s="513"/>
      <c r="C1714" s="514"/>
      <c r="D1714" s="515"/>
      <c r="E1714" s="515"/>
      <c r="F1714" s="515"/>
      <c r="G1714" s="515"/>
      <c r="H1714" s="516"/>
      <c r="I1714" s="517"/>
      <c r="J1714" s="64"/>
    </row>
    <row r="1715" spans="2:10" ht="20.100000000000001" customHeight="1" x14ac:dyDescent="0.25">
      <c r="B1715" s="513"/>
      <c r="C1715" s="514"/>
      <c r="D1715" s="515"/>
      <c r="E1715" s="515"/>
      <c r="F1715" s="515"/>
      <c r="G1715" s="515"/>
      <c r="H1715" s="516"/>
      <c r="I1715" s="517"/>
      <c r="J1715" s="64"/>
    </row>
    <row r="1716" spans="2:10" ht="20.100000000000001" customHeight="1" x14ac:dyDescent="0.25">
      <c r="B1716" s="513"/>
      <c r="C1716" s="514"/>
      <c r="D1716" s="515"/>
      <c r="E1716" s="515"/>
      <c r="F1716" s="515"/>
      <c r="G1716" s="515"/>
      <c r="H1716" s="516"/>
      <c r="I1716" s="517"/>
      <c r="J1716" s="64"/>
    </row>
    <row r="1717" spans="2:10" ht="20.100000000000001" customHeight="1" x14ac:dyDescent="0.25">
      <c r="B1717" s="513"/>
      <c r="C1717" s="514"/>
      <c r="D1717" s="515"/>
      <c r="E1717" s="515"/>
      <c r="F1717" s="515"/>
      <c r="G1717" s="515"/>
      <c r="H1717" s="516"/>
      <c r="I1717" s="517"/>
      <c r="J1717" s="64"/>
    </row>
    <row r="1718" spans="2:10" ht="20.100000000000001" customHeight="1" x14ac:dyDescent="0.25">
      <c r="B1718" s="513"/>
      <c r="C1718" s="514"/>
      <c r="D1718" s="515"/>
      <c r="E1718" s="515"/>
      <c r="F1718" s="515"/>
      <c r="G1718" s="515"/>
      <c r="H1718" s="516"/>
      <c r="I1718" s="517"/>
      <c r="J1718" s="64"/>
    </row>
    <row r="1719" spans="2:10" ht="20.100000000000001" customHeight="1" x14ac:dyDescent="0.25">
      <c r="B1719" s="513"/>
      <c r="C1719" s="514"/>
      <c r="D1719" s="515"/>
      <c r="E1719" s="515"/>
      <c r="F1719" s="515"/>
      <c r="G1719" s="515"/>
      <c r="H1719" s="516"/>
      <c r="I1719" s="517"/>
      <c r="J1719" s="64"/>
    </row>
    <row r="1720" spans="2:10" ht="20.100000000000001" customHeight="1" x14ac:dyDescent="0.25">
      <c r="B1720" s="513"/>
      <c r="C1720" s="514"/>
      <c r="D1720" s="515"/>
      <c r="E1720" s="515"/>
      <c r="F1720" s="515"/>
      <c r="G1720" s="515"/>
      <c r="H1720" s="516"/>
      <c r="I1720" s="517"/>
      <c r="J1720" s="64"/>
    </row>
    <row r="1721" spans="2:10" ht="20.100000000000001" customHeight="1" x14ac:dyDescent="0.25">
      <c r="B1721" s="513"/>
      <c r="C1721" s="514"/>
      <c r="D1721" s="515"/>
      <c r="E1721" s="515"/>
      <c r="F1721" s="515"/>
      <c r="G1721" s="515"/>
      <c r="H1721" s="516"/>
      <c r="I1721" s="517"/>
      <c r="J1721" s="64"/>
    </row>
    <row r="1722" spans="2:10" ht="20.100000000000001" customHeight="1" x14ac:dyDescent="0.25">
      <c r="B1722" s="513"/>
      <c r="C1722" s="514"/>
      <c r="D1722" s="515"/>
      <c r="E1722" s="515"/>
      <c r="F1722" s="515"/>
      <c r="G1722" s="515"/>
      <c r="H1722" s="516"/>
      <c r="I1722" s="517"/>
      <c r="J1722" s="64"/>
    </row>
    <row r="1723" spans="2:10" ht="20.100000000000001" customHeight="1" x14ac:dyDescent="0.25">
      <c r="B1723" s="513"/>
      <c r="C1723" s="514"/>
      <c r="D1723" s="515"/>
      <c r="E1723" s="515"/>
      <c r="F1723" s="515"/>
      <c r="G1723" s="515"/>
      <c r="H1723" s="516"/>
      <c r="I1723" s="517"/>
      <c r="J1723" s="64"/>
    </row>
    <row r="1724" spans="2:10" ht="20.100000000000001" customHeight="1" x14ac:dyDescent="0.25">
      <c r="B1724" s="513"/>
      <c r="C1724" s="514"/>
      <c r="D1724" s="515"/>
      <c r="E1724" s="515"/>
      <c r="F1724" s="515"/>
      <c r="G1724" s="515"/>
      <c r="H1724" s="516"/>
      <c r="I1724" s="517"/>
      <c r="J1724" s="64"/>
    </row>
    <row r="1725" spans="2:10" ht="20.100000000000001" customHeight="1" x14ac:dyDescent="0.25">
      <c r="B1725" s="513"/>
      <c r="C1725" s="514"/>
      <c r="D1725" s="515"/>
      <c r="E1725" s="515"/>
      <c r="F1725" s="515"/>
      <c r="G1725" s="515"/>
      <c r="H1725" s="516"/>
      <c r="I1725" s="517"/>
      <c r="J1725" s="64"/>
    </row>
    <row r="1726" spans="2:10" ht="20.100000000000001" customHeight="1" x14ac:dyDescent="0.25">
      <c r="B1726" s="513"/>
      <c r="C1726" s="514"/>
      <c r="D1726" s="515"/>
      <c r="E1726" s="515"/>
      <c r="F1726" s="515"/>
      <c r="G1726" s="515"/>
      <c r="H1726" s="516"/>
      <c r="I1726" s="517"/>
      <c r="J1726" s="64"/>
    </row>
    <row r="1727" spans="2:10" ht="20.100000000000001" customHeight="1" x14ac:dyDescent="0.25">
      <c r="B1727" s="513"/>
      <c r="C1727" s="514"/>
      <c r="D1727" s="515"/>
      <c r="E1727" s="515"/>
      <c r="F1727" s="515"/>
      <c r="G1727" s="515"/>
      <c r="H1727" s="516"/>
      <c r="I1727" s="517"/>
      <c r="J1727" s="64"/>
    </row>
    <row r="1728" spans="2:10" ht="20.100000000000001" customHeight="1" x14ac:dyDescent="0.25">
      <c r="B1728" s="513"/>
      <c r="C1728" s="514"/>
      <c r="D1728" s="515"/>
      <c r="E1728" s="515"/>
      <c r="F1728" s="515"/>
      <c r="G1728" s="515"/>
      <c r="H1728" s="516"/>
      <c r="I1728" s="517"/>
      <c r="J1728" s="64"/>
    </row>
    <row r="1729" spans="2:10" ht="20.100000000000001" customHeight="1" x14ac:dyDescent="0.25">
      <c r="B1729" s="513"/>
      <c r="C1729" s="514"/>
      <c r="D1729" s="515"/>
      <c r="E1729" s="515"/>
      <c r="F1729" s="515"/>
      <c r="G1729" s="515"/>
      <c r="H1729" s="516"/>
      <c r="I1729" s="517"/>
      <c r="J1729" s="64"/>
    </row>
    <row r="1730" spans="2:10" ht="20.100000000000001" customHeight="1" x14ac:dyDescent="0.25">
      <c r="B1730" s="513"/>
      <c r="C1730" s="514"/>
      <c r="D1730" s="515"/>
      <c r="E1730" s="515"/>
      <c r="F1730" s="515"/>
      <c r="G1730" s="515"/>
      <c r="H1730" s="516"/>
      <c r="I1730" s="517"/>
      <c r="J1730" s="64"/>
    </row>
    <row r="1731" spans="2:10" ht="20.100000000000001" customHeight="1" x14ac:dyDescent="0.25">
      <c r="B1731" s="513"/>
      <c r="C1731" s="514"/>
      <c r="D1731" s="515"/>
      <c r="E1731" s="515"/>
      <c r="F1731" s="515"/>
      <c r="G1731" s="515"/>
      <c r="H1731" s="516"/>
      <c r="I1731" s="517"/>
      <c r="J1731" s="64"/>
    </row>
    <row r="1732" spans="2:10" ht="20.100000000000001" customHeight="1" x14ac:dyDescent="0.25">
      <c r="B1732" s="513"/>
      <c r="C1732" s="514"/>
      <c r="D1732" s="515"/>
      <c r="E1732" s="515"/>
      <c r="F1732" s="515"/>
      <c r="G1732" s="515"/>
      <c r="H1732" s="516"/>
      <c r="I1732" s="517"/>
      <c r="J1732" s="64"/>
    </row>
    <row r="1733" spans="2:10" ht="20.100000000000001" customHeight="1" x14ac:dyDescent="0.25">
      <c r="B1733" s="513"/>
      <c r="C1733" s="514"/>
      <c r="D1733" s="515"/>
      <c r="E1733" s="515"/>
      <c r="F1733" s="515"/>
      <c r="G1733" s="515"/>
      <c r="H1733" s="516"/>
      <c r="I1733" s="517"/>
      <c r="J1733" s="64"/>
    </row>
    <row r="1734" spans="2:10" ht="20.100000000000001" customHeight="1" x14ac:dyDescent="0.25">
      <c r="B1734" s="513"/>
      <c r="C1734" s="514"/>
      <c r="D1734" s="515"/>
      <c r="E1734" s="515"/>
      <c r="F1734" s="515"/>
      <c r="G1734" s="515"/>
      <c r="H1734" s="516"/>
      <c r="I1734" s="517"/>
      <c r="J1734" s="64"/>
    </row>
    <row r="1735" spans="2:10" ht="20.100000000000001" customHeight="1" x14ac:dyDescent="0.25">
      <c r="B1735" s="513"/>
      <c r="C1735" s="514"/>
      <c r="D1735" s="515"/>
      <c r="E1735" s="515"/>
      <c r="F1735" s="515"/>
      <c r="G1735" s="515"/>
      <c r="H1735" s="516"/>
      <c r="I1735" s="517"/>
      <c r="J1735" s="64"/>
    </row>
    <row r="1736" spans="2:10" ht="20.100000000000001" customHeight="1" x14ac:dyDescent="0.25">
      <c r="B1736" s="513"/>
      <c r="C1736" s="514"/>
      <c r="D1736" s="515"/>
      <c r="E1736" s="515"/>
      <c r="F1736" s="515"/>
      <c r="G1736" s="515"/>
      <c r="H1736" s="516"/>
      <c r="I1736" s="517"/>
      <c r="J1736" s="64"/>
    </row>
    <row r="1737" spans="2:10" ht="20.100000000000001" customHeight="1" x14ac:dyDescent="0.25">
      <c r="B1737" s="513"/>
      <c r="C1737" s="514"/>
      <c r="D1737" s="515"/>
      <c r="E1737" s="515"/>
      <c r="F1737" s="515"/>
      <c r="G1737" s="515"/>
      <c r="H1737" s="516"/>
      <c r="I1737" s="517"/>
      <c r="J1737" s="64"/>
    </row>
    <row r="1738" spans="2:10" ht="20.100000000000001" customHeight="1" x14ac:dyDescent="0.25">
      <c r="B1738" s="513"/>
      <c r="C1738" s="514"/>
      <c r="D1738" s="515"/>
      <c r="E1738" s="515"/>
      <c r="F1738" s="515"/>
      <c r="G1738" s="515"/>
      <c r="H1738" s="516"/>
      <c r="I1738" s="517"/>
      <c r="J1738" s="64"/>
    </row>
    <row r="1739" spans="2:10" ht="20.100000000000001" customHeight="1" x14ac:dyDescent="0.25">
      <c r="B1739" s="513"/>
      <c r="C1739" s="514"/>
      <c r="D1739" s="515"/>
      <c r="E1739" s="515"/>
      <c r="F1739" s="515"/>
      <c r="G1739" s="515"/>
      <c r="H1739" s="516"/>
      <c r="I1739" s="517"/>
      <c r="J1739" s="64"/>
    </row>
    <row r="1740" spans="2:10" ht="20.100000000000001" customHeight="1" x14ac:dyDescent="0.25">
      <c r="B1740" s="513"/>
      <c r="C1740" s="514"/>
      <c r="D1740" s="515"/>
      <c r="E1740" s="515"/>
      <c r="F1740" s="515"/>
      <c r="G1740" s="515"/>
      <c r="H1740" s="516"/>
      <c r="I1740" s="517"/>
      <c r="J1740" s="64"/>
    </row>
    <row r="1741" spans="2:10" ht="20.100000000000001" customHeight="1" x14ac:dyDescent="0.25">
      <c r="B1741" s="513"/>
      <c r="C1741" s="514"/>
      <c r="D1741" s="515"/>
      <c r="E1741" s="515"/>
      <c r="F1741" s="515"/>
      <c r="G1741" s="515"/>
      <c r="H1741" s="516"/>
      <c r="I1741" s="517"/>
      <c r="J1741" s="64"/>
    </row>
    <row r="1742" spans="2:10" ht="20.100000000000001" customHeight="1" x14ac:dyDescent="0.25">
      <c r="B1742" s="513"/>
      <c r="C1742" s="514"/>
      <c r="D1742" s="515"/>
      <c r="E1742" s="515"/>
      <c r="F1742" s="515"/>
      <c r="G1742" s="515"/>
      <c r="H1742" s="516"/>
      <c r="I1742" s="517"/>
      <c r="J1742" s="64"/>
    </row>
    <row r="1743" spans="2:10" ht="20.100000000000001" customHeight="1" x14ac:dyDescent="0.25">
      <c r="B1743" s="513"/>
      <c r="C1743" s="514"/>
      <c r="D1743" s="515"/>
      <c r="E1743" s="515"/>
      <c r="F1743" s="515"/>
      <c r="G1743" s="515"/>
      <c r="H1743" s="516"/>
      <c r="I1743" s="517"/>
      <c r="J1743" s="64"/>
    </row>
    <row r="1744" spans="2:10" ht="20.100000000000001" customHeight="1" x14ac:dyDescent="0.25">
      <c r="B1744" s="513"/>
      <c r="C1744" s="514"/>
      <c r="D1744" s="515"/>
      <c r="E1744" s="515"/>
      <c r="F1744" s="515"/>
      <c r="G1744" s="515"/>
      <c r="H1744" s="516"/>
      <c r="I1744" s="517"/>
      <c r="J1744" s="64"/>
    </row>
    <row r="1745" spans="2:10" ht="20.100000000000001" customHeight="1" x14ac:dyDescent="0.25">
      <c r="B1745" s="513"/>
      <c r="C1745" s="514"/>
      <c r="D1745" s="515"/>
      <c r="E1745" s="515"/>
      <c r="F1745" s="515"/>
      <c r="G1745" s="515"/>
      <c r="H1745" s="516"/>
      <c r="I1745" s="517"/>
      <c r="J1745" s="64"/>
    </row>
    <row r="1746" spans="2:10" ht="20.100000000000001" customHeight="1" x14ac:dyDescent="0.25">
      <c r="B1746" s="513"/>
      <c r="C1746" s="514"/>
      <c r="D1746" s="515"/>
      <c r="E1746" s="515"/>
      <c r="F1746" s="515"/>
      <c r="G1746" s="515"/>
      <c r="H1746" s="516"/>
      <c r="I1746" s="517"/>
      <c r="J1746" s="64"/>
    </row>
    <row r="1747" spans="2:10" ht="20.100000000000001" customHeight="1" x14ac:dyDescent="0.25">
      <c r="B1747" s="513"/>
      <c r="C1747" s="514"/>
      <c r="D1747" s="515"/>
      <c r="E1747" s="515"/>
      <c r="F1747" s="515"/>
      <c r="G1747" s="515"/>
      <c r="H1747" s="516"/>
      <c r="I1747" s="517"/>
      <c r="J1747" s="64"/>
    </row>
    <row r="1748" spans="2:10" ht="20.100000000000001" customHeight="1" x14ac:dyDescent="0.25">
      <c r="B1748" s="513"/>
      <c r="C1748" s="514"/>
      <c r="D1748" s="515"/>
      <c r="E1748" s="515"/>
      <c r="F1748" s="515"/>
      <c r="G1748" s="515"/>
      <c r="H1748" s="516"/>
      <c r="I1748" s="517"/>
      <c r="J1748" s="64"/>
    </row>
    <row r="1749" spans="2:10" ht="20.100000000000001" customHeight="1" x14ac:dyDescent="0.25">
      <c r="B1749" s="513"/>
      <c r="C1749" s="514"/>
      <c r="D1749" s="515"/>
      <c r="E1749" s="515"/>
      <c r="F1749" s="515"/>
      <c r="G1749" s="515"/>
      <c r="H1749" s="516"/>
      <c r="I1749" s="517"/>
      <c r="J1749" s="64"/>
    </row>
    <row r="1750" spans="2:10" ht="20.100000000000001" customHeight="1" x14ac:dyDescent="0.25">
      <c r="B1750" s="513"/>
      <c r="C1750" s="514"/>
      <c r="D1750" s="515"/>
      <c r="E1750" s="515"/>
      <c r="F1750" s="515"/>
      <c r="G1750" s="515"/>
      <c r="H1750" s="516"/>
      <c r="I1750" s="517"/>
      <c r="J1750" s="64"/>
    </row>
    <row r="1751" spans="2:10" ht="20.100000000000001" customHeight="1" x14ac:dyDescent="0.25">
      <c r="B1751" s="513"/>
      <c r="C1751" s="514"/>
      <c r="D1751" s="515"/>
      <c r="E1751" s="515"/>
      <c r="F1751" s="515"/>
      <c r="G1751" s="515"/>
      <c r="H1751" s="516"/>
      <c r="I1751" s="517"/>
      <c r="J1751" s="64"/>
    </row>
    <row r="1752" spans="2:10" ht="20.100000000000001" customHeight="1" x14ac:dyDescent="0.25">
      <c r="B1752" s="513"/>
      <c r="C1752" s="514"/>
      <c r="D1752" s="515"/>
      <c r="E1752" s="515"/>
      <c r="F1752" s="515"/>
      <c r="G1752" s="515"/>
      <c r="H1752" s="516"/>
      <c r="I1752" s="517"/>
      <c r="J1752" s="64"/>
    </row>
    <row r="1753" spans="2:10" ht="20.100000000000001" customHeight="1" x14ac:dyDescent="0.25">
      <c r="B1753" s="513"/>
      <c r="C1753" s="514"/>
      <c r="D1753" s="515"/>
      <c r="E1753" s="515"/>
      <c r="F1753" s="515"/>
      <c r="G1753" s="515"/>
      <c r="H1753" s="516"/>
      <c r="I1753" s="517"/>
      <c r="J1753" s="64"/>
    </row>
    <row r="1754" spans="2:10" ht="20.100000000000001" customHeight="1" x14ac:dyDescent="0.25">
      <c r="B1754" s="513"/>
      <c r="C1754" s="514"/>
      <c r="D1754" s="515"/>
      <c r="E1754" s="515"/>
      <c r="F1754" s="515"/>
      <c r="G1754" s="515"/>
      <c r="H1754" s="516"/>
      <c r="I1754" s="517"/>
      <c r="J1754" s="64"/>
    </row>
    <row r="1755" spans="2:10" ht="20.100000000000001" customHeight="1" x14ac:dyDescent="0.25">
      <c r="B1755" s="513"/>
      <c r="C1755" s="514"/>
      <c r="D1755" s="515"/>
      <c r="E1755" s="515"/>
      <c r="F1755" s="515"/>
      <c r="G1755" s="515"/>
      <c r="H1755" s="516"/>
      <c r="I1755" s="517"/>
      <c r="J1755" s="64"/>
    </row>
    <row r="1756" spans="2:10" ht="20.100000000000001" customHeight="1" x14ac:dyDescent="0.25">
      <c r="B1756" s="513"/>
      <c r="C1756" s="514"/>
      <c r="D1756" s="515"/>
      <c r="E1756" s="515"/>
      <c r="F1756" s="515"/>
      <c r="G1756" s="515"/>
      <c r="H1756" s="516"/>
      <c r="I1756" s="517"/>
      <c r="J1756" s="64"/>
    </row>
    <row r="1757" spans="2:10" ht="20.100000000000001" customHeight="1" x14ac:dyDescent="0.25">
      <c r="B1757" s="513"/>
      <c r="C1757" s="514"/>
      <c r="D1757" s="515"/>
      <c r="E1757" s="515"/>
      <c r="F1757" s="515"/>
      <c r="G1757" s="515"/>
      <c r="H1757" s="516"/>
      <c r="I1757" s="517"/>
      <c r="J1757" s="64"/>
    </row>
    <row r="1758" spans="2:10" ht="20.100000000000001" customHeight="1" x14ac:dyDescent="0.25">
      <c r="B1758" s="513"/>
      <c r="C1758" s="514"/>
      <c r="D1758" s="515"/>
      <c r="E1758" s="515"/>
      <c r="F1758" s="515"/>
      <c r="G1758" s="515"/>
      <c r="H1758" s="516"/>
      <c r="I1758" s="517"/>
      <c r="J1758" s="64"/>
    </row>
    <row r="1759" spans="2:10" ht="20.100000000000001" customHeight="1" x14ac:dyDescent="0.25">
      <c r="B1759" s="513"/>
      <c r="C1759" s="514"/>
      <c r="D1759" s="515"/>
      <c r="E1759" s="515"/>
      <c r="F1759" s="515"/>
      <c r="G1759" s="515"/>
      <c r="H1759" s="516"/>
      <c r="I1759" s="517"/>
      <c r="J1759" s="64"/>
    </row>
    <row r="1760" spans="2:10" ht="20.100000000000001" customHeight="1" x14ac:dyDescent="0.25">
      <c r="B1760" s="513"/>
      <c r="C1760" s="514"/>
      <c r="D1760" s="515"/>
      <c r="E1760" s="515"/>
      <c r="F1760" s="515"/>
      <c r="G1760" s="515"/>
      <c r="H1760" s="516"/>
      <c r="I1760" s="517"/>
      <c r="J1760" s="64"/>
    </row>
    <row r="1761" spans="2:10" ht="20.100000000000001" customHeight="1" x14ac:dyDescent="0.25">
      <c r="B1761" s="513"/>
      <c r="C1761" s="514"/>
      <c r="D1761" s="515"/>
      <c r="E1761" s="515"/>
      <c r="F1761" s="515"/>
      <c r="G1761" s="515"/>
      <c r="H1761" s="516"/>
      <c r="I1761" s="517"/>
      <c r="J1761" s="64"/>
    </row>
    <row r="1762" spans="2:10" ht="20.100000000000001" customHeight="1" x14ac:dyDescent="0.25">
      <c r="B1762" s="513"/>
      <c r="C1762" s="514"/>
      <c r="D1762" s="515"/>
      <c r="E1762" s="515"/>
      <c r="F1762" s="515"/>
      <c r="G1762" s="515"/>
      <c r="H1762" s="516"/>
      <c r="I1762" s="517"/>
      <c r="J1762" s="64"/>
    </row>
    <row r="1763" spans="2:10" ht="20.100000000000001" customHeight="1" x14ac:dyDescent="0.25">
      <c r="B1763" s="513"/>
      <c r="C1763" s="514"/>
      <c r="D1763" s="515"/>
      <c r="E1763" s="515"/>
      <c r="F1763" s="515"/>
      <c r="G1763" s="515"/>
      <c r="H1763" s="516"/>
      <c r="I1763" s="517"/>
      <c r="J1763" s="64"/>
    </row>
    <row r="1764" spans="2:10" ht="20.100000000000001" customHeight="1" x14ac:dyDescent="0.25">
      <c r="B1764" s="513"/>
      <c r="C1764" s="514"/>
      <c r="D1764" s="515"/>
      <c r="E1764" s="515"/>
      <c r="F1764" s="515"/>
      <c r="G1764" s="515"/>
      <c r="H1764" s="516"/>
      <c r="I1764" s="517"/>
      <c r="J1764" s="64"/>
    </row>
    <row r="1765" spans="2:10" ht="20.100000000000001" customHeight="1" x14ac:dyDescent="0.25">
      <c r="B1765" s="513"/>
      <c r="C1765" s="514"/>
      <c r="D1765" s="515"/>
      <c r="E1765" s="515"/>
      <c r="F1765" s="515"/>
      <c r="G1765" s="515"/>
      <c r="H1765" s="516"/>
      <c r="I1765" s="517"/>
      <c r="J1765" s="64"/>
    </row>
    <row r="1766" spans="2:10" ht="20.100000000000001" customHeight="1" x14ac:dyDescent="0.25">
      <c r="B1766" s="513"/>
      <c r="C1766" s="514"/>
      <c r="D1766" s="515"/>
      <c r="E1766" s="515"/>
      <c r="F1766" s="515"/>
      <c r="G1766" s="515"/>
      <c r="H1766" s="516"/>
      <c r="I1766" s="517"/>
      <c r="J1766" s="64"/>
    </row>
    <row r="1767" spans="2:10" ht="20.100000000000001" customHeight="1" x14ac:dyDescent="0.25">
      <c r="B1767" s="513"/>
      <c r="C1767" s="514"/>
      <c r="D1767" s="515"/>
      <c r="E1767" s="515"/>
      <c r="F1767" s="515"/>
      <c r="G1767" s="515"/>
      <c r="H1767" s="516"/>
      <c r="I1767" s="517"/>
      <c r="J1767" s="64"/>
    </row>
    <row r="1768" spans="2:10" ht="20.100000000000001" customHeight="1" x14ac:dyDescent="0.25">
      <c r="B1768" s="513"/>
      <c r="C1768" s="514"/>
      <c r="D1768" s="515"/>
      <c r="E1768" s="515"/>
      <c r="F1768" s="515"/>
      <c r="G1768" s="515"/>
      <c r="H1768" s="516"/>
      <c r="I1768" s="517"/>
      <c r="J1768" s="64"/>
    </row>
    <row r="1769" spans="2:10" ht="20.100000000000001" customHeight="1" x14ac:dyDescent="0.25">
      <c r="B1769" s="513"/>
      <c r="C1769" s="514"/>
      <c r="D1769" s="515"/>
      <c r="E1769" s="515"/>
      <c r="F1769" s="515"/>
      <c r="G1769" s="515"/>
      <c r="H1769" s="516"/>
      <c r="I1769" s="517"/>
      <c r="J1769" s="64"/>
    </row>
    <row r="1770" spans="2:10" ht="20.100000000000001" customHeight="1" x14ac:dyDescent="0.25">
      <c r="B1770" s="513"/>
      <c r="C1770" s="514"/>
      <c r="D1770" s="515"/>
      <c r="E1770" s="515"/>
      <c r="F1770" s="515"/>
      <c r="G1770" s="515"/>
      <c r="H1770" s="516"/>
      <c r="I1770" s="517"/>
      <c r="J1770" s="64"/>
    </row>
    <row r="1771" spans="2:10" ht="20.100000000000001" customHeight="1" x14ac:dyDescent="0.25">
      <c r="B1771" s="513"/>
      <c r="C1771" s="514"/>
      <c r="D1771" s="515"/>
      <c r="E1771" s="515"/>
      <c r="F1771" s="515"/>
      <c r="G1771" s="515"/>
      <c r="H1771" s="516"/>
      <c r="I1771" s="517"/>
      <c r="J1771" s="64"/>
    </row>
    <row r="1772" spans="2:10" ht="20.100000000000001" customHeight="1" x14ac:dyDescent="0.25">
      <c r="B1772" s="513"/>
      <c r="C1772" s="514"/>
      <c r="D1772" s="515"/>
      <c r="E1772" s="515"/>
      <c r="F1772" s="515"/>
      <c r="G1772" s="515"/>
      <c r="H1772" s="516"/>
      <c r="I1772" s="517"/>
      <c r="J1772" s="64"/>
    </row>
    <row r="1773" spans="2:10" ht="20.100000000000001" customHeight="1" x14ac:dyDescent="0.25">
      <c r="B1773" s="513"/>
      <c r="C1773" s="514"/>
      <c r="D1773" s="515"/>
      <c r="E1773" s="515"/>
      <c r="F1773" s="515"/>
      <c r="G1773" s="515"/>
      <c r="H1773" s="516"/>
      <c r="I1773" s="517"/>
      <c r="J1773" s="64"/>
    </row>
    <row r="1774" spans="2:10" ht="20.100000000000001" customHeight="1" x14ac:dyDescent="0.25">
      <c r="B1774" s="513"/>
      <c r="C1774" s="514"/>
      <c r="D1774" s="515"/>
      <c r="E1774" s="515"/>
      <c r="F1774" s="515"/>
      <c r="G1774" s="515"/>
      <c r="H1774" s="516"/>
      <c r="I1774" s="517"/>
      <c r="J1774" s="64"/>
    </row>
    <row r="1775" spans="2:10" ht="20.100000000000001" customHeight="1" x14ac:dyDescent="0.25">
      <c r="B1775" s="513"/>
      <c r="C1775" s="514"/>
      <c r="D1775" s="515"/>
      <c r="E1775" s="515"/>
      <c r="F1775" s="515"/>
      <c r="G1775" s="515"/>
      <c r="H1775" s="516"/>
      <c r="I1775" s="517"/>
      <c r="J1775" s="64"/>
    </row>
    <row r="1776" spans="2:10" ht="20.100000000000001" customHeight="1" x14ac:dyDescent="0.25">
      <c r="B1776" s="513"/>
      <c r="C1776" s="514"/>
      <c r="D1776" s="515"/>
      <c r="E1776" s="515"/>
      <c r="F1776" s="515"/>
      <c r="G1776" s="515"/>
      <c r="H1776" s="516"/>
      <c r="I1776" s="517"/>
      <c r="J1776" s="64"/>
    </row>
    <row r="1777" spans="2:10" ht="20.100000000000001" customHeight="1" x14ac:dyDescent="0.25">
      <c r="B1777" s="513"/>
      <c r="C1777" s="514"/>
      <c r="D1777" s="515"/>
      <c r="E1777" s="515"/>
      <c r="F1777" s="515"/>
      <c r="G1777" s="515"/>
      <c r="H1777" s="516"/>
      <c r="I1777" s="517"/>
      <c r="J1777" s="64"/>
    </row>
    <row r="1778" spans="2:10" ht="20.100000000000001" customHeight="1" x14ac:dyDescent="0.25">
      <c r="B1778" s="513"/>
      <c r="C1778" s="514"/>
      <c r="D1778" s="515"/>
      <c r="E1778" s="515"/>
      <c r="F1778" s="515"/>
      <c r="G1778" s="515"/>
      <c r="H1778" s="516"/>
      <c r="I1778" s="517"/>
      <c r="J1778" s="64"/>
    </row>
    <row r="1779" spans="2:10" ht="20.100000000000001" customHeight="1" x14ac:dyDescent="0.25">
      <c r="B1779" s="513"/>
      <c r="C1779" s="514"/>
      <c r="D1779" s="515"/>
      <c r="E1779" s="515"/>
      <c r="F1779" s="515"/>
      <c r="G1779" s="515"/>
      <c r="H1779" s="516"/>
      <c r="I1779" s="517"/>
      <c r="J1779" s="64"/>
    </row>
    <row r="1780" spans="2:10" ht="20.100000000000001" customHeight="1" x14ac:dyDescent="0.25">
      <c r="B1780" s="513"/>
      <c r="C1780" s="514"/>
      <c r="D1780" s="515"/>
      <c r="E1780" s="515"/>
      <c r="F1780" s="515"/>
      <c r="G1780" s="515"/>
      <c r="H1780" s="516"/>
      <c r="I1780" s="517"/>
      <c r="J1780" s="64"/>
    </row>
    <row r="1781" spans="2:10" ht="20.100000000000001" customHeight="1" x14ac:dyDescent="0.25">
      <c r="B1781" s="513"/>
      <c r="C1781" s="514"/>
      <c r="D1781" s="515"/>
      <c r="E1781" s="515"/>
      <c r="F1781" s="515"/>
      <c r="G1781" s="515"/>
      <c r="H1781" s="516"/>
      <c r="I1781" s="517"/>
      <c r="J1781" s="64"/>
    </row>
    <row r="1782" spans="2:10" ht="20.100000000000001" customHeight="1" x14ac:dyDescent="0.25">
      <c r="B1782" s="513"/>
      <c r="C1782" s="514"/>
      <c r="D1782" s="515"/>
      <c r="E1782" s="515"/>
      <c r="F1782" s="515"/>
      <c r="G1782" s="515"/>
      <c r="H1782" s="516"/>
      <c r="I1782" s="517"/>
      <c r="J1782" s="64"/>
    </row>
    <row r="1783" spans="2:10" ht="20.100000000000001" customHeight="1" x14ac:dyDescent="0.25">
      <c r="B1783" s="513"/>
      <c r="C1783" s="514"/>
      <c r="D1783" s="515"/>
      <c r="E1783" s="515"/>
      <c r="F1783" s="515"/>
      <c r="G1783" s="515"/>
      <c r="H1783" s="516"/>
      <c r="I1783" s="517"/>
      <c r="J1783" s="64"/>
    </row>
    <row r="1784" spans="2:10" ht="20.100000000000001" customHeight="1" x14ac:dyDescent="0.25">
      <c r="B1784" s="513"/>
      <c r="C1784" s="514"/>
      <c r="D1784" s="515"/>
      <c r="E1784" s="515"/>
      <c r="F1784" s="515"/>
      <c r="G1784" s="515"/>
      <c r="H1784" s="516"/>
      <c r="I1784" s="517"/>
      <c r="J1784" s="64"/>
    </row>
    <row r="1785" spans="2:10" ht="20.100000000000001" customHeight="1" x14ac:dyDescent="0.25">
      <c r="B1785" s="513"/>
      <c r="C1785" s="514"/>
      <c r="D1785" s="515"/>
      <c r="E1785" s="515"/>
      <c r="F1785" s="515"/>
      <c r="G1785" s="515"/>
      <c r="H1785" s="516"/>
      <c r="I1785" s="517"/>
      <c r="J1785" s="64"/>
    </row>
    <row r="1786" spans="2:10" ht="20.100000000000001" customHeight="1" x14ac:dyDescent="0.25">
      <c r="B1786" s="513"/>
      <c r="C1786" s="514"/>
      <c r="D1786" s="515"/>
      <c r="E1786" s="515"/>
      <c r="F1786" s="515"/>
      <c r="G1786" s="515"/>
      <c r="H1786" s="516"/>
      <c r="I1786" s="517"/>
      <c r="J1786" s="64"/>
    </row>
    <row r="1787" spans="2:10" ht="20.100000000000001" customHeight="1" x14ac:dyDescent="0.25">
      <c r="B1787" s="513"/>
      <c r="C1787" s="514"/>
      <c r="D1787" s="515"/>
      <c r="E1787" s="515"/>
      <c r="F1787" s="515"/>
      <c r="G1787" s="515"/>
      <c r="H1787" s="516"/>
      <c r="I1787" s="517"/>
      <c r="J1787" s="64"/>
    </row>
    <row r="1788" spans="2:10" ht="20.100000000000001" customHeight="1" x14ac:dyDescent="0.25">
      <c r="B1788" s="513"/>
      <c r="C1788" s="514"/>
      <c r="D1788" s="515"/>
      <c r="E1788" s="515"/>
      <c r="F1788" s="515"/>
      <c r="G1788" s="515"/>
      <c r="H1788" s="516"/>
      <c r="I1788" s="517"/>
      <c r="J1788" s="64"/>
    </row>
    <row r="1789" spans="2:10" ht="20.100000000000001" customHeight="1" x14ac:dyDescent="0.25">
      <c r="B1789" s="513"/>
      <c r="C1789" s="514"/>
      <c r="D1789" s="515"/>
      <c r="E1789" s="515"/>
      <c r="F1789" s="515"/>
      <c r="G1789" s="515"/>
      <c r="H1789" s="516"/>
      <c r="I1789" s="517"/>
      <c r="J1789" s="64"/>
    </row>
    <row r="1790" spans="2:10" ht="20.100000000000001" customHeight="1" x14ac:dyDescent="0.25">
      <c r="B1790" s="513"/>
      <c r="C1790" s="514"/>
      <c r="D1790" s="515"/>
      <c r="E1790" s="515"/>
      <c r="F1790" s="515"/>
      <c r="G1790" s="515"/>
      <c r="H1790" s="516"/>
      <c r="I1790" s="517"/>
      <c r="J1790" s="64"/>
    </row>
    <row r="1791" spans="2:10" ht="20.100000000000001" customHeight="1" x14ac:dyDescent="0.25">
      <c r="B1791" s="513"/>
      <c r="C1791" s="514"/>
      <c r="D1791" s="515"/>
      <c r="E1791" s="515"/>
      <c r="F1791" s="515"/>
      <c r="G1791" s="515"/>
      <c r="H1791" s="516"/>
      <c r="I1791" s="517"/>
      <c r="J1791" s="64"/>
    </row>
    <row r="1792" spans="2:10" ht="20.100000000000001" customHeight="1" x14ac:dyDescent="0.25">
      <c r="B1792" s="513"/>
      <c r="C1792" s="514"/>
      <c r="D1792" s="515"/>
      <c r="E1792" s="515"/>
      <c r="F1792" s="515"/>
      <c r="G1792" s="515"/>
      <c r="H1792" s="516"/>
      <c r="I1792" s="517"/>
      <c r="J1792" s="64"/>
    </row>
    <row r="1793" spans="2:10" ht="20.100000000000001" customHeight="1" x14ac:dyDescent="0.25">
      <c r="B1793" s="513"/>
      <c r="C1793" s="514"/>
      <c r="D1793" s="515"/>
      <c r="E1793" s="515"/>
      <c r="F1793" s="515"/>
      <c r="G1793" s="515"/>
      <c r="H1793" s="516"/>
      <c r="I1793" s="517"/>
      <c r="J1793" s="64"/>
    </row>
    <row r="1794" spans="2:10" ht="20.100000000000001" customHeight="1" x14ac:dyDescent="0.25">
      <c r="B1794" s="513"/>
      <c r="C1794" s="514"/>
      <c r="D1794" s="515"/>
      <c r="E1794" s="515"/>
      <c r="F1794" s="515"/>
      <c r="G1794" s="515"/>
      <c r="H1794" s="516"/>
      <c r="I1794" s="517"/>
      <c r="J1794" s="64"/>
    </row>
    <row r="1795" spans="2:10" ht="20.100000000000001" customHeight="1" x14ac:dyDescent="0.25">
      <c r="B1795" s="513"/>
      <c r="C1795" s="514"/>
      <c r="D1795" s="515"/>
      <c r="E1795" s="515"/>
      <c r="F1795" s="515"/>
      <c r="G1795" s="515"/>
      <c r="H1795" s="516"/>
      <c r="I1795" s="517"/>
      <c r="J1795" s="64"/>
    </row>
    <row r="1796" spans="2:10" ht="20.100000000000001" customHeight="1" x14ac:dyDescent="0.25">
      <c r="B1796" s="513"/>
      <c r="C1796" s="514"/>
      <c r="D1796" s="515"/>
      <c r="E1796" s="515"/>
      <c r="F1796" s="515"/>
      <c r="G1796" s="515"/>
      <c r="H1796" s="516"/>
      <c r="I1796" s="517"/>
      <c r="J1796" s="64"/>
    </row>
    <row r="1797" spans="2:10" ht="20.100000000000001" customHeight="1" x14ac:dyDescent="0.25">
      <c r="B1797" s="513"/>
      <c r="C1797" s="514"/>
      <c r="D1797" s="515"/>
      <c r="E1797" s="515"/>
      <c r="F1797" s="515"/>
      <c r="G1797" s="515"/>
      <c r="H1797" s="516"/>
      <c r="I1797" s="517"/>
      <c r="J1797" s="64"/>
    </row>
    <row r="1798" spans="2:10" ht="20.100000000000001" customHeight="1" x14ac:dyDescent="0.25">
      <c r="B1798" s="513"/>
      <c r="C1798" s="514"/>
      <c r="D1798" s="515"/>
      <c r="E1798" s="515"/>
      <c r="F1798" s="515"/>
      <c r="G1798" s="515"/>
      <c r="H1798" s="516"/>
      <c r="I1798" s="517"/>
      <c r="J1798" s="64"/>
    </row>
    <row r="1799" spans="2:10" ht="20.100000000000001" customHeight="1" x14ac:dyDescent="0.25">
      <c r="B1799" s="513"/>
      <c r="C1799" s="514"/>
      <c r="D1799" s="515"/>
      <c r="E1799" s="515"/>
      <c r="F1799" s="515"/>
      <c r="G1799" s="515"/>
      <c r="H1799" s="516"/>
      <c r="I1799" s="517"/>
      <c r="J1799" s="64"/>
    </row>
    <row r="1800" spans="2:10" ht="20.100000000000001" customHeight="1" x14ac:dyDescent="0.25">
      <c r="B1800" s="513"/>
      <c r="C1800" s="514"/>
      <c r="D1800" s="515"/>
      <c r="E1800" s="515"/>
      <c r="F1800" s="515"/>
      <c r="G1800" s="515"/>
      <c r="H1800" s="516"/>
      <c r="I1800" s="517"/>
      <c r="J1800" s="64"/>
    </row>
    <row r="1801" spans="2:10" ht="20.100000000000001" customHeight="1" x14ac:dyDescent="0.25">
      <c r="B1801" s="513"/>
      <c r="C1801" s="514"/>
      <c r="D1801" s="515"/>
      <c r="E1801" s="515"/>
      <c r="F1801" s="515"/>
      <c r="G1801" s="515"/>
      <c r="H1801" s="516"/>
      <c r="I1801" s="517"/>
      <c r="J1801" s="64"/>
    </row>
    <row r="1802" spans="2:10" ht="20.100000000000001" customHeight="1" x14ac:dyDescent="0.25">
      <c r="B1802" s="513"/>
      <c r="C1802" s="514"/>
      <c r="D1802" s="515"/>
      <c r="E1802" s="515"/>
      <c r="F1802" s="515"/>
      <c r="G1802" s="515"/>
      <c r="H1802" s="516"/>
      <c r="I1802" s="517"/>
      <c r="J1802" s="64"/>
    </row>
    <row r="1803" spans="2:10" ht="20.100000000000001" customHeight="1" x14ac:dyDescent="0.25">
      <c r="B1803" s="513"/>
      <c r="C1803" s="514"/>
      <c r="D1803" s="515"/>
      <c r="E1803" s="515"/>
      <c r="F1803" s="515"/>
      <c r="G1803" s="515"/>
      <c r="H1803" s="516"/>
      <c r="I1803" s="517"/>
      <c r="J1803" s="64"/>
    </row>
    <row r="1804" spans="2:10" ht="20.100000000000001" customHeight="1" x14ac:dyDescent="0.25">
      <c r="B1804" s="513"/>
      <c r="C1804" s="514"/>
      <c r="D1804" s="515"/>
      <c r="E1804" s="515"/>
      <c r="F1804" s="515"/>
      <c r="G1804" s="515"/>
      <c r="H1804" s="516"/>
      <c r="I1804" s="517"/>
      <c r="J1804" s="64"/>
    </row>
    <row r="1805" spans="2:10" ht="20.100000000000001" customHeight="1" x14ac:dyDescent="0.25">
      <c r="B1805" s="513"/>
      <c r="C1805" s="514"/>
      <c r="D1805" s="515"/>
      <c r="E1805" s="515"/>
      <c r="F1805" s="515"/>
      <c r="G1805" s="515"/>
      <c r="H1805" s="516"/>
      <c r="I1805" s="517"/>
      <c r="J1805" s="64"/>
    </row>
    <row r="1806" spans="2:10" ht="20.100000000000001" customHeight="1" x14ac:dyDescent="0.25">
      <c r="B1806" s="513"/>
      <c r="C1806" s="514"/>
      <c r="D1806" s="515"/>
      <c r="E1806" s="515"/>
      <c r="F1806" s="515"/>
      <c r="G1806" s="515"/>
      <c r="H1806" s="516"/>
      <c r="I1806" s="517"/>
      <c r="J1806" s="64"/>
    </row>
    <row r="1807" spans="2:10" ht="20.100000000000001" customHeight="1" x14ac:dyDescent="0.25">
      <c r="B1807" s="513"/>
      <c r="C1807" s="514"/>
      <c r="D1807" s="515"/>
      <c r="E1807" s="515"/>
      <c r="F1807" s="515"/>
      <c r="G1807" s="515"/>
      <c r="H1807" s="516"/>
      <c r="I1807" s="517"/>
      <c r="J1807" s="64"/>
    </row>
    <row r="1808" spans="2:10" ht="20.100000000000001" customHeight="1" x14ac:dyDescent="0.25">
      <c r="B1808" s="513"/>
      <c r="C1808" s="514"/>
      <c r="D1808" s="515"/>
      <c r="E1808" s="515"/>
      <c r="F1808" s="515"/>
      <c r="G1808" s="515"/>
      <c r="H1808" s="516"/>
      <c r="I1808" s="517"/>
      <c r="J1808" s="64"/>
    </row>
    <row r="1809" spans="2:10" ht="20.100000000000001" customHeight="1" x14ac:dyDescent="0.25">
      <c r="B1809" s="513"/>
      <c r="C1809" s="514"/>
      <c r="D1809" s="515"/>
      <c r="E1809" s="515"/>
      <c r="F1809" s="515"/>
      <c r="G1809" s="515"/>
      <c r="H1809" s="516"/>
      <c r="I1809" s="517"/>
      <c r="J1809" s="64"/>
    </row>
    <row r="1810" spans="2:10" ht="20.100000000000001" customHeight="1" x14ac:dyDescent="0.25">
      <c r="B1810" s="513"/>
      <c r="C1810" s="514"/>
      <c r="D1810" s="515"/>
      <c r="E1810" s="515"/>
      <c r="F1810" s="515"/>
      <c r="G1810" s="515"/>
      <c r="H1810" s="516"/>
      <c r="I1810" s="517"/>
      <c r="J1810" s="64"/>
    </row>
    <row r="1811" spans="2:10" ht="20.100000000000001" customHeight="1" x14ac:dyDescent="0.25">
      <c r="B1811" s="513"/>
      <c r="C1811" s="514"/>
      <c r="D1811" s="515"/>
      <c r="E1811" s="515"/>
      <c r="F1811" s="515"/>
      <c r="G1811" s="515"/>
      <c r="H1811" s="516"/>
      <c r="I1811" s="517"/>
      <c r="J1811" s="64"/>
    </row>
    <row r="1812" spans="2:10" ht="20.100000000000001" customHeight="1" x14ac:dyDescent="0.25">
      <c r="B1812" s="513"/>
      <c r="C1812" s="514"/>
      <c r="D1812" s="515"/>
      <c r="E1812" s="515"/>
      <c r="F1812" s="515"/>
      <c r="G1812" s="515"/>
      <c r="H1812" s="516"/>
      <c r="I1812" s="517"/>
      <c r="J1812" s="64"/>
    </row>
    <row r="1813" spans="2:10" ht="20.100000000000001" customHeight="1" x14ac:dyDescent="0.25">
      <c r="B1813" s="513"/>
      <c r="C1813" s="514"/>
      <c r="D1813" s="515"/>
      <c r="E1813" s="515"/>
      <c r="F1813" s="515"/>
      <c r="G1813" s="515"/>
      <c r="H1813" s="516"/>
      <c r="I1813" s="517"/>
      <c r="J1813" s="64"/>
    </row>
    <row r="1814" spans="2:10" ht="20.100000000000001" customHeight="1" x14ac:dyDescent="0.25">
      <c r="B1814" s="513"/>
      <c r="C1814" s="514"/>
      <c r="D1814" s="515"/>
      <c r="E1814" s="515"/>
      <c r="F1814" s="515"/>
      <c r="G1814" s="515"/>
      <c r="H1814" s="516"/>
      <c r="I1814" s="517"/>
      <c r="J1814" s="64"/>
    </row>
    <row r="1815" spans="2:10" ht="20.100000000000001" customHeight="1" x14ac:dyDescent="0.25">
      <c r="B1815" s="513"/>
      <c r="C1815" s="514"/>
      <c r="D1815" s="515"/>
      <c r="E1815" s="515"/>
      <c r="F1815" s="515"/>
      <c r="G1815" s="515"/>
      <c r="H1815" s="516"/>
      <c r="I1815" s="517"/>
      <c r="J1815" s="64"/>
    </row>
    <row r="1816" spans="2:10" ht="20.100000000000001" customHeight="1" x14ac:dyDescent="0.25">
      <c r="B1816" s="513"/>
      <c r="C1816" s="514"/>
      <c r="D1816" s="515"/>
      <c r="E1816" s="515"/>
      <c r="F1816" s="515"/>
      <c r="G1816" s="515"/>
      <c r="H1816" s="516"/>
      <c r="I1816" s="517"/>
      <c r="J1816" s="64"/>
    </row>
    <row r="1817" spans="2:10" ht="20.100000000000001" customHeight="1" x14ac:dyDescent="0.25">
      <c r="B1817" s="513"/>
      <c r="C1817" s="514"/>
      <c r="D1817" s="515"/>
      <c r="E1817" s="515"/>
      <c r="F1817" s="515"/>
      <c r="G1817" s="515"/>
      <c r="H1817" s="516"/>
      <c r="I1817" s="517"/>
      <c r="J1817" s="64"/>
    </row>
    <row r="1818" spans="2:10" ht="20.100000000000001" customHeight="1" x14ac:dyDescent="0.25">
      <c r="B1818" s="513"/>
      <c r="C1818" s="514"/>
      <c r="D1818" s="515"/>
      <c r="E1818" s="515"/>
      <c r="F1818" s="515"/>
      <c r="G1818" s="515"/>
      <c r="H1818" s="516"/>
      <c r="I1818" s="517"/>
      <c r="J1818" s="64"/>
    </row>
    <row r="1819" spans="2:10" ht="20.100000000000001" customHeight="1" x14ac:dyDescent="0.25">
      <c r="B1819" s="513"/>
      <c r="C1819" s="514"/>
      <c r="D1819" s="515"/>
      <c r="E1819" s="515"/>
      <c r="F1819" s="515"/>
      <c r="G1819" s="515"/>
      <c r="H1819" s="516"/>
      <c r="I1819" s="517"/>
      <c r="J1819" s="64"/>
    </row>
    <row r="1820" spans="2:10" ht="20.100000000000001" customHeight="1" x14ac:dyDescent="0.25">
      <c r="B1820" s="513"/>
      <c r="C1820" s="514"/>
      <c r="D1820" s="515"/>
      <c r="E1820" s="515"/>
      <c r="F1820" s="515"/>
      <c r="G1820" s="515"/>
      <c r="H1820" s="516"/>
      <c r="I1820" s="517"/>
      <c r="J1820" s="64"/>
    </row>
    <row r="1821" spans="2:10" ht="20.100000000000001" customHeight="1" x14ac:dyDescent="0.25">
      <c r="B1821" s="513"/>
      <c r="C1821" s="514"/>
      <c r="D1821" s="515"/>
      <c r="E1821" s="515"/>
      <c r="F1821" s="515"/>
      <c r="G1821" s="515"/>
      <c r="H1821" s="516"/>
      <c r="I1821" s="517"/>
      <c r="J1821" s="64"/>
    </row>
    <row r="1822" spans="2:10" ht="20.100000000000001" customHeight="1" x14ac:dyDescent="0.25">
      <c r="B1822" s="513"/>
      <c r="C1822" s="514"/>
      <c r="D1822" s="515"/>
      <c r="E1822" s="515"/>
      <c r="F1822" s="515"/>
      <c r="G1822" s="515"/>
      <c r="H1822" s="516"/>
      <c r="I1822" s="517"/>
      <c r="J1822" s="64"/>
    </row>
    <row r="1823" spans="2:10" ht="20.100000000000001" customHeight="1" x14ac:dyDescent="0.25">
      <c r="B1823" s="513"/>
      <c r="C1823" s="514"/>
      <c r="D1823" s="515"/>
      <c r="E1823" s="515"/>
      <c r="F1823" s="515"/>
      <c r="G1823" s="515"/>
      <c r="H1823" s="516"/>
      <c r="I1823" s="517"/>
      <c r="J1823" s="64"/>
    </row>
    <row r="1824" spans="2:10" ht="20.100000000000001" customHeight="1" x14ac:dyDescent="0.25">
      <c r="B1824" s="513"/>
      <c r="C1824" s="514"/>
      <c r="D1824" s="515"/>
      <c r="E1824" s="515"/>
      <c r="F1824" s="515"/>
      <c r="G1824" s="515"/>
      <c r="H1824" s="516"/>
      <c r="I1824" s="517"/>
      <c r="J1824" s="64"/>
    </row>
    <row r="1825" spans="2:10" ht="20.100000000000001" customHeight="1" x14ac:dyDescent="0.25">
      <c r="B1825" s="513"/>
      <c r="C1825" s="514"/>
      <c r="D1825" s="515"/>
      <c r="E1825" s="515"/>
      <c r="F1825" s="515"/>
      <c r="G1825" s="515"/>
      <c r="H1825" s="516"/>
      <c r="I1825" s="517"/>
      <c r="J1825" s="64"/>
    </row>
    <row r="1826" spans="2:10" ht="20.100000000000001" customHeight="1" x14ac:dyDescent="0.25">
      <c r="B1826" s="513"/>
      <c r="C1826" s="514"/>
      <c r="D1826" s="515"/>
      <c r="E1826" s="515"/>
      <c r="F1826" s="515"/>
      <c r="G1826" s="515"/>
      <c r="H1826" s="516"/>
      <c r="I1826" s="517"/>
      <c r="J1826" s="64"/>
    </row>
    <row r="1827" spans="2:10" ht="20.100000000000001" customHeight="1" x14ac:dyDescent="0.25">
      <c r="B1827" s="513"/>
      <c r="C1827" s="514"/>
      <c r="D1827" s="515"/>
      <c r="E1827" s="515"/>
      <c r="F1827" s="515"/>
      <c r="G1827" s="515"/>
      <c r="H1827" s="516"/>
      <c r="I1827" s="517"/>
      <c r="J1827" s="64"/>
    </row>
    <row r="1828" spans="2:10" ht="20.100000000000001" customHeight="1" x14ac:dyDescent="0.25">
      <c r="B1828" s="513"/>
      <c r="C1828" s="514"/>
      <c r="D1828" s="515"/>
      <c r="E1828" s="515"/>
      <c r="F1828" s="515"/>
      <c r="G1828" s="515"/>
      <c r="H1828" s="516"/>
      <c r="I1828" s="517"/>
      <c r="J1828" s="64"/>
    </row>
    <row r="1829" spans="2:10" ht="20.100000000000001" customHeight="1" x14ac:dyDescent="0.25">
      <c r="B1829" s="513"/>
      <c r="C1829" s="514"/>
      <c r="D1829" s="515"/>
      <c r="E1829" s="515"/>
      <c r="F1829" s="515"/>
      <c r="G1829" s="515"/>
      <c r="H1829" s="516"/>
      <c r="I1829" s="517"/>
      <c r="J1829" s="64"/>
    </row>
    <row r="1830" spans="2:10" ht="20.100000000000001" customHeight="1" x14ac:dyDescent="0.25">
      <c r="B1830" s="513"/>
      <c r="C1830" s="514"/>
      <c r="D1830" s="515"/>
      <c r="E1830" s="515"/>
      <c r="F1830" s="515"/>
      <c r="G1830" s="515"/>
      <c r="H1830" s="516"/>
      <c r="I1830" s="517"/>
      <c r="J1830" s="64"/>
    </row>
    <row r="1831" spans="2:10" ht="20.100000000000001" customHeight="1" x14ac:dyDescent="0.25">
      <c r="B1831" s="513"/>
      <c r="C1831" s="514"/>
      <c r="D1831" s="515"/>
      <c r="E1831" s="515"/>
      <c r="F1831" s="515"/>
      <c r="G1831" s="515"/>
      <c r="H1831" s="516"/>
      <c r="I1831" s="517"/>
      <c r="J1831" s="64"/>
    </row>
    <row r="1832" spans="2:10" ht="20.100000000000001" customHeight="1" x14ac:dyDescent="0.25">
      <c r="B1832" s="513"/>
      <c r="C1832" s="514"/>
      <c r="D1832" s="515"/>
      <c r="E1832" s="515"/>
      <c r="F1832" s="515"/>
      <c r="G1832" s="515"/>
      <c r="H1832" s="516"/>
      <c r="I1832" s="517"/>
      <c r="J1832" s="64"/>
    </row>
    <row r="1833" spans="2:10" ht="20.100000000000001" customHeight="1" x14ac:dyDescent="0.25">
      <c r="B1833" s="513"/>
      <c r="C1833" s="514"/>
      <c r="D1833" s="515"/>
      <c r="E1833" s="515"/>
      <c r="F1833" s="515"/>
      <c r="G1833" s="515"/>
      <c r="H1833" s="516"/>
      <c r="I1833" s="517"/>
      <c r="J1833" s="64"/>
    </row>
    <row r="1834" spans="2:10" ht="20.100000000000001" customHeight="1" x14ac:dyDescent="0.25">
      <c r="B1834" s="513"/>
      <c r="C1834" s="514"/>
      <c r="D1834" s="515"/>
      <c r="E1834" s="515"/>
      <c r="F1834" s="515"/>
      <c r="G1834" s="515"/>
      <c r="H1834" s="516"/>
      <c r="I1834" s="517"/>
      <c r="J1834" s="64"/>
    </row>
    <row r="1835" spans="2:10" ht="20.100000000000001" customHeight="1" x14ac:dyDescent="0.25">
      <c r="B1835" s="513"/>
      <c r="C1835" s="514"/>
      <c r="D1835" s="515"/>
      <c r="E1835" s="515"/>
      <c r="F1835" s="515"/>
      <c r="G1835" s="515"/>
      <c r="H1835" s="516"/>
      <c r="I1835" s="517"/>
      <c r="J1835" s="64"/>
    </row>
    <row r="1836" spans="2:10" ht="20.100000000000001" customHeight="1" x14ac:dyDescent="0.25">
      <c r="B1836" s="513"/>
      <c r="C1836" s="514"/>
      <c r="D1836" s="515"/>
      <c r="E1836" s="515"/>
      <c r="F1836" s="515"/>
      <c r="G1836" s="515"/>
      <c r="H1836" s="516"/>
      <c r="I1836" s="517"/>
      <c r="J1836" s="64"/>
    </row>
    <row r="1837" spans="2:10" ht="20.100000000000001" customHeight="1" x14ac:dyDescent="0.25">
      <c r="B1837" s="513"/>
      <c r="C1837" s="514"/>
      <c r="D1837" s="515"/>
      <c r="E1837" s="515"/>
      <c r="F1837" s="515"/>
      <c r="G1837" s="515"/>
      <c r="H1837" s="516"/>
      <c r="I1837" s="517"/>
      <c r="J1837" s="64"/>
    </row>
    <row r="1838" spans="2:10" ht="20.100000000000001" customHeight="1" x14ac:dyDescent="0.25">
      <c r="B1838" s="513"/>
      <c r="C1838" s="514"/>
      <c r="D1838" s="515"/>
      <c r="E1838" s="515"/>
      <c r="F1838" s="515"/>
      <c r="G1838" s="515"/>
      <c r="H1838" s="516"/>
      <c r="I1838" s="517"/>
      <c r="J1838" s="64"/>
    </row>
    <row r="1839" spans="2:10" ht="20.100000000000001" customHeight="1" x14ac:dyDescent="0.25">
      <c r="B1839" s="513"/>
      <c r="C1839" s="514"/>
      <c r="D1839" s="515"/>
      <c r="E1839" s="515"/>
      <c r="F1839" s="515"/>
      <c r="G1839" s="515"/>
      <c r="H1839" s="516"/>
      <c r="I1839" s="517"/>
      <c r="J1839" s="64"/>
    </row>
    <row r="1840" spans="2:10" ht="20.100000000000001" customHeight="1" x14ac:dyDescent="0.25">
      <c r="B1840" s="513"/>
      <c r="C1840" s="514"/>
      <c r="D1840" s="515"/>
      <c r="E1840" s="515"/>
      <c r="F1840" s="515"/>
      <c r="G1840" s="515"/>
      <c r="H1840" s="516"/>
      <c r="I1840" s="517"/>
      <c r="J1840" s="64"/>
    </row>
    <row r="1841" spans="2:10" ht="20.100000000000001" customHeight="1" x14ac:dyDescent="0.25">
      <c r="B1841" s="513"/>
      <c r="C1841" s="514"/>
      <c r="D1841" s="515"/>
      <c r="E1841" s="515"/>
      <c r="F1841" s="515"/>
      <c r="G1841" s="515"/>
      <c r="H1841" s="516"/>
      <c r="I1841" s="517"/>
      <c r="J1841" s="64"/>
    </row>
    <row r="1842" spans="2:10" ht="20.100000000000001" customHeight="1" x14ac:dyDescent="0.25">
      <c r="B1842" s="513"/>
      <c r="C1842" s="514"/>
      <c r="D1842" s="515"/>
      <c r="E1842" s="515"/>
      <c r="F1842" s="515"/>
      <c r="G1842" s="515"/>
      <c r="H1842" s="516"/>
      <c r="I1842" s="517"/>
      <c r="J1842" s="64"/>
    </row>
    <row r="1843" spans="2:10" ht="20.100000000000001" customHeight="1" x14ac:dyDescent="0.25">
      <c r="B1843" s="513"/>
      <c r="C1843" s="514"/>
      <c r="D1843" s="515"/>
      <c r="E1843" s="515"/>
      <c r="F1843" s="515"/>
      <c r="G1843" s="515"/>
      <c r="H1843" s="516"/>
      <c r="I1843" s="517"/>
      <c r="J1843" s="64"/>
    </row>
    <row r="1844" spans="2:10" ht="20.100000000000001" customHeight="1" x14ac:dyDescent="0.25">
      <c r="B1844" s="513"/>
      <c r="C1844" s="514"/>
      <c r="D1844" s="515"/>
      <c r="E1844" s="515"/>
      <c r="F1844" s="515"/>
      <c r="G1844" s="515"/>
      <c r="H1844" s="516"/>
      <c r="I1844" s="517"/>
      <c r="J1844" s="64"/>
    </row>
    <row r="1845" spans="2:10" ht="20.100000000000001" customHeight="1" x14ac:dyDescent="0.25">
      <c r="B1845" s="513"/>
      <c r="C1845" s="514"/>
      <c r="D1845" s="515"/>
      <c r="E1845" s="515"/>
      <c r="F1845" s="515"/>
      <c r="G1845" s="515"/>
      <c r="H1845" s="516"/>
      <c r="I1845" s="517"/>
      <c r="J1845" s="64"/>
    </row>
    <row r="1846" spans="2:10" ht="20.100000000000001" customHeight="1" x14ac:dyDescent="0.25">
      <c r="B1846" s="513"/>
      <c r="C1846" s="514"/>
      <c r="D1846" s="515"/>
      <c r="E1846" s="515"/>
      <c r="F1846" s="515"/>
      <c r="G1846" s="515"/>
      <c r="H1846" s="516"/>
      <c r="I1846" s="517"/>
      <c r="J1846" s="64"/>
    </row>
    <row r="1847" spans="2:10" ht="20.100000000000001" customHeight="1" x14ac:dyDescent="0.25">
      <c r="B1847" s="513"/>
      <c r="C1847" s="514"/>
      <c r="D1847" s="515"/>
      <c r="E1847" s="515"/>
      <c r="F1847" s="515"/>
      <c r="G1847" s="515"/>
      <c r="H1847" s="516"/>
      <c r="I1847" s="517"/>
      <c r="J1847" s="64"/>
    </row>
    <row r="1848" spans="2:10" ht="20.100000000000001" customHeight="1" x14ac:dyDescent="0.25">
      <c r="B1848" s="513"/>
      <c r="C1848" s="514"/>
      <c r="D1848" s="515"/>
      <c r="E1848" s="515"/>
      <c r="F1848" s="515"/>
      <c r="G1848" s="515"/>
      <c r="H1848" s="516"/>
      <c r="I1848" s="517"/>
      <c r="J1848" s="64"/>
    </row>
    <row r="1849" spans="2:10" ht="20.100000000000001" customHeight="1" x14ac:dyDescent="0.25">
      <c r="B1849" s="513"/>
      <c r="C1849" s="514"/>
      <c r="D1849" s="515"/>
      <c r="E1849" s="515"/>
      <c r="F1849" s="515"/>
      <c r="G1849" s="515"/>
      <c r="H1849" s="516"/>
      <c r="I1849" s="517"/>
      <c r="J1849" s="64"/>
    </row>
    <row r="1850" spans="2:10" ht="20.100000000000001" customHeight="1" x14ac:dyDescent="0.25">
      <c r="B1850" s="513"/>
      <c r="C1850" s="514"/>
      <c r="D1850" s="515"/>
      <c r="E1850" s="515"/>
      <c r="F1850" s="515"/>
      <c r="G1850" s="515"/>
      <c r="H1850" s="516"/>
      <c r="I1850" s="517"/>
      <c r="J1850" s="64"/>
    </row>
    <row r="1851" spans="2:10" ht="20.100000000000001" customHeight="1" x14ac:dyDescent="0.25">
      <c r="B1851" s="513"/>
      <c r="C1851" s="514"/>
      <c r="D1851" s="515"/>
      <c r="E1851" s="515"/>
      <c r="F1851" s="515"/>
      <c r="G1851" s="515"/>
      <c r="H1851" s="516"/>
      <c r="I1851" s="517"/>
      <c r="J1851" s="64"/>
    </row>
    <row r="1852" spans="2:10" ht="20.100000000000001" customHeight="1" x14ac:dyDescent="0.25">
      <c r="B1852" s="513"/>
      <c r="C1852" s="514"/>
      <c r="D1852" s="515"/>
      <c r="E1852" s="515"/>
      <c r="F1852" s="515"/>
      <c r="G1852" s="515"/>
      <c r="H1852" s="516"/>
      <c r="I1852" s="517"/>
      <c r="J1852" s="64"/>
    </row>
    <row r="1853" spans="2:10" ht="20.100000000000001" customHeight="1" x14ac:dyDescent="0.25">
      <c r="B1853" s="513"/>
      <c r="C1853" s="514"/>
      <c r="D1853" s="515"/>
      <c r="E1853" s="515"/>
      <c r="F1853" s="515"/>
      <c r="G1853" s="515"/>
      <c r="H1853" s="516"/>
      <c r="I1853" s="517"/>
      <c r="J1853" s="64"/>
    </row>
    <row r="1854" spans="2:10" ht="20.100000000000001" customHeight="1" x14ac:dyDescent="0.25">
      <c r="B1854" s="513"/>
      <c r="C1854" s="514"/>
      <c r="D1854" s="515"/>
      <c r="E1854" s="515"/>
      <c r="F1854" s="515"/>
      <c r="G1854" s="515"/>
      <c r="H1854" s="516"/>
      <c r="I1854" s="517"/>
      <c r="J1854" s="64"/>
    </row>
    <row r="1855" spans="2:10" ht="20.100000000000001" customHeight="1" x14ac:dyDescent="0.25">
      <c r="B1855" s="513"/>
      <c r="C1855" s="514"/>
      <c r="D1855" s="515"/>
      <c r="E1855" s="515"/>
      <c r="F1855" s="515"/>
      <c r="G1855" s="515"/>
      <c r="H1855" s="516"/>
      <c r="I1855" s="517"/>
      <c r="J1855" s="64"/>
    </row>
    <row r="1856" spans="2:10" ht="20.100000000000001" customHeight="1" x14ac:dyDescent="0.25">
      <c r="B1856" s="513"/>
      <c r="C1856" s="514"/>
      <c r="D1856" s="515"/>
      <c r="E1856" s="515"/>
      <c r="F1856" s="515"/>
      <c r="G1856" s="515"/>
      <c r="H1856" s="516"/>
      <c r="I1856" s="517"/>
      <c r="J1856" s="64"/>
    </row>
    <row r="1857" spans="2:10" ht="20.100000000000001" customHeight="1" x14ac:dyDescent="0.25">
      <c r="B1857" s="513"/>
      <c r="C1857" s="514"/>
      <c r="D1857" s="515"/>
      <c r="E1857" s="515"/>
      <c r="F1857" s="515"/>
      <c r="G1857" s="515"/>
      <c r="H1857" s="516"/>
      <c r="I1857" s="517"/>
      <c r="J1857" s="64"/>
    </row>
    <row r="1858" spans="2:10" ht="20.100000000000001" customHeight="1" x14ac:dyDescent="0.25">
      <c r="B1858" s="513"/>
      <c r="C1858" s="514"/>
      <c r="D1858" s="515"/>
      <c r="E1858" s="515"/>
      <c r="F1858" s="515"/>
      <c r="G1858" s="515"/>
      <c r="H1858" s="516"/>
      <c r="I1858" s="517"/>
      <c r="J1858" s="64"/>
    </row>
    <row r="1859" spans="2:10" ht="20.100000000000001" customHeight="1" x14ac:dyDescent="0.25">
      <c r="B1859" s="513"/>
      <c r="C1859" s="514"/>
      <c r="D1859" s="515"/>
      <c r="E1859" s="515"/>
      <c r="F1859" s="515"/>
      <c r="G1859" s="515"/>
      <c r="H1859" s="516"/>
      <c r="I1859" s="517"/>
      <c r="J1859" s="64"/>
    </row>
    <row r="1860" spans="2:10" ht="20.100000000000001" customHeight="1" x14ac:dyDescent="0.25">
      <c r="B1860" s="513"/>
      <c r="C1860" s="514"/>
      <c r="D1860" s="515"/>
      <c r="E1860" s="515"/>
      <c r="F1860" s="515"/>
      <c r="G1860" s="515"/>
      <c r="H1860" s="516"/>
      <c r="I1860" s="517"/>
      <c r="J1860" s="64"/>
    </row>
    <row r="1861" spans="2:10" ht="20.100000000000001" customHeight="1" x14ac:dyDescent="0.25">
      <c r="B1861" s="513"/>
      <c r="C1861" s="514"/>
      <c r="D1861" s="515"/>
      <c r="E1861" s="515"/>
      <c r="F1861" s="515"/>
      <c r="G1861" s="515"/>
      <c r="H1861" s="516"/>
      <c r="I1861" s="517"/>
      <c r="J1861" s="64"/>
    </row>
    <row r="1862" spans="2:10" ht="20.100000000000001" customHeight="1" x14ac:dyDescent="0.25">
      <c r="B1862" s="513"/>
      <c r="C1862" s="514"/>
      <c r="D1862" s="515"/>
      <c r="E1862" s="515"/>
      <c r="F1862" s="515"/>
      <c r="G1862" s="515"/>
      <c r="H1862" s="516"/>
      <c r="I1862" s="517"/>
      <c r="J1862" s="64"/>
    </row>
    <row r="1863" spans="2:10" ht="20.100000000000001" customHeight="1" x14ac:dyDescent="0.25">
      <c r="B1863" s="513"/>
      <c r="C1863" s="514"/>
      <c r="D1863" s="515"/>
      <c r="E1863" s="515"/>
      <c r="F1863" s="515"/>
      <c r="G1863" s="515"/>
      <c r="H1863" s="516"/>
      <c r="I1863" s="517"/>
      <c r="J1863" s="64"/>
    </row>
    <row r="1864" spans="2:10" ht="20.100000000000001" customHeight="1" x14ac:dyDescent="0.25">
      <c r="B1864" s="513"/>
      <c r="C1864" s="514"/>
      <c r="D1864" s="515"/>
      <c r="E1864" s="515"/>
      <c r="F1864" s="515"/>
      <c r="G1864" s="515"/>
      <c r="H1864" s="516"/>
      <c r="I1864" s="517"/>
      <c r="J1864" s="64"/>
    </row>
    <row r="1865" spans="2:10" ht="20.100000000000001" customHeight="1" x14ac:dyDescent="0.25">
      <c r="B1865" s="513"/>
      <c r="C1865" s="514"/>
      <c r="D1865" s="515"/>
      <c r="E1865" s="515"/>
      <c r="F1865" s="515"/>
      <c r="G1865" s="515"/>
      <c r="H1865" s="516"/>
      <c r="I1865" s="517"/>
      <c r="J1865" s="64"/>
    </row>
    <row r="1866" spans="2:10" ht="20.100000000000001" customHeight="1" x14ac:dyDescent="0.25">
      <c r="B1866" s="513"/>
      <c r="C1866" s="514"/>
      <c r="D1866" s="515"/>
      <c r="E1866" s="515"/>
      <c r="F1866" s="515"/>
      <c r="G1866" s="515"/>
      <c r="H1866" s="516"/>
      <c r="I1866" s="517"/>
      <c r="J1866" s="64"/>
    </row>
    <row r="1867" spans="2:10" ht="20.100000000000001" customHeight="1" x14ac:dyDescent="0.25">
      <c r="B1867" s="513"/>
      <c r="C1867" s="514"/>
      <c r="D1867" s="515"/>
      <c r="E1867" s="515"/>
      <c r="F1867" s="515"/>
      <c r="G1867" s="515"/>
      <c r="H1867" s="516"/>
      <c r="I1867" s="517"/>
      <c r="J1867" s="64"/>
    </row>
    <row r="1868" spans="2:10" ht="20.100000000000001" customHeight="1" x14ac:dyDescent="0.25">
      <c r="B1868" s="513"/>
      <c r="C1868" s="514"/>
      <c r="D1868" s="515"/>
      <c r="E1868" s="515"/>
      <c r="F1868" s="515"/>
      <c r="G1868" s="515"/>
      <c r="H1868" s="516"/>
      <c r="I1868" s="517"/>
      <c r="J1868" s="64"/>
    </row>
    <row r="1869" spans="2:10" ht="20.100000000000001" customHeight="1" x14ac:dyDescent="0.25">
      <c r="B1869" s="513"/>
      <c r="C1869" s="514"/>
      <c r="D1869" s="515"/>
      <c r="E1869" s="515"/>
      <c r="F1869" s="515"/>
      <c r="G1869" s="515"/>
      <c r="H1869" s="516"/>
      <c r="I1869" s="517"/>
      <c r="J1869" s="64"/>
    </row>
    <row r="1870" spans="2:10" ht="20.100000000000001" customHeight="1" x14ac:dyDescent="0.25">
      <c r="B1870" s="513"/>
      <c r="C1870" s="514"/>
      <c r="D1870" s="515"/>
      <c r="E1870" s="515"/>
      <c r="F1870" s="515"/>
      <c r="G1870" s="515"/>
      <c r="H1870" s="516"/>
      <c r="I1870" s="517"/>
      <c r="J1870" s="64"/>
    </row>
    <row r="1871" spans="2:10" ht="20.100000000000001" customHeight="1" x14ac:dyDescent="0.25">
      <c r="B1871" s="513"/>
      <c r="C1871" s="514"/>
      <c r="D1871" s="515"/>
      <c r="E1871" s="515"/>
      <c r="F1871" s="515"/>
      <c r="G1871" s="515"/>
      <c r="H1871" s="516"/>
      <c r="I1871" s="517"/>
      <c r="J1871" s="64"/>
    </row>
    <row r="1872" spans="2:10" ht="20.100000000000001" customHeight="1" x14ac:dyDescent="0.25">
      <c r="B1872" s="513"/>
      <c r="C1872" s="514"/>
      <c r="D1872" s="515"/>
      <c r="E1872" s="515"/>
      <c r="F1872" s="515"/>
      <c r="G1872" s="515"/>
      <c r="H1872" s="516"/>
      <c r="I1872" s="517"/>
      <c r="J1872" s="64"/>
    </row>
    <row r="1873" spans="2:10" ht="20.100000000000001" customHeight="1" x14ac:dyDescent="0.25">
      <c r="B1873" s="513"/>
      <c r="C1873" s="514"/>
      <c r="D1873" s="515"/>
      <c r="E1873" s="515"/>
      <c r="F1873" s="515"/>
      <c r="G1873" s="515"/>
      <c r="H1873" s="516"/>
      <c r="I1873" s="517"/>
      <c r="J1873" s="64"/>
    </row>
    <row r="1874" spans="2:10" ht="20.100000000000001" customHeight="1" x14ac:dyDescent="0.25">
      <c r="B1874" s="513"/>
      <c r="C1874" s="514"/>
      <c r="D1874" s="515"/>
      <c r="E1874" s="515"/>
      <c r="F1874" s="515"/>
      <c r="G1874" s="515"/>
      <c r="H1874" s="516"/>
      <c r="I1874" s="517"/>
      <c r="J1874" s="64"/>
    </row>
    <row r="1875" spans="2:10" ht="20.100000000000001" customHeight="1" x14ac:dyDescent="0.25">
      <c r="B1875" s="513"/>
      <c r="C1875" s="514"/>
      <c r="D1875" s="515"/>
      <c r="E1875" s="515"/>
      <c r="F1875" s="515"/>
      <c r="G1875" s="515"/>
      <c r="H1875" s="516"/>
      <c r="I1875" s="517"/>
      <c r="J1875" s="64"/>
    </row>
    <row r="1876" spans="2:10" ht="20.100000000000001" customHeight="1" x14ac:dyDescent="0.25">
      <c r="B1876" s="513"/>
      <c r="C1876" s="514"/>
      <c r="D1876" s="515"/>
      <c r="E1876" s="515"/>
      <c r="F1876" s="515"/>
      <c r="G1876" s="515"/>
      <c r="H1876" s="516"/>
      <c r="I1876" s="517"/>
      <c r="J1876" s="64"/>
    </row>
    <row r="1877" spans="2:10" ht="20.100000000000001" customHeight="1" x14ac:dyDescent="0.25">
      <c r="B1877" s="513"/>
      <c r="C1877" s="514"/>
      <c r="D1877" s="515"/>
      <c r="E1877" s="515"/>
      <c r="F1877" s="515"/>
      <c r="G1877" s="515"/>
      <c r="H1877" s="516"/>
      <c r="I1877" s="517"/>
      <c r="J1877" s="64"/>
    </row>
    <row r="1878" spans="2:10" ht="20.100000000000001" customHeight="1" x14ac:dyDescent="0.25">
      <c r="B1878" s="513"/>
      <c r="C1878" s="514"/>
      <c r="D1878" s="515"/>
      <c r="E1878" s="515"/>
      <c r="F1878" s="515"/>
      <c r="G1878" s="515"/>
      <c r="H1878" s="516"/>
      <c r="I1878" s="517"/>
      <c r="J1878" s="64"/>
    </row>
    <row r="1879" spans="2:10" ht="20.100000000000001" customHeight="1" x14ac:dyDescent="0.25">
      <c r="B1879" s="513"/>
      <c r="C1879" s="514"/>
      <c r="D1879" s="515"/>
      <c r="E1879" s="515"/>
      <c r="F1879" s="515"/>
      <c r="G1879" s="515"/>
      <c r="H1879" s="516"/>
      <c r="I1879" s="517"/>
      <c r="J1879" s="64"/>
    </row>
    <row r="1880" spans="2:10" ht="20.100000000000001" customHeight="1" x14ac:dyDescent="0.25">
      <c r="B1880" s="513"/>
      <c r="C1880" s="514"/>
      <c r="D1880" s="515"/>
      <c r="E1880" s="515"/>
      <c r="F1880" s="515"/>
      <c r="G1880" s="515"/>
      <c r="H1880" s="516"/>
      <c r="I1880" s="517"/>
      <c r="J1880" s="64"/>
    </row>
    <row r="1881" spans="2:10" ht="20.100000000000001" customHeight="1" x14ac:dyDescent="0.25">
      <c r="B1881" s="513"/>
      <c r="C1881" s="514"/>
      <c r="D1881" s="515"/>
      <c r="E1881" s="515"/>
      <c r="F1881" s="515"/>
      <c r="G1881" s="515"/>
      <c r="H1881" s="516"/>
      <c r="I1881" s="517"/>
      <c r="J1881" s="64"/>
    </row>
    <row r="1882" spans="2:10" ht="20.100000000000001" customHeight="1" x14ac:dyDescent="0.25">
      <c r="B1882" s="513"/>
      <c r="C1882" s="514"/>
      <c r="D1882" s="515"/>
      <c r="E1882" s="515"/>
      <c r="F1882" s="515"/>
      <c r="G1882" s="515"/>
      <c r="H1882" s="516"/>
      <c r="I1882" s="517"/>
      <c r="J1882" s="64"/>
    </row>
    <row r="1883" spans="2:10" ht="20.100000000000001" customHeight="1" x14ac:dyDescent="0.25">
      <c r="B1883" s="513"/>
      <c r="C1883" s="514"/>
      <c r="D1883" s="515"/>
      <c r="E1883" s="515"/>
      <c r="F1883" s="515"/>
      <c r="G1883" s="515"/>
      <c r="H1883" s="516"/>
      <c r="I1883" s="517"/>
      <c r="J1883" s="64"/>
    </row>
    <row r="1884" spans="2:10" ht="20.100000000000001" customHeight="1" x14ac:dyDescent="0.25">
      <c r="B1884" s="513"/>
      <c r="C1884" s="514"/>
      <c r="D1884" s="515"/>
      <c r="E1884" s="515"/>
      <c r="F1884" s="515"/>
      <c r="G1884" s="515"/>
      <c r="H1884" s="516"/>
      <c r="I1884" s="517"/>
      <c r="J1884" s="64"/>
    </row>
    <row r="1885" spans="2:10" ht="20.100000000000001" customHeight="1" x14ac:dyDescent="0.25">
      <c r="B1885" s="513"/>
      <c r="C1885" s="514"/>
      <c r="D1885" s="515"/>
      <c r="E1885" s="515"/>
      <c r="F1885" s="515"/>
      <c r="G1885" s="515"/>
      <c r="H1885" s="516"/>
      <c r="I1885" s="517"/>
      <c r="J1885" s="64"/>
    </row>
    <row r="1886" spans="2:10" ht="20.100000000000001" customHeight="1" x14ac:dyDescent="0.25">
      <c r="B1886" s="513"/>
      <c r="C1886" s="514"/>
      <c r="D1886" s="515"/>
      <c r="E1886" s="515"/>
      <c r="F1886" s="515"/>
      <c r="G1886" s="515"/>
      <c r="H1886" s="516"/>
      <c r="I1886" s="517"/>
      <c r="J1886" s="64"/>
    </row>
    <row r="1887" spans="2:10" ht="20.100000000000001" customHeight="1" x14ac:dyDescent="0.25">
      <c r="B1887" s="513"/>
      <c r="C1887" s="514"/>
      <c r="D1887" s="515"/>
      <c r="E1887" s="515"/>
      <c r="F1887" s="515"/>
      <c r="G1887" s="515"/>
      <c r="H1887" s="516"/>
      <c r="I1887" s="517"/>
      <c r="J1887" s="64"/>
    </row>
    <row r="1888" spans="2:10" ht="20.100000000000001" customHeight="1" x14ac:dyDescent="0.25">
      <c r="B1888" s="513"/>
      <c r="C1888" s="514"/>
      <c r="D1888" s="515"/>
      <c r="E1888" s="515"/>
      <c r="F1888" s="515"/>
      <c r="G1888" s="515"/>
      <c r="H1888" s="516"/>
      <c r="I1888" s="517"/>
      <c r="J1888" s="64"/>
    </row>
    <row r="1889" spans="2:10" ht="20.100000000000001" customHeight="1" x14ac:dyDescent="0.25">
      <c r="B1889" s="513"/>
      <c r="C1889" s="514"/>
      <c r="D1889" s="515"/>
      <c r="E1889" s="515"/>
      <c r="F1889" s="515"/>
      <c r="G1889" s="515"/>
      <c r="H1889" s="516"/>
      <c r="I1889" s="517"/>
      <c r="J1889" s="64"/>
    </row>
    <row r="1890" spans="2:10" ht="20.100000000000001" customHeight="1" x14ac:dyDescent="0.25">
      <c r="B1890" s="513"/>
      <c r="C1890" s="514"/>
      <c r="D1890" s="515"/>
      <c r="E1890" s="515"/>
      <c r="F1890" s="515"/>
      <c r="G1890" s="515"/>
      <c r="H1890" s="516"/>
      <c r="I1890" s="517"/>
      <c r="J1890" s="64"/>
    </row>
    <row r="1891" spans="2:10" ht="20.100000000000001" customHeight="1" x14ac:dyDescent="0.25">
      <c r="B1891" s="513"/>
      <c r="C1891" s="514"/>
      <c r="D1891" s="515"/>
      <c r="E1891" s="515"/>
      <c r="F1891" s="515"/>
      <c r="G1891" s="515"/>
      <c r="H1891" s="516"/>
      <c r="I1891" s="517"/>
      <c r="J1891" s="64"/>
    </row>
    <row r="1892" spans="2:10" ht="20.100000000000001" customHeight="1" x14ac:dyDescent="0.25">
      <c r="B1892" s="513"/>
      <c r="C1892" s="514"/>
      <c r="D1892" s="515"/>
      <c r="E1892" s="515"/>
      <c r="F1892" s="515"/>
      <c r="G1892" s="515"/>
      <c r="H1892" s="516"/>
      <c r="I1892" s="517"/>
      <c r="J1892" s="64"/>
    </row>
    <row r="1893" spans="2:10" ht="20.100000000000001" customHeight="1" x14ac:dyDescent="0.25">
      <c r="B1893" s="513"/>
      <c r="C1893" s="514"/>
      <c r="D1893" s="515"/>
      <c r="E1893" s="515"/>
      <c r="F1893" s="515"/>
      <c r="G1893" s="515"/>
      <c r="H1893" s="516"/>
      <c r="I1893" s="517"/>
      <c r="J1893" s="64"/>
    </row>
    <row r="1894" spans="2:10" ht="20.100000000000001" customHeight="1" x14ac:dyDescent="0.25">
      <c r="B1894" s="513"/>
      <c r="C1894" s="514"/>
      <c r="D1894" s="515"/>
      <c r="E1894" s="515"/>
      <c r="F1894" s="515"/>
      <c r="G1894" s="515"/>
      <c r="H1894" s="516"/>
      <c r="I1894" s="517"/>
      <c r="J1894" s="64"/>
    </row>
    <row r="1895" spans="2:10" ht="20.100000000000001" customHeight="1" x14ac:dyDescent="0.25">
      <c r="B1895" s="513"/>
      <c r="C1895" s="514"/>
      <c r="D1895" s="515"/>
      <c r="E1895" s="515"/>
      <c r="F1895" s="515"/>
      <c r="G1895" s="515"/>
      <c r="H1895" s="516"/>
      <c r="I1895" s="517"/>
      <c r="J1895" s="64"/>
    </row>
    <row r="1896" spans="2:10" ht="20.100000000000001" customHeight="1" x14ac:dyDescent="0.25">
      <c r="B1896" s="513"/>
      <c r="C1896" s="514"/>
      <c r="D1896" s="515"/>
      <c r="E1896" s="515"/>
      <c r="F1896" s="515"/>
      <c r="G1896" s="515"/>
      <c r="H1896" s="516"/>
      <c r="I1896" s="517"/>
      <c r="J1896" s="64"/>
    </row>
    <row r="1897" spans="2:10" ht="20.100000000000001" customHeight="1" x14ac:dyDescent="0.25">
      <c r="B1897" s="513"/>
      <c r="C1897" s="514"/>
      <c r="D1897" s="515"/>
      <c r="E1897" s="515"/>
      <c r="F1897" s="515"/>
      <c r="G1897" s="515"/>
      <c r="H1897" s="516"/>
      <c r="I1897" s="517"/>
      <c r="J1897" s="64"/>
    </row>
    <row r="1898" spans="2:10" ht="20.100000000000001" customHeight="1" x14ac:dyDescent="0.25">
      <c r="B1898" s="513"/>
      <c r="C1898" s="514"/>
      <c r="D1898" s="515"/>
      <c r="E1898" s="515"/>
      <c r="F1898" s="515"/>
      <c r="G1898" s="515"/>
      <c r="H1898" s="516"/>
      <c r="I1898" s="517"/>
      <c r="J1898" s="64"/>
    </row>
    <row r="1899" spans="2:10" ht="20.100000000000001" customHeight="1" x14ac:dyDescent="0.25">
      <c r="B1899" s="513"/>
      <c r="C1899" s="514"/>
      <c r="D1899" s="515"/>
      <c r="E1899" s="515"/>
      <c r="F1899" s="515"/>
      <c r="G1899" s="515"/>
      <c r="H1899" s="516"/>
      <c r="I1899" s="517"/>
      <c r="J1899" s="64"/>
    </row>
    <row r="1900" spans="2:10" ht="20.100000000000001" customHeight="1" x14ac:dyDescent="0.25">
      <c r="B1900" s="513"/>
      <c r="C1900" s="514"/>
      <c r="D1900" s="515"/>
      <c r="E1900" s="515"/>
      <c r="F1900" s="515"/>
      <c r="G1900" s="515"/>
      <c r="H1900" s="516"/>
      <c r="I1900" s="517"/>
      <c r="J1900" s="64"/>
    </row>
    <row r="1901" spans="2:10" ht="20.100000000000001" customHeight="1" x14ac:dyDescent="0.25">
      <c r="B1901" s="513"/>
      <c r="C1901" s="514"/>
      <c r="D1901" s="515"/>
      <c r="E1901" s="515"/>
      <c r="F1901" s="515"/>
      <c r="G1901" s="515"/>
      <c r="H1901" s="516"/>
      <c r="I1901" s="517"/>
      <c r="J1901" s="64"/>
    </row>
    <row r="1902" spans="2:10" ht="20.100000000000001" customHeight="1" x14ac:dyDescent="0.25">
      <c r="B1902" s="513"/>
      <c r="C1902" s="514"/>
      <c r="D1902" s="515"/>
      <c r="E1902" s="515"/>
      <c r="F1902" s="515"/>
      <c r="G1902" s="515"/>
      <c r="H1902" s="516"/>
      <c r="I1902" s="517"/>
      <c r="J1902" s="64"/>
    </row>
    <row r="1903" spans="2:10" ht="20.100000000000001" customHeight="1" x14ac:dyDescent="0.25">
      <c r="B1903" s="513"/>
      <c r="C1903" s="514"/>
      <c r="D1903" s="515"/>
      <c r="E1903" s="515"/>
      <c r="F1903" s="515"/>
      <c r="G1903" s="515"/>
      <c r="H1903" s="516"/>
      <c r="I1903" s="517"/>
      <c r="J1903" s="64"/>
    </row>
    <row r="1904" spans="2:10" ht="20.100000000000001" customHeight="1" x14ac:dyDescent="0.25">
      <c r="B1904" s="513"/>
      <c r="C1904" s="514"/>
      <c r="D1904" s="515"/>
      <c r="E1904" s="515"/>
      <c r="F1904" s="515"/>
      <c r="G1904" s="515"/>
      <c r="H1904" s="516"/>
      <c r="I1904" s="517"/>
      <c r="J1904" s="64"/>
    </row>
    <row r="1905" spans="2:10" ht="20.100000000000001" customHeight="1" x14ac:dyDescent="0.25">
      <c r="B1905" s="513"/>
      <c r="C1905" s="514"/>
      <c r="D1905" s="515"/>
      <c r="E1905" s="515"/>
      <c r="F1905" s="515"/>
      <c r="G1905" s="515"/>
      <c r="H1905" s="516"/>
      <c r="I1905" s="517"/>
      <c r="J1905" s="64"/>
    </row>
    <row r="1906" spans="2:10" ht="20.100000000000001" customHeight="1" x14ac:dyDescent="0.25">
      <c r="B1906" s="513"/>
      <c r="C1906" s="514"/>
      <c r="D1906" s="515"/>
      <c r="E1906" s="515"/>
      <c r="F1906" s="515"/>
      <c r="G1906" s="515"/>
      <c r="H1906" s="516"/>
      <c r="I1906" s="517"/>
      <c r="J1906" s="64"/>
    </row>
    <row r="1907" spans="2:10" ht="20.100000000000001" customHeight="1" x14ac:dyDescent="0.25">
      <c r="B1907" s="513"/>
      <c r="C1907" s="514"/>
      <c r="D1907" s="515"/>
      <c r="E1907" s="515"/>
      <c r="F1907" s="515"/>
      <c r="G1907" s="515"/>
      <c r="H1907" s="516"/>
      <c r="I1907" s="517"/>
      <c r="J1907" s="64"/>
    </row>
    <row r="1908" spans="2:10" ht="20.100000000000001" customHeight="1" x14ac:dyDescent="0.25">
      <c r="B1908" s="513"/>
      <c r="C1908" s="514"/>
      <c r="D1908" s="515"/>
      <c r="E1908" s="515"/>
      <c r="F1908" s="515"/>
      <c r="G1908" s="515"/>
      <c r="H1908" s="516"/>
      <c r="I1908" s="517"/>
      <c r="J1908" s="64"/>
    </row>
    <row r="1909" spans="2:10" ht="20.100000000000001" customHeight="1" x14ac:dyDescent="0.25">
      <c r="B1909" s="513"/>
      <c r="C1909" s="514"/>
      <c r="D1909" s="515"/>
      <c r="E1909" s="515"/>
      <c r="F1909" s="515"/>
      <c r="G1909" s="515"/>
      <c r="H1909" s="516"/>
      <c r="I1909" s="517"/>
      <c r="J1909" s="64"/>
    </row>
    <row r="1910" spans="2:10" ht="20.100000000000001" customHeight="1" x14ac:dyDescent="0.25">
      <c r="B1910" s="513"/>
      <c r="C1910" s="514"/>
      <c r="D1910" s="515"/>
      <c r="E1910" s="515"/>
      <c r="F1910" s="515"/>
      <c r="G1910" s="515"/>
      <c r="H1910" s="516"/>
      <c r="I1910" s="517"/>
      <c r="J1910" s="64"/>
    </row>
    <row r="1911" spans="2:10" ht="20.100000000000001" customHeight="1" x14ac:dyDescent="0.25">
      <c r="B1911" s="513"/>
      <c r="C1911" s="514"/>
      <c r="D1911" s="515"/>
      <c r="E1911" s="515"/>
      <c r="F1911" s="515"/>
      <c r="G1911" s="515"/>
      <c r="H1911" s="516"/>
      <c r="I1911" s="517"/>
      <c r="J1911" s="64"/>
    </row>
    <row r="1912" spans="2:10" ht="20.100000000000001" customHeight="1" x14ac:dyDescent="0.25">
      <c r="B1912" s="513"/>
      <c r="C1912" s="514"/>
      <c r="D1912" s="515"/>
      <c r="E1912" s="515"/>
      <c r="F1912" s="515"/>
      <c r="G1912" s="515"/>
      <c r="H1912" s="516"/>
      <c r="I1912" s="517"/>
      <c r="J1912" s="64"/>
    </row>
    <row r="1913" spans="2:10" ht="20.100000000000001" customHeight="1" x14ac:dyDescent="0.25">
      <c r="B1913" s="513"/>
      <c r="C1913" s="514"/>
      <c r="D1913" s="515"/>
      <c r="E1913" s="515"/>
      <c r="F1913" s="515"/>
      <c r="G1913" s="515"/>
      <c r="H1913" s="516"/>
      <c r="I1913" s="517"/>
      <c r="J1913" s="64"/>
    </row>
    <row r="1914" spans="2:10" ht="20.100000000000001" customHeight="1" x14ac:dyDescent="0.25">
      <c r="B1914" s="513"/>
      <c r="C1914" s="514"/>
      <c r="D1914" s="515"/>
      <c r="E1914" s="515"/>
      <c r="F1914" s="515"/>
      <c r="G1914" s="515"/>
      <c r="H1914" s="516"/>
      <c r="I1914" s="517"/>
      <c r="J1914" s="64"/>
    </row>
    <row r="1915" spans="2:10" ht="20.100000000000001" customHeight="1" x14ac:dyDescent="0.25">
      <c r="B1915" s="513"/>
      <c r="C1915" s="514"/>
      <c r="D1915" s="515"/>
      <c r="E1915" s="515"/>
      <c r="F1915" s="515"/>
      <c r="G1915" s="515"/>
      <c r="H1915" s="516"/>
      <c r="I1915" s="517"/>
      <c r="J1915" s="64"/>
    </row>
    <row r="1916" spans="2:10" ht="20.100000000000001" customHeight="1" x14ac:dyDescent="0.25">
      <c r="B1916" s="513"/>
      <c r="C1916" s="514"/>
      <c r="D1916" s="515"/>
      <c r="E1916" s="515"/>
      <c r="F1916" s="515"/>
      <c r="G1916" s="515"/>
      <c r="H1916" s="516"/>
      <c r="I1916" s="517"/>
      <c r="J1916" s="64"/>
    </row>
    <row r="1917" spans="2:10" ht="20.100000000000001" customHeight="1" x14ac:dyDescent="0.25">
      <c r="B1917" s="513"/>
      <c r="C1917" s="514"/>
      <c r="D1917" s="515"/>
      <c r="E1917" s="515"/>
      <c r="F1917" s="515"/>
      <c r="G1917" s="515"/>
      <c r="H1917" s="516"/>
      <c r="I1917" s="517"/>
      <c r="J1917" s="64"/>
    </row>
    <row r="1918" spans="2:10" ht="20.100000000000001" customHeight="1" x14ac:dyDescent="0.25">
      <c r="B1918" s="513"/>
      <c r="C1918" s="514"/>
      <c r="D1918" s="515"/>
      <c r="E1918" s="515"/>
      <c r="F1918" s="515"/>
      <c r="G1918" s="515"/>
      <c r="H1918" s="516"/>
      <c r="I1918" s="517"/>
      <c r="J1918" s="64"/>
    </row>
    <row r="1919" spans="2:10" ht="20.100000000000001" customHeight="1" x14ac:dyDescent="0.25">
      <c r="B1919" s="513"/>
      <c r="C1919" s="514"/>
      <c r="D1919" s="515"/>
      <c r="E1919" s="515"/>
      <c r="F1919" s="515"/>
      <c r="G1919" s="515"/>
      <c r="H1919" s="516"/>
      <c r="I1919" s="517"/>
      <c r="J1919" s="64"/>
    </row>
    <row r="1920" spans="2:10" ht="20.100000000000001" customHeight="1" x14ac:dyDescent="0.25">
      <c r="B1920" s="513"/>
      <c r="C1920" s="514"/>
      <c r="D1920" s="515"/>
      <c r="E1920" s="515"/>
      <c r="F1920" s="515"/>
      <c r="G1920" s="515"/>
      <c r="H1920" s="516"/>
      <c r="I1920" s="517"/>
      <c r="J1920" s="64"/>
    </row>
    <row r="1921" spans="2:10" ht="20.100000000000001" customHeight="1" x14ac:dyDescent="0.25">
      <c r="B1921" s="513"/>
      <c r="C1921" s="514"/>
      <c r="D1921" s="515"/>
      <c r="E1921" s="515"/>
      <c r="F1921" s="515"/>
      <c r="G1921" s="515"/>
      <c r="H1921" s="516"/>
      <c r="I1921" s="517"/>
      <c r="J1921" s="64"/>
    </row>
    <row r="1922" spans="2:10" ht="20.100000000000001" customHeight="1" x14ac:dyDescent="0.25">
      <c r="B1922" s="513"/>
      <c r="C1922" s="514"/>
      <c r="D1922" s="515"/>
      <c r="E1922" s="515"/>
      <c r="F1922" s="515"/>
      <c r="G1922" s="515"/>
      <c r="H1922" s="516"/>
      <c r="I1922" s="517"/>
      <c r="J1922" s="64"/>
    </row>
    <row r="1923" spans="2:10" ht="20.100000000000001" customHeight="1" x14ac:dyDescent="0.25">
      <c r="B1923" s="513"/>
      <c r="C1923" s="514"/>
      <c r="D1923" s="515"/>
      <c r="E1923" s="515"/>
      <c r="F1923" s="515"/>
      <c r="G1923" s="515"/>
      <c r="H1923" s="516"/>
      <c r="I1923" s="517"/>
      <c r="J1923" s="64"/>
    </row>
    <row r="1924" spans="2:10" ht="20.100000000000001" customHeight="1" x14ac:dyDescent="0.25">
      <c r="B1924" s="513"/>
      <c r="C1924" s="514"/>
      <c r="D1924" s="515"/>
      <c r="E1924" s="515"/>
      <c r="F1924" s="515"/>
      <c r="G1924" s="515"/>
      <c r="H1924" s="516"/>
      <c r="I1924" s="517"/>
      <c r="J1924" s="64"/>
    </row>
    <row r="1925" spans="2:10" ht="20.100000000000001" customHeight="1" x14ac:dyDescent="0.25">
      <c r="B1925" s="513"/>
      <c r="C1925" s="514"/>
      <c r="D1925" s="515"/>
      <c r="E1925" s="515"/>
      <c r="F1925" s="515"/>
      <c r="G1925" s="515"/>
      <c r="H1925" s="516"/>
      <c r="I1925" s="517"/>
      <c r="J1925" s="64"/>
    </row>
    <row r="1926" spans="2:10" ht="20.100000000000001" customHeight="1" x14ac:dyDescent="0.25">
      <c r="B1926" s="513"/>
      <c r="C1926" s="514"/>
      <c r="D1926" s="515"/>
      <c r="E1926" s="515"/>
      <c r="F1926" s="515"/>
      <c r="G1926" s="515"/>
      <c r="H1926" s="516"/>
      <c r="I1926" s="517"/>
      <c r="J1926" s="64"/>
    </row>
    <row r="1927" spans="2:10" ht="20.100000000000001" customHeight="1" x14ac:dyDescent="0.25">
      <c r="B1927" s="513"/>
      <c r="C1927" s="514"/>
      <c r="D1927" s="515"/>
      <c r="E1927" s="515"/>
      <c r="F1927" s="515"/>
      <c r="G1927" s="515"/>
      <c r="H1927" s="516"/>
      <c r="I1927" s="517"/>
      <c r="J1927" s="64"/>
    </row>
    <row r="1928" spans="2:10" ht="20.100000000000001" customHeight="1" x14ac:dyDescent="0.25">
      <c r="B1928" s="513"/>
      <c r="C1928" s="514"/>
      <c r="D1928" s="515"/>
      <c r="E1928" s="515"/>
      <c r="F1928" s="515"/>
      <c r="G1928" s="515"/>
      <c r="H1928" s="516"/>
      <c r="I1928" s="517"/>
      <c r="J1928" s="64"/>
    </row>
    <row r="1929" spans="2:10" ht="20.100000000000001" customHeight="1" x14ac:dyDescent="0.25">
      <c r="B1929" s="513"/>
      <c r="C1929" s="514"/>
      <c r="D1929" s="515"/>
      <c r="E1929" s="515"/>
      <c r="F1929" s="515"/>
      <c r="G1929" s="515"/>
      <c r="H1929" s="516"/>
      <c r="I1929" s="517"/>
      <c r="J1929" s="64"/>
    </row>
    <row r="1930" spans="2:10" ht="20.100000000000001" customHeight="1" x14ac:dyDescent="0.25">
      <c r="B1930" s="513"/>
      <c r="C1930" s="514"/>
      <c r="D1930" s="515"/>
      <c r="E1930" s="515"/>
      <c r="F1930" s="515"/>
      <c r="G1930" s="515"/>
      <c r="H1930" s="516"/>
      <c r="I1930" s="517"/>
      <c r="J1930" s="64"/>
    </row>
    <row r="1931" spans="2:10" ht="20.100000000000001" customHeight="1" x14ac:dyDescent="0.25">
      <c r="B1931" s="513"/>
      <c r="C1931" s="514"/>
      <c r="D1931" s="515"/>
      <c r="E1931" s="515"/>
      <c r="F1931" s="515"/>
      <c r="G1931" s="515"/>
      <c r="H1931" s="516"/>
      <c r="I1931" s="517"/>
      <c r="J1931" s="64"/>
    </row>
    <row r="1932" spans="2:10" ht="20.100000000000001" customHeight="1" x14ac:dyDescent="0.25">
      <c r="B1932" s="513"/>
      <c r="C1932" s="514"/>
      <c r="D1932" s="515"/>
      <c r="E1932" s="515"/>
      <c r="F1932" s="515"/>
      <c r="G1932" s="515"/>
      <c r="H1932" s="516"/>
      <c r="I1932" s="517"/>
      <c r="J1932" s="64"/>
    </row>
    <row r="1933" spans="2:10" ht="20.100000000000001" customHeight="1" x14ac:dyDescent="0.25">
      <c r="B1933" s="513"/>
      <c r="C1933" s="514"/>
      <c r="D1933" s="515"/>
      <c r="E1933" s="515"/>
      <c r="F1933" s="515"/>
      <c r="G1933" s="515"/>
      <c r="H1933" s="516"/>
      <c r="I1933" s="517"/>
      <c r="J1933" s="64"/>
    </row>
    <row r="1934" spans="2:10" ht="20.100000000000001" customHeight="1" x14ac:dyDescent="0.25">
      <c r="B1934" s="513"/>
      <c r="C1934" s="514"/>
      <c r="D1934" s="515"/>
      <c r="E1934" s="515"/>
      <c r="F1934" s="515"/>
      <c r="G1934" s="515"/>
      <c r="H1934" s="516"/>
      <c r="I1934" s="517"/>
      <c r="J1934" s="64"/>
    </row>
    <row r="1935" spans="2:10" ht="20.100000000000001" customHeight="1" x14ac:dyDescent="0.25">
      <c r="B1935" s="513"/>
      <c r="C1935" s="514"/>
      <c r="D1935" s="515"/>
      <c r="E1935" s="515"/>
      <c r="F1935" s="515"/>
      <c r="G1935" s="515"/>
      <c r="H1935" s="516"/>
      <c r="I1935" s="517"/>
      <c r="J1935" s="64"/>
    </row>
    <row r="1936" spans="2:10" ht="20.100000000000001" customHeight="1" x14ac:dyDescent="0.25">
      <c r="B1936" s="513"/>
      <c r="C1936" s="514"/>
      <c r="D1936" s="515"/>
      <c r="E1936" s="515"/>
      <c r="F1936" s="515"/>
      <c r="G1936" s="515"/>
      <c r="H1936" s="516"/>
      <c r="I1936" s="517"/>
      <c r="J1936" s="64"/>
    </row>
    <row r="1937" spans="2:10" ht="20.100000000000001" customHeight="1" x14ac:dyDescent="0.25">
      <c r="B1937" s="513"/>
      <c r="C1937" s="514"/>
      <c r="D1937" s="515"/>
      <c r="E1937" s="515"/>
      <c r="F1937" s="515"/>
      <c r="G1937" s="515"/>
      <c r="H1937" s="516"/>
      <c r="I1937" s="517"/>
      <c r="J1937" s="64"/>
    </row>
    <row r="1938" spans="2:10" ht="20.100000000000001" customHeight="1" x14ac:dyDescent="0.25">
      <c r="B1938" s="513"/>
      <c r="C1938" s="514"/>
      <c r="D1938" s="515"/>
      <c r="E1938" s="515"/>
      <c r="F1938" s="515"/>
      <c r="G1938" s="515"/>
      <c r="H1938" s="516"/>
      <c r="I1938" s="517"/>
      <c r="J1938" s="64"/>
    </row>
    <row r="1939" spans="2:10" ht="20.100000000000001" customHeight="1" x14ac:dyDescent="0.25">
      <c r="B1939" s="513"/>
      <c r="C1939" s="514"/>
      <c r="D1939" s="515"/>
      <c r="E1939" s="515"/>
      <c r="F1939" s="515"/>
      <c r="G1939" s="515"/>
      <c r="H1939" s="516"/>
      <c r="I1939" s="517"/>
      <c r="J1939" s="64"/>
    </row>
    <row r="1940" spans="2:10" ht="20.100000000000001" customHeight="1" x14ac:dyDescent="0.25">
      <c r="B1940" s="513"/>
      <c r="C1940" s="514"/>
      <c r="D1940" s="515"/>
      <c r="E1940" s="515"/>
      <c r="F1940" s="515"/>
      <c r="G1940" s="515"/>
      <c r="H1940" s="516"/>
      <c r="I1940" s="517"/>
      <c r="J1940" s="64"/>
    </row>
    <row r="1941" spans="2:10" ht="20.100000000000001" customHeight="1" x14ac:dyDescent="0.25">
      <c r="B1941" s="513"/>
      <c r="C1941" s="514"/>
      <c r="D1941" s="515"/>
      <c r="E1941" s="515"/>
      <c r="F1941" s="515"/>
      <c r="G1941" s="515"/>
      <c r="H1941" s="516"/>
      <c r="I1941" s="517"/>
      <c r="J1941" s="64"/>
    </row>
    <row r="1942" spans="2:10" ht="20.100000000000001" customHeight="1" x14ac:dyDescent="0.25">
      <c r="B1942" s="513"/>
      <c r="C1942" s="514"/>
      <c r="D1942" s="515"/>
      <c r="E1942" s="515"/>
      <c r="F1942" s="515"/>
      <c r="G1942" s="515"/>
      <c r="H1942" s="516"/>
      <c r="I1942" s="517"/>
      <c r="J1942" s="64"/>
    </row>
    <row r="1943" spans="2:10" ht="20.100000000000001" customHeight="1" x14ac:dyDescent="0.25">
      <c r="B1943" s="513"/>
      <c r="C1943" s="514"/>
      <c r="D1943" s="515"/>
      <c r="E1943" s="515"/>
      <c r="F1943" s="515"/>
      <c r="G1943" s="515"/>
      <c r="H1943" s="516"/>
      <c r="I1943" s="517"/>
      <c r="J1943" s="64"/>
    </row>
    <row r="1944" spans="2:10" ht="20.100000000000001" customHeight="1" x14ac:dyDescent="0.25">
      <c r="B1944" s="513"/>
      <c r="C1944" s="514"/>
      <c r="D1944" s="515"/>
      <c r="E1944" s="515"/>
      <c r="F1944" s="515"/>
      <c r="G1944" s="515"/>
      <c r="H1944" s="516"/>
      <c r="I1944" s="517"/>
      <c r="J1944" s="64"/>
    </row>
    <row r="1945" spans="2:10" ht="20.100000000000001" customHeight="1" x14ac:dyDescent="0.25">
      <c r="B1945" s="513"/>
      <c r="C1945" s="514"/>
      <c r="D1945" s="515"/>
      <c r="E1945" s="515"/>
      <c r="F1945" s="515"/>
      <c r="G1945" s="515"/>
      <c r="H1945" s="516"/>
      <c r="I1945" s="517"/>
      <c r="J1945" s="64"/>
    </row>
    <row r="1946" spans="2:10" ht="20.100000000000001" customHeight="1" x14ac:dyDescent="0.25">
      <c r="B1946" s="513"/>
      <c r="C1946" s="514"/>
      <c r="D1946" s="515"/>
      <c r="E1946" s="515"/>
      <c r="F1946" s="515"/>
      <c r="G1946" s="515"/>
      <c r="H1946" s="516"/>
      <c r="I1946" s="517"/>
      <c r="J1946" s="64"/>
    </row>
    <row r="1947" spans="2:10" ht="20.100000000000001" customHeight="1" x14ac:dyDescent="0.25">
      <c r="B1947" s="513"/>
      <c r="C1947" s="514"/>
      <c r="D1947" s="515"/>
      <c r="E1947" s="515"/>
      <c r="F1947" s="515"/>
      <c r="G1947" s="515"/>
      <c r="H1947" s="516"/>
      <c r="I1947" s="517"/>
      <c r="J1947" s="64"/>
    </row>
    <row r="1948" spans="2:10" ht="20.100000000000001" customHeight="1" x14ac:dyDescent="0.25">
      <c r="B1948" s="513"/>
      <c r="C1948" s="514"/>
      <c r="D1948" s="515"/>
      <c r="E1948" s="515"/>
      <c r="F1948" s="515"/>
      <c r="G1948" s="515"/>
      <c r="H1948" s="516"/>
      <c r="I1948" s="517"/>
      <c r="J1948" s="64"/>
    </row>
    <row r="1949" spans="2:10" ht="20.100000000000001" customHeight="1" x14ac:dyDescent="0.25">
      <c r="B1949" s="513"/>
      <c r="C1949" s="514"/>
      <c r="D1949" s="515"/>
      <c r="E1949" s="515"/>
      <c r="F1949" s="515"/>
      <c r="G1949" s="515"/>
      <c r="H1949" s="516"/>
      <c r="I1949" s="517"/>
      <c r="J1949" s="64"/>
    </row>
    <row r="1950" spans="2:10" ht="20.100000000000001" customHeight="1" x14ac:dyDescent="0.25">
      <c r="B1950" s="513"/>
      <c r="C1950" s="514"/>
      <c r="D1950" s="515"/>
      <c r="E1950" s="515"/>
      <c r="F1950" s="515"/>
      <c r="G1950" s="515"/>
      <c r="H1950" s="516"/>
      <c r="I1950" s="517"/>
      <c r="J1950" s="64"/>
    </row>
    <row r="1951" spans="2:10" ht="20.100000000000001" customHeight="1" x14ac:dyDescent="0.25">
      <c r="B1951" s="513"/>
      <c r="C1951" s="514"/>
      <c r="D1951" s="515"/>
      <c r="E1951" s="515"/>
      <c r="F1951" s="515"/>
      <c r="G1951" s="515"/>
      <c r="H1951" s="516"/>
      <c r="I1951" s="517"/>
      <c r="J1951" s="64"/>
    </row>
    <row r="1952" spans="2:10" ht="20.100000000000001" customHeight="1" x14ac:dyDescent="0.25">
      <c r="B1952" s="513"/>
      <c r="C1952" s="514"/>
      <c r="D1952" s="515"/>
      <c r="E1952" s="515"/>
      <c r="F1952" s="515"/>
      <c r="G1952" s="515"/>
      <c r="H1952" s="516"/>
      <c r="I1952" s="517"/>
      <c r="J1952" s="64"/>
    </row>
    <row r="1953" spans="2:10" ht="20.100000000000001" customHeight="1" x14ac:dyDescent="0.25">
      <c r="B1953" s="513"/>
      <c r="C1953" s="514"/>
      <c r="D1953" s="515"/>
      <c r="E1953" s="515"/>
      <c r="F1953" s="515"/>
      <c r="G1953" s="515"/>
      <c r="H1953" s="516"/>
      <c r="I1953" s="517"/>
      <c r="J1953" s="64"/>
    </row>
    <row r="1954" spans="2:10" ht="20.100000000000001" customHeight="1" x14ac:dyDescent="0.25">
      <c r="B1954" s="513"/>
      <c r="C1954" s="514"/>
      <c r="D1954" s="515"/>
      <c r="E1954" s="515"/>
      <c r="F1954" s="515"/>
      <c r="G1954" s="515"/>
      <c r="H1954" s="516"/>
      <c r="I1954" s="517"/>
      <c r="J1954" s="64"/>
    </row>
    <row r="1955" spans="2:10" ht="20.100000000000001" customHeight="1" x14ac:dyDescent="0.25">
      <c r="B1955" s="513"/>
      <c r="C1955" s="514"/>
      <c r="D1955" s="515"/>
      <c r="E1955" s="515"/>
      <c r="F1955" s="515"/>
      <c r="G1955" s="515"/>
      <c r="H1955" s="516"/>
      <c r="I1955" s="517"/>
      <c r="J1955" s="64"/>
    </row>
    <row r="1956" spans="2:10" ht="20.100000000000001" customHeight="1" x14ac:dyDescent="0.25">
      <c r="B1956" s="513"/>
      <c r="C1956" s="514"/>
      <c r="D1956" s="515"/>
      <c r="E1956" s="515"/>
      <c r="F1956" s="515"/>
      <c r="G1956" s="515"/>
      <c r="H1956" s="516"/>
      <c r="I1956" s="517"/>
      <c r="J1956" s="64"/>
    </row>
    <row r="1957" spans="2:10" ht="20.100000000000001" customHeight="1" x14ac:dyDescent="0.25">
      <c r="B1957" s="513"/>
      <c r="C1957" s="514"/>
      <c r="D1957" s="515"/>
      <c r="E1957" s="515"/>
      <c r="F1957" s="515"/>
      <c r="G1957" s="515"/>
      <c r="H1957" s="516"/>
      <c r="I1957" s="517"/>
      <c r="J1957" s="64"/>
    </row>
    <row r="1958" spans="2:10" ht="20.100000000000001" customHeight="1" x14ac:dyDescent="0.25">
      <c r="B1958" s="513"/>
      <c r="C1958" s="514"/>
      <c r="D1958" s="515"/>
      <c r="E1958" s="515"/>
      <c r="F1958" s="515"/>
      <c r="G1958" s="515"/>
      <c r="H1958" s="516"/>
      <c r="I1958" s="517"/>
      <c r="J1958" s="64"/>
    </row>
    <row r="1959" spans="2:10" ht="20.100000000000001" customHeight="1" x14ac:dyDescent="0.25">
      <c r="B1959" s="513"/>
      <c r="C1959" s="514"/>
      <c r="D1959" s="515"/>
      <c r="E1959" s="515"/>
      <c r="F1959" s="515"/>
      <c r="G1959" s="515"/>
      <c r="H1959" s="516"/>
      <c r="I1959" s="517"/>
      <c r="J1959" s="64"/>
    </row>
    <row r="1960" spans="2:10" ht="20.100000000000001" customHeight="1" x14ac:dyDescent="0.25">
      <c r="B1960" s="513"/>
      <c r="C1960" s="514"/>
      <c r="D1960" s="515"/>
      <c r="E1960" s="515"/>
      <c r="F1960" s="515"/>
      <c r="G1960" s="515"/>
      <c r="H1960" s="516"/>
      <c r="I1960" s="517"/>
      <c r="J1960" s="64"/>
    </row>
    <row r="1961" spans="2:10" ht="20.100000000000001" customHeight="1" x14ac:dyDescent="0.25">
      <c r="B1961" s="513"/>
      <c r="C1961" s="514"/>
      <c r="D1961" s="515"/>
      <c r="E1961" s="515"/>
      <c r="F1961" s="515"/>
      <c r="G1961" s="515"/>
      <c r="H1961" s="516"/>
      <c r="I1961" s="517"/>
      <c r="J1961" s="64"/>
    </row>
    <row r="1962" spans="2:10" ht="20.100000000000001" customHeight="1" x14ac:dyDescent="0.25">
      <c r="B1962" s="513"/>
      <c r="C1962" s="514"/>
      <c r="D1962" s="515"/>
      <c r="E1962" s="515"/>
      <c r="F1962" s="515"/>
      <c r="G1962" s="515"/>
      <c r="H1962" s="516"/>
      <c r="I1962" s="517"/>
      <c r="J1962" s="64"/>
    </row>
    <row r="1963" spans="2:10" ht="20.100000000000001" customHeight="1" x14ac:dyDescent="0.25">
      <c r="B1963" s="513"/>
      <c r="C1963" s="514"/>
      <c r="D1963" s="515"/>
      <c r="E1963" s="515"/>
      <c r="F1963" s="515"/>
      <c r="G1963" s="515"/>
      <c r="H1963" s="516"/>
      <c r="I1963" s="517"/>
      <c r="J1963" s="64"/>
    </row>
    <row r="1964" spans="2:10" ht="20.100000000000001" customHeight="1" x14ac:dyDescent="0.25">
      <c r="B1964" s="513"/>
      <c r="C1964" s="514"/>
      <c r="D1964" s="515"/>
      <c r="E1964" s="515"/>
      <c r="F1964" s="515"/>
      <c r="G1964" s="515"/>
      <c r="H1964" s="516"/>
      <c r="I1964" s="517"/>
      <c r="J1964" s="64"/>
    </row>
    <row r="1965" spans="2:10" ht="20.100000000000001" customHeight="1" x14ac:dyDescent="0.25">
      <c r="B1965" s="513"/>
      <c r="C1965" s="514"/>
      <c r="D1965" s="515"/>
      <c r="E1965" s="515"/>
      <c r="F1965" s="515"/>
      <c r="G1965" s="515"/>
      <c r="H1965" s="516"/>
      <c r="I1965" s="517"/>
      <c r="J1965" s="64"/>
    </row>
    <row r="1966" spans="2:10" ht="20.100000000000001" customHeight="1" x14ac:dyDescent="0.25">
      <c r="B1966" s="513"/>
      <c r="C1966" s="514"/>
      <c r="D1966" s="515"/>
      <c r="E1966" s="515"/>
      <c r="F1966" s="515"/>
      <c r="G1966" s="515"/>
      <c r="H1966" s="516"/>
      <c r="I1966" s="517"/>
      <c r="J1966" s="64"/>
    </row>
    <row r="1967" spans="2:10" ht="20.100000000000001" customHeight="1" x14ac:dyDescent="0.25">
      <c r="B1967" s="513"/>
      <c r="C1967" s="514"/>
      <c r="D1967" s="515"/>
      <c r="E1967" s="515"/>
      <c r="F1967" s="515"/>
      <c r="G1967" s="515"/>
      <c r="H1967" s="516"/>
      <c r="I1967" s="517"/>
      <c r="J1967" s="64"/>
    </row>
    <row r="1968" spans="2:10" ht="20.100000000000001" customHeight="1" x14ac:dyDescent="0.25">
      <c r="B1968" s="513"/>
      <c r="C1968" s="514"/>
      <c r="D1968" s="515"/>
      <c r="E1968" s="515"/>
      <c r="F1968" s="515"/>
      <c r="G1968" s="515"/>
      <c r="H1968" s="516"/>
      <c r="I1968" s="517"/>
      <c r="J1968" s="64"/>
    </row>
    <row r="1969" spans="2:10" ht="20.100000000000001" customHeight="1" x14ac:dyDescent="0.25">
      <c r="B1969" s="513"/>
      <c r="C1969" s="514"/>
      <c r="D1969" s="515"/>
      <c r="E1969" s="515"/>
      <c r="F1969" s="515"/>
      <c r="G1969" s="515"/>
      <c r="H1969" s="516"/>
      <c r="I1969" s="517"/>
      <c r="J1969" s="64"/>
    </row>
    <row r="1970" spans="2:10" ht="20.100000000000001" customHeight="1" x14ac:dyDescent="0.25">
      <c r="B1970" s="513"/>
      <c r="C1970" s="514"/>
      <c r="D1970" s="515"/>
      <c r="E1970" s="515"/>
      <c r="F1970" s="515"/>
      <c r="G1970" s="515"/>
      <c r="H1970" s="516"/>
      <c r="I1970" s="517"/>
      <c r="J1970" s="64"/>
    </row>
    <row r="1971" spans="2:10" ht="20.100000000000001" customHeight="1" x14ac:dyDescent="0.25">
      <c r="B1971" s="513"/>
      <c r="C1971" s="514"/>
      <c r="D1971" s="515"/>
      <c r="E1971" s="515"/>
      <c r="F1971" s="515"/>
      <c r="G1971" s="515"/>
      <c r="H1971" s="516"/>
      <c r="I1971" s="517"/>
      <c r="J1971" s="64"/>
    </row>
    <row r="1972" spans="2:10" ht="20.100000000000001" customHeight="1" x14ac:dyDescent="0.25">
      <c r="B1972" s="513"/>
      <c r="C1972" s="514"/>
      <c r="D1972" s="515"/>
      <c r="E1972" s="515"/>
      <c r="F1972" s="515"/>
      <c r="G1972" s="515"/>
      <c r="H1972" s="516"/>
      <c r="I1972" s="517"/>
      <c r="J1972" s="64"/>
    </row>
    <row r="1973" spans="2:10" ht="20.100000000000001" customHeight="1" x14ac:dyDescent="0.25">
      <c r="B1973" s="513"/>
      <c r="C1973" s="514"/>
      <c r="D1973" s="515"/>
      <c r="E1973" s="515"/>
      <c r="F1973" s="515"/>
      <c r="G1973" s="515"/>
      <c r="H1973" s="516"/>
      <c r="I1973" s="517"/>
      <c r="J1973" s="64"/>
    </row>
    <row r="1974" spans="2:10" ht="20.100000000000001" customHeight="1" x14ac:dyDescent="0.25">
      <c r="B1974" s="513"/>
      <c r="C1974" s="514"/>
      <c r="D1974" s="515"/>
      <c r="E1974" s="515"/>
      <c r="F1974" s="515"/>
      <c r="G1974" s="515"/>
      <c r="H1974" s="516"/>
      <c r="I1974" s="517"/>
      <c r="J1974" s="64"/>
    </row>
    <row r="1975" spans="2:10" ht="20.100000000000001" customHeight="1" x14ac:dyDescent="0.25">
      <c r="B1975" s="513"/>
      <c r="C1975" s="514"/>
      <c r="D1975" s="515"/>
      <c r="E1975" s="515"/>
      <c r="F1975" s="515"/>
      <c r="G1975" s="515"/>
      <c r="H1975" s="516"/>
      <c r="I1975" s="517"/>
      <c r="J1975" s="64"/>
    </row>
    <row r="1976" spans="2:10" ht="20.100000000000001" customHeight="1" x14ac:dyDescent="0.25">
      <c r="B1976" s="513"/>
      <c r="C1976" s="514"/>
      <c r="D1976" s="515"/>
      <c r="E1976" s="515"/>
      <c r="F1976" s="515"/>
      <c r="G1976" s="515"/>
      <c r="H1976" s="516"/>
      <c r="I1976" s="517"/>
      <c r="J1976" s="64"/>
    </row>
    <row r="1977" spans="2:10" ht="20.100000000000001" customHeight="1" x14ac:dyDescent="0.25">
      <c r="B1977" s="513"/>
      <c r="C1977" s="514"/>
      <c r="D1977" s="515"/>
      <c r="E1977" s="515"/>
      <c r="F1977" s="515"/>
      <c r="G1977" s="515"/>
      <c r="H1977" s="516"/>
      <c r="I1977" s="517"/>
      <c r="J1977" s="64"/>
    </row>
    <row r="1978" spans="2:10" ht="20.100000000000001" customHeight="1" x14ac:dyDescent="0.25">
      <c r="B1978" s="513"/>
      <c r="C1978" s="514"/>
      <c r="D1978" s="515"/>
      <c r="E1978" s="515"/>
      <c r="F1978" s="515"/>
      <c r="G1978" s="515"/>
      <c r="H1978" s="516"/>
      <c r="I1978" s="517"/>
      <c r="J1978" s="64"/>
    </row>
    <row r="1979" spans="2:10" ht="20.100000000000001" customHeight="1" x14ac:dyDescent="0.25">
      <c r="B1979" s="513"/>
      <c r="C1979" s="514"/>
      <c r="D1979" s="515"/>
      <c r="E1979" s="515"/>
      <c r="F1979" s="515"/>
      <c r="G1979" s="515"/>
      <c r="H1979" s="516"/>
      <c r="I1979" s="517"/>
      <c r="J1979" s="64"/>
    </row>
    <row r="1980" spans="2:10" ht="20.100000000000001" customHeight="1" x14ac:dyDescent="0.25">
      <c r="B1980" s="513"/>
      <c r="C1980" s="514"/>
      <c r="D1980" s="515"/>
      <c r="E1980" s="515"/>
      <c r="F1980" s="515"/>
      <c r="G1980" s="515"/>
      <c r="H1980" s="516"/>
      <c r="I1980" s="517"/>
      <c r="J1980" s="64"/>
    </row>
    <row r="1981" spans="2:10" ht="20.100000000000001" customHeight="1" x14ac:dyDescent="0.25">
      <c r="B1981" s="513"/>
      <c r="C1981" s="514"/>
      <c r="D1981" s="515"/>
      <c r="E1981" s="515"/>
      <c r="F1981" s="515"/>
      <c r="G1981" s="515"/>
      <c r="H1981" s="516"/>
      <c r="I1981" s="517"/>
      <c r="J1981" s="64"/>
    </row>
    <row r="1982" spans="2:10" ht="20.100000000000001" customHeight="1" x14ac:dyDescent="0.25">
      <c r="B1982" s="513"/>
      <c r="C1982" s="514"/>
      <c r="D1982" s="515"/>
      <c r="E1982" s="515"/>
      <c r="F1982" s="515"/>
      <c r="G1982" s="515"/>
      <c r="H1982" s="516"/>
      <c r="I1982" s="517"/>
      <c r="J1982" s="64"/>
    </row>
    <row r="1983" spans="2:10" ht="20.100000000000001" customHeight="1" x14ac:dyDescent="0.25">
      <c r="B1983" s="513"/>
      <c r="C1983" s="514"/>
      <c r="D1983" s="515"/>
      <c r="E1983" s="515"/>
      <c r="F1983" s="515"/>
      <c r="G1983" s="515"/>
      <c r="H1983" s="516"/>
      <c r="I1983" s="517"/>
      <c r="J1983" s="64"/>
    </row>
    <row r="1984" spans="2:10" ht="20.100000000000001" customHeight="1" x14ac:dyDescent="0.25">
      <c r="B1984" s="513"/>
      <c r="C1984" s="514"/>
      <c r="D1984" s="515"/>
      <c r="E1984" s="515"/>
      <c r="F1984" s="515"/>
      <c r="G1984" s="515"/>
      <c r="H1984" s="516"/>
      <c r="I1984" s="517"/>
      <c r="J1984" s="64"/>
    </row>
    <row r="1985" spans="2:10" ht="20.100000000000001" customHeight="1" x14ac:dyDescent="0.25">
      <c r="B1985" s="513"/>
      <c r="C1985" s="514"/>
      <c r="D1985" s="515"/>
      <c r="E1985" s="515"/>
      <c r="F1985" s="515"/>
      <c r="G1985" s="515"/>
      <c r="H1985" s="516"/>
      <c r="I1985" s="517"/>
      <c r="J1985" s="64"/>
    </row>
    <row r="1986" spans="2:10" ht="20.100000000000001" customHeight="1" x14ac:dyDescent="0.25">
      <c r="B1986" s="513"/>
      <c r="C1986" s="514"/>
      <c r="D1986" s="515"/>
      <c r="E1986" s="515"/>
      <c r="F1986" s="515"/>
      <c r="G1986" s="515"/>
      <c r="H1986" s="516"/>
      <c r="I1986" s="517"/>
      <c r="J1986" s="64"/>
    </row>
    <row r="1987" spans="2:10" ht="20.100000000000001" customHeight="1" x14ac:dyDescent="0.25">
      <c r="B1987" s="513"/>
      <c r="C1987" s="514"/>
      <c r="D1987" s="515"/>
      <c r="E1987" s="515"/>
      <c r="F1987" s="515"/>
      <c r="G1987" s="515"/>
      <c r="H1987" s="516"/>
      <c r="I1987" s="517"/>
      <c r="J1987" s="64"/>
    </row>
    <row r="1988" spans="2:10" ht="20.100000000000001" customHeight="1" x14ac:dyDescent="0.25">
      <c r="B1988" s="513"/>
      <c r="C1988" s="514"/>
      <c r="D1988" s="515"/>
      <c r="E1988" s="515"/>
      <c r="F1988" s="515"/>
      <c r="G1988" s="515"/>
      <c r="H1988" s="516"/>
      <c r="I1988" s="517"/>
      <c r="J1988" s="64"/>
    </row>
    <row r="1989" spans="2:10" ht="20.100000000000001" customHeight="1" x14ac:dyDescent="0.25">
      <c r="B1989" s="513"/>
      <c r="C1989" s="514"/>
      <c r="D1989" s="515"/>
      <c r="E1989" s="515"/>
      <c r="F1989" s="515"/>
      <c r="G1989" s="515"/>
      <c r="H1989" s="516"/>
      <c r="I1989" s="517"/>
      <c r="J1989" s="64"/>
    </row>
    <row r="1990" spans="2:10" ht="20.100000000000001" customHeight="1" x14ac:dyDescent="0.25">
      <c r="B1990" s="513"/>
      <c r="C1990" s="514"/>
      <c r="D1990" s="515"/>
      <c r="E1990" s="515"/>
      <c r="F1990" s="515"/>
      <c r="G1990" s="515"/>
      <c r="H1990" s="516"/>
      <c r="I1990" s="517"/>
      <c r="J1990" s="64"/>
    </row>
    <row r="1991" spans="2:10" ht="20.100000000000001" customHeight="1" x14ac:dyDescent="0.25">
      <c r="B1991" s="513"/>
      <c r="C1991" s="514"/>
      <c r="D1991" s="515"/>
      <c r="E1991" s="515"/>
      <c r="F1991" s="515"/>
      <c r="G1991" s="515"/>
      <c r="H1991" s="516"/>
      <c r="I1991" s="517"/>
      <c r="J1991" s="64"/>
    </row>
    <row r="1992" spans="2:10" ht="20.100000000000001" customHeight="1" x14ac:dyDescent="0.25">
      <c r="B1992" s="513"/>
      <c r="C1992" s="514"/>
      <c r="D1992" s="515"/>
      <c r="E1992" s="515"/>
      <c r="F1992" s="515"/>
      <c r="G1992" s="515"/>
      <c r="H1992" s="516"/>
      <c r="I1992" s="517"/>
      <c r="J1992" s="64"/>
    </row>
    <row r="1993" spans="2:10" ht="20.100000000000001" customHeight="1" x14ac:dyDescent="0.25">
      <c r="B1993" s="513"/>
      <c r="C1993" s="514"/>
      <c r="D1993" s="515"/>
      <c r="E1993" s="515"/>
      <c r="F1993" s="515"/>
      <c r="G1993" s="515"/>
      <c r="H1993" s="516"/>
      <c r="I1993" s="517"/>
      <c r="J1993" s="64"/>
    </row>
    <row r="1994" spans="2:10" ht="20.100000000000001" customHeight="1" x14ac:dyDescent="0.25">
      <c r="B1994" s="513"/>
      <c r="C1994" s="514"/>
      <c r="D1994" s="515"/>
      <c r="E1994" s="515"/>
      <c r="F1994" s="515"/>
      <c r="G1994" s="515"/>
      <c r="H1994" s="516"/>
      <c r="I1994" s="517"/>
      <c r="J1994" s="64"/>
    </row>
    <row r="1995" spans="2:10" ht="20.100000000000001" customHeight="1" x14ac:dyDescent="0.25">
      <c r="B1995" s="513"/>
      <c r="C1995" s="514"/>
      <c r="D1995" s="515"/>
      <c r="E1995" s="515"/>
      <c r="F1995" s="515"/>
      <c r="G1995" s="515"/>
      <c r="H1995" s="516"/>
      <c r="I1995" s="517"/>
      <c r="J1995" s="64"/>
    </row>
    <row r="1996" spans="2:10" ht="20.100000000000001" customHeight="1" x14ac:dyDescent="0.25">
      <c r="B1996" s="513"/>
      <c r="C1996" s="514"/>
      <c r="D1996" s="515"/>
      <c r="E1996" s="515"/>
      <c r="F1996" s="515"/>
      <c r="G1996" s="515"/>
      <c r="H1996" s="516"/>
      <c r="I1996" s="517"/>
      <c r="J1996" s="64"/>
    </row>
    <row r="1997" spans="2:10" ht="20.100000000000001" customHeight="1" x14ac:dyDescent="0.25">
      <c r="B1997" s="513"/>
      <c r="C1997" s="514"/>
      <c r="D1997" s="515"/>
      <c r="E1997" s="515"/>
      <c r="F1997" s="515"/>
      <c r="G1997" s="515"/>
      <c r="H1997" s="516"/>
      <c r="I1997" s="517"/>
      <c r="J1997" s="64"/>
    </row>
    <row r="1998" spans="2:10" ht="20.100000000000001" customHeight="1" x14ac:dyDescent="0.25">
      <c r="B1998" s="513"/>
      <c r="C1998" s="514"/>
      <c r="D1998" s="515"/>
      <c r="E1998" s="515"/>
      <c r="F1998" s="515"/>
      <c r="G1998" s="515"/>
      <c r="H1998" s="516"/>
      <c r="I1998" s="517"/>
      <c r="J1998" s="64"/>
    </row>
    <row r="1999" spans="2:10" ht="20.100000000000001" customHeight="1" x14ac:dyDescent="0.25">
      <c r="B1999" s="513"/>
      <c r="C1999" s="514"/>
      <c r="D1999" s="515"/>
      <c r="E1999" s="515"/>
      <c r="F1999" s="515"/>
      <c r="G1999" s="515"/>
      <c r="H1999" s="516"/>
      <c r="I1999" s="517"/>
      <c r="J1999" s="64"/>
    </row>
    <row r="2000" spans="2:10" ht="20.100000000000001" customHeight="1" x14ac:dyDescent="0.25">
      <c r="B2000" s="513"/>
      <c r="C2000" s="514"/>
      <c r="D2000" s="515"/>
      <c r="E2000" s="515"/>
      <c r="F2000" s="515"/>
      <c r="G2000" s="515"/>
      <c r="H2000" s="516"/>
      <c r="I2000" s="517"/>
      <c r="J2000" s="64"/>
    </row>
    <row r="2001" spans="2:10" ht="20.100000000000001" customHeight="1" x14ac:dyDescent="0.25">
      <c r="B2001" s="513"/>
      <c r="C2001" s="514"/>
      <c r="D2001" s="515"/>
      <c r="E2001" s="515"/>
      <c r="F2001" s="515"/>
      <c r="G2001" s="515"/>
      <c r="H2001" s="516"/>
      <c r="I2001" s="517"/>
      <c r="J2001" s="64"/>
    </row>
    <row r="2002" spans="2:10" ht="20.100000000000001" customHeight="1" x14ac:dyDescent="0.25">
      <c r="B2002" s="513"/>
      <c r="C2002" s="514"/>
      <c r="D2002" s="515"/>
      <c r="E2002" s="515"/>
      <c r="F2002" s="515"/>
      <c r="G2002" s="515"/>
      <c r="H2002" s="516"/>
      <c r="I2002" s="517"/>
      <c r="J2002" s="64"/>
    </row>
    <row r="2003" spans="2:10" ht="20.100000000000001" customHeight="1" x14ac:dyDescent="0.25">
      <c r="B2003" s="513"/>
      <c r="C2003" s="514"/>
      <c r="D2003" s="515"/>
      <c r="E2003" s="515"/>
      <c r="F2003" s="515"/>
      <c r="G2003" s="515"/>
      <c r="H2003" s="516"/>
      <c r="I2003" s="517"/>
      <c r="J2003" s="64"/>
    </row>
    <row r="2004" spans="2:10" ht="20.100000000000001" customHeight="1" x14ac:dyDescent="0.25">
      <c r="B2004" s="513"/>
      <c r="C2004" s="514"/>
      <c r="D2004" s="515"/>
      <c r="E2004" s="515"/>
      <c r="F2004" s="515"/>
      <c r="G2004" s="515"/>
      <c r="H2004" s="516"/>
      <c r="I2004" s="517"/>
      <c r="J2004" s="64"/>
    </row>
    <row r="2005" spans="2:10" ht="20.100000000000001" customHeight="1" x14ac:dyDescent="0.25">
      <c r="B2005" s="513"/>
      <c r="C2005" s="514"/>
      <c r="D2005" s="515"/>
      <c r="E2005" s="515"/>
      <c r="F2005" s="515"/>
      <c r="G2005" s="515"/>
      <c r="H2005" s="516"/>
      <c r="I2005" s="517"/>
      <c r="J2005" s="64"/>
    </row>
    <row r="2006" spans="2:10" ht="20.100000000000001" customHeight="1" x14ac:dyDescent="0.25">
      <c r="B2006" s="513"/>
      <c r="C2006" s="514"/>
      <c r="D2006" s="515"/>
      <c r="E2006" s="515"/>
      <c r="F2006" s="515"/>
      <c r="G2006" s="515"/>
      <c r="H2006" s="516"/>
      <c r="I2006" s="517"/>
      <c r="J2006" s="64"/>
    </row>
  </sheetData>
  <sheetProtection algorithmName="SHA-512" hashValue="VBk/+n/p96n1xo3CtawCoqK7RWCLL5dZyLpo0QVBYTs1Xywqx5p4/iqLgDdjhp9H3X78thMJIk7wDd3G6Jq5sg==" saltValue="ikAzS5JtVtQmlRSOWKUMgQ==" spinCount="100000" sheet="1" objects="1" scenarios="1"/>
  <conditionalFormatting sqref="I7:I2006">
    <cfRule type="expression" dxfId="224" priority="1">
      <formula>I7="Yes"</formula>
    </cfRule>
  </conditionalFormatting>
  <dataValidations count="2">
    <dataValidation type="list" allowBlank="1" showInputMessage="1" showErrorMessage="1" sqref="D6:F6" xr:uid="{E75F9E7B-8E45-418D-8F19-F41B3CF08AFB}">
      <formula1>"Day,Month,Year"</formula1>
    </dataValidation>
    <dataValidation type="list" allowBlank="1" showInputMessage="1" showErrorMessage="1" sqref="I7:I21" xr:uid="{C48590ED-EF17-413A-9597-1FA8C11E55BA}">
      <formula1>"Yes,No"</formula1>
    </dataValidation>
  </dataValidations>
  <pageMargins left="0.31496062992125984" right="0.31496062992125984" top="0.31496062992125984" bottom="0.31496062992125984" header="0.31496062992125984" footer="0.31496062992125984"/>
  <pageSetup scale="63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Please input a valid number for the selected date." xr:uid="{30295915-F841-4524-97E0-4106F51D5DD1}">
          <x14:formula1>
            <xm:f>OFFSET(Calc!$FE$13,0,MATCH(D$6,Calc!$FF$12:$FH$12,0),INDEX(Calc!$FF$44:$FH$44,1,MATCH(D$6,Calc!$FF$12:$FH$12,0)),1)</xm:f>
          </x14:formula1>
          <xm:sqref>D7:F21</xm:sqref>
        </x14:dataValidation>
        <x14:dataValidation type="list" allowBlank="1" showInputMessage="1" showErrorMessage="1" xr:uid="{8A7732D3-EA50-452C-AB60-5ED15FD58301}">
          <x14:formula1>
            <xm:f>OFFSET(Calc!$FL$13,0,0,COUNTIF(Calc!$FL$13:$FL$19,"?*"),1)</xm:f>
          </x14:formula1>
          <xm:sqref>C7:C21</xm:sqref>
        </x14:dataValidation>
        <x14:dataValidation type="list" allowBlank="1" showInputMessage="1" showErrorMessage="1" xr:uid="{48D603FC-1CF9-4724-9349-62539D6779F6}">
          <x14:formula1>
            <xm:f>OFFSET(EmployeeList!$B$7,0,0,Calc!$FC$38,1)</xm:f>
          </x14:formula1>
          <xm:sqref>B7:B21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D090-D635-4F17-85E3-D8248E81F249}">
  <sheetPr codeName="Sheet4">
    <pageSetUpPr autoPageBreaks="0" fitToPage="1"/>
  </sheetPr>
  <dimension ref="A1:BO510"/>
  <sheetViews>
    <sheetView showGridLines="0" showRowColHeaders="0" zoomScaleNormal="100" workbookViewId="0">
      <pane ySplit="10" topLeftCell="A11" activePane="bottomLeft" state="frozen"/>
      <selection pane="bottomLeft" activeCell="A11" sqref="A11"/>
    </sheetView>
  </sheetViews>
  <sheetFormatPr defaultRowHeight="15" outlineLevelCol="1" x14ac:dyDescent="0.25"/>
  <cols>
    <col min="1" max="1" width="3.7109375" style="64" customWidth="1"/>
    <col min="2" max="2" width="28" style="64" customWidth="1"/>
    <col min="3" max="3" width="18.5703125" style="64" customWidth="1"/>
    <col min="4" max="34" width="5.7109375" style="64" customWidth="1"/>
    <col min="35" max="35" width="2" style="64" hidden="1" customWidth="1" outlineLevel="1"/>
    <col min="36" max="66" width="5.7109375" style="64" hidden="1" customWidth="1" outlineLevel="1"/>
    <col min="67" max="67" width="9.140625" style="64" collapsed="1"/>
    <col min="68" max="16384" width="9.140625" style="64"/>
  </cols>
  <sheetData>
    <row r="1" spans="1:66" ht="6.75" customHeight="1" x14ac:dyDescent="0.25"/>
    <row r="2" spans="1:66" s="437" customFormat="1" ht="20.100000000000001" customHeight="1" x14ac:dyDescent="0.3">
      <c r="B2" s="432" t="s">
        <v>212</v>
      </c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  <c r="AF2" s="436"/>
      <c r="AG2" s="436"/>
      <c r="AH2" s="436"/>
      <c r="AI2" s="436"/>
      <c r="AJ2" s="436"/>
      <c r="AK2" s="436"/>
      <c r="AL2" s="436"/>
      <c r="AM2" s="436"/>
      <c r="AN2" s="436"/>
      <c r="AO2" s="436"/>
      <c r="AP2" s="436"/>
      <c r="AQ2" s="436"/>
      <c r="AR2" s="436"/>
      <c r="AS2" s="436"/>
      <c r="AT2" s="436"/>
      <c r="AU2" s="436"/>
      <c r="AV2" s="436"/>
      <c r="AW2" s="436"/>
      <c r="AX2" s="436"/>
      <c r="AY2" s="436"/>
      <c r="AZ2" s="436"/>
      <c r="BA2" s="436"/>
      <c r="BB2" s="436"/>
      <c r="BC2" s="436"/>
      <c r="BD2" s="436"/>
      <c r="BE2" s="436"/>
      <c r="BF2" s="436"/>
      <c r="BG2" s="436"/>
      <c r="BH2" s="436"/>
      <c r="BI2" s="436"/>
      <c r="BJ2" s="436"/>
      <c r="BK2" s="436"/>
      <c r="BL2" s="436"/>
      <c r="BM2" s="436"/>
      <c r="BN2" s="436"/>
    </row>
    <row r="3" spans="1:66" s="439" customFormat="1" ht="24" customHeight="1" x14ac:dyDescent="0.35">
      <c r="B3" s="431" t="s">
        <v>87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</row>
    <row r="4" spans="1:66" ht="9.9499999999999993" customHeight="1" x14ac:dyDescent="0.25">
      <c r="AI4" s="231"/>
    </row>
    <row r="5" spans="1:66" ht="20.100000000000001" customHeight="1" thickBot="1" x14ac:dyDescent="0.4">
      <c r="B5" s="497" t="s">
        <v>11</v>
      </c>
      <c r="C5" s="498">
        <v>2022</v>
      </c>
      <c r="E5" s="193" t="s">
        <v>105</v>
      </c>
      <c r="F5" s="193"/>
      <c r="G5" s="193"/>
      <c r="H5" s="193"/>
      <c r="J5" s="235" t="str">
        <f>IF(Dashboard!L20="","",Dashboard!L20)</f>
        <v>Vacation</v>
      </c>
      <c r="K5" s="235"/>
      <c r="L5" s="235"/>
      <c r="M5" s="235"/>
      <c r="N5" s="242"/>
      <c r="O5" s="237" t="str">
        <f>IF(Dashboard!L21="","",Dashboard!L21)</f>
        <v>Sick Leave</v>
      </c>
      <c r="P5" s="237"/>
      <c r="Q5" s="237"/>
      <c r="R5" s="237"/>
      <c r="T5" s="238" t="str">
        <f>IF(Dashboard!L22="","",Dashboard!L22)</f>
        <v>Unpaid Leave</v>
      </c>
      <c r="U5" s="238"/>
      <c r="V5" s="238"/>
      <c r="W5" s="238"/>
      <c r="AI5" s="226"/>
      <c r="AJ5" s="421" t="s">
        <v>197</v>
      </c>
      <c r="AK5" s="421"/>
      <c r="AL5" s="421"/>
      <c r="AM5" s="474" t="str">
        <f>IFERROR(IF(TeamMonth="December",C5+1,C5)&amp;" / "&amp;IF(TeamMonth="December","January",INDEX(Calc!$FB$14:$FB$25,MATCH(TeamMonth,Calc!$FB$14:$FB$25,0)+1)),"")</f>
        <v>2022 / February</v>
      </c>
      <c r="AN5" s="421"/>
      <c r="AO5" s="421"/>
      <c r="AP5" s="420"/>
      <c r="AQ5" s="475"/>
      <c r="AR5" s="475"/>
      <c r="AS5" s="475"/>
      <c r="AT5" s="475"/>
      <c r="AU5" s="472"/>
      <c r="AV5" s="472"/>
      <c r="AW5" s="472"/>
      <c r="AX5" s="472"/>
      <c r="AY5" s="231"/>
      <c r="AZ5" s="231"/>
    </row>
    <row r="6" spans="1:66" ht="8.1" customHeight="1" x14ac:dyDescent="0.35">
      <c r="E6" s="192"/>
      <c r="F6" s="192"/>
      <c r="G6" s="192"/>
      <c r="H6" s="192"/>
      <c r="J6" s="192"/>
      <c r="L6" s="192"/>
      <c r="N6" s="192"/>
      <c r="O6" s="192"/>
      <c r="P6" s="192"/>
      <c r="R6" s="192"/>
      <c r="T6" s="192"/>
      <c r="U6" s="192"/>
      <c r="V6" s="192"/>
      <c r="X6" s="192"/>
      <c r="Y6" s="192"/>
      <c r="Z6" s="192"/>
      <c r="AB6" s="192"/>
      <c r="AC6" s="192"/>
      <c r="AD6" s="192"/>
      <c r="AF6" s="192"/>
      <c r="AG6" s="192"/>
      <c r="AH6" s="192"/>
      <c r="AI6" s="192"/>
      <c r="AJ6" s="420"/>
      <c r="AK6" s="420"/>
      <c r="AL6" s="420"/>
      <c r="AM6" s="420"/>
      <c r="AN6" s="420"/>
      <c r="AO6" s="420"/>
      <c r="AP6" s="420"/>
      <c r="AQ6" s="420"/>
      <c r="AR6" s="420"/>
      <c r="AS6" s="420"/>
      <c r="AT6" s="420"/>
    </row>
    <row r="7" spans="1:66" ht="20.100000000000001" customHeight="1" x14ac:dyDescent="0.25">
      <c r="B7" s="497" t="s">
        <v>12</v>
      </c>
      <c r="C7" s="498" t="s">
        <v>29</v>
      </c>
      <c r="E7" s="241" t="str">
        <f>IF(Dashboard!L23="","",Dashboard!L23)</f>
        <v>Other</v>
      </c>
      <c r="F7" s="241"/>
      <c r="G7" s="241"/>
      <c r="H7" s="241"/>
      <c r="J7" s="236" t="str">
        <f>IF(Dashboard!L24="","",Dashboard!L24)</f>
        <v>Remotely Working</v>
      </c>
      <c r="K7" s="236"/>
      <c r="L7" s="236"/>
      <c r="M7" s="236"/>
      <c r="N7" s="242"/>
      <c r="O7" s="239" t="str">
        <f>IF(Dashboard!L25="","",Dashboard!L25)</f>
        <v/>
      </c>
      <c r="P7" s="239"/>
      <c r="Q7" s="239"/>
      <c r="R7" s="239"/>
      <c r="T7" s="240" t="str">
        <f>IF(Dashboard!L26="","",Dashboard!L26)</f>
        <v/>
      </c>
      <c r="U7" s="240"/>
      <c r="V7" s="240"/>
      <c r="W7" s="240"/>
      <c r="X7" s="192"/>
      <c r="Y7" s="192"/>
      <c r="Z7" s="192"/>
      <c r="AB7" s="192"/>
      <c r="AC7" s="192"/>
      <c r="AD7" s="192"/>
      <c r="AF7" s="192"/>
      <c r="AG7" s="192"/>
      <c r="AH7" s="192"/>
      <c r="AI7" s="192"/>
    </row>
    <row r="8" spans="1:66" ht="21.75" customHeight="1" x14ac:dyDescent="0.25">
      <c r="AI8" s="231"/>
    </row>
    <row r="9" spans="1:66" ht="20.100000000000001" customHeight="1" x14ac:dyDescent="0.25">
      <c r="B9" s="150" t="s">
        <v>106</v>
      </c>
      <c r="C9" s="151"/>
      <c r="D9" s="225" t="str">
        <f>IFERROR(INDEX(days,MATCH(WEEKDAY(Calc!AE8),Calc!$FA$29:$FA$35,0),3),"")</f>
        <v>Sat</v>
      </c>
      <c r="E9" s="225" t="str">
        <f>IFERROR(INDEX(days,MATCH(WEEKDAY(Calc!AF8),Calc!$FA$29:$FA$35,0),3),"")</f>
        <v>Sun</v>
      </c>
      <c r="F9" s="225" t="str">
        <f>IFERROR(INDEX(days,MATCH(WEEKDAY(Calc!AG8),Calc!$FA$29:$FA$35,0),3),"")</f>
        <v>Mon</v>
      </c>
      <c r="G9" s="225" t="str">
        <f>IFERROR(INDEX(days,MATCH(WEEKDAY(Calc!AH8),Calc!$FA$29:$FA$35,0),3),"")</f>
        <v>Tue</v>
      </c>
      <c r="H9" s="225" t="str">
        <f>IFERROR(INDEX(days,MATCH(WEEKDAY(Calc!AI8),Calc!$FA$29:$FA$35,0),3),"")</f>
        <v>Wed</v>
      </c>
      <c r="I9" s="225" t="str">
        <f>IFERROR(INDEX(days,MATCH(WEEKDAY(Calc!AJ8),Calc!$FA$29:$FA$35,0),3),"")</f>
        <v>Thu</v>
      </c>
      <c r="J9" s="225" t="str">
        <f>IFERROR(INDEX(days,MATCH(WEEKDAY(Calc!AK8),Calc!$FA$29:$FA$35,0),3),"")</f>
        <v>Fri</v>
      </c>
      <c r="K9" s="225" t="str">
        <f>IFERROR(INDEX(days,MATCH(WEEKDAY(Calc!AL8),Calc!$FA$29:$FA$35,0),3),"")</f>
        <v>Sat</v>
      </c>
      <c r="L9" s="225" t="str">
        <f>IFERROR(INDEX(days,MATCH(WEEKDAY(Calc!AM8),Calc!$FA$29:$FA$35,0),3),"")</f>
        <v>Sun</v>
      </c>
      <c r="M9" s="225" t="str">
        <f>IFERROR(INDEX(days,MATCH(WEEKDAY(Calc!AN8),Calc!$FA$29:$FA$35,0),3),"")</f>
        <v>Mon</v>
      </c>
      <c r="N9" s="225" t="str">
        <f>IFERROR(INDEX(days,MATCH(WEEKDAY(Calc!AO8),Calc!$FA$29:$FA$35,0),3),"")</f>
        <v>Tue</v>
      </c>
      <c r="O9" s="225" t="str">
        <f>IFERROR(INDEX(days,MATCH(WEEKDAY(Calc!AP8),Calc!$FA$29:$FA$35,0),3),"")</f>
        <v>Wed</v>
      </c>
      <c r="P9" s="225" t="str">
        <f>IFERROR(INDEX(days,MATCH(WEEKDAY(Calc!AQ8),Calc!$FA$29:$FA$35,0),3),"")</f>
        <v>Thu</v>
      </c>
      <c r="Q9" s="225" t="str">
        <f>IFERROR(INDEX(days,MATCH(WEEKDAY(Calc!AR8),Calc!$FA$29:$FA$35,0),3),"")</f>
        <v>Fri</v>
      </c>
      <c r="R9" s="225" t="str">
        <f>IFERROR(INDEX(days,MATCH(WEEKDAY(Calc!AS8),Calc!$FA$29:$FA$35,0),3),"")</f>
        <v>Sat</v>
      </c>
      <c r="S9" s="225" t="str">
        <f>IFERROR(INDEX(days,MATCH(WEEKDAY(Calc!AT8),Calc!$FA$29:$FA$35,0),3),"")</f>
        <v>Sun</v>
      </c>
      <c r="T9" s="225" t="str">
        <f>IFERROR(INDEX(days,MATCH(WEEKDAY(Calc!AU8),Calc!$FA$29:$FA$35,0),3),"")</f>
        <v>Mon</v>
      </c>
      <c r="U9" s="225" t="str">
        <f>IFERROR(INDEX(days,MATCH(WEEKDAY(Calc!AV8),Calc!$FA$29:$FA$35,0),3),"")</f>
        <v>Tue</v>
      </c>
      <c r="V9" s="225" t="str">
        <f>IFERROR(INDEX(days,MATCH(WEEKDAY(Calc!AW8),Calc!$FA$29:$FA$35,0),3),"")</f>
        <v>Wed</v>
      </c>
      <c r="W9" s="225" t="str">
        <f>IFERROR(INDEX(days,MATCH(WEEKDAY(Calc!AX8),Calc!$FA$29:$FA$35,0),3),"")</f>
        <v>Thu</v>
      </c>
      <c r="X9" s="225" t="str">
        <f>IFERROR(INDEX(days,MATCH(WEEKDAY(Calc!AY8),Calc!$FA$29:$FA$35,0),3),"")</f>
        <v>Fri</v>
      </c>
      <c r="Y9" s="225" t="str">
        <f>IFERROR(INDEX(days,MATCH(WEEKDAY(Calc!AZ8),Calc!$FA$29:$FA$35,0),3),"")</f>
        <v>Sat</v>
      </c>
      <c r="Z9" s="225" t="str">
        <f>IFERROR(INDEX(days,MATCH(WEEKDAY(Calc!BA8),Calc!$FA$29:$FA$35,0),3),"")</f>
        <v>Sun</v>
      </c>
      <c r="AA9" s="225" t="str">
        <f>IFERROR(INDEX(days,MATCH(WEEKDAY(Calc!BB8),Calc!$FA$29:$FA$35,0),3),"")</f>
        <v>Mon</v>
      </c>
      <c r="AB9" s="225" t="str">
        <f>IFERROR(INDEX(days,MATCH(WEEKDAY(Calc!BC8),Calc!$FA$29:$FA$35,0),3),"")</f>
        <v>Tue</v>
      </c>
      <c r="AC9" s="225" t="str">
        <f>IFERROR(INDEX(days,MATCH(WEEKDAY(Calc!BD8),Calc!$FA$29:$FA$35,0),3),"")</f>
        <v>Wed</v>
      </c>
      <c r="AD9" s="225" t="str">
        <f>IFERROR(INDEX(days,MATCH(WEEKDAY(Calc!BE8),Calc!$FA$29:$FA$35,0),3),"")</f>
        <v>Thu</v>
      </c>
      <c r="AE9" s="225" t="str">
        <f>IFERROR(INDEX(days,MATCH(WEEKDAY(Calc!BF8),Calc!$FA$29:$FA$35,0),3),"")</f>
        <v>Fri</v>
      </c>
      <c r="AF9" s="225" t="str">
        <f>IFERROR(INDEX(days,MATCH(WEEKDAY(Calc!BG8),Calc!$FA$29:$FA$35,0),3),"")</f>
        <v>Sat</v>
      </c>
      <c r="AG9" s="225" t="str">
        <f>IFERROR(INDEX(days,MATCH(WEEKDAY(Calc!BH8),Calc!$FA$29:$FA$35,0),3),"")</f>
        <v>Sun</v>
      </c>
      <c r="AH9" s="227" t="str">
        <f>IFERROR(INDEX(days,MATCH(WEEKDAY(Calc!BI8),Calc!$FA$29:$FA$35,0),3),"")</f>
        <v>Mon</v>
      </c>
      <c r="AI9" s="232"/>
      <c r="AJ9" s="229" t="str">
        <f>IFERROR(INDEX(days,MATCH(WEEKDAY(Calc!BK8),Calc!$FA$29:$FA$35,0),3),"")</f>
        <v>Tue</v>
      </c>
      <c r="AK9" s="225" t="str">
        <f>IFERROR(INDEX(days,MATCH(WEEKDAY(Calc!BL8),Calc!$FA$29:$FA$35,0),3),"")</f>
        <v>Wed</v>
      </c>
      <c r="AL9" s="225" t="str">
        <f>IFERROR(INDEX(days,MATCH(WEEKDAY(Calc!BM8),Calc!$FA$29:$FA$35,0),3),"")</f>
        <v>Thu</v>
      </c>
      <c r="AM9" s="225" t="str">
        <f>IFERROR(INDEX(days,MATCH(WEEKDAY(Calc!BN8),Calc!$FA$29:$FA$35,0),3),"")</f>
        <v>Fri</v>
      </c>
      <c r="AN9" s="225" t="str">
        <f>IFERROR(INDEX(days,MATCH(WEEKDAY(Calc!BO8),Calc!$FA$29:$FA$35,0),3),"")</f>
        <v>Sat</v>
      </c>
      <c r="AO9" s="225" t="str">
        <f>IFERROR(INDEX(days,MATCH(WEEKDAY(Calc!BP8),Calc!$FA$29:$FA$35,0),3),"")</f>
        <v>Sun</v>
      </c>
      <c r="AP9" s="225" t="str">
        <f>IFERROR(INDEX(days,MATCH(WEEKDAY(Calc!BQ8),Calc!$FA$29:$FA$35,0),3),"")</f>
        <v>Mon</v>
      </c>
      <c r="AQ9" s="225" t="str">
        <f>IFERROR(INDEX(days,MATCH(WEEKDAY(Calc!BR8),Calc!$FA$29:$FA$35,0),3),"")</f>
        <v>Tue</v>
      </c>
      <c r="AR9" s="225" t="str">
        <f>IFERROR(INDEX(days,MATCH(WEEKDAY(Calc!BS8),Calc!$FA$29:$FA$35,0),3),"")</f>
        <v>Wed</v>
      </c>
      <c r="AS9" s="225" t="str">
        <f>IFERROR(INDEX(days,MATCH(WEEKDAY(Calc!BT8),Calc!$FA$29:$FA$35,0),3),"")</f>
        <v>Thu</v>
      </c>
      <c r="AT9" s="225" t="str">
        <f>IFERROR(INDEX(days,MATCH(WEEKDAY(Calc!BU8),Calc!$FA$29:$FA$35,0),3),"")</f>
        <v>Fri</v>
      </c>
      <c r="AU9" s="225" t="str">
        <f>IFERROR(INDEX(days,MATCH(WEEKDAY(Calc!BV8),Calc!$FA$29:$FA$35,0),3),"")</f>
        <v>Sat</v>
      </c>
      <c r="AV9" s="225" t="str">
        <f>IFERROR(INDEX(days,MATCH(WEEKDAY(Calc!BW8),Calc!$FA$29:$FA$35,0),3),"")</f>
        <v>Sun</v>
      </c>
      <c r="AW9" s="225" t="str">
        <f>IFERROR(INDEX(days,MATCH(WEEKDAY(Calc!BX8),Calc!$FA$29:$FA$35,0),3),"")</f>
        <v>Mon</v>
      </c>
      <c r="AX9" s="225" t="str">
        <f>IFERROR(INDEX(days,MATCH(WEEKDAY(Calc!BY8),Calc!$FA$29:$FA$35,0),3),"")</f>
        <v>Tue</v>
      </c>
      <c r="AY9" s="225" t="str">
        <f>IFERROR(INDEX(days,MATCH(WEEKDAY(Calc!BZ8),Calc!$FA$29:$FA$35,0),3),"")</f>
        <v>Wed</v>
      </c>
      <c r="AZ9" s="225" t="str">
        <f>IFERROR(INDEX(days,MATCH(WEEKDAY(Calc!CA8),Calc!$FA$29:$FA$35,0),3),"")</f>
        <v>Thu</v>
      </c>
      <c r="BA9" s="225" t="str">
        <f>IFERROR(INDEX(days,MATCH(WEEKDAY(Calc!CB8),Calc!$FA$29:$FA$35,0),3),"")</f>
        <v>Fri</v>
      </c>
      <c r="BB9" s="225" t="str">
        <f>IFERROR(INDEX(days,MATCH(WEEKDAY(Calc!CC8),Calc!$FA$29:$FA$35,0),3),"")</f>
        <v>Sat</v>
      </c>
      <c r="BC9" s="225" t="str">
        <f>IFERROR(INDEX(days,MATCH(WEEKDAY(Calc!CD8),Calc!$FA$29:$FA$35,0),3),"")</f>
        <v>Sun</v>
      </c>
      <c r="BD9" s="225" t="str">
        <f>IFERROR(INDEX(days,MATCH(WEEKDAY(Calc!CE8),Calc!$FA$29:$FA$35,0),3),"")</f>
        <v>Mon</v>
      </c>
      <c r="BE9" s="225" t="str">
        <f>IFERROR(INDEX(days,MATCH(WEEKDAY(Calc!CF8),Calc!$FA$29:$FA$35,0),3),"")</f>
        <v>Tue</v>
      </c>
      <c r="BF9" s="225" t="str">
        <f>IFERROR(INDEX(days,MATCH(WEEKDAY(Calc!CG8),Calc!$FA$29:$FA$35,0),3),"")</f>
        <v>Wed</v>
      </c>
      <c r="BG9" s="225" t="str">
        <f>IFERROR(INDEX(days,MATCH(WEEKDAY(Calc!CH8),Calc!$FA$29:$FA$35,0),3),"")</f>
        <v>Thu</v>
      </c>
      <c r="BH9" s="225" t="str">
        <f>IFERROR(INDEX(days,MATCH(WEEKDAY(Calc!CI8),Calc!$FA$29:$FA$35,0),3),"")</f>
        <v>Fri</v>
      </c>
      <c r="BI9" s="225" t="str">
        <f>IFERROR(INDEX(days,MATCH(WEEKDAY(Calc!CJ8),Calc!$FA$29:$FA$35,0),3),"")</f>
        <v>Sat</v>
      </c>
      <c r="BJ9" s="225" t="str">
        <f>IFERROR(INDEX(days,MATCH(WEEKDAY(Calc!CK8),Calc!$FA$29:$FA$35,0),3),"")</f>
        <v>Sun</v>
      </c>
      <c r="BK9" s="225" t="str">
        <f>IFERROR(INDEX(days,MATCH(WEEKDAY(Calc!CL8),Calc!$FA$29:$FA$35,0),3),"")</f>
        <v>Mon</v>
      </c>
      <c r="BL9" s="225" t="str">
        <f>IFERROR(INDEX(days,MATCH(WEEKDAY(Calc!CM8),Calc!$FA$29:$FA$35,0),3),"")</f>
        <v>Tue</v>
      </c>
      <c r="BM9" s="225" t="str">
        <f>IFERROR(INDEX(days,MATCH(WEEKDAY(Calc!CN8),Calc!$FA$29:$FA$35,0),3),"")</f>
        <v>Wed</v>
      </c>
      <c r="BN9" s="225" t="str">
        <f>IFERROR(INDEX(days,MATCH(WEEKDAY(Calc!CO8),Calc!$FA$29:$FA$35,0),3),"")</f>
        <v>Thu</v>
      </c>
    </row>
    <row r="10" spans="1:66" ht="20.100000000000001" customHeight="1" x14ac:dyDescent="0.25">
      <c r="B10" s="148" t="s">
        <v>107</v>
      </c>
      <c r="C10" s="149" t="s">
        <v>9</v>
      </c>
      <c r="D10" s="224">
        <v>1</v>
      </c>
      <c r="E10" s="224">
        <v>2</v>
      </c>
      <c r="F10" s="224">
        <v>3</v>
      </c>
      <c r="G10" s="224">
        <v>4</v>
      </c>
      <c r="H10" s="224">
        <v>5</v>
      </c>
      <c r="I10" s="224">
        <v>6</v>
      </c>
      <c r="J10" s="224">
        <v>7</v>
      </c>
      <c r="K10" s="224">
        <v>8</v>
      </c>
      <c r="L10" s="224">
        <v>9</v>
      </c>
      <c r="M10" s="224">
        <v>10</v>
      </c>
      <c r="N10" s="224">
        <v>11</v>
      </c>
      <c r="O10" s="224">
        <v>12</v>
      </c>
      <c r="P10" s="224">
        <v>13</v>
      </c>
      <c r="Q10" s="224">
        <v>14</v>
      </c>
      <c r="R10" s="224">
        <v>15</v>
      </c>
      <c r="S10" s="224">
        <v>16</v>
      </c>
      <c r="T10" s="224">
        <v>17</v>
      </c>
      <c r="U10" s="224">
        <v>18</v>
      </c>
      <c r="V10" s="224">
        <v>19</v>
      </c>
      <c r="W10" s="224">
        <v>20</v>
      </c>
      <c r="X10" s="224">
        <v>21</v>
      </c>
      <c r="Y10" s="224">
        <v>22</v>
      </c>
      <c r="Z10" s="224">
        <v>23</v>
      </c>
      <c r="AA10" s="224">
        <v>24</v>
      </c>
      <c r="AB10" s="224">
        <v>25</v>
      </c>
      <c r="AC10" s="224">
        <v>26</v>
      </c>
      <c r="AD10" s="224">
        <v>27</v>
      </c>
      <c r="AE10" s="224">
        <v>28</v>
      </c>
      <c r="AF10" s="224">
        <v>29</v>
      </c>
      <c r="AG10" s="224">
        <v>30</v>
      </c>
      <c r="AH10" s="228">
        <v>31</v>
      </c>
      <c r="AI10" s="233"/>
      <c r="AJ10" s="230">
        <v>1</v>
      </c>
      <c r="AK10" s="224">
        <v>2</v>
      </c>
      <c r="AL10" s="224">
        <v>3</v>
      </c>
      <c r="AM10" s="224">
        <v>4</v>
      </c>
      <c r="AN10" s="224">
        <v>5</v>
      </c>
      <c r="AO10" s="224">
        <v>6</v>
      </c>
      <c r="AP10" s="224">
        <v>7</v>
      </c>
      <c r="AQ10" s="224">
        <v>8</v>
      </c>
      <c r="AR10" s="224">
        <v>9</v>
      </c>
      <c r="AS10" s="224">
        <v>10</v>
      </c>
      <c r="AT10" s="224">
        <v>11</v>
      </c>
      <c r="AU10" s="224">
        <v>12</v>
      </c>
      <c r="AV10" s="224">
        <v>13</v>
      </c>
      <c r="AW10" s="224">
        <v>14</v>
      </c>
      <c r="AX10" s="224">
        <v>15</v>
      </c>
      <c r="AY10" s="224">
        <v>16</v>
      </c>
      <c r="AZ10" s="224">
        <v>17</v>
      </c>
      <c r="BA10" s="224">
        <v>18</v>
      </c>
      <c r="BB10" s="224">
        <v>19</v>
      </c>
      <c r="BC10" s="224">
        <v>20</v>
      </c>
      <c r="BD10" s="224">
        <v>21</v>
      </c>
      <c r="BE10" s="224">
        <v>22</v>
      </c>
      <c r="BF10" s="224">
        <v>23</v>
      </c>
      <c r="BG10" s="224">
        <v>24</v>
      </c>
      <c r="BH10" s="224">
        <v>25</v>
      </c>
      <c r="BI10" s="224">
        <v>26</v>
      </c>
      <c r="BJ10" s="224">
        <v>27</v>
      </c>
      <c r="BK10" s="224">
        <v>28</v>
      </c>
      <c r="BL10" s="224">
        <v>29</v>
      </c>
      <c r="BM10" s="224">
        <v>30</v>
      </c>
      <c r="BN10" s="224">
        <v>31</v>
      </c>
    </row>
    <row r="11" spans="1:66" ht="20.100000000000001" customHeight="1" x14ac:dyDescent="0.25">
      <c r="A11" s="427"/>
      <c r="B11" s="146" t="str">
        <f>IFERROR(IF(INDEX(TableEmployeeList[],Calc!$AC11,1)="","",INDEX(TableEmployeeList[],Calc!$AC11,1)),"")</f>
        <v>Jonah Peterson</v>
      </c>
      <c r="C11" s="147" t="str">
        <f>IFERROR(IF(INDEX(TableEmployeeList[],Calc!$AC11,2)="","",INDEX(TableEmployeeList[],Calc!$AC11,2)),"")</f>
        <v>HR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23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5"/>
    </row>
    <row r="12" spans="1:66" ht="20.100000000000001" customHeight="1" x14ac:dyDescent="0.25">
      <c r="B12" s="146" t="str">
        <f>IFERROR(IF(INDEX(TableEmployeeList[],Calc!$AC12,1)="","",INDEX(TableEmployeeList[],Calc!$AC12,1)),"")</f>
        <v>Laila Robinson</v>
      </c>
      <c r="C12" s="147" t="str">
        <f>IFERROR(IF(INDEX(TableEmployeeList[],Calc!$AC12,2)="","",INDEX(TableEmployeeList[],Calc!$AC12,2)),"")</f>
        <v>Marketing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23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5"/>
    </row>
    <row r="13" spans="1:66" ht="20.100000000000001" customHeight="1" x14ac:dyDescent="0.25">
      <c r="B13" s="146" t="str">
        <f>IFERROR(IF(INDEX(TableEmployeeList[],Calc!$AC13,1)="","",INDEX(TableEmployeeList[],Calc!$AC13,1)),"")</f>
        <v>Vincent Collins</v>
      </c>
      <c r="C13" s="147" t="str">
        <f>IFERROR(IF(INDEX(TableEmployeeList[],Calc!$AC13,2)="","",INDEX(TableEmployeeList[],Calc!$AC13,2)),"")</f>
        <v>Marketing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23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5"/>
    </row>
    <row r="14" spans="1:66" ht="20.100000000000001" customHeight="1" x14ac:dyDescent="0.25">
      <c r="B14" s="146" t="str">
        <f>IFERROR(IF(INDEX(TableEmployeeList[],Calc!$AC14,1)="","",INDEX(TableEmployeeList[],Calc!$AC14,1)),"")</f>
        <v>Noah Kim</v>
      </c>
      <c r="C14" s="147" t="str">
        <f>IFERROR(IF(INDEX(TableEmployeeList[],Calc!$AC14,2)="","",INDEX(TableEmployeeList[],Calc!$AC14,2)),"")</f>
        <v>Finance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23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5"/>
    </row>
    <row r="15" spans="1:66" ht="20.100000000000001" customHeight="1" x14ac:dyDescent="0.25">
      <c r="B15" s="146" t="str">
        <f>IFERROR(IF(INDEX(TableEmployeeList[],Calc!$AC15,1)="","",INDEX(TableEmployeeList[],Calc!$AC15,1)),"")</f>
        <v>Kane Watts</v>
      </c>
      <c r="C15" s="147" t="str">
        <f>IFERROR(IF(INDEX(TableEmployeeList[],Calc!$AC15,2)="","",INDEX(TableEmployeeList[],Calc!$AC15,2)),"")</f>
        <v>Finance</v>
      </c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23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5"/>
    </row>
    <row r="16" spans="1:66" ht="20.100000000000001" customHeight="1" x14ac:dyDescent="0.25">
      <c r="B16" s="146" t="str">
        <f>IFERROR(IF(INDEX(TableEmployeeList[],Calc!$AC16,1)="","",INDEX(TableEmployeeList[],Calc!$AC16,1)),"")</f>
        <v>Ryan Briggs</v>
      </c>
      <c r="C16" s="147" t="str">
        <f>IFERROR(IF(INDEX(TableEmployeeList[],Calc!$AC16,2)="","",INDEX(TableEmployeeList[],Calc!$AC16,2)),"")</f>
        <v>Accounting</v>
      </c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23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5"/>
    </row>
    <row r="17" spans="2:66" ht="20.100000000000001" customHeight="1" x14ac:dyDescent="0.25">
      <c r="B17" s="146" t="str">
        <f>IFERROR(IF(INDEX(TableEmployeeList[],Calc!$AC17,1)="","",INDEX(TableEmployeeList[],Calc!$AC17,1)),"")</f>
        <v>Kobe Murphy</v>
      </c>
      <c r="C17" s="147" t="str">
        <f>IFERROR(IF(INDEX(TableEmployeeList[],Calc!$AC17,2)="","",INDEX(TableEmployeeList[],Calc!$AC17,2)),"")</f>
        <v>Accounting</v>
      </c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23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5"/>
    </row>
    <row r="18" spans="2:66" ht="20.100000000000001" customHeight="1" x14ac:dyDescent="0.25">
      <c r="B18" s="146" t="str">
        <f>IFERROR(IF(INDEX(TableEmployeeList[],Calc!$AC18,1)="","",INDEX(TableEmployeeList[],Calc!$AC18,1)),"")</f>
        <v>Rylie Norman</v>
      </c>
      <c r="C18" s="147" t="str">
        <f>IFERROR(IF(INDEX(TableEmployeeList[],Calc!$AC18,2)="","",INDEX(TableEmployeeList[],Calc!$AC18,2)),"")</f>
        <v>Sales</v>
      </c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23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5"/>
    </row>
    <row r="19" spans="2:66" ht="20.100000000000001" customHeight="1" x14ac:dyDescent="0.25">
      <c r="B19" s="146" t="str">
        <f>IFERROR(IF(INDEX(TableEmployeeList[],Calc!$AC19,1)="","",INDEX(TableEmployeeList[],Calc!$AC19,1)),"")</f>
        <v>Adalynn Turner</v>
      </c>
      <c r="C19" s="147" t="str">
        <f>IFERROR(IF(INDEX(TableEmployeeList[],Calc!$AC19,2)="","",INDEX(TableEmployeeList[],Calc!$AC19,2)),"")</f>
        <v>Sales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23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5"/>
    </row>
    <row r="20" spans="2:66" ht="20.100000000000001" customHeight="1" x14ac:dyDescent="0.25">
      <c r="B20" s="146" t="str">
        <f>IFERROR(IF(INDEX(TableEmployeeList[],Calc!$AC20,1)="","",INDEX(TableEmployeeList[],Calc!$AC20,1)),"")</f>
        <v>Aylin Berry</v>
      </c>
      <c r="C20" s="147" t="str">
        <f>IFERROR(IF(INDEX(TableEmployeeList[],Calc!$AC20,2)="","",INDEX(TableEmployeeList[],Calc!$AC20,2)),"")</f>
        <v>Sales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23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5"/>
    </row>
    <row r="21" spans="2:66" ht="20.100000000000001" customHeight="1" x14ac:dyDescent="0.25">
      <c r="B21" s="146" t="str">
        <f>IFERROR(IF(INDEX(TableEmployeeList[],Calc!$AC21,1)="","",INDEX(TableEmployeeList[],Calc!$AC21,1)),"")</f>
        <v/>
      </c>
      <c r="C21" s="147" t="str">
        <f>IFERROR(IF(INDEX(TableEmployeeList[],Calc!$AC21,2)="","",INDEX(TableEmployeeList[],Calc!$AC21,2)),"")</f>
        <v/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23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5"/>
    </row>
    <row r="22" spans="2:66" ht="20.100000000000001" customHeight="1" x14ac:dyDescent="0.25">
      <c r="B22" s="146" t="str">
        <f>IFERROR(IF(INDEX(TableEmployeeList[],Calc!$AC22,1)="","",INDEX(TableEmployeeList[],Calc!$AC22,1)),"")</f>
        <v/>
      </c>
      <c r="C22" s="147" t="str">
        <f>IFERROR(IF(INDEX(TableEmployeeList[],Calc!$AC22,2)="","",INDEX(TableEmployeeList[],Calc!$AC22,2)),"")</f>
        <v/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23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5"/>
    </row>
    <row r="23" spans="2:66" ht="20.100000000000001" customHeight="1" x14ac:dyDescent="0.25">
      <c r="B23" s="146" t="str">
        <f>IFERROR(IF(INDEX(TableEmployeeList[],Calc!$AC23,1)="","",INDEX(TableEmployeeList[],Calc!$AC23,1)),"")</f>
        <v/>
      </c>
      <c r="C23" s="147" t="str">
        <f>IFERROR(IF(INDEX(TableEmployeeList[],Calc!$AC23,2)="","",INDEX(TableEmployeeList[],Calc!$AC23,2)),"")</f>
        <v/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23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5"/>
    </row>
    <row r="24" spans="2:66" ht="20.100000000000001" customHeight="1" x14ac:dyDescent="0.25">
      <c r="B24" s="146" t="str">
        <f>IFERROR(IF(INDEX(TableEmployeeList[],Calc!$AC24,1)="","",INDEX(TableEmployeeList[],Calc!$AC24,1)),"")</f>
        <v/>
      </c>
      <c r="C24" s="147" t="str">
        <f>IFERROR(IF(INDEX(TableEmployeeList[],Calc!$AC24,2)="","",INDEX(TableEmployeeList[],Calc!$AC24,2)),"")</f>
        <v/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23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5"/>
    </row>
    <row r="25" spans="2:66" ht="20.100000000000001" customHeight="1" x14ac:dyDescent="0.25">
      <c r="B25" s="146" t="str">
        <f>IFERROR(IF(INDEX(TableEmployeeList[],Calc!$AC25,1)="","",INDEX(TableEmployeeList[],Calc!$AC25,1)),"")</f>
        <v/>
      </c>
      <c r="C25" s="147" t="str">
        <f>IFERROR(IF(INDEX(TableEmployeeList[],Calc!$AC25,2)="","",INDEX(TableEmployeeList[],Calc!$AC25,2)),"")</f>
        <v/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23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5"/>
    </row>
    <row r="26" spans="2:66" ht="20.100000000000001" customHeight="1" x14ac:dyDescent="0.25">
      <c r="B26" s="146" t="str">
        <f>IFERROR(IF(INDEX(TableEmployeeList[],Calc!$AC26,1)="","",INDEX(TableEmployeeList[],Calc!$AC26,1)),"")</f>
        <v/>
      </c>
      <c r="C26" s="147" t="str">
        <f>IFERROR(IF(INDEX(TableEmployeeList[],Calc!$AC26,2)="","",INDEX(TableEmployeeList[],Calc!$AC26,2)),"")</f>
        <v/>
      </c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23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5"/>
    </row>
    <row r="27" spans="2:66" ht="20.100000000000001" customHeight="1" x14ac:dyDescent="0.25">
      <c r="B27" s="146" t="str">
        <f>IFERROR(IF(INDEX(TableEmployeeList[],Calc!$AC27,1)="","",INDEX(TableEmployeeList[],Calc!$AC27,1)),"")</f>
        <v/>
      </c>
      <c r="C27" s="147" t="str">
        <f>IFERROR(IF(INDEX(TableEmployeeList[],Calc!$AC27,2)="","",INDEX(TableEmployeeList[],Calc!$AC27,2)),"")</f>
        <v/>
      </c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23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5"/>
    </row>
    <row r="28" spans="2:66" ht="20.100000000000001" customHeight="1" x14ac:dyDescent="0.25">
      <c r="B28" s="146" t="str">
        <f>IFERROR(IF(INDEX(TableEmployeeList[],Calc!$AC28,1)="","",INDEX(TableEmployeeList[],Calc!$AC28,1)),"")</f>
        <v/>
      </c>
      <c r="C28" s="147" t="str">
        <f>IFERROR(IF(INDEX(TableEmployeeList[],Calc!$AC28,2)="","",INDEX(TableEmployeeList[],Calc!$AC28,2)),"")</f>
        <v/>
      </c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23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5"/>
    </row>
    <row r="29" spans="2:66" ht="20.100000000000001" customHeight="1" x14ac:dyDescent="0.25">
      <c r="B29" s="146" t="str">
        <f>IFERROR(IF(INDEX(TableEmployeeList[],Calc!$AC29,1)="","",INDEX(TableEmployeeList[],Calc!$AC29,1)),"")</f>
        <v/>
      </c>
      <c r="C29" s="147" t="str">
        <f>IFERROR(IF(INDEX(TableEmployeeList[],Calc!$AC29,2)="","",INDEX(TableEmployeeList[],Calc!$AC29,2)),"")</f>
        <v/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23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5"/>
    </row>
    <row r="30" spans="2:66" ht="20.100000000000001" customHeight="1" x14ac:dyDescent="0.25">
      <c r="B30" s="146" t="str">
        <f>IFERROR(IF(INDEX(TableEmployeeList[],Calc!$AC30,1)="","",INDEX(TableEmployeeList[],Calc!$AC30,1)),"")</f>
        <v/>
      </c>
      <c r="C30" s="147" t="str">
        <f>IFERROR(IF(INDEX(TableEmployeeList[],Calc!$AC30,2)="","",INDEX(TableEmployeeList[],Calc!$AC30,2)),"")</f>
        <v/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23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5"/>
    </row>
    <row r="31" spans="2:66" ht="20.100000000000001" customHeight="1" x14ac:dyDescent="0.25">
      <c r="B31" s="146" t="str">
        <f>IFERROR(IF(INDEX(TableEmployeeList[],Calc!$AC31,1)="","",INDEX(TableEmployeeList[],Calc!$AC31,1)),"")</f>
        <v/>
      </c>
      <c r="C31" s="147" t="str">
        <f>IFERROR(IF(INDEX(TableEmployeeList[],Calc!$AC31,2)="","",INDEX(TableEmployeeList[],Calc!$AC31,2)),"")</f>
        <v/>
      </c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23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5"/>
    </row>
    <row r="32" spans="2:66" ht="20.100000000000001" customHeight="1" x14ac:dyDescent="0.25">
      <c r="B32" s="146" t="str">
        <f>IFERROR(IF(INDEX(TableEmployeeList[],Calc!$AC32,1)="","",INDEX(TableEmployeeList[],Calc!$AC32,1)),"")</f>
        <v/>
      </c>
      <c r="C32" s="147" t="str">
        <f>IFERROR(IF(INDEX(TableEmployeeList[],Calc!$AC32,2)="","",INDEX(TableEmployeeList[],Calc!$AC32,2)),"")</f>
        <v/>
      </c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23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5"/>
    </row>
    <row r="33" spans="2:66" ht="20.100000000000001" customHeight="1" x14ac:dyDescent="0.25">
      <c r="B33" s="146" t="str">
        <f>IFERROR(IF(INDEX(TableEmployeeList[],Calc!$AC33,1)="","",INDEX(TableEmployeeList[],Calc!$AC33,1)),"")</f>
        <v/>
      </c>
      <c r="C33" s="147" t="str">
        <f>IFERROR(IF(INDEX(TableEmployeeList[],Calc!$AC33,2)="","",INDEX(TableEmployeeList[],Calc!$AC33,2)),"")</f>
        <v/>
      </c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23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5"/>
    </row>
    <row r="34" spans="2:66" ht="20.100000000000001" customHeight="1" x14ac:dyDescent="0.25">
      <c r="B34" s="146" t="str">
        <f>IFERROR(IF(INDEX(TableEmployeeList[],Calc!$AC34,1)="","",INDEX(TableEmployeeList[],Calc!$AC34,1)),"")</f>
        <v/>
      </c>
      <c r="C34" s="147" t="str">
        <f>IFERROR(IF(INDEX(TableEmployeeList[],Calc!$AC34,2)="","",INDEX(TableEmployeeList[],Calc!$AC34,2)),"")</f>
        <v/>
      </c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23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5"/>
    </row>
    <row r="35" spans="2:66" ht="20.100000000000001" customHeight="1" x14ac:dyDescent="0.25">
      <c r="B35" s="146" t="str">
        <f>IFERROR(IF(INDEX(TableEmployeeList[],Calc!$AC35,1)="","",INDEX(TableEmployeeList[],Calc!$AC35,1)),"")</f>
        <v/>
      </c>
      <c r="C35" s="147" t="str">
        <f>IFERROR(IF(INDEX(TableEmployeeList[],Calc!$AC35,2)="","",INDEX(TableEmployeeList[],Calc!$AC35,2)),"")</f>
        <v/>
      </c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23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5"/>
    </row>
    <row r="36" spans="2:66" ht="20.100000000000001" customHeight="1" x14ac:dyDescent="0.25">
      <c r="B36" s="146" t="str">
        <f>IFERROR(IF(INDEX(TableEmployeeList[],Calc!$AC36,1)="","",INDEX(TableEmployeeList[],Calc!$AC36,1)),"")</f>
        <v/>
      </c>
      <c r="C36" s="147" t="str">
        <f>IFERROR(IF(INDEX(TableEmployeeList[],Calc!$AC36,2)="","",INDEX(TableEmployeeList[],Calc!$AC36,2)),"")</f>
        <v/>
      </c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23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5"/>
    </row>
    <row r="37" spans="2:66" ht="20.100000000000001" customHeight="1" x14ac:dyDescent="0.25">
      <c r="B37" s="146" t="str">
        <f>IFERROR(IF(INDEX(TableEmployeeList[],Calc!$AC37,1)="","",INDEX(TableEmployeeList[],Calc!$AC37,1)),"")</f>
        <v/>
      </c>
      <c r="C37" s="147" t="str">
        <f>IFERROR(IF(INDEX(TableEmployeeList[],Calc!$AC37,2)="","",INDEX(TableEmployeeList[],Calc!$AC37,2)),"")</f>
        <v/>
      </c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23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5"/>
    </row>
    <row r="38" spans="2:66" ht="20.100000000000001" customHeight="1" x14ac:dyDescent="0.25">
      <c r="B38" s="146" t="str">
        <f>IFERROR(IF(INDEX(TableEmployeeList[],Calc!$AC38,1)="","",INDEX(TableEmployeeList[],Calc!$AC38,1)),"")</f>
        <v/>
      </c>
      <c r="C38" s="147" t="str">
        <f>IFERROR(IF(INDEX(TableEmployeeList[],Calc!$AC38,2)="","",INDEX(TableEmployeeList[],Calc!$AC38,2)),"")</f>
        <v/>
      </c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23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5"/>
    </row>
    <row r="39" spans="2:66" ht="20.100000000000001" customHeight="1" x14ac:dyDescent="0.25">
      <c r="B39" s="146" t="str">
        <f>IFERROR(IF(INDEX(TableEmployeeList[],Calc!$AC39,1)="","",INDEX(TableEmployeeList[],Calc!$AC39,1)),"")</f>
        <v/>
      </c>
      <c r="C39" s="147" t="str">
        <f>IFERROR(IF(INDEX(TableEmployeeList[],Calc!$AC39,2)="","",INDEX(TableEmployeeList[],Calc!$AC39,2)),"")</f>
        <v/>
      </c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23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5"/>
    </row>
    <row r="40" spans="2:66" ht="20.100000000000001" customHeight="1" x14ac:dyDescent="0.25">
      <c r="B40" s="146" t="str">
        <f>IFERROR(IF(INDEX(TableEmployeeList[],Calc!$AC40,1)="","",INDEX(TableEmployeeList[],Calc!$AC40,1)),"")</f>
        <v/>
      </c>
      <c r="C40" s="147" t="str">
        <f>IFERROR(IF(INDEX(TableEmployeeList[],Calc!$AC40,2)="","",INDEX(TableEmployeeList[],Calc!$AC40,2)),"")</f>
        <v/>
      </c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23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5"/>
    </row>
    <row r="41" spans="2:66" ht="20.100000000000001" customHeight="1" x14ac:dyDescent="0.25">
      <c r="B41" s="146" t="str">
        <f>IFERROR(IF(INDEX(TableEmployeeList[],Calc!$AC41,1)="","",INDEX(TableEmployeeList[],Calc!$AC41,1)),"")</f>
        <v/>
      </c>
      <c r="C41" s="147" t="str">
        <f>IFERROR(IF(INDEX(TableEmployeeList[],Calc!$AC41,2)="","",INDEX(TableEmployeeList[],Calc!$AC41,2)),"")</f>
        <v/>
      </c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23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5"/>
    </row>
    <row r="42" spans="2:66" ht="20.100000000000001" customHeight="1" x14ac:dyDescent="0.25">
      <c r="B42" s="146" t="str">
        <f>IFERROR(IF(INDEX(TableEmployeeList[],Calc!$AC42,1)="","",INDEX(TableEmployeeList[],Calc!$AC42,1)),"")</f>
        <v/>
      </c>
      <c r="C42" s="147" t="str">
        <f>IFERROR(IF(INDEX(TableEmployeeList[],Calc!$AC42,2)="","",INDEX(TableEmployeeList[],Calc!$AC42,2)),"")</f>
        <v/>
      </c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23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/>
      <c r="BM42" s="144"/>
      <c r="BN42" s="145"/>
    </row>
    <row r="43" spans="2:66" ht="20.100000000000001" customHeight="1" x14ac:dyDescent="0.25">
      <c r="B43" s="146" t="str">
        <f>IFERROR(IF(INDEX(TableEmployeeList[],Calc!$AC43,1)="","",INDEX(TableEmployeeList[],Calc!$AC43,1)),"")</f>
        <v/>
      </c>
      <c r="C43" s="147" t="str">
        <f>IFERROR(IF(INDEX(TableEmployeeList[],Calc!$AC43,2)="","",INDEX(TableEmployeeList[],Calc!$AC43,2)),"")</f>
        <v/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23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5"/>
    </row>
    <row r="44" spans="2:66" ht="20.100000000000001" customHeight="1" x14ac:dyDescent="0.25">
      <c r="B44" s="146" t="str">
        <f>IFERROR(IF(INDEX(TableEmployeeList[],Calc!$AC44,1)="","",INDEX(TableEmployeeList[],Calc!$AC44,1)),"")</f>
        <v/>
      </c>
      <c r="C44" s="147" t="str">
        <f>IFERROR(IF(INDEX(TableEmployeeList[],Calc!$AC44,2)="","",INDEX(TableEmployeeList[],Calc!$AC44,2)),"")</f>
        <v/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23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5"/>
    </row>
    <row r="45" spans="2:66" ht="20.100000000000001" customHeight="1" x14ac:dyDescent="0.25">
      <c r="B45" s="146" t="str">
        <f>IFERROR(IF(INDEX(TableEmployeeList[],Calc!$AC45,1)="","",INDEX(TableEmployeeList[],Calc!$AC45,1)),"")</f>
        <v/>
      </c>
      <c r="C45" s="147" t="str">
        <f>IFERROR(IF(INDEX(TableEmployeeList[],Calc!$AC45,2)="","",INDEX(TableEmployeeList[],Calc!$AC45,2)),"")</f>
        <v/>
      </c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23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5"/>
    </row>
    <row r="46" spans="2:66" ht="20.100000000000001" customHeight="1" x14ac:dyDescent="0.25">
      <c r="B46" s="146" t="str">
        <f>IFERROR(IF(INDEX(TableEmployeeList[],Calc!$AC46,1)="","",INDEX(TableEmployeeList[],Calc!$AC46,1)),"")</f>
        <v/>
      </c>
      <c r="C46" s="147" t="str">
        <f>IFERROR(IF(INDEX(TableEmployeeList[],Calc!$AC46,2)="","",INDEX(TableEmployeeList[],Calc!$AC46,2)),"")</f>
        <v/>
      </c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23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5"/>
    </row>
    <row r="47" spans="2:66" ht="20.100000000000001" customHeight="1" x14ac:dyDescent="0.25">
      <c r="B47" s="146" t="str">
        <f>IFERROR(IF(INDEX(TableEmployeeList[],Calc!$AC47,1)="","",INDEX(TableEmployeeList[],Calc!$AC47,1)),"")</f>
        <v/>
      </c>
      <c r="C47" s="147" t="str">
        <f>IFERROR(IF(INDEX(TableEmployeeList[],Calc!$AC47,2)="","",INDEX(TableEmployeeList[],Calc!$AC47,2)),"")</f>
        <v/>
      </c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23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5"/>
    </row>
    <row r="48" spans="2:66" ht="20.100000000000001" customHeight="1" x14ac:dyDescent="0.25">
      <c r="B48" s="146" t="str">
        <f>IFERROR(IF(INDEX(TableEmployeeList[],Calc!$AC48,1)="","",INDEX(TableEmployeeList[],Calc!$AC48,1)),"")</f>
        <v/>
      </c>
      <c r="C48" s="147" t="str">
        <f>IFERROR(IF(INDEX(TableEmployeeList[],Calc!$AC48,2)="","",INDEX(TableEmployeeList[],Calc!$AC48,2)),"")</f>
        <v/>
      </c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23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5"/>
    </row>
    <row r="49" spans="2:66" ht="20.100000000000001" customHeight="1" x14ac:dyDescent="0.25">
      <c r="B49" s="146" t="str">
        <f>IFERROR(IF(INDEX(TableEmployeeList[],Calc!$AC49,1)="","",INDEX(TableEmployeeList[],Calc!$AC49,1)),"")</f>
        <v/>
      </c>
      <c r="C49" s="147" t="str">
        <f>IFERROR(IF(INDEX(TableEmployeeList[],Calc!$AC49,2)="","",INDEX(TableEmployeeList[],Calc!$AC49,2)),"")</f>
        <v/>
      </c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23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5"/>
    </row>
    <row r="50" spans="2:66" ht="20.100000000000001" customHeight="1" x14ac:dyDescent="0.25">
      <c r="B50" s="146" t="str">
        <f>IFERROR(IF(INDEX(TableEmployeeList[],Calc!$AC50,1)="","",INDEX(TableEmployeeList[],Calc!$AC50,1)),"")</f>
        <v/>
      </c>
      <c r="C50" s="147" t="str">
        <f>IFERROR(IF(INDEX(TableEmployeeList[],Calc!$AC50,2)="","",INDEX(TableEmployeeList[],Calc!$AC50,2)),"")</f>
        <v/>
      </c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23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5"/>
    </row>
    <row r="51" spans="2:66" ht="20.100000000000001" customHeight="1" x14ac:dyDescent="0.25">
      <c r="B51" s="146" t="str">
        <f>IFERROR(IF(INDEX(TableEmployeeList[],Calc!$AC51,1)="","",INDEX(TableEmployeeList[],Calc!$AC51,1)),"")</f>
        <v/>
      </c>
      <c r="C51" s="147" t="str">
        <f>IFERROR(IF(INDEX(TableEmployeeList[],Calc!$AC51,2)="","",INDEX(TableEmployeeList[],Calc!$AC51,2)),"")</f>
        <v/>
      </c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23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5"/>
    </row>
    <row r="52" spans="2:66" ht="20.100000000000001" customHeight="1" x14ac:dyDescent="0.25">
      <c r="B52" s="146" t="str">
        <f>IFERROR(IF(INDEX(TableEmployeeList[],Calc!$AC52,1)="","",INDEX(TableEmployeeList[],Calc!$AC52,1)),"")</f>
        <v/>
      </c>
      <c r="C52" s="147" t="str">
        <f>IFERROR(IF(INDEX(TableEmployeeList[],Calc!$AC52,2)="","",INDEX(TableEmployeeList[],Calc!$AC52,2)),"")</f>
        <v/>
      </c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23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5"/>
    </row>
    <row r="53" spans="2:66" ht="20.100000000000001" customHeight="1" x14ac:dyDescent="0.25">
      <c r="B53" s="146" t="str">
        <f>IFERROR(IF(INDEX(TableEmployeeList[],Calc!$AC53,1)="","",INDEX(TableEmployeeList[],Calc!$AC53,1)),"")</f>
        <v/>
      </c>
      <c r="C53" s="147" t="str">
        <f>IFERROR(IF(INDEX(TableEmployeeList[],Calc!$AC53,2)="","",INDEX(TableEmployeeList[],Calc!$AC53,2)),"")</f>
        <v/>
      </c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23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5"/>
    </row>
    <row r="54" spans="2:66" ht="20.100000000000001" customHeight="1" x14ac:dyDescent="0.25">
      <c r="B54" s="146" t="str">
        <f>IFERROR(IF(INDEX(TableEmployeeList[],Calc!$AC54,1)="","",INDEX(TableEmployeeList[],Calc!$AC54,1)),"")</f>
        <v/>
      </c>
      <c r="C54" s="147" t="str">
        <f>IFERROR(IF(INDEX(TableEmployeeList[],Calc!$AC54,2)="","",INDEX(TableEmployeeList[],Calc!$AC54,2)),"")</f>
        <v/>
      </c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23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5"/>
    </row>
    <row r="55" spans="2:66" ht="20.100000000000001" customHeight="1" x14ac:dyDescent="0.25">
      <c r="B55" s="146" t="str">
        <f>IFERROR(IF(INDEX(TableEmployeeList[],Calc!$AC55,1)="","",INDEX(TableEmployeeList[],Calc!$AC55,1)),"")</f>
        <v/>
      </c>
      <c r="C55" s="147" t="str">
        <f>IFERROR(IF(INDEX(TableEmployeeList[],Calc!$AC55,2)="","",INDEX(TableEmployeeList[],Calc!$AC55,2)),"")</f>
        <v/>
      </c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23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5"/>
    </row>
    <row r="56" spans="2:66" ht="20.100000000000001" customHeight="1" x14ac:dyDescent="0.25">
      <c r="B56" s="146" t="str">
        <f>IFERROR(IF(INDEX(TableEmployeeList[],Calc!$AC56,1)="","",INDEX(TableEmployeeList[],Calc!$AC56,1)),"")</f>
        <v/>
      </c>
      <c r="C56" s="147" t="str">
        <f>IFERROR(IF(INDEX(TableEmployeeList[],Calc!$AC56,2)="","",INDEX(TableEmployeeList[],Calc!$AC56,2)),"")</f>
        <v/>
      </c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23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  <c r="BC56" s="144"/>
      <c r="BD56" s="144"/>
      <c r="BE56" s="144"/>
      <c r="BF56" s="144"/>
      <c r="BG56" s="144"/>
      <c r="BH56" s="144"/>
      <c r="BI56" s="144"/>
      <c r="BJ56" s="144"/>
      <c r="BK56" s="144"/>
      <c r="BL56" s="144"/>
      <c r="BM56" s="144"/>
      <c r="BN56" s="145"/>
    </row>
    <row r="57" spans="2:66" ht="20.100000000000001" customHeight="1" x14ac:dyDescent="0.25">
      <c r="B57" s="146" t="str">
        <f>IFERROR(IF(INDEX(TableEmployeeList[],Calc!$AC57,1)="","",INDEX(TableEmployeeList[],Calc!$AC57,1)),"")</f>
        <v/>
      </c>
      <c r="C57" s="147" t="str">
        <f>IFERROR(IF(INDEX(TableEmployeeList[],Calc!$AC57,2)="","",INDEX(TableEmployeeList[],Calc!$AC57,2)),"")</f>
        <v/>
      </c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23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144"/>
      <c r="BB57" s="144"/>
      <c r="BC57" s="144"/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5"/>
    </row>
    <row r="58" spans="2:66" ht="20.100000000000001" customHeight="1" x14ac:dyDescent="0.25">
      <c r="B58" s="146" t="str">
        <f>IFERROR(IF(INDEX(TableEmployeeList[],Calc!$AC58,1)="","",INDEX(TableEmployeeList[],Calc!$AC58,1)),"")</f>
        <v/>
      </c>
      <c r="C58" s="147" t="str">
        <f>IFERROR(IF(INDEX(TableEmployeeList[],Calc!$AC58,2)="","",INDEX(TableEmployeeList[],Calc!$AC58,2)),"")</f>
        <v/>
      </c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23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5"/>
    </row>
    <row r="59" spans="2:66" ht="20.100000000000001" customHeight="1" x14ac:dyDescent="0.25">
      <c r="B59" s="146" t="str">
        <f>IFERROR(IF(INDEX(TableEmployeeList[],Calc!$AC59,1)="","",INDEX(TableEmployeeList[],Calc!$AC59,1)),"")</f>
        <v/>
      </c>
      <c r="C59" s="147" t="str">
        <f>IFERROR(IF(INDEX(TableEmployeeList[],Calc!$AC59,2)="","",INDEX(TableEmployeeList[],Calc!$AC59,2)),"")</f>
        <v/>
      </c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23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5"/>
    </row>
    <row r="60" spans="2:66" ht="20.100000000000001" customHeight="1" x14ac:dyDescent="0.25">
      <c r="B60" s="146" t="str">
        <f>IFERROR(IF(INDEX(TableEmployeeList[],Calc!$AC60,1)="","",INDEX(TableEmployeeList[],Calc!$AC60,1)),"")</f>
        <v/>
      </c>
      <c r="C60" s="147" t="str">
        <f>IFERROR(IF(INDEX(TableEmployeeList[],Calc!$AC60,2)="","",INDEX(TableEmployeeList[],Calc!$AC60,2)),"")</f>
        <v/>
      </c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23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5"/>
    </row>
    <row r="61" spans="2:66" ht="20.100000000000001" customHeight="1" x14ac:dyDescent="0.25">
      <c r="B61" s="146" t="str">
        <f>IFERROR(IF(INDEX(TableEmployeeList[],Calc!$AC61,1)="","",INDEX(TableEmployeeList[],Calc!$AC61,1)),"")</f>
        <v/>
      </c>
      <c r="C61" s="147" t="str">
        <f>IFERROR(IF(INDEX(TableEmployeeList[],Calc!$AC61,2)="","",INDEX(TableEmployeeList[],Calc!$AC61,2)),"")</f>
        <v/>
      </c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23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144"/>
      <c r="BN61" s="145"/>
    </row>
    <row r="62" spans="2:66" ht="20.100000000000001" customHeight="1" x14ac:dyDescent="0.25">
      <c r="B62" s="146" t="str">
        <f>IFERROR(IF(INDEX(TableEmployeeList[],Calc!$AC62,1)="","",INDEX(TableEmployeeList[],Calc!$AC62,1)),"")</f>
        <v/>
      </c>
      <c r="C62" s="147" t="str">
        <f>IFERROR(IF(INDEX(TableEmployeeList[],Calc!$AC62,2)="","",INDEX(TableEmployeeList[],Calc!$AC62,2)),"")</f>
        <v/>
      </c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23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/>
      <c r="BD62" s="144"/>
      <c r="BE62" s="144"/>
      <c r="BF62" s="144"/>
      <c r="BG62" s="144"/>
      <c r="BH62" s="144"/>
      <c r="BI62" s="144"/>
      <c r="BJ62" s="144"/>
      <c r="BK62" s="144"/>
      <c r="BL62" s="144"/>
      <c r="BM62" s="144"/>
      <c r="BN62" s="145"/>
    </row>
    <row r="63" spans="2:66" ht="20.100000000000001" customHeight="1" x14ac:dyDescent="0.25">
      <c r="B63" s="146" t="str">
        <f>IFERROR(IF(INDEX(TableEmployeeList[],Calc!$AC63,1)="","",INDEX(TableEmployeeList[],Calc!$AC63,1)),"")</f>
        <v/>
      </c>
      <c r="C63" s="147" t="str">
        <f>IFERROR(IF(INDEX(TableEmployeeList[],Calc!$AC63,2)="","",INDEX(TableEmployeeList[],Calc!$AC63,2)),"")</f>
        <v/>
      </c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23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144"/>
      <c r="BN63" s="145"/>
    </row>
    <row r="64" spans="2:66" ht="20.100000000000001" customHeight="1" x14ac:dyDescent="0.25">
      <c r="B64" s="146" t="str">
        <f>IFERROR(IF(INDEX(TableEmployeeList[],Calc!$AC64,1)="","",INDEX(TableEmployeeList[],Calc!$AC64,1)),"")</f>
        <v/>
      </c>
      <c r="C64" s="147" t="str">
        <f>IFERROR(IF(INDEX(TableEmployeeList[],Calc!$AC64,2)="","",INDEX(TableEmployeeList[],Calc!$AC64,2)),"")</f>
        <v/>
      </c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23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5"/>
    </row>
    <row r="65" spans="2:66" ht="20.100000000000001" customHeight="1" x14ac:dyDescent="0.25">
      <c r="B65" s="146" t="str">
        <f>IFERROR(IF(INDEX(TableEmployeeList[],Calc!$AC65,1)="","",INDEX(TableEmployeeList[],Calc!$AC65,1)),"")</f>
        <v/>
      </c>
      <c r="C65" s="147" t="str">
        <f>IFERROR(IF(INDEX(TableEmployeeList[],Calc!$AC65,2)="","",INDEX(TableEmployeeList[],Calc!$AC65,2)),"")</f>
        <v/>
      </c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23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  <c r="AY65" s="144"/>
      <c r="AZ65" s="144"/>
      <c r="BA65" s="144"/>
      <c r="BB65" s="144"/>
      <c r="BC65" s="144"/>
      <c r="BD65" s="144"/>
      <c r="BE65" s="144"/>
      <c r="BF65" s="144"/>
      <c r="BG65" s="144"/>
      <c r="BH65" s="144"/>
      <c r="BI65" s="144"/>
      <c r="BJ65" s="144"/>
      <c r="BK65" s="144"/>
      <c r="BL65" s="144"/>
      <c r="BM65" s="144"/>
      <c r="BN65" s="145"/>
    </row>
    <row r="66" spans="2:66" ht="20.100000000000001" customHeight="1" x14ac:dyDescent="0.25">
      <c r="B66" s="146" t="str">
        <f>IFERROR(IF(INDEX(TableEmployeeList[],Calc!$AC66,1)="","",INDEX(TableEmployeeList[],Calc!$AC66,1)),"")</f>
        <v/>
      </c>
      <c r="C66" s="147" t="str">
        <f>IFERROR(IF(INDEX(TableEmployeeList[],Calc!$AC66,2)="","",INDEX(TableEmployeeList[],Calc!$AC66,2)),"")</f>
        <v/>
      </c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H66" s="144"/>
      <c r="AI66" s="23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4"/>
      <c r="AU66" s="144"/>
      <c r="AV66" s="144"/>
      <c r="AW66" s="144"/>
      <c r="AX66" s="144"/>
      <c r="AY66" s="144"/>
      <c r="AZ66" s="144"/>
      <c r="BA66" s="144"/>
      <c r="BB66" s="144"/>
      <c r="BC66" s="144"/>
      <c r="BD66" s="144"/>
      <c r="BE66" s="144"/>
      <c r="BF66" s="144"/>
      <c r="BG66" s="144"/>
      <c r="BH66" s="144"/>
      <c r="BI66" s="144"/>
      <c r="BJ66" s="144"/>
      <c r="BK66" s="144"/>
      <c r="BL66" s="144"/>
      <c r="BM66" s="144"/>
      <c r="BN66" s="145"/>
    </row>
    <row r="67" spans="2:66" ht="20.100000000000001" customHeight="1" x14ac:dyDescent="0.25">
      <c r="B67" s="146" t="str">
        <f>IFERROR(IF(INDEX(TableEmployeeList[],Calc!$AC67,1)="","",INDEX(TableEmployeeList[],Calc!$AC67,1)),"")</f>
        <v/>
      </c>
      <c r="C67" s="147" t="str">
        <f>IFERROR(IF(INDEX(TableEmployeeList[],Calc!$AC67,2)="","",INDEX(TableEmployeeList[],Calc!$AC67,2)),"")</f>
        <v/>
      </c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23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5"/>
    </row>
    <row r="68" spans="2:66" ht="20.100000000000001" customHeight="1" x14ac:dyDescent="0.25">
      <c r="B68" s="146" t="str">
        <f>IFERROR(IF(INDEX(TableEmployeeList[],Calc!$AC68,1)="","",INDEX(TableEmployeeList[],Calc!$AC68,1)),"")</f>
        <v/>
      </c>
      <c r="C68" s="147" t="str">
        <f>IFERROR(IF(INDEX(TableEmployeeList[],Calc!$AC68,2)="","",INDEX(TableEmployeeList[],Calc!$AC68,2)),"")</f>
        <v/>
      </c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234"/>
      <c r="AJ68" s="144"/>
      <c r="AK68" s="144"/>
      <c r="AL68" s="144"/>
      <c r="AM68" s="144"/>
      <c r="AN68" s="144"/>
      <c r="AO68" s="144"/>
      <c r="AP68" s="144"/>
      <c r="AQ68" s="144"/>
      <c r="AR68" s="144"/>
      <c r="AS68" s="144"/>
      <c r="AT68" s="144"/>
      <c r="AU68" s="144"/>
      <c r="AV68" s="144"/>
      <c r="AW68" s="144"/>
      <c r="AX68" s="144"/>
      <c r="AY68" s="144"/>
      <c r="AZ68" s="144"/>
      <c r="BA68" s="144"/>
      <c r="BB68" s="144"/>
      <c r="BC68" s="144"/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5"/>
    </row>
    <row r="69" spans="2:66" ht="20.100000000000001" customHeight="1" x14ac:dyDescent="0.25">
      <c r="B69" s="146" t="str">
        <f>IFERROR(IF(INDEX(TableEmployeeList[],Calc!$AC69,1)="","",INDEX(TableEmployeeList[],Calc!$AC69,1)),"")</f>
        <v/>
      </c>
      <c r="C69" s="147" t="str">
        <f>IFERROR(IF(INDEX(TableEmployeeList[],Calc!$AC69,2)="","",INDEX(TableEmployeeList[],Calc!$AC69,2)),"")</f>
        <v/>
      </c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23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  <c r="BM69" s="144"/>
      <c r="BN69" s="145"/>
    </row>
    <row r="70" spans="2:66" ht="20.100000000000001" customHeight="1" x14ac:dyDescent="0.25">
      <c r="B70" s="146" t="str">
        <f>IFERROR(IF(INDEX(TableEmployeeList[],Calc!$AC70,1)="","",INDEX(TableEmployeeList[],Calc!$AC70,1)),"")</f>
        <v/>
      </c>
      <c r="C70" s="147" t="str">
        <f>IFERROR(IF(INDEX(TableEmployeeList[],Calc!$AC70,2)="","",INDEX(TableEmployeeList[],Calc!$AC70,2)),"")</f>
        <v/>
      </c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23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4"/>
      <c r="BB70" s="144"/>
      <c r="BC70" s="144"/>
      <c r="BD70" s="144"/>
      <c r="BE70" s="144"/>
      <c r="BF70" s="144"/>
      <c r="BG70" s="144"/>
      <c r="BH70" s="144"/>
      <c r="BI70" s="144"/>
      <c r="BJ70" s="144"/>
      <c r="BK70" s="144"/>
      <c r="BL70" s="144"/>
      <c r="BM70" s="144"/>
      <c r="BN70" s="145"/>
    </row>
    <row r="71" spans="2:66" ht="20.100000000000001" customHeight="1" x14ac:dyDescent="0.25">
      <c r="B71" s="146" t="str">
        <f>IFERROR(IF(INDEX(TableEmployeeList[],Calc!$AC71,1)="","",INDEX(TableEmployeeList[],Calc!$AC71,1)),"")</f>
        <v/>
      </c>
      <c r="C71" s="147" t="str">
        <f>IFERROR(IF(INDEX(TableEmployeeList[],Calc!$AC71,2)="","",INDEX(TableEmployeeList[],Calc!$AC71,2)),"")</f>
        <v/>
      </c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23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5"/>
    </row>
    <row r="72" spans="2:66" ht="20.100000000000001" customHeight="1" x14ac:dyDescent="0.25">
      <c r="B72" s="146" t="str">
        <f>IFERROR(IF(INDEX(TableEmployeeList[],Calc!$AC72,1)="","",INDEX(TableEmployeeList[],Calc!$AC72,1)),"")</f>
        <v/>
      </c>
      <c r="C72" s="147" t="str">
        <f>IFERROR(IF(INDEX(TableEmployeeList[],Calc!$AC72,2)="","",INDEX(TableEmployeeList[],Calc!$AC72,2)),"")</f>
        <v/>
      </c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H72" s="144"/>
      <c r="AI72" s="234"/>
      <c r="AJ72" s="144"/>
      <c r="AK72" s="144"/>
      <c r="AL72" s="144"/>
      <c r="AM72" s="144"/>
      <c r="AN72" s="144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  <c r="AY72" s="144"/>
      <c r="AZ72" s="144"/>
      <c r="BA72" s="144"/>
      <c r="BB72" s="144"/>
      <c r="BC72" s="144"/>
      <c r="BD72" s="144"/>
      <c r="BE72" s="144"/>
      <c r="BF72" s="144"/>
      <c r="BG72" s="144"/>
      <c r="BH72" s="144"/>
      <c r="BI72" s="144"/>
      <c r="BJ72" s="144"/>
      <c r="BK72" s="144"/>
      <c r="BL72" s="144"/>
      <c r="BM72" s="144"/>
      <c r="BN72" s="145"/>
    </row>
    <row r="73" spans="2:66" ht="20.100000000000001" customHeight="1" x14ac:dyDescent="0.25">
      <c r="B73" s="146" t="str">
        <f>IFERROR(IF(INDEX(TableEmployeeList[],Calc!$AC73,1)="","",INDEX(TableEmployeeList[],Calc!$AC73,1)),"")</f>
        <v/>
      </c>
      <c r="C73" s="147" t="str">
        <f>IFERROR(IF(INDEX(TableEmployeeList[],Calc!$AC73,2)="","",INDEX(TableEmployeeList[],Calc!$AC73,2)),"")</f>
        <v/>
      </c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23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5"/>
    </row>
    <row r="74" spans="2:66" ht="20.100000000000001" customHeight="1" x14ac:dyDescent="0.25">
      <c r="B74" s="146" t="str">
        <f>IFERROR(IF(INDEX(TableEmployeeList[],Calc!$AC74,1)="","",INDEX(TableEmployeeList[],Calc!$AC74,1)),"")</f>
        <v/>
      </c>
      <c r="C74" s="147" t="str">
        <f>IFERROR(IF(INDEX(TableEmployeeList[],Calc!$AC74,2)="","",INDEX(TableEmployeeList[],Calc!$AC74,2)),"")</f>
        <v/>
      </c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23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5"/>
    </row>
    <row r="75" spans="2:66" ht="20.100000000000001" customHeight="1" x14ac:dyDescent="0.25">
      <c r="B75" s="146" t="str">
        <f>IFERROR(IF(INDEX(TableEmployeeList[],Calc!$AC75,1)="","",INDEX(TableEmployeeList[],Calc!$AC75,1)),"")</f>
        <v/>
      </c>
      <c r="C75" s="147" t="str">
        <f>IFERROR(IF(INDEX(TableEmployeeList[],Calc!$AC75,2)="","",INDEX(TableEmployeeList[],Calc!$AC75,2)),"")</f>
        <v/>
      </c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23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144"/>
      <c r="AW75" s="144"/>
      <c r="AX75" s="144"/>
      <c r="AY75" s="144"/>
      <c r="AZ75" s="144"/>
      <c r="BA75" s="144"/>
      <c r="BB75" s="144"/>
      <c r="BC75" s="144"/>
      <c r="BD75" s="144"/>
      <c r="BE75" s="144"/>
      <c r="BF75" s="144"/>
      <c r="BG75" s="144"/>
      <c r="BH75" s="144"/>
      <c r="BI75" s="144"/>
      <c r="BJ75" s="144"/>
      <c r="BK75" s="144"/>
      <c r="BL75" s="144"/>
      <c r="BM75" s="144"/>
      <c r="BN75" s="145"/>
    </row>
    <row r="76" spans="2:66" ht="20.100000000000001" customHeight="1" x14ac:dyDescent="0.25">
      <c r="B76" s="146" t="str">
        <f>IFERROR(IF(INDEX(TableEmployeeList[],Calc!$AC76,1)="","",INDEX(TableEmployeeList[],Calc!$AC76,1)),"")</f>
        <v/>
      </c>
      <c r="C76" s="147" t="str">
        <f>IFERROR(IF(INDEX(TableEmployeeList[],Calc!$AC76,2)="","",INDEX(TableEmployeeList[],Calc!$AC76,2)),"")</f>
        <v/>
      </c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23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  <c r="AY76" s="144"/>
      <c r="AZ76" s="144"/>
      <c r="BA76" s="144"/>
      <c r="BB76" s="144"/>
      <c r="BC76" s="144"/>
      <c r="BD76" s="144"/>
      <c r="BE76" s="144"/>
      <c r="BF76" s="144"/>
      <c r="BG76" s="144"/>
      <c r="BH76" s="144"/>
      <c r="BI76" s="144"/>
      <c r="BJ76" s="144"/>
      <c r="BK76" s="144"/>
      <c r="BL76" s="144"/>
      <c r="BM76" s="144"/>
      <c r="BN76" s="145"/>
    </row>
    <row r="77" spans="2:66" ht="20.100000000000001" customHeight="1" x14ac:dyDescent="0.25">
      <c r="B77" s="146" t="str">
        <f>IFERROR(IF(INDEX(TableEmployeeList[],Calc!$AC77,1)="","",INDEX(TableEmployeeList[],Calc!$AC77,1)),"")</f>
        <v/>
      </c>
      <c r="C77" s="147" t="str">
        <f>IFERROR(IF(INDEX(TableEmployeeList[],Calc!$AC77,2)="","",INDEX(TableEmployeeList[],Calc!$AC77,2)),"")</f>
        <v/>
      </c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23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  <c r="AY77" s="144"/>
      <c r="AZ77" s="144"/>
      <c r="BA77" s="144"/>
      <c r="BB77" s="144"/>
      <c r="BC77" s="144"/>
      <c r="BD77" s="144"/>
      <c r="BE77" s="144"/>
      <c r="BF77" s="144"/>
      <c r="BG77" s="144"/>
      <c r="BH77" s="144"/>
      <c r="BI77" s="144"/>
      <c r="BJ77" s="144"/>
      <c r="BK77" s="144"/>
      <c r="BL77" s="144"/>
      <c r="BM77" s="144"/>
      <c r="BN77" s="145"/>
    </row>
    <row r="78" spans="2:66" ht="20.100000000000001" customHeight="1" x14ac:dyDescent="0.25">
      <c r="B78" s="146" t="str">
        <f>IFERROR(IF(INDEX(TableEmployeeList[],Calc!$AC78,1)="","",INDEX(TableEmployeeList[],Calc!$AC78,1)),"")</f>
        <v/>
      </c>
      <c r="C78" s="147" t="str">
        <f>IFERROR(IF(INDEX(TableEmployeeList[],Calc!$AC78,2)="","",INDEX(TableEmployeeList[],Calc!$AC78,2)),"")</f>
        <v/>
      </c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23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4"/>
      <c r="AX78" s="144"/>
      <c r="AY78" s="144"/>
      <c r="AZ78" s="144"/>
      <c r="BA78" s="144"/>
      <c r="BB78" s="144"/>
      <c r="BC78" s="144"/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5"/>
    </row>
    <row r="79" spans="2:66" ht="20.100000000000001" customHeight="1" x14ac:dyDescent="0.25">
      <c r="B79" s="146" t="str">
        <f>IFERROR(IF(INDEX(TableEmployeeList[],Calc!$AC79,1)="","",INDEX(TableEmployeeList[],Calc!$AC79,1)),"")</f>
        <v/>
      </c>
      <c r="C79" s="147" t="str">
        <f>IFERROR(IF(INDEX(TableEmployeeList[],Calc!$AC79,2)="","",INDEX(TableEmployeeList[],Calc!$AC79,2)),"")</f>
        <v/>
      </c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23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4"/>
      <c r="AX79" s="144"/>
      <c r="AY79" s="144"/>
      <c r="AZ79" s="144"/>
      <c r="BA79" s="144"/>
      <c r="BB79" s="144"/>
      <c r="BC79" s="144"/>
      <c r="BD79" s="144"/>
      <c r="BE79" s="144"/>
      <c r="BF79" s="144"/>
      <c r="BG79" s="144"/>
      <c r="BH79" s="144"/>
      <c r="BI79" s="144"/>
      <c r="BJ79" s="144"/>
      <c r="BK79" s="144"/>
      <c r="BL79" s="144"/>
      <c r="BM79" s="144"/>
      <c r="BN79" s="145"/>
    </row>
    <row r="80" spans="2:66" ht="20.100000000000001" customHeight="1" x14ac:dyDescent="0.25">
      <c r="B80" s="146" t="str">
        <f>IFERROR(IF(INDEX(TableEmployeeList[],Calc!$AC80,1)="","",INDEX(TableEmployeeList[],Calc!$AC80,1)),"")</f>
        <v/>
      </c>
      <c r="C80" s="147" t="str">
        <f>IFERROR(IF(INDEX(TableEmployeeList[],Calc!$AC80,2)="","",INDEX(TableEmployeeList[],Calc!$AC80,2)),"")</f>
        <v/>
      </c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23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  <c r="AY80" s="144"/>
      <c r="AZ80" s="144"/>
      <c r="BA80" s="144"/>
      <c r="BB80" s="144"/>
      <c r="BC80" s="144"/>
      <c r="BD80" s="144"/>
      <c r="BE80" s="144"/>
      <c r="BF80" s="144"/>
      <c r="BG80" s="144"/>
      <c r="BH80" s="144"/>
      <c r="BI80" s="144"/>
      <c r="BJ80" s="144"/>
      <c r="BK80" s="144"/>
      <c r="BL80" s="144"/>
      <c r="BM80" s="144"/>
      <c r="BN80" s="145"/>
    </row>
    <row r="81" spans="2:66" ht="20.100000000000001" customHeight="1" x14ac:dyDescent="0.25">
      <c r="B81" s="146" t="str">
        <f>IFERROR(IF(INDEX(TableEmployeeList[],Calc!$AC81,1)="","",INDEX(TableEmployeeList[],Calc!$AC81,1)),"")</f>
        <v/>
      </c>
      <c r="C81" s="147" t="str">
        <f>IFERROR(IF(INDEX(TableEmployeeList[],Calc!$AC81,2)="","",INDEX(TableEmployeeList[],Calc!$AC81,2)),"")</f>
        <v/>
      </c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23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  <c r="BC81" s="144"/>
      <c r="BD81" s="144"/>
      <c r="BE81" s="144"/>
      <c r="BF81" s="144"/>
      <c r="BG81" s="144"/>
      <c r="BH81" s="144"/>
      <c r="BI81" s="144"/>
      <c r="BJ81" s="144"/>
      <c r="BK81" s="144"/>
      <c r="BL81" s="144"/>
      <c r="BM81" s="144"/>
      <c r="BN81" s="145"/>
    </row>
    <row r="82" spans="2:66" ht="20.100000000000001" customHeight="1" x14ac:dyDescent="0.25">
      <c r="B82" s="146" t="str">
        <f>IFERROR(IF(INDEX(TableEmployeeList[],Calc!$AC82,1)="","",INDEX(TableEmployeeList[],Calc!$AC82,1)),"")</f>
        <v/>
      </c>
      <c r="C82" s="147" t="str">
        <f>IFERROR(IF(INDEX(TableEmployeeList[],Calc!$AC82,2)="","",INDEX(TableEmployeeList[],Calc!$AC82,2)),"")</f>
        <v/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23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  <c r="AY82" s="144"/>
      <c r="AZ82" s="144"/>
      <c r="BA82" s="144"/>
      <c r="BB82" s="144"/>
      <c r="BC82" s="144"/>
      <c r="BD82" s="144"/>
      <c r="BE82" s="144"/>
      <c r="BF82" s="144"/>
      <c r="BG82" s="144"/>
      <c r="BH82" s="144"/>
      <c r="BI82" s="144"/>
      <c r="BJ82" s="144"/>
      <c r="BK82" s="144"/>
      <c r="BL82" s="144"/>
      <c r="BM82" s="144"/>
      <c r="BN82" s="145"/>
    </row>
    <row r="83" spans="2:66" ht="20.100000000000001" customHeight="1" x14ac:dyDescent="0.25">
      <c r="B83" s="146" t="str">
        <f>IFERROR(IF(INDEX(TableEmployeeList[],Calc!$AC83,1)="","",INDEX(TableEmployeeList[],Calc!$AC83,1)),"")</f>
        <v/>
      </c>
      <c r="C83" s="147" t="str">
        <f>IFERROR(IF(INDEX(TableEmployeeList[],Calc!$AC83,2)="","",INDEX(TableEmployeeList[],Calc!$AC83,2)),"")</f>
        <v/>
      </c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23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5"/>
    </row>
    <row r="84" spans="2:66" ht="20.100000000000001" customHeight="1" x14ac:dyDescent="0.25">
      <c r="B84" s="146" t="str">
        <f>IFERROR(IF(INDEX(TableEmployeeList[],Calc!$AC84,1)="","",INDEX(TableEmployeeList[],Calc!$AC84,1)),"")</f>
        <v/>
      </c>
      <c r="C84" s="147" t="str">
        <f>IFERROR(IF(INDEX(TableEmployeeList[],Calc!$AC84,2)="","",INDEX(TableEmployeeList[],Calc!$AC84,2)),"")</f>
        <v/>
      </c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23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  <c r="BB84" s="144"/>
      <c r="BC84" s="144"/>
      <c r="BD84" s="144"/>
      <c r="BE84" s="144"/>
      <c r="BF84" s="144"/>
      <c r="BG84" s="144"/>
      <c r="BH84" s="144"/>
      <c r="BI84" s="144"/>
      <c r="BJ84" s="144"/>
      <c r="BK84" s="144"/>
      <c r="BL84" s="144"/>
      <c r="BM84" s="144"/>
      <c r="BN84" s="145"/>
    </row>
    <row r="85" spans="2:66" ht="20.100000000000001" customHeight="1" x14ac:dyDescent="0.25">
      <c r="B85" s="146" t="str">
        <f>IFERROR(IF(INDEX(TableEmployeeList[],Calc!$AC85,1)="","",INDEX(TableEmployeeList[],Calc!$AC85,1)),"")</f>
        <v/>
      </c>
      <c r="C85" s="147" t="str">
        <f>IFERROR(IF(INDEX(TableEmployeeList[],Calc!$AC85,2)="","",INDEX(TableEmployeeList[],Calc!$AC85,2)),"")</f>
        <v/>
      </c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23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5"/>
    </row>
    <row r="86" spans="2:66" ht="20.100000000000001" customHeight="1" x14ac:dyDescent="0.25">
      <c r="B86" s="146" t="str">
        <f>IFERROR(IF(INDEX(TableEmployeeList[],Calc!$AC86,1)="","",INDEX(TableEmployeeList[],Calc!$AC86,1)),"")</f>
        <v/>
      </c>
      <c r="C86" s="147" t="str">
        <f>IFERROR(IF(INDEX(TableEmployeeList[],Calc!$AC86,2)="","",INDEX(TableEmployeeList[],Calc!$AC86,2)),"")</f>
        <v/>
      </c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23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  <c r="AY86" s="144"/>
      <c r="AZ86" s="144"/>
      <c r="BA86" s="144"/>
      <c r="BB86" s="144"/>
      <c r="BC86" s="144"/>
      <c r="BD86" s="144"/>
      <c r="BE86" s="144"/>
      <c r="BF86" s="144"/>
      <c r="BG86" s="144"/>
      <c r="BH86" s="144"/>
      <c r="BI86" s="144"/>
      <c r="BJ86" s="144"/>
      <c r="BK86" s="144"/>
      <c r="BL86" s="144"/>
      <c r="BM86" s="144"/>
      <c r="BN86" s="145"/>
    </row>
    <row r="87" spans="2:66" ht="20.100000000000001" customHeight="1" x14ac:dyDescent="0.25">
      <c r="B87" s="146" t="str">
        <f>IFERROR(IF(INDEX(TableEmployeeList[],Calc!$AC87,1)="","",INDEX(TableEmployeeList[],Calc!$AC87,1)),"")</f>
        <v/>
      </c>
      <c r="C87" s="147" t="str">
        <f>IFERROR(IF(INDEX(TableEmployeeList[],Calc!$AC87,2)="","",INDEX(TableEmployeeList[],Calc!$AC87,2)),"")</f>
        <v/>
      </c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23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5"/>
    </row>
    <row r="88" spans="2:66" ht="20.100000000000001" customHeight="1" x14ac:dyDescent="0.25">
      <c r="B88" s="146" t="str">
        <f>IFERROR(IF(INDEX(TableEmployeeList[],Calc!$AC88,1)="","",INDEX(TableEmployeeList[],Calc!$AC88,1)),"")</f>
        <v/>
      </c>
      <c r="C88" s="147" t="str">
        <f>IFERROR(IF(INDEX(TableEmployeeList[],Calc!$AC88,2)="","",INDEX(TableEmployeeList[],Calc!$AC88,2)),"")</f>
        <v/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23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  <c r="BB88" s="144"/>
      <c r="BC88" s="144"/>
      <c r="BD88" s="144"/>
      <c r="BE88" s="144"/>
      <c r="BF88" s="144"/>
      <c r="BG88" s="144"/>
      <c r="BH88" s="144"/>
      <c r="BI88" s="144"/>
      <c r="BJ88" s="144"/>
      <c r="BK88" s="144"/>
      <c r="BL88" s="144"/>
      <c r="BM88" s="144"/>
      <c r="BN88" s="145"/>
    </row>
    <row r="89" spans="2:66" ht="20.100000000000001" customHeight="1" x14ac:dyDescent="0.25">
      <c r="B89" s="146" t="str">
        <f>IFERROR(IF(INDEX(TableEmployeeList[],Calc!$AC89,1)="","",INDEX(TableEmployeeList[],Calc!$AC89,1)),"")</f>
        <v/>
      </c>
      <c r="C89" s="147" t="str">
        <f>IFERROR(IF(INDEX(TableEmployeeList[],Calc!$AC89,2)="","",INDEX(TableEmployeeList[],Calc!$AC89,2)),"")</f>
        <v/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23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  <c r="AY89" s="144"/>
      <c r="AZ89" s="144"/>
      <c r="BA89" s="144"/>
      <c r="BB89" s="144"/>
      <c r="BC89" s="144"/>
      <c r="BD89" s="144"/>
      <c r="BE89" s="144"/>
      <c r="BF89" s="144"/>
      <c r="BG89" s="144"/>
      <c r="BH89" s="144"/>
      <c r="BI89" s="144"/>
      <c r="BJ89" s="144"/>
      <c r="BK89" s="144"/>
      <c r="BL89" s="144"/>
      <c r="BM89" s="144"/>
      <c r="BN89" s="145"/>
    </row>
    <row r="90" spans="2:66" ht="20.100000000000001" customHeight="1" x14ac:dyDescent="0.25">
      <c r="B90" s="146" t="str">
        <f>IFERROR(IF(INDEX(TableEmployeeList[],Calc!$AC90,1)="","",INDEX(TableEmployeeList[],Calc!$AC90,1)),"")</f>
        <v/>
      </c>
      <c r="C90" s="147" t="str">
        <f>IFERROR(IF(INDEX(TableEmployeeList[],Calc!$AC90,2)="","",INDEX(TableEmployeeList[],Calc!$AC90,2)),"")</f>
        <v/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23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  <c r="AX90" s="144"/>
      <c r="AY90" s="144"/>
      <c r="AZ90" s="144"/>
      <c r="BA90" s="144"/>
      <c r="BB90" s="144"/>
      <c r="BC90" s="144"/>
      <c r="BD90" s="144"/>
      <c r="BE90" s="144"/>
      <c r="BF90" s="144"/>
      <c r="BG90" s="144"/>
      <c r="BH90" s="144"/>
      <c r="BI90" s="144"/>
      <c r="BJ90" s="144"/>
      <c r="BK90" s="144"/>
      <c r="BL90" s="144"/>
      <c r="BM90" s="144"/>
      <c r="BN90" s="145"/>
    </row>
    <row r="91" spans="2:66" ht="20.100000000000001" customHeight="1" x14ac:dyDescent="0.25">
      <c r="B91" s="146" t="str">
        <f>IFERROR(IF(INDEX(TableEmployeeList[],Calc!$AC91,1)="","",INDEX(TableEmployeeList[],Calc!$AC91,1)),"")</f>
        <v/>
      </c>
      <c r="C91" s="147" t="str">
        <f>IFERROR(IF(INDEX(TableEmployeeList[],Calc!$AC91,2)="","",INDEX(TableEmployeeList[],Calc!$AC91,2)),"")</f>
        <v/>
      </c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23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  <c r="BH91" s="144"/>
      <c r="BI91" s="144"/>
      <c r="BJ91" s="144"/>
      <c r="BK91" s="144"/>
      <c r="BL91" s="144"/>
      <c r="BM91" s="144"/>
      <c r="BN91" s="145"/>
    </row>
    <row r="92" spans="2:66" ht="20.100000000000001" customHeight="1" x14ac:dyDescent="0.25">
      <c r="B92" s="146" t="str">
        <f>IFERROR(IF(INDEX(TableEmployeeList[],Calc!$AC92,1)="","",INDEX(TableEmployeeList[],Calc!$AC92,1)),"")</f>
        <v/>
      </c>
      <c r="C92" s="147" t="str">
        <f>IFERROR(IF(INDEX(TableEmployeeList[],Calc!$AC92,2)="","",INDEX(TableEmployeeList[],Calc!$AC92,2)),"")</f>
        <v/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23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4"/>
      <c r="AY92" s="144"/>
      <c r="AZ92" s="144"/>
      <c r="BA92" s="144"/>
      <c r="BB92" s="144"/>
      <c r="BC92" s="144"/>
      <c r="BD92" s="144"/>
      <c r="BE92" s="144"/>
      <c r="BF92" s="144"/>
      <c r="BG92" s="144"/>
      <c r="BH92" s="144"/>
      <c r="BI92" s="144"/>
      <c r="BJ92" s="144"/>
      <c r="BK92" s="144"/>
      <c r="BL92" s="144"/>
      <c r="BM92" s="144"/>
      <c r="BN92" s="145"/>
    </row>
    <row r="93" spans="2:66" ht="20.100000000000001" customHeight="1" x14ac:dyDescent="0.25">
      <c r="B93" s="146" t="str">
        <f>IFERROR(IF(INDEX(TableEmployeeList[],Calc!$AC93,1)="","",INDEX(TableEmployeeList[],Calc!$AC93,1)),"")</f>
        <v/>
      </c>
      <c r="C93" s="147" t="str">
        <f>IFERROR(IF(INDEX(TableEmployeeList[],Calc!$AC93,2)="","",INDEX(TableEmployeeList[],Calc!$AC93,2)),"")</f>
        <v/>
      </c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23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4"/>
      <c r="AU93" s="144"/>
      <c r="AV93" s="144"/>
      <c r="AW93" s="144"/>
      <c r="AX93" s="144"/>
      <c r="AY93" s="144"/>
      <c r="AZ93" s="144"/>
      <c r="BA93" s="144"/>
      <c r="BB93" s="144"/>
      <c r="BC93" s="144"/>
      <c r="BD93" s="144"/>
      <c r="BE93" s="144"/>
      <c r="BF93" s="144"/>
      <c r="BG93" s="144"/>
      <c r="BH93" s="144"/>
      <c r="BI93" s="144"/>
      <c r="BJ93" s="144"/>
      <c r="BK93" s="144"/>
      <c r="BL93" s="144"/>
      <c r="BM93" s="144"/>
      <c r="BN93" s="145"/>
    </row>
    <row r="94" spans="2:66" ht="20.100000000000001" customHeight="1" x14ac:dyDescent="0.25">
      <c r="B94" s="146" t="str">
        <f>IFERROR(IF(INDEX(TableEmployeeList[],Calc!$AC94,1)="","",INDEX(TableEmployeeList[],Calc!$AC94,1)),"")</f>
        <v/>
      </c>
      <c r="C94" s="147" t="str">
        <f>IFERROR(IF(INDEX(TableEmployeeList[],Calc!$AC94,2)="","",INDEX(TableEmployeeList[],Calc!$AC94,2)),"")</f>
        <v/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23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4"/>
      <c r="BA94" s="144"/>
      <c r="BB94" s="144"/>
      <c r="BC94" s="144"/>
      <c r="BD94" s="144"/>
      <c r="BE94" s="144"/>
      <c r="BF94" s="144"/>
      <c r="BG94" s="144"/>
      <c r="BH94" s="144"/>
      <c r="BI94" s="144"/>
      <c r="BJ94" s="144"/>
      <c r="BK94" s="144"/>
      <c r="BL94" s="144"/>
      <c r="BM94" s="144"/>
      <c r="BN94" s="145"/>
    </row>
    <row r="95" spans="2:66" ht="20.100000000000001" customHeight="1" x14ac:dyDescent="0.25">
      <c r="B95" s="146" t="str">
        <f>IFERROR(IF(INDEX(TableEmployeeList[],Calc!$AC95,1)="","",INDEX(TableEmployeeList[],Calc!$AC95,1)),"")</f>
        <v/>
      </c>
      <c r="C95" s="147" t="str">
        <f>IFERROR(IF(INDEX(TableEmployeeList[],Calc!$AC95,2)="","",INDEX(TableEmployeeList[],Calc!$AC95,2)),"")</f>
        <v/>
      </c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23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  <c r="BM95" s="144"/>
      <c r="BN95" s="145"/>
    </row>
    <row r="96" spans="2:66" ht="20.100000000000001" customHeight="1" x14ac:dyDescent="0.25">
      <c r="B96" s="146" t="str">
        <f>IFERROR(IF(INDEX(TableEmployeeList[],Calc!$AC96,1)="","",INDEX(TableEmployeeList[],Calc!$AC96,1)),"")</f>
        <v/>
      </c>
      <c r="C96" s="147" t="str">
        <f>IFERROR(IF(INDEX(TableEmployeeList[],Calc!$AC96,2)="","",INDEX(TableEmployeeList[],Calc!$AC96,2)),"")</f>
        <v/>
      </c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23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4"/>
      <c r="AV96" s="144"/>
      <c r="AW96" s="144"/>
      <c r="AX96" s="144"/>
      <c r="AY96" s="144"/>
      <c r="AZ96" s="144"/>
      <c r="BA96" s="144"/>
      <c r="BB96" s="144"/>
      <c r="BC96" s="144"/>
      <c r="BD96" s="144"/>
      <c r="BE96" s="144"/>
      <c r="BF96" s="144"/>
      <c r="BG96" s="144"/>
      <c r="BH96" s="144"/>
      <c r="BI96" s="144"/>
      <c r="BJ96" s="144"/>
      <c r="BK96" s="144"/>
      <c r="BL96" s="144"/>
      <c r="BM96" s="144"/>
      <c r="BN96" s="145"/>
    </row>
    <row r="97" spans="2:66" ht="20.100000000000001" customHeight="1" x14ac:dyDescent="0.25">
      <c r="B97" s="146" t="str">
        <f>IFERROR(IF(INDEX(TableEmployeeList[],Calc!$AC97,1)="","",INDEX(TableEmployeeList[],Calc!$AC97,1)),"")</f>
        <v/>
      </c>
      <c r="C97" s="147" t="str">
        <f>IFERROR(IF(INDEX(TableEmployeeList[],Calc!$AC97,2)="","",INDEX(TableEmployeeList[],Calc!$AC97,2)),"")</f>
        <v/>
      </c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23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  <c r="BC97" s="144"/>
      <c r="BD97" s="144"/>
      <c r="BE97" s="144"/>
      <c r="BF97" s="144"/>
      <c r="BG97" s="144"/>
      <c r="BH97" s="144"/>
      <c r="BI97" s="144"/>
      <c r="BJ97" s="144"/>
      <c r="BK97" s="144"/>
      <c r="BL97" s="144"/>
      <c r="BM97" s="144"/>
      <c r="BN97" s="145"/>
    </row>
    <row r="98" spans="2:66" ht="20.100000000000001" customHeight="1" x14ac:dyDescent="0.25">
      <c r="B98" s="146" t="str">
        <f>IFERROR(IF(INDEX(TableEmployeeList[],Calc!$AC98,1)="","",INDEX(TableEmployeeList[],Calc!$AC98,1)),"")</f>
        <v/>
      </c>
      <c r="C98" s="147" t="str">
        <f>IFERROR(IF(INDEX(TableEmployeeList[],Calc!$AC98,2)="","",INDEX(TableEmployeeList[],Calc!$AC98,2)),"")</f>
        <v/>
      </c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23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4"/>
      <c r="AZ98" s="144"/>
      <c r="BA98" s="144"/>
      <c r="BB98" s="144"/>
      <c r="BC98" s="144"/>
      <c r="BD98" s="144"/>
      <c r="BE98" s="144"/>
      <c r="BF98" s="144"/>
      <c r="BG98" s="144"/>
      <c r="BH98" s="144"/>
      <c r="BI98" s="144"/>
      <c r="BJ98" s="144"/>
      <c r="BK98" s="144"/>
      <c r="BL98" s="144"/>
      <c r="BM98" s="144"/>
      <c r="BN98" s="145"/>
    </row>
    <row r="99" spans="2:66" ht="20.100000000000001" customHeight="1" x14ac:dyDescent="0.25">
      <c r="B99" s="146" t="str">
        <f>IFERROR(IF(INDEX(TableEmployeeList[],Calc!$AC99,1)="","",INDEX(TableEmployeeList[],Calc!$AC99,1)),"")</f>
        <v/>
      </c>
      <c r="C99" s="147" t="str">
        <f>IFERROR(IF(INDEX(TableEmployeeList[],Calc!$AC99,2)="","",INDEX(TableEmployeeList[],Calc!$AC99,2)),"")</f>
        <v/>
      </c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23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  <c r="BC99" s="144"/>
      <c r="BD99" s="144"/>
      <c r="BE99" s="144"/>
      <c r="BF99" s="144"/>
      <c r="BG99" s="144"/>
      <c r="BH99" s="144"/>
      <c r="BI99" s="144"/>
      <c r="BJ99" s="144"/>
      <c r="BK99" s="144"/>
      <c r="BL99" s="144"/>
      <c r="BM99" s="144"/>
      <c r="BN99" s="145"/>
    </row>
    <row r="100" spans="2:66" ht="20.100000000000001" customHeight="1" x14ac:dyDescent="0.25">
      <c r="B100" s="146" t="str">
        <f>IFERROR(IF(INDEX(TableEmployeeList[],Calc!$AC100,1)="","",INDEX(TableEmployeeList[],Calc!$AC100,1)),"")</f>
        <v/>
      </c>
      <c r="C100" s="147" t="str">
        <f>IFERROR(IF(INDEX(TableEmployeeList[],Calc!$AC100,2)="","",INDEX(TableEmployeeList[],Calc!$AC100,2)),"")</f>
        <v/>
      </c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23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/>
      <c r="BG100" s="144"/>
      <c r="BH100" s="144"/>
      <c r="BI100" s="144"/>
      <c r="BJ100" s="144"/>
      <c r="BK100" s="144"/>
      <c r="BL100" s="144"/>
      <c r="BM100" s="144"/>
      <c r="BN100" s="145"/>
    </row>
    <row r="101" spans="2:66" ht="20.100000000000001" customHeight="1" x14ac:dyDescent="0.25">
      <c r="B101" s="146" t="str">
        <f>IFERROR(IF(INDEX(TableEmployeeList[],Calc!$AC101,1)="","",INDEX(TableEmployeeList[],Calc!$AC101,1)),"")</f>
        <v/>
      </c>
      <c r="C101" s="147" t="str">
        <f>IFERROR(IF(INDEX(TableEmployeeList[],Calc!$AC101,2)="","",INDEX(TableEmployeeList[],Calc!$AC101,2)),"")</f>
        <v/>
      </c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23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4"/>
      <c r="BE101" s="144"/>
      <c r="BF101" s="144"/>
      <c r="BG101" s="144"/>
      <c r="BH101" s="144"/>
      <c r="BI101" s="144"/>
      <c r="BJ101" s="144"/>
      <c r="BK101" s="144"/>
      <c r="BL101" s="144"/>
      <c r="BM101" s="144"/>
      <c r="BN101" s="145"/>
    </row>
    <row r="102" spans="2:66" ht="20.100000000000001" customHeight="1" x14ac:dyDescent="0.25">
      <c r="B102" s="146" t="str">
        <f>IFERROR(IF(INDEX(TableEmployeeList[],Calc!$AC102,1)="","",INDEX(TableEmployeeList[],Calc!$AC102,1)),"")</f>
        <v/>
      </c>
      <c r="C102" s="147" t="str">
        <f>IFERROR(IF(INDEX(TableEmployeeList[],Calc!$AC102,2)="","",INDEX(TableEmployeeList[],Calc!$AC102,2)),"")</f>
        <v/>
      </c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23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4"/>
      <c r="AZ102" s="144"/>
      <c r="BA102" s="144"/>
      <c r="BB102" s="144"/>
      <c r="BC102" s="144"/>
      <c r="BD102" s="144"/>
      <c r="BE102" s="144"/>
      <c r="BF102" s="144"/>
      <c r="BG102" s="144"/>
      <c r="BH102" s="144"/>
      <c r="BI102" s="144"/>
      <c r="BJ102" s="144"/>
      <c r="BK102" s="144"/>
      <c r="BL102" s="144"/>
      <c r="BM102" s="144"/>
      <c r="BN102" s="145"/>
    </row>
    <row r="103" spans="2:66" ht="20.100000000000001" customHeight="1" x14ac:dyDescent="0.25">
      <c r="B103" s="146" t="str">
        <f>IFERROR(IF(INDEX(TableEmployeeList[],Calc!$AC103,1)="","",INDEX(TableEmployeeList[],Calc!$AC103,1)),"")</f>
        <v/>
      </c>
      <c r="C103" s="147" t="str">
        <f>IFERROR(IF(INDEX(TableEmployeeList[],Calc!$AC103,2)="","",INDEX(TableEmployeeList[],Calc!$AC103,2)),"")</f>
        <v/>
      </c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23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/>
      <c r="BG103" s="144"/>
      <c r="BH103" s="144"/>
      <c r="BI103" s="144"/>
      <c r="BJ103" s="144"/>
      <c r="BK103" s="144"/>
      <c r="BL103" s="144"/>
      <c r="BM103" s="144"/>
      <c r="BN103" s="145"/>
    </row>
    <row r="104" spans="2:66" ht="20.100000000000001" customHeight="1" x14ac:dyDescent="0.25">
      <c r="B104" s="146" t="str">
        <f>IFERROR(IF(INDEX(TableEmployeeList[],Calc!$AC104,1)="","",INDEX(TableEmployeeList[],Calc!$AC104,1)),"")</f>
        <v/>
      </c>
      <c r="C104" s="147" t="str">
        <f>IFERROR(IF(INDEX(TableEmployeeList[],Calc!$AC104,2)="","",INDEX(TableEmployeeList[],Calc!$AC104,2)),"")</f>
        <v/>
      </c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23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4"/>
      <c r="BF104" s="144"/>
      <c r="BG104" s="144"/>
      <c r="BH104" s="144"/>
      <c r="BI104" s="144"/>
      <c r="BJ104" s="144"/>
      <c r="BK104" s="144"/>
      <c r="BL104" s="144"/>
      <c r="BM104" s="144"/>
      <c r="BN104" s="145"/>
    </row>
    <row r="105" spans="2:66" ht="20.100000000000001" customHeight="1" x14ac:dyDescent="0.25">
      <c r="B105" s="146" t="str">
        <f>IFERROR(IF(INDEX(TableEmployeeList[],Calc!$AC105,1)="","",INDEX(TableEmployeeList[],Calc!$AC105,1)),"")</f>
        <v/>
      </c>
      <c r="C105" s="147" t="str">
        <f>IFERROR(IF(INDEX(TableEmployeeList[],Calc!$AC105,2)="","",INDEX(TableEmployeeList[],Calc!$AC105,2)),"")</f>
        <v/>
      </c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23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5"/>
    </row>
    <row r="106" spans="2:66" ht="20.100000000000001" customHeight="1" x14ac:dyDescent="0.25">
      <c r="B106" s="146" t="str">
        <f>IFERROR(IF(INDEX(TableEmployeeList[],Calc!$AC106,1)="","",INDEX(TableEmployeeList[],Calc!$AC106,1)),"")</f>
        <v/>
      </c>
      <c r="C106" s="147" t="str">
        <f>IFERROR(IF(INDEX(TableEmployeeList[],Calc!$AC106,2)="","",INDEX(TableEmployeeList[],Calc!$AC106,2)),"")</f>
        <v/>
      </c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4"/>
      <c r="AC106" s="144"/>
      <c r="AD106" s="144"/>
      <c r="AE106" s="144"/>
      <c r="AF106" s="144"/>
      <c r="AG106" s="144"/>
      <c r="AH106" s="144"/>
      <c r="AI106" s="23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144"/>
      <c r="AZ106" s="144"/>
      <c r="BA106" s="144"/>
      <c r="BB106" s="144"/>
      <c r="BC106" s="144"/>
      <c r="BD106" s="144"/>
      <c r="BE106" s="144"/>
      <c r="BF106" s="144"/>
      <c r="BG106" s="144"/>
      <c r="BH106" s="144"/>
      <c r="BI106" s="144"/>
      <c r="BJ106" s="144"/>
      <c r="BK106" s="144"/>
      <c r="BL106" s="144"/>
      <c r="BM106" s="144"/>
      <c r="BN106" s="145"/>
    </row>
    <row r="107" spans="2:66" ht="20.100000000000001" customHeight="1" x14ac:dyDescent="0.25">
      <c r="B107" s="146" t="str">
        <f>IFERROR(IF(INDEX(TableEmployeeList[],Calc!$AC107,1)="","",INDEX(TableEmployeeList[],Calc!$AC107,1)),"")</f>
        <v/>
      </c>
      <c r="C107" s="147" t="str">
        <f>IFERROR(IF(INDEX(TableEmployeeList[],Calc!$AC107,2)="","",INDEX(TableEmployeeList[],Calc!$AC107,2)),"")</f>
        <v/>
      </c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4"/>
      <c r="AC107" s="144"/>
      <c r="AD107" s="144"/>
      <c r="AE107" s="144"/>
      <c r="AF107" s="144"/>
      <c r="AG107" s="144"/>
      <c r="AH107" s="144"/>
      <c r="AI107" s="23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144"/>
      <c r="AZ107" s="144"/>
      <c r="BA107" s="144"/>
      <c r="BB107" s="144"/>
      <c r="BC107" s="144"/>
      <c r="BD107" s="144"/>
      <c r="BE107" s="144"/>
      <c r="BF107" s="144"/>
      <c r="BG107" s="144"/>
      <c r="BH107" s="144"/>
      <c r="BI107" s="144"/>
      <c r="BJ107" s="144"/>
      <c r="BK107" s="144"/>
      <c r="BL107" s="144"/>
      <c r="BM107" s="144"/>
      <c r="BN107" s="145"/>
    </row>
    <row r="108" spans="2:66" ht="20.100000000000001" customHeight="1" x14ac:dyDescent="0.25">
      <c r="B108" s="146" t="str">
        <f>IFERROR(IF(INDEX(TableEmployeeList[],Calc!$AC108,1)="","",INDEX(TableEmployeeList[],Calc!$AC108,1)),"")</f>
        <v/>
      </c>
      <c r="C108" s="147" t="str">
        <f>IFERROR(IF(INDEX(TableEmployeeList[],Calc!$AC108,2)="","",INDEX(TableEmployeeList[],Calc!$AC108,2)),"")</f>
        <v/>
      </c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23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44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5"/>
    </row>
    <row r="109" spans="2:66" ht="20.100000000000001" customHeight="1" x14ac:dyDescent="0.25">
      <c r="B109" s="146" t="str">
        <f>IFERROR(IF(INDEX(TableEmployeeList[],Calc!$AC109,1)="","",INDEX(TableEmployeeList[],Calc!$AC109,1)),"")</f>
        <v/>
      </c>
      <c r="C109" s="147" t="str">
        <f>IFERROR(IF(INDEX(TableEmployeeList[],Calc!$AC109,2)="","",INDEX(TableEmployeeList[],Calc!$AC109,2)),"")</f>
        <v/>
      </c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234"/>
      <c r="AJ109" s="144"/>
      <c r="AK109" s="144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44"/>
      <c r="AW109" s="144"/>
      <c r="AX109" s="144"/>
      <c r="AY109" s="144"/>
      <c r="AZ109" s="144"/>
      <c r="BA109" s="144"/>
      <c r="BB109" s="144"/>
      <c r="BC109" s="144"/>
      <c r="BD109" s="144"/>
      <c r="BE109" s="144"/>
      <c r="BF109" s="144"/>
      <c r="BG109" s="144"/>
      <c r="BH109" s="144"/>
      <c r="BI109" s="144"/>
      <c r="BJ109" s="144"/>
      <c r="BK109" s="144"/>
      <c r="BL109" s="144"/>
      <c r="BM109" s="144"/>
      <c r="BN109" s="145"/>
    </row>
    <row r="110" spans="2:66" ht="20.100000000000001" customHeight="1" x14ac:dyDescent="0.25">
      <c r="B110" s="146" t="str">
        <f>IFERROR(IF(INDEX(TableEmployeeList[],Calc!$AC110,1)="","",INDEX(TableEmployeeList[],Calc!$AC110,1)),"")</f>
        <v/>
      </c>
      <c r="C110" s="147" t="str">
        <f>IFERROR(IF(INDEX(TableEmployeeList[],Calc!$AC110,2)="","",INDEX(TableEmployeeList[],Calc!$AC110,2)),"")</f>
        <v/>
      </c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44"/>
      <c r="AB110" s="144"/>
      <c r="AC110" s="144"/>
      <c r="AD110" s="144"/>
      <c r="AE110" s="144"/>
      <c r="AF110" s="144"/>
      <c r="AG110" s="144"/>
      <c r="AH110" s="144"/>
      <c r="AI110" s="234"/>
      <c r="AJ110" s="144"/>
      <c r="AK110" s="144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44"/>
      <c r="AW110" s="144"/>
      <c r="AX110" s="144"/>
      <c r="AY110" s="144"/>
      <c r="AZ110" s="144"/>
      <c r="BA110" s="144"/>
      <c r="BB110" s="144"/>
      <c r="BC110" s="144"/>
      <c r="BD110" s="144"/>
      <c r="BE110" s="144"/>
      <c r="BF110" s="144"/>
      <c r="BG110" s="144"/>
      <c r="BH110" s="144"/>
      <c r="BI110" s="144"/>
      <c r="BJ110" s="144"/>
      <c r="BK110" s="144"/>
      <c r="BL110" s="144"/>
      <c r="BM110" s="144"/>
      <c r="BN110" s="145"/>
    </row>
    <row r="111" spans="2:66" ht="20.100000000000001" customHeight="1" x14ac:dyDescent="0.25">
      <c r="B111" s="146" t="str">
        <f>IFERROR(IF(INDEX(TableEmployeeList[],Calc!$AC111,1)="","",INDEX(TableEmployeeList[],Calc!$AC111,1)),"")</f>
        <v/>
      </c>
      <c r="C111" s="147" t="str">
        <f>IFERROR(IF(INDEX(TableEmployeeList[],Calc!$AC111,2)="","",INDEX(TableEmployeeList[],Calc!$AC111,2)),"")</f>
        <v/>
      </c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234"/>
      <c r="AJ111" s="144"/>
      <c r="AK111" s="144"/>
      <c r="AL111" s="144"/>
      <c r="AM111" s="144"/>
      <c r="AN111" s="144"/>
      <c r="AO111" s="144"/>
      <c r="AP111" s="144"/>
      <c r="AQ111" s="144"/>
      <c r="AR111" s="144"/>
      <c r="AS111" s="144"/>
      <c r="AT111" s="144"/>
      <c r="AU111" s="144"/>
      <c r="AV111" s="144"/>
      <c r="AW111" s="144"/>
      <c r="AX111" s="144"/>
      <c r="AY111" s="144"/>
      <c r="AZ111" s="144"/>
      <c r="BA111" s="144"/>
      <c r="BB111" s="144"/>
      <c r="BC111" s="144"/>
      <c r="BD111" s="144"/>
      <c r="BE111" s="144"/>
      <c r="BF111" s="144"/>
      <c r="BG111" s="144"/>
      <c r="BH111" s="144"/>
      <c r="BI111" s="144"/>
      <c r="BJ111" s="144"/>
      <c r="BK111" s="144"/>
      <c r="BL111" s="144"/>
      <c r="BM111" s="144"/>
      <c r="BN111" s="145"/>
    </row>
    <row r="112" spans="2:66" ht="20.100000000000001" customHeight="1" x14ac:dyDescent="0.25">
      <c r="B112" s="146" t="str">
        <f>IFERROR(IF(INDEX(TableEmployeeList[],Calc!$AC112,1)="","",INDEX(TableEmployeeList[],Calc!$AC112,1)),"")</f>
        <v/>
      </c>
      <c r="C112" s="147" t="str">
        <f>IFERROR(IF(INDEX(TableEmployeeList[],Calc!$AC112,2)="","",INDEX(TableEmployeeList[],Calc!$AC112,2)),"")</f>
        <v/>
      </c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44"/>
      <c r="AB112" s="144"/>
      <c r="AC112" s="144"/>
      <c r="AD112" s="144"/>
      <c r="AE112" s="144"/>
      <c r="AF112" s="144"/>
      <c r="AG112" s="144"/>
      <c r="AH112" s="144"/>
      <c r="AI112" s="234"/>
      <c r="AJ112" s="144"/>
      <c r="AK112" s="144"/>
      <c r="AL112" s="144"/>
      <c r="AM112" s="144"/>
      <c r="AN112" s="144"/>
      <c r="AO112" s="144"/>
      <c r="AP112" s="144"/>
      <c r="AQ112" s="144"/>
      <c r="AR112" s="144"/>
      <c r="AS112" s="144"/>
      <c r="AT112" s="144"/>
      <c r="AU112" s="144"/>
      <c r="AV112" s="144"/>
      <c r="AW112" s="144"/>
      <c r="AX112" s="144"/>
      <c r="AY112" s="144"/>
      <c r="AZ112" s="144"/>
      <c r="BA112" s="144"/>
      <c r="BB112" s="144"/>
      <c r="BC112" s="144"/>
      <c r="BD112" s="144"/>
      <c r="BE112" s="144"/>
      <c r="BF112" s="144"/>
      <c r="BG112" s="144"/>
      <c r="BH112" s="144"/>
      <c r="BI112" s="144"/>
      <c r="BJ112" s="144"/>
      <c r="BK112" s="144"/>
      <c r="BL112" s="144"/>
      <c r="BM112" s="144"/>
      <c r="BN112" s="145"/>
    </row>
    <row r="113" spans="2:66" ht="20.100000000000001" customHeight="1" x14ac:dyDescent="0.25">
      <c r="B113" s="146" t="str">
        <f>IFERROR(IF(INDEX(TableEmployeeList[],Calc!$AC113,1)="","",INDEX(TableEmployeeList[],Calc!$AC113,1)),"")</f>
        <v/>
      </c>
      <c r="C113" s="147" t="str">
        <f>IFERROR(IF(INDEX(TableEmployeeList[],Calc!$AC113,2)="","",INDEX(TableEmployeeList[],Calc!$AC113,2)),"")</f>
        <v/>
      </c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4"/>
      <c r="Z113" s="144"/>
      <c r="AA113" s="144"/>
      <c r="AB113" s="144"/>
      <c r="AC113" s="144"/>
      <c r="AD113" s="144"/>
      <c r="AE113" s="144"/>
      <c r="AF113" s="144"/>
      <c r="AG113" s="144"/>
      <c r="AH113" s="144"/>
      <c r="AI113" s="234"/>
      <c r="AJ113" s="144"/>
      <c r="AK113" s="144"/>
      <c r="AL113" s="144"/>
      <c r="AM113" s="144"/>
      <c r="AN113" s="144"/>
      <c r="AO113" s="144"/>
      <c r="AP113" s="144"/>
      <c r="AQ113" s="144"/>
      <c r="AR113" s="144"/>
      <c r="AS113" s="144"/>
      <c r="AT113" s="144"/>
      <c r="AU113" s="144"/>
      <c r="AV113" s="144"/>
      <c r="AW113" s="144"/>
      <c r="AX113" s="144"/>
      <c r="AY113" s="144"/>
      <c r="AZ113" s="144"/>
      <c r="BA113" s="144"/>
      <c r="BB113" s="144"/>
      <c r="BC113" s="144"/>
      <c r="BD113" s="144"/>
      <c r="BE113" s="144"/>
      <c r="BF113" s="144"/>
      <c r="BG113" s="144"/>
      <c r="BH113" s="144"/>
      <c r="BI113" s="144"/>
      <c r="BJ113" s="144"/>
      <c r="BK113" s="144"/>
      <c r="BL113" s="144"/>
      <c r="BM113" s="144"/>
      <c r="BN113" s="145"/>
    </row>
    <row r="114" spans="2:66" ht="20.100000000000001" customHeight="1" x14ac:dyDescent="0.25">
      <c r="B114" s="146" t="str">
        <f>IFERROR(IF(INDEX(TableEmployeeList[],Calc!$AC114,1)="","",INDEX(TableEmployeeList[],Calc!$AC114,1)),"")</f>
        <v/>
      </c>
      <c r="C114" s="147" t="str">
        <f>IFERROR(IF(INDEX(TableEmployeeList[],Calc!$AC114,2)="","",INDEX(TableEmployeeList[],Calc!$AC114,2)),"")</f>
        <v/>
      </c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234"/>
      <c r="AJ114" s="144"/>
      <c r="AK114" s="144"/>
      <c r="AL114" s="144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44"/>
      <c r="AW114" s="144"/>
      <c r="AX114" s="144"/>
      <c r="AY114" s="144"/>
      <c r="AZ114" s="144"/>
      <c r="BA114" s="144"/>
      <c r="BB114" s="144"/>
      <c r="BC114" s="144"/>
      <c r="BD114" s="144"/>
      <c r="BE114" s="144"/>
      <c r="BF114" s="144"/>
      <c r="BG114" s="144"/>
      <c r="BH114" s="144"/>
      <c r="BI114" s="144"/>
      <c r="BJ114" s="144"/>
      <c r="BK114" s="144"/>
      <c r="BL114" s="144"/>
      <c r="BM114" s="144"/>
      <c r="BN114" s="145"/>
    </row>
    <row r="115" spans="2:66" ht="20.100000000000001" customHeight="1" x14ac:dyDescent="0.25">
      <c r="B115" s="146" t="str">
        <f>IFERROR(IF(INDEX(TableEmployeeList[],Calc!$AC115,1)="","",INDEX(TableEmployeeList[],Calc!$AC115,1)),"")</f>
        <v/>
      </c>
      <c r="C115" s="147" t="str">
        <f>IFERROR(IF(INDEX(TableEmployeeList[],Calc!$AC115,2)="","",INDEX(TableEmployeeList[],Calc!$AC115,2)),"")</f>
        <v/>
      </c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  <c r="AD115" s="144"/>
      <c r="AE115" s="144"/>
      <c r="AF115" s="144"/>
      <c r="AG115" s="144"/>
      <c r="AH115" s="144"/>
      <c r="AI115" s="234"/>
      <c r="AJ115" s="144"/>
      <c r="AK115" s="144"/>
      <c r="AL115" s="144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4"/>
      <c r="BF115" s="144"/>
      <c r="BG115" s="144"/>
      <c r="BH115" s="144"/>
      <c r="BI115" s="144"/>
      <c r="BJ115" s="144"/>
      <c r="BK115" s="144"/>
      <c r="BL115" s="144"/>
      <c r="BM115" s="144"/>
      <c r="BN115" s="145"/>
    </row>
    <row r="116" spans="2:66" ht="20.100000000000001" customHeight="1" x14ac:dyDescent="0.25">
      <c r="B116" s="146" t="str">
        <f>IFERROR(IF(INDEX(TableEmployeeList[],Calc!$AC116,1)="","",INDEX(TableEmployeeList[],Calc!$AC116,1)),"")</f>
        <v/>
      </c>
      <c r="C116" s="147" t="str">
        <f>IFERROR(IF(INDEX(TableEmployeeList[],Calc!$AC116,2)="","",INDEX(TableEmployeeList[],Calc!$AC116,2)),"")</f>
        <v/>
      </c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234"/>
      <c r="AJ116" s="144"/>
      <c r="AK116" s="144"/>
      <c r="AL116" s="144"/>
      <c r="AM116" s="144"/>
      <c r="AN116" s="144"/>
      <c r="AO116" s="144"/>
      <c r="AP116" s="144"/>
      <c r="AQ116" s="144"/>
      <c r="AR116" s="144"/>
      <c r="AS116" s="144"/>
      <c r="AT116" s="144"/>
      <c r="AU116" s="144"/>
      <c r="AV116" s="144"/>
      <c r="AW116" s="144"/>
      <c r="AX116" s="144"/>
      <c r="AY116" s="144"/>
      <c r="AZ116" s="144"/>
      <c r="BA116" s="144"/>
      <c r="BB116" s="144"/>
      <c r="BC116" s="144"/>
      <c r="BD116" s="144"/>
      <c r="BE116" s="144"/>
      <c r="BF116" s="144"/>
      <c r="BG116" s="144"/>
      <c r="BH116" s="144"/>
      <c r="BI116" s="144"/>
      <c r="BJ116" s="144"/>
      <c r="BK116" s="144"/>
      <c r="BL116" s="144"/>
      <c r="BM116" s="144"/>
      <c r="BN116" s="145"/>
    </row>
    <row r="117" spans="2:66" ht="20.100000000000001" customHeight="1" x14ac:dyDescent="0.25">
      <c r="B117" s="146" t="str">
        <f>IFERROR(IF(INDEX(TableEmployeeList[],Calc!$AC117,1)="","",INDEX(TableEmployeeList[],Calc!$AC117,1)),"")</f>
        <v/>
      </c>
      <c r="C117" s="147" t="str">
        <f>IFERROR(IF(INDEX(TableEmployeeList[],Calc!$AC117,2)="","",INDEX(TableEmployeeList[],Calc!$AC117,2)),"")</f>
        <v/>
      </c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4"/>
      <c r="AD117" s="144"/>
      <c r="AE117" s="144"/>
      <c r="AF117" s="144"/>
      <c r="AG117" s="144"/>
      <c r="AH117" s="144"/>
      <c r="AI117" s="234"/>
      <c r="AJ117" s="144"/>
      <c r="AK117" s="144"/>
      <c r="AL117" s="144"/>
      <c r="AM117" s="144"/>
      <c r="AN117" s="144"/>
      <c r="AO117" s="144"/>
      <c r="AP117" s="144"/>
      <c r="AQ117" s="144"/>
      <c r="AR117" s="144"/>
      <c r="AS117" s="144"/>
      <c r="AT117" s="144"/>
      <c r="AU117" s="144"/>
      <c r="AV117" s="144"/>
      <c r="AW117" s="144"/>
      <c r="AX117" s="144"/>
      <c r="AY117" s="144"/>
      <c r="AZ117" s="144"/>
      <c r="BA117" s="144"/>
      <c r="BB117" s="144"/>
      <c r="BC117" s="144"/>
      <c r="BD117" s="144"/>
      <c r="BE117" s="144"/>
      <c r="BF117" s="144"/>
      <c r="BG117" s="144"/>
      <c r="BH117" s="144"/>
      <c r="BI117" s="144"/>
      <c r="BJ117" s="144"/>
      <c r="BK117" s="144"/>
      <c r="BL117" s="144"/>
      <c r="BM117" s="144"/>
      <c r="BN117" s="145"/>
    </row>
    <row r="118" spans="2:66" ht="20.100000000000001" customHeight="1" x14ac:dyDescent="0.25">
      <c r="B118" s="146" t="str">
        <f>IFERROR(IF(INDEX(TableEmployeeList[],Calc!$AC118,1)="","",INDEX(TableEmployeeList[],Calc!$AC118,1)),"")</f>
        <v/>
      </c>
      <c r="C118" s="147" t="str">
        <f>IFERROR(IF(INDEX(TableEmployeeList[],Calc!$AC118,2)="","",INDEX(TableEmployeeList[],Calc!$AC118,2)),"")</f>
        <v/>
      </c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4"/>
      <c r="AD118" s="144"/>
      <c r="AE118" s="144"/>
      <c r="AF118" s="144"/>
      <c r="AG118" s="144"/>
      <c r="AH118" s="144"/>
      <c r="AI118" s="234"/>
      <c r="AJ118" s="144"/>
      <c r="AK118" s="144"/>
      <c r="AL118" s="144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44"/>
      <c r="AW118" s="144"/>
      <c r="AX118" s="144"/>
      <c r="AY118" s="144"/>
      <c r="AZ118" s="144"/>
      <c r="BA118" s="144"/>
      <c r="BB118" s="144"/>
      <c r="BC118" s="144"/>
      <c r="BD118" s="144"/>
      <c r="BE118" s="144"/>
      <c r="BF118" s="144"/>
      <c r="BG118" s="144"/>
      <c r="BH118" s="144"/>
      <c r="BI118" s="144"/>
      <c r="BJ118" s="144"/>
      <c r="BK118" s="144"/>
      <c r="BL118" s="144"/>
      <c r="BM118" s="144"/>
      <c r="BN118" s="145"/>
    </row>
    <row r="119" spans="2:66" ht="20.100000000000001" customHeight="1" x14ac:dyDescent="0.25">
      <c r="B119" s="146" t="str">
        <f>IFERROR(IF(INDEX(TableEmployeeList[],Calc!$AC119,1)="","",INDEX(TableEmployeeList[],Calc!$AC119,1)),"")</f>
        <v/>
      </c>
      <c r="C119" s="147" t="str">
        <f>IFERROR(IF(INDEX(TableEmployeeList[],Calc!$AC119,2)="","",INDEX(TableEmployeeList[],Calc!$AC119,2)),"")</f>
        <v/>
      </c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4"/>
      <c r="AC119" s="144"/>
      <c r="AD119" s="144"/>
      <c r="AE119" s="144"/>
      <c r="AF119" s="144"/>
      <c r="AG119" s="144"/>
      <c r="AH119" s="144"/>
      <c r="AI119" s="23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4"/>
      <c r="BF119" s="144"/>
      <c r="BG119" s="144"/>
      <c r="BH119" s="144"/>
      <c r="BI119" s="144"/>
      <c r="BJ119" s="144"/>
      <c r="BK119" s="144"/>
      <c r="BL119" s="144"/>
      <c r="BM119" s="144"/>
      <c r="BN119" s="145"/>
    </row>
    <row r="120" spans="2:66" ht="20.100000000000001" customHeight="1" x14ac:dyDescent="0.25">
      <c r="B120" s="146" t="str">
        <f>IFERROR(IF(INDEX(TableEmployeeList[],Calc!$AC120,1)="","",INDEX(TableEmployeeList[],Calc!$AC120,1)),"")</f>
        <v/>
      </c>
      <c r="C120" s="147" t="str">
        <f>IFERROR(IF(INDEX(TableEmployeeList[],Calc!$AC120,2)="","",INDEX(TableEmployeeList[],Calc!$AC120,2)),"")</f>
        <v/>
      </c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23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44"/>
      <c r="AZ120" s="144"/>
      <c r="BA120" s="144"/>
      <c r="BB120" s="144"/>
      <c r="BC120" s="144"/>
      <c r="BD120" s="144"/>
      <c r="BE120" s="144"/>
      <c r="BF120" s="144"/>
      <c r="BG120" s="144"/>
      <c r="BH120" s="144"/>
      <c r="BI120" s="144"/>
      <c r="BJ120" s="144"/>
      <c r="BK120" s="144"/>
      <c r="BL120" s="144"/>
      <c r="BM120" s="144"/>
      <c r="BN120" s="145"/>
    </row>
    <row r="121" spans="2:66" ht="20.100000000000001" customHeight="1" x14ac:dyDescent="0.25">
      <c r="B121" s="146" t="str">
        <f>IFERROR(IF(INDEX(TableEmployeeList[],Calc!$AC121,1)="","",INDEX(TableEmployeeList[],Calc!$AC121,1)),"")</f>
        <v/>
      </c>
      <c r="C121" s="147" t="str">
        <f>IFERROR(IF(INDEX(TableEmployeeList[],Calc!$AC121,2)="","",INDEX(TableEmployeeList[],Calc!$AC121,2)),"")</f>
        <v/>
      </c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4"/>
      <c r="AC121" s="144"/>
      <c r="AD121" s="144"/>
      <c r="AE121" s="144"/>
      <c r="AF121" s="144"/>
      <c r="AG121" s="144"/>
      <c r="AH121" s="144"/>
      <c r="AI121" s="234"/>
      <c r="AJ121" s="144"/>
      <c r="AK121" s="144"/>
      <c r="AL121" s="144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44"/>
      <c r="AW121" s="144"/>
      <c r="AX121" s="144"/>
      <c r="AY121" s="144"/>
      <c r="AZ121" s="144"/>
      <c r="BA121" s="144"/>
      <c r="BB121" s="144"/>
      <c r="BC121" s="144"/>
      <c r="BD121" s="144"/>
      <c r="BE121" s="144"/>
      <c r="BF121" s="144"/>
      <c r="BG121" s="144"/>
      <c r="BH121" s="144"/>
      <c r="BI121" s="144"/>
      <c r="BJ121" s="144"/>
      <c r="BK121" s="144"/>
      <c r="BL121" s="144"/>
      <c r="BM121" s="144"/>
      <c r="BN121" s="145"/>
    </row>
    <row r="122" spans="2:66" ht="20.100000000000001" customHeight="1" x14ac:dyDescent="0.25">
      <c r="B122" s="146" t="str">
        <f>IFERROR(IF(INDEX(TableEmployeeList[],Calc!$AC122,1)="","",INDEX(TableEmployeeList[],Calc!$AC122,1)),"")</f>
        <v/>
      </c>
      <c r="C122" s="147" t="str">
        <f>IFERROR(IF(INDEX(TableEmployeeList[],Calc!$AC122,2)="","",INDEX(TableEmployeeList[],Calc!$AC122,2)),"")</f>
        <v/>
      </c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4"/>
      <c r="AC122" s="144"/>
      <c r="AD122" s="144"/>
      <c r="AE122" s="144"/>
      <c r="AF122" s="144"/>
      <c r="AG122" s="144"/>
      <c r="AH122" s="144"/>
      <c r="AI122" s="234"/>
      <c r="AJ122" s="144"/>
      <c r="AK122" s="144"/>
      <c r="AL122" s="144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44"/>
      <c r="AW122" s="144"/>
      <c r="AX122" s="144"/>
      <c r="AY122" s="144"/>
      <c r="AZ122" s="144"/>
      <c r="BA122" s="144"/>
      <c r="BB122" s="144"/>
      <c r="BC122" s="144"/>
      <c r="BD122" s="144"/>
      <c r="BE122" s="144"/>
      <c r="BF122" s="144"/>
      <c r="BG122" s="144"/>
      <c r="BH122" s="144"/>
      <c r="BI122" s="144"/>
      <c r="BJ122" s="144"/>
      <c r="BK122" s="144"/>
      <c r="BL122" s="144"/>
      <c r="BM122" s="144"/>
      <c r="BN122" s="145"/>
    </row>
    <row r="123" spans="2:66" ht="20.100000000000001" customHeight="1" x14ac:dyDescent="0.25">
      <c r="B123" s="146" t="str">
        <f>IFERROR(IF(INDEX(TableEmployeeList[],Calc!$AC123,1)="","",INDEX(TableEmployeeList[],Calc!$AC123,1)),"")</f>
        <v/>
      </c>
      <c r="C123" s="147" t="str">
        <f>IFERROR(IF(INDEX(TableEmployeeList[],Calc!$AC123,2)="","",INDEX(TableEmployeeList[],Calc!$AC123,2)),"")</f>
        <v/>
      </c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4"/>
      <c r="AC123" s="144"/>
      <c r="AD123" s="144"/>
      <c r="AE123" s="144"/>
      <c r="AF123" s="144"/>
      <c r="AG123" s="144"/>
      <c r="AH123" s="144"/>
      <c r="AI123" s="234"/>
      <c r="AJ123" s="144"/>
      <c r="AK123" s="144"/>
      <c r="AL123" s="144"/>
      <c r="AM123" s="144"/>
      <c r="AN123" s="144"/>
      <c r="AO123" s="144"/>
      <c r="AP123" s="144"/>
      <c r="AQ123" s="144"/>
      <c r="AR123" s="144"/>
      <c r="AS123" s="144"/>
      <c r="AT123" s="144"/>
      <c r="AU123" s="144"/>
      <c r="AV123" s="144"/>
      <c r="AW123" s="144"/>
      <c r="AX123" s="144"/>
      <c r="AY123" s="144"/>
      <c r="AZ123" s="144"/>
      <c r="BA123" s="144"/>
      <c r="BB123" s="144"/>
      <c r="BC123" s="144"/>
      <c r="BD123" s="144"/>
      <c r="BE123" s="144"/>
      <c r="BF123" s="144"/>
      <c r="BG123" s="144"/>
      <c r="BH123" s="144"/>
      <c r="BI123" s="144"/>
      <c r="BJ123" s="144"/>
      <c r="BK123" s="144"/>
      <c r="BL123" s="144"/>
      <c r="BM123" s="144"/>
      <c r="BN123" s="145"/>
    </row>
    <row r="124" spans="2:66" ht="20.100000000000001" customHeight="1" x14ac:dyDescent="0.25">
      <c r="B124" s="146" t="str">
        <f>IFERROR(IF(INDEX(TableEmployeeList[],Calc!$AC124,1)="","",INDEX(TableEmployeeList[],Calc!$AC124,1)),"")</f>
        <v/>
      </c>
      <c r="C124" s="147" t="str">
        <f>IFERROR(IF(INDEX(TableEmployeeList[],Calc!$AC124,2)="","",INDEX(TableEmployeeList[],Calc!$AC124,2)),"")</f>
        <v/>
      </c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4"/>
      <c r="AC124" s="144"/>
      <c r="AD124" s="144"/>
      <c r="AE124" s="144"/>
      <c r="AF124" s="144"/>
      <c r="AG124" s="144"/>
      <c r="AH124" s="144"/>
      <c r="AI124" s="234"/>
      <c r="AJ124" s="144"/>
      <c r="AK124" s="144"/>
      <c r="AL124" s="144"/>
      <c r="AM124" s="144"/>
      <c r="AN124" s="144"/>
      <c r="AO124" s="144"/>
      <c r="AP124" s="144"/>
      <c r="AQ124" s="144"/>
      <c r="AR124" s="144"/>
      <c r="AS124" s="144"/>
      <c r="AT124" s="144"/>
      <c r="AU124" s="144"/>
      <c r="AV124" s="144"/>
      <c r="AW124" s="144"/>
      <c r="AX124" s="144"/>
      <c r="AY124" s="144"/>
      <c r="AZ124" s="144"/>
      <c r="BA124" s="144"/>
      <c r="BB124" s="144"/>
      <c r="BC124" s="144"/>
      <c r="BD124" s="144"/>
      <c r="BE124" s="144"/>
      <c r="BF124" s="144"/>
      <c r="BG124" s="144"/>
      <c r="BH124" s="144"/>
      <c r="BI124" s="144"/>
      <c r="BJ124" s="144"/>
      <c r="BK124" s="144"/>
      <c r="BL124" s="144"/>
      <c r="BM124" s="144"/>
      <c r="BN124" s="145"/>
    </row>
    <row r="125" spans="2:66" ht="20.100000000000001" customHeight="1" x14ac:dyDescent="0.25">
      <c r="B125" s="146" t="str">
        <f>IFERROR(IF(INDEX(TableEmployeeList[],Calc!$AC125,1)="","",INDEX(TableEmployeeList[],Calc!$AC125,1)),"")</f>
        <v/>
      </c>
      <c r="C125" s="147" t="str">
        <f>IFERROR(IF(INDEX(TableEmployeeList[],Calc!$AC125,2)="","",INDEX(TableEmployeeList[],Calc!$AC125,2)),"")</f>
        <v/>
      </c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4"/>
      <c r="AC125" s="144"/>
      <c r="AD125" s="144"/>
      <c r="AE125" s="144"/>
      <c r="AF125" s="144"/>
      <c r="AG125" s="144"/>
      <c r="AH125" s="144"/>
      <c r="AI125" s="234"/>
      <c r="AJ125" s="144"/>
      <c r="AK125" s="144"/>
      <c r="AL125" s="144"/>
      <c r="AM125" s="144"/>
      <c r="AN125" s="144"/>
      <c r="AO125" s="144"/>
      <c r="AP125" s="144"/>
      <c r="AQ125" s="144"/>
      <c r="AR125" s="144"/>
      <c r="AS125" s="144"/>
      <c r="AT125" s="144"/>
      <c r="AU125" s="144"/>
      <c r="AV125" s="144"/>
      <c r="AW125" s="144"/>
      <c r="AX125" s="144"/>
      <c r="AY125" s="144"/>
      <c r="AZ125" s="144"/>
      <c r="BA125" s="144"/>
      <c r="BB125" s="144"/>
      <c r="BC125" s="144"/>
      <c r="BD125" s="144"/>
      <c r="BE125" s="144"/>
      <c r="BF125" s="144"/>
      <c r="BG125" s="144"/>
      <c r="BH125" s="144"/>
      <c r="BI125" s="144"/>
      <c r="BJ125" s="144"/>
      <c r="BK125" s="144"/>
      <c r="BL125" s="144"/>
      <c r="BM125" s="144"/>
      <c r="BN125" s="145"/>
    </row>
    <row r="126" spans="2:66" ht="20.100000000000001" customHeight="1" x14ac:dyDescent="0.25">
      <c r="B126" s="146" t="str">
        <f>IFERROR(IF(INDEX(TableEmployeeList[],Calc!$AC126,1)="","",INDEX(TableEmployeeList[],Calc!$AC126,1)),"")</f>
        <v/>
      </c>
      <c r="C126" s="147" t="str">
        <f>IFERROR(IF(INDEX(TableEmployeeList[],Calc!$AC126,2)="","",INDEX(TableEmployeeList[],Calc!$AC126,2)),"")</f>
        <v/>
      </c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4"/>
      <c r="AC126" s="144"/>
      <c r="AD126" s="144"/>
      <c r="AE126" s="144"/>
      <c r="AF126" s="144"/>
      <c r="AG126" s="144"/>
      <c r="AH126" s="144"/>
      <c r="AI126" s="234"/>
      <c r="AJ126" s="144"/>
      <c r="AK126" s="144"/>
      <c r="AL126" s="144"/>
      <c r="AM126" s="144"/>
      <c r="AN126" s="144"/>
      <c r="AO126" s="144"/>
      <c r="AP126" s="144"/>
      <c r="AQ126" s="144"/>
      <c r="AR126" s="144"/>
      <c r="AS126" s="144"/>
      <c r="AT126" s="144"/>
      <c r="AU126" s="144"/>
      <c r="AV126" s="144"/>
      <c r="AW126" s="144"/>
      <c r="AX126" s="144"/>
      <c r="AY126" s="144"/>
      <c r="AZ126" s="144"/>
      <c r="BA126" s="144"/>
      <c r="BB126" s="144"/>
      <c r="BC126" s="144"/>
      <c r="BD126" s="144"/>
      <c r="BE126" s="144"/>
      <c r="BF126" s="144"/>
      <c r="BG126" s="144"/>
      <c r="BH126" s="144"/>
      <c r="BI126" s="144"/>
      <c r="BJ126" s="144"/>
      <c r="BK126" s="144"/>
      <c r="BL126" s="144"/>
      <c r="BM126" s="144"/>
      <c r="BN126" s="145"/>
    </row>
    <row r="127" spans="2:66" ht="20.100000000000001" customHeight="1" x14ac:dyDescent="0.25">
      <c r="B127" s="146" t="str">
        <f>IFERROR(IF(INDEX(TableEmployeeList[],Calc!$AC127,1)="","",INDEX(TableEmployeeList[],Calc!$AC127,1)),"")</f>
        <v/>
      </c>
      <c r="C127" s="147" t="str">
        <f>IFERROR(IF(INDEX(TableEmployeeList[],Calc!$AC127,2)="","",INDEX(TableEmployeeList[],Calc!$AC127,2)),"")</f>
        <v/>
      </c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144"/>
      <c r="AC127" s="144"/>
      <c r="AD127" s="144"/>
      <c r="AE127" s="144"/>
      <c r="AF127" s="144"/>
      <c r="AG127" s="144"/>
      <c r="AH127" s="144"/>
      <c r="AI127" s="234"/>
      <c r="AJ127" s="144"/>
      <c r="AK127" s="144"/>
      <c r="AL127" s="144"/>
      <c r="AM127" s="144"/>
      <c r="AN127" s="144"/>
      <c r="AO127" s="144"/>
      <c r="AP127" s="144"/>
      <c r="AQ127" s="144"/>
      <c r="AR127" s="144"/>
      <c r="AS127" s="144"/>
      <c r="AT127" s="144"/>
      <c r="AU127" s="144"/>
      <c r="AV127" s="144"/>
      <c r="AW127" s="144"/>
      <c r="AX127" s="144"/>
      <c r="AY127" s="144"/>
      <c r="AZ127" s="144"/>
      <c r="BA127" s="144"/>
      <c r="BB127" s="144"/>
      <c r="BC127" s="144"/>
      <c r="BD127" s="144"/>
      <c r="BE127" s="144"/>
      <c r="BF127" s="144"/>
      <c r="BG127" s="144"/>
      <c r="BH127" s="144"/>
      <c r="BI127" s="144"/>
      <c r="BJ127" s="144"/>
      <c r="BK127" s="144"/>
      <c r="BL127" s="144"/>
      <c r="BM127" s="144"/>
      <c r="BN127" s="145"/>
    </row>
    <row r="128" spans="2:66" ht="20.100000000000001" customHeight="1" x14ac:dyDescent="0.25">
      <c r="B128" s="146" t="str">
        <f>IFERROR(IF(INDEX(TableEmployeeList[],Calc!$AC128,1)="","",INDEX(TableEmployeeList[],Calc!$AC128,1)),"")</f>
        <v/>
      </c>
      <c r="C128" s="147" t="str">
        <f>IFERROR(IF(INDEX(TableEmployeeList[],Calc!$AC128,2)="","",INDEX(TableEmployeeList[],Calc!$AC128,2)),"")</f>
        <v/>
      </c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4"/>
      <c r="AC128" s="144"/>
      <c r="AD128" s="144"/>
      <c r="AE128" s="144"/>
      <c r="AF128" s="144"/>
      <c r="AG128" s="144"/>
      <c r="AH128" s="144"/>
      <c r="AI128" s="234"/>
      <c r="AJ128" s="144"/>
      <c r="AK128" s="144"/>
      <c r="AL128" s="144"/>
      <c r="AM128" s="144"/>
      <c r="AN128" s="144"/>
      <c r="AO128" s="144"/>
      <c r="AP128" s="144"/>
      <c r="AQ128" s="144"/>
      <c r="AR128" s="144"/>
      <c r="AS128" s="144"/>
      <c r="AT128" s="144"/>
      <c r="AU128" s="144"/>
      <c r="AV128" s="144"/>
      <c r="AW128" s="144"/>
      <c r="AX128" s="144"/>
      <c r="AY128" s="144"/>
      <c r="AZ128" s="144"/>
      <c r="BA128" s="144"/>
      <c r="BB128" s="144"/>
      <c r="BC128" s="144"/>
      <c r="BD128" s="144"/>
      <c r="BE128" s="144"/>
      <c r="BF128" s="144"/>
      <c r="BG128" s="144"/>
      <c r="BH128" s="144"/>
      <c r="BI128" s="144"/>
      <c r="BJ128" s="144"/>
      <c r="BK128" s="144"/>
      <c r="BL128" s="144"/>
      <c r="BM128" s="144"/>
      <c r="BN128" s="145"/>
    </row>
    <row r="129" spans="2:66" ht="20.100000000000001" customHeight="1" x14ac:dyDescent="0.25">
      <c r="B129" s="146" t="str">
        <f>IFERROR(IF(INDEX(TableEmployeeList[],Calc!$AC129,1)="","",INDEX(TableEmployeeList[],Calc!$AC129,1)),"")</f>
        <v/>
      </c>
      <c r="C129" s="147" t="str">
        <f>IFERROR(IF(INDEX(TableEmployeeList[],Calc!$AC129,2)="","",INDEX(TableEmployeeList[],Calc!$AC129,2)),"")</f>
        <v/>
      </c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4"/>
      <c r="AC129" s="144"/>
      <c r="AD129" s="144"/>
      <c r="AE129" s="144"/>
      <c r="AF129" s="144"/>
      <c r="AG129" s="144"/>
      <c r="AH129" s="144"/>
      <c r="AI129" s="234"/>
      <c r="AJ129" s="144"/>
      <c r="AK129" s="144"/>
      <c r="AL129" s="144"/>
      <c r="AM129" s="144"/>
      <c r="AN129" s="144"/>
      <c r="AO129" s="144"/>
      <c r="AP129" s="144"/>
      <c r="AQ129" s="144"/>
      <c r="AR129" s="144"/>
      <c r="AS129" s="144"/>
      <c r="AT129" s="144"/>
      <c r="AU129" s="144"/>
      <c r="AV129" s="144"/>
      <c r="AW129" s="144"/>
      <c r="AX129" s="144"/>
      <c r="AY129" s="144"/>
      <c r="AZ129" s="144"/>
      <c r="BA129" s="144"/>
      <c r="BB129" s="144"/>
      <c r="BC129" s="144"/>
      <c r="BD129" s="144"/>
      <c r="BE129" s="144"/>
      <c r="BF129" s="144"/>
      <c r="BG129" s="144"/>
      <c r="BH129" s="144"/>
      <c r="BI129" s="144"/>
      <c r="BJ129" s="144"/>
      <c r="BK129" s="144"/>
      <c r="BL129" s="144"/>
      <c r="BM129" s="144"/>
      <c r="BN129" s="145"/>
    </row>
    <row r="130" spans="2:66" ht="20.100000000000001" customHeight="1" x14ac:dyDescent="0.25">
      <c r="B130" s="146" t="str">
        <f>IFERROR(IF(INDEX(TableEmployeeList[],Calc!$AC130,1)="","",INDEX(TableEmployeeList[],Calc!$AC130,1)),"")</f>
        <v/>
      </c>
      <c r="C130" s="147" t="str">
        <f>IFERROR(IF(INDEX(TableEmployeeList[],Calc!$AC130,2)="","",INDEX(TableEmployeeList[],Calc!$AC130,2)),"")</f>
        <v/>
      </c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144"/>
      <c r="AB130" s="144"/>
      <c r="AC130" s="144"/>
      <c r="AD130" s="144"/>
      <c r="AE130" s="144"/>
      <c r="AF130" s="144"/>
      <c r="AG130" s="144"/>
      <c r="AH130" s="144"/>
      <c r="AI130" s="234"/>
      <c r="AJ130" s="144"/>
      <c r="AK130" s="144"/>
      <c r="AL130" s="144"/>
      <c r="AM130" s="144"/>
      <c r="AN130" s="144"/>
      <c r="AO130" s="144"/>
      <c r="AP130" s="144"/>
      <c r="AQ130" s="144"/>
      <c r="AR130" s="144"/>
      <c r="AS130" s="144"/>
      <c r="AT130" s="144"/>
      <c r="AU130" s="144"/>
      <c r="AV130" s="144"/>
      <c r="AW130" s="144"/>
      <c r="AX130" s="144"/>
      <c r="AY130" s="144"/>
      <c r="AZ130" s="144"/>
      <c r="BA130" s="144"/>
      <c r="BB130" s="144"/>
      <c r="BC130" s="144"/>
      <c r="BD130" s="144"/>
      <c r="BE130" s="144"/>
      <c r="BF130" s="144"/>
      <c r="BG130" s="144"/>
      <c r="BH130" s="144"/>
      <c r="BI130" s="144"/>
      <c r="BJ130" s="144"/>
      <c r="BK130" s="144"/>
      <c r="BL130" s="144"/>
      <c r="BM130" s="144"/>
      <c r="BN130" s="145"/>
    </row>
    <row r="131" spans="2:66" ht="20.100000000000001" customHeight="1" x14ac:dyDescent="0.25">
      <c r="B131" s="146" t="str">
        <f>IFERROR(IF(INDEX(TableEmployeeList[],Calc!$AC131,1)="","",INDEX(TableEmployeeList[],Calc!$AC131,1)),"")</f>
        <v/>
      </c>
      <c r="C131" s="147" t="str">
        <f>IFERROR(IF(INDEX(TableEmployeeList[],Calc!$AC131,2)="","",INDEX(TableEmployeeList[],Calc!$AC131,2)),"")</f>
        <v/>
      </c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W131" s="144"/>
      <c r="X131" s="144"/>
      <c r="Y131" s="144"/>
      <c r="Z131" s="144"/>
      <c r="AA131" s="144"/>
      <c r="AB131" s="144"/>
      <c r="AC131" s="144"/>
      <c r="AD131" s="144"/>
      <c r="AE131" s="144"/>
      <c r="AF131" s="144"/>
      <c r="AG131" s="144"/>
      <c r="AH131" s="144"/>
      <c r="AI131" s="234"/>
      <c r="AJ131" s="144"/>
      <c r="AK131" s="144"/>
      <c r="AL131" s="144"/>
      <c r="AM131" s="144"/>
      <c r="AN131" s="144"/>
      <c r="AO131" s="144"/>
      <c r="AP131" s="144"/>
      <c r="AQ131" s="144"/>
      <c r="AR131" s="144"/>
      <c r="AS131" s="144"/>
      <c r="AT131" s="144"/>
      <c r="AU131" s="144"/>
      <c r="AV131" s="144"/>
      <c r="AW131" s="144"/>
      <c r="AX131" s="144"/>
      <c r="AY131" s="144"/>
      <c r="AZ131" s="144"/>
      <c r="BA131" s="144"/>
      <c r="BB131" s="144"/>
      <c r="BC131" s="144"/>
      <c r="BD131" s="144"/>
      <c r="BE131" s="144"/>
      <c r="BF131" s="144"/>
      <c r="BG131" s="144"/>
      <c r="BH131" s="144"/>
      <c r="BI131" s="144"/>
      <c r="BJ131" s="144"/>
      <c r="BK131" s="144"/>
      <c r="BL131" s="144"/>
      <c r="BM131" s="144"/>
      <c r="BN131" s="145"/>
    </row>
    <row r="132" spans="2:66" ht="20.100000000000001" customHeight="1" x14ac:dyDescent="0.25">
      <c r="B132" s="146" t="str">
        <f>IFERROR(IF(INDEX(TableEmployeeList[],Calc!$AC132,1)="","",INDEX(TableEmployeeList[],Calc!$AC132,1)),"")</f>
        <v/>
      </c>
      <c r="C132" s="147" t="str">
        <f>IFERROR(IF(INDEX(TableEmployeeList[],Calc!$AC132,2)="","",INDEX(TableEmployeeList[],Calc!$AC132,2)),"")</f>
        <v/>
      </c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4"/>
      <c r="AA132" s="144"/>
      <c r="AB132" s="144"/>
      <c r="AC132" s="144"/>
      <c r="AD132" s="144"/>
      <c r="AE132" s="144"/>
      <c r="AF132" s="144"/>
      <c r="AG132" s="144"/>
      <c r="AH132" s="144"/>
      <c r="AI132" s="234"/>
      <c r="AJ132" s="144"/>
      <c r="AK132" s="144"/>
      <c r="AL132" s="144"/>
      <c r="AM132" s="144"/>
      <c r="AN132" s="144"/>
      <c r="AO132" s="144"/>
      <c r="AP132" s="144"/>
      <c r="AQ132" s="144"/>
      <c r="AR132" s="144"/>
      <c r="AS132" s="144"/>
      <c r="AT132" s="144"/>
      <c r="AU132" s="144"/>
      <c r="AV132" s="144"/>
      <c r="AW132" s="144"/>
      <c r="AX132" s="144"/>
      <c r="AY132" s="144"/>
      <c r="AZ132" s="144"/>
      <c r="BA132" s="144"/>
      <c r="BB132" s="144"/>
      <c r="BC132" s="144"/>
      <c r="BD132" s="144"/>
      <c r="BE132" s="144"/>
      <c r="BF132" s="144"/>
      <c r="BG132" s="144"/>
      <c r="BH132" s="144"/>
      <c r="BI132" s="144"/>
      <c r="BJ132" s="144"/>
      <c r="BK132" s="144"/>
      <c r="BL132" s="144"/>
      <c r="BM132" s="144"/>
      <c r="BN132" s="145"/>
    </row>
    <row r="133" spans="2:66" ht="20.100000000000001" customHeight="1" x14ac:dyDescent="0.25">
      <c r="B133" s="146" t="str">
        <f>IFERROR(IF(INDEX(TableEmployeeList[],Calc!$AC133,1)="","",INDEX(TableEmployeeList[],Calc!$AC133,1)),"")</f>
        <v/>
      </c>
      <c r="C133" s="147" t="str">
        <f>IFERROR(IF(INDEX(TableEmployeeList[],Calc!$AC133,2)="","",INDEX(TableEmployeeList[],Calc!$AC133,2)),"")</f>
        <v/>
      </c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4"/>
      <c r="W133" s="144"/>
      <c r="X133" s="144"/>
      <c r="Y133" s="144"/>
      <c r="Z133" s="144"/>
      <c r="AA133" s="144"/>
      <c r="AB133" s="144"/>
      <c r="AC133" s="144"/>
      <c r="AD133" s="144"/>
      <c r="AE133" s="144"/>
      <c r="AF133" s="144"/>
      <c r="AG133" s="144"/>
      <c r="AH133" s="144"/>
      <c r="AI133" s="234"/>
      <c r="AJ133" s="144"/>
      <c r="AK133" s="144"/>
      <c r="AL133" s="144"/>
      <c r="AM133" s="144"/>
      <c r="AN133" s="144"/>
      <c r="AO133" s="144"/>
      <c r="AP133" s="144"/>
      <c r="AQ133" s="144"/>
      <c r="AR133" s="144"/>
      <c r="AS133" s="144"/>
      <c r="AT133" s="144"/>
      <c r="AU133" s="144"/>
      <c r="AV133" s="144"/>
      <c r="AW133" s="144"/>
      <c r="AX133" s="144"/>
      <c r="AY133" s="144"/>
      <c r="AZ133" s="144"/>
      <c r="BA133" s="144"/>
      <c r="BB133" s="144"/>
      <c r="BC133" s="144"/>
      <c r="BD133" s="144"/>
      <c r="BE133" s="144"/>
      <c r="BF133" s="144"/>
      <c r="BG133" s="144"/>
      <c r="BH133" s="144"/>
      <c r="BI133" s="144"/>
      <c r="BJ133" s="144"/>
      <c r="BK133" s="144"/>
      <c r="BL133" s="144"/>
      <c r="BM133" s="144"/>
      <c r="BN133" s="145"/>
    </row>
    <row r="134" spans="2:66" ht="20.100000000000001" customHeight="1" x14ac:dyDescent="0.25">
      <c r="B134" s="146" t="str">
        <f>IFERROR(IF(INDEX(TableEmployeeList[],Calc!$AC134,1)="","",INDEX(TableEmployeeList[],Calc!$AC134,1)),"")</f>
        <v/>
      </c>
      <c r="C134" s="147" t="str">
        <f>IFERROR(IF(INDEX(TableEmployeeList[],Calc!$AC134,2)="","",INDEX(TableEmployeeList[],Calc!$AC134,2)),"")</f>
        <v/>
      </c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4"/>
      <c r="AC134" s="144"/>
      <c r="AD134" s="144"/>
      <c r="AE134" s="144"/>
      <c r="AF134" s="144"/>
      <c r="AG134" s="144"/>
      <c r="AH134" s="144"/>
      <c r="AI134" s="234"/>
      <c r="AJ134" s="144"/>
      <c r="AK134" s="144"/>
      <c r="AL134" s="144"/>
      <c r="AM134" s="144"/>
      <c r="AN134" s="144"/>
      <c r="AO134" s="144"/>
      <c r="AP134" s="144"/>
      <c r="AQ134" s="144"/>
      <c r="AR134" s="144"/>
      <c r="AS134" s="144"/>
      <c r="AT134" s="144"/>
      <c r="AU134" s="144"/>
      <c r="AV134" s="144"/>
      <c r="AW134" s="144"/>
      <c r="AX134" s="144"/>
      <c r="AY134" s="144"/>
      <c r="AZ134" s="144"/>
      <c r="BA134" s="144"/>
      <c r="BB134" s="144"/>
      <c r="BC134" s="144"/>
      <c r="BD134" s="144"/>
      <c r="BE134" s="144"/>
      <c r="BF134" s="144"/>
      <c r="BG134" s="144"/>
      <c r="BH134" s="144"/>
      <c r="BI134" s="144"/>
      <c r="BJ134" s="144"/>
      <c r="BK134" s="144"/>
      <c r="BL134" s="144"/>
      <c r="BM134" s="144"/>
      <c r="BN134" s="145"/>
    </row>
    <row r="135" spans="2:66" ht="20.100000000000001" customHeight="1" x14ac:dyDescent="0.25">
      <c r="B135" s="146" t="str">
        <f>IFERROR(IF(INDEX(TableEmployeeList[],Calc!$AC135,1)="","",INDEX(TableEmployeeList[],Calc!$AC135,1)),"")</f>
        <v/>
      </c>
      <c r="C135" s="147" t="str">
        <f>IFERROR(IF(INDEX(TableEmployeeList[],Calc!$AC135,2)="","",INDEX(TableEmployeeList[],Calc!$AC135,2)),"")</f>
        <v/>
      </c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44"/>
      <c r="AB135" s="144"/>
      <c r="AC135" s="144"/>
      <c r="AD135" s="144"/>
      <c r="AE135" s="144"/>
      <c r="AF135" s="144"/>
      <c r="AG135" s="144"/>
      <c r="AH135" s="144"/>
      <c r="AI135" s="234"/>
      <c r="AJ135" s="144"/>
      <c r="AK135" s="144"/>
      <c r="AL135" s="144"/>
      <c r="AM135" s="144"/>
      <c r="AN135" s="144"/>
      <c r="AO135" s="144"/>
      <c r="AP135" s="144"/>
      <c r="AQ135" s="144"/>
      <c r="AR135" s="144"/>
      <c r="AS135" s="144"/>
      <c r="AT135" s="144"/>
      <c r="AU135" s="144"/>
      <c r="AV135" s="144"/>
      <c r="AW135" s="144"/>
      <c r="AX135" s="144"/>
      <c r="AY135" s="144"/>
      <c r="AZ135" s="144"/>
      <c r="BA135" s="144"/>
      <c r="BB135" s="144"/>
      <c r="BC135" s="144"/>
      <c r="BD135" s="144"/>
      <c r="BE135" s="144"/>
      <c r="BF135" s="144"/>
      <c r="BG135" s="144"/>
      <c r="BH135" s="144"/>
      <c r="BI135" s="144"/>
      <c r="BJ135" s="144"/>
      <c r="BK135" s="144"/>
      <c r="BL135" s="144"/>
      <c r="BM135" s="144"/>
      <c r="BN135" s="145"/>
    </row>
    <row r="136" spans="2:66" ht="20.100000000000001" customHeight="1" x14ac:dyDescent="0.25">
      <c r="B136" s="146" t="str">
        <f>IFERROR(IF(INDEX(TableEmployeeList[],Calc!$AC136,1)="","",INDEX(TableEmployeeList[],Calc!$AC136,1)),"")</f>
        <v/>
      </c>
      <c r="C136" s="147" t="str">
        <f>IFERROR(IF(INDEX(TableEmployeeList[],Calc!$AC136,2)="","",INDEX(TableEmployeeList[],Calc!$AC136,2)),"")</f>
        <v/>
      </c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144"/>
      <c r="Y136" s="144"/>
      <c r="Z136" s="144"/>
      <c r="AA136" s="144"/>
      <c r="AB136" s="144"/>
      <c r="AC136" s="144"/>
      <c r="AD136" s="144"/>
      <c r="AE136" s="144"/>
      <c r="AF136" s="144"/>
      <c r="AG136" s="144"/>
      <c r="AH136" s="144"/>
      <c r="AI136" s="234"/>
      <c r="AJ136" s="144"/>
      <c r="AK136" s="144"/>
      <c r="AL136" s="144"/>
      <c r="AM136" s="144"/>
      <c r="AN136" s="144"/>
      <c r="AO136" s="144"/>
      <c r="AP136" s="144"/>
      <c r="AQ136" s="144"/>
      <c r="AR136" s="144"/>
      <c r="AS136" s="144"/>
      <c r="AT136" s="144"/>
      <c r="AU136" s="144"/>
      <c r="AV136" s="144"/>
      <c r="AW136" s="144"/>
      <c r="AX136" s="144"/>
      <c r="AY136" s="144"/>
      <c r="AZ136" s="144"/>
      <c r="BA136" s="144"/>
      <c r="BB136" s="144"/>
      <c r="BC136" s="144"/>
      <c r="BD136" s="144"/>
      <c r="BE136" s="144"/>
      <c r="BF136" s="144"/>
      <c r="BG136" s="144"/>
      <c r="BH136" s="144"/>
      <c r="BI136" s="144"/>
      <c r="BJ136" s="144"/>
      <c r="BK136" s="144"/>
      <c r="BL136" s="144"/>
      <c r="BM136" s="144"/>
      <c r="BN136" s="145"/>
    </row>
    <row r="137" spans="2:66" ht="20.100000000000001" customHeight="1" x14ac:dyDescent="0.25">
      <c r="B137" s="146" t="str">
        <f>IFERROR(IF(INDEX(TableEmployeeList[],Calc!$AC137,1)="","",INDEX(TableEmployeeList[],Calc!$AC137,1)),"")</f>
        <v/>
      </c>
      <c r="C137" s="147" t="str">
        <f>IFERROR(IF(INDEX(TableEmployeeList[],Calc!$AC137,2)="","",INDEX(TableEmployeeList[],Calc!$AC137,2)),"")</f>
        <v/>
      </c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U137" s="144"/>
      <c r="V137" s="144"/>
      <c r="W137" s="144"/>
      <c r="X137" s="144"/>
      <c r="Y137" s="144"/>
      <c r="Z137" s="144"/>
      <c r="AA137" s="144"/>
      <c r="AB137" s="144"/>
      <c r="AC137" s="144"/>
      <c r="AD137" s="144"/>
      <c r="AE137" s="144"/>
      <c r="AF137" s="144"/>
      <c r="AG137" s="144"/>
      <c r="AH137" s="144"/>
      <c r="AI137" s="234"/>
      <c r="AJ137" s="144"/>
      <c r="AK137" s="144"/>
      <c r="AL137" s="144"/>
      <c r="AM137" s="144"/>
      <c r="AN137" s="144"/>
      <c r="AO137" s="144"/>
      <c r="AP137" s="144"/>
      <c r="AQ137" s="144"/>
      <c r="AR137" s="144"/>
      <c r="AS137" s="144"/>
      <c r="AT137" s="144"/>
      <c r="AU137" s="144"/>
      <c r="AV137" s="144"/>
      <c r="AW137" s="144"/>
      <c r="AX137" s="144"/>
      <c r="AY137" s="144"/>
      <c r="AZ137" s="144"/>
      <c r="BA137" s="144"/>
      <c r="BB137" s="144"/>
      <c r="BC137" s="144"/>
      <c r="BD137" s="144"/>
      <c r="BE137" s="144"/>
      <c r="BF137" s="144"/>
      <c r="BG137" s="144"/>
      <c r="BH137" s="144"/>
      <c r="BI137" s="144"/>
      <c r="BJ137" s="144"/>
      <c r="BK137" s="144"/>
      <c r="BL137" s="144"/>
      <c r="BM137" s="144"/>
      <c r="BN137" s="145"/>
    </row>
    <row r="138" spans="2:66" ht="20.100000000000001" customHeight="1" x14ac:dyDescent="0.25">
      <c r="B138" s="146" t="str">
        <f>IFERROR(IF(INDEX(TableEmployeeList[],Calc!$AC138,1)="","",INDEX(TableEmployeeList[],Calc!$AC138,1)),"")</f>
        <v/>
      </c>
      <c r="C138" s="147" t="str">
        <f>IFERROR(IF(INDEX(TableEmployeeList[],Calc!$AC138,2)="","",INDEX(TableEmployeeList[],Calc!$AC138,2)),"")</f>
        <v/>
      </c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144"/>
      <c r="X138" s="144"/>
      <c r="Y138" s="144"/>
      <c r="Z138" s="144"/>
      <c r="AA138" s="144"/>
      <c r="AB138" s="144"/>
      <c r="AC138" s="144"/>
      <c r="AD138" s="144"/>
      <c r="AE138" s="144"/>
      <c r="AF138" s="144"/>
      <c r="AG138" s="144"/>
      <c r="AH138" s="144"/>
      <c r="AI138" s="234"/>
      <c r="AJ138" s="144"/>
      <c r="AK138" s="144"/>
      <c r="AL138" s="144"/>
      <c r="AM138" s="144"/>
      <c r="AN138" s="144"/>
      <c r="AO138" s="144"/>
      <c r="AP138" s="144"/>
      <c r="AQ138" s="144"/>
      <c r="AR138" s="144"/>
      <c r="AS138" s="144"/>
      <c r="AT138" s="144"/>
      <c r="AU138" s="144"/>
      <c r="AV138" s="144"/>
      <c r="AW138" s="144"/>
      <c r="AX138" s="144"/>
      <c r="AY138" s="144"/>
      <c r="AZ138" s="144"/>
      <c r="BA138" s="144"/>
      <c r="BB138" s="144"/>
      <c r="BC138" s="144"/>
      <c r="BD138" s="144"/>
      <c r="BE138" s="144"/>
      <c r="BF138" s="144"/>
      <c r="BG138" s="144"/>
      <c r="BH138" s="144"/>
      <c r="BI138" s="144"/>
      <c r="BJ138" s="144"/>
      <c r="BK138" s="144"/>
      <c r="BL138" s="144"/>
      <c r="BM138" s="144"/>
      <c r="BN138" s="145"/>
    </row>
    <row r="139" spans="2:66" ht="20.100000000000001" customHeight="1" x14ac:dyDescent="0.25">
      <c r="B139" s="146" t="str">
        <f>IFERROR(IF(INDEX(TableEmployeeList[],Calc!$AC139,1)="","",INDEX(TableEmployeeList[],Calc!$AC139,1)),"")</f>
        <v/>
      </c>
      <c r="C139" s="147" t="str">
        <f>IFERROR(IF(INDEX(TableEmployeeList[],Calc!$AC139,2)="","",INDEX(TableEmployeeList[],Calc!$AC139,2)),"")</f>
        <v/>
      </c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44"/>
      <c r="AB139" s="144"/>
      <c r="AC139" s="144"/>
      <c r="AD139" s="144"/>
      <c r="AE139" s="144"/>
      <c r="AF139" s="144"/>
      <c r="AG139" s="144"/>
      <c r="AH139" s="144"/>
      <c r="AI139" s="234"/>
      <c r="AJ139" s="144"/>
      <c r="AK139" s="144"/>
      <c r="AL139" s="144"/>
      <c r="AM139" s="144"/>
      <c r="AN139" s="144"/>
      <c r="AO139" s="144"/>
      <c r="AP139" s="144"/>
      <c r="AQ139" s="144"/>
      <c r="AR139" s="144"/>
      <c r="AS139" s="144"/>
      <c r="AT139" s="144"/>
      <c r="AU139" s="144"/>
      <c r="AV139" s="144"/>
      <c r="AW139" s="144"/>
      <c r="AX139" s="144"/>
      <c r="AY139" s="144"/>
      <c r="AZ139" s="144"/>
      <c r="BA139" s="144"/>
      <c r="BB139" s="144"/>
      <c r="BC139" s="144"/>
      <c r="BD139" s="144"/>
      <c r="BE139" s="144"/>
      <c r="BF139" s="144"/>
      <c r="BG139" s="144"/>
      <c r="BH139" s="144"/>
      <c r="BI139" s="144"/>
      <c r="BJ139" s="144"/>
      <c r="BK139" s="144"/>
      <c r="BL139" s="144"/>
      <c r="BM139" s="144"/>
      <c r="BN139" s="145"/>
    </row>
    <row r="140" spans="2:66" ht="20.100000000000001" customHeight="1" x14ac:dyDescent="0.25">
      <c r="B140" s="146" t="str">
        <f>IFERROR(IF(INDEX(TableEmployeeList[],Calc!$AC140,1)="","",INDEX(TableEmployeeList[],Calc!$AC140,1)),"")</f>
        <v/>
      </c>
      <c r="C140" s="147" t="str">
        <f>IFERROR(IF(INDEX(TableEmployeeList[],Calc!$AC140,2)="","",INDEX(TableEmployeeList[],Calc!$AC140,2)),"")</f>
        <v/>
      </c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4"/>
      <c r="AC140" s="144"/>
      <c r="AD140" s="144"/>
      <c r="AE140" s="144"/>
      <c r="AF140" s="144"/>
      <c r="AG140" s="144"/>
      <c r="AH140" s="144"/>
      <c r="AI140" s="23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44"/>
      <c r="AU140" s="144"/>
      <c r="AV140" s="144"/>
      <c r="AW140" s="144"/>
      <c r="AX140" s="144"/>
      <c r="AY140" s="144"/>
      <c r="AZ140" s="144"/>
      <c r="BA140" s="144"/>
      <c r="BB140" s="144"/>
      <c r="BC140" s="144"/>
      <c r="BD140" s="144"/>
      <c r="BE140" s="144"/>
      <c r="BF140" s="144"/>
      <c r="BG140" s="144"/>
      <c r="BH140" s="144"/>
      <c r="BI140" s="144"/>
      <c r="BJ140" s="144"/>
      <c r="BK140" s="144"/>
      <c r="BL140" s="144"/>
      <c r="BM140" s="144"/>
      <c r="BN140" s="145"/>
    </row>
    <row r="141" spans="2:66" ht="20.100000000000001" customHeight="1" x14ac:dyDescent="0.25">
      <c r="B141" s="146" t="str">
        <f>IFERROR(IF(INDEX(TableEmployeeList[],Calc!$AC141,1)="","",INDEX(TableEmployeeList[],Calc!$AC141,1)),"")</f>
        <v/>
      </c>
      <c r="C141" s="147" t="str">
        <f>IFERROR(IF(INDEX(TableEmployeeList[],Calc!$AC141,2)="","",INDEX(TableEmployeeList[],Calc!$AC141,2)),"")</f>
        <v/>
      </c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4"/>
      <c r="AA141" s="144"/>
      <c r="AB141" s="144"/>
      <c r="AC141" s="144"/>
      <c r="AD141" s="144"/>
      <c r="AE141" s="144"/>
      <c r="AF141" s="144"/>
      <c r="AG141" s="144"/>
      <c r="AH141" s="144"/>
      <c r="AI141" s="234"/>
      <c r="AJ141" s="144"/>
      <c r="AK141" s="144"/>
      <c r="AL141" s="144"/>
      <c r="AM141" s="144"/>
      <c r="AN141" s="144"/>
      <c r="AO141" s="144"/>
      <c r="AP141" s="144"/>
      <c r="AQ141" s="144"/>
      <c r="AR141" s="144"/>
      <c r="AS141" s="144"/>
      <c r="AT141" s="144"/>
      <c r="AU141" s="144"/>
      <c r="AV141" s="144"/>
      <c r="AW141" s="144"/>
      <c r="AX141" s="144"/>
      <c r="AY141" s="144"/>
      <c r="AZ141" s="144"/>
      <c r="BA141" s="144"/>
      <c r="BB141" s="144"/>
      <c r="BC141" s="144"/>
      <c r="BD141" s="144"/>
      <c r="BE141" s="144"/>
      <c r="BF141" s="144"/>
      <c r="BG141" s="144"/>
      <c r="BH141" s="144"/>
      <c r="BI141" s="144"/>
      <c r="BJ141" s="144"/>
      <c r="BK141" s="144"/>
      <c r="BL141" s="144"/>
      <c r="BM141" s="144"/>
      <c r="BN141" s="145"/>
    </row>
    <row r="142" spans="2:66" ht="20.100000000000001" customHeight="1" x14ac:dyDescent="0.25">
      <c r="B142" s="146" t="str">
        <f>IFERROR(IF(INDEX(TableEmployeeList[],Calc!$AC142,1)="","",INDEX(TableEmployeeList[],Calc!$AC142,1)),"")</f>
        <v/>
      </c>
      <c r="C142" s="147" t="str">
        <f>IFERROR(IF(INDEX(TableEmployeeList[],Calc!$AC142,2)="","",INDEX(TableEmployeeList[],Calc!$AC142,2)),"")</f>
        <v/>
      </c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4"/>
      <c r="AA142" s="144"/>
      <c r="AB142" s="144"/>
      <c r="AC142" s="144"/>
      <c r="AD142" s="144"/>
      <c r="AE142" s="144"/>
      <c r="AF142" s="144"/>
      <c r="AG142" s="144"/>
      <c r="AH142" s="144"/>
      <c r="AI142" s="234"/>
      <c r="AJ142" s="144"/>
      <c r="AK142" s="144"/>
      <c r="AL142" s="144"/>
      <c r="AM142" s="144"/>
      <c r="AN142" s="144"/>
      <c r="AO142" s="144"/>
      <c r="AP142" s="144"/>
      <c r="AQ142" s="144"/>
      <c r="AR142" s="144"/>
      <c r="AS142" s="144"/>
      <c r="AT142" s="144"/>
      <c r="AU142" s="144"/>
      <c r="AV142" s="144"/>
      <c r="AW142" s="144"/>
      <c r="AX142" s="144"/>
      <c r="AY142" s="144"/>
      <c r="AZ142" s="144"/>
      <c r="BA142" s="144"/>
      <c r="BB142" s="144"/>
      <c r="BC142" s="144"/>
      <c r="BD142" s="144"/>
      <c r="BE142" s="144"/>
      <c r="BF142" s="144"/>
      <c r="BG142" s="144"/>
      <c r="BH142" s="144"/>
      <c r="BI142" s="144"/>
      <c r="BJ142" s="144"/>
      <c r="BK142" s="144"/>
      <c r="BL142" s="144"/>
      <c r="BM142" s="144"/>
      <c r="BN142" s="145"/>
    </row>
    <row r="143" spans="2:66" ht="20.100000000000001" customHeight="1" x14ac:dyDescent="0.25">
      <c r="B143" s="146" t="str">
        <f>IFERROR(IF(INDEX(TableEmployeeList[],Calc!$AC143,1)="","",INDEX(TableEmployeeList[],Calc!$AC143,1)),"")</f>
        <v/>
      </c>
      <c r="C143" s="147" t="str">
        <f>IFERROR(IF(INDEX(TableEmployeeList[],Calc!$AC143,2)="","",INDEX(TableEmployeeList[],Calc!$AC143,2)),"")</f>
        <v/>
      </c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4"/>
      <c r="AC143" s="144"/>
      <c r="AD143" s="144"/>
      <c r="AE143" s="144"/>
      <c r="AF143" s="144"/>
      <c r="AG143" s="144"/>
      <c r="AH143" s="144"/>
      <c r="AI143" s="234"/>
      <c r="AJ143" s="144"/>
      <c r="AK143" s="144"/>
      <c r="AL143" s="144"/>
      <c r="AM143" s="144"/>
      <c r="AN143" s="144"/>
      <c r="AO143" s="144"/>
      <c r="AP143" s="144"/>
      <c r="AQ143" s="144"/>
      <c r="AR143" s="144"/>
      <c r="AS143" s="144"/>
      <c r="AT143" s="144"/>
      <c r="AU143" s="144"/>
      <c r="AV143" s="144"/>
      <c r="AW143" s="144"/>
      <c r="AX143" s="144"/>
      <c r="AY143" s="144"/>
      <c r="AZ143" s="144"/>
      <c r="BA143" s="144"/>
      <c r="BB143" s="144"/>
      <c r="BC143" s="144"/>
      <c r="BD143" s="144"/>
      <c r="BE143" s="144"/>
      <c r="BF143" s="144"/>
      <c r="BG143" s="144"/>
      <c r="BH143" s="144"/>
      <c r="BI143" s="144"/>
      <c r="BJ143" s="144"/>
      <c r="BK143" s="144"/>
      <c r="BL143" s="144"/>
      <c r="BM143" s="144"/>
      <c r="BN143" s="145"/>
    </row>
    <row r="144" spans="2:66" ht="20.100000000000001" customHeight="1" x14ac:dyDescent="0.25">
      <c r="B144" s="146" t="str">
        <f>IFERROR(IF(INDEX(TableEmployeeList[],Calc!$AC144,1)="","",INDEX(TableEmployeeList[],Calc!$AC144,1)),"")</f>
        <v/>
      </c>
      <c r="C144" s="147" t="str">
        <f>IFERROR(IF(INDEX(TableEmployeeList[],Calc!$AC144,2)="","",INDEX(TableEmployeeList[],Calc!$AC144,2)),"")</f>
        <v/>
      </c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144"/>
      <c r="Z144" s="144"/>
      <c r="AA144" s="144"/>
      <c r="AB144" s="144"/>
      <c r="AC144" s="144"/>
      <c r="AD144" s="144"/>
      <c r="AE144" s="144"/>
      <c r="AF144" s="144"/>
      <c r="AG144" s="144"/>
      <c r="AH144" s="144"/>
      <c r="AI144" s="234"/>
      <c r="AJ144" s="144"/>
      <c r="AK144" s="144"/>
      <c r="AL144" s="144"/>
      <c r="AM144" s="144"/>
      <c r="AN144" s="144"/>
      <c r="AO144" s="144"/>
      <c r="AP144" s="144"/>
      <c r="AQ144" s="144"/>
      <c r="AR144" s="144"/>
      <c r="AS144" s="144"/>
      <c r="AT144" s="144"/>
      <c r="AU144" s="144"/>
      <c r="AV144" s="144"/>
      <c r="AW144" s="144"/>
      <c r="AX144" s="144"/>
      <c r="AY144" s="144"/>
      <c r="AZ144" s="144"/>
      <c r="BA144" s="144"/>
      <c r="BB144" s="144"/>
      <c r="BC144" s="144"/>
      <c r="BD144" s="144"/>
      <c r="BE144" s="144"/>
      <c r="BF144" s="144"/>
      <c r="BG144" s="144"/>
      <c r="BH144" s="144"/>
      <c r="BI144" s="144"/>
      <c r="BJ144" s="144"/>
      <c r="BK144" s="144"/>
      <c r="BL144" s="144"/>
      <c r="BM144" s="144"/>
      <c r="BN144" s="145"/>
    </row>
    <row r="145" spans="2:66" ht="20.100000000000001" customHeight="1" x14ac:dyDescent="0.25">
      <c r="B145" s="146" t="str">
        <f>IFERROR(IF(INDEX(TableEmployeeList[],Calc!$AC145,1)="","",INDEX(TableEmployeeList[],Calc!$AC145,1)),"")</f>
        <v/>
      </c>
      <c r="C145" s="147" t="str">
        <f>IFERROR(IF(INDEX(TableEmployeeList[],Calc!$AC145,2)="","",INDEX(TableEmployeeList[],Calc!$AC145,2)),"")</f>
        <v/>
      </c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4"/>
      <c r="AC145" s="144"/>
      <c r="AD145" s="144"/>
      <c r="AE145" s="144"/>
      <c r="AF145" s="144"/>
      <c r="AG145" s="144"/>
      <c r="AH145" s="144"/>
      <c r="AI145" s="234"/>
      <c r="AJ145" s="144"/>
      <c r="AK145" s="144"/>
      <c r="AL145" s="144"/>
      <c r="AM145" s="144"/>
      <c r="AN145" s="144"/>
      <c r="AO145" s="144"/>
      <c r="AP145" s="144"/>
      <c r="AQ145" s="144"/>
      <c r="AR145" s="144"/>
      <c r="AS145" s="144"/>
      <c r="AT145" s="144"/>
      <c r="AU145" s="144"/>
      <c r="AV145" s="144"/>
      <c r="AW145" s="144"/>
      <c r="AX145" s="144"/>
      <c r="AY145" s="144"/>
      <c r="AZ145" s="144"/>
      <c r="BA145" s="144"/>
      <c r="BB145" s="144"/>
      <c r="BC145" s="144"/>
      <c r="BD145" s="144"/>
      <c r="BE145" s="144"/>
      <c r="BF145" s="144"/>
      <c r="BG145" s="144"/>
      <c r="BH145" s="144"/>
      <c r="BI145" s="144"/>
      <c r="BJ145" s="144"/>
      <c r="BK145" s="144"/>
      <c r="BL145" s="144"/>
      <c r="BM145" s="144"/>
      <c r="BN145" s="145"/>
    </row>
    <row r="146" spans="2:66" ht="20.100000000000001" customHeight="1" x14ac:dyDescent="0.25">
      <c r="B146" s="146" t="str">
        <f>IFERROR(IF(INDEX(TableEmployeeList[],Calc!$AC146,1)="","",INDEX(TableEmployeeList[],Calc!$AC146,1)),"")</f>
        <v/>
      </c>
      <c r="C146" s="147" t="str">
        <f>IFERROR(IF(INDEX(TableEmployeeList[],Calc!$AC146,2)="","",INDEX(TableEmployeeList[],Calc!$AC146,2)),"")</f>
        <v/>
      </c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4"/>
      <c r="AC146" s="144"/>
      <c r="AD146" s="144"/>
      <c r="AE146" s="144"/>
      <c r="AF146" s="144"/>
      <c r="AG146" s="144"/>
      <c r="AH146" s="144"/>
      <c r="AI146" s="234"/>
      <c r="AJ146" s="144"/>
      <c r="AK146" s="144"/>
      <c r="AL146" s="144"/>
      <c r="AM146" s="144"/>
      <c r="AN146" s="144"/>
      <c r="AO146" s="144"/>
      <c r="AP146" s="144"/>
      <c r="AQ146" s="144"/>
      <c r="AR146" s="144"/>
      <c r="AS146" s="144"/>
      <c r="AT146" s="144"/>
      <c r="AU146" s="144"/>
      <c r="AV146" s="144"/>
      <c r="AW146" s="144"/>
      <c r="AX146" s="144"/>
      <c r="AY146" s="144"/>
      <c r="AZ146" s="144"/>
      <c r="BA146" s="144"/>
      <c r="BB146" s="144"/>
      <c r="BC146" s="144"/>
      <c r="BD146" s="144"/>
      <c r="BE146" s="144"/>
      <c r="BF146" s="144"/>
      <c r="BG146" s="144"/>
      <c r="BH146" s="144"/>
      <c r="BI146" s="144"/>
      <c r="BJ146" s="144"/>
      <c r="BK146" s="144"/>
      <c r="BL146" s="144"/>
      <c r="BM146" s="144"/>
      <c r="BN146" s="145"/>
    </row>
    <row r="147" spans="2:66" ht="20.100000000000001" customHeight="1" x14ac:dyDescent="0.25">
      <c r="B147" s="146" t="str">
        <f>IFERROR(IF(INDEX(TableEmployeeList[],Calc!$AC147,1)="","",INDEX(TableEmployeeList[],Calc!$AC147,1)),"")</f>
        <v/>
      </c>
      <c r="C147" s="147" t="str">
        <f>IFERROR(IF(INDEX(TableEmployeeList[],Calc!$AC147,2)="","",INDEX(TableEmployeeList[],Calc!$AC147,2)),"")</f>
        <v/>
      </c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4"/>
      <c r="AC147" s="144"/>
      <c r="AD147" s="144"/>
      <c r="AE147" s="144"/>
      <c r="AF147" s="144"/>
      <c r="AG147" s="144"/>
      <c r="AH147" s="144"/>
      <c r="AI147" s="234"/>
      <c r="AJ147" s="144"/>
      <c r="AK147" s="144"/>
      <c r="AL147" s="144"/>
      <c r="AM147" s="144"/>
      <c r="AN147" s="144"/>
      <c r="AO147" s="144"/>
      <c r="AP147" s="144"/>
      <c r="AQ147" s="144"/>
      <c r="AR147" s="144"/>
      <c r="AS147" s="144"/>
      <c r="AT147" s="144"/>
      <c r="AU147" s="144"/>
      <c r="AV147" s="144"/>
      <c r="AW147" s="144"/>
      <c r="AX147" s="144"/>
      <c r="AY147" s="144"/>
      <c r="AZ147" s="144"/>
      <c r="BA147" s="144"/>
      <c r="BB147" s="144"/>
      <c r="BC147" s="144"/>
      <c r="BD147" s="144"/>
      <c r="BE147" s="144"/>
      <c r="BF147" s="144"/>
      <c r="BG147" s="144"/>
      <c r="BH147" s="144"/>
      <c r="BI147" s="144"/>
      <c r="BJ147" s="144"/>
      <c r="BK147" s="144"/>
      <c r="BL147" s="144"/>
      <c r="BM147" s="144"/>
      <c r="BN147" s="145"/>
    </row>
    <row r="148" spans="2:66" ht="20.100000000000001" customHeight="1" x14ac:dyDescent="0.25">
      <c r="B148" s="146" t="str">
        <f>IFERROR(IF(INDEX(TableEmployeeList[],Calc!$AC148,1)="","",INDEX(TableEmployeeList[],Calc!$AC148,1)),"")</f>
        <v/>
      </c>
      <c r="C148" s="147" t="str">
        <f>IFERROR(IF(INDEX(TableEmployeeList[],Calc!$AC148,2)="","",INDEX(TableEmployeeList[],Calc!$AC148,2)),"")</f>
        <v/>
      </c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44"/>
      <c r="AB148" s="144"/>
      <c r="AC148" s="144"/>
      <c r="AD148" s="144"/>
      <c r="AE148" s="144"/>
      <c r="AF148" s="144"/>
      <c r="AG148" s="144"/>
      <c r="AH148" s="144"/>
      <c r="AI148" s="234"/>
      <c r="AJ148" s="144"/>
      <c r="AK148" s="144"/>
      <c r="AL148" s="144"/>
      <c r="AM148" s="144"/>
      <c r="AN148" s="144"/>
      <c r="AO148" s="144"/>
      <c r="AP148" s="144"/>
      <c r="AQ148" s="144"/>
      <c r="AR148" s="144"/>
      <c r="AS148" s="144"/>
      <c r="AT148" s="144"/>
      <c r="AU148" s="144"/>
      <c r="AV148" s="144"/>
      <c r="AW148" s="144"/>
      <c r="AX148" s="144"/>
      <c r="AY148" s="144"/>
      <c r="AZ148" s="144"/>
      <c r="BA148" s="144"/>
      <c r="BB148" s="144"/>
      <c r="BC148" s="144"/>
      <c r="BD148" s="144"/>
      <c r="BE148" s="144"/>
      <c r="BF148" s="144"/>
      <c r="BG148" s="144"/>
      <c r="BH148" s="144"/>
      <c r="BI148" s="144"/>
      <c r="BJ148" s="144"/>
      <c r="BK148" s="144"/>
      <c r="BL148" s="144"/>
      <c r="BM148" s="144"/>
      <c r="BN148" s="145"/>
    </row>
    <row r="149" spans="2:66" ht="20.100000000000001" customHeight="1" x14ac:dyDescent="0.25">
      <c r="B149" s="146" t="str">
        <f>IFERROR(IF(INDEX(TableEmployeeList[],Calc!$AC149,1)="","",INDEX(TableEmployeeList[],Calc!$AC149,1)),"")</f>
        <v/>
      </c>
      <c r="C149" s="147" t="str">
        <f>IFERROR(IF(INDEX(TableEmployeeList[],Calc!$AC149,2)="","",INDEX(TableEmployeeList[],Calc!$AC149,2)),"")</f>
        <v/>
      </c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4"/>
      <c r="AC149" s="144"/>
      <c r="AD149" s="144"/>
      <c r="AE149" s="144"/>
      <c r="AF149" s="144"/>
      <c r="AG149" s="144"/>
      <c r="AH149" s="144"/>
      <c r="AI149" s="234"/>
      <c r="AJ149" s="144"/>
      <c r="AK149" s="144"/>
      <c r="AL149" s="144"/>
      <c r="AM149" s="144"/>
      <c r="AN149" s="144"/>
      <c r="AO149" s="144"/>
      <c r="AP149" s="144"/>
      <c r="AQ149" s="144"/>
      <c r="AR149" s="144"/>
      <c r="AS149" s="144"/>
      <c r="AT149" s="144"/>
      <c r="AU149" s="144"/>
      <c r="AV149" s="144"/>
      <c r="AW149" s="144"/>
      <c r="AX149" s="144"/>
      <c r="AY149" s="144"/>
      <c r="AZ149" s="144"/>
      <c r="BA149" s="144"/>
      <c r="BB149" s="144"/>
      <c r="BC149" s="144"/>
      <c r="BD149" s="144"/>
      <c r="BE149" s="144"/>
      <c r="BF149" s="144"/>
      <c r="BG149" s="144"/>
      <c r="BH149" s="144"/>
      <c r="BI149" s="144"/>
      <c r="BJ149" s="144"/>
      <c r="BK149" s="144"/>
      <c r="BL149" s="144"/>
      <c r="BM149" s="144"/>
      <c r="BN149" s="145"/>
    </row>
    <row r="150" spans="2:66" ht="20.100000000000001" customHeight="1" x14ac:dyDescent="0.25">
      <c r="B150" s="146" t="str">
        <f>IFERROR(IF(INDEX(TableEmployeeList[],Calc!$AC150,1)="","",INDEX(TableEmployeeList[],Calc!$AC150,1)),"")</f>
        <v/>
      </c>
      <c r="C150" s="147" t="str">
        <f>IFERROR(IF(INDEX(TableEmployeeList[],Calc!$AC150,2)="","",INDEX(TableEmployeeList[],Calc!$AC150,2)),"")</f>
        <v/>
      </c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4"/>
      <c r="W150" s="144"/>
      <c r="X150" s="144"/>
      <c r="Y150" s="144"/>
      <c r="Z150" s="144"/>
      <c r="AA150" s="144"/>
      <c r="AB150" s="144"/>
      <c r="AC150" s="144"/>
      <c r="AD150" s="144"/>
      <c r="AE150" s="144"/>
      <c r="AF150" s="144"/>
      <c r="AG150" s="144"/>
      <c r="AH150" s="144"/>
      <c r="AI150" s="234"/>
      <c r="AJ150" s="144"/>
      <c r="AK150" s="144"/>
      <c r="AL150" s="144"/>
      <c r="AM150" s="144"/>
      <c r="AN150" s="144"/>
      <c r="AO150" s="144"/>
      <c r="AP150" s="144"/>
      <c r="AQ150" s="144"/>
      <c r="AR150" s="144"/>
      <c r="AS150" s="144"/>
      <c r="AT150" s="144"/>
      <c r="AU150" s="144"/>
      <c r="AV150" s="144"/>
      <c r="AW150" s="144"/>
      <c r="AX150" s="144"/>
      <c r="AY150" s="144"/>
      <c r="AZ150" s="144"/>
      <c r="BA150" s="144"/>
      <c r="BB150" s="144"/>
      <c r="BC150" s="144"/>
      <c r="BD150" s="144"/>
      <c r="BE150" s="144"/>
      <c r="BF150" s="144"/>
      <c r="BG150" s="144"/>
      <c r="BH150" s="144"/>
      <c r="BI150" s="144"/>
      <c r="BJ150" s="144"/>
      <c r="BK150" s="144"/>
      <c r="BL150" s="144"/>
      <c r="BM150" s="144"/>
      <c r="BN150" s="145"/>
    </row>
    <row r="151" spans="2:66" ht="20.100000000000001" customHeight="1" x14ac:dyDescent="0.25">
      <c r="B151" s="146" t="str">
        <f>IFERROR(IF(INDEX(TableEmployeeList[],Calc!$AC151,1)="","",INDEX(TableEmployeeList[],Calc!$AC151,1)),"")</f>
        <v/>
      </c>
      <c r="C151" s="147" t="str">
        <f>IFERROR(IF(INDEX(TableEmployeeList[],Calc!$AC151,2)="","",INDEX(TableEmployeeList[],Calc!$AC151,2)),"")</f>
        <v/>
      </c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4"/>
      <c r="AC151" s="144"/>
      <c r="AD151" s="144"/>
      <c r="AE151" s="144"/>
      <c r="AF151" s="144"/>
      <c r="AG151" s="144"/>
      <c r="AH151" s="144"/>
      <c r="AI151" s="234"/>
      <c r="AJ151" s="144"/>
      <c r="AK151" s="144"/>
      <c r="AL151" s="144"/>
      <c r="AM151" s="144"/>
      <c r="AN151" s="144"/>
      <c r="AO151" s="144"/>
      <c r="AP151" s="144"/>
      <c r="AQ151" s="144"/>
      <c r="AR151" s="144"/>
      <c r="AS151" s="144"/>
      <c r="AT151" s="144"/>
      <c r="AU151" s="144"/>
      <c r="AV151" s="144"/>
      <c r="AW151" s="144"/>
      <c r="AX151" s="144"/>
      <c r="AY151" s="144"/>
      <c r="AZ151" s="144"/>
      <c r="BA151" s="144"/>
      <c r="BB151" s="144"/>
      <c r="BC151" s="144"/>
      <c r="BD151" s="144"/>
      <c r="BE151" s="144"/>
      <c r="BF151" s="144"/>
      <c r="BG151" s="144"/>
      <c r="BH151" s="144"/>
      <c r="BI151" s="144"/>
      <c r="BJ151" s="144"/>
      <c r="BK151" s="144"/>
      <c r="BL151" s="144"/>
      <c r="BM151" s="144"/>
      <c r="BN151" s="145"/>
    </row>
    <row r="152" spans="2:66" ht="20.100000000000001" customHeight="1" x14ac:dyDescent="0.25">
      <c r="B152" s="146" t="str">
        <f>IFERROR(IF(INDEX(TableEmployeeList[],Calc!$AC152,1)="","",INDEX(TableEmployeeList[],Calc!$AC152,1)),"")</f>
        <v/>
      </c>
      <c r="C152" s="147" t="str">
        <f>IFERROR(IF(INDEX(TableEmployeeList[],Calc!$AC152,2)="","",INDEX(TableEmployeeList[],Calc!$AC152,2)),"")</f>
        <v/>
      </c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144"/>
      <c r="AC152" s="144"/>
      <c r="AD152" s="144"/>
      <c r="AE152" s="144"/>
      <c r="AF152" s="144"/>
      <c r="AG152" s="144"/>
      <c r="AH152" s="144"/>
      <c r="AI152" s="234"/>
      <c r="AJ152" s="144"/>
      <c r="AK152" s="144"/>
      <c r="AL152" s="144"/>
      <c r="AM152" s="144"/>
      <c r="AN152" s="144"/>
      <c r="AO152" s="144"/>
      <c r="AP152" s="144"/>
      <c r="AQ152" s="144"/>
      <c r="AR152" s="144"/>
      <c r="AS152" s="144"/>
      <c r="AT152" s="144"/>
      <c r="AU152" s="144"/>
      <c r="AV152" s="144"/>
      <c r="AW152" s="144"/>
      <c r="AX152" s="144"/>
      <c r="AY152" s="144"/>
      <c r="AZ152" s="144"/>
      <c r="BA152" s="144"/>
      <c r="BB152" s="144"/>
      <c r="BC152" s="144"/>
      <c r="BD152" s="144"/>
      <c r="BE152" s="144"/>
      <c r="BF152" s="144"/>
      <c r="BG152" s="144"/>
      <c r="BH152" s="144"/>
      <c r="BI152" s="144"/>
      <c r="BJ152" s="144"/>
      <c r="BK152" s="144"/>
      <c r="BL152" s="144"/>
      <c r="BM152" s="144"/>
      <c r="BN152" s="145"/>
    </row>
    <row r="153" spans="2:66" ht="20.100000000000001" customHeight="1" x14ac:dyDescent="0.25">
      <c r="B153" s="146" t="str">
        <f>IFERROR(IF(INDEX(TableEmployeeList[],Calc!$AC153,1)="","",INDEX(TableEmployeeList[],Calc!$AC153,1)),"")</f>
        <v/>
      </c>
      <c r="C153" s="147" t="str">
        <f>IFERROR(IF(INDEX(TableEmployeeList[],Calc!$AC153,2)="","",INDEX(TableEmployeeList[],Calc!$AC153,2)),"")</f>
        <v/>
      </c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44"/>
      <c r="AB153" s="144"/>
      <c r="AC153" s="144"/>
      <c r="AD153" s="144"/>
      <c r="AE153" s="144"/>
      <c r="AF153" s="144"/>
      <c r="AG153" s="144"/>
      <c r="AH153" s="144"/>
      <c r="AI153" s="234"/>
      <c r="AJ153" s="144"/>
      <c r="AK153" s="144"/>
      <c r="AL153" s="144"/>
      <c r="AM153" s="144"/>
      <c r="AN153" s="144"/>
      <c r="AO153" s="144"/>
      <c r="AP153" s="144"/>
      <c r="AQ153" s="144"/>
      <c r="AR153" s="144"/>
      <c r="AS153" s="144"/>
      <c r="AT153" s="144"/>
      <c r="AU153" s="144"/>
      <c r="AV153" s="144"/>
      <c r="AW153" s="144"/>
      <c r="AX153" s="144"/>
      <c r="AY153" s="144"/>
      <c r="AZ153" s="144"/>
      <c r="BA153" s="144"/>
      <c r="BB153" s="144"/>
      <c r="BC153" s="144"/>
      <c r="BD153" s="144"/>
      <c r="BE153" s="144"/>
      <c r="BF153" s="144"/>
      <c r="BG153" s="144"/>
      <c r="BH153" s="144"/>
      <c r="BI153" s="144"/>
      <c r="BJ153" s="144"/>
      <c r="BK153" s="144"/>
      <c r="BL153" s="144"/>
      <c r="BM153" s="144"/>
      <c r="BN153" s="145"/>
    </row>
    <row r="154" spans="2:66" ht="20.100000000000001" customHeight="1" x14ac:dyDescent="0.25">
      <c r="B154" s="146" t="str">
        <f>IFERROR(IF(INDEX(TableEmployeeList[],Calc!$AC154,1)="","",INDEX(TableEmployeeList[],Calc!$AC154,1)),"")</f>
        <v/>
      </c>
      <c r="C154" s="147" t="str">
        <f>IFERROR(IF(INDEX(TableEmployeeList[],Calc!$AC154,2)="","",INDEX(TableEmployeeList[],Calc!$AC154,2)),"")</f>
        <v/>
      </c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4"/>
      <c r="AC154" s="144"/>
      <c r="AD154" s="144"/>
      <c r="AE154" s="144"/>
      <c r="AF154" s="144"/>
      <c r="AG154" s="144"/>
      <c r="AH154" s="144"/>
      <c r="AI154" s="234"/>
      <c r="AJ154" s="144"/>
      <c r="AK154" s="144"/>
      <c r="AL154" s="144"/>
      <c r="AM154" s="144"/>
      <c r="AN154" s="144"/>
      <c r="AO154" s="144"/>
      <c r="AP154" s="144"/>
      <c r="AQ154" s="144"/>
      <c r="AR154" s="144"/>
      <c r="AS154" s="144"/>
      <c r="AT154" s="144"/>
      <c r="AU154" s="144"/>
      <c r="AV154" s="144"/>
      <c r="AW154" s="144"/>
      <c r="AX154" s="144"/>
      <c r="AY154" s="144"/>
      <c r="AZ154" s="144"/>
      <c r="BA154" s="144"/>
      <c r="BB154" s="144"/>
      <c r="BC154" s="144"/>
      <c r="BD154" s="144"/>
      <c r="BE154" s="144"/>
      <c r="BF154" s="144"/>
      <c r="BG154" s="144"/>
      <c r="BH154" s="144"/>
      <c r="BI154" s="144"/>
      <c r="BJ154" s="144"/>
      <c r="BK154" s="144"/>
      <c r="BL154" s="144"/>
      <c r="BM154" s="144"/>
      <c r="BN154" s="145"/>
    </row>
    <row r="155" spans="2:66" ht="20.100000000000001" customHeight="1" x14ac:dyDescent="0.25">
      <c r="B155" s="146" t="str">
        <f>IFERROR(IF(INDEX(TableEmployeeList[],Calc!$AC155,1)="","",INDEX(TableEmployeeList[],Calc!$AC155,1)),"")</f>
        <v/>
      </c>
      <c r="C155" s="147" t="str">
        <f>IFERROR(IF(INDEX(TableEmployeeList[],Calc!$AC155,2)="","",INDEX(TableEmployeeList[],Calc!$AC155,2)),"")</f>
        <v/>
      </c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4"/>
      <c r="AC155" s="144"/>
      <c r="AD155" s="144"/>
      <c r="AE155" s="144"/>
      <c r="AF155" s="144"/>
      <c r="AG155" s="144"/>
      <c r="AH155" s="144"/>
      <c r="AI155" s="234"/>
      <c r="AJ155" s="144"/>
      <c r="AK155" s="144"/>
      <c r="AL155" s="144"/>
      <c r="AM155" s="144"/>
      <c r="AN155" s="144"/>
      <c r="AO155" s="144"/>
      <c r="AP155" s="144"/>
      <c r="AQ155" s="144"/>
      <c r="AR155" s="144"/>
      <c r="AS155" s="144"/>
      <c r="AT155" s="144"/>
      <c r="AU155" s="144"/>
      <c r="AV155" s="144"/>
      <c r="AW155" s="144"/>
      <c r="AX155" s="144"/>
      <c r="AY155" s="144"/>
      <c r="AZ155" s="144"/>
      <c r="BA155" s="144"/>
      <c r="BB155" s="144"/>
      <c r="BC155" s="144"/>
      <c r="BD155" s="144"/>
      <c r="BE155" s="144"/>
      <c r="BF155" s="144"/>
      <c r="BG155" s="144"/>
      <c r="BH155" s="144"/>
      <c r="BI155" s="144"/>
      <c r="BJ155" s="144"/>
      <c r="BK155" s="144"/>
      <c r="BL155" s="144"/>
      <c r="BM155" s="144"/>
      <c r="BN155" s="145"/>
    </row>
    <row r="156" spans="2:66" ht="20.100000000000001" customHeight="1" x14ac:dyDescent="0.25">
      <c r="B156" s="146" t="str">
        <f>IFERROR(IF(INDEX(TableEmployeeList[],Calc!$AC156,1)="","",INDEX(TableEmployeeList[],Calc!$AC156,1)),"")</f>
        <v/>
      </c>
      <c r="C156" s="147" t="str">
        <f>IFERROR(IF(INDEX(TableEmployeeList[],Calc!$AC156,2)="","",INDEX(TableEmployeeList[],Calc!$AC156,2)),"")</f>
        <v/>
      </c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4"/>
      <c r="AC156" s="144"/>
      <c r="AD156" s="144"/>
      <c r="AE156" s="144"/>
      <c r="AF156" s="144"/>
      <c r="AG156" s="144"/>
      <c r="AH156" s="144"/>
      <c r="AI156" s="234"/>
      <c r="AJ156" s="144"/>
      <c r="AK156" s="144"/>
      <c r="AL156" s="144"/>
      <c r="AM156" s="144"/>
      <c r="AN156" s="144"/>
      <c r="AO156" s="144"/>
      <c r="AP156" s="144"/>
      <c r="AQ156" s="144"/>
      <c r="AR156" s="144"/>
      <c r="AS156" s="144"/>
      <c r="AT156" s="144"/>
      <c r="AU156" s="144"/>
      <c r="AV156" s="144"/>
      <c r="AW156" s="144"/>
      <c r="AX156" s="144"/>
      <c r="AY156" s="144"/>
      <c r="AZ156" s="144"/>
      <c r="BA156" s="144"/>
      <c r="BB156" s="144"/>
      <c r="BC156" s="144"/>
      <c r="BD156" s="144"/>
      <c r="BE156" s="144"/>
      <c r="BF156" s="144"/>
      <c r="BG156" s="144"/>
      <c r="BH156" s="144"/>
      <c r="BI156" s="144"/>
      <c r="BJ156" s="144"/>
      <c r="BK156" s="144"/>
      <c r="BL156" s="144"/>
      <c r="BM156" s="144"/>
      <c r="BN156" s="145"/>
    </row>
    <row r="157" spans="2:66" ht="20.100000000000001" customHeight="1" x14ac:dyDescent="0.25">
      <c r="B157" s="146" t="str">
        <f>IFERROR(IF(INDEX(TableEmployeeList[],Calc!$AC157,1)="","",INDEX(TableEmployeeList[],Calc!$AC157,1)),"")</f>
        <v/>
      </c>
      <c r="C157" s="147" t="str">
        <f>IFERROR(IF(INDEX(TableEmployeeList[],Calc!$AC157,2)="","",INDEX(TableEmployeeList[],Calc!$AC157,2)),"")</f>
        <v/>
      </c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144"/>
      <c r="V157" s="144"/>
      <c r="W157" s="144"/>
      <c r="X157" s="144"/>
      <c r="Y157" s="144"/>
      <c r="Z157" s="144"/>
      <c r="AA157" s="144"/>
      <c r="AB157" s="144"/>
      <c r="AC157" s="144"/>
      <c r="AD157" s="144"/>
      <c r="AE157" s="144"/>
      <c r="AF157" s="144"/>
      <c r="AG157" s="144"/>
      <c r="AH157" s="144"/>
      <c r="AI157" s="234"/>
      <c r="AJ157" s="144"/>
      <c r="AK157" s="144"/>
      <c r="AL157" s="144"/>
      <c r="AM157" s="144"/>
      <c r="AN157" s="144"/>
      <c r="AO157" s="144"/>
      <c r="AP157" s="144"/>
      <c r="AQ157" s="144"/>
      <c r="AR157" s="144"/>
      <c r="AS157" s="144"/>
      <c r="AT157" s="144"/>
      <c r="AU157" s="144"/>
      <c r="AV157" s="144"/>
      <c r="AW157" s="144"/>
      <c r="AX157" s="144"/>
      <c r="AY157" s="144"/>
      <c r="AZ157" s="144"/>
      <c r="BA157" s="144"/>
      <c r="BB157" s="144"/>
      <c r="BC157" s="144"/>
      <c r="BD157" s="144"/>
      <c r="BE157" s="144"/>
      <c r="BF157" s="144"/>
      <c r="BG157" s="144"/>
      <c r="BH157" s="144"/>
      <c r="BI157" s="144"/>
      <c r="BJ157" s="144"/>
      <c r="BK157" s="144"/>
      <c r="BL157" s="144"/>
      <c r="BM157" s="144"/>
      <c r="BN157" s="145"/>
    </row>
    <row r="158" spans="2:66" ht="20.100000000000001" customHeight="1" x14ac:dyDescent="0.25">
      <c r="B158" s="146" t="str">
        <f>IFERROR(IF(INDEX(TableEmployeeList[],Calc!$AC158,1)="","",INDEX(TableEmployeeList[],Calc!$AC158,1)),"")</f>
        <v/>
      </c>
      <c r="C158" s="147" t="str">
        <f>IFERROR(IF(INDEX(TableEmployeeList[],Calc!$AC158,2)="","",INDEX(TableEmployeeList[],Calc!$AC158,2)),"")</f>
        <v/>
      </c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4"/>
      <c r="AC158" s="144"/>
      <c r="AD158" s="144"/>
      <c r="AE158" s="144"/>
      <c r="AF158" s="144"/>
      <c r="AG158" s="144"/>
      <c r="AH158" s="144"/>
      <c r="AI158" s="234"/>
      <c r="AJ158" s="144"/>
      <c r="AK158" s="144"/>
      <c r="AL158" s="144"/>
      <c r="AM158" s="144"/>
      <c r="AN158" s="144"/>
      <c r="AO158" s="144"/>
      <c r="AP158" s="144"/>
      <c r="AQ158" s="144"/>
      <c r="AR158" s="144"/>
      <c r="AS158" s="144"/>
      <c r="AT158" s="144"/>
      <c r="AU158" s="144"/>
      <c r="AV158" s="144"/>
      <c r="AW158" s="144"/>
      <c r="AX158" s="144"/>
      <c r="AY158" s="144"/>
      <c r="AZ158" s="144"/>
      <c r="BA158" s="144"/>
      <c r="BB158" s="144"/>
      <c r="BC158" s="144"/>
      <c r="BD158" s="144"/>
      <c r="BE158" s="144"/>
      <c r="BF158" s="144"/>
      <c r="BG158" s="144"/>
      <c r="BH158" s="144"/>
      <c r="BI158" s="144"/>
      <c r="BJ158" s="144"/>
      <c r="BK158" s="144"/>
      <c r="BL158" s="144"/>
      <c r="BM158" s="144"/>
      <c r="BN158" s="145"/>
    </row>
    <row r="159" spans="2:66" ht="20.100000000000001" customHeight="1" x14ac:dyDescent="0.25">
      <c r="B159" s="146" t="str">
        <f>IFERROR(IF(INDEX(TableEmployeeList[],Calc!$AC159,1)="","",INDEX(TableEmployeeList[],Calc!$AC159,1)),"")</f>
        <v/>
      </c>
      <c r="C159" s="147" t="str">
        <f>IFERROR(IF(INDEX(TableEmployeeList[],Calc!$AC159,2)="","",INDEX(TableEmployeeList[],Calc!$AC159,2)),"")</f>
        <v/>
      </c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4"/>
      <c r="AC159" s="144"/>
      <c r="AD159" s="144"/>
      <c r="AE159" s="144"/>
      <c r="AF159" s="144"/>
      <c r="AG159" s="144"/>
      <c r="AH159" s="144"/>
      <c r="AI159" s="234"/>
      <c r="AJ159" s="144"/>
      <c r="AK159" s="144"/>
      <c r="AL159" s="144"/>
      <c r="AM159" s="144"/>
      <c r="AN159" s="144"/>
      <c r="AO159" s="144"/>
      <c r="AP159" s="144"/>
      <c r="AQ159" s="144"/>
      <c r="AR159" s="144"/>
      <c r="AS159" s="144"/>
      <c r="AT159" s="144"/>
      <c r="AU159" s="144"/>
      <c r="AV159" s="144"/>
      <c r="AW159" s="144"/>
      <c r="AX159" s="144"/>
      <c r="AY159" s="144"/>
      <c r="AZ159" s="144"/>
      <c r="BA159" s="144"/>
      <c r="BB159" s="144"/>
      <c r="BC159" s="144"/>
      <c r="BD159" s="144"/>
      <c r="BE159" s="144"/>
      <c r="BF159" s="144"/>
      <c r="BG159" s="144"/>
      <c r="BH159" s="144"/>
      <c r="BI159" s="144"/>
      <c r="BJ159" s="144"/>
      <c r="BK159" s="144"/>
      <c r="BL159" s="144"/>
      <c r="BM159" s="144"/>
      <c r="BN159" s="145"/>
    </row>
    <row r="160" spans="2:66" ht="20.100000000000001" customHeight="1" x14ac:dyDescent="0.25">
      <c r="B160" s="146" t="str">
        <f>IFERROR(IF(INDEX(TableEmployeeList[],Calc!$AC160,1)="","",INDEX(TableEmployeeList[],Calc!$AC160,1)),"")</f>
        <v/>
      </c>
      <c r="C160" s="147" t="str">
        <f>IFERROR(IF(INDEX(TableEmployeeList[],Calc!$AC160,2)="","",INDEX(TableEmployeeList[],Calc!$AC160,2)),"")</f>
        <v/>
      </c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4"/>
      <c r="AC160" s="144"/>
      <c r="AD160" s="144"/>
      <c r="AE160" s="144"/>
      <c r="AF160" s="144"/>
      <c r="AG160" s="144"/>
      <c r="AH160" s="144"/>
      <c r="AI160" s="234"/>
      <c r="AJ160" s="144"/>
      <c r="AK160" s="144"/>
      <c r="AL160" s="144"/>
      <c r="AM160" s="144"/>
      <c r="AN160" s="144"/>
      <c r="AO160" s="144"/>
      <c r="AP160" s="144"/>
      <c r="AQ160" s="144"/>
      <c r="AR160" s="144"/>
      <c r="AS160" s="144"/>
      <c r="AT160" s="144"/>
      <c r="AU160" s="144"/>
      <c r="AV160" s="144"/>
      <c r="AW160" s="144"/>
      <c r="AX160" s="144"/>
      <c r="AY160" s="144"/>
      <c r="AZ160" s="144"/>
      <c r="BA160" s="144"/>
      <c r="BB160" s="144"/>
      <c r="BC160" s="144"/>
      <c r="BD160" s="144"/>
      <c r="BE160" s="144"/>
      <c r="BF160" s="144"/>
      <c r="BG160" s="144"/>
      <c r="BH160" s="144"/>
      <c r="BI160" s="144"/>
      <c r="BJ160" s="144"/>
      <c r="BK160" s="144"/>
      <c r="BL160" s="144"/>
      <c r="BM160" s="144"/>
      <c r="BN160" s="145"/>
    </row>
    <row r="161" spans="2:66" ht="20.100000000000001" customHeight="1" x14ac:dyDescent="0.25">
      <c r="B161" s="146" t="str">
        <f>IFERROR(IF(INDEX(TableEmployeeList[],Calc!$AC161,1)="","",INDEX(TableEmployeeList[],Calc!$AC161,1)),"")</f>
        <v/>
      </c>
      <c r="C161" s="147" t="str">
        <f>IFERROR(IF(INDEX(TableEmployeeList[],Calc!$AC161,2)="","",INDEX(TableEmployeeList[],Calc!$AC161,2)),"")</f>
        <v/>
      </c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4"/>
      <c r="AC161" s="144"/>
      <c r="AD161" s="144"/>
      <c r="AE161" s="144"/>
      <c r="AF161" s="144"/>
      <c r="AG161" s="144"/>
      <c r="AH161" s="144"/>
      <c r="AI161" s="234"/>
      <c r="AJ161" s="144"/>
      <c r="AK161" s="144"/>
      <c r="AL161" s="144"/>
      <c r="AM161" s="144"/>
      <c r="AN161" s="144"/>
      <c r="AO161" s="144"/>
      <c r="AP161" s="144"/>
      <c r="AQ161" s="144"/>
      <c r="AR161" s="144"/>
      <c r="AS161" s="144"/>
      <c r="AT161" s="144"/>
      <c r="AU161" s="144"/>
      <c r="AV161" s="144"/>
      <c r="AW161" s="144"/>
      <c r="AX161" s="144"/>
      <c r="AY161" s="144"/>
      <c r="AZ161" s="144"/>
      <c r="BA161" s="144"/>
      <c r="BB161" s="144"/>
      <c r="BC161" s="144"/>
      <c r="BD161" s="144"/>
      <c r="BE161" s="144"/>
      <c r="BF161" s="144"/>
      <c r="BG161" s="144"/>
      <c r="BH161" s="144"/>
      <c r="BI161" s="144"/>
      <c r="BJ161" s="144"/>
      <c r="BK161" s="144"/>
      <c r="BL161" s="144"/>
      <c r="BM161" s="144"/>
      <c r="BN161" s="145"/>
    </row>
    <row r="162" spans="2:66" ht="20.100000000000001" customHeight="1" x14ac:dyDescent="0.25">
      <c r="B162" s="146" t="str">
        <f>IFERROR(IF(INDEX(TableEmployeeList[],Calc!$AC162,1)="","",INDEX(TableEmployeeList[],Calc!$AC162,1)),"")</f>
        <v/>
      </c>
      <c r="C162" s="147" t="str">
        <f>IFERROR(IF(INDEX(TableEmployeeList[],Calc!$AC162,2)="","",INDEX(TableEmployeeList[],Calc!$AC162,2)),"")</f>
        <v/>
      </c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4"/>
      <c r="AC162" s="144"/>
      <c r="AD162" s="144"/>
      <c r="AE162" s="144"/>
      <c r="AF162" s="144"/>
      <c r="AG162" s="144"/>
      <c r="AH162" s="144"/>
      <c r="AI162" s="234"/>
      <c r="AJ162" s="144"/>
      <c r="AK162" s="144"/>
      <c r="AL162" s="144"/>
      <c r="AM162" s="144"/>
      <c r="AN162" s="144"/>
      <c r="AO162" s="144"/>
      <c r="AP162" s="144"/>
      <c r="AQ162" s="144"/>
      <c r="AR162" s="144"/>
      <c r="AS162" s="144"/>
      <c r="AT162" s="144"/>
      <c r="AU162" s="144"/>
      <c r="AV162" s="144"/>
      <c r="AW162" s="144"/>
      <c r="AX162" s="144"/>
      <c r="AY162" s="144"/>
      <c r="AZ162" s="144"/>
      <c r="BA162" s="144"/>
      <c r="BB162" s="144"/>
      <c r="BC162" s="144"/>
      <c r="BD162" s="144"/>
      <c r="BE162" s="144"/>
      <c r="BF162" s="144"/>
      <c r="BG162" s="144"/>
      <c r="BH162" s="144"/>
      <c r="BI162" s="144"/>
      <c r="BJ162" s="144"/>
      <c r="BK162" s="144"/>
      <c r="BL162" s="144"/>
      <c r="BM162" s="144"/>
      <c r="BN162" s="145"/>
    </row>
    <row r="163" spans="2:66" ht="20.100000000000001" customHeight="1" x14ac:dyDescent="0.25">
      <c r="B163" s="146" t="str">
        <f>IFERROR(IF(INDEX(TableEmployeeList[],Calc!$AC163,1)="","",INDEX(TableEmployeeList[],Calc!$AC163,1)),"")</f>
        <v/>
      </c>
      <c r="C163" s="147" t="str">
        <f>IFERROR(IF(INDEX(TableEmployeeList[],Calc!$AC163,2)="","",INDEX(TableEmployeeList[],Calc!$AC163,2)),"")</f>
        <v/>
      </c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4"/>
      <c r="AC163" s="144"/>
      <c r="AD163" s="144"/>
      <c r="AE163" s="144"/>
      <c r="AF163" s="144"/>
      <c r="AG163" s="144"/>
      <c r="AH163" s="144"/>
      <c r="AI163" s="234"/>
      <c r="AJ163" s="144"/>
      <c r="AK163" s="144"/>
      <c r="AL163" s="144"/>
      <c r="AM163" s="144"/>
      <c r="AN163" s="144"/>
      <c r="AO163" s="144"/>
      <c r="AP163" s="144"/>
      <c r="AQ163" s="144"/>
      <c r="AR163" s="144"/>
      <c r="AS163" s="144"/>
      <c r="AT163" s="144"/>
      <c r="AU163" s="144"/>
      <c r="AV163" s="144"/>
      <c r="AW163" s="144"/>
      <c r="AX163" s="144"/>
      <c r="AY163" s="144"/>
      <c r="AZ163" s="144"/>
      <c r="BA163" s="144"/>
      <c r="BB163" s="144"/>
      <c r="BC163" s="144"/>
      <c r="BD163" s="144"/>
      <c r="BE163" s="144"/>
      <c r="BF163" s="144"/>
      <c r="BG163" s="144"/>
      <c r="BH163" s="144"/>
      <c r="BI163" s="144"/>
      <c r="BJ163" s="144"/>
      <c r="BK163" s="144"/>
      <c r="BL163" s="144"/>
      <c r="BM163" s="144"/>
      <c r="BN163" s="145"/>
    </row>
    <row r="164" spans="2:66" ht="20.100000000000001" customHeight="1" x14ac:dyDescent="0.25">
      <c r="B164" s="146" t="str">
        <f>IFERROR(IF(INDEX(TableEmployeeList[],Calc!$AC164,1)="","",INDEX(TableEmployeeList[],Calc!$AC164,1)),"")</f>
        <v/>
      </c>
      <c r="C164" s="147" t="str">
        <f>IFERROR(IF(INDEX(TableEmployeeList[],Calc!$AC164,2)="","",INDEX(TableEmployeeList[],Calc!$AC164,2)),"")</f>
        <v/>
      </c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4"/>
      <c r="AC164" s="144"/>
      <c r="AD164" s="144"/>
      <c r="AE164" s="144"/>
      <c r="AF164" s="144"/>
      <c r="AG164" s="144"/>
      <c r="AH164" s="144"/>
      <c r="AI164" s="234"/>
      <c r="AJ164" s="144"/>
      <c r="AK164" s="144"/>
      <c r="AL164" s="144"/>
      <c r="AM164" s="144"/>
      <c r="AN164" s="144"/>
      <c r="AO164" s="144"/>
      <c r="AP164" s="144"/>
      <c r="AQ164" s="144"/>
      <c r="AR164" s="144"/>
      <c r="AS164" s="144"/>
      <c r="AT164" s="144"/>
      <c r="AU164" s="144"/>
      <c r="AV164" s="144"/>
      <c r="AW164" s="144"/>
      <c r="AX164" s="144"/>
      <c r="AY164" s="144"/>
      <c r="AZ164" s="144"/>
      <c r="BA164" s="144"/>
      <c r="BB164" s="144"/>
      <c r="BC164" s="144"/>
      <c r="BD164" s="144"/>
      <c r="BE164" s="144"/>
      <c r="BF164" s="144"/>
      <c r="BG164" s="144"/>
      <c r="BH164" s="144"/>
      <c r="BI164" s="144"/>
      <c r="BJ164" s="144"/>
      <c r="BK164" s="144"/>
      <c r="BL164" s="144"/>
      <c r="BM164" s="144"/>
      <c r="BN164" s="145"/>
    </row>
    <row r="165" spans="2:66" ht="20.100000000000001" customHeight="1" x14ac:dyDescent="0.25">
      <c r="B165" s="146" t="str">
        <f>IFERROR(IF(INDEX(TableEmployeeList[],Calc!$AC165,1)="","",INDEX(TableEmployeeList[],Calc!$AC165,1)),"")</f>
        <v/>
      </c>
      <c r="C165" s="147" t="str">
        <f>IFERROR(IF(INDEX(TableEmployeeList[],Calc!$AC165,2)="","",INDEX(TableEmployeeList[],Calc!$AC165,2)),"")</f>
        <v/>
      </c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4"/>
      <c r="AC165" s="144"/>
      <c r="AD165" s="144"/>
      <c r="AE165" s="144"/>
      <c r="AF165" s="144"/>
      <c r="AG165" s="144"/>
      <c r="AH165" s="144"/>
      <c r="AI165" s="234"/>
      <c r="AJ165" s="144"/>
      <c r="AK165" s="144"/>
      <c r="AL165" s="144"/>
      <c r="AM165" s="144"/>
      <c r="AN165" s="144"/>
      <c r="AO165" s="144"/>
      <c r="AP165" s="144"/>
      <c r="AQ165" s="144"/>
      <c r="AR165" s="144"/>
      <c r="AS165" s="144"/>
      <c r="AT165" s="144"/>
      <c r="AU165" s="144"/>
      <c r="AV165" s="144"/>
      <c r="AW165" s="144"/>
      <c r="AX165" s="144"/>
      <c r="AY165" s="144"/>
      <c r="AZ165" s="144"/>
      <c r="BA165" s="144"/>
      <c r="BB165" s="144"/>
      <c r="BC165" s="144"/>
      <c r="BD165" s="144"/>
      <c r="BE165" s="144"/>
      <c r="BF165" s="144"/>
      <c r="BG165" s="144"/>
      <c r="BH165" s="144"/>
      <c r="BI165" s="144"/>
      <c r="BJ165" s="144"/>
      <c r="BK165" s="144"/>
      <c r="BL165" s="144"/>
      <c r="BM165" s="144"/>
      <c r="BN165" s="145"/>
    </row>
    <row r="166" spans="2:66" ht="20.100000000000001" customHeight="1" x14ac:dyDescent="0.25">
      <c r="B166" s="146" t="str">
        <f>IFERROR(IF(INDEX(TableEmployeeList[],Calc!$AC166,1)="","",INDEX(TableEmployeeList[],Calc!$AC166,1)),"")</f>
        <v/>
      </c>
      <c r="C166" s="147" t="str">
        <f>IFERROR(IF(INDEX(TableEmployeeList[],Calc!$AC166,2)="","",INDEX(TableEmployeeList[],Calc!$AC166,2)),"")</f>
        <v/>
      </c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4"/>
      <c r="AC166" s="144"/>
      <c r="AD166" s="144"/>
      <c r="AE166" s="144"/>
      <c r="AF166" s="144"/>
      <c r="AG166" s="144"/>
      <c r="AH166" s="144"/>
      <c r="AI166" s="234"/>
      <c r="AJ166" s="144"/>
      <c r="AK166" s="144"/>
      <c r="AL166" s="144"/>
      <c r="AM166" s="144"/>
      <c r="AN166" s="144"/>
      <c r="AO166" s="144"/>
      <c r="AP166" s="144"/>
      <c r="AQ166" s="144"/>
      <c r="AR166" s="144"/>
      <c r="AS166" s="144"/>
      <c r="AT166" s="144"/>
      <c r="AU166" s="144"/>
      <c r="AV166" s="144"/>
      <c r="AW166" s="144"/>
      <c r="AX166" s="144"/>
      <c r="AY166" s="144"/>
      <c r="AZ166" s="144"/>
      <c r="BA166" s="144"/>
      <c r="BB166" s="144"/>
      <c r="BC166" s="144"/>
      <c r="BD166" s="144"/>
      <c r="BE166" s="144"/>
      <c r="BF166" s="144"/>
      <c r="BG166" s="144"/>
      <c r="BH166" s="144"/>
      <c r="BI166" s="144"/>
      <c r="BJ166" s="144"/>
      <c r="BK166" s="144"/>
      <c r="BL166" s="144"/>
      <c r="BM166" s="144"/>
      <c r="BN166" s="145"/>
    </row>
    <row r="167" spans="2:66" ht="20.100000000000001" customHeight="1" x14ac:dyDescent="0.25">
      <c r="B167" s="146" t="str">
        <f>IFERROR(IF(INDEX(TableEmployeeList[],Calc!$AC167,1)="","",INDEX(TableEmployeeList[],Calc!$AC167,1)),"")</f>
        <v/>
      </c>
      <c r="C167" s="147" t="str">
        <f>IFERROR(IF(INDEX(TableEmployeeList[],Calc!$AC167,2)="","",INDEX(TableEmployeeList[],Calc!$AC167,2)),"")</f>
        <v/>
      </c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4"/>
      <c r="AC167" s="144"/>
      <c r="AD167" s="144"/>
      <c r="AE167" s="144"/>
      <c r="AF167" s="144"/>
      <c r="AG167" s="144"/>
      <c r="AH167" s="144"/>
      <c r="AI167" s="234"/>
      <c r="AJ167" s="144"/>
      <c r="AK167" s="144"/>
      <c r="AL167" s="144"/>
      <c r="AM167" s="144"/>
      <c r="AN167" s="144"/>
      <c r="AO167" s="144"/>
      <c r="AP167" s="144"/>
      <c r="AQ167" s="144"/>
      <c r="AR167" s="144"/>
      <c r="AS167" s="144"/>
      <c r="AT167" s="144"/>
      <c r="AU167" s="144"/>
      <c r="AV167" s="144"/>
      <c r="AW167" s="144"/>
      <c r="AX167" s="144"/>
      <c r="AY167" s="144"/>
      <c r="AZ167" s="144"/>
      <c r="BA167" s="144"/>
      <c r="BB167" s="144"/>
      <c r="BC167" s="144"/>
      <c r="BD167" s="144"/>
      <c r="BE167" s="144"/>
      <c r="BF167" s="144"/>
      <c r="BG167" s="144"/>
      <c r="BH167" s="144"/>
      <c r="BI167" s="144"/>
      <c r="BJ167" s="144"/>
      <c r="BK167" s="144"/>
      <c r="BL167" s="144"/>
      <c r="BM167" s="144"/>
      <c r="BN167" s="145"/>
    </row>
    <row r="168" spans="2:66" ht="20.100000000000001" customHeight="1" x14ac:dyDescent="0.25">
      <c r="B168" s="146" t="str">
        <f>IFERROR(IF(INDEX(TableEmployeeList[],Calc!$AC168,1)="","",INDEX(TableEmployeeList[],Calc!$AC168,1)),"")</f>
        <v/>
      </c>
      <c r="C168" s="147" t="str">
        <f>IFERROR(IF(INDEX(TableEmployeeList[],Calc!$AC168,2)="","",INDEX(TableEmployeeList[],Calc!$AC168,2)),"")</f>
        <v/>
      </c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4"/>
      <c r="AC168" s="144"/>
      <c r="AD168" s="144"/>
      <c r="AE168" s="144"/>
      <c r="AF168" s="144"/>
      <c r="AG168" s="144"/>
      <c r="AH168" s="144"/>
      <c r="AI168" s="234"/>
      <c r="AJ168" s="144"/>
      <c r="AK168" s="144"/>
      <c r="AL168" s="144"/>
      <c r="AM168" s="144"/>
      <c r="AN168" s="144"/>
      <c r="AO168" s="144"/>
      <c r="AP168" s="144"/>
      <c r="AQ168" s="144"/>
      <c r="AR168" s="144"/>
      <c r="AS168" s="144"/>
      <c r="AT168" s="144"/>
      <c r="AU168" s="144"/>
      <c r="AV168" s="144"/>
      <c r="AW168" s="144"/>
      <c r="AX168" s="144"/>
      <c r="AY168" s="144"/>
      <c r="AZ168" s="144"/>
      <c r="BA168" s="144"/>
      <c r="BB168" s="144"/>
      <c r="BC168" s="144"/>
      <c r="BD168" s="144"/>
      <c r="BE168" s="144"/>
      <c r="BF168" s="144"/>
      <c r="BG168" s="144"/>
      <c r="BH168" s="144"/>
      <c r="BI168" s="144"/>
      <c r="BJ168" s="144"/>
      <c r="BK168" s="144"/>
      <c r="BL168" s="144"/>
      <c r="BM168" s="144"/>
      <c r="BN168" s="145"/>
    </row>
    <row r="169" spans="2:66" ht="20.100000000000001" customHeight="1" x14ac:dyDescent="0.25">
      <c r="B169" s="146" t="str">
        <f>IFERROR(IF(INDEX(TableEmployeeList[],Calc!$AC169,1)="","",INDEX(TableEmployeeList[],Calc!$AC169,1)),"")</f>
        <v/>
      </c>
      <c r="C169" s="147" t="str">
        <f>IFERROR(IF(INDEX(TableEmployeeList[],Calc!$AC169,2)="","",INDEX(TableEmployeeList[],Calc!$AC169,2)),"")</f>
        <v/>
      </c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4"/>
      <c r="AA169" s="144"/>
      <c r="AB169" s="144"/>
      <c r="AC169" s="144"/>
      <c r="AD169" s="144"/>
      <c r="AE169" s="144"/>
      <c r="AF169" s="144"/>
      <c r="AG169" s="144"/>
      <c r="AH169" s="144"/>
      <c r="AI169" s="234"/>
      <c r="AJ169" s="144"/>
      <c r="AK169" s="144"/>
      <c r="AL169" s="144"/>
      <c r="AM169" s="144"/>
      <c r="AN169" s="144"/>
      <c r="AO169" s="144"/>
      <c r="AP169" s="144"/>
      <c r="AQ169" s="144"/>
      <c r="AR169" s="144"/>
      <c r="AS169" s="144"/>
      <c r="AT169" s="144"/>
      <c r="AU169" s="144"/>
      <c r="AV169" s="144"/>
      <c r="AW169" s="144"/>
      <c r="AX169" s="144"/>
      <c r="AY169" s="144"/>
      <c r="AZ169" s="144"/>
      <c r="BA169" s="144"/>
      <c r="BB169" s="144"/>
      <c r="BC169" s="144"/>
      <c r="BD169" s="144"/>
      <c r="BE169" s="144"/>
      <c r="BF169" s="144"/>
      <c r="BG169" s="144"/>
      <c r="BH169" s="144"/>
      <c r="BI169" s="144"/>
      <c r="BJ169" s="144"/>
      <c r="BK169" s="144"/>
      <c r="BL169" s="144"/>
      <c r="BM169" s="144"/>
      <c r="BN169" s="145"/>
    </row>
    <row r="170" spans="2:66" ht="20.100000000000001" customHeight="1" x14ac:dyDescent="0.25">
      <c r="B170" s="146" t="str">
        <f>IFERROR(IF(INDEX(TableEmployeeList[],Calc!$AC170,1)="","",INDEX(TableEmployeeList[],Calc!$AC170,1)),"")</f>
        <v/>
      </c>
      <c r="C170" s="147" t="str">
        <f>IFERROR(IF(INDEX(TableEmployeeList[],Calc!$AC170,2)="","",INDEX(TableEmployeeList[],Calc!$AC170,2)),"")</f>
        <v/>
      </c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4"/>
      <c r="AC170" s="144"/>
      <c r="AD170" s="144"/>
      <c r="AE170" s="144"/>
      <c r="AF170" s="144"/>
      <c r="AG170" s="144"/>
      <c r="AH170" s="144"/>
      <c r="AI170" s="234"/>
      <c r="AJ170" s="144"/>
      <c r="AK170" s="144"/>
      <c r="AL170" s="144"/>
      <c r="AM170" s="144"/>
      <c r="AN170" s="144"/>
      <c r="AO170" s="144"/>
      <c r="AP170" s="144"/>
      <c r="AQ170" s="144"/>
      <c r="AR170" s="144"/>
      <c r="AS170" s="144"/>
      <c r="AT170" s="144"/>
      <c r="AU170" s="144"/>
      <c r="AV170" s="144"/>
      <c r="AW170" s="144"/>
      <c r="AX170" s="144"/>
      <c r="AY170" s="144"/>
      <c r="AZ170" s="144"/>
      <c r="BA170" s="144"/>
      <c r="BB170" s="144"/>
      <c r="BC170" s="144"/>
      <c r="BD170" s="144"/>
      <c r="BE170" s="144"/>
      <c r="BF170" s="144"/>
      <c r="BG170" s="144"/>
      <c r="BH170" s="144"/>
      <c r="BI170" s="144"/>
      <c r="BJ170" s="144"/>
      <c r="BK170" s="144"/>
      <c r="BL170" s="144"/>
      <c r="BM170" s="144"/>
      <c r="BN170" s="145"/>
    </row>
    <row r="171" spans="2:66" ht="20.100000000000001" customHeight="1" x14ac:dyDescent="0.25">
      <c r="B171" s="146" t="str">
        <f>IFERROR(IF(INDEX(TableEmployeeList[],Calc!$AC171,1)="","",INDEX(TableEmployeeList[],Calc!$AC171,1)),"")</f>
        <v/>
      </c>
      <c r="C171" s="147" t="str">
        <f>IFERROR(IF(INDEX(TableEmployeeList[],Calc!$AC171,2)="","",INDEX(TableEmployeeList[],Calc!$AC171,2)),"")</f>
        <v/>
      </c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4"/>
      <c r="AA171" s="144"/>
      <c r="AB171" s="144"/>
      <c r="AC171" s="144"/>
      <c r="AD171" s="144"/>
      <c r="AE171" s="144"/>
      <c r="AF171" s="144"/>
      <c r="AG171" s="144"/>
      <c r="AH171" s="144"/>
      <c r="AI171" s="234"/>
      <c r="AJ171" s="144"/>
      <c r="AK171" s="144"/>
      <c r="AL171" s="144"/>
      <c r="AM171" s="144"/>
      <c r="AN171" s="144"/>
      <c r="AO171" s="144"/>
      <c r="AP171" s="144"/>
      <c r="AQ171" s="144"/>
      <c r="AR171" s="144"/>
      <c r="AS171" s="144"/>
      <c r="AT171" s="144"/>
      <c r="AU171" s="144"/>
      <c r="AV171" s="144"/>
      <c r="AW171" s="144"/>
      <c r="AX171" s="144"/>
      <c r="AY171" s="144"/>
      <c r="AZ171" s="144"/>
      <c r="BA171" s="144"/>
      <c r="BB171" s="144"/>
      <c r="BC171" s="144"/>
      <c r="BD171" s="144"/>
      <c r="BE171" s="144"/>
      <c r="BF171" s="144"/>
      <c r="BG171" s="144"/>
      <c r="BH171" s="144"/>
      <c r="BI171" s="144"/>
      <c r="BJ171" s="144"/>
      <c r="BK171" s="144"/>
      <c r="BL171" s="144"/>
      <c r="BM171" s="144"/>
      <c r="BN171" s="145"/>
    </row>
    <row r="172" spans="2:66" ht="20.100000000000001" customHeight="1" x14ac:dyDescent="0.25">
      <c r="B172" s="146" t="str">
        <f>IFERROR(IF(INDEX(TableEmployeeList[],Calc!$AC172,1)="","",INDEX(TableEmployeeList[],Calc!$AC172,1)),"")</f>
        <v/>
      </c>
      <c r="C172" s="147" t="str">
        <f>IFERROR(IF(INDEX(TableEmployeeList[],Calc!$AC172,2)="","",INDEX(TableEmployeeList[],Calc!$AC172,2)),"")</f>
        <v/>
      </c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4"/>
      <c r="AC172" s="144"/>
      <c r="AD172" s="144"/>
      <c r="AE172" s="144"/>
      <c r="AF172" s="144"/>
      <c r="AG172" s="144"/>
      <c r="AH172" s="144"/>
      <c r="AI172" s="234"/>
      <c r="AJ172" s="144"/>
      <c r="AK172" s="144"/>
      <c r="AL172" s="144"/>
      <c r="AM172" s="144"/>
      <c r="AN172" s="144"/>
      <c r="AO172" s="144"/>
      <c r="AP172" s="144"/>
      <c r="AQ172" s="144"/>
      <c r="AR172" s="144"/>
      <c r="AS172" s="144"/>
      <c r="AT172" s="144"/>
      <c r="AU172" s="144"/>
      <c r="AV172" s="144"/>
      <c r="AW172" s="144"/>
      <c r="AX172" s="144"/>
      <c r="AY172" s="144"/>
      <c r="AZ172" s="144"/>
      <c r="BA172" s="144"/>
      <c r="BB172" s="144"/>
      <c r="BC172" s="144"/>
      <c r="BD172" s="144"/>
      <c r="BE172" s="144"/>
      <c r="BF172" s="144"/>
      <c r="BG172" s="144"/>
      <c r="BH172" s="144"/>
      <c r="BI172" s="144"/>
      <c r="BJ172" s="144"/>
      <c r="BK172" s="144"/>
      <c r="BL172" s="144"/>
      <c r="BM172" s="144"/>
      <c r="BN172" s="145"/>
    </row>
    <row r="173" spans="2:66" ht="20.100000000000001" customHeight="1" x14ac:dyDescent="0.25">
      <c r="B173" s="146" t="str">
        <f>IFERROR(IF(INDEX(TableEmployeeList[],Calc!$AC173,1)="","",INDEX(TableEmployeeList[],Calc!$AC173,1)),"")</f>
        <v/>
      </c>
      <c r="C173" s="147" t="str">
        <f>IFERROR(IF(INDEX(TableEmployeeList[],Calc!$AC173,2)="","",INDEX(TableEmployeeList[],Calc!$AC173,2)),"")</f>
        <v/>
      </c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23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5"/>
    </row>
    <row r="174" spans="2:66" ht="20.100000000000001" customHeight="1" x14ac:dyDescent="0.25">
      <c r="B174" s="146" t="str">
        <f>IFERROR(IF(INDEX(TableEmployeeList[],Calc!$AC174,1)="","",INDEX(TableEmployeeList[],Calc!$AC174,1)),"")</f>
        <v/>
      </c>
      <c r="C174" s="147" t="str">
        <f>IFERROR(IF(INDEX(TableEmployeeList[],Calc!$AC174,2)="","",INDEX(TableEmployeeList[],Calc!$AC174,2)),"")</f>
        <v/>
      </c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44"/>
      <c r="AB174" s="144"/>
      <c r="AC174" s="144"/>
      <c r="AD174" s="144"/>
      <c r="AE174" s="144"/>
      <c r="AF174" s="144"/>
      <c r="AG174" s="144"/>
      <c r="AH174" s="144"/>
      <c r="AI174" s="234"/>
      <c r="AJ174" s="144"/>
      <c r="AK174" s="144"/>
      <c r="AL174" s="144"/>
      <c r="AM174" s="144"/>
      <c r="AN174" s="144"/>
      <c r="AO174" s="144"/>
      <c r="AP174" s="144"/>
      <c r="AQ174" s="144"/>
      <c r="AR174" s="144"/>
      <c r="AS174" s="144"/>
      <c r="AT174" s="144"/>
      <c r="AU174" s="144"/>
      <c r="AV174" s="144"/>
      <c r="AW174" s="144"/>
      <c r="AX174" s="144"/>
      <c r="AY174" s="144"/>
      <c r="AZ174" s="144"/>
      <c r="BA174" s="144"/>
      <c r="BB174" s="144"/>
      <c r="BC174" s="144"/>
      <c r="BD174" s="144"/>
      <c r="BE174" s="144"/>
      <c r="BF174" s="144"/>
      <c r="BG174" s="144"/>
      <c r="BH174" s="144"/>
      <c r="BI174" s="144"/>
      <c r="BJ174" s="144"/>
      <c r="BK174" s="144"/>
      <c r="BL174" s="144"/>
      <c r="BM174" s="144"/>
      <c r="BN174" s="145"/>
    </row>
    <row r="175" spans="2:66" ht="20.100000000000001" customHeight="1" x14ac:dyDescent="0.25">
      <c r="B175" s="146" t="str">
        <f>IFERROR(IF(INDEX(TableEmployeeList[],Calc!$AC175,1)="","",INDEX(TableEmployeeList[],Calc!$AC175,1)),"")</f>
        <v/>
      </c>
      <c r="C175" s="147" t="str">
        <f>IFERROR(IF(INDEX(TableEmployeeList[],Calc!$AC175,2)="","",INDEX(TableEmployeeList[],Calc!$AC175,2)),"")</f>
        <v/>
      </c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4"/>
      <c r="AC175" s="144"/>
      <c r="AD175" s="144"/>
      <c r="AE175" s="144"/>
      <c r="AF175" s="144"/>
      <c r="AG175" s="144"/>
      <c r="AH175" s="144"/>
      <c r="AI175" s="234"/>
      <c r="AJ175" s="144"/>
      <c r="AK175" s="144"/>
      <c r="AL175" s="144"/>
      <c r="AM175" s="144"/>
      <c r="AN175" s="144"/>
      <c r="AO175" s="144"/>
      <c r="AP175" s="144"/>
      <c r="AQ175" s="144"/>
      <c r="AR175" s="144"/>
      <c r="AS175" s="144"/>
      <c r="AT175" s="144"/>
      <c r="AU175" s="144"/>
      <c r="AV175" s="144"/>
      <c r="AW175" s="144"/>
      <c r="AX175" s="144"/>
      <c r="AY175" s="144"/>
      <c r="AZ175" s="144"/>
      <c r="BA175" s="144"/>
      <c r="BB175" s="144"/>
      <c r="BC175" s="144"/>
      <c r="BD175" s="144"/>
      <c r="BE175" s="144"/>
      <c r="BF175" s="144"/>
      <c r="BG175" s="144"/>
      <c r="BH175" s="144"/>
      <c r="BI175" s="144"/>
      <c r="BJ175" s="144"/>
      <c r="BK175" s="144"/>
      <c r="BL175" s="144"/>
      <c r="BM175" s="144"/>
      <c r="BN175" s="145"/>
    </row>
    <row r="176" spans="2:66" ht="20.100000000000001" customHeight="1" x14ac:dyDescent="0.25">
      <c r="B176" s="146" t="str">
        <f>IFERROR(IF(INDEX(TableEmployeeList[],Calc!$AC176,1)="","",INDEX(TableEmployeeList[],Calc!$AC176,1)),"")</f>
        <v/>
      </c>
      <c r="C176" s="147" t="str">
        <f>IFERROR(IF(INDEX(TableEmployeeList[],Calc!$AC176,2)="","",INDEX(TableEmployeeList[],Calc!$AC176,2)),"")</f>
        <v/>
      </c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4"/>
      <c r="AC176" s="144"/>
      <c r="AD176" s="144"/>
      <c r="AE176" s="144"/>
      <c r="AF176" s="144"/>
      <c r="AG176" s="144"/>
      <c r="AH176" s="144"/>
      <c r="AI176" s="234"/>
      <c r="AJ176" s="144"/>
      <c r="AK176" s="144"/>
      <c r="AL176" s="144"/>
      <c r="AM176" s="144"/>
      <c r="AN176" s="144"/>
      <c r="AO176" s="144"/>
      <c r="AP176" s="144"/>
      <c r="AQ176" s="144"/>
      <c r="AR176" s="144"/>
      <c r="AS176" s="144"/>
      <c r="AT176" s="144"/>
      <c r="AU176" s="144"/>
      <c r="AV176" s="144"/>
      <c r="AW176" s="144"/>
      <c r="AX176" s="144"/>
      <c r="AY176" s="144"/>
      <c r="AZ176" s="144"/>
      <c r="BA176" s="144"/>
      <c r="BB176" s="144"/>
      <c r="BC176" s="144"/>
      <c r="BD176" s="144"/>
      <c r="BE176" s="144"/>
      <c r="BF176" s="144"/>
      <c r="BG176" s="144"/>
      <c r="BH176" s="144"/>
      <c r="BI176" s="144"/>
      <c r="BJ176" s="144"/>
      <c r="BK176" s="144"/>
      <c r="BL176" s="144"/>
      <c r="BM176" s="144"/>
      <c r="BN176" s="145"/>
    </row>
    <row r="177" spans="2:66" ht="20.100000000000001" customHeight="1" x14ac:dyDescent="0.25">
      <c r="B177" s="146" t="str">
        <f>IFERROR(IF(INDEX(TableEmployeeList[],Calc!$AC177,1)="","",INDEX(TableEmployeeList[],Calc!$AC177,1)),"")</f>
        <v/>
      </c>
      <c r="C177" s="147" t="str">
        <f>IFERROR(IF(INDEX(TableEmployeeList[],Calc!$AC177,2)="","",INDEX(TableEmployeeList[],Calc!$AC177,2)),"")</f>
        <v/>
      </c>
      <c r="D177" s="144"/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4"/>
      <c r="AC177" s="144"/>
      <c r="AD177" s="144"/>
      <c r="AE177" s="144"/>
      <c r="AF177" s="144"/>
      <c r="AG177" s="144"/>
      <c r="AH177" s="144"/>
      <c r="AI177" s="234"/>
      <c r="AJ177" s="144"/>
      <c r="AK177" s="144"/>
      <c r="AL177" s="144"/>
      <c r="AM177" s="144"/>
      <c r="AN177" s="144"/>
      <c r="AO177" s="144"/>
      <c r="AP177" s="144"/>
      <c r="AQ177" s="144"/>
      <c r="AR177" s="144"/>
      <c r="AS177" s="144"/>
      <c r="AT177" s="144"/>
      <c r="AU177" s="144"/>
      <c r="AV177" s="144"/>
      <c r="AW177" s="144"/>
      <c r="AX177" s="144"/>
      <c r="AY177" s="144"/>
      <c r="AZ177" s="144"/>
      <c r="BA177" s="144"/>
      <c r="BB177" s="144"/>
      <c r="BC177" s="144"/>
      <c r="BD177" s="144"/>
      <c r="BE177" s="144"/>
      <c r="BF177" s="144"/>
      <c r="BG177" s="144"/>
      <c r="BH177" s="144"/>
      <c r="BI177" s="144"/>
      <c r="BJ177" s="144"/>
      <c r="BK177" s="144"/>
      <c r="BL177" s="144"/>
      <c r="BM177" s="144"/>
      <c r="BN177" s="145"/>
    </row>
    <row r="178" spans="2:66" ht="20.100000000000001" customHeight="1" x14ac:dyDescent="0.25">
      <c r="B178" s="146" t="str">
        <f>IFERROR(IF(INDEX(TableEmployeeList[],Calc!$AC178,1)="","",INDEX(TableEmployeeList[],Calc!$AC178,1)),"")</f>
        <v/>
      </c>
      <c r="C178" s="147" t="str">
        <f>IFERROR(IF(INDEX(TableEmployeeList[],Calc!$AC178,2)="","",INDEX(TableEmployeeList[],Calc!$AC178,2)),"")</f>
        <v/>
      </c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4"/>
      <c r="AC178" s="144"/>
      <c r="AD178" s="144"/>
      <c r="AE178" s="144"/>
      <c r="AF178" s="144"/>
      <c r="AG178" s="144"/>
      <c r="AH178" s="144"/>
      <c r="AI178" s="234"/>
      <c r="AJ178" s="144"/>
      <c r="AK178" s="144"/>
      <c r="AL178" s="144"/>
      <c r="AM178" s="144"/>
      <c r="AN178" s="144"/>
      <c r="AO178" s="144"/>
      <c r="AP178" s="144"/>
      <c r="AQ178" s="144"/>
      <c r="AR178" s="144"/>
      <c r="AS178" s="144"/>
      <c r="AT178" s="144"/>
      <c r="AU178" s="144"/>
      <c r="AV178" s="144"/>
      <c r="AW178" s="144"/>
      <c r="AX178" s="144"/>
      <c r="AY178" s="144"/>
      <c r="AZ178" s="144"/>
      <c r="BA178" s="144"/>
      <c r="BB178" s="144"/>
      <c r="BC178" s="144"/>
      <c r="BD178" s="144"/>
      <c r="BE178" s="144"/>
      <c r="BF178" s="144"/>
      <c r="BG178" s="144"/>
      <c r="BH178" s="144"/>
      <c r="BI178" s="144"/>
      <c r="BJ178" s="144"/>
      <c r="BK178" s="144"/>
      <c r="BL178" s="144"/>
      <c r="BM178" s="144"/>
      <c r="BN178" s="145"/>
    </row>
    <row r="179" spans="2:66" ht="20.100000000000001" customHeight="1" x14ac:dyDescent="0.25">
      <c r="B179" s="146" t="str">
        <f>IFERROR(IF(INDEX(TableEmployeeList[],Calc!$AC179,1)="","",INDEX(TableEmployeeList[],Calc!$AC179,1)),"")</f>
        <v/>
      </c>
      <c r="C179" s="147" t="str">
        <f>IFERROR(IF(INDEX(TableEmployeeList[],Calc!$AC179,2)="","",INDEX(TableEmployeeList[],Calc!$AC179,2)),"")</f>
        <v/>
      </c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4"/>
      <c r="AC179" s="144"/>
      <c r="AD179" s="144"/>
      <c r="AE179" s="144"/>
      <c r="AF179" s="144"/>
      <c r="AG179" s="144"/>
      <c r="AH179" s="144"/>
      <c r="AI179" s="234"/>
      <c r="AJ179" s="144"/>
      <c r="AK179" s="144"/>
      <c r="AL179" s="144"/>
      <c r="AM179" s="144"/>
      <c r="AN179" s="144"/>
      <c r="AO179" s="144"/>
      <c r="AP179" s="144"/>
      <c r="AQ179" s="144"/>
      <c r="AR179" s="144"/>
      <c r="AS179" s="144"/>
      <c r="AT179" s="144"/>
      <c r="AU179" s="144"/>
      <c r="AV179" s="144"/>
      <c r="AW179" s="144"/>
      <c r="AX179" s="144"/>
      <c r="AY179" s="144"/>
      <c r="AZ179" s="144"/>
      <c r="BA179" s="144"/>
      <c r="BB179" s="144"/>
      <c r="BC179" s="144"/>
      <c r="BD179" s="144"/>
      <c r="BE179" s="144"/>
      <c r="BF179" s="144"/>
      <c r="BG179" s="144"/>
      <c r="BH179" s="144"/>
      <c r="BI179" s="144"/>
      <c r="BJ179" s="144"/>
      <c r="BK179" s="144"/>
      <c r="BL179" s="144"/>
      <c r="BM179" s="144"/>
      <c r="BN179" s="145"/>
    </row>
    <row r="180" spans="2:66" ht="20.100000000000001" customHeight="1" x14ac:dyDescent="0.25">
      <c r="B180" s="146" t="str">
        <f>IFERROR(IF(INDEX(TableEmployeeList[],Calc!$AC180,1)="","",INDEX(TableEmployeeList[],Calc!$AC180,1)),"")</f>
        <v/>
      </c>
      <c r="C180" s="147" t="str">
        <f>IFERROR(IF(INDEX(TableEmployeeList[],Calc!$AC180,2)="","",INDEX(TableEmployeeList[],Calc!$AC180,2)),"")</f>
        <v/>
      </c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4"/>
      <c r="O180" s="144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4"/>
      <c r="AC180" s="144"/>
      <c r="AD180" s="144"/>
      <c r="AE180" s="144"/>
      <c r="AF180" s="144"/>
      <c r="AG180" s="144"/>
      <c r="AH180" s="144"/>
      <c r="AI180" s="234"/>
      <c r="AJ180" s="144"/>
      <c r="AK180" s="144"/>
      <c r="AL180" s="144"/>
      <c r="AM180" s="144"/>
      <c r="AN180" s="144"/>
      <c r="AO180" s="144"/>
      <c r="AP180" s="144"/>
      <c r="AQ180" s="144"/>
      <c r="AR180" s="144"/>
      <c r="AS180" s="144"/>
      <c r="AT180" s="144"/>
      <c r="AU180" s="144"/>
      <c r="AV180" s="144"/>
      <c r="AW180" s="144"/>
      <c r="AX180" s="144"/>
      <c r="AY180" s="144"/>
      <c r="AZ180" s="144"/>
      <c r="BA180" s="144"/>
      <c r="BB180" s="144"/>
      <c r="BC180" s="144"/>
      <c r="BD180" s="144"/>
      <c r="BE180" s="144"/>
      <c r="BF180" s="144"/>
      <c r="BG180" s="144"/>
      <c r="BH180" s="144"/>
      <c r="BI180" s="144"/>
      <c r="BJ180" s="144"/>
      <c r="BK180" s="144"/>
      <c r="BL180" s="144"/>
      <c r="BM180" s="144"/>
      <c r="BN180" s="145"/>
    </row>
    <row r="181" spans="2:66" ht="20.100000000000001" customHeight="1" x14ac:dyDescent="0.25">
      <c r="B181" s="146" t="str">
        <f>IFERROR(IF(INDEX(TableEmployeeList[],Calc!$AC181,1)="","",INDEX(TableEmployeeList[],Calc!$AC181,1)),"")</f>
        <v/>
      </c>
      <c r="C181" s="147" t="str">
        <f>IFERROR(IF(INDEX(TableEmployeeList[],Calc!$AC181,2)="","",INDEX(TableEmployeeList[],Calc!$AC181,2)),"")</f>
        <v/>
      </c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4"/>
      <c r="AC181" s="144"/>
      <c r="AD181" s="144"/>
      <c r="AE181" s="144"/>
      <c r="AF181" s="144"/>
      <c r="AG181" s="144"/>
      <c r="AH181" s="144"/>
      <c r="AI181" s="234"/>
      <c r="AJ181" s="144"/>
      <c r="AK181" s="144"/>
      <c r="AL181" s="144"/>
      <c r="AM181" s="144"/>
      <c r="AN181" s="144"/>
      <c r="AO181" s="144"/>
      <c r="AP181" s="144"/>
      <c r="AQ181" s="144"/>
      <c r="AR181" s="144"/>
      <c r="AS181" s="144"/>
      <c r="AT181" s="144"/>
      <c r="AU181" s="144"/>
      <c r="AV181" s="144"/>
      <c r="AW181" s="144"/>
      <c r="AX181" s="144"/>
      <c r="AY181" s="144"/>
      <c r="AZ181" s="144"/>
      <c r="BA181" s="144"/>
      <c r="BB181" s="144"/>
      <c r="BC181" s="144"/>
      <c r="BD181" s="144"/>
      <c r="BE181" s="144"/>
      <c r="BF181" s="144"/>
      <c r="BG181" s="144"/>
      <c r="BH181" s="144"/>
      <c r="BI181" s="144"/>
      <c r="BJ181" s="144"/>
      <c r="BK181" s="144"/>
      <c r="BL181" s="144"/>
      <c r="BM181" s="144"/>
      <c r="BN181" s="145"/>
    </row>
    <row r="182" spans="2:66" ht="20.100000000000001" customHeight="1" x14ac:dyDescent="0.25">
      <c r="B182" s="146" t="str">
        <f>IFERROR(IF(INDEX(TableEmployeeList[],Calc!$AC182,1)="","",INDEX(TableEmployeeList[],Calc!$AC182,1)),"")</f>
        <v/>
      </c>
      <c r="C182" s="147" t="str">
        <f>IFERROR(IF(INDEX(TableEmployeeList[],Calc!$AC182,2)="","",INDEX(TableEmployeeList[],Calc!$AC182,2)),"")</f>
        <v/>
      </c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O182" s="144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4"/>
      <c r="AC182" s="144"/>
      <c r="AD182" s="144"/>
      <c r="AE182" s="144"/>
      <c r="AF182" s="144"/>
      <c r="AG182" s="144"/>
      <c r="AH182" s="144"/>
      <c r="AI182" s="234"/>
      <c r="AJ182" s="144"/>
      <c r="AK182" s="144"/>
      <c r="AL182" s="144"/>
      <c r="AM182" s="144"/>
      <c r="AN182" s="144"/>
      <c r="AO182" s="144"/>
      <c r="AP182" s="144"/>
      <c r="AQ182" s="144"/>
      <c r="AR182" s="144"/>
      <c r="AS182" s="144"/>
      <c r="AT182" s="144"/>
      <c r="AU182" s="144"/>
      <c r="AV182" s="144"/>
      <c r="AW182" s="144"/>
      <c r="AX182" s="144"/>
      <c r="AY182" s="144"/>
      <c r="AZ182" s="144"/>
      <c r="BA182" s="144"/>
      <c r="BB182" s="144"/>
      <c r="BC182" s="144"/>
      <c r="BD182" s="144"/>
      <c r="BE182" s="144"/>
      <c r="BF182" s="144"/>
      <c r="BG182" s="144"/>
      <c r="BH182" s="144"/>
      <c r="BI182" s="144"/>
      <c r="BJ182" s="144"/>
      <c r="BK182" s="144"/>
      <c r="BL182" s="144"/>
      <c r="BM182" s="144"/>
      <c r="BN182" s="145"/>
    </row>
    <row r="183" spans="2:66" ht="20.100000000000001" customHeight="1" x14ac:dyDescent="0.25">
      <c r="B183" s="146" t="str">
        <f>IFERROR(IF(INDEX(TableEmployeeList[],Calc!$AC183,1)="","",INDEX(TableEmployeeList[],Calc!$AC183,1)),"")</f>
        <v/>
      </c>
      <c r="C183" s="147" t="str">
        <f>IFERROR(IF(INDEX(TableEmployeeList[],Calc!$AC183,2)="","",INDEX(TableEmployeeList[],Calc!$AC183,2)),"")</f>
        <v/>
      </c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4"/>
      <c r="AC183" s="144"/>
      <c r="AD183" s="144"/>
      <c r="AE183" s="144"/>
      <c r="AF183" s="144"/>
      <c r="AG183" s="144"/>
      <c r="AH183" s="144"/>
      <c r="AI183" s="234"/>
      <c r="AJ183" s="144"/>
      <c r="AK183" s="144"/>
      <c r="AL183" s="144"/>
      <c r="AM183" s="144"/>
      <c r="AN183" s="144"/>
      <c r="AO183" s="144"/>
      <c r="AP183" s="144"/>
      <c r="AQ183" s="144"/>
      <c r="AR183" s="144"/>
      <c r="AS183" s="144"/>
      <c r="AT183" s="144"/>
      <c r="AU183" s="144"/>
      <c r="AV183" s="144"/>
      <c r="AW183" s="144"/>
      <c r="AX183" s="144"/>
      <c r="AY183" s="144"/>
      <c r="AZ183" s="144"/>
      <c r="BA183" s="144"/>
      <c r="BB183" s="144"/>
      <c r="BC183" s="144"/>
      <c r="BD183" s="144"/>
      <c r="BE183" s="144"/>
      <c r="BF183" s="144"/>
      <c r="BG183" s="144"/>
      <c r="BH183" s="144"/>
      <c r="BI183" s="144"/>
      <c r="BJ183" s="144"/>
      <c r="BK183" s="144"/>
      <c r="BL183" s="144"/>
      <c r="BM183" s="144"/>
      <c r="BN183" s="145"/>
    </row>
    <row r="184" spans="2:66" ht="20.100000000000001" customHeight="1" x14ac:dyDescent="0.25">
      <c r="B184" s="146" t="str">
        <f>IFERROR(IF(INDEX(TableEmployeeList[],Calc!$AC184,1)="","",INDEX(TableEmployeeList[],Calc!$AC184,1)),"")</f>
        <v/>
      </c>
      <c r="C184" s="147" t="str">
        <f>IFERROR(IF(INDEX(TableEmployeeList[],Calc!$AC184,2)="","",INDEX(TableEmployeeList[],Calc!$AC184,2)),"")</f>
        <v/>
      </c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4"/>
      <c r="AC184" s="144"/>
      <c r="AD184" s="144"/>
      <c r="AE184" s="144"/>
      <c r="AF184" s="144"/>
      <c r="AG184" s="144"/>
      <c r="AH184" s="144"/>
      <c r="AI184" s="234"/>
      <c r="AJ184" s="144"/>
      <c r="AK184" s="144"/>
      <c r="AL184" s="144"/>
      <c r="AM184" s="144"/>
      <c r="AN184" s="144"/>
      <c r="AO184" s="144"/>
      <c r="AP184" s="144"/>
      <c r="AQ184" s="144"/>
      <c r="AR184" s="144"/>
      <c r="AS184" s="144"/>
      <c r="AT184" s="144"/>
      <c r="AU184" s="144"/>
      <c r="AV184" s="144"/>
      <c r="AW184" s="144"/>
      <c r="AX184" s="144"/>
      <c r="AY184" s="144"/>
      <c r="AZ184" s="144"/>
      <c r="BA184" s="144"/>
      <c r="BB184" s="144"/>
      <c r="BC184" s="144"/>
      <c r="BD184" s="144"/>
      <c r="BE184" s="144"/>
      <c r="BF184" s="144"/>
      <c r="BG184" s="144"/>
      <c r="BH184" s="144"/>
      <c r="BI184" s="144"/>
      <c r="BJ184" s="144"/>
      <c r="BK184" s="144"/>
      <c r="BL184" s="144"/>
      <c r="BM184" s="144"/>
      <c r="BN184" s="145"/>
    </row>
    <row r="185" spans="2:66" ht="20.100000000000001" customHeight="1" x14ac:dyDescent="0.25">
      <c r="B185" s="146" t="str">
        <f>IFERROR(IF(INDEX(TableEmployeeList[],Calc!$AC185,1)="","",INDEX(TableEmployeeList[],Calc!$AC185,1)),"")</f>
        <v/>
      </c>
      <c r="C185" s="147" t="str">
        <f>IFERROR(IF(INDEX(TableEmployeeList[],Calc!$AC185,2)="","",INDEX(TableEmployeeList[],Calc!$AC185,2)),"")</f>
        <v/>
      </c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4"/>
      <c r="AC185" s="144"/>
      <c r="AD185" s="144"/>
      <c r="AE185" s="144"/>
      <c r="AF185" s="144"/>
      <c r="AG185" s="144"/>
      <c r="AH185" s="144"/>
      <c r="AI185" s="234"/>
      <c r="AJ185" s="144"/>
      <c r="AK185" s="144"/>
      <c r="AL185" s="144"/>
      <c r="AM185" s="144"/>
      <c r="AN185" s="144"/>
      <c r="AO185" s="144"/>
      <c r="AP185" s="144"/>
      <c r="AQ185" s="144"/>
      <c r="AR185" s="144"/>
      <c r="AS185" s="144"/>
      <c r="AT185" s="144"/>
      <c r="AU185" s="144"/>
      <c r="AV185" s="144"/>
      <c r="AW185" s="144"/>
      <c r="AX185" s="144"/>
      <c r="AY185" s="144"/>
      <c r="AZ185" s="144"/>
      <c r="BA185" s="144"/>
      <c r="BB185" s="144"/>
      <c r="BC185" s="144"/>
      <c r="BD185" s="144"/>
      <c r="BE185" s="144"/>
      <c r="BF185" s="144"/>
      <c r="BG185" s="144"/>
      <c r="BH185" s="144"/>
      <c r="BI185" s="144"/>
      <c r="BJ185" s="144"/>
      <c r="BK185" s="144"/>
      <c r="BL185" s="144"/>
      <c r="BM185" s="144"/>
      <c r="BN185" s="145"/>
    </row>
    <row r="186" spans="2:66" ht="20.100000000000001" customHeight="1" x14ac:dyDescent="0.25">
      <c r="B186" s="146" t="str">
        <f>IFERROR(IF(INDEX(TableEmployeeList[],Calc!$AC186,1)="","",INDEX(TableEmployeeList[],Calc!$AC186,1)),"")</f>
        <v/>
      </c>
      <c r="C186" s="147" t="str">
        <f>IFERROR(IF(INDEX(TableEmployeeList[],Calc!$AC186,2)="","",INDEX(TableEmployeeList[],Calc!$AC186,2)),"")</f>
        <v/>
      </c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  <c r="U186" s="144"/>
      <c r="V186" s="144"/>
      <c r="W186" s="144"/>
      <c r="X186" s="144"/>
      <c r="Y186" s="144"/>
      <c r="Z186" s="144"/>
      <c r="AA186" s="144"/>
      <c r="AB186" s="144"/>
      <c r="AC186" s="144"/>
      <c r="AD186" s="144"/>
      <c r="AE186" s="144"/>
      <c r="AF186" s="144"/>
      <c r="AG186" s="144"/>
      <c r="AH186" s="144"/>
      <c r="AI186" s="234"/>
      <c r="AJ186" s="144"/>
      <c r="AK186" s="144"/>
      <c r="AL186" s="144"/>
      <c r="AM186" s="144"/>
      <c r="AN186" s="144"/>
      <c r="AO186" s="144"/>
      <c r="AP186" s="144"/>
      <c r="AQ186" s="144"/>
      <c r="AR186" s="144"/>
      <c r="AS186" s="144"/>
      <c r="AT186" s="144"/>
      <c r="AU186" s="144"/>
      <c r="AV186" s="144"/>
      <c r="AW186" s="144"/>
      <c r="AX186" s="144"/>
      <c r="AY186" s="144"/>
      <c r="AZ186" s="144"/>
      <c r="BA186" s="144"/>
      <c r="BB186" s="144"/>
      <c r="BC186" s="144"/>
      <c r="BD186" s="144"/>
      <c r="BE186" s="144"/>
      <c r="BF186" s="144"/>
      <c r="BG186" s="144"/>
      <c r="BH186" s="144"/>
      <c r="BI186" s="144"/>
      <c r="BJ186" s="144"/>
      <c r="BK186" s="144"/>
      <c r="BL186" s="144"/>
      <c r="BM186" s="144"/>
      <c r="BN186" s="145"/>
    </row>
    <row r="187" spans="2:66" ht="20.100000000000001" customHeight="1" x14ac:dyDescent="0.25">
      <c r="B187" s="146" t="str">
        <f>IFERROR(IF(INDEX(TableEmployeeList[],Calc!$AC187,1)="","",INDEX(TableEmployeeList[],Calc!$AC187,1)),"")</f>
        <v/>
      </c>
      <c r="C187" s="147" t="str">
        <f>IFERROR(IF(INDEX(TableEmployeeList[],Calc!$AC187,2)="","",INDEX(TableEmployeeList[],Calc!$AC187,2)),"")</f>
        <v/>
      </c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4"/>
      <c r="AA187" s="144"/>
      <c r="AB187" s="144"/>
      <c r="AC187" s="144"/>
      <c r="AD187" s="144"/>
      <c r="AE187" s="144"/>
      <c r="AF187" s="144"/>
      <c r="AG187" s="144"/>
      <c r="AH187" s="144"/>
      <c r="AI187" s="234"/>
      <c r="AJ187" s="144"/>
      <c r="AK187" s="144"/>
      <c r="AL187" s="144"/>
      <c r="AM187" s="144"/>
      <c r="AN187" s="144"/>
      <c r="AO187" s="144"/>
      <c r="AP187" s="144"/>
      <c r="AQ187" s="144"/>
      <c r="AR187" s="144"/>
      <c r="AS187" s="144"/>
      <c r="AT187" s="144"/>
      <c r="AU187" s="144"/>
      <c r="AV187" s="144"/>
      <c r="AW187" s="144"/>
      <c r="AX187" s="144"/>
      <c r="AY187" s="144"/>
      <c r="AZ187" s="144"/>
      <c r="BA187" s="144"/>
      <c r="BB187" s="144"/>
      <c r="BC187" s="144"/>
      <c r="BD187" s="144"/>
      <c r="BE187" s="144"/>
      <c r="BF187" s="144"/>
      <c r="BG187" s="144"/>
      <c r="BH187" s="144"/>
      <c r="BI187" s="144"/>
      <c r="BJ187" s="144"/>
      <c r="BK187" s="144"/>
      <c r="BL187" s="144"/>
      <c r="BM187" s="144"/>
      <c r="BN187" s="145"/>
    </row>
    <row r="188" spans="2:66" ht="20.100000000000001" customHeight="1" x14ac:dyDescent="0.25">
      <c r="B188" s="146" t="str">
        <f>IFERROR(IF(INDEX(TableEmployeeList[],Calc!$AC188,1)="","",INDEX(TableEmployeeList[],Calc!$AC188,1)),"")</f>
        <v/>
      </c>
      <c r="C188" s="147" t="str">
        <f>IFERROR(IF(INDEX(TableEmployeeList[],Calc!$AC188,2)="","",INDEX(TableEmployeeList[],Calc!$AC188,2)),"")</f>
        <v/>
      </c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4"/>
      <c r="AC188" s="144"/>
      <c r="AD188" s="144"/>
      <c r="AE188" s="144"/>
      <c r="AF188" s="144"/>
      <c r="AG188" s="144"/>
      <c r="AH188" s="144"/>
      <c r="AI188" s="234"/>
      <c r="AJ188" s="144"/>
      <c r="AK188" s="144"/>
      <c r="AL188" s="144"/>
      <c r="AM188" s="144"/>
      <c r="AN188" s="144"/>
      <c r="AO188" s="144"/>
      <c r="AP188" s="144"/>
      <c r="AQ188" s="144"/>
      <c r="AR188" s="144"/>
      <c r="AS188" s="144"/>
      <c r="AT188" s="144"/>
      <c r="AU188" s="144"/>
      <c r="AV188" s="144"/>
      <c r="AW188" s="144"/>
      <c r="AX188" s="144"/>
      <c r="AY188" s="144"/>
      <c r="AZ188" s="144"/>
      <c r="BA188" s="144"/>
      <c r="BB188" s="144"/>
      <c r="BC188" s="144"/>
      <c r="BD188" s="144"/>
      <c r="BE188" s="144"/>
      <c r="BF188" s="144"/>
      <c r="BG188" s="144"/>
      <c r="BH188" s="144"/>
      <c r="BI188" s="144"/>
      <c r="BJ188" s="144"/>
      <c r="BK188" s="144"/>
      <c r="BL188" s="144"/>
      <c r="BM188" s="144"/>
      <c r="BN188" s="145"/>
    </row>
    <row r="189" spans="2:66" ht="20.100000000000001" customHeight="1" x14ac:dyDescent="0.25">
      <c r="B189" s="146" t="str">
        <f>IFERROR(IF(INDEX(TableEmployeeList[],Calc!$AC189,1)="","",INDEX(TableEmployeeList[],Calc!$AC189,1)),"")</f>
        <v/>
      </c>
      <c r="C189" s="147" t="str">
        <f>IFERROR(IF(INDEX(TableEmployeeList[],Calc!$AC189,2)="","",INDEX(TableEmployeeList[],Calc!$AC189,2)),"")</f>
        <v/>
      </c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4"/>
      <c r="W189" s="144"/>
      <c r="X189" s="144"/>
      <c r="Y189" s="144"/>
      <c r="Z189" s="144"/>
      <c r="AA189" s="144"/>
      <c r="AB189" s="144"/>
      <c r="AC189" s="144"/>
      <c r="AD189" s="144"/>
      <c r="AE189" s="144"/>
      <c r="AF189" s="144"/>
      <c r="AG189" s="144"/>
      <c r="AH189" s="144"/>
      <c r="AI189" s="234"/>
      <c r="AJ189" s="144"/>
      <c r="AK189" s="144"/>
      <c r="AL189" s="144"/>
      <c r="AM189" s="144"/>
      <c r="AN189" s="144"/>
      <c r="AO189" s="144"/>
      <c r="AP189" s="144"/>
      <c r="AQ189" s="144"/>
      <c r="AR189" s="144"/>
      <c r="AS189" s="144"/>
      <c r="AT189" s="144"/>
      <c r="AU189" s="144"/>
      <c r="AV189" s="144"/>
      <c r="AW189" s="144"/>
      <c r="AX189" s="144"/>
      <c r="AY189" s="144"/>
      <c r="AZ189" s="144"/>
      <c r="BA189" s="144"/>
      <c r="BB189" s="144"/>
      <c r="BC189" s="144"/>
      <c r="BD189" s="144"/>
      <c r="BE189" s="144"/>
      <c r="BF189" s="144"/>
      <c r="BG189" s="144"/>
      <c r="BH189" s="144"/>
      <c r="BI189" s="144"/>
      <c r="BJ189" s="144"/>
      <c r="BK189" s="144"/>
      <c r="BL189" s="144"/>
      <c r="BM189" s="144"/>
      <c r="BN189" s="145"/>
    </row>
    <row r="190" spans="2:66" ht="20.100000000000001" customHeight="1" x14ac:dyDescent="0.25">
      <c r="B190" s="146" t="str">
        <f>IFERROR(IF(INDEX(TableEmployeeList[],Calc!$AC190,1)="","",INDEX(TableEmployeeList[],Calc!$AC190,1)),"")</f>
        <v/>
      </c>
      <c r="C190" s="147" t="str">
        <f>IFERROR(IF(INDEX(TableEmployeeList[],Calc!$AC190,2)="","",INDEX(TableEmployeeList[],Calc!$AC190,2)),"")</f>
        <v/>
      </c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4"/>
      <c r="W190" s="144"/>
      <c r="X190" s="144"/>
      <c r="Y190" s="144"/>
      <c r="Z190" s="144"/>
      <c r="AA190" s="144"/>
      <c r="AB190" s="144"/>
      <c r="AC190" s="144"/>
      <c r="AD190" s="144"/>
      <c r="AE190" s="144"/>
      <c r="AF190" s="144"/>
      <c r="AG190" s="144"/>
      <c r="AH190" s="144"/>
      <c r="AI190" s="234"/>
      <c r="AJ190" s="144"/>
      <c r="AK190" s="144"/>
      <c r="AL190" s="144"/>
      <c r="AM190" s="144"/>
      <c r="AN190" s="144"/>
      <c r="AO190" s="144"/>
      <c r="AP190" s="144"/>
      <c r="AQ190" s="144"/>
      <c r="AR190" s="144"/>
      <c r="AS190" s="144"/>
      <c r="AT190" s="144"/>
      <c r="AU190" s="144"/>
      <c r="AV190" s="144"/>
      <c r="AW190" s="144"/>
      <c r="AX190" s="144"/>
      <c r="AY190" s="144"/>
      <c r="AZ190" s="144"/>
      <c r="BA190" s="144"/>
      <c r="BB190" s="144"/>
      <c r="BC190" s="144"/>
      <c r="BD190" s="144"/>
      <c r="BE190" s="144"/>
      <c r="BF190" s="144"/>
      <c r="BG190" s="144"/>
      <c r="BH190" s="144"/>
      <c r="BI190" s="144"/>
      <c r="BJ190" s="144"/>
      <c r="BK190" s="144"/>
      <c r="BL190" s="144"/>
      <c r="BM190" s="144"/>
      <c r="BN190" s="145"/>
    </row>
    <row r="191" spans="2:66" ht="20.100000000000001" customHeight="1" x14ac:dyDescent="0.25">
      <c r="B191" s="146" t="str">
        <f>IFERROR(IF(INDEX(TableEmployeeList[],Calc!$AC191,1)="","",INDEX(TableEmployeeList[],Calc!$AC191,1)),"")</f>
        <v/>
      </c>
      <c r="C191" s="147" t="str">
        <f>IFERROR(IF(INDEX(TableEmployeeList[],Calc!$AC191,2)="","",INDEX(TableEmployeeList[],Calc!$AC191,2)),"")</f>
        <v/>
      </c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4"/>
      <c r="AA191" s="144"/>
      <c r="AB191" s="144"/>
      <c r="AC191" s="144"/>
      <c r="AD191" s="144"/>
      <c r="AE191" s="144"/>
      <c r="AF191" s="144"/>
      <c r="AG191" s="144"/>
      <c r="AH191" s="144"/>
      <c r="AI191" s="234"/>
      <c r="AJ191" s="144"/>
      <c r="AK191" s="144"/>
      <c r="AL191" s="144"/>
      <c r="AM191" s="144"/>
      <c r="AN191" s="144"/>
      <c r="AO191" s="144"/>
      <c r="AP191" s="144"/>
      <c r="AQ191" s="144"/>
      <c r="AR191" s="144"/>
      <c r="AS191" s="144"/>
      <c r="AT191" s="144"/>
      <c r="AU191" s="144"/>
      <c r="AV191" s="144"/>
      <c r="AW191" s="144"/>
      <c r="AX191" s="144"/>
      <c r="AY191" s="144"/>
      <c r="AZ191" s="144"/>
      <c r="BA191" s="144"/>
      <c r="BB191" s="144"/>
      <c r="BC191" s="144"/>
      <c r="BD191" s="144"/>
      <c r="BE191" s="144"/>
      <c r="BF191" s="144"/>
      <c r="BG191" s="144"/>
      <c r="BH191" s="144"/>
      <c r="BI191" s="144"/>
      <c r="BJ191" s="144"/>
      <c r="BK191" s="144"/>
      <c r="BL191" s="144"/>
      <c r="BM191" s="144"/>
      <c r="BN191" s="145"/>
    </row>
    <row r="192" spans="2:66" ht="20.100000000000001" customHeight="1" x14ac:dyDescent="0.25">
      <c r="B192" s="146" t="str">
        <f>IFERROR(IF(INDEX(TableEmployeeList[],Calc!$AC192,1)="","",INDEX(TableEmployeeList[],Calc!$AC192,1)),"")</f>
        <v/>
      </c>
      <c r="C192" s="147" t="str">
        <f>IFERROR(IF(INDEX(TableEmployeeList[],Calc!$AC192,2)="","",INDEX(TableEmployeeList[],Calc!$AC192,2)),"")</f>
        <v/>
      </c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4"/>
      <c r="W192" s="144"/>
      <c r="X192" s="144"/>
      <c r="Y192" s="144"/>
      <c r="Z192" s="144"/>
      <c r="AA192" s="144"/>
      <c r="AB192" s="144"/>
      <c r="AC192" s="144"/>
      <c r="AD192" s="144"/>
      <c r="AE192" s="144"/>
      <c r="AF192" s="144"/>
      <c r="AG192" s="144"/>
      <c r="AH192" s="144"/>
      <c r="AI192" s="234"/>
      <c r="AJ192" s="144"/>
      <c r="AK192" s="144"/>
      <c r="AL192" s="144"/>
      <c r="AM192" s="144"/>
      <c r="AN192" s="144"/>
      <c r="AO192" s="144"/>
      <c r="AP192" s="144"/>
      <c r="AQ192" s="144"/>
      <c r="AR192" s="144"/>
      <c r="AS192" s="144"/>
      <c r="AT192" s="144"/>
      <c r="AU192" s="144"/>
      <c r="AV192" s="144"/>
      <c r="AW192" s="144"/>
      <c r="AX192" s="144"/>
      <c r="AY192" s="144"/>
      <c r="AZ192" s="144"/>
      <c r="BA192" s="144"/>
      <c r="BB192" s="144"/>
      <c r="BC192" s="144"/>
      <c r="BD192" s="144"/>
      <c r="BE192" s="144"/>
      <c r="BF192" s="144"/>
      <c r="BG192" s="144"/>
      <c r="BH192" s="144"/>
      <c r="BI192" s="144"/>
      <c r="BJ192" s="144"/>
      <c r="BK192" s="144"/>
      <c r="BL192" s="144"/>
      <c r="BM192" s="144"/>
      <c r="BN192" s="145"/>
    </row>
    <row r="193" spans="2:66" ht="20.100000000000001" customHeight="1" x14ac:dyDescent="0.25">
      <c r="B193" s="146" t="str">
        <f>IFERROR(IF(INDEX(TableEmployeeList[],Calc!$AC193,1)="","",INDEX(TableEmployeeList[],Calc!$AC193,1)),"")</f>
        <v/>
      </c>
      <c r="C193" s="147" t="str">
        <f>IFERROR(IF(INDEX(TableEmployeeList[],Calc!$AC193,2)="","",INDEX(TableEmployeeList[],Calc!$AC193,2)),"")</f>
        <v/>
      </c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4"/>
      <c r="AC193" s="144"/>
      <c r="AD193" s="144"/>
      <c r="AE193" s="144"/>
      <c r="AF193" s="144"/>
      <c r="AG193" s="144"/>
      <c r="AH193" s="144"/>
      <c r="AI193" s="234"/>
      <c r="AJ193" s="144"/>
      <c r="AK193" s="144"/>
      <c r="AL193" s="144"/>
      <c r="AM193" s="144"/>
      <c r="AN193" s="144"/>
      <c r="AO193" s="144"/>
      <c r="AP193" s="144"/>
      <c r="AQ193" s="144"/>
      <c r="AR193" s="144"/>
      <c r="AS193" s="144"/>
      <c r="AT193" s="144"/>
      <c r="AU193" s="144"/>
      <c r="AV193" s="144"/>
      <c r="AW193" s="144"/>
      <c r="AX193" s="144"/>
      <c r="AY193" s="144"/>
      <c r="AZ193" s="144"/>
      <c r="BA193" s="144"/>
      <c r="BB193" s="144"/>
      <c r="BC193" s="144"/>
      <c r="BD193" s="144"/>
      <c r="BE193" s="144"/>
      <c r="BF193" s="144"/>
      <c r="BG193" s="144"/>
      <c r="BH193" s="144"/>
      <c r="BI193" s="144"/>
      <c r="BJ193" s="144"/>
      <c r="BK193" s="144"/>
      <c r="BL193" s="144"/>
      <c r="BM193" s="144"/>
      <c r="BN193" s="145"/>
    </row>
    <row r="194" spans="2:66" ht="20.100000000000001" customHeight="1" x14ac:dyDescent="0.25">
      <c r="B194" s="146" t="str">
        <f>IFERROR(IF(INDEX(TableEmployeeList[],Calc!$AC194,1)="","",INDEX(TableEmployeeList[],Calc!$AC194,1)),"")</f>
        <v/>
      </c>
      <c r="C194" s="147" t="str">
        <f>IFERROR(IF(INDEX(TableEmployeeList[],Calc!$AC194,2)="","",INDEX(TableEmployeeList[],Calc!$AC194,2)),"")</f>
        <v/>
      </c>
      <c r="D194" s="144"/>
      <c r="E194" s="144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  <c r="U194" s="144"/>
      <c r="V194" s="144"/>
      <c r="W194" s="144"/>
      <c r="X194" s="144"/>
      <c r="Y194" s="144"/>
      <c r="Z194" s="144"/>
      <c r="AA194" s="144"/>
      <c r="AB194" s="144"/>
      <c r="AC194" s="144"/>
      <c r="AD194" s="144"/>
      <c r="AE194" s="144"/>
      <c r="AF194" s="144"/>
      <c r="AG194" s="144"/>
      <c r="AH194" s="144"/>
      <c r="AI194" s="234"/>
      <c r="AJ194" s="144"/>
      <c r="AK194" s="144"/>
      <c r="AL194" s="144"/>
      <c r="AM194" s="144"/>
      <c r="AN194" s="144"/>
      <c r="AO194" s="144"/>
      <c r="AP194" s="144"/>
      <c r="AQ194" s="144"/>
      <c r="AR194" s="144"/>
      <c r="AS194" s="144"/>
      <c r="AT194" s="144"/>
      <c r="AU194" s="144"/>
      <c r="AV194" s="144"/>
      <c r="AW194" s="144"/>
      <c r="AX194" s="144"/>
      <c r="AY194" s="144"/>
      <c r="AZ194" s="144"/>
      <c r="BA194" s="144"/>
      <c r="BB194" s="144"/>
      <c r="BC194" s="144"/>
      <c r="BD194" s="144"/>
      <c r="BE194" s="144"/>
      <c r="BF194" s="144"/>
      <c r="BG194" s="144"/>
      <c r="BH194" s="144"/>
      <c r="BI194" s="144"/>
      <c r="BJ194" s="144"/>
      <c r="BK194" s="144"/>
      <c r="BL194" s="144"/>
      <c r="BM194" s="144"/>
      <c r="BN194" s="145"/>
    </row>
    <row r="195" spans="2:66" ht="20.100000000000001" customHeight="1" x14ac:dyDescent="0.25">
      <c r="B195" s="146" t="str">
        <f>IFERROR(IF(INDEX(TableEmployeeList[],Calc!$AC195,1)="","",INDEX(TableEmployeeList[],Calc!$AC195,1)),"")</f>
        <v/>
      </c>
      <c r="C195" s="147" t="str">
        <f>IFERROR(IF(INDEX(TableEmployeeList[],Calc!$AC195,2)="","",INDEX(TableEmployeeList[],Calc!$AC195,2)),"")</f>
        <v/>
      </c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4"/>
      <c r="AC195" s="144"/>
      <c r="AD195" s="144"/>
      <c r="AE195" s="144"/>
      <c r="AF195" s="144"/>
      <c r="AG195" s="144"/>
      <c r="AH195" s="144"/>
      <c r="AI195" s="234"/>
      <c r="AJ195" s="144"/>
      <c r="AK195" s="144"/>
      <c r="AL195" s="144"/>
      <c r="AM195" s="144"/>
      <c r="AN195" s="144"/>
      <c r="AO195" s="144"/>
      <c r="AP195" s="144"/>
      <c r="AQ195" s="144"/>
      <c r="AR195" s="144"/>
      <c r="AS195" s="144"/>
      <c r="AT195" s="144"/>
      <c r="AU195" s="144"/>
      <c r="AV195" s="144"/>
      <c r="AW195" s="144"/>
      <c r="AX195" s="144"/>
      <c r="AY195" s="144"/>
      <c r="AZ195" s="144"/>
      <c r="BA195" s="144"/>
      <c r="BB195" s="144"/>
      <c r="BC195" s="144"/>
      <c r="BD195" s="144"/>
      <c r="BE195" s="144"/>
      <c r="BF195" s="144"/>
      <c r="BG195" s="144"/>
      <c r="BH195" s="144"/>
      <c r="BI195" s="144"/>
      <c r="BJ195" s="144"/>
      <c r="BK195" s="144"/>
      <c r="BL195" s="144"/>
      <c r="BM195" s="144"/>
      <c r="BN195" s="145"/>
    </row>
    <row r="196" spans="2:66" ht="20.100000000000001" customHeight="1" x14ac:dyDescent="0.25">
      <c r="B196" s="146" t="str">
        <f>IFERROR(IF(INDEX(TableEmployeeList[],Calc!$AC196,1)="","",INDEX(TableEmployeeList[],Calc!$AC196,1)),"")</f>
        <v/>
      </c>
      <c r="C196" s="147" t="str">
        <f>IFERROR(IF(INDEX(TableEmployeeList[],Calc!$AC196,2)="","",INDEX(TableEmployeeList[],Calc!$AC196,2)),"")</f>
        <v/>
      </c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4"/>
      <c r="AC196" s="144"/>
      <c r="AD196" s="144"/>
      <c r="AE196" s="144"/>
      <c r="AF196" s="144"/>
      <c r="AG196" s="144"/>
      <c r="AH196" s="144"/>
      <c r="AI196" s="234"/>
      <c r="AJ196" s="144"/>
      <c r="AK196" s="144"/>
      <c r="AL196" s="144"/>
      <c r="AM196" s="144"/>
      <c r="AN196" s="144"/>
      <c r="AO196" s="144"/>
      <c r="AP196" s="144"/>
      <c r="AQ196" s="144"/>
      <c r="AR196" s="144"/>
      <c r="AS196" s="144"/>
      <c r="AT196" s="144"/>
      <c r="AU196" s="144"/>
      <c r="AV196" s="144"/>
      <c r="AW196" s="144"/>
      <c r="AX196" s="144"/>
      <c r="AY196" s="144"/>
      <c r="AZ196" s="144"/>
      <c r="BA196" s="144"/>
      <c r="BB196" s="144"/>
      <c r="BC196" s="144"/>
      <c r="BD196" s="144"/>
      <c r="BE196" s="144"/>
      <c r="BF196" s="144"/>
      <c r="BG196" s="144"/>
      <c r="BH196" s="144"/>
      <c r="BI196" s="144"/>
      <c r="BJ196" s="144"/>
      <c r="BK196" s="144"/>
      <c r="BL196" s="144"/>
      <c r="BM196" s="144"/>
      <c r="BN196" s="145"/>
    </row>
    <row r="197" spans="2:66" ht="20.100000000000001" customHeight="1" x14ac:dyDescent="0.25">
      <c r="B197" s="146" t="str">
        <f>IFERROR(IF(INDEX(TableEmployeeList[],Calc!$AC197,1)="","",INDEX(TableEmployeeList[],Calc!$AC197,1)),"")</f>
        <v/>
      </c>
      <c r="C197" s="147" t="str">
        <f>IFERROR(IF(INDEX(TableEmployeeList[],Calc!$AC197,2)="","",INDEX(TableEmployeeList[],Calc!$AC197,2)),"")</f>
        <v/>
      </c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4"/>
      <c r="AC197" s="144"/>
      <c r="AD197" s="144"/>
      <c r="AE197" s="144"/>
      <c r="AF197" s="144"/>
      <c r="AG197" s="144"/>
      <c r="AH197" s="144"/>
      <c r="AI197" s="234"/>
      <c r="AJ197" s="144"/>
      <c r="AK197" s="144"/>
      <c r="AL197" s="144"/>
      <c r="AM197" s="144"/>
      <c r="AN197" s="144"/>
      <c r="AO197" s="144"/>
      <c r="AP197" s="144"/>
      <c r="AQ197" s="144"/>
      <c r="AR197" s="144"/>
      <c r="AS197" s="144"/>
      <c r="AT197" s="144"/>
      <c r="AU197" s="144"/>
      <c r="AV197" s="144"/>
      <c r="AW197" s="144"/>
      <c r="AX197" s="144"/>
      <c r="AY197" s="144"/>
      <c r="AZ197" s="144"/>
      <c r="BA197" s="144"/>
      <c r="BB197" s="144"/>
      <c r="BC197" s="144"/>
      <c r="BD197" s="144"/>
      <c r="BE197" s="144"/>
      <c r="BF197" s="144"/>
      <c r="BG197" s="144"/>
      <c r="BH197" s="144"/>
      <c r="BI197" s="144"/>
      <c r="BJ197" s="144"/>
      <c r="BK197" s="144"/>
      <c r="BL197" s="144"/>
      <c r="BM197" s="144"/>
      <c r="BN197" s="145"/>
    </row>
    <row r="198" spans="2:66" ht="20.100000000000001" customHeight="1" x14ac:dyDescent="0.25">
      <c r="B198" s="146" t="str">
        <f>IFERROR(IF(INDEX(TableEmployeeList[],Calc!$AC198,1)="","",INDEX(TableEmployeeList[],Calc!$AC198,1)),"")</f>
        <v/>
      </c>
      <c r="C198" s="147" t="str">
        <f>IFERROR(IF(INDEX(TableEmployeeList[],Calc!$AC198,2)="","",INDEX(TableEmployeeList[],Calc!$AC198,2)),"")</f>
        <v/>
      </c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4"/>
      <c r="AC198" s="144"/>
      <c r="AD198" s="144"/>
      <c r="AE198" s="144"/>
      <c r="AF198" s="144"/>
      <c r="AG198" s="144"/>
      <c r="AH198" s="144"/>
      <c r="AI198" s="234"/>
      <c r="AJ198" s="144"/>
      <c r="AK198" s="144"/>
      <c r="AL198" s="144"/>
      <c r="AM198" s="144"/>
      <c r="AN198" s="144"/>
      <c r="AO198" s="144"/>
      <c r="AP198" s="144"/>
      <c r="AQ198" s="144"/>
      <c r="AR198" s="144"/>
      <c r="AS198" s="144"/>
      <c r="AT198" s="144"/>
      <c r="AU198" s="144"/>
      <c r="AV198" s="144"/>
      <c r="AW198" s="144"/>
      <c r="AX198" s="144"/>
      <c r="AY198" s="144"/>
      <c r="AZ198" s="144"/>
      <c r="BA198" s="144"/>
      <c r="BB198" s="144"/>
      <c r="BC198" s="144"/>
      <c r="BD198" s="144"/>
      <c r="BE198" s="144"/>
      <c r="BF198" s="144"/>
      <c r="BG198" s="144"/>
      <c r="BH198" s="144"/>
      <c r="BI198" s="144"/>
      <c r="BJ198" s="144"/>
      <c r="BK198" s="144"/>
      <c r="BL198" s="144"/>
      <c r="BM198" s="144"/>
      <c r="BN198" s="145"/>
    </row>
    <row r="199" spans="2:66" ht="20.100000000000001" customHeight="1" x14ac:dyDescent="0.25">
      <c r="B199" s="146" t="str">
        <f>IFERROR(IF(INDEX(TableEmployeeList[],Calc!$AC199,1)="","",INDEX(TableEmployeeList[],Calc!$AC199,1)),"")</f>
        <v/>
      </c>
      <c r="C199" s="147" t="str">
        <f>IFERROR(IF(INDEX(TableEmployeeList[],Calc!$AC199,2)="","",INDEX(TableEmployeeList[],Calc!$AC199,2)),"")</f>
        <v/>
      </c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4"/>
      <c r="AC199" s="144"/>
      <c r="AD199" s="144"/>
      <c r="AE199" s="144"/>
      <c r="AF199" s="144"/>
      <c r="AG199" s="144"/>
      <c r="AH199" s="144"/>
      <c r="AI199" s="234"/>
      <c r="AJ199" s="144"/>
      <c r="AK199" s="144"/>
      <c r="AL199" s="144"/>
      <c r="AM199" s="144"/>
      <c r="AN199" s="144"/>
      <c r="AO199" s="144"/>
      <c r="AP199" s="144"/>
      <c r="AQ199" s="144"/>
      <c r="AR199" s="144"/>
      <c r="AS199" s="144"/>
      <c r="AT199" s="144"/>
      <c r="AU199" s="144"/>
      <c r="AV199" s="144"/>
      <c r="AW199" s="144"/>
      <c r="AX199" s="144"/>
      <c r="AY199" s="144"/>
      <c r="AZ199" s="144"/>
      <c r="BA199" s="144"/>
      <c r="BB199" s="144"/>
      <c r="BC199" s="144"/>
      <c r="BD199" s="144"/>
      <c r="BE199" s="144"/>
      <c r="BF199" s="144"/>
      <c r="BG199" s="144"/>
      <c r="BH199" s="144"/>
      <c r="BI199" s="144"/>
      <c r="BJ199" s="144"/>
      <c r="BK199" s="144"/>
      <c r="BL199" s="144"/>
      <c r="BM199" s="144"/>
      <c r="BN199" s="145"/>
    </row>
    <row r="200" spans="2:66" ht="20.100000000000001" customHeight="1" x14ac:dyDescent="0.25">
      <c r="B200" s="146" t="str">
        <f>IFERROR(IF(INDEX(TableEmployeeList[],Calc!$AC200,1)="","",INDEX(TableEmployeeList[],Calc!$AC200,1)),"")</f>
        <v/>
      </c>
      <c r="C200" s="147" t="str">
        <f>IFERROR(IF(INDEX(TableEmployeeList[],Calc!$AC200,2)="","",INDEX(TableEmployeeList[],Calc!$AC200,2)),"")</f>
        <v/>
      </c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4"/>
      <c r="AC200" s="144"/>
      <c r="AD200" s="144"/>
      <c r="AE200" s="144"/>
      <c r="AF200" s="144"/>
      <c r="AG200" s="144"/>
      <c r="AH200" s="144"/>
      <c r="AI200" s="234"/>
      <c r="AJ200" s="144"/>
      <c r="AK200" s="144"/>
      <c r="AL200" s="144"/>
      <c r="AM200" s="144"/>
      <c r="AN200" s="144"/>
      <c r="AO200" s="144"/>
      <c r="AP200" s="144"/>
      <c r="AQ200" s="144"/>
      <c r="AR200" s="144"/>
      <c r="AS200" s="144"/>
      <c r="AT200" s="144"/>
      <c r="AU200" s="144"/>
      <c r="AV200" s="144"/>
      <c r="AW200" s="144"/>
      <c r="AX200" s="144"/>
      <c r="AY200" s="144"/>
      <c r="AZ200" s="144"/>
      <c r="BA200" s="144"/>
      <c r="BB200" s="144"/>
      <c r="BC200" s="144"/>
      <c r="BD200" s="144"/>
      <c r="BE200" s="144"/>
      <c r="BF200" s="144"/>
      <c r="BG200" s="144"/>
      <c r="BH200" s="144"/>
      <c r="BI200" s="144"/>
      <c r="BJ200" s="144"/>
      <c r="BK200" s="144"/>
      <c r="BL200" s="144"/>
      <c r="BM200" s="144"/>
      <c r="BN200" s="145"/>
    </row>
    <row r="201" spans="2:66" ht="20.100000000000001" customHeight="1" x14ac:dyDescent="0.25">
      <c r="B201" s="146" t="str">
        <f>IFERROR(IF(INDEX(TableEmployeeList[],Calc!$AC201,1)="","",INDEX(TableEmployeeList[],Calc!$AC201,1)),"")</f>
        <v/>
      </c>
      <c r="C201" s="147" t="str">
        <f>IFERROR(IF(INDEX(TableEmployeeList[],Calc!$AC201,2)="","",INDEX(TableEmployeeList[],Calc!$AC201,2)),"")</f>
        <v/>
      </c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4"/>
      <c r="AC201" s="144"/>
      <c r="AD201" s="144"/>
      <c r="AE201" s="144"/>
      <c r="AF201" s="144"/>
      <c r="AG201" s="144"/>
      <c r="AH201" s="144"/>
      <c r="AI201" s="234"/>
      <c r="AJ201" s="144"/>
      <c r="AK201" s="144"/>
      <c r="AL201" s="144"/>
      <c r="AM201" s="144"/>
      <c r="AN201" s="144"/>
      <c r="AO201" s="144"/>
      <c r="AP201" s="144"/>
      <c r="AQ201" s="144"/>
      <c r="AR201" s="144"/>
      <c r="AS201" s="144"/>
      <c r="AT201" s="144"/>
      <c r="AU201" s="144"/>
      <c r="AV201" s="144"/>
      <c r="AW201" s="144"/>
      <c r="AX201" s="144"/>
      <c r="AY201" s="144"/>
      <c r="AZ201" s="144"/>
      <c r="BA201" s="144"/>
      <c r="BB201" s="144"/>
      <c r="BC201" s="144"/>
      <c r="BD201" s="144"/>
      <c r="BE201" s="144"/>
      <c r="BF201" s="144"/>
      <c r="BG201" s="144"/>
      <c r="BH201" s="144"/>
      <c r="BI201" s="144"/>
      <c r="BJ201" s="144"/>
      <c r="BK201" s="144"/>
      <c r="BL201" s="144"/>
      <c r="BM201" s="144"/>
      <c r="BN201" s="145"/>
    </row>
    <row r="202" spans="2:66" ht="20.100000000000001" customHeight="1" x14ac:dyDescent="0.25">
      <c r="B202" s="146" t="str">
        <f>IFERROR(IF(INDEX(TableEmployeeList[],Calc!$AC202,1)="","",INDEX(TableEmployeeList[],Calc!$AC202,1)),"")</f>
        <v/>
      </c>
      <c r="C202" s="147" t="str">
        <f>IFERROR(IF(INDEX(TableEmployeeList[],Calc!$AC202,2)="","",INDEX(TableEmployeeList[],Calc!$AC202,2)),"")</f>
        <v/>
      </c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  <c r="Z202" s="144"/>
      <c r="AA202" s="144"/>
      <c r="AB202" s="144"/>
      <c r="AC202" s="144"/>
      <c r="AD202" s="144"/>
      <c r="AE202" s="144"/>
      <c r="AF202" s="144"/>
      <c r="AG202" s="144"/>
      <c r="AH202" s="144"/>
      <c r="AI202" s="234"/>
      <c r="AJ202" s="144"/>
      <c r="AK202" s="144"/>
      <c r="AL202" s="144"/>
      <c r="AM202" s="144"/>
      <c r="AN202" s="144"/>
      <c r="AO202" s="144"/>
      <c r="AP202" s="144"/>
      <c r="AQ202" s="144"/>
      <c r="AR202" s="144"/>
      <c r="AS202" s="144"/>
      <c r="AT202" s="144"/>
      <c r="AU202" s="144"/>
      <c r="AV202" s="144"/>
      <c r="AW202" s="144"/>
      <c r="AX202" s="144"/>
      <c r="AY202" s="144"/>
      <c r="AZ202" s="144"/>
      <c r="BA202" s="144"/>
      <c r="BB202" s="144"/>
      <c r="BC202" s="144"/>
      <c r="BD202" s="144"/>
      <c r="BE202" s="144"/>
      <c r="BF202" s="144"/>
      <c r="BG202" s="144"/>
      <c r="BH202" s="144"/>
      <c r="BI202" s="144"/>
      <c r="BJ202" s="144"/>
      <c r="BK202" s="144"/>
      <c r="BL202" s="144"/>
      <c r="BM202" s="144"/>
      <c r="BN202" s="145"/>
    </row>
    <row r="203" spans="2:66" ht="20.100000000000001" customHeight="1" x14ac:dyDescent="0.25">
      <c r="B203" s="146" t="str">
        <f>IFERROR(IF(INDEX(TableEmployeeList[],Calc!$AC203,1)="","",INDEX(TableEmployeeList[],Calc!$AC203,1)),"")</f>
        <v/>
      </c>
      <c r="C203" s="147" t="str">
        <f>IFERROR(IF(INDEX(TableEmployeeList[],Calc!$AC203,2)="","",INDEX(TableEmployeeList[],Calc!$AC203,2)),"")</f>
        <v/>
      </c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4"/>
      <c r="AC203" s="144"/>
      <c r="AD203" s="144"/>
      <c r="AE203" s="144"/>
      <c r="AF203" s="144"/>
      <c r="AG203" s="144"/>
      <c r="AH203" s="144"/>
      <c r="AI203" s="234"/>
      <c r="AJ203" s="144"/>
      <c r="AK203" s="144"/>
      <c r="AL203" s="144"/>
      <c r="AM203" s="144"/>
      <c r="AN203" s="144"/>
      <c r="AO203" s="144"/>
      <c r="AP203" s="144"/>
      <c r="AQ203" s="144"/>
      <c r="AR203" s="144"/>
      <c r="AS203" s="144"/>
      <c r="AT203" s="144"/>
      <c r="AU203" s="144"/>
      <c r="AV203" s="144"/>
      <c r="AW203" s="144"/>
      <c r="AX203" s="144"/>
      <c r="AY203" s="144"/>
      <c r="AZ203" s="144"/>
      <c r="BA203" s="144"/>
      <c r="BB203" s="144"/>
      <c r="BC203" s="144"/>
      <c r="BD203" s="144"/>
      <c r="BE203" s="144"/>
      <c r="BF203" s="144"/>
      <c r="BG203" s="144"/>
      <c r="BH203" s="144"/>
      <c r="BI203" s="144"/>
      <c r="BJ203" s="144"/>
      <c r="BK203" s="144"/>
      <c r="BL203" s="144"/>
      <c r="BM203" s="144"/>
      <c r="BN203" s="145"/>
    </row>
    <row r="204" spans="2:66" ht="20.100000000000001" customHeight="1" x14ac:dyDescent="0.25">
      <c r="B204" s="146" t="str">
        <f>IFERROR(IF(INDEX(TableEmployeeList[],Calc!$AC204,1)="","",INDEX(TableEmployeeList[],Calc!$AC204,1)),"")</f>
        <v/>
      </c>
      <c r="C204" s="147" t="str">
        <f>IFERROR(IF(INDEX(TableEmployeeList[],Calc!$AC204,2)="","",INDEX(TableEmployeeList[],Calc!$AC204,2)),"")</f>
        <v/>
      </c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  <c r="U204" s="144"/>
      <c r="V204" s="144"/>
      <c r="W204" s="144"/>
      <c r="X204" s="144"/>
      <c r="Y204" s="144"/>
      <c r="Z204" s="144"/>
      <c r="AA204" s="144"/>
      <c r="AB204" s="144"/>
      <c r="AC204" s="144"/>
      <c r="AD204" s="144"/>
      <c r="AE204" s="144"/>
      <c r="AF204" s="144"/>
      <c r="AG204" s="144"/>
      <c r="AH204" s="144"/>
      <c r="AI204" s="234"/>
      <c r="AJ204" s="144"/>
      <c r="AK204" s="144"/>
      <c r="AL204" s="144"/>
      <c r="AM204" s="144"/>
      <c r="AN204" s="144"/>
      <c r="AO204" s="144"/>
      <c r="AP204" s="144"/>
      <c r="AQ204" s="144"/>
      <c r="AR204" s="144"/>
      <c r="AS204" s="144"/>
      <c r="AT204" s="144"/>
      <c r="AU204" s="144"/>
      <c r="AV204" s="144"/>
      <c r="AW204" s="144"/>
      <c r="AX204" s="144"/>
      <c r="AY204" s="144"/>
      <c r="AZ204" s="144"/>
      <c r="BA204" s="144"/>
      <c r="BB204" s="144"/>
      <c r="BC204" s="144"/>
      <c r="BD204" s="144"/>
      <c r="BE204" s="144"/>
      <c r="BF204" s="144"/>
      <c r="BG204" s="144"/>
      <c r="BH204" s="144"/>
      <c r="BI204" s="144"/>
      <c r="BJ204" s="144"/>
      <c r="BK204" s="144"/>
      <c r="BL204" s="144"/>
      <c r="BM204" s="144"/>
      <c r="BN204" s="145"/>
    </row>
    <row r="205" spans="2:66" ht="20.100000000000001" customHeight="1" x14ac:dyDescent="0.25">
      <c r="B205" s="146" t="str">
        <f>IFERROR(IF(INDEX(TableEmployeeList[],Calc!$AC205,1)="","",INDEX(TableEmployeeList[],Calc!$AC205,1)),"")</f>
        <v/>
      </c>
      <c r="C205" s="147" t="str">
        <f>IFERROR(IF(INDEX(TableEmployeeList[],Calc!$AC205,2)="","",INDEX(TableEmployeeList[],Calc!$AC205,2)),"")</f>
        <v/>
      </c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4"/>
      <c r="AC205" s="144"/>
      <c r="AD205" s="144"/>
      <c r="AE205" s="144"/>
      <c r="AF205" s="144"/>
      <c r="AG205" s="144"/>
      <c r="AH205" s="144"/>
      <c r="AI205" s="234"/>
      <c r="AJ205" s="144"/>
      <c r="AK205" s="144"/>
      <c r="AL205" s="144"/>
      <c r="AM205" s="144"/>
      <c r="AN205" s="144"/>
      <c r="AO205" s="144"/>
      <c r="AP205" s="144"/>
      <c r="AQ205" s="144"/>
      <c r="AR205" s="144"/>
      <c r="AS205" s="144"/>
      <c r="AT205" s="144"/>
      <c r="AU205" s="144"/>
      <c r="AV205" s="144"/>
      <c r="AW205" s="144"/>
      <c r="AX205" s="144"/>
      <c r="AY205" s="144"/>
      <c r="AZ205" s="144"/>
      <c r="BA205" s="144"/>
      <c r="BB205" s="144"/>
      <c r="BC205" s="144"/>
      <c r="BD205" s="144"/>
      <c r="BE205" s="144"/>
      <c r="BF205" s="144"/>
      <c r="BG205" s="144"/>
      <c r="BH205" s="144"/>
      <c r="BI205" s="144"/>
      <c r="BJ205" s="144"/>
      <c r="BK205" s="144"/>
      <c r="BL205" s="144"/>
      <c r="BM205" s="144"/>
      <c r="BN205" s="145"/>
    </row>
    <row r="206" spans="2:66" ht="20.100000000000001" customHeight="1" x14ac:dyDescent="0.25">
      <c r="B206" s="146" t="str">
        <f>IFERROR(IF(INDEX(TableEmployeeList[],Calc!$AC206,1)="","",INDEX(TableEmployeeList[],Calc!$AC206,1)),"")</f>
        <v/>
      </c>
      <c r="C206" s="147" t="str">
        <f>IFERROR(IF(INDEX(TableEmployeeList[],Calc!$AC206,2)="","",INDEX(TableEmployeeList[],Calc!$AC206,2)),"")</f>
        <v/>
      </c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4"/>
      <c r="AC206" s="144"/>
      <c r="AD206" s="144"/>
      <c r="AE206" s="144"/>
      <c r="AF206" s="144"/>
      <c r="AG206" s="144"/>
      <c r="AH206" s="144"/>
      <c r="AI206" s="234"/>
      <c r="AJ206" s="144"/>
      <c r="AK206" s="144"/>
      <c r="AL206" s="144"/>
      <c r="AM206" s="144"/>
      <c r="AN206" s="144"/>
      <c r="AO206" s="144"/>
      <c r="AP206" s="144"/>
      <c r="AQ206" s="144"/>
      <c r="AR206" s="144"/>
      <c r="AS206" s="144"/>
      <c r="AT206" s="144"/>
      <c r="AU206" s="144"/>
      <c r="AV206" s="144"/>
      <c r="AW206" s="144"/>
      <c r="AX206" s="144"/>
      <c r="AY206" s="144"/>
      <c r="AZ206" s="144"/>
      <c r="BA206" s="144"/>
      <c r="BB206" s="144"/>
      <c r="BC206" s="144"/>
      <c r="BD206" s="144"/>
      <c r="BE206" s="144"/>
      <c r="BF206" s="144"/>
      <c r="BG206" s="144"/>
      <c r="BH206" s="144"/>
      <c r="BI206" s="144"/>
      <c r="BJ206" s="144"/>
      <c r="BK206" s="144"/>
      <c r="BL206" s="144"/>
      <c r="BM206" s="144"/>
      <c r="BN206" s="145"/>
    </row>
    <row r="207" spans="2:66" ht="20.100000000000001" customHeight="1" x14ac:dyDescent="0.25">
      <c r="B207" s="146" t="str">
        <f>IFERROR(IF(INDEX(TableEmployeeList[],Calc!$AC207,1)="","",INDEX(TableEmployeeList[],Calc!$AC207,1)),"")</f>
        <v/>
      </c>
      <c r="C207" s="147" t="str">
        <f>IFERROR(IF(INDEX(TableEmployeeList[],Calc!$AC207,2)="","",INDEX(TableEmployeeList[],Calc!$AC207,2)),"")</f>
        <v/>
      </c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4"/>
      <c r="AC207" s="144"/>
      <c r="AD207" s="144"/>
      <c r="AE207" s="144"/>
      <c r="AF207" s="144"/>
      <c r="AG207" s="144"/>
      <c r="AH207" s="144"/>
      <c r="AI207" s="234"/>
      <c r="AJ207" s="144"/>
      <c r="AK207" s="144"/>
      <c r="AL207" s="144"/>
      <c r="AM207" s="144"/>
      <c r="AN207" s="144"/>
      <c r="AO207" s="144"/>
      <c r="AP207" s="144"/>
      <c r="AQ207" s="144"/>
      <c r="AR207" s="144"/>
      <c r="AS207" s="144"/>
      <c r="AT207" s="144"/>
      <c r="AU207" s="144"/>
      <c r="AV207" s="144"/>
      <c r="AW207" s="144"/>
      <c r="AX207" s="144"/>
      <c r="AY207" s="144"/>
      <c r="AZ207" s="144"/>
      <c r="BA207" s="144"/>
      <c r="BB207" s="144"/>
      <c r="BC207" s="144"/>
      <c r="BD207" s="144"/>
      <c r="BE207" s="144"/>
      <c r="BF207" s="144"/>
      <c r="BG207" s="144"/>
      <c r="BH207" s="144"/>
      <c r="BI207" s="144"/>
      <c r="BJ207" s="144"/>
      <c r="BK207" s="144"/>
      <c r="BL207" s="144"/>
      <c r="BM207" s="144"/>
      <c r="BN207" s="145"/>
    </row>
    <row r="208" spans="2:66" ht="20.100000000000001" customHeight="1" x14ac:dyDescent="0.25">
      <c r="B208" s="146" t="str">
        <f>IFERROR(IF(INDEX(TableEmployeeList[],Calc!$AC208,1)="","",INDEX(TableEmployeeList[],Calc!$AC208,1)),"")</f>
        <v/>
      </c>
      <c r="C208" s="147" t="str">
        <f>IFERROR(IF(INDEX(TableEmployeeList[],Calc!$AC208,2)="","",INDEX(TableEmployeeList[],Calc!$AC208,2)),"")</f>
        <v/>
      </c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4"/>
      <c r="AA208" s="144"/>
      <c r="AB208" s="144"/>
      <c r="AC208" s="144"/>
      <c r="AD208" s="144"/>
      <c r="AE208" s="144"/>
      <c r="AF208" s="144"/>
      <c r="AG208" s="144"/>
      <c r="AH208" s="144"/>
      <c r="AI208" s="234"/>
      <c r="AJ208" s="144"/>
      <c r="AK208" s="144"/>
      <c r="AL208" s="144"/>
      <c r="AM208" s="144"/>
      <c r="AN208" s="144"/>
      <c r="AO208" s="144"/>
      <c r="AP208" s="144"/>
      <c r="AQ208" s="144"/>
      <c r="AR208" s="144"/>
      <c r="AS208" s="144"/>
      <c r="AT208" s="144"/>
      <c r="AU208" s="144"/>
      <c r="AV208" s="144"/>
      <c r="AW208" s="144"/>
      <c r="AX208" s="144"/>
      <c r="AY208" s="144"/>
      <c r="AZ208" s="144"/>
      <c r="BA208" s="144"/>
      <c r="BB208" s="144"/>
      <c r="BC208" s="144"/>
      <c r="BD208" s="144"/>
      <c r="BE208" s="144"/>
      <c r="BF208" s="144"/>
      <c r="BG208" s="144"/>
      <c r="BH208" s="144"/>
      <c r="BI208" s="144"/>
      <c r="BJ208" s="144"/>
      <c r="BK208" s="144"/>
      <c r="BL208" s="144"/>
      <c r="BM208" s="144"/>
      <c r="BN208" s="145"/>
    </row>
    <row r="209" spans="2:66" ht="20.100000000000001" customHeight="1" x14ac:dyDescent="0.25">
      <c r="B209" s="146" t="str">
        <f>IFERROR(IF(INDEX(TableEmployeeList[],Calc!$AC209,1)="","",INDEX(TableEmployeeList[],Calc!$AC209,1)),"")</f>
        <v/>
      </c>
      <c r="C209" s="147" t="str">
        <f>IFERROR(IF(INDEX(TableEmployeeList[],Calc!$AC209,2)="","",INDEX(TableEmployeeList[],Calc!$AC209,2)),"")</f>
        <v/>
      </c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4"/>
      <c r="AA209" s="144"/>
      <c r="AB209" s="144"/>
      <c r="AC209" s="144"/>
      <c r="AD209" s="144"/>
      <c r="AE209" s="144"/>
      <c r="AF209" s="144"/>
      <c r="AG209" s="144"/>
      <c r="AH209" s="144"/>
      <c r="AI209" s="234"/>
      <c r="AJ209" s="144"/>
      <c r="AK209" s="144"/>
      <c r="AL209" s="144"/>
      <c r="AM209" s="144"/>
      <c r="AN209" s="144"/>
      <c r="AO209" s="144"/>
      <c r="AP209" s="144"/>
      <c r="AQ209" s="144"/>
      <c r="AR209" s="144"/>
      <c r="AS209" s="144"/>
      <c r="AT209" s="144"/>
      <c r="AU209" s="144"/>
      <c r="AV209" s="144"/>
      <c r="AW209" s="144"/>
      <c r="AX209" s="144"/>
      <c r="AY209" s="144"/>
      <c r="AZ209" s="144"/>
      <c r="BA209" s="144"/>
      <c r="BB209" s="144"/>
      <c r="BC209" s="144"/>
      <c r="BD209" s="144"/>
      <c r="BE209" s="144"/>
      <c r="BF209" s="144"/>
      <c r="BG209" s="144"/>
      <c r="BH209" s="144"/>
      <c r="BI209" s="144"/>
      <c r="BJ209" s="144"/>
      <c r="BK209" s="144"/>
      <c r="BL209" s="144"/>
      <c r="BM209" s="144"/>
      <c r="BN209" s="145"/>
    </row>
    <row r="210" spans="2:66" ht="20.100000000000001" customHeight="1" x14ac:dyDescent="0.25">
      <c r="B210" s="146" t="str">
        <f>IFERROR(IF(INDEX(TableEmployeeList[],Calc!$AC210,1)="","",INDEX(TableEmployeeList[],Calc!$AC210,1)),"")</f>
        <v/>
      </c>
      <c r="C210" s="147" t="str">
        <f>IFERROR(IF(INDEX(TableEmployeeList[],Calc!$AC210,2)="","",INDEX(TableEmployeeList[],Calc!$AC210,2)),"")</f>
        <v/>
      </c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4"/>
      <c r="AC210" s="144"/>
      <c r="AD210" s="144"/>
      <c r="AE210" s="144"/>
      <c r="AF210" s="144"/>
      <c r="AG210" s="144"/>
      <c r="AH210" s="144"/>
      <c r="AI210" s="234"/>
      <c r="AJ210" s="144"/>
      <c r="AK210" s="144"/>
      <c r="AL210" s="144"/>
      <c r="AM210" s="144"/>
      <c r="AN210" s="144"/>
      <c r="AO210" s="144"/>
      <c r="AP210" s="144"/>
      <c r="AQ210" s="144"/>
      <c r="AR210" s="144"/>
      <c r="AS210" s="144"/>
      <c r="AT210" s="144"/>
      <c r="AU210" s="144"/>
      <c r="AV210" s="144"/>
      <c r="AW210" s="144"/>
      <c r="AX210" s="144"/>
      <c r="AY210" s="144"/>
      <c r="AZ210" s="144"/>
      <c r="BA210" s="144"/>
      <c r="BB210" s="144"/>
      <c r="BC210" s="144"/>
      <c r="BD210" s="144"/>
      <c r="BE210" s="144"/>
      <c r="BF210" s="144"/>
      <c r="BG210" s="144"/>
      <c r="BH210" s="144"/>
      <c r="BI210" s="144"/>
      <c r="BJ210" s="144"/>
      <c r="BK210" s="144"/>
      <c r="BL210" s="144"/>
      <c r="BM210" s="144"/>
      <c r="BN210" s="145"/>
    </row>
    <row r="211" spans="2:66" ht="20.100000000000001" customHeight="1" x14ac:dyDescent="0.25">
      <c r="B211" s="146" t="str">
        <f>IFERROR(IF(INDEX(TableEmployeeList[],Calc!$AC211,1)="","",INDEX(TableEmployeeList[],Calc!$AC211,1)),"")</f>
        <v/>
      </c>
      <c r="C211" s="147" t="str">
        <f>IFERROR(IF(INDEX(TableEmployeeList[],Calc!$AC211,2)="","",INDEX(TableEmployeeList[],Calc!$AC211,2)),"")</f>
        <v/>
      </c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44"/>
      <c r="AB211" s="144"/>
      <c r="AC211" s="144"/>
      <c r="AD211" s="144"/>
      <c r="AE211" s="144"/>
      <c r="AF211" s="144"/>
      <c r="AG211" s="144"/>
      <c r="AH211" s="144"/>
      <c r="AI211" s="234"/>
      <c r="AJ211" s="144"/>
      <c r="AK211" s="144"/>
      <c r="AL211" s="144"/>
      <c r="AM211" s="144"/>
      <c r="AN211" s="144"/>
      <c r="AO211" s="144"/>
      <c r="AP211" s="144"/>
      <c r="AQ211" s="144"/>
      <c r="AR211" s="144"/>
      <c r="AS211" s="144"/>
      <c r="AT211" s="144"/>
      <c r="AU211" s="144"/>
      <c r="AV211" s="144"/>
      <c r="AW211" s="144"/>
      <c r="AX211" s="144"/>
      <c r="AY211" s="144"/>
      <c r="AZ211" s="144"/>
      <c r="BA211" s="144"/>
      <c r="BB211" s="144"/>
      <c r="BC211" s="144"/>
      <c r="BD211" s="144"/>
      <c r="BE211" s="144"/>
      <c r="BF211" s="144"/>
      <c r="BG211" s="144"/>
      <c r="BH211" s="144"/>
      <c r="BI211" s="144"/>
      <c r="BJ211" s="144"/>
      <c r="BK211" s="144"/>
      <c r="BL211" s="144"/>
      <c r="BM211" s="144"/>
      <c r="BN211" s="145"/>
    </row>
    <row r="212" spans="2:66" ht="20.100000000000001" customHeight="1" x14ac:dyDescent="0.25">
      <c r="B212" s="146" t="str">
        <f>IFERROR(IF(INDEX(TableEmployeeList[],Calc!$AC212,1)="","",INDEX(TableEmployeeList[],Calc!$AC212,1)),"")</f>
        <v/>
      </c>
      <c r="C212" s="147" t="str">
        <f>IFERROR(IF(INDEX(TableEmployeeList[],Calc!$AC212,2)="","",INDEX(TableEmployeeList[],Calc!$AC212,2)),"")</f>
        <v/>
      </c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  <c r="U212" s="144"/>
      <c r="V212" s="144"/>
      <c r="W212" s="144"/>
      <c r="X212" s="144"/>
      <c r="Y212" s="144"/>
      <c r="Z212" s="144"/>
      <c r="AA212" s="144"/>
      <c r="AB212" s="144"/>
      <c r="AC212" s="144"/>
      <c r="AD212" s="144"/>
      <c r="AE212" s="144"/>
      <c r="AF212" s="144"/>
      <c r="AG212" s="144"/>
      <c r="AH212" s="144"/>
      <c r="AI212" s="234"/>
      <c r="AJ212" s="144"/>
      <c r="AK212" s="144"/>
      <c r="AL212" s="144"/>
      <c r="AM212" s="144"/>
      <c r="AN212" s="144"/>
      <c r="AO212" s="144"/>
      <c r="AP212" s="144"/>
      <c r="AQ212" s="144"/>
      <c r="AR212" s="144"/>
      <c r="AS212" s="144"/>
      <c r="AT212" s="144"/>
      <c r="AU212" s="144"/>
      <c r="AV212" s="144"/>
      <c r="AW212" s="144"/>
      <c r="AX212" s="144"/>
      <c r="AY212" s="144"/>
      <c r="AZ212" s="144"/>
      <c r="BA212" s="144"/>
      <c r="BB212" s="144"/>
      <c r="BC212" s="144"/>
      <c r="BD212" s="144"/>
      <c r="BE212" s="144"/>
      <c r="BF212" s="144"/>
      <c r="BG212" s="144"/>
      <c r="BH212" s="144"/>
      <c r="BI212" s="144"/>
      <c r="BJ212" s="144"/>
      <c r="BK212" s="144"/>
      <c r="BL212" s="144"/>
      <c r="BM212" s="144"/>
      <c r="BN212" s="145"/>
    </row>
    <row r="213" spans="2:66" ht="20.100000000000001" customHeight="1" x14ac:dyDescent="0.25">
      <c r="B213" s="146" t="str">
        <f>IFERROR(IF(INDEX(TableEmployeeList[],Calc!$AC213,1)="","",INDEX(TableEmployeeList[],Calc!$AC213,1)),"")</f>
        <v/>
      </c>
      <c r="C213" s="147" t="str">
        <f>IFERROR(IF(INDEX(TableEmployeeList[],Calc!$AC213,2)="","",INDEX(TableEmployeeList[],Calc!$AC213,2)),"")</f>
        <v/>
      </c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44"/>
      <c r="W213" s="144"/>
      <c r="X213" s="144"/>
      <c r="Y213" s="144"/>
      <c r="Z213" s="144"/>
      <c r="AA213" s="144"/>
      <c r="AB213" s="144"/>
      <c r="AC213" s="144"/>
      <c r="AD213" s="144"/>
      <c r="AE213" s="144"/>
      <c r="AF213" s="144"/>
      <c r="AG213" s="144"/>
      <c r="AH213" s="144"/>
      <c r="AI213" s="234"/>
      <c r="AJ213" s="144"/>
      <c r="AK213" s="144"/>
      <c r="AL213" s="144"/>
      <c r="AM213" s="144"/>
      <c r="AN213" s="144"/>
      <c r="AO213" s="144"/>
      <c r="AP213" s="144"/>
      <c r="AQ213" s="144"/>
      <c r="AR213" s="144"/>
      <c r="AS213" s="144"/>
      <c r="AT213" s="144"/>
      <c r="AU213" s="144"/>
      <c r="AV213" s="144"/>
      <c r="AW213" s="144"/>
      <c r="AX213" s="144"/>
      <c r="AY213" s="144"/>
      <c r="AZ213" s="144"/>
      <c r="BA213" s="144"/>
      <c r="BB213" s="144"/>
      <c r="BC213" s="144"/>
      <c r="BD213" s="144"/>
      <c r="BE213" s="144"/>
      <c r="BF213" s="144"/>
      <c r="BG213" s="144"/>
      <c r="BH213" s="144"/>
      <c r="BI213" s="144"/>
      <c r="BJ213" s="144"/>
      <c r="BK213" s="144"/>
      <c r="BL213" s="144"/>
      <c r="BM213" s="144"/>
      <c r="BN213" s="145"/>
    </row>
    <row r="214" spans="2:66" ht="20.100000000000001" customHeight="1" x14ac:dyDescent="0.25">
      <c r="B214" s="146" t="str">
        <f>IFERROR(IF(INDEX(TableEmployeeList[],Calc!$AC214,1)="","",INDEX(TableEmployeeList[],Calc!$AC214,1)),"")</f>
        <v/>
      </c>
      <c r="C214" s="147" t="str">
        <f>IFERROR(IF(INDEX(TableEmployeeList[],Calc!$AC214,2)="","",INDEX(TableEmployeeList[],Calc!$AC214,2)),"")</f>
        <v/>
      </c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4"/>
      <c r="AC214" s="144"/>
      <c r="AD214" s="144"/>
      <c r="AE214" s="144"/>
      <c r="AF214" s="144"/>
      <c r="AG214" s="144"/>
      <c r="AH214" s="144"/>
      <c r="AI214" s="234"/>
      <c r="AJ214" s="144"/>
      <c r="AK214" s="144"/>
      <c r="AL214" s="144"/>
      <c r="AM214" s="144"/>
      <c r="AN214" s="144"/>
      <c r="AO214" s="144"/>
      <c r="AP214" s="144"/>
      <c r="AQ214" s="144"/>
      <c r="AR214" s="144"/>
      <c r="AS214" s="144"/>
      <c r="AT214" s="144"/>
      <c r="AU214" s="144"/>
      <c r="AV214" s="144"/>
      <c r="AW214" s="144"/>
      <c r="AX214" s="144"/>
      <c r="AY214" s="144"/>
      <c r="AZ214" s="144"/>
      <c r="BA214" s="144"/>
      <c r="BB214" s="144"/>
      <c r="BC214" s="144"/>
      <c r="BD214" s="144"/>
      <c r="BE214" s="144"/>
      <c r="BF214" s="144"/>
      <c r="BG214" s="144"/>
      <c r="BH214" s="144"/>
      <c r="BI214" s="144"/>
      <c r="BJ214" s="144"/>
      <c r="BK214" s="144"/>
      <c r="BL214" s="144"/>
      <c r="BM214" s="144"/>
      <c r="BN214" s="145"/>
    </row>
    <row r="215" spans="2:66" ht="20.100000000000001" customHeight="1" x14ac:dyDescent="0.25">
      <c r="B215" s="146" t="str">
        <f>IFERROR(IF(INDEX(TableEmployeeList[],Calc!$AC215,1)="","",INDEX(TableEmployeeList[],Calc!$AC215,1)),"")</f>
        <v/>
      </c>
      <c r="C215" s="147" t="str">
        <f>IFERROR(IF(INDEX(TableEmployeeList[],Calc!$AC215,2)="","",INDEX(TableEmployeeList[],Calc!$AC215,2)),"")</f>
        <v/>
      </c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4"/>
      <c r="AA215" s="144"/>
      <c r="AB215" s="144"/>
      <c r="AC215" s="144"/>
      <c r="AD215" s="144"/>
      <c r="AE215" s="144"/>
      <c r="AF215" s="144"/>
      <c r="AG215" s="144"/>
      <c r="AH215" s="144"/>
      <c r="AI215" s="234"/>
      <c r="AJ215" s="144"/>
      <c r="AK215" s="144"/>
      <c r="AL215" s="144"/>
      <c r="AM215" s="144"/>
      <c r="AN215" s="144"/>
      <c r="AO215" s="144"/>
      <c r="AP215" s="144"/>
      <c r="AQ215" s="144"/>
      <c r="AR215" s="144"/>
      <c r="AS215" s="144"/>
      <c r="AT215" s="144"/>
      <c r="AU215" s="144"/>
      <c r="AV215" s="144"/>
      <c r="AW215" s="144"/>
      <c r="AX215" s="144"/>
      <c r="AY215" s="144"/>
      <c r="AZ215" s="144"/>
      <c r="BA215" s="144"/>
      <c r="BB215" s="144"/>
      <c r="BC215" s="144"/>
      <c r="BD215" s="144"/>
      <c r="BE215" s="144"/>
      <c r="BF215" s="144"/>
      <c r="BG215" s="144"/>
      <c r="BH215" s="144"/>
      <c r="BI215" s="144"/>
      <c r="BJ215" s="144"/>
      <c r="BK215" s="144"/>
      <c r="BL215" s="144"/>
      <c r="BM215" s="144"/>
      <c r="BN215" s="145"/>
    </row>
    <row r="216" spans="2:66" ht="20.100000000000001" customHeight="1" x14ac:dyDescent="0.25">
      <c r="B216" s="146" t="str">
        <f>IFERROR(IF(INDEX(TableEmployeeList[],Calc!$AC216,1)="","",INDEX(TableEmployeeList[],Calc!$AC216,1)),"")</f>
        <v/>
      </c>
      <c r="C216" s="147" t="str">
        <f>IFERROR(IF(INDEX(TableEmployeeList[],Calc!$AC216,2)="","",INDEX(TableEmployeeList[],Calc!$AC216,2)),"")</f>
        <v/>
      </c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4"/>
      <c r="AA216" s="144"/>
      <c r="AB216" s="144"/>
      <c r="AC216" s="144"/>
      <c r="AD216" s="144"/>
      <c r="AE216" s="144"/>
      <c r="AF216" s="144"/>
      <c r="AG216" s="144"/>
      <c r="AH216" s="144"/>
      <c r="AI216" s="234"/>
      <c r="AJ216" s="144"/>
      <c r="AK216" s="144"/>
      <c r="AL216" s="144"/>
      <c r="AM216" s="144"/>
      <c r="AN216" s="144"/>
      <c r="AO216" s="144"/>
      <c r="AP216" s="144"/>
      <c r="AQ216" s="144"/>
      <c r="AR216" s="144"/>
      <c r="AS216" s="144"/>
      <c r="AT216" s="144"/>
      <c r="AU216" s="144"/>
      <c r="AV216" s="144"/>
      <c r="AW216" s="144"/>
      <c r="AX216" s="144"/>
      <c r="AY216" s="144"/>
      <c r="AZ216" s="144"/>
      <c r="BA216" s="144"/>
      <c r="BB216" s="144"/>
      <c r="BC216" s="144"/>
      <c r="BD216" s="144"/>
      <c r="BE216" s="144"/>
      <c r="BF216" s="144"/>
      <c r="BG216" s="144"/>
      <c r="BH216" s="144"/>
      <c r="BI216" s="144"/>
      <c r="BJ216" s="144"/>
      <c r="BK216" s="144"/>
      <c r="BL216" s="144"/>
      <c r="BM216" s="144"/>
      <c r="BN216" s="145"/>
    </row>
    <row r="217" spans="2:66" ht="20.100000000000001" customHeight="1" x14ac:dyDescent="0.25">
      <c r="B217" s="146" t="str">
        <f>IFERROR(IF(INDEX(TableEmployeeList[],Calc!$AC217,1)="","",INDEX(TableEmployeeList[],Calc!$AC217,1)),"")</f>
        <v/>
      </c>
      <c r="C217" s="147" t="str">
        <f>IFERROR(IF(INDEX(TableEmployeeList[],Calc!$AC217,2)="","",INDEX(TableEmployeeList[],Calc!$AC217,2)),"")</f>
        <v/>
      </c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4"/>
      <c r="AC217" s="144"/>
      <c r="AD217" s="144"/>
      <c r="AE217" s="144"/>
      <c r="AF217" s="144"/>
      <c r="AG217" s="144"/>
      <c r="AH217" s="144"/>
      <c r="AI217" s="234"/>
      <c r="AJ217" s="144"/>
      <c r="AK217" s="144"/>
      <c r="AL217" s="144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44"/>
      <c r="AW217" s="144"/>
      <c r="AX217" s="144"/>
      <c r="AY217" s="144"/>
      <c r="AZ217" s="144"/>
      <c r="BA217" s="144"/>
      <c r="BB217" s="144"/>
      <c r="BC217" s="144"/>
      <c r="BD217" s="144"/>
      <c r="BE217" s="144"/>
      <c r="BF217" s="144"/>
      <c r="BG217" s="144"/>
      <c r="BH217" s="144"/>
      <c r="BI217" s="144"/>
      <c r="BJ217" s="144"/>
      <c r="BK217" s="144"/>
      <c r="BL217" s="144"/>
      <c r="BM217" s="144"/>
      <c r="BN217" s="145"/>
    </row>
    <row r="218" spans="2:66" ht="20.100000000000001" customHeight="1" x14ac:dyDescent="0.25">
      <c r="B218" s="146" t="str">
        <f>IFERROR(IF(INDEX(TableEmployeeList[],Calc!$AC218,1)="","",INDEX(TableEmployeeList[],Calc!$AC218,1)),"")</f>
        <v/>
      </c>
      <c r="C218" s="147" t="str">
        <f>IFERROR(IF(INDEX(TableEmployeeList[],Calc!$AC218,2)="","",INDEX(TableEmployeeList[],Calc!$AC218,2)),"")</f>
        <v/>
      </c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44"/>
      <c r="Y218" s="144"/>
      <c r="Z218" s="144"/>
      <c r="AA218" s="144"/>
      <c r="AB218" s="144"/>
      <c r="AC218" s="144"/>
      <c r="AD218" s="144"/>
      <c r="AE218" s="144"/>
      <c r="AF218" s="144"/>
      <c r="AG218" s="144"/>
      <c r="AH218" s="144"/>
      <c r="AI218" s="234"/>
      <c r="AJ218" s="144"/>
      <c r="AK218" s="144"/>
      <c r="AL218" s="144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44"/>
      <c r="AW218" s="144"/>
      <c r="AX218" s="144"/>
      <c r="AY218" s="144"/>
      <c r="AZ218" s="144"/>
      <c r="BA218" s="144"/>
      <c r="BB218" s="144"/>
      <c r="BC218" s="144"/>
      <c r="BD218" s="144"/>
      <c r="BE218" s="144"/>
      <c r="BF218" s="144"/>
      <c r="BG218" s="144"/>
      <c r="BH218" s="144"/>
      <c r="BI218" s="144"/>
      <c r="BJ218" s="144"/>
      <c r="BK218" s="144"/>
      <c r="BL218" s="144"/>
      <c r="BM218" s="144"/>
      <c r="BN218" s="145"/>
    </row>
    <row r="219" spans="2:66" ht="20.100000000000001" customHeight="1" x14ac:dyDescent="0.25">
      <c r="B219" s="146" t="str">
        <f>IFERROR(IF(INDEX(TableEmployeeList[],Calc!$AC219,1)="","",INDEX(TableEmployeeList[],Calc!$AC219,1)),"")</f>
        <v/>
      </c>
      <c r="C219" s="147" t="str">
        <f>IFERROR(IF(INDEX(TableEmployeeList[],Calc!$AC219,2)="","",INDEX(TableEmployeeList[],Calc!$AC219,2)),"")</f>
        <v/>
      </c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  <c r="W219" s="144"/>
      <c r="X219" s="144"/>
      <c r="Y219" s="144"/>
      <c r="Z219" s="144"/>
      <c r="AA219" s="144"/>
      <c r="AB219" s="144"/>
      <c r="AC219" s="144"/>
      <c r="AD219" s="144"/>
      <c r="AE219" s="144"/>
      <c r="AF219" s="144"/>
      <c r="AG219" s="144"/>
      <c r="AH219" s="144"/>
      <c r="AI219" s="234"/>
      <c r="AJ219" s="144"/>
      <c r="AK219" s="144"/>
      <c r="AL219" s="144"/>
      <c r="AM219" s="144"/>
      <c r="AN219" s="144"/>
      <c r="AO219" s="144"/>
      <c r="AP219" s="144"/>
      <c r="AQ219" s="144"/>
      <c r="AR219" s="144"/>
      <c r="AS219" s="144"/>
      <c r="AT219" s="144"/>
      <c r="AU219" s="144"/>
      <c r="AV219" s="144"/>
      <c r="AW219" s="144"/>
      <c r="AX219" s="144"/>
      <c r="AY219" s="144"/>
      <c r="AZ219" s="144"/>
      <c r="BA219" s="144"/>
      <c r="BB219" s="144"/>
      <c r="BC219" s="144"/>
      <c r="BD219" s="144"/>
      <c r="BE219" s="144"/>
      <c r="BF219" s="144"/>
      <c r="BG219" s="144"/>
      <c r="BH219" s="144"/>
      <c r="BI219" s="144"/>
      <c r="BJ219" s="144"/>
      <c r="BK219" s="144"/>
      <c r="BL219" s="144"/>
      <c r="BM219" s="144"/>
      <c r="BN219" s="145"/>
    </row>
    <row r="220" spans="2:66" ht="20.100000000000001" customHeight="1" x14ac:dyDescent="0.25">
      <c r="B220" s="146" t="str">
        <f>IFERROR(IF(INDEX(TableEmployeeList[],Calc!$AC220,1)="","",INDEX(TableEmployeeList[],Calc!$AC220,1)),"")</f>
        <v/>
      </c>
      <c r="C220" s="147" t="str">
        <f>IFERROR(IF(INDEX(TableEmployeeList[],Calc!$AC220,2)="","",INDEX(TableEmployeeList[],Calc!$AC220,2)),"")</f>
        <v/>
      </c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144"/>
      <c r="X220" s="144"/>
      <c r="Y220" s="144"/>
      <c r="Z220" s="144"/>
      <c r="AA220" s="144"/>
      <c r="AB220" s="144"/>
      <c r="AC220" s="144"/>
      <c r="AD220" s="144"/>
      <c r="AE220" s="144"/>
      <c r="AF220" s="144"/>
      <c r="AG220" s="144"/>
      <c r="AH220" s="144"/>
      <c r="AI220" s="234"/>
      <c r="AJ220" s="144"/>
      <c r="AK220" s="144"/>
      <c r="AL220" s="144"/>
      <c r="AM220" s="144"/>
      <c r="AN220" s="144"/>
      <c r="AO220" s="144"/>
      <c r="AP220" s="144"/>
      <c r="AQ220" s="144"/>
      <c r="AR220" s="144"/>
      <c r="AS220" s="144"/>
      <c r="AT220" s="144"/>
      <c r="AU220" s="144"/>
      <c r="AV220" s="144"/>
      <c r="AW220" s="144"/>
      <c r="AX220" s="144"/>
      <c r="AY220" s="144"/>
      <c r="AZ220" s="144"/>
      <c r="BA220" s="144"/>
      <c r="BB220" s="144"/>
      <c r="BC220" s="144"/>
      <c r="BD220" s="144"/>
      <c r="BE220" s="144"/>
      <c r="BF220" s="144"/>
      <c r="BG220" s="144"/>
      <c r="BH220" s="144"/>
      <c r="BI220" s="144"/>
      <c r="BJ220" s="144"/>
      <c r="BK220" s="144"/>
      <c r="BL220" s="144"/>
      <c r="BM220" s="144"/>
      <c r="BN220" s="145"/>
    </row>
    <row r="221" spans="2:66" ht="20.100000000000001" customHeight="1" x14ac:dyDescent="0.25">
      <c r="B221" s="146" t="str">
        <f>IFERROR(IF(INDEX(TableEmployeeList[],Calc!$AC221,1)="","",INDEX(TableEmployeeList[],Calc!$AC221,1)),"")</f>
        <v/>
      </c>
      <c r="C221" s="147" t="str">
        <f>IFERROR(IF(INDEX(TableEmployeeList[],Calc!$AC221,2)="","",INDEX(TableEmployeeList[],Calc!$AC221,2)),"")</f>
        <v/>
      </c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144"/>
      <c r="Z221" s="144"/>
      <c r="AA221" s="144"/>
      <c r="AB221" s="144"/>
      <c r="AC221" s="144"/>
      <c r="AD221" s="144"/>
      <c r="AE221" s="144"/>
      <c r="AF221" s="144"/>
      <c r="AG221" s="144"/>
      <c r="AH221" s="144"/>
      <c r="AI221" s="234"/>
      <c r="AJ221" s="144"/>
      <c r="AK221" s="144"/>
      <c r="AL221" s="144"/>
      <c r="AM221" s="144"/>
      <c r="AN221" s="144"/>
      <c r="AO221" s="144"/>
      <c r="AP221" s="144"/>
      <c r="AQ221" s="144"/>
      <c r="AR221" s="144"/>
      <c r="AS221" s="144"/>
      <c r="AT221" s="144"/>
      <c r="AU221" s="144"/>
      <c r="AV221" s="144"/>
      <c r="AW221" s="144"/>
      <c r="AX221" s="144"/>
      <c r="AY221" s="144"/>
      <c r="AZ221" s="144"/>
      <c r="BA221" s="144"/>
      <c r="BB221" s="144"/>
      <c r="BC221" s="144"/>
      <c r="BD221" s="144"/>
      <c r="BE221" s="144"/>
      <c r="BF221" s="144"/>
      <c r="BG221" s="144"/>
      <c r="BH221" s="144"/>
      <c r="BI221" s="144"/>
      <c r="BJ221" s="144"/>
      <c r="BK221" s="144"/>
      <c r="BL221" s="144"/>
      <c r="BM221" s="144"/>
      <c r="BN221" s="145"/>
    </row>
    <row r="222" spans="2:66" ht="20.100000000000001" customHeight="1" x14ac:dyDescent="0.25">
      <c r="B222" s="146" t="str">
        <f>IFERROR(IF(INDEX(TableEmployeeList[],Calc!$AC222,1)="","",INDEX(TableEmployeeList[],Calc!$AC222,1)),"")</f>
        <v/>
      </c>
      <c r="C222" s="147" t="str">
        <f>IFERROR(IF(INDEX(TableEmployeeList[],Calc!$AC222,2)="","",INDEX(TableEmployeeList[],Calc!$AC222,2)),"")</f>
        <v/>
      </c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4"/>
      <c r="AA222" s="144"/>
      <c r="AB222" s="144"/>
      <c r="AC222" s="144"/>
      <c r="AD222" s="144"/>
      <c r="AE222" s="144"/>
      <c r="AF222" s="144"/>
      <c r="AG222" s="144"/>
      <c r="AH222" s="144"/>
      <c r="AI222" s="234"/>
      <c r="AJ222" s="144"/>
      <c r="AK222" s="144"/>
      <c r="AL222" s="144"/>
      <c r="AM222" s="144"/>
      <c r="AN222" s="144"/>
      <c r="AO222" s="144"/>
      <c r="AP222" s="144"/>
      <c r="AQ222" s="144"/>
      <c r="AR222" s="144"/>
      <c r="AS222" s="144"/>
      <c r="AT222" s="144"/>
      <c r="AU222" s="144"/>
      <c r="AV222" s="144"/>
      <c r="AW222" s="144"/>
      <c r="AX222" s="144"/>
      <c r="AY222" s="144"/>
      <c r="AZ222" s="144"/>
      <c r="BA222" s="144"/>
      <c r="BB222" s="144"/>
      <c r="BC222" s="144"/>
      <c r="BD222" s="144"/>
      <c r="BE222" s="144"/>
      <c r="BF222" s="144"/>
      <c r="BG222" s="144"/>
      <c r="BH222" s="144"/>
      <c r="BI222" s="144"/>
      <c r="BJ222" s="144"/>
      <c r="BK222" s="144"/>
      <c r="BL222" s="144"/>
      <c r="BM222" s="144"/>
      <c r="BN222" s="145"/>
    </row>
    <row r="223" spans="2:66" ht="20.100000000000001" customHeight="1" x14ac:dyDescent="0.25">
      <c r="B223" s="146" t="str">
        <f>IFERROR(IF(INDEX(TableEmployeeList[],Calc!$AC223,1)="","",INDEX(TableEmployeeList[],Calc!$AC223,1)),"")</f>
        <v/>
      </c>
      <c r="C223" s="147" t="str">
        <f>IFERROR(IF(INDEX(TableEmployeeList[],Calc!$AC223,2)="","",INDEX(TableEmployeeList[],Calc!$AC223,2)),"")</f>
        <v/>
      </c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4"/>
      <c r="AC223" s="144"/>
      <c r="AD223" s="144"/>
      <c r="AE223" s="144"/>
      <c r="AF223" s="144"/>
      <c r="AG223" s="144"/>
      <c r="AH223" s="144"/>
      <c r="AI223" s="234"/>
      <c r="AJ223" s="144"/>
      <c r="AK223" s="144"/>
      <c r="AL223" s="144"/>
      <c r="AM223" s="144"/>
      <c r="AN223" s="144"/>
      <c r="AO223" s="144"/>
      <c r="AP223" s="144"/>
      <c r="AQ223" s="144"/>
      <c r="AR223" s="144"/>
      <c r="AS223" s="144"/>
      <c r="AT223" s="144"/>
      <c r="AU223" s="144"/>
      <c r="AV223" s="144"/>
      <c r="AW223" s="144"/>
      <c r="AX223" s="144"/>
      <c r="AY223" s="144"/>
      <c r="AZ223" s="144"/>
      <c r="BA223" s="144"/>
      <c r="BB223" s="144"/>
      <c r="BC223" s="144"/>
      <c r="BD223" s="144"/>
      <c r="BE223" s="144"/>
      <c r="BF223" s="144"/>
      <c r="BG223" s="144"/>
      <c r="BH223" s="144"/>
      <c r="BI223" s="144"/>
      <c r="BJ223" s="144"/>
      <c r="BK223" s="144"/>
      <c r="BL223" s="144"/>
      <c r="BM223" s="144"/>
      <c r="BN223" s="145"/>
    </row>
    <row r="224" spans="2:66" ht="20.100000000000001" customHeight="1" x14ac:dyDescent="0.25">
      <c r="B224" s="146" t="str">
        <f>IFERROR(IF(INDEX(TableEmployeeList[],Calc!$AC224,1)="","",INDEX(TableEmployeeList[],Calc!$AC224,1)),"")</f>
        <v/>
      </c>
      <c r="C224" s="147" t="str">
        <f>IFERROR(IF(INDEX(TableEmployeeList[],Calc!$AC224,2)="","",INDEX(TableEmployeeList[],Calc!$AC224,2)),"")</f>
        <v/>
      </c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4"/>
      <c r="AA224" s="144"/>
      <c r="AB224" s="144"/>
      <c r="AC224" s="144"/>
      <c r="AD224" s="144"/>
      <c r="AE224" s="144"/>
      <c r="AF224" s="144"/>
      <c r="AG224" s="144"/>
      <c r="AH224" s="144"/>
      <c r="AI224" s="234"/>
      <c r="AJ224" s="144"/>
      <c r="AK224" s="144"/>
      <c r="AL224" s="144"/>
      <c r="AM224" s="144"/>
      <c r="AN224" s="144"/>
      <c r="AO224" s="144"/>
      <c r="AP224" s="144"/>
      <c r="AQ224" s="144"/>
      <c r="AR224" s="144"/>
      <c r="AS224" s="144"/>
      <c r="AT224" s="144"/>
      <c r="AU224" s="144"/>
      <c r="AV224" s="144"/>
      <c r="AW224" s="144"/>
      <c r="AX224" s="144"/>
      <c r="AY224" s="144"/>
      <c r="AZ224" s="144"/>
      <c r="BA224" s="144"/>
      <c r="BB224" s="144"/>
      <c r="BC224" s="144"/>
      <c r="BD224" s="144"/>
      <c r="BE224" s="144"/>
      <c r="BF224" s="144"/>
      <c r="BG224" s="144"/>
      <c r="BH224" s="144"/>
      <c r="BI224" s="144"/>
      <c r="BJ224" s="144"/>
      <c r="BK224" s="144"/>
      <c r="BL224" s="144"/>
      <c r="BM224" s="144"/>
      <c r="BN224" s="145"/>
    </row>
    <row r="225" spans="2:66" ht="20.100000000000001" customHeight="1" x14ac:dyDescent="0.25">
      <c r="B225" s="146" t="str">
        <f>IFERROR(IF(INDEX(TableEmployeeList[],Calc!$AC225,1)="","",INDEX(TableEmployeeList[],Calc!$AC225,1)),"")</f>
        <v/>
      </c>
      <c r="C225" s="147" t="str">
        <f>IFERROR(IF(INDEX(TableEmployeeList[],Calc!$AC225,2)="","",INDEX(TableEmployeeList[],Calc!$AC225,2)),"")</f>
        <v/>
      </c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4"/>
      <c r="AA225" s="144"/>
      <c r="AB225" s="144"/>
      <c r="AC225" s="144"/>
      <c r="AD225" s="144"/>
      <c r="AE225" s="144"/>
      <c r="AF225" s="144"/>
      <c r="AG225" s="144"/>
      <c r="AH225" s="144"/>
      <c r="AI225" s="234"/>
      <c r="AJ225" s="144"/>
      <c r="AK225" s="144"/>
      <c r="AL225" s="144"/>
      <c r="AM225" s="144"/>
      <c r="AN225" s="144"/>
      <c r="AO225" s="144"/>
      <c r="AP225" s="144"/>
      <c r="AQ225" s="144"/>
      <c r="AR225" s="144"/>
      <c r="AS225" s="144"/>
      <c r="AT225" s="144"/>
      <c r="AU225" s="144"/>
      <c r="AV225" s="144"/>
      <c r="AW225" s="144"/>
      <c r="AX225" s="144"/>
      <c r="AY225" s="144"/>
      <c r="AZ225" s="144"/>
      <c r="BA225" s="144"/>
      <c r="BB225" s="144"/>
      <c r="BC225" s="144"/>
      <c r="BD225" s="144"/>
      <c r="BE225" s="144"/>
      <c r="BF225" s="144"/>
      <c r="BG225" s="144"/>
      <c r="BH225" s="144"/>
      <c r="BI225" s="144"/>
      <c r="BJ225" s="144"/>
      <c r="BK225" s="144"/>
      <c r="BL225" s="144"/>
      <c r="BM225" s="144"/>
      <c r="BN225" s="145"/>
    </row>
    <row r="226" spans="2:66" ht="20.100000000000001" customHeight="1" x14ac:dyDescent="0.25">
      <c r="B226" s="146" t="str">
        <f>IFERROR(IF(INDEX(TableEmployeeList[],Calc!$AC226,1)="","",INDEX(TableEmployeeList[],Calc!$AC226,1)),"")</f>
        <v/>
      </c>
      <c r="C226" s="147" t="str">
        <f>IFERROR(IF(INDEX(TableEmployeeList[],Calc!$AC226,2)="","",INDEX(TableEmployeeList[],Calc!$AC226,2)),"")</f>
        <v/>
      </c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4"/>
      <c r="AA226" s="144"/>
      <c r="AB226" s="144"/>
      <c r="AC226" s="144"/>
      <c r="AD226" s="144"/>
      <c r="AE226" s="144"/>
      <c r="AF226" s="144"/>
      <c r="AG226" s="144"/>
      <c r="AH226" s="144"/>
      <c r="AI226" s="234"/>
      <c r="AJ226" s="144"/>
      <c r="AK226" s="144"/>
      <c r="AL226" s="144"/>
      <c r="AM226" s="144"/>
      <c r="AN226" s="144"/>
      <c r="AO226" s="144"/>
      <c r="AP226" s="144"/>
      <c r="AQ226" s="144"/>
      <c r="AR226" s="144"/>
      <c r="AS226" s="144"/>
      <c r="AT226" s="144"/>
      <c r="AU226" s="144"/>
      <c r="AV226" s="144"/>
      <c r="AW226" s="144"/>
      <c r="AX226" s="144"/>
      <c r="AY226" s="144"/>
      <c r="AZ226" s="144"/>
      <c r="BA226" s="144"/>
      <c r="BB226" s="144"/>
      <c r="BC226" s="144"/>
      <c r="BD226" s="144"/>
      <c r="BE226" s="144"/>
      <c r="BF226" s="144"/>
      <c r="BG226" s="144"/>
      <c r="BH226" s="144"/>
      <c r="BI226" s="144"/>
      <c r="BJ226" s="144"/>
      <c r="BK226" s="144"/>
      <c r="BL226" s="144"/>
      <c r="BM226" s="144"/>
      <c r="BN226" s="145"/>
    </row>
    <row r="227" spans="2:66" ht="20.100000000000001" customHeight="1" x14ac:dyDescent="0.25">
      <c r="B227" s="146" t="str">
        <f>IFERROR(IF(INDEX(TableEmployeeList[],Calc!$AC227,1)="","",INDEX(TableEmployeeList[],Calc!$AC227,1)),"")</f>
        <v/>
      </c>
      <c r="C227" s="147" t="str">
        <f>IFERROR(IF(INDEX(TableEmployeeList[],Calc!$AC227,2)="","",INDEX(TableEmployeeList[],Calc!$AC227,2)),"")</f>
        <v/>
      </c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144"/>
      <c r="Z227" s="144"/>
      <c r="AA227" s="144"/>
      <c r="AB227" s="144"/>
      <c r="AC227" s="144"/>
      <c r="AD227" s="144"/>
      <c r="AE227" s="144"/>
      <c r="AF227" s="144"/>
      <c r="AG227" s="144"/>
      <c r="AH227" s="144"/>
      <c r="AI227" s="234"/>
      <c r="AJ227" s="144"/>
      <c r="AK227" s="144"/>
      <c r="AL227" s="144"/>
      <c r="AM227" s="144"/>
      <c r="AN227" s="144"/>
      <c r="AO227" s="144"/>
      <c r="AP227" s="144"/>
      <c r="AQ227" s="144"/>
      <c r="AR227" s="144"/>
      <c r="AS227" s="144"/>
      <c r="AT227" s="144"/>
      <c r="AU227" s="144"/>
      <c r="AV227" s="144"/>
      <c r="AW227" s="144"/>
      <c r="AX227" s="144"/>
      <c r="AY227" s="144"/>
      <c r="AZ227" s="144"/>
      <c r="BA227" s="144"/>
      <c r="BB227" s="144"/>
      <c r="BC227" s="144"/>
      <c r="BD227" s="144"/>
      <c r="BE227" s="144"/>
      <c r="BF227" s="144"/>
      <c r="BG227" s="144"/>
      <c r="BH227" s="144"/>
      <c r="BI227" s="144"/>
      <c r="BJ227" s="144"/>
      <c r="BK227" s="144"/>
      <c r="BL227" s="144"/>
      <c r="BM227" s="144"/>
      <c r="BN227" s="145"/>
    </row>
    <row r="228" spans="2:66" ht="20.100000000000001" customHeight="1" x14ac:dyDescent="0.25">
      <c r="B228" s="146" t="str">
        <f>IFERROR(IF(INDEX(TableEmployeeList[],Calc!$AC228,1)="","",INDEX(TableEmployeeList[],Calc!$AC228,1)),"")</f>
        <v/>
      </c>
      <c r="C228" s="147" t="str">
        <f>IFERROR(IF(INDEX(TableEmployeeList[],Calc!$AC228,2)="","",INDEX(TableEmployeeList[],Calc!$AC228,2)),"")</f>
        <v/>
      </c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4"/>
      <c r="AA228" s="144"/>
      <c r="AB228" s="144"/>
      <c r="AC228" s="144"/>
      <c r="AD228" s="144"/>
      <c r="AE228" s="144"/>
      <c r="AF228" s="144"/>
      <c r="AG228" s="144"/>
      <c r="AH228" s="144"/>
      <c r="AI228" s="234"/>
      <c r="AJ228" s="144"/>
      <c r="AK228" s="144"/>
      <c r="AL228" s="144"/>
      <c r="AM228" s="144"/>
      <c r="AN228" s="144"/>
      <c r="AO228" s="144"/>
      <c r="AP228" s="144"/>
      <c r="AQ228" s="144"/>
      <c r="AR228" s="144"/>
      <c r="AS228" s="144"/>
      <c r="AT228" s="144"/>
      <c r="AU228" s="144"/>
      <c r="AV228" s="144"/>
      <c r="AW228" s="144"/>
      <c r="AX228" s="144"/>
      <c r="AY228" s="144"/>
      <c r="AZ228" s="144"/>
      <c r="BA228" s="144"/>
      <c r="BB228" s="144"/>
      <c r="BC228" s="144"/>
      <c r="BD228" s="144"/>
      <c r="BE228" s="144"/>
      <c r="BF228" s="144"/>
      <c r="BG228" s="144"/>
      <c r="BH228" s="144"/>
      <c r="BI228" s="144"/>
      <c r="BJ228" s="144"/>
      <c r="BK228" s="144"/>
      <c r="BL228" s="144"/>
      <c r="BM228" s="144"/>
      <c r="BN228" s="145"/>
    </row>
    <row r="229" spans="2:66" ht="20.100000000000001" customHeight="1" x14ac:dyDescent="0.25">
      <c r="B229" s="146" t="str">
        <f>IFERROR(IF(INDEX(TableEmployeeList[],Calc!$AC229,1)="","",INDEX(TableEmployeeList[],Calc!$AC229,1)),"")</f>
        <v/>
      </c>
      <c r="C229" s="147" t="str">
        <f>IFERROR(IF(INDEX(TableEmployeeList[],Calc!$AC229,2)="","",INDEX(TableEmployeeList[],Calc!$AC229,2)),"")</f>
        <v/>
      </c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144"/>
      <c r="Z229" s="144"/>
      <c r="AA229" s="144"/>
      <c r="AB229" s="144"/>
      <c r="AC229" s="144"/>
      <c r="AD229" s="144"/>
      <c r="AE229" s="144"/>
      <c r="AF229" s="144"/>
      <c r="AG229" s="144"/>
      <c r="AH229" s="144"/>
      <c r="AI229" s="234"/>
      <c r="AJ229" s="144"/>
      <c r="AK229" s="144"/>
      <c r="AL229" s="144"/>
      <c r="AM229" s="144"/>
      <c r="AN229" s="144"/>
      <c r="AO229" s="144"/>
      <c r="AP229" s="144"/>
      <c r="AQ229" s="144"/>
      <c r="AR229" s="144"/>
      <c r="AS229" s="144"/>
      <c r="AT229" s="144"/>
      <c r="AU229" s="144"/>
      <c r="AV229" s="144"/>
      <c r="AW229" s="144"/>
      <c r="AX229" s="144"/>
      <c r="AY229" s="144"/>
      <c r="AZ229" s="144"/>
      <c r="BA229" s="144"/>
      <c r="BB229" s="144"/>
      <c r="BC229" s="144"/>
      <c r="BD229" s="144"/>
      <c r="BE229" s="144"/>
      <c r="BF229" s="144"/>
      <c r="BG229" s="144"/>
      <c r="BH229" s="144"/>
      <c r="BI229" s="144"/>
      <c r="BJ229" s="144"/>
      <c r="BK229" s="144"/>
      <c r="BL229" s="144"/>
      <c r="BM229" s="144"/>
      <c r="BN229" s="145"/>
    </row>
    <row r="230" spans="2:66" ht="20.100000000000001" customHeight="1" x14ac:dyDescent="0.25">
      <c r="B230" s="146" t="str">
        <f>IFERROR(IF(INDEX(TableEmployeeList[],Calc!$AC230,1)="","",INDEX(TableEmployeeList[],Calc!$AC230,1)),"")</f>
        <v/>
      </c>
      <c r="C230" s="147" t="str">
        <f>IFERROR(IF(INDEX(TableEmployeeList[],Calc!$AC230,2)="","",INDEX(TableEmployeeList[],Calc!$AC230,2)),"")</f>
        <v/>
      </c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144"/>
      <c r="Z230" s="144"/>
      <c r="AA230" s="144"/>
      <c r="AB230" s="144"/>
      <c r="AC230" s="144"/>
      <c r="AD230" s="144"/>
      <c r="AE230" s="144"/>
      <c r="AF230" s="144"/>
      <c r="AG230" s="144"/>
      <c r="AH230" s="144"/>
      <c r="AI230" s="234"/>
      <c r="AJ230" s="144"/>
      <c r="AK230" s="144"/>
      <c r="AL230" s="144"/>
      <c r="AM230" s="144"/>
      <c r="AN230" s="144"/>
      <c r="AO230" s="144"/>
      <c r="AP230" s="144"/>
      <c r="AQ230" s="144"/>
      <c r="AR230" s="144"/>
      <c r="AS230" s="144"/>
      <c r="AT230" s="144"/>
      <c r="AU230" s="144"/>
      <c r="AV230" s="144"/>
      <c r="AW230" s="144"/>
      <c r="AX230" s="144"/>
      <c r="AY230" s="144"/>
      <c r="AZ230" s="144"/>
      <c r="BA230" s="144"/>
      <c r="BB230" s="144"/>
      <c r="BC230" s="144"/>
      <c r="BD230" s="144"/>
      <c r="BE230" s="144"/>
      <c r="BF230" s="144"/>
      <c r="BG230" s="144"/>
      <c r="BH230" s="144"/>
      <c r="BI230" s="144"/>
      <c r="BJ230" s="144"/>
      <c r="BK230" s="144"/>
      <c r="BL230" s="144"/>
      <c r="BM230" s="144"/>
      <c r="BN230" s="145"/>
    </row>
    <row r="231" spans="2:66" ht="20.100000000000001" customHeight="1" x14ac:dyDescent="0.25">
      <c r="B231" s="146" t="str">
        <f>IFERROR(IF(INDEX(TableEmployeeList[],Calc!$AC231,1)="","",INDEX(TableEmployeeList[],Calc!$AC231,1)),"")</f>
        <v/>
      </c>
      <c r="C231" s="147" t="str">
        <f>IFERROR(IF(INDEX(TableEmployeeList[],Calc!$AC231,2)="","",INDEX(TableEmployeeList[],Calc!$AC231,2)),"")</f>
        <v/>
      </c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144"/>
      <c r="Z231" s="144"/>
      <c r="AA231" s="144"/>
      <c r="AB231" s="144"/>
      <c r="AC231" s="144"/>
      <c r="AD231" s="144"/>
      <c r="AE231" s="144"/>
      <c r="AF231" s="144"/>
      <c r="AG231" s="144"/>
      <c r="AH231" s="144"/>
      <c r="AI231" s="234"/>
      <c r="AJ231" s="144"/>
      <c r="AK231" s="144"/>
      <c r="AL231" s="144"/>
      <c r="AM231" s="144"/>
      <c r="AN231" s="144"/>
      <c r="AO231" s="144"/>
      <c r="AP231" s="144"/>
      <c r="AQ231" s="144"/>
      <c r="AR231" s="144"/>
      <c r="AS231" s="144"/>
      <c r="AT231" s="144"/>
      <c r="AU231" s="144"/>
      <c r="AV231" s="144"/>
      <c r="AW231" s="144"/>
      <c r="AX231" s="144"/>
      <c r="AY231" s="144"/>
      <c r="AZ231" s="144"/>
      <c r="BA231" s="144"/>
      <c r="BB231" s="144"/>
      <c r="BC231" s="144"/>
      <c r="BD231" s="144"/>
      <c r="BE231" s="144"/>
      <c r="BF231" s="144"/>
      <c r="BG231" s="144"/>
      <c r="BH231" s="144"/>
      <c r="BI231" s="144"/>
      <c r="BJ231" s="144"/>
      <c r="BK231" s="144"/>
      <c r="BL231" s="144"/>
      <c r="BM231" s="144"/>
      <c r="BN231" s="145"/>
    </row>
    <row r="232" spans="2:66" ht="20.100000000000001" customHeight="1" x14ac:dyDescent="0.25">
      <c r="B232" s="146" t="str">
        <f>IFERROR(IF(INDEX(TableEmployeeList[],Calc!$AC232,1)="","",INDEX(TableEmployeeList[],Calc!$AC232,1)),"")</f>
        <v/>
      </c>
      <c r="C232" s="147" t="str">
        <f>IFERROR(IF(INDEX(TableEmployeeList[],Calc!$AC232,2)="","",INDEX(TableEmployeeList[],Calc!$AC232,2)),"")</f>
        <v/>
      </c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144"/>
      <c r="Z232" s="144"/>
      <c r="AA232" s="144"/>
      <c r="AB232" s="144"/>
      <c r="AC232" s="144"/>
      <c r="AD232" s="144"/>
      <c r="AE232" s="144"/>
      <c r="AF232" s="144"/>
      <c r="AG232" s="144"/>
      <c r="AH232" s="144"/>
      <c r="AI232" s="234"/>
      <c r="AJ232" s="144"/>
      <c r="AK232" s="144"/>
      <c r="AL232" s="144"/>
      <c r="AM232" s="144"/>
      <c r="AN232" s="144"/>
      <c r="AO232" s="144"/>
      <c r="AP232" s="144"/>
      <c r="AQ232" s="144"/>
      <c r="AR232" s="144"/>
      <c r="AS232" s="144"/>
      <c r="AT232" s="144"/>
      <c r="AU232" s="144"/>
      <c r="AV232" s="144"/>
      <c r="AW232" s="144"/>
      <c r="AX232" s="144"/>
      <c r="AY232" s="144"/>
      <c r="AZ232" s="144"/>
      <c r="BA232" s="144"/>
      <c r="BB232" s="144"/>
      <c r="BC232" s="144"/>
      <c r="BD232" s="144"/>
      <c r="BE232" s="144"/>
      <c r="BF232" s="144"/>
      <c r="BG232" s="144"/>
      <c r="BH232" s="144"/>
      <c r="BI232" s="144"/>
      <c r="BJ232" s="144"/>
      <c r="BK232" s="144"/>
      <c r="BL232" s="144"/>
      <c r="BM232" s="144"/>
      <c r="BN232" s="145"/>
    </row>
    <row r="233" spans="2:66" ht="20.100000000000001" customHeight="1" x14ac:dyDescent="0.25">
      <c r="B233" s="146" t="str">
        <f>IFERROR(IF(INDEX(TableEmployeeList[],Calc!$AC233,1)="","",INDEX(TableEmployeeList[],Calc!$AC233,1)),"")</f>
        <v/>
      </c>
      <c r="C233" s="147" t="str">
        <f>IFERROR(IF(INDEX(TableEmployeeList[],Calc!$AC233,2)="","",INDEX(TableEmployeeList[],Calc!$AC233,2)),"")</f>
        <v/>
      </c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4"/>
      <c r="AA233" s="144"/>
      <c r="AB233" s="144"/>
      <c r="AC233" s="144"/>
      <c r="AD233" s="144"/>
      <c r="AE233" s="144"/>
      <c r="AF233" s="144"/>
      <c r="AG233" s="144"/>
      <c r="AH233" s="144"/>
      <c r="AI233" s="234"/>
      <c r="AJ233" s="144"/>
      <c r="AK233" s="144"/>
      <c r="AL233" s="144"/>
      <c r="AM233" s="144"/>
      <c r="AN233" s="144"/>
      <c r="AO233" s="144"/>
      <c r="AP233" s="144"/>
      <c r="AQ233" s="144"/>
      <c r="AR233" s="144"/>
      <c r="AS233" s="144"/>
      <c r="AT233" s="144"/>
      <c r="AU233" s="144"/>
      <c r="AV233" s="144"/>
      <c r="AW233" s="144"/>
      <c r="AX233" s="144"/>
      <c r="AY233" s="144"/>
      <c r="AZ233" s="144"/>
      <c r="BA233" s="144"/>
      <c r="BB233" s="144"/>
      <c r="BC233" s="144"/>
      <c r="BD233" s="144"/>
      <c r="BE233" s="144"/>
      <c r="BF233" s="144"/>
      <c r="BG233" s="144"/>
      <c r="BH233" s="144"/>
      <c r="BI233" s="144"/>
      <c r="BJ233" s="144"/>
      <c r="BK233" s="144"/>
      <c r="BL233" s="144"/>
      <c r="BM233" s="144"/>
      <c r="BN233" s="145"/>
    </row>
    <row r="234" spans="2:66" ht="20.100000000000001" customHeight="1" x14ac:dyDescent="0.25">
      <c r="B234" s="146" t="str">
        <f>IFERROR(IF(INDEX(TableEmployeeList[],Calc!$AC234,1)="","",INDEX(TableEmployeeList[],Calc!$AC234,1)),"")</f>
        <v/>
      </c>
      <c r="C234" s="147" t="str">
        <f>IFERROR(IF(INDEX(TableEmployeeList[],Calc!$AC234,2)="","",INDEX(TableEmployeeList[],Calc!$AC234,2)),"")</f>
        <v/>
      </c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144"/>
      <c r="Z234" s="144"/>
      <c r="AA234" s="144"/>
      <c r="AB234" s="144"/>
      <c r="AC234" s="144"/>
      <c r="AD234" s="144"/>
      <c r="AE234" s="144"/>
      <c r="AF234" s="144"/>
      <c r="AG234" s="144"/>
      <c r="AH234" s="144"/>
      <c r="AI234" s="234"/>
      <c r="AJ234" s="144"/>
      <c r="AK234" s="144"/>
      <c r="AL234" s="144"/>
      <c r="AM234" s="144"/>
      <c r="AN234" s="144"/>
      <c r="AO234" s="144"/>
      <c r="AP234" s="144"/>
      <c r="AQ234" s="144"/>
      <c r="AR234" s="144"/>
      <c r="AS234" s="144"/>
      <c r="AT234" s="144"/>
      <c r="AU234" s="144"/>
      <c r="AV234" s="144"/>
      <c r="AW234" s="144"/>
      <c r="AX234" s="144"/>
      <c r="AY234" s="144"/>
      <c r="AZ234" s="144"/>
      <c r="BA234" s="144"/>
      <c r="BB234" s="144"/>
      <c r="BC234" s="144"/>
      <c r="BD234" s="144"/>
      <c r="BE234" s="144"/>
      <c r="BF234" s="144"/>
      <c r="BG234" s="144"/>
      <c r="BH234" s="144"/>
      <c r="BI234" s="144"/>
      <c r="BJ234" s="144"/>
      <c r="BK234" s="144"/>
      <c r="BL234" s="144"/>
      <c r="BM234" s="144"/>
      <c r="BN234" s="145"/>
    </row>
    <row r="235" spans="2:66" ht="20.100000000000001" customHeight="1" x14ac:dyDescent="0.25">
      <c r="B235" s="146" t="str">
        <f>IFERROR(IF(INDEX(TableEmployeeList[],Calc!$AC235,1)="","",INDEX(TableEmployeeList[],Calc!$AC235,1)),"")</f>
        <v/>
      </c>
      <c r="C235" s="147" t="str">
        <f>IFERROR(IF(INDEX(TableEmployeeList[],Calc!$AC235,2)="","",INDEX(TableEmployeeList[],Calc!$AC235,2)),"")</f>
        <v/>
      </c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144"/>
      <c r="Z235" s="144"/>
      <c r="AA235" s="144"/>
      <c r="AB235" s="144"/>
      <c r="AC235" s="144"/>
      <c r="AD235" s="144"/>
      <c r="AE235" s="144"/>
      <c r="AF235" s="144"/>
      <c r="AG235" s="144"/>
      <c r="AH235" s="144"/>
      <c r="AI235" s="234"/>
      <c r="AJ235" s="144"/>
      <c r="AK235" s="144"/>
      <c r="AL235" s="144"/>
      <c r="AM235" s="144"/>
      <c r="AN235" s="144"/>
      <c r="AO235" s="144"/>
      <c r="AP235" s="144"/>
      <c r="AQ235" s="144"/>
      <c r="AR235" s="144"/>
      <c r="AS235" s="144"/>
      <c r="AT235" s="144"/>
      <c r="AU235" s="144"/>
      <c r="AV235" s="144"/>
      <c r="AW235" s="144"/>
      <c r="AX235" s="144"/>
      <c r="AY235" s="144"/>
      <c r="AZ235" s="144"/>
      <c r="BA235" s="144"/>
      <c r="BB235" s="144"/>
      <c r="BC235" s="144"/>
      <c r="BD235" s="144"/>
      <c r="BE235" s="144"/>
      <c r="BF235" s="144"/>
      <c r="BG235" s="144"/>
      <c r="BH235" s="144"/>
      <c r="BI235" s="144"/>
      <c r="BJ235" s="144"/>
      <c r="BK235" s="144"/>
      <c r="BL235" s="144"/>
      <c r="BM235" s="144"/>
      <c r="BN235" s="145"/>
    </row>
    <row r="236" spans="2:66" ht="20.100000000000001" customHeight="1" x14ac:dyDescent="0.25">
      <c r="B236" s="146" t="str">
        <f>IFERROR(IF(INDEX(TableEmployeeList[],Calc!$AC236,1)="","",INDEX(TableEmployeeList[],Calc!$AC236,1)),"")</f>
        <v/>
      </c>
      <c r="C236" s="147" t="str">
        <f>IFERROR(IF(INDEX(TableEmployeeList[],Calc!$AC236,2)="","",INDEX(TableEmployeeList[],Calc!$AC236,2)),"")</f>
        <v/>
      </c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144"/>
      <c r="Z236" s="144"/>
      <c r="AA236" s="144"/>
      <c r="AB236" s="144"/>
      <c r="AC236" s="144"/>
      <c r="AD236" s="144"/>
      <c r="AE236" s="144"/>
      <c r="AF236" s="144"/>
      <c r="AG236" s="144"/>
      <c r="AH236" s="144"/>
      <c r="AI236" s="234"/>
      <c r="AJ236" s="144"/>
      <c r="AK236" s="144"/>
      <c r="AL236" s="144"/>
      <c r="AM236" s="144"/>
      <c r="AN236" s="144"/>
      <c r="AO236" s="144"/>
      <c r="AP236" s="144"/>
      <c r="AQ236" s="144"/>
      <c r="AR236" s="144"/>
      <c r="AS236" s="144"/>
      <c r="AT236" s="144"/>
      <c r="AU236" s="144"/>
      <c r="AV236" s="144"/>
      <c r="AW236" s="144"/>
      <c r="AX236" s="144"/>
      <c r="AY236" s="144"/>
      <c r="AZ236" s="144"/>
      <c r="BA236" s="144"/>
      <c r="BB236" s="144"/>
      <c r="BC236" s="144"/>
      <c r="BD236" s="144"/>
      <c r="BE236" s="144"/>
      <c r="BF236" s="144"/>
      <c r="BG236" s="144"/>
      <c r="BH236" s="144"/>
      <c r="BI236" s="144"/>
      <c r="BJ236" s="144"/>
      <c r="BK236" s="144"/>
      <c r="BL236" s="144"/>
      <c r="BM236" s="144"/>
      <c r="BN236" s="145"/>
    </row>
    <row r="237" spans="2:66" ht="20.100000000000001" customHeight="1" x14ac:dyDescent="0.25">
      <c r="B237" s="146" t="str">
        <f>IFERROR(IF(INDEX(TableEmployeeList[],Calc!$AC237,1)="","",INDEX(TableEmployeeList[],Calc!$AC237,1)),"")</f>
        <v/>
      </c>
      <c r="C237" s="147" t="str">
        <f>IFERROR(IF(INDEX(TableEmployeeList[],Calc!$AC237,2)="","",INDEX(TableEmployeeList[],Calc!$AC237,2)),"")</f>
        <v/>
      </c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144"/>
      <c r="Z237" s="144"/>
      <c r="AA237" s="144"/>
      <c r="AB237" s="144"/>
      <c r="AC237" s="144"/>
      <c r="AD237" s="144"/>
      <c r="AE237" s="144"/>
      <c r="AF237" s="144"/>
      <c r="AG237" s="144"/>
      <c r="AH237" s="144"/>
      <c r="AI237" s="234"/>
      <c r="AJ237" s="144"/>
      <c r="AK237" s="144"/>
      <c r="AL237" s="144"/>
      <c r="AM237" s="144"/>
      <c r="AN237" s="144"/>
      <c r="AO237" s="144"/>
      <c r="AP237" s="144"/>
      <c r="AQ237" s="144"/>
      <c r="AR237" s="144"/>
      <c r="AS237" s="144"/>
      <c r="AT237" s="144"/>
      <c r="AU237" s="144"/>
      <c r="AV237" s="144"/>
      <c r="AW237" s="144"/>
      <c r="AX237" s="144"/>
      <c r="AY237" s="144"/>
      <c r="AZ237" s="144"/>
      <c r="BA237" s="144"/>
      <c r="BB237" s="144"/>
      <c r="BC237" s="144"/>
      <c r="BD237" s="144"/>
      <c r="BE237" s="144"/>
      <c r="BF237" s="144"/>
      <c r="BG237" s="144"/>
      <c r="BH237" s="144"/>
      <c r="BI237" s="144"/>
      <c r="BJ237" s="144"/>
      <c r="BK237" s="144"/>
      <c r="BL237" s="144"/>
      <c r="BM237" s="144"/>
      <c r="BN237" s="145"/>
    </row>
    <row r="238" spans="2:66" ht="20.100000000000001" customHeight="1" x14ac:dyDescent="0.25">
      <c r="B238" s="146" t="str">
        <f>IFERROR(IF(INDEX(TableEmployeeList[],Calc!$AC238,1)="","",INDEX(TableEmployeeList[],Calc!$AC238,1)),"")</f>
        <v/>
      </c>
      <c r="C238" s="147" t="str">
        <f>IFERROR(IF(INDEX(TableEmployeeList[],Calc!$AC238,2)="","",INDEX(TableEmployeeList[],Calc!$AC238,2)),"")</f>
        <v/>
      </c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144"/>
      <c r="Z238" s="144"/>
      <c r="AA238" s="144"/>
      <c r="AB238" s="144"/>
      <c r="AC238" s="144"/>
      <c r="AD238" s="144"/>
      <c r="AE238" s="144"/>
      <c r="AF238" s="144"/>
      <c r="AG238" s="144"/>
      <c r="AH238" s="144"/>
      <c r="AI238" s="234"/>
      <c r="AJ238" s="144"/>
      <c r="AK238" s="144"/>
      <c r="AL238" s="144"/>
      <c r="AM238" s="144"/>
      <c r="AN238" s="144"/>
      <c r="AO238" s="144"/>
      <c r="AP238" s="144"/>
      <c r="AQ238" s="144"/>
      <c r="AR238" s="144"/>
      <c r="AS238" s="144"/>
      <c r="AT238" s="144"/>
      <c r="AU238" s="144"/>
      <c r="AV238" s="144"/>
      <c r="AW238" s="144"/>
      <c r="AX238" s="144"/>
      <c r="AY238" s="144"/>
      <c r="AZ238" s="144"/>
      <c r="BA238" s="144"/>
      <c r="BB238" s="144"/>
      <c r="BC238" s="144"/>
      <c r="BD238" s="144"/>
      <c r="BE238" s="144"/>
      <c r="BF238" s="144"/>
      <c r="BG238" s="144"/>
      <c r="BH238" s="144"/>
      <c r="BI238" s="144"/>
      <c r="BJ238" s="144"/>
      <c r="BK238" s="144"/>
      <c r="BL238" s="144"/>
      <c r="BM238" s="144"/>
      <c r="BN238" s="145"/>
    </row>
    <row r="239" spans="2:66" ht="20.100000000000001" customHeight="1" x14ac:dyDescent="0.25">
      <c r="B239" s="146" t="str">
        <f>IFERROR(IF(INDEX(TableEmployeeList[],Calc!$AC239,1)="","",INDEX(TableEmployeeList[],Calc!$AC239,1)),"")</f>
        <v/>
      </c>
      <c r="C239" s="147" t="str">
        <f>IFERROR(IF(INDEX(TableEmployeeList[],Calc!$AC239,2)="","",INDEX(TableEmployeeList[],Calc!$AC239,2)),"")</f>
        <v/>
      </c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144"/>
      <c r="Z239" s="144"/>
      <c r="AA239" s="144"/>
      <c r="AB239" s="144"/>
      <c r="AC239" s="144"/>
      <c r="AD239" s="144"/>
      <c r="AE239" s="144"/>
      <c r="AF239" s="144"/>
      <c r="AG239" s="144"/>
      <c r="AH239" s="144"/>
      <c r="AI239" s="234"/>
      <c r="AJ239" s="144"/>
      <c r="AK239" s="144"/>
      <c r="AL239" s="144"/>
      <c r="AM239" s="144"/>
      <c r="AN239" s="144"/>
      <c r="AO239" s="144"/>
      <c r="AP239" s="144"/>
      <c r="AQ239" s="144"/>
      <c r="AR239" s="144"/>
      <c r="AS239" s="144"/>
      <c r="AT239" s="144"/>
      <c r="AU239" s="144"/>
      <c r="AV239" s="144"/>
      <c r="AW239" s="144"/>
      <c r="AX239" s="144"/>
      <c r="AY239" s="144"/>
      <c r="AZ239" s="144"/>
      <c r="BA239" s="144"/>
      <c r="BB239" s="144"/>
      <c r="BC239" s="144"/>
      <c r="BD239" s="144"/>
      <c r="BE239" s="144"/>
      <c r="BF239" s="144"/>
      <c r="BG239" s="144"/>
      <c r="BH239" s="144"/>
      <c r="BI239" s="144"/>
      <c r="BJ239" s="144"/>
      <c r="BK239" s="144"/>
      <c r="BL239" s="144"/>
      <c r="BM239" s="144"/>
      <c r="BN239" s="145"/>
    </row>
    <row r="240" spans="2:66" ht="20.100000000000001" customHeight="1" x14ac:dyDescent="0.25">
      <c r="B240" s="146" t="str">
        <f>IFERROR(IF(INDEX(TableEmployeeList[],Calc!$AC240,1)="","",INDEX(TableEmployeeList[],Calc!$AC240,1)),"")</f>
        <v/>
      </c>
      <c r="C240" s="147" t="str">
        <f>IFERROR(IF(INDEX(TableEmployeeList[],Calc!$AC240,2)="","",INDEX(TableEmployeeList[],Calc!$AC240,2)),"")</f>
        <v/>
      </c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144"/>
      <c r="Z240" s="144"/>
      <c r="AA240" s="144"/>
      <c r="AB240" s="144"/>
      <c r="AC240" s="144"/>
      <c r="AD240" s="144"/>
      <c r="AE240" s="144"/>
      <c r="AF240" s="144"/>
      <c r="AG240" s="144"/>
      <c r="AH240" s="144"/>
      <c r="AI240" s="234"/>
      <c r="AJ240" s="144"/>
      <c r="AK240" s="144"/>
      <c r="AL240" s="144"/>
      <c r="AM240" s="144"/>
      <c r="AN240" s="144"/>
      <c r="AO240" s="144"/>
      <c r="AP240" s="144"/>
      <c r="AQ240" s="144"/>
      <c r="AR240" s="144"/>
      <c r="AS240" s="144"/>
      <c r="AT240" s="144"/>
      <c r="AU240" s="144"/>
      <c r="AV240" s="144"/>
      <c r="AW240" s="144"/>
      <c r="AX240" s="144"/>
      <c r="AY240" s="144"/>
      <c r="AZ240" s="144"/>
      <c r="BA240" s="144"/>
      <c r="BB240" s="144"/>
      <c r="BC240" s="144"/>
      <c r="BD240" s="144"/>
      <c r="BE240" s="144"/>
      <c r="BF240" s="144"/>
      <c r="BG240" s="144"/>
      <c r="BH240" s="144"/>
      <c r="BI240" s="144"/>
      <c r="BJ240" s="144"/>
      <c r="BK240" s="144"/>
      <c r="BL240" s="144"/>
      <c r="BM240" s="144"/>
      <c r="BN240" s="145"/>
    </row>
    <row r="241" spans="2:66" ht="20.100000000000001" customHeight="1" x14ac:dyDescent="0.25">
      <c r="B241" s="146" t="str">
        <f>IFERROR(IF(INDEX(TableEmployeeList[],Calc!$AC241,1)="","",INDEX(TableEmployeeList[],Calc!$AC241,1)),"")</f>
        <v/>
      </c>
      <c r="C241" s="147" t="str">
        <f>IFERROR(IF(INDEX(TableEmployeeList[],Calc!$AC241,2)="","",INDEX(TableEmployeeList[],Calc!$AC241,2)),"")</f>
        <v/>
      </c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144"/>
      <c r="Z241" s="144"/>
      <c r="AA241" s="144"/>
      <c r="AB241" s="144"/>
      <c r="AC241" s="144"/>
      <c r="AD241" s="144"/>
      <c r="AE241" s="144"/>
      <c r="AF241" s="144"/>
      <c r="AG241" s="144"/>
      <c r="AH241" s="144"/>
      <c r="AI241" s="234"/>
      <c r="AJ241" s="144"/>
      <c r="AK241" s="144"/>
      <c r="AL241" s="144"/>
      <c r="AM241" s="144"/>
      <c r="AN241" s="144"/>
      <c r="AO241" s="144"/>
      <c r="AP241" s="144"/>
      <c r="AQ241" s="144"/>
      <c r="AR241" s="144"/>
      <c r="AS241" s="144"/>
      <c r="AT241" s="144"/>
      <c r="AU241" s="144"/>
      <c r="AV241" s="144"/>
      <c r="AW241" s="144"/>
      <c r="AX241" s="144"/>
      <c r="AY241" s="144"/>
      <c r="AZ241" s="144"/>
      <c r="BA241" s="144"/>
      <c r="BB241" s="144"/>
      <c r="BC241" s="144"/>
      <c r="BD241" s="144"/>
      <c r="BE241" s="144"/>
      <c r="BF241" s="144"/>
      <c r="BG241" s="144"/>
      <c r="BH241" s="144"/>
      <c r="BI241" s="144"/>
      <c r="BJ241" s="144"/>
      <c r="BK241" s="144"/>
      <c r="BL241" s="144"/>
      <c r="BM241" s="144"/>
      <c r="BN241" s="145"/>
    </row>
    <row r="242" spans="2:66" ht="20.100000000000001" customHeight="1" x14ac:dyDescent="0.25">
      <c r="B242" s="146" t="str">
        <f>IFERROR(IF(INDEX(TableEmployeeList[],Calc!$AC242,1)="","",INDEX(TableEmployeeList[],Calc!$AC242,1)),"")</f>
        <v/>
      </c>
      <c r="C242" s="147" t="str">
        <f>IFERROR(IF(INDEX(TableEmployeeList[],Calc!$AC242,2)="","",INDEX(TableEmployeeList[],Calc!$AC242,2)),"")</f>
        <v/>
      </c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144"/>
      <c r="Z242" s="144"/>
      <c r="AA242" s="144"/>
      <c r="AB242" s="144"/>
      <c r="AC242" s="144"/>
      <c r="AD242" s="144"/>
      <c r="AE242" s="144"/>
      <c r="AF242" s="144"/>
      <c r="AG242" s="144"/>
      <c r="AH242" s="144"/>
      <c r="AI242" s="234"/>
      <c r="AJ242" s="144"/>
      <c r="AK242" s="144"/>
      <c r="AL242" s="144"/>
      <c r="AM242" s="144"/>
      <c r="AN242" s="144"/>
      <c r="AO242" s="144"/>
      <c r="AP242" s="144"/>
      <c r="AQ242" s="144"/>
      <c r="AR242" s="144"/>
      <c r="AS242" s="144"/>
      <c r="AT242" s="144"/>
      <c r="AU242" s="144"/>
      <c r="AV242" s="144"/>
      <c r="AW242" s="144"/>
      <c r="AX242" s="144"/>
      <c r="AY242" s="144"/>
      <c r="AZ242" s="144"/>
      <c r="BA242" s="144"/>
      <c r="BB242" s="144"/>
      <c r="BC242" s="144"/>
      <c r="BD242" s="144"/>
      <c r="BE242" s="144"/>
      <c r="BF242" s="144"/>
      <c r="BG242" s="144"/>
      <c r="BH242" s="144"/>
      <c r="BI242" s="144"/>
      <c r="BJ242" s="144"/>
      <c r="BK242" s="144"/>
      <c r="BL242" s="144"/>
      <c r="BM242" s="144"/>
      <c r="BN242" s="145"/>
    </row>
    <row r="243" spans="2:66" ht="20.100000000000001" customHeight="1" x14ac:dyDescent="0.25">
      <c r="B243" s="146" t="str">
        <f>IFERROR(IF(INDEX(TableEmployeeList[],Calc!$AC243,1)="","",INDEX(TableEmployeeList[],Calc!$AC243,1)),"")</f>
        <v/>
      </c>
      <c r="C243" s="147" t="str">
        <f>IFERROR(IF(INDEX(TableEmployeeList[],Calc!$AC243,2)="","",INDEX(TableEmployeeList[],Calc!$AC243,2)),"")</f>
        <v/>
      </c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4"/>
      <c r="AC243" s="144"/>
      <c r="AD243" s="144"/>
      <c r="AE243" s="144"/>
      <c r="AF243" s="144"/>
      <c r="AG243" s="144"/>
      <c r="AH243" s="144"/>
      <c r="AI243" s="234"/>
      <c r="AJ243" s="144"/>
      <c r="AK243" s="144"/>
      <c r="AL243" s="144"/>
      <c r="AM243" s="144"/>
      <c r="AN243" s="144"/>
      <c r="AO243" s="144"/>
      <c r="AP243" s="144"/>
      <c r="AQ243" s="144"/>
      <c r="AR243" s="144"/>
      <c r="AS243" s="144"/>
      <c r="AT243" s="144"/>
      <c r="AU243" s="144"/>
      <c r="AV243" s="144"/>
      <c r="AW243" s="144"/>
      <c r="AX243" s="144"/>
      <c r="AY243" s="144"/>
      <c r="AZ243" s="144"/>
      <c r="BA243" s="144"/>
      <c r="BB243" s="144"/>
      <c r="BC243" s="144"/>
      <c r="BD243" s="144"/>
      <c r="BE243" s="144"/>
      <c r="BF243" s="144"/>
      <c r="BG243" s="144"/>
      <c r="BH243" s="144"/>
      <c r="BI243" s="144"/>
      <c r="BJ243" s="144"/>
      <c r="BK243" s="144"/>
      <c r="BL243" s="144"/>
      <c r="BM243" s="144"/>
      <c r="BN243" s="145"/>
    </row>
    <row r="244" spans="2:66" ht="20.100000000000001" customHeight="1" x14ac:dyDescent="0.25">
      <c r="B244" s="146" t="str">
        <f>IFERROR(IF(INDEX(TableEmployeeList[],Calc!$AC244,1)="","",INDEX(TableEmployeeList[],Calc!$AC244,1)),"")</f>
        <v/>
      </c>
      <c r="C244" s="147" t="str">
        <f>IFERROR(IF(INDEX(TableEmployeeList[],Calc!$AC244,2)="","",INDEX(TableEmployeeList[],Calc!$AC244,2)),"")</f>
        <v/>
      </c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144"/>
      <c r="Z244" s="144"/>
      <c r="AA244" s="144"/>
      <c r="AB244" s="144"/>
      <c r="AC244" s="144"/>
      <c r="AD244" s="144"/>
      <c r="AE244" s="144"/>
      <c r="AF244" s="144"/>
      <c r="AG244" s="144"/>
      <c r="AH244" s="144"/>
      <c r="AI244" s="234"/>
      <c r="AJ244" s="144"/>
      <c r="AK244" s="144"/>
      <c r="AL244" s="144"/>
      <c r="AM244" s="144"/>
      <c r="AN244" s="144"/>
      <c r="AO244" s="144"/>
      <c r="AP244" s="144"/>
      <c r="AQ244" s="144"/>
      <c r="AR244" s="144"/>
      <c r="AS244" s="144"/>
      <c r="AT244" s="144"/>
      <c r="AU244" s="144"/>
      <c r="AV244" s="144"/>
      <c r="AW244" s="144"/>
      <c r="AX244" s="144"/>
      <c r="AY244" s="144"/>
      <c r="AZ244" s="144"/>
      <c r="BA244" s="144"/>
      <c r="BB244" s="144"/>
      <c r="BC244" s="144"/>
      <c r="BD244" s="144"/>
      <c r="BE244" s="144"/>
      <c r="BF244" s="144"/>
      <c r="BG244" s="144"/>
      <c r="BH244" s="144"/>
      <c r="BI244" s="144"/>
      <c r="BJ244" s="144"/>
      <c r="BK244" s="144"/>
      <c r="BL244" s="144"/>
      <c r="BM244" s="144"/>
      <c r="BN244" s="145"/>
    </row>
    <row r="245" spans="2:66" ht="20.100000000000001" customHeight="1" x14ac:dyDescent="0.25">
      <c r="B245" s="146" t="str">
        <f>IFERROR(IF(INDEX(TableEmployeeList[],Calc!$AC245,1)="","",INDEX(TableEmployeeList[],Calc!$AC245,1)),"")</f>
        <v/>
      </c>
      <c r="C245" s="147" t="str">
        <f>IFERROR(IF(INDEX(TableEmployeeList[],Calc!$AC245,2)="","",INDEX(TableEmployeeList[],Calc!$AC245,2)),"")</f>
        <v/>
      </c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4"/>
      <c r="AC245" s="144"/>
      <c r="AD245" s="144"/>
      <c r="AE245" s="144"/>
      <c r="AF245" s="144"/>
      <c r="AG245" s="144"/>
      <c r="AH245" s="144"/>
      <c r="AI245" s="234"/>
      <c r="AJ245" s="144"/>
      <c r="AK245" s="144"/>
      <c r="AL245" s="144"/>
      <c r="AM245" s="144"/>
      <c r="AN245" s="144"/>
      <c r="AO245" s="144"/>
      <c r="AP245" s="144"/>
      <c r="AQ245" s="144"/>
      <c r="AR245" s="144"/>
      <c r="AS245" s="144"/>
      <c r="AT245" s="144"/>
      <c r="AU245" s="144"/>
      <c r="AV245" s="144"/>
      <c r="AW245" s="144"/>
      <c r="AX245" s="144"/>
      <c r="AY245" s="144"/>
      <c r="AZ245" s="144"/>
      <c r="BA245" s="144"/>
      <c r="BB245" s="144"/>
      <c r="BC245" s="144"/>
      <c r="BD245" s="144"/>
      <c r="BE245" s="144"/>
      <c r="BF245" s="144"/>
      <c r="BG245" s="144"/>
      <c r="BH245" s="144"/>
      <c r="BI245" s="144"/>
      <c r="BJ245" s="144"/>
      <c r="BK245" s="144"/>
      <c r="BL245" s="144"/>
      <c r="BM245" s="144"/>
      <c r="BN245" s="145"/>
    </row>
    <row r="246" spans="2:66" ht="20.100000000000001" customHeight="1" x14ac:dyDescent="0.25">
      <c r="B246" s="146" t="str">
        <f>IFERROR(IF(INDEX(TableEmployeeList[],Calc!$AC246,1)="","",INDEX(TableEmployeeList[],Calc!$AC246,1)),"")</f>
        <v/>
      </c>
      <c r="C246" s="147" t="str">
        <f>IFERROR(IF(INDEX(TableEmployeeList[],Calc!$AC246,2)="","",INDEX(TableEmployeeList[],Calc!$AC246,2)),"")</f>
        <v/>
      </c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4"/>
      <c r="AC246" s="144"/>
      <c r="AD246" s="144"/>
      <c r="AE246" s="144"/>
      <c r="AF246" s="144"/>
      <c r="AG246" s="144"/>
      <c r="AH246" s="144"/>
      <c r="AI246" s="234"/>
      <c r="AJ246" s="144"/>
      <c r="AK246" s="144"/>
      <c r="AL246" s="144"/>
      <c r="AM246" s="144"/>
      <c r="AN246" s="144"/>
      <c r="AO246" s="144"/>
      <c r="AP246" s="144"/>
      <c r="AQ246" s="144"/>
      <c r="AR246" s="144"/>
      <c r="AS246" s="144"/>
      <c r="AT246" s="144"/>
      <c r="AU246" s="144"/>
      <c r="AV246" s="144"/>
      <c r="AW246" s="144"/>
      <c r="AX246" s="144"/>
      <c r="AY246" s="144"/>
      <c r="AZ246" s="144"/>
      <c r="BA246" s="144"/>
      <c r="BB246" s="144"/>
      <c r="BC246" s="144"/>
      <c r="BD246" s="144"/>
      <c r="BE246" s="144"/>
      <c r="BF246" s="144"/>
      <c r="BG246" s="144"/>
      <c r="BH246" s="144"/>
      <c r="BI246" s="144"/>
      <c r="BJ246" s="144"/>
      <c r="BK246" s="144"/>
      <c r="BL246" s="144"/>
      <c r="BM246" s="144"/>
      <c r="BN246" s="145"/>
    </row>
    <row r="247" spans="2:66" ht="20.100000000000001" customHeight="1" x14ac:dyDescent="0.25">
      <c r="B247" s="146" t="str">
        <f>IFERROR(IF(INDEX(TableEmployeeList[],Calc!$AC247,1)="","",INDEX(TableEmployeeList[],Calc!$AC247,1)),"")</f>
        <v/>
      </c>
      <c r="C247" s="147" t="str">
        <f>IFERROR(IF(INDEX(TableEmployeeList[],Calc!$AC247,2)="","",INDEX(TableEmployeeList[],Calc!$AC247,2)),"")</f>
        <v/>
      </c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144"/>
      <c r="Z247" s="144"/>
      <c r="AA247" s="144"/>
      <c r="AB247" s="144"/>
      <c r="AC247" s="144"/>
      <c r="AD247" s="144"/>
      <c r="AE247" s="144"/>
      <c r="AF247" s="144"/>
      <c r="AG247" s="144"/>
      <c r="AH247" s="144"/>
      <c r="AI247" s="234"/>
      <c r="AJ247" s="144"/>
      <c r="AK247" s="144"/>
      <c r="AL247" s="144"/>
      <c r="AM247" s="144"/>
      <c r="AN247" s="144"/>
      <c r="AO247" s="144"/>
      <c r="AP247" s="144"/>
      <c r="AQ247" s="144"/>
      <c r="AR247" s="144"/>
      <c r="AS247" s="144"/>
      <c r="AT247" s="144"/>
      <c r="AU247" s="144"/>
      <c r="AV247" s="144"/>
      <c r="AW247" s="144"/>
      <c r="AX247" s="144"/>
      <c r="AY247" s="144"/>
      <c r="AZ247" s="144"/>
      <c r="BA247" s="144"/>
      <c r="BB247" s="144"/>
      <c r="BC247" s="144"/>
      <c r="BD247" s="144"/>
      <c r="BE247" s="144"/>
      <c r="BF247" s="144"/>
      <c r="BG247" s="144"/>
      <c r="BH247" s="144"/>
      <c r="BI247" s="144"/>
      <c r="BJ247" s="144"/>
      <c r="BK247" s="144"/>
      <c r="BL247" s="144"/>
      <c r="BM247" s="144"/>
      <c r="BN247" s="145"/>
    </row>
    <row r="248" spans="2:66" ht="20.100000000000001" customHeight="1" x14ac:dyDescent="0.25">
      <c r="B248" s="146" t="str">
        <f>IFERROR(IF(INDEX(TableEmployeeList[],Calc!$AC248,1)="","",INDEX(TableEmployeeList[],Calc!$AC248,1)),"")</f>
        <v/>
      </c>
      <c r="C248" s="147" t="str">
        <f>IFERROR(IF(INDEX(TableEmployeeList[],Calc!$AC248,2)="","",INDEX(TableEmployeeList[],Calc!$AC248,2)),"")</f>
        <v/>
      </c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4"/>
      <c r="AA248" s="144"/>
      <c r="AB248" s="144"/>
      <c r="AC248" s="144"/>
      <c r="AD248" s="144"/>
      <c r="AE248" s="144"/>
      <c r="AF248" s="144"/>
      <c r="AG248" s="144"/>
      <c r="AH248" s="144"/>
      <c r="AI248" s="234"/>
      <c r="AJ248" s="144"/>
      <c r="AK248" s="144"/>
      <c r="AL248" s="144"/>
      <c r="AM248" s="144"/>
      <c r="AN248" s="144"/>
      <c r="AO248" s="144"/>
      <c r="AP248" s="144"/>
      <c r="AQ248" s="144"/>
      <c r="AR248" s="144"/>
      <c r="AS248" s="144"/>
      <c r="AT248" s="144"/>
      <c r="AU248" s="144"/>
      <c r="AV248" s="144"/>
      <c r="AW248" s="144"/>
      <c r="AX248" s="144"/>
      <c r="AY248" s="144"/>
      <c r="AZ248" s="144"/>
      <c r="BA248" s="144"/>
      <c r="BB248" s="144"/>
      <c r="BC248" s="144"/>
      <c r="BD248" s="144"/>
      <c r="BE248" s="144"/>
      <c r="BF248" s="144"/>
      <c r="BG248" s="144"/>
      <c r="BH248" s="144"/>
      <c r="BI248" s="144"/>
      <c r="BJ248" s="144"/>
      <c r="BK248" s="144"/>
      <c r="BL248" s="144"/>
      <c r="BM248" s="144"/>
      <c r="BN248" s="145"/>
    </row>
    <row r="249" spans="2:66" ht="20.100000000000001" customHeight="1" x14ac:dyDescent="0.25">
      <c r="B249" s="146" t="str">
        <f>IFERROR(IF(INDEX(TableEmployeeList[],Calc!$AC249,1)="","",INDEX(TableEmployeeList[],Calc!$AC249,1)),"")</f>
        <v/>
      </c>
      <c r="C249" s="147" t="str">
        <f>IFERROR(IF(INDEX(TableEmployeeList[],Calc!$AC249,2)="","",INDEX(TableEmployeeList[],Calc!$AC249,2)),"")</f>
        <v/>
      </c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144"/>
      <c r="Z249" s="144"/>
      <c r="AA249" s="144"/>
      <c r="AB249" s="144"/>
      <c r="AC249" s="144"/>
      <c r="AD249" s="144"/>
      <c r="AE249" s="144"/>
      <c r="AF249" s="144"/>
      <c r="AG249" s="144"/>
      <c r="AH249" s="144"/>
      <c r="AI249" s="234"/>
      <c r="AJ249" s="144"/>
      <c r="AK249" s="144"/>
      <c r="AL249" s="144"/>
      <c r="AM249" s="144"/>
      <c r="AN249" s="144"/>
      <c r="AO249" s="144"/>
      <c r="AP249" s="144"/>
      <c r="AQ249" s="144"/>
      <c r="AR249" s="144"/>
      <c r="AS249" s="144"/>
      <c r="AT249" s="144"/>
      <c r="AU249" s="144"/>
      <c r="AV249" s="144"/>
      <c r="AW249" s="144"/>
      <c r="AX249" s="144"/>
      <c r="AY249" s="144"/>
      <c r="AZ249" s="144"/>
      <c r="BA249" s="144"/>
      <c r="BB249" s="144"/>
      <c r="BC249" s="144"/>
      <c r="BD249" s="144"/>
      <c r="BE249" s="144"/>
      <c r="BF249" s="144"/>
      <c r="BG249" s="144"/>
      <c r="BH249" s="144"/>
      <c r="BI249" s="144"/>
      <c r="BJ249" s="144"/>
      <c r="BK249" s="144"/>
      <c r="BL249" s="144"/>
      <c r="BM249" s="144"/>
      <c r="BN249" s="145"/>
    </row>
    <row r="250" spans="2:66" ht="20.100000000000001" customHeight="1" x14ac:dyDescent="0.25">
      <c r="B250" s="146" t="str">
        <f>IFERROR(IF(INDEX(TableEmployeeList[],Calc!$AC250,1)="","",INDEX(TableEmployeeList[],Calc!$AC250,1)),"")</f>
        <v/>
      </c>
      <c r="C250" s="147" t="str">
        <f>IFERROR(IF(INDEX(TableEmployeeList[],Calc!$AC250,2)="","",INDEX(TableEmployeeList[],Calc!$AC250,2)),"")</f>
        <v/>
      </c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144"/>
      <c r="Z250" s="144"/>
      <c r="AA250" s="144"/>
      <c r="AB250" s="144"/>
      <c r="AC250" s="144"/>
      <c r="AD250" s="144"/>
      <c r="AE250" s="144"/>
      <c r="AF250" s="144"/>
      <c r="AG250" s="144"/>
      <c r="AH250" s="144"/>
      <c r="AI250" s="234"/>
      <c r="AJ250" s="144"/>
      <c r="AK250" s="144"/>
      <c r="AL250" s="144"/>
      <c r="AM250" s="144"/>
      <c r="AN250" s="144"/>
      <c r="AO250" s="144"/>
      <c r="AP250" s="144"/>
      <c r="AQ250" s="144"/>
      <c r="AR250" s="144"/>
      <c r="AS250" s="144"/>
      <c r="AT250" s="144"/>
      <c r="AU250" s="144"/>
      <c r="AV250" s="144"/>
      <c r="AW250" s="144"/>
      <c r="AX250" s="144"/>
      <c r="AY250" s="144"/>
      <c r="AZ250" s="144"/>
      <c r="BA250" s="144"/>
      <c r="BB250" s="144"/>
      <c r="BC250" s="144"/>
      <c r="BD250" s="144"/>
      <c r="BE250" s="144"/>
      <c r="BF250" s="144"/>
      <c r="BG250" s="144"/>
      <c r="BH250" s="144"/>
      <c r="BI250" s="144"/>
      <c r="BJ250" s="144"/>
      <c r="BK250" s="144"/>
      <c r="BL250" s="144"/>
      <c r="BM250" s="144"/>
      <c r="BN250" s="145"/>
    </row>
    <row r="251" spans="2:66" ht="20.100000000000001" customHeight="1" x14ac:dyDescent="0.25">
      <c r="B251" s="146" t="str">
        <f>IFERROR(IF(INDEX(TableEmployeeList[],Calc!$AC251,1)="","",INDEX(TableEmployeeList[],Calc!$AC251,1)),"")</f>
        <v/>
      </c>
      <c r="C251" s="147" t="str">
        <f>IFERROR(IF(INDEX(TableEmployeeList[],Calc!$AC251,2)="","",INDEX(TableEmployeeList[],Calc!$AC251,2)),"")</f>
        <v/>
      </c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4"/>
      <c r="AA251" s="144"/>
      <c r="AB251" s="144"/>
      <c r="AC251" s="144"/>
      <c r="AD251" s="144"/>
      <c r="AE251" s="144"/>
      <c r="AF251" s="144"/>
      <c r="AG251" s="144"/>
      <c r="AH251" s="144"/>
      <c r="AI251" s="234"/>
      <c r="AJ251" s="144"/>
      <c r="AK251" s="144"/>
      <c r="AL251" s="144"/>
      <c r="AM251" s="144"/>
      <c r="AN251" s="144"/>
      <c r="AO251" s="144"/>
      <c r="AP251" s="144"/>
      <c r="AQ251" s="144"/>
      <c r="AR251" s="144"/>
      <c r="AS251" s="144"/>
      <c r="AT251" s="144"/>
      <c r="AU251" s="144"/>
      <c r="AV251" s="144"/>
      <c r="AW251" s="144"/>
      <c r="AX251" s="144"/>
      <c r="AY251" s="144"/>
      <c r="AZ251" s="144"/>
      <c r="BA251" s="144"/>
      <c r="BB251" s="144"/>
      <c r="BC251" s="144"/>
      <c r="BD251" s="144"/>
      <c r="BE251" s="144"/>
      <c r="BF251" s="144"/>
      <c r="BG251" s="144"/>
      <c r="BH251" s="144"/>
      <c r="BI251" s="144"/>
      <c r="BJ251" s="144"/>
      <c r="BK251" s="144"/>
      <c r="BL251" s="144"/>
      <c r="BM251" s="144"/>
      <c r="BN251" s="145"/>
    </row>
    <row r="252" spans="2:66" ht="20.100000000000001" customHeight="1" x14ac:dyDescent="0.25">
      <c r="B252" s="146" t="str">
        <f>IFERROR(IF(INDEX(TableEmployeeList[],Calc!$AC252,1)="","",INDEX(TableEmployeeList[],Calc!$AC252,1)),"")</f>
        <v/>
      </c>
      <c r="C252" s="147" t="str">
        <f>IFERROR(IF(INDEX(TableEmployeeList[],Calc!$AC252,2)="","",INDEX(TableEmployeeList[],Calc!$AC252,2)),"")</f>
        <v/>
      </c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4"/>
      <c r="AC252" s="144"/>
      <c r="AD252" s="144"/>
      <c r="AE252" s="144"/>
      <c r="AF252" s="144"/>
      <c r="AG252" s="144"/>
      <c r="AH252" s="144"/>
      <c r="AI252" s="234"/>
      <c r="AJ252" s="144"/>
      <c r="AK252" s="144"/>
      <c r="AL252" s="144"/>
      <c r="AM252" s="144"/>
      <c r="AN252" s="144"/>
      <c r="AO252" s="144"/>
      <c r="AP252" s="144"/>
      <c r="AQ252" s="144"/>
      <c r="AR252" s="144"/>
      <c r="AS252" s="144"/>
      <c r="AT252" s="144"/>
      <c r="AU252" s="144"/>
      <c r="AV252" s="144"/>
      <c r="AW252" s="144"/>
      <c r="AX252" s="144"/>
      <c r="AY252" s="144"/>
      <c r="AZ252" s="144"/>
      <c r="BA252" s="144"/>
      <c r="BB252" s="144"/>
      <c r="BC252" s="144"/>
      <c r="BD252" s="144"/>
      <c r="BE252" s="144"/>
      <c r="BF252" s="144"/>
      <c r="BG252" s="144"/>
      <c r="BH252" s="144"/>
      <c r="BI252" s="144"/>
      <c r="BJ252" s="144"/>
      <c r="BK252" s="144"/>
      <c r="BL252" s="144"/>
      <c r="BM252" s="144"/>
      <c r="BN252" s="145"/>
    </row>
    <row r="253" spans="2:66" ht="20.100000000000001" customHeight="1" x14ac:dyDescent="0.25">
      <c r="B253" s="146" t="str">
        <f>IFERROR(IF(INDEX(TableEmployeeList[],Calc!$AC253,1)="","",INDEX(TableEmployeeList[],Calc!$AC253,1)),"")</f>
        <v/>
      </c>
      <c r="C253" s="147" t="str">
        <f>IFERROR(IF(INDEX(TableEmployeeList[],Calc!$AC253,2)="","",INDEX(TableEmployeeList[],Calc!$AC253,2)),"")</f>
        <v/>
      </c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4"/>
      <c r="AC253" s="144"/>
      <c r="AD253" s="144"/>
      <c r="AE253" s="144"/>
      <c r="AF253" s="144"/>
      <c r="AG253" s="144"/>
      <c r="AH253" s="144"/>
      <c r="AI253" s="234"/>
      <c r="AJ253" s="144"/>
      <c r="AK253" s="144"/>
      <c r="AL253" s="144"/>
      <c r="AM253" s="144"/>
      <c r="AN253" s="144"/>
      <c r="AO253" s="144"/>
      <c r="AP253" s="144"/>
      <c r="AQ253" s="144"/>
      <c r="AR253" s="144"/>
      <c r="AS253" s="144"/>
      <c r="AT253" s="144"/>
      <c r="AU253" s="144"/>
      <c r="AV253" s="144"/>
      <c r="AW253" s="144"/>
      <c r="AX253" s="144"/>
      <c r="AY253" s="144"/>
      <c r="AZ253" s="144"/>
      <c r="BA253" s="144"/>
      <c r="BB253" s="144"/>
      <c r="BC253" s="144"/>
      <c r="BD253" s="144"/>
      <c r="BE253" s="144"/>
      <c r="BF253" s="144"/>
      <c r="BG253" s="144"/>
      <c r="BH253" s="144"/>
      <c r="BI253" s="144"/>
      <c r="BJ253" s="144"/>
      <c r="BK253" s="144"/>
      <c r="BL253" s="144"/>
      <c r="BM253" s="144"/>
      <c r="BN253" s="145"/>
    </row>
    <row r="254" spans="2:66" ht="20.100000000000001" customHeight="1" x14ac:dyDescent="0.25">
      <c r="B254" s="146" t="str">
        <f>IFERROR(IF(INDEX(TableEmployeeList[],Calc!$AC254,1)="","",INDEX(TableEmployeeList[],Calc!$AC254,1)),"")</f>
        <v/>
      </c>
      <c r="C254" s="147" t="str">
        <f>IFERROR(IF(INDEX(TableEmployeeList[],Calc!$AC254,2)="","",INDEX(TableEmployeeList[],Calc!$AC254,2)),"")</f>
        <v/>
      </c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144"/>
      <c r="Z254" s="144"/>
      <c r="AA254" s="144"/>
      <c r="AB254" s="144"/>
      <c r="AC254" s="144"/>
      <c r="AD254" s="144"/>
      <c r="AE254" s="144"/>
      <c r="AF254" s="144"/>
      <c r="AG254" s="144"/>
      <c r="AH254" s="144"/>
      <c r="AI254" s="234"/>
      <c r="AJ254" s="144"/>
      <c r="AK254" s="144"/>
      <c r="AL254" s="144"/>
      <c r="AM254" s="144"/>
      <c r="AN254" s="144"/>
      <c r="AO254" s="144"/>
      <c r="AP254" s="144"/>
      <c r="AQ254" s="144"/>
      <c r="AR254" s="144"/>
      <c r="AS254" s="144"/>
      <c r="AT254" s="144"/>
      <c r="AU254" s="144"/>
      <c r="AV254" s="144"/>
      <c r="AW254" s="144"/>
      <c r="AX254" s="144"/>
      <c r="AY254" s="144"/>
      <c r="AZ254" s="144"/>
      <c r="BA254" s="144"/>
      <c r="BB254" s="144"/>
      <c r="BC254" s="144"/>
      <c r="BD254" s="144"/>
      <c r="BE254" s="144"/>
      <c r="BF254" s="144"/>
      <c r="BG254" s="144"/>
      <c r="BH254" s="144"/>
      <c r="BI254" s="144"/>
      <c r="BJ254" s="144"/>
      <c r="BK254" s="144"/>
      <c r="BL254" s="144"/>
      <c r="BM254" s="144"/>
      <c r="BN254" s="145"/>
    </row>
    <row r="255" spans="2:66" ht="20.100000000000001" customHeight="1" x14ac:dyDescent="0.25">
      <c r="B255" s="146" t="str">
        <f>IFERROR(IF(INDEX(TableEmployeeList[],Calc!$AC255,1)="","",INDEX(TableEmployeeList[],Calc!$AC255,1)),"")</f>
        <v/>
      </c>
      <c r="C255" s="147" t="str">
        <f>IFERROR(IF(INDEX(TableEmployeeList[],Calc!$AC255,2)="","",INDEX(TableEmployeeList[],Calc!$AC255,2)),"")</f>
        <v/>
      </c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144"/>
      <c r="Z255" s="144"/>
      <c r="AA255" s="144"/>
      <c r="AB255" s="144"/>
      <c r="AC255" s="144"/>
      <c r="AD255" s="144"/>
      <c r="AE255" s="144"/>
      <c r="AF255" s="144"/>
      <c r="AG255" s="144"/>
      <c r="AH255" s="144"/>
      <c r="AI255" s="234"/>
      <c r="AJ255" s="144"/>
      <c r="AK255" s="144"/>
      <c r="AL255" s="144"/>
      <c r="AM255" s="144"/>
      <c r="AN255" s="144"/>
      <c r="AO255" s="144"/>
      <c r="AP255" s="144"/>
      <c r="AQ255" s="144"/>
      <c r="AR255" s="144"/>
      <c r="AS255" s="144"/>
      <c r="AT255" s="144"/>
      <c r="AU255" s="144"/>
      <c r="AV255" s="144"/>
      <c r="AW255" s="144"/>
      <c r="AX255" s="144"/>
      <c r="AY255" s="144"/>
      <c r="AZ255" s="144"/>
      <c r="BA255" s="144"/>
      <c r="BB255" s="144"/>
      <c r="BC255" s="144"/>
      <c r="BD255" s="144"/>
      <c r="BE255" s="144"/>
      <c r="BF255" s="144"/>
      <c r="BG255" s="144"/>
      <c r="BH255" s="144"/>
      <c r="BI255" s="144"/>
      <c r="BJ255" s="144"/>
      <c r="BK255" s="144"/>
      <c r="BL255" s="144"/>
      <c r="BM255" s="144"/>
      <c r="BN255" s="145"/>
    </row>
    <row r="256" spans="2:66" ht="20.100000000000001" customHeight="1" x14ac:dyDescent="0.25">
      <c r="B256" s="146" t="str">
        <f>IFERROR(IF(INDEX(TableEmployeeList[],Calc!$AC256,1)="","",INDEX(TableEmployeeList[],Calc!$AC256,1)),"")</f>
        <v/>
      </c>
      <c r="C256" s="147" t="str">
        <f>IFERROR(IF(INDEX(TableEmployeeList[],Calc!$AC256,2)="","",INDEX(TableEmployeeList[],Calc!$AC256,2)),"")</f>
        <v/>
      </c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4"/>
      <c r="AA256" s="144"/>
      <c r="AB256" s="144"/>
      <c r="AC256" s="144"/>
      <c r="AD256" s="144"/>
      <c r="AE256" s="144"/>
      <c r="AF256" s="144"/>
      <c r="AG256" s="144"/>
      <c r="AH256" s="144"/>
      <c r="AI256" s="234"/>
      <c r="AJ256" s="144"/>
      <c r="AK256" s="144"/>
      <c r="AL256" s="144"/>
      <c r="AM256" s="144"/>
      <c r="AN256" s="144"/>
      <c r="AO256" s="144"/>
      <c r="AP256" s="144"/>
      <c r="AQ256" s="144"/>
      <c r="AR256" s="144"/>
      <c r="AS256" s="144"/>
      <c r="AT256" s="144"/>
      <c r="AU256" s="144"/>
      <c r="AV256" s="144"/>
      <c r="AW256" s="144"/>
      <c r="AX256" s="144"/>
      <c r="AY256" s="144"/>
      <c r="AZ256" s="144"/>
      <c r="BA256" s="144"/>
      <c r="BB256" s="144"/>
      <c r="BC256" s="144"/>
      <c r="BD256" s="144"/>
      <c r="BE256" s="144"/>
      <c r="BF256" s="144"/>
      <c r="BG256" s="144"/>
      <c r="BH256" s="144"/>
      <c r="BI256" s="144"/>
      <c r="BJ256" s="144"/>
      <c r="BK256" s="144"/>
      <c r="BL256" s="144"/>
      <c r="BM256" s="144"/>
      <c r="BN256" s="145"/>
    </row>
    <row r="257" spans="2:66" ht="20.100000000000001" customHeight="1" x14ac:dyDescent="0.25">
      <c r="B257" s="146" t="str">
        <f>IFERROR(IF(INDEX(TableEmployeeList[],Calc!$AC257,1)="","",INDEX(TableEmployeeList[],Calc!$AC257,1)),"")</f>
        <v/>
      </c>
      <c r="C257" s="147" t="str">
        <f>IFERROR(IF(INDEX(TableEmployeeList[],Calc!$AC257,2)="","",INDEX(TableEmployeeList[],Calc!$AC257,2)),"")</f>
        <v/>
      </c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144"/>
      <c r="Z257" s="144"/>
      <c r="AA257" s="144"/>
      <c r="AB257" s="144"/>
      <c r="AC257" s="144"/>
      <c r="AD257" s="144"/>
      <c r="AE257" s="144"/>
      <c r="AF257" s="144"/>
      <c r="AG257" s="144"/>
      <c r="AH257" s="144"/>
      <c r="AI257" s="234"/>
      <c r="AJ257" s="144"/>
      <c r="AK257" s="144"/>
      <c r="AL257" s="144"/>
      <c r="AM257" s="144"/>
      <c r="AN257" s="144"/>
      <c r="AO257" s="144"/>
      <c r="AP257" s="144"/>
      <c r="AQ257" s="144"/>
      <c r="AR257" s="144"/>
      <c r="AS257" s="144"/>
      <c r="AT257" s="144"/>
      <c r="AU257" s="144"/>
      <c r="AV257" s="144"/>
      <c r="AW257" s="144"/>
      <c r="AX257" s="144"/>
      <c r="AY257" s="144"/>
      <c r="AZ257" s="144"/>
      <c r="BA257" s="144"/>
      <c r="BB257" s="144"/>
      <c r="BC257" s="144"/>
      <c r="BD257" s="144"/>
      <c r="BE257" s="144"/>
      <c r="BF257" s="144"/>
      <c r="BG257" s="144"/>
      <c r="BH257" s="144"/>
      <c r="BI257" s="144"/>
      <c r="BJ257" s="144"/>
      <c r="BK257" s="144"/>
      <c r="BL257" s="144"/>
      <c r="BM257" s="144"/>
      <c r="BN257" s="145"/>
    </row>
    <row r="258" spans="2:66" ht="20.100000000000001" customHeight="1" x14ac:dyDescent="0.25">
      <c r="B258" s="146" t="str">
        <f>IFERROR(IF(INDEX(TableEmployeeList[],Calc!$AC258,1)="","",INDEX(TableEmployeeList[],Calc!$AC258,1)),"")</f>
        <v/>
      </c>
      <c r="C258" s="147" t="str">
        <f>IFERROR(IF(INDEX(TableEmployeeList[],Calc!$AC258,2)="","",INDEX(TableEmployeeList[],Calc!$AC258,2)),"")</f>
        <v/>
      </c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144"/>
      <c r="Z258" s="144"/>
      <c r="AA258" s="144"/>
      <c r="AB258" s="144"/>
      <c r="AC258" s="144"/>
      <c r="AD258" s="144"/>
      <c r="AE258" s="144"/>
      <c r="AF258" s="144"/>
      <c r="AG258" s="144"/>
      <c r="AH258" s="144"/>
      <c r="AI258" s="234"/>
      <c r="AJ258" s="144"/>
      <c r="AK258" s="144"/>
      <c r="AL258" s="144"/>
      <c r="AM258" s="144"/>
      <c r="AN258" s="144"/>
      <c r="AO258" s="144"/>
      <c r="AP258" s="144"/>
      <c r="AQ258" s="144"/>
      <c r="AR258" s="144"/>
      <c r="AS258" s="144"/>
      <c r="AT258" s="144"/>
      <c r="AU258" s="144"/>
      <c r="AV258" s="144"/>
      <c r="AW258" s="144"/>
      <c r="AX258" s="144"/>
      <c r="AY258" s="144"/>
      <c r="AZ258" s="144"/>
      <c r="BA258" s="144"/>
      <c r="BB258" s="144"/>
      <c r="BC258" s="144"/>
      <c r="BD258" s="144"/>
      <c r="BE258" s="144"/>
      <c r="BF258" s="144"/>
      <c r="BG258" s="144"/>
      <c r="BH258" s="144"/>
      <c r="BI258" s="144"/>
      <c r="BJ258" s="144"/>
      <c r="BK258" s="144"/>
      <c r="BL258" s="144"/>
      <c r="BM258" s="144"/>
      <c r="BN258" s="145"/>
    </row>
    <row r="259" spans="2:66" ht="20.100000000000001" customHeight="1" x14ac:dyDescent="0.25">
      <c r="B259" s="146" t="str">
        <f>IFERROR(IF(INDEX(TableEmployeeList[],Calc!$AC259,1)="","",INDEX(TableEmployeeList[],Calc!$AC259,1)),"")</f>
        <v/>
      </c>
      <c r="C259" s="147" t="str">
        <f>IFERROR(IF(INDEX(TableEmployeeList[],Calc!$AC259,2)="","",INDEX(TableEmployeeList[],Calc!$AC259,2)),"")</f>
        <v/>
      </c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4"/>
      <c r="AA259" s="144"/>
      <c r="AB259" s="144"/>
      <c r="AC259" s="144"/>
      <c r="AD259" s="144"/>
      <c r="AE259" s="144"/>
      <c r="AF259" s="144"/>
      <c r="AG259" s="144"/>
      <c r="AH259" s="144"/>
      <c r="AI259" s="234"/>
      <c r="AJ259" s="144"/>
      <c r="AK259" s="144"/>
      <c r="AL259" s="144"/>
      <c r="AM259" s="144"/>
      <c r="AN259" s="144"/>
      <c r="AO259" s="144"/>
      <c r="AP259" s="144"/>
      <c r="AQ259" s="144"/>
      <c r="AR259" s="144"/>
      <c r="AS259" s="144"/>
      <c r="AT259" s="144"/>
      <c r="AU259" s="144"/>
      <c r="AV259" s="144"/>
      <c r="AW259" s="144"/>
      <c r="AX259" s="144"/>
      <c r="AY259" s="144"/>
      <c r="AZ259" s="144"/>
      <c r="BA259" s="144"/>
      <c r="BB259" s="144"/>
      <c r="BC259" s="144"/>
      <c r="BD259" s="144"/>
      <c r="BE259" s="144"/>
      <c r="BF259" s="144"/>
      <c r="BG259" s="144"/>
      <c r="BH259" s="144"/>
      <c r="BI259" s="144"/>
      <c r="BJ259" s="144"/>
      <c r="BK259" s="144"/>
      <c r="BL259" s="144"/>
      <c r="BM259" s="144"/>
      <c r="BN259" s="145"/>
    </row>
    <row r="260" spans="2:66" ht="20.100000000000001" customHeight="1" x14ac:dyDescent="0.25">
      <c r="B260" s="146" t="str">
        <f>IFERROR(IF(INDEX(TableEmployeeList[],Calc!$AC260,1)="","",INDEX(TableEmployeeList[],Calc!$AC260,1)),"")</f>
        <v/>
      </c>
      <c r="C260" s="147" t="str">
        <f>IFERROR(IF(INDEX(TableEmployeeList[],Calc!$AC260,2)="","",INDEX(TableEmployeeList[],Calc!$AC260,2)),"")</f>
        <v/>
      </c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144"/>
      <c r="Z260" s="144"/>
      <c r="AA260" s="144"/>
      <c r="AB260" s="144"/>
      <c r="AC260" s="144"/>
      <c r="AD260" s="144"/>
      <c r="AE260" s="144"/>
      <c r="AF260" s="144"/>
      <c r="AG260" s="144"/>
      <c r="AH260" s="144"/>
      <c r="AI260" s="234"/>
      <c r="AJ260" s="144"/>
      <c r="AK260" s="144"/>
      <c r="AL260" s="144"/>
      <c r="AM260" s="144"/>
      <c r="AN260" s="144"/>
      <c r="AO260" s="144"/>
      <c r="AP260" s="144"/>
      <c r="AQ260" s="144"/>
      <c r="AR260" s="144"/>
      <c r="AS260" s="144"/>
      <c r="AT260" s="144"/>
      <c r="AU260" s="144"/>
      <c r="AV260" s="144"/>
      <c r="AW260" s="144"/>
      <c r="AX260" s="144"/>
      <c r="AY260" s="144"/>
      <c r="AZ260" s="144"/>
      <c r="BA260" s="144"/>
      <c r="BB260" s="144"/>
      <c r="BC260" s="144"/>
      <c r="BD260" s="144"/>
      <c r="BE260" s="144"/>
      <c r="BF260" s="144"/>
      <c r="BG260" s="144"/>
      <c r="BH260" s="144"/>
      <c r="BI260" s="144"/>
      <c r="BJ260" s="144"/>
      <c r="BK260" s="144"/>
      <c r="BL260" s="144"/>
      <c r="BM260" s="144"/>
      <c r="BN260" s="145"/>
    </row>
    <row r="261" spans="2:66" ht="20.100000000000001" customHeight="1" x14ac:dyDescent="0.25">
      <c r="B261" s="146" t="str">
        <f>IFERROR(IF(INDEX(TableEmployeeList[],Calc!$AC261,1)="","",INDEX(TableEmployeeList[],Calc!$AC261,1)),"")</f>
        <v/>
      </c>
      <c r="C261" s="147" t="str">
        <f>IFERROR(IF(INDEX(TableEmployeeList[],Calc!$AC261,2)="","",INDEX(TableEmployeeList[],Calc!$AC261,2)),"")</f>
        <v/>
      </c>
      <c r="D261" s="144"/>
      <c r="E261" s="144"/>
      <c r="F261" s="144"/>
      <c r="G261" s="144"/>
      <c r="H261" s="144"/>
      <c r="I261" s="144"/>
      <c r="J261" s="144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144"/>
      <c r="Z261" s="144"/>
      <c r="AA261" s="144"/>
      <c r="AB261" s="144"/>
      <c r="AC261" s="144"/>
      <c r="AD261" s="144"/>
      <c r="AE261" s="144"/>
      <c r="AF261" s="144"/>
      <c r="AG261" s="144"/>
      <c r="AH261" s="144"/>
      <c r="AI261" s="234"/>
      <c r="AJ261" s="144"/>
      <c r="AK261" s="144"/>
      <c r="AL261" s="144"/>
      <c r="AM261" s="144"/>
      <c r="AN261" s="144"/>
      <c r="AO261" s="144"/>
      <c r="AP261" s="144"/>
      <c r="AQ261" s="144"/>
      <c r="AR261" s="144"/>
      <c r="AS261" s="144"/>
      <c r="AT261" s="144"/>
      <c r="AU261" s="144"/>
      <c r="AV261" s="144"/>
      <c r="AW261" s="144"/>
      <c r="AX261" s="144"/>
      <c r="AY261" s="144"/>
      <c r="AZ261" s="144"/>
      <c r="BA261" s="144"/>
      <c r="BB261" s="144"/>
      <c r="BC261" s="144"/>
      <c r="BD261" s="144"/>
      <c r="BE261" s="144"/>
      <c r="BF261" s="144"/>
      <c r="BG261" s="144"/>
      <c r="BH261" s="144"/>
      <c r="BI261" s="144"/>
      <c r="BJ261" s="144"/>
      <c r="BK261" s="144"/>
      <c r="BL261" s="144"/>
      <c r="BM261" s="144"/>
      <c r="BN261" s="145"/>
    </row>
    <row r="262" spans="2:66" ht="20.100000000000001" customHeight="1" x14ac:dyDescent="0.25">
      <c r="B262" s="146" t="str">
        <f>IFERROR(IF(INDEX(TableEmployeeList[],Calc!$AC262,1)="","",INDEX(TableEmployeeList[],Calc!$AC262,1)),"")</f>
        <v/>
      </c>
      <c r="C262" s="147" t="str">
        <f>IFERROR(IF(INDEX(TableEmployeeList[],Calc!$AC262,2)="","",INDEX(TableEmployeeList[],Calc!$AC262,2)),"")</f>
        <v/>
      </c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144"/>
      <c r="Z262" s="144"/>
      <c r="AA262" s="144"/>
      <c r="AB262" s="144"/>
      <c r="AC262" s="144"/>
      <c r="AD262" s="144"/>
      <c r="AE262" s="144"/>
      <c r="AF262" s="144"/>
      <c r="AG262" s="144"/>
      <c r="AH262" s="144"/>
      <c r="AI262" s="234"/>
      <c r="AJ262" s="144"/>
      <c r="AK262" s="144"/>
      <c r="AL262" s="144"/>
      <c r="AM262" s="144"/>
      <c r="AN262" s="144"/>
      <c r="AO262" s="144"/>
      <c r="AP262" s="144"/>
      <c r="AQ262" s="144"/>
      <c r="AR262" s="144"/>
      <c r="AS262" s="144"/>
      <c r="AT262" s="144"/>
      <c r="AU262" s="144"/>
      <c r="AV262" s="144"/>
      <c r="AW262" s="144"/>
      <c r="AX262" s="144"/>
      <c r="AY262" s="144"/>
      <c r="AZ262" s="144"/>
      <c r="BA262" s="144"/>
      <c r="BB262" s="144"/>
      <c r="BC262" s="144"/>
      <c r="BD262" s="144"/>
      <c r="BE262" s="144"/>
      <c r="BF262" s="144"/>
      <c r="BG262" s="144"/>
      <c r="BH262" s="144"/>
      <c r="BI262" s="144"/>
      <c r="BJ262" s="144"/>
      <c r="BK262" s="144"/>
      <c r="BL262" s="144"/>
      <c r="BM262" s="144"/>
      <c r="BN262" s="145"/>
    </row>
    <row r="263" spans="2:66" ht="20.100000000000001" customHeight="1" x14ac:dyDescent="0.25">
      <c r="B263" s="146" t="str">
        <f>IFERROR(IF(INDEX(TableEmployeeList[],Calc!$AC263,1)="","",INDEX(TableEmployeeList[],Calc!$AC263,1)),"")</f>
        <v/>
      </c>
      <c r="C263" s="147" t="str">
        <f>IFERROR(IF(INDEX(TableEmployeeList[],Calc!$AC263,2)="","",INDEX(TableEmployeeList[],Calc!$AC263,2)),"")</f>
        <v/>
      </c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4"/>
      <c r="AA263" s="144"/>
      <c r="AB263" s="144"/>
      <c r="AC263" s="144"/>
      <c r="AD263" s="144"/>
      <c r="AE263" s="144"/>
      <c r="AF263" s="144"/>
      <c r="AG263" s="144"/>
      <c r="AH263" s="144"/>
      <c r="AI263" s="234"/>
      <c r="AJ263" s="144"/>
      <c r="AK263" s="144"/>
      <c r="AL263" s="144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4"/>
      <c r="BF263" s="144"/>
      <c r="BG263" s="144"/>
      <c r="BH263" s="144"/>
      <c r="BI263" s="144"/>
      <c r="BJ263" s="144"/>
      <c r="BK263" s="144"/>
      <c r="BL263" s="144"/>
      <c r="BM263" s="144"/>
      <c r="BN263" s="145"/>
    </row>
    <row r="264" spans="2:66" ht="20.100000000000001" customHeight="1" x14ac:dyDescent="0.25">
      <c r="B264" s="146" t="str">
        <f>IFERROR(IF(INDEX(TableEmployeeList[],Calc!$AC264,1)="","",INDEX(TableEmployeeList[],Calc!$AC264,1)),"")</f>
        <v/>
      </c>
      <c r="C264" s="147" t="str">
        <f>IFERROR(IF(INDEX(TableEmployeeList[],Calc!$AC264,2)="","",INDEX(TableEmployeeList[],Calc!$AC264,2)),"")</f>
        <v/>
      </c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4"/>
      <c r="AC264" s="144"/>
      <c r="AD264" s="144"/>
      <c r="AE264" s="144"/>
      <c r="AF264" s="144"/>
      <c r="AG264" s="144"/>
      <c r="AH264" s="144"/>
      <c r="AI264" s="234"/>
      <c r="AJ264" s="144"/>
      <c r="AK264" s="144"/>
      <c r="AL264" s="144"/>
      <c r="AM264" s="144"/>
      <c r="AN264" s="144"/>
      <c r="AO264" s="144"/>
      <c r="AP264" s="144"/>
      <c r="AQ264" s="144"/>
      <c r="AR264" s="144"/>
      <c r="AS264" s="144"/>
      <c r="AT264" s="144"/>
      <c r="AU264" s="144"/>
      <c r="AV264" s="144"/>
      <c r="AW264" s="144"/>
      <c r="AX264" s="144"/>
      <c r="AY264" s="144"/>
      <c r="AZ264" s="144"/>
      <c r="BA264" s="144"/>
      <c r="BB264" s="144"/>
      <c r="BC264" s="144"/>
      <c r="BD264" s="144"/>
      <c r="BE264" s="144"/>
      <c r="BF264" s="144"/>
      <c r="BG264" s="144"/>
      <c r="BH264" s="144"/>
      <c r="BI264" s="144"/>
      <c r="BJ264" s="144"/>
      <c r="BK264" s="144"/>
      <c r="BL264" s="144"/>
      <c r="BM264" s="144"/>
      <c r="BN264" s="145"/>
    </row>
    <row r="265" spans="2:66" ht="20.100000000000001" customHeight="1" x14ac:dyDescent="0.25">
      <c r="B265" s="146" t="str">
        <f>IFERROR(IF(INDEX(TableEmployeeList[],Calc!$AC265,1)="","",INDEX(TableEmployeeList[],Calc!$AC265,1)),"")</f>
        <v/>
      </c>
      <c r="C265" s="147" t="str">
        <f>IFERROR(IF(INDEX(TableEmployeeList[],Calc!$AC265,2)="","",INDEX(TableEmployeeList[],Calc!$AC265,2)),"")</f>
        <v/>
      </c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4"/>
      <c r="AC265" s="144"/>
      <c r="AD265" s="144"/>
      <c r="AE265" s="144"/>
      <c r="AF265" s="144"/>
      <c r="AG265" s="144"/>
      <c r="AH265" s="144"/>
      <c r="AI265" s="234"/>
      <c r="AJ265" s="144"/>
      <c r="AK265" s="144"/>
      <c r="AL265" s="144"/>
      <c r="AM265" s="144"/>
      <c r="AN265" s="144"/>
      <c r="AO265" s="144"/>
      <c r="AP265" s="144"/>
      <c r="AQ265" s="144"/>
      <c r="AR265" s="144"/>
      <c r="AS265" s="144"/>
      <c r="AT265" s="144"/>
      <c r="AU265" s="144"/>
      <c r="AV265" s="144"/>
      <c r="AW265" s="144"/>
      <c r="AX265" s="144"/>
      <c r="AY265" s="144"/>
      <c r="AZ265" s="144"/>
      <c r="BA265" s="144"/>
      <c r="BB265" s="144"/>
      <c r="BC265" s="144"/>
      <c r="BD265" s="144"/>
      <c r="BE265" s="144"/>
      <c r="BF265" s="144"/>
      <c r="BG265" s="144"/>
      <c r="BH265" s="144"/>
      <c r="BI265" s="144"/>
      <c r="BJ265" s="144"/>
      <c r="BK265" s="144"/>
      <c r="BL265" s="144"/>
      <c r="BM265" s="144"/>
      <c r="BN265" s="145"/>
    </row>
    <row r="266" spans="2:66" ht="20.100000000000001" customHeight="1" x14ac:dyDescent="0.25">
      <c r="B266" s="146" t="str">
        <f>IFERROR(IF(INDEX(TableEmployeeList[],Calc!$AC266,1)="","",INDEX(TableEmployeeList[],Calc!$AC266,1)),"")</f>
        <v/>
      </c>
      <c r="C266" s="147" t="str">
        <f>IFERROR(IF(INDEX(TableEmployeeList[],Calc!$AC266,2)="","",INDEX(TableEmployeeList[],Calc!$AC266,2)),"")</f>
        <v/>
      </c>
      <c r="D266" s="144"/>
      <c r="E266" s="144"/>
      <c r="F266" s="144"/>
      <c r="G266" s="144"/>
      <c r="H266" s="144"/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  <c r="W266" s="144"/>
      <c r="X266" s="144"/>
      <c r="Y266" s="144"/>
      <c r="Z266" s="144"/>
      <c r="AA266" s="144"/>
      <c r="AB266" s="144"/>
      <c r="AC266" s="144"/>
      <c r="AD266" s="144"/>
      <c r="AE266" s="144"/>
      <c r="AF266" s="144"/>
      <c r="AG266" s="144"/>
      <c r="AH266" s="144"/>
      <c r="AI266" s="234"/>
      <c r="AJ266" s="144"/>
      <c r="AK266" s="144"/>
      <c r="AL266" s="144"/>
      <c r="AM266" s="144"/>
      <c r="AN266" s="144"/>
      <c r="AO266" s="144"/>
      <c r="AP266" s="144"/>
      <c r="AQ266" s="144"/>
      <c r="AR266" s="144"/>
      <c r="AS266" s="144"/>
      <c r="AT266" s="144"/>
      <c r="AU266" s="144"/>
      <c r="AV266" s="144"/>
      <c r="AW266" s="144"/>
      <c r="AX266" s="144"/>
      <c r="AY266" s="144"/>
      <c r="AZ266" s="144"/>
      <c r="BA266" s="144"/>
      <c r="BB266" s="144"/>
      <c r="BC266" s="144"/>
      <c r="BD266" s="144"/>
      <c r="BE266" s="144"/>
      <c r="BF266" s="144"/>
      <c r="BG266" s="144"/>
      <c r="BH266" s="144"/>
      <c r="BI266" s="144"/>
      <c r="BJ266" s="144"/>
      <c r="BK266" s="144"/>
      <c r="BL266" s="144"/>
      <c r="BM266" s="144"/>
      <c r="BN266" s="145"/>
    </row>
    <row r="267" spans="2:66" ht="20.100000000000001" customHeight="1" x14ac:dyDescent="0.25">
      <c r="B267" s="146" t="str">
        <f>IFERROR(IF(INDEX(TableEmployeeList[],Calc!$AC267,1)="","",INDEX(TableEmployeeList[],Calc!$AC267,1)),"")</f>
        <v/>
      </c>
      <c r="C267" s="147" t="str">
        <f>IFERROR(IF(INDEX(TableEmployeeList[],Calc!$AC267,2)="","",INDEX(TableEmployeeList[],Calc!$AC267,2)),"")</f>
        <v/>
      </c>
      <c r="D267" s="144"/>
      <c r="E267" s="144"/>
      <c r="F267" s="144"/>
      <c r="G267" s="144"/>
      <c r="H267" s="144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4"/>
      <c r="AA267" s="144"/>
      <c r="AB267" s="144"/>
      <c r="AC267" s="144"/>
      <c r="AD267" s="144"/>
      <c r="AE267" s="144"/>
      <c r="AF267" s="144"/>
      <c r="AG267" s="144"/>
      <c r="AH267" s="144"/>
      <c r="AI267" s="234"/>
      <c r="AJ267" s="144"/>
      <c r="AK267" s="144"/>
      <c r="AL267" s="144"/>
      <c r="AM267" s="144"/>
      <c r="AN267" s="144"/>
      <c r="AO267" s="144"/>
      <c r="AP267" s="144"/>
      <c r="AQ267" s="144"/>
      <c r="AR267" s="144"/>
      <c r="AS267" s="144"/>
      <c r="AT267" s="144"/>
      <c r="AU267" s="144"/>
      <c r="AV267" s="144"/>
      <c r="AW267" s="144"/>
      <c r="AX267" s="144"/>
      <c r="AY267" s="144"/>
      <c r="AZ267" s="144"/>
      <c r="BA267" s="144"/>
      <c r="BB267" s="144"/>
      <c r="BC267" s="144"/>
      <c r="BD267" s="144"/>
      <c r="BE267" s="144"/>
      <c r="BF267" s="144"/>
      <c r="BG267" s="144"/>
      <c r="BH267" s="144"/>
      <c r="BI267" s="144"/>
      <c r="BJ267" s="144"/>
      <c r="BK267" s="144"/>
      <c r="BL267" s="144"/>
      <c r="BM267" s="144"/>
      <c r="BN267" s="145"/>
    </row>
    <row r="268" spans="2:66" ht="20.100000000000001" customHeight="1" x14ac:dyDescent="0.25">
      <c r="B268" s="146" t="str">
        <f>IFERROR(IF(INDEX(TableEmployeeList[],Calc!$AC268,1)="","",INDEX(TableEmployeeList[],Calc!$AC268,1)),"")</f>
        <v/>
      </c>
      <c r="C268" s="147" t="str">
        <f>IFERROR(IF(INDEX(TableEmployeeList[],Calc!$AC268,2)="","",INDEX(TableEmployeeList[],Calc!$AC268,2)),"")</f>
        <v/>
      </c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4"/>
      <c r="AC268" s="144"/>
      <c r="AD268" s="144"/>
      <c r="AE268" s="144"/>
      <c r="AF268" s="144"/>
      <c r="AG268" s="144"/>
      <c r="AH268" s="144"/>
      <c r="AI268" s="234"/>
      <c r="AJ268" s="144"/>
      <c r="AK268" s="144"/>
      <c r="AL268" s="144"/>
      <c r="AM268" s="144"/>
      <c r="AN268" s="144"/>
      <c r="AO268" s="144"/>
      <c r="AP268" s="144"/>
      <c r="AQ268" s="144"/>
      <c r="AR268" s="144"/>
      <c r="AS268" s="144"/>
      <c r="AT268" s="144"/>
      <c r="AU268" s="144"/>
      <c r="AV268" s="144"/>
      <c r="AW268" s="144"/>
      <c r="AX268" s="144"/>
      <c r="AY268" s="144"/>
      <c r="AZ268" s="144"/>
      <c r="BA268" s="144"/>
      <c r="BB268" s="144"/>
      <c r="BC268" s="144"/>
      <c r="BD268" s="144"/>
      <c r="BE268" s="144"/>
      <c r="BF268" s="144"/>
      <c r="BG268" s="144"/>
      <c r="BH268" s="144"/>
      <c r="BI268" s="144"/>
      <c r="BJ268" s="144"/>
      <c r="BK268" s="144"/>
      <c r="BL268" s="144"/>
      <c r="BM268" s="144"/>
      <c r="BN268" s="145"/>
    </row>
    <row r="269" spans="2:66" ht="20.100000000000001" customHeight="1" x14ac:dyDescent="0.25">
      <c r="B269" s="146" t="str">
        <f>IFERROR(IF(INDEX(TableEmployeeList[],Calc!$AC269,1)="","",INDEX(TableEmployeeList[],Calc!$AC269,1)),"")</f>
        <v/>
      </c>
      <c r="C269" s="147" t="str">
        <f>IFERROR(IF(INDEX(TableEmployeeList[],Calc!$AC269,2)="","",INDEX(TableEmployeeList[],Calc!$AC269,2)),"")</f>
        <v/>
      </c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4"/>
      <c r="AF269" s="144"/>
      <c r="AG269" s="144"/>
      <c r="AH269" s="144"/>
      <c r="AI269" s="234"/>
      <c r="AJ269" s="144"/>
      <c r="AK269" s="144"/>
      <c r="AL269" s="144"/>
      <c r="AM269" s="144"/>
      <c r="AN269" s="144"/>
      <c r="AO269" s="144"/>
      <c r="AP269" s="144"/>
      <c r="AQ269" s="144"/>
      <c r="AR269" s="144"/>
      <c r="AS269" s="144"/>
      <c r="AT269" s="144"/>
      <c r="AU269" s="144"/>
      <c r="AV269" s="144"/>
      <c r="AW269" s="144"/>
      <c r="AX269" s="144"/>
      <c r="AY269" s="144"/>
      <c r="AZ269" s="144"/>
      <c r="BA269" s="144"/>
      <c r="BB269" s="144"/>
      <c r="BC269" s="144"/>
      <c r="BD269" s="144"/>
      <c r="BE269" s="144"/>
      <c r="BF269" s="144"/>
      <c r="BG269" s="144"/>
      <c r="BH269" s="144"/>
      <c r="BI269" s="144"/>
      <c r="BJ269" s="144"/>
      <c r="BK269" s="144"/>
      <c r="BL269" s="144"/>
      <c r="BM269" s="144"/>
      <c r="BN269" s="145"/>
    </row>
    <row r="270" spans="2:66" ht="20.100000000000001" customHeight="1" x14ac:dyDescent="0.25">
      <c r="B270" s="146" t="str">
        <f>IFERROR(IF(INDEX(TableEmployeeList[],Calc!$AC270,1)="","",INDEX(TableEmployeeList[],Calc!$AC270,1)),"")</f>
        <v/>
      </c>
      <c r="C270" s="147" t="str">
        <f>IFERROR(IF(INDEX(TableEmployeeList[],Calc!$AC270,2)="","",INDEX(TableEmployeeList[],Calc!$AC270,2)),"")</f>
        <v/>
      </c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  <c r="O270" s="144"/>
      <c r="P270" s="144"/>
      <c r="Q270" s="144"/>
      <c r="R270" s="144"/>
      <c r="S270" s="144"/>
      <c r="T270" s="144"/>
      <c r="U270" s="144"/>
      <c r="V270" s="144"/>
      <c r="W270" s="144"/>
      <c r="X270" s="144"/>
      <c r="Y270" s="144"/>
      <c r="Z270" s="144"/>
      <c r="AA270" s="144"/>
      <c r="AB270" s="144"/>
      <c r="AC270" s="144"/>
      <c r="AD270" s="144"/>
      <c r="AE270" s="144"/>
      <c r="AF270" s="144"/>
      <c r="AG270" s="144"/>
      <c r="AH270" s="144"/>
      <c r="AI270" s="234"/>
      <c r="AJ270" s="144"/>
      <c r="AK270" s="144"/>
      <c r="AL270" s="144"/>
      <c r="AM270" s="144"/>
      <c r="AN270" s="144"/>
      <c r="AO270" s="144"/>
      <c r="AP270" s="144"/>
      <c r="AQ270" s="144"/>
      <c r="AR270" s="144"/>
      <c r="AS270" s="144"/>
      <c r="AT270" s="144"/>
      <c r="AU270" s="144"/>
      <c r="AV270" s="144"/>
      <c r="AW270" s="144"/>
      <c r="AX270" s="144"/>
      <c r="AY270" s="144"/>
      <c r="AZ270" s="144"/>
      <c r="BA270" s="144"/>
      <c r="BB270" s="144"/>
      <c r="BC270" s="144"/>
      <c r="BD270" s="144"/>
      <c r="BE270" s="144"/>
      <c r="BF270" s="144"/>
      <c r="BG270" s="144"/>
      <c r="BH270" s="144"/>
      <c r="BI270" s="144"/>
      <c r="BJ270" s="144"/>
      <c r="BK270" s="144"/>
      <c r="BL270" s="144"/>
      <c r="BM270" s="144"/>
      <c r="BN270" s="145"/>
    </row>
    <row r="271" spans="2:66" ht="20.100000000000001" customHeight="1" x14ac:dyDescent="0.25">
      <c r="B271" s="146" t="str">
        <f>IFERROR(IF(INDEX(TableEmployeeList[],Calc!$AC271,1)="","",INDEX(TableEmployeeList[],Calc!$AC271,1)),"")</f>
        <v/>
      </c>
      <c r="C271" s="147" t="str">
        <f>IFERROR(IF(INDEX(TableEmployeeList[],Calc!$AC271,2)="","",INDEX(TableEmployeeList[],Calc!$AC271,2)),"")</f>
        <v/>
      </c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4"/>
      <c r="W271" s="144"/>
      <c r="X271" s="144"/>
      <c r="Y271" s="144"/>
      <c r="Z271" s="144"/>
      <c r="AA271" s="144"/>
      <c r="AB271" s="144"/>
      <c r="AC271" s="144"/>
      <c r="AD271" s="144"/>
      <c r="AE271" s="144"/>
      <c r="AF271" s="144"/>
      <c r="AG271" s="144"/>
      <c r="AH271" s="144"/>
      <c r="AI271" s="234"/>
      <c r="AJ271" s="144"/>
      <c r="AK271" s="144"/>
      <c r="AL271" s="144"/>
      <c r="AM271" s="144"/>
      <c r="AN271" s="144"/>
      <c r="AO271" s="144"/>
      <c r="AP271" s="144"/>
      <c r="AQ271" s="144"/>
      <c r="AR271" s="144"/>
      <c r="AS271" s="144"/>
      <c r="AT271" s="144"/>
      <c r="AU271" s="144"/>
      <c r="AV271" s="144"/>
      <c r="AW271" s="144"/>
      <c r="AX271" s="144"/>
      <c r="AY271" s="144"/>
      <c r="AZ271" s="144"/>
      <c r="BA271" s="144"/>
      <c r="BB271" s="144"/>
      <c r="BC271" s="144"/>
      <c r="BD271" s="144"/>
      <c r="BE271" s="144"/>
      <c r="BF271" s="144"/>
      <c r="BG271" s="144"/>
      <c r="BH271" s="144"/>
      <c r="BI271" s="144"/>
      <c r="BJ271" s="144"/>
      <c r="BK271" s="144"/>
      <c r="BL271" s="144"/>
      <c r="BM271" s="144"/>
      <c r="BN271" s="145"/>
    </row>
    <row r="272" spans="2:66" ht="20.100000000000001" customHeight="1" x14ac:dyDescent="0.25">
      <c r="B272" s="146" t="str">
        <f>IFERROR(IF(INDEX(TableEmployeeList[],Calc!$AC272,1)="","",INDEX(TableEmployeeList[],Calc!$AC272,1)),"")</f>
        <v/>
      </c>
      <c r="C272" s="147" t="str">
        <f>IFERROR(IF(INDEX(TableEmployeeList[],Calc!$AC272,2)="","",INDEX(TableEmployeeList[],Calc!$AC272,2)),"")</f>
        <v/>
      </c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O272" s="144"/>
      <c r="P272" s="144"/>
      <c r="Q272" s="144"/>
      <c r="R272" s="144"/>
      <c r="S272" s="144"/>
      <c r="T272" s="144"/>
      <c r="U272" s="144"/>
      <c r="V272" s="144"/>
      <c r="W272" s="144"/>
      <c r="X272" s="144"/>
      <c r="Y272" s="144"/>
      <c r="Z272" s="144"/>
      <c r="AA272" s="144"/>
      <c r="AB272" s="144"/>
      <c r="AC272" s="144"/>
      <c r="AD272" s="144"/>
      <c r="AE272" s="144"/>
      <c r="AF272" s="144"/>
      <c r="AG272" s="144"/>
      <c r="AH272" s="144"/>
      <c r="AI272" s="234"/>
      <c r="AJ272" s="144"/>
      <c r="AK272" s="144"/>
      <c r="AL272" s="144"/>
      <c r="AM272" s="144"/>
      <c r="AN272" s="144"/>
      <c r="AO272" s="144"/>
      <c r="AP272" s="144"/>
      <c r="AQ272" s="144"/>
      <c r="AR272" s="144"/>
      <c r="AS272" s="144"/>
      <c r="AT272" s="144"/>
      <c r="AU272" s="144"/>
      <c r="AV272" s="144"/>
      <c r="AW272" s="144"/>
      <c r="AX272" s="144"/>
      <c r="AY272" s="144"/>
      <c r="AZ272" s="144"/>
      <c r="BA272" s="144"/>
      <c r="BB272" s="144"/>
      <c r="BC272" s="144"/>
      <c r="BD272" s="144"/>
      <c r="BE272" s="144"/>
      <c r="BF272" s="144"/>
      <c r="BG272" s="144"/>
      <c r="BH272" s="144"/>
      <c r="BI272" s="144"/>
      <c r="BJ272" s="144"/>
      <c r="BK272" s="144"/>
      <c r="BL272" s="144"/>
      <c r="BM272" s="144"/>
      <c r="BN272" s="145"/>
    </row>
    <row r="273" spans="2:66" ht="20.100000000000001" customHeight="1" x14ac:dyDescent="0.25">
      <c r="B273" s="146" t="str">
        <f>IFERROR(IF(INDEX(TableEmployeeList[],Calc!$AC273,1)="","",INDEX(TableEmployeeList[],Calc!$AC273,1)),"")</f>
        <v/>
      </c>
      <c r="C273" s="147" t="str">
        <f>IFERROR(IF(INDEX(TableEmployeeList[],Calc!$AC273,2)="","",INDEX(TableEmployeeList[],Calc!$AC273,2)),"")</f>
        <v/>
      </c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  <c r="W273" s="144"/>
      <c r="X273" s="144"/>
      <c r="Y273" s="144"/>
      <c r="Z273" s="144"/>
      <c r="AA273" s="144"/>
      <c r="AB273" s="144"/>
      <c r="AC273" s="144"/>
      <c r="AD273" s="144"/>
      <c r="AE273" s="144"/>
      <c r="AF273" s="144"/>
      <c r="AG273" s="144"/>
      <c r="AH273" s="144"/>
      <c r="AI273" s="234"/>
      <c r="AJ273" s="144"/>
      <c r="AK273" s="144"/>
      <c r="AL273" s="144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44"/>
      <c r="AW273" s="144"/>
      <c r="AX273" s="144"/>
      <c r="AY273" s="144"/>
      <c r="AZ273" s="144"/>
      <c r="BA273" s="144"/>
      <c r="BB273" s="144"/>
      <c r="BC273" s="144"/>
      <c r="BD273" s="144"/>
      <c r="BE273" s="144"/>
      <c r="BF273" s="144"/>
      <c r="BG273" s="144"/>
      <c r="BH273" s="144"/>
      <c r="BI273" s="144"/>
      <c r="BJ273" s="144"/>
      <c r="BK273" s="144"/>
      <c r="BL273" s="144"/>
      <c r="BM273" s="144"/>
      <c r="BN273" s="145"/>
    </row>
    <row r="274" spans="2:66" ht="20.100000000000001" customHeight="1" x14ac:dyDescent="0.25">
      <c r="B274" s="146" t="str">
        <f>IFERROR(IF(INDEX(TableEmployeeList[],Calc!$AC274,1)="","",INDEX(TableEmployeeList[],Calc!$AC274,1)),"")</f>
        <v/>
      </c>
      <c r="C274" s="147" t="str">
        <f>IFERROR(IF(INDEX(TableEmployeeList[],Calc!$AC274,2)="","",INDEX(TableEmployeeList[],Calc!$AC274,2)),"")</f>
        <v/>
      </c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4"/>
      <c r="AC274" s="144"/>
      <c r="AD274" s="144"/>
      <c r="AE274" s="144"/>
      <c r="AF274" s="144"/>
      <c r="AG274" s="144"/>
      <c r="AH274" s="144"/>
      <c r="AI274" s="234"/>
      <c r="AJ274" s="144"/>
      <c r="AK274" s="144"/>
      <c r="AL274" s="144"/>
      <c r="AM274" s="144"/>
      <c r="AN274" s="144"/>
      <c r="AO274" s="144"/>
      <c r="AP274" s="144"/>
      <c r="AQ274" s="144"/>
      <c r="AR274" s="144"/>
      <c r="AS274" s="144"/>
      <c r="AT274" s="144"/>
      <c r="AU274" s="144"/>
      <c r="AV274" s="144"/>
      <c r="AW274" s="144"/>
      <c r="AX274" s="144"/>
      <c r="AY274" s="144"/>
      <c r="AZ274" s="144"/>
      <c r="BA274" s="144"/>
      <c r="BB274" s="144"/>
      <c r="BC274" s="144"/>
      <c r="BD274" s="144"/>
      <c r="BE274" s="144"/>
      <c r="BF274" s="144"/>
      <c r="BG274" s="144"/>
      <c r="BH274" s="144"/>
      <c r="BI274" s="144"/>
      <c r="BJ274" s="144"/>
      <c r="BK274" s="144"/>
      <c r="BL274" s="144"/>
      <c r="BM274" s="144"/>
      <c r="BN274" s="145"/>
    </row>
    <row r="275" spans="2:66" ht="20.100000000000001" customHeight="1" x14ac:dyDescent="0.25">
      <c r="B275" s="146" t="str">
        <f>IFERROR(IF(INDEX(TableEmployeeList[],Calc!$AC275,1)="","",INDEX(TableEmployeeList[],Calc!$AC275,1)),"")</f>
        <v/>
      </c>
      <c r="C275" s="147" t="str">
        <f>IFERROR(IF(INDEX(TableEmployeeList[],Calc!$AC275,2)="","",INDEX(TableEmployeeList[],Calc!$AC275,2)),"")</f>
        <v/>
      </c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C275" s="144"/>
      <c r="AD275" s="144"/>
      <c r="AE275" s="144"/>
      <c r="AF275" s="144"/>
      <c r="AG275" s="144"/>
      <c r="AH275" s="144"/>
      <c r="AI275" s="234"/>
      <c r="AJ275" s="144"/>
      <c r="AK275" s="144"/>
      <c r="AL275" s="144"/>
      <c r="AM275" s="144"/>
      <c r="AN275" s="144"/>
      <c r="AO275" s="144"/>
      <c r="AP275" s="144"/>
      <c r="AQ275" s="144"/>
      <c r="AR275" s="144"/>
      <c r="AS275" s="144"/>
      <c r="AT275" s="144"/>
      <c r="AU275" s="144"/>
      <c r="AV275" s="144"/>
      <c r="AW275" s="144"/>
      <c r="AX275" s="144"/>
      <c r="AY275" s="144"/>
      <c r="AZ275" s="144"/>
      <c r="BA275" s="144"/>
      <c r="BB275" s="144"/>
      <c r="BC275" s="144"/>
      <c r="BD275" s="144"/>
      <c r="BE275" s="144"/>
      <c r="BF275" s="144"/>
      <c r="BG275" s="144"/>
      <c r="BH275" s="144"/>
      <c r="BI275" s="144"/>
      <c r="BJ275" s="144"/>
      <c r="BK275" s="144"/>
      <c r="BL275" s="144"/>
      <c r="BM275" s="144"/>
      <c r="BN275" s="145"/>
    </row>
    <row r="276" spans="2:66" ht="20.100000000000001" customHeight="1" x14ac:dyDescent="0.25">
      <c r="B276" s="146" t="str">
        <f>IFERROR(IF(INDEX(TableEmployeeList[],Calc!$AC276,1)="","",INDEX(TableEmployeeList[],Calc!$AC276,1)),"")</f>
        <v/>
      </c>
      <c r="C276" s="147" t="str">
        <f>IFERROR(IF(INDEX(TableEmployeeList[],Calc!$AC276,2)="","",INDEX(TableEmployeeList[],Calc!$AC276,2)),"")</f>
        <v/>
      </c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  <c r="W276" s="144"/>
      <c r="X276" s="144"/>
      <c r="Y276" s="144"/>
      <c r="Z276" s="144"/>
      <c r="AA276" s="144"/>
      <c r="AB276" s="144"/>
      <c r="AC276" s="144"/>
      <c r="AD276" s="144"/>
      <c r="AE276" s="144"/>
      <c r="AF276" s="144"/>
      <c r="AG276" s="144"/>
      <c r="AH276" s="144"/>
      <c r="AI276" s="234"/>
      <c r="AJ276" s="144"/>
      <c r="AK276" s="144"/>
      <c r="AL276" s="144"/>
      <c r="AM276" s="144"/>
      <c r="AN276" s="144"/>
      <c r="AO276" s="144"/>
      <c r="AP276" s="144"/>
      <c r="AQ276" s="144"/>
      <c r="AR276" s="144"/>
      <c r="AS276" s="144"/>
      <c r="AT276" s="144"/>
      <c r="AU276" s="144"/>
      <c r="AV276" s="144"/>
      <c r="AW276" s="144"/>
      <c r="AX276" s="144"/>
      <c r="AY276" s="144"/>
      <c r="AZ276" s="144"/>
      <c r="BA276" s="144"/>
      <c r="BB276" s="144"/>
      <c r="BC276" s="144"/>
      <c r="BD276" s="144"/>
      <c r="BE276" s="144"/>
      <c r="BF276" s="144"/>
      <c r="BG276" s="144"/>
      <c r="BH276" s="144"/>
      <c r="BI276" s="144"/>
      <c r="BJ276" s="144"/>
      <c r="BK276" s="144"/>
      <c r="BL276" s="144"/>
      <c r="BM276" s="144"/>
      <c r="BN276" s="145"/>
    </row>
    <row r="277" spans="2:66" ht="20.100000000000001" customHeight="1" x14ac:dyDescent="0.25">
      <c r="B277" s="146" t="str">
        <f>IFERROR(IF(INDEX(TableEmployeeList[],Calc!$AC277,1)="","",INDEX(TableEmployeeList[],Calc!$AC277,1)),"")</f>
        <v/>
      </c>
      <c r="C277" s="147" t="str">
        <f>IFERROR(IF(INDEX(TableEmployeeList[],Calc!$AC277,2)="","",INDEX(TableEmployeeList[],Calc!$AC277,2)),"")</f>
        <v/>
      </c>
      <c r="D277" s="144"/>
      <c r="E277" s="144"/>
      <c r="F277" s="144"/>
      <c r="G277" s="144"/>
      <c r="H277" s="144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  <c r="W277" s="144"/>
      <c r="X277" s="144"/>
      <c r="Y277" s="144"/>
      <c r="Z277" s="144"/>
      <c r="AA277" s="144"/>
      <c r="AB277" s="144"/>
      <c r="AC277" s="144"/>
      <c r="AD277" s="144"/>
      <c r="AE277" s="144"/>
      <c r="AF277" s="144"/>
      <c r="AG277" s="144"/>
      <c r="AH277" s="144"/>
      <c r="AI277" s="234"/>
      <c r="AJ277" s="144"/>
      <c r="AK277" s="144"/>
      <c r="AL277" s="144"/>
      <c r="AM277" s="144"/>
      <c r="AN277" s="144"/>
      <c r="AO277" s="144"/>
      <c r="AP277" s="144"/>
      <c r="AQ277" s="144"/>
      <c r="AR277" s="144"/>
      <c r="AS277" s="144"/>
      <c r="AT277" s="144"/>
      <c r="AU277" s="144"/>
      <c r="AV277" s="144"/>
      <c r="AW277" s="144"/>
      <c r="AX277" s="144"/>
      <c r="AY277" s="144"/>
      <c r="AZ277" s="144"/>
      <c r="BA277" s="144"/>
      <c r="BB277" s="144"/>
      <c r="BC277" s="144"/>
      <c r="BD277" s="144"/>
      <c r="BE277" s="144"/>
      <c r="BF277" s="144"/>
      <c r="BG277" s="144"/>
      <c r="BH277" s="144"/>
      <c r="BI277" s="144"/>
      <c r="BJ277" s="144"/>
      <c r="BK277" s="144"/>
      <c r="BL277" s="144"/>
      <c r="BM277" s="144"/>
      <c r="BN277" s="145"/>
    </row>
    <row r="278" spans="2:66" ht="20.100000000000001" customHeight="1" x14ac:dyDescent="0.25">
      <c r="B278" s="146" t="str">
        <f>IFERROR(IF(INDEX(TableEmployeeList[],Calc!$AC278,1)="","",INDEX(TableEmployeeList[],Calc!$AC278,1)),"")</f>
        <v/>
      </c>
      <c r="C278" s="147" t="str">
        <f>IFERROR(IF(INDEX(TableEmployeeList[],Calc!$AC278,2)="","",INDEX(TableEmployeeList[],Calc!$AC278,2)),"")</f>
        <v/>
      </c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4"/>
      <c r="W278" s="144"/>
      <c r="X278" s="144"/>
      <c r="Y278" s="144"/>
      <c r="Z278" s="144"/>
      <c r="AA278" s="144"/>
      <c r="AB278" s="144"/>
      <c r="AC278" s="144"/>
      <c r="AD278" s="144"/>
      <c r="AE278" s="144"/>
      <c r="AF278" s="144"/>
      <c r="AG278" s="144"/>
      <c r="AH278" s="144"/>
      <c r="AI278" s="234"/>
      <c r="AJ278" s="144"/>
      <c r="AK278" s="144"/>
      <c r="AL278" s="144"/>
      <c r="AM278" s="144"/>
      <c r="AN278" s="144"/>
      <c r="AO278" s="144"/>
      <c r="AP278" s="144"/>
      <c r="AQ278" s="144"/>
      <c r="AR278" s="144"/>
      <c r="AS278" s="144"/>
      <c r="AT278" s="144"/>
      <c r="AU278" s="144"/>
      <c r="AV278" s="144"/>
      <c r="AW278" s="144"/>
      <c r="AX278" s="144"/>
      <c r="AY278" s="144"/>
      <c r="AZ278" s="144"/>
      <c r="BA278" s="144"/>
      <c r="BB278" s="144"/>
      <c r="BC278" s="144"/>
      <c r="BD278" s="144"/>
      <c r="BE278" s="144"/>
      <c r="BF278" s="144"/>
      <c r="BG278" s="144"/>
      <c r="BH278" s="144"/>
      <c r="BI278" s="144"/>
      <c r="BJ278" s="144"/>
      <c r="BK278" s="144"/>
      <c r="BL278" s="144"/>
      <c r="BM278" s="144"/>
      <c r="BN278" s="145"/>
    </row>
    <row r="279" spans="2:66" ht="20.100000000000001" customHeight="1" x14ac:dyDescent="0.25">
      <c r="B279" s="146" t="str">
        <f>IFERROR(IF(INDEX(TableEmployeeList[],Calc!$AC279,1)="","",INDEX(TableEmployeeList[],Calc!$AC279,1)),"")</f>
        <v/>
      </c>
      <c r="C279" s="147" t="str">
        <f>IFERROR(IF(INDEX(TableEmployeeList[],Calc!$AC279,2)="","",INDEX(TableEmployeeList[],Calc!$AC279,2)),"")</f>
        <v/>
      </c>
      <c r="D279" s="144"/>
      <c r="E279" s="144"/>
      <c r="F279" s="144"/>
      <c r="G279" s="144"/>
      <c r="H279" s="144"/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4"/>
      <c r="W279" s="144"/>
      <c r="X279" s="144"/>
      <c r="Y279" s="144"/>
      <c r="Z279" s="144"/>
      <c r="AA279" s="144"/>
      <c r="AB279" s="144"/>
      <c r="AC279" s="144"/>
      <c r="AD279" s="144"/>
      <c r="AE279" s="144"/>
      <c r="AF279" s="144"/>
      <c r="AG279" s="144"/>
      <c r="AH279" s="144"/>
      <c r="AI279" s="234"/>
      <c r="AJ279" s="144"/>
      <c r="AK279" s="144"/>
      <c r="AL279" s="144"/>
      <c r="AM279" s="144"/>
      <c r="AN279" s="144"/>
      <c r="AO279" s="144"/>
      <c r="AP279" s="144"/>
      <c r="AQ279" s="144"/>
      <c r="AR279" s="144"/>
      <c r="AS279" s="144"/>
      <c r="AT279" s="144"/>
      <c r="AU279" s="144"/>
      <c r="AV279" s="144"/>
      <c r="AW279" s="144"/>
      <c r="AX279" s="144"/>
      <c r="AY279" s="144"/>
      <c r="AZ279" s="144"/>
      <c r="BA279" s="144"/>
      <c r="BB279" s="144"/>
      <c r="BC279" s="144"/>
      <c r="BD279" s="144"/>
      <c r="BE279" s="144"/>
      <c r="BF279" s="144"/>
      <c r="BG279" s="144"/>
      <c r="BH279" s="144"/>
      <c r="BI279" s="144"/>
      <c r="BJ279" s="144"/>
      <c r="BK279" s="144"/>
      <c r="BL279" s="144"/>
      <c r="BM279" s="144"/>
      <c r="BN279" s="145"/>
    </row>
    <row r="280" spans="2:66" ht="20.100000000000001" customHeight="1" x14ac:dyDescent="0.25">
      <c r="B280" s="146" t="str">
        <f>IFERROR(IF(INDEX(TableEmployeeList[],Calc!$AC280,1)="","",INDEX(TableEmployeeList[],Calc!$AC280,1)),"")</f>
        <v/>
      </c>
      <c r="C280" s="147" t="str">
        <f>IFERROR(IF(INDEX(TableEmployeeList[],Calc!$AC280,2)="","",INDEX(TableEmployeeList[],Calc!$AC280,2)),"")</f>
        <v/>
      </c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4"/>
      <c r="AC280" s="144"/>
      <c r="AD280" s="144"/>
      <c r="AE280" s="144"/>
      <c r="AF280" s="144"/>
      <c r="AG280" s="144"/>
      <c r="AH280" s="144"/>
      <c r="AI280" s="234"/>
      <c r="AJ280" s="144"/>
      <c r="AK280" s="144"/>
      <c r="AL280" s="144"/>
      <c r="AM280" s="144"/>
      <c r="AN280" s="144"/>
      <c r="AO280" s="144"/>
      <c r="AP280" s="144"/>
      <c r="AQ280" s="144"/>
      <c r="AR280" s="144"/>
      <c r="AS280" s="144"/>
      <c r="AT280" s="144"/>
      <c r="AU280" s="144"/>
      <c r="AV280" s="144"/>
      <c r="AW280" s="144"/>
      <c r="AX280" s="144"/>
      <c r="AY280" s="144"/>
      <c r="AZ280" s="144"/>
      <c r="BA280" s="144"/>
      <c r="BB280" s="144"/>
      <c r="BC280" s="144"/>
      <c r="BD280" s="144"/>
      <c r="BE280" s="144"/>
      <c r="BF280" s="144"/>
      <c r="BG280" s="144"/>
      <c r="BH280" s="144"/>
      <c r="BI280" s="144"/>
      <c r="BJ280" s="144"/>
      <c r="BK280" s="144"/>
      <c r="BL280" s="144"/>
      <c r="BM280" s="144"/>
      <c r="BN280" s="145"/>
    </row>
    <row r="281" spans="2:66" ht="20.100000000000001" customHeight="1" x14ac:dyDescent="0.25">
      <c r="B281" s="146" t="str">
        <f>IFERROR(IF(INDEX(TableEmployeeList[],Calc!$AC281,1)="","",INDEX(TableEmployeeList[],Calc!$AC281,1)),"")</f>
        <v/>
      </c>
      <c r="C281" s="147" t="str">
        <f>IFERROR(IF(INDEX(TableEmployeeList[],Calc!$AC281,2)="","",INDEX(TableEmployeeList[],Calc!$AC281,2)),"")</f>
        <v/>
      </c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4"/>
      <c r="AC281" s="144"/>
      <c r="AD281" s="144"/>
      <c r="AE281" s="144"/>
      <c r="AF281" s="144"/>
      <c r="AG281" s="144"/>
      <c r="AH281" s="144"/>
      <c r="AI281" s="234"/>
      <c r="AJ281" s="144"/>
      <c r="AK281" s="144"/>
      <c r="AL281" s="144"/>
      <c r="AM281" s="144"/>
      <c r="AN281" s="144"/>
      <c r="AO281" s="144"/>
      <c r="AP281" s="144"/>
      <c r="AQ281" s="144"/>
      <c r="AR281" s="144"/>
      <c r="AS281" s="144"/>
      <c r="AT281" s="144"/>
      <c r="AU281" s="144"/>
      <c r="AV281" s="144"/>
      <c r="AW281" s="144"/>
      <c r="AX281" s="144"/>
      <c r="AY281" s="144"/>
      <c r="AZ281" s="144"/>
      <c r="BA281" s="144"/>
      <c r="BB281" s="144"/>
      <c r="BC281" s="144"/>
      <c r="BD281" s="144"/>
      <c r="BE281" s="144"/>
      <c r="BF281" s="144"/>
      <c r="BG281" s="144"/>
      <c r="BH281" s="144"/>
      <c r="BI281" s="144"/>
      <c r="BJ281" s="144"/>
      <c r="BK281" s="144"/>
      <c r="BL281" s="144"/>
      <c r="BM281" s="144"/>
      <c r="BN281" s="145"/>
    </row>
    <row r="282" spans="2:66" ht="20.100000000000001" customHeight="1" x14ac:dyDescent="0.25">
      <c r="B282" s="146" t="str">
        <f>IFERROR(IF(INDEX(TableEmployeeList[],Calc!$AC282,1)="","",INDEX(TableEmployeeList[],Calc!$AC282,1)),"")</f>
        <v/>
      </c>
      <c r="C282" s="147" t="str">
        <f>IFERROR(IF(INDEX(TableEmployeeList[],Calc!$AC282,2)="","",INDEX(TableEmployeeList[],Calc!$AC282,2)),"")</f>
        <v/>
      </c>
      <c r="D282" s="144"/>
      <c r="E282" s="144"/>
      <c r="F282" s="144"/>
      <c r="G282" s="144"/>
      <c r="H282" s="144"/>
      <c r="I282" s="144"/>
      <c r="J282" s="144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4"/>
      <c r="W282" s="144"/>
      <c r="X282" s="144"/>
      <c r="Y282" s="144"/>
      <c r="Z282" s="144"/>
      <c r="AA282" s="144"/>
      <c r="AB282" s="144"/>
      <c r="AC282" s="144"/>
      <c r="AD282" s="144"/>
      <c r="AE282" s="144"/>
      <c r="AF282" s="144"/>
      <c r="AG282" s="144"/>
      <c r="AH282" s="144"/>
      <c r="AI282" s="234"/>
      <c r="AJ282" s="144"/>
      <c r="AK282" s="144"/>
      <c r="AL282" s="144"/>
      <c r="AM282" s="144"/>
      <c r="AN282" s="144"/>
      <c r="AO282" s="144"/>
      <c r="AP282" s="144"/>
      <c r="AQ282" s="144"/>
      <c r="AR282" s="144"/>
      <c r="AS282" s="144"/>
      <c r="AT282" s="144"/>
      <c r="AU282" s="144"/>
      <c r="AV282" s="144"/>
      <c r="AW282" s="144"/>
      <c r="AX282" s="144"/>
      <c r="AY282" s="144"/>
      <c r="AZ282" s="144"/>
      <c r="BA282" s="144"/>
      <c r="BB282" s="144"/>
      <c r="BC282" s="144"/>
      <c r="BD282" s="144"/>
      <c r="BE282" s="144"/>
      <c r="BF282" s="144"/>
      <c r="BG282" s="144"/>
      <c r="BH282" s="144"/>
      <c r="BI282" s="144"/>
      <c r="BJ282" s="144"/>
      <c r="BK282" s="144"/>
      <c r="BL282" s="144"/>
      <c r="BM282" s="144"/>
      <c r="BN282" s="145"/>
    </row>
    <row r="283" spans="2:66" ht="20.100000000000001" customHeight="1" x14ac:dyDescent="0.25">
      <c r="B283" s="146" t="str">
        <f>IFERROR(IF(INDEX(TableEmployeeList[],Calc!$AC283,1)="","",INDEX(TableEmployeeList[],Calc!$AC283,1)),"")</f>
        <v/>
      </c>
      <c r="C283" s="147" t="str">
        <f>IFERROR(IF(INDEX(TableEmployeeList[],Calc!$AC283,2)="","",INDEX(TableEmployeeList[],Calc!$AC283,2)),"")</f>
        <v/>
      </c>
      <c r="D283" s="144"/>
      <c r="E283" s="144"/>
      <c r="F283" s="144"/>
      <c r="G283" s="144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4"/>
      <c r="W283" s="144"/>
      <c r="X283" s="144"/>
      <c r="Y283" s="144"/>
      <c r="Z283" s="144"/>
      <c r="AA283" s="144"/>
      <c r="AB283" s="144"/>
      <c r="AC283" s="144"/>
      <c r="AD283" s="144"/>
      <c r="AE283" s="144"/>
      <c r="AF283" s="144"/>
      <c r="AG283" s="144"/>
      <c r="AH283" s="144"/>
      <c r="AI283" s="234"/>
      <c r="AJ283" s="144"/>
      <c r="AK283" s="144"/>
      <c r="AL283" s="144"/>
      <c r="AM283" s="144"/>
      <c r="AN283" s="144"/>
      <c r="AO283" s="144"/>
      <c r="AP283" s="144"/>
      <c r="AQ283" s="144"/>
      <c r="AR283" s="144"/>
      <c r="AS283" s="144"/>
      <c r="AT283" s="144"/>
      <c r="AU283" s="144"/>
      <c r="AV283" s="144"/>
      <c r="AW283" s="144"/>
      <c r="AX283" s="144"/>
      <c r="AY283" s="144"/>
      <c r="AZ283" s="144"/>
      <c r="BA283" s="144"/>
      <c r="BB283" s="144"/>
      <c r="BC283" s="144"/>
      <c r="BD283" s="144"/>
      <c r="BE283" s="144"/>
      <c r="BF283" s="144"/>
      <c r="BG283" s="144"/>
      <c r="BH283" s="144"/>
      <c r="BI283" s="144"/>
      <c r="BJ283" s="144"/>
      <c r="BK283" s="144"/>
      <c r="BL283" s="144"/>
      <c r="BM283" s="144"/>
      <c r="BN283" s="145"/>
    </row>
    <row r="284" spans="2:66" ht="20.100000000000001" customHeight="1" x14ac:dyDescent="0.25">
      <c r="B284" s="146" t="str">
        <f>IFERROR(IF(INDEX(TableEmployeeList[],Calc!$AC284,1)="","",INDEX(TableEmployeeList[],Calc!$AC284,1)),"")</f>
        <v/>
      </c>
      <c r="C284" s="147" t="str">
        <f>IFERROR(IF(INDEX(TableEmployeeList[],Calc!$AC284,2)="","",INDEX(TableEmployeeList[],Calc!$AC284,2)),"")</f>
        <v/>
      </c>
      <c r="D284" s="144"/>
      <c r="E284" s="144"/>
      <c r="F284" s="144"/>
      <c r="G284" s="144"/>
      <c r="H284" s="144"/>
      <c r="I284" s="144"/>
      <c r="J284" s="144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4"/>
      <c r="W284" s="144"/>
      <c r="X284" s="144"/>
      <c r="Y284" s="144"/>
      <c r="Z284" s="144"/>
      <c r="AA284" s="144"/>
      <c r="AB284" s="144"/>
      <c r="AC284" s="144"/>
      <c r="AD284" s="144"/>
      <c r="AE284" s="144"/>
      <c r="AF284" s="144"/>
      <c r="AG284" s="144"/>
      <c r="AH284" s="144"/>
      <c r="AI284" s="234"/>
      <c r="AJ284" s="144"/>
      <c r="AK284" s="144"/>
      <c r="AL284" s="144"/>
      <c r="AM284" s="144"/>
      <c r="AN284" s="144"/>
      <c r="AO284" s="144"/>
      <c r="AP284" s="144"/>
      <c r="AQ284" s="144"/>
      <c r="AR284" s="144"/>
      <c r="AS284" s="144"/>
      <c r="AT284" s="144"/>
      <c r="AU284" s="144"/>
      <c r="AV284" s="144"/>
      <c r="AW284" s="144"/>
      <c r="AX284" s="144"/>
      <c r="AY284" s="144"/>
      <c r="AZ284" s="144"/>
      <c r="BA284" s="144"/>
      <c r="BB284" s="144"/>
      <c r="BC284" s="144"/>
      <c r="BD284" s="144"/>
      <c r="BE284" s="144"/>
      <c r="BF284" s="144"/>
      <c r="BG284" s="144"/>
      <c r="BH284" s="144"/>
      <c r="BI284" s="144"/>
      <c r="BJ284" s="144"/>
      <c r="BK284" s="144"/>
      <c r="BL284" s="144"/>
      <c r="BM284" s="144"/>
      <c r="BN284" s="145"/>
    </row>
    <row r="285" spans="2:66" ht="20.100000000000001" customHeight="1" x14ac:dyDescent="0.25">
      <c r="B285" s="146" t="str">
        <f>IFERROR(IF(INDEX(TableEmployeeList[],Calc!$AC285,1)="","",INDEX(TableEmployeeList[],Calc!$AC285,1)),"")</f>
        <v/>
      </c>
      <c r="C285" s="147" t="str">
        <f>IFERROR(IF(INDEX(TableEmployeeList[],Calc!$AC285,2)="","",INDEX(TableEmployeeList[],Calc!$AC285,2)),"")</f>
        <v/>
      </c>
      <c r="D285" s="144"/>
      <c r="E285" s="144"/>
      <c r="F285" s="144"/>
      <c r="G285" s="144"/>
      <c r="H285" s="144"/>
      <c r="I285" s="144"/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4"/>
      <c r="W285" s="144"/>
      <c r="X285" s="144"/>
      <c r="Y285" s="144"/>
      <c r="Z285" s="144"/>
      <c r="AA285" s="144"/>
      <c r="AB285" s="144"/>
      <c r="AC285" s="144"/>
      <c r="AD285" s="144"/>
      <c r="AE285" s="144"/>
      <c r="AF285" s="144"/>
      <c r="AG285" s="144"/>
      <c r="AH285" s="144"/>
      <c r="AI285" s="234"/>
      <c r="AJ285" s="144"/>
      <c r="AK285" s="144"/>
      <c r="AL285" s="144"/>
      <c r="AM285" s="144"/>
      <c r="AN285" s="144"/>
      <c r="AO285" s="144"/>
      <c r="AP285" s="144"/>
      <c r="AQ285" s="144"/>
      <c r="AR285" s="144"/>
      <c r="AS285" s="144"/>
      <c r="AT285" s="144"/>
      <c r="AU285" s="144"/>
      <c r="AV285" s="144"/>
      <c r="AW285" s="144"/>
      <c r="AX285" s="144"/>
      <c r="AY285" s="144"/>
      <c r="AZ285" s="144"/>
      <c r="BA285" s="144"/>
      <c r="BB285" s="144"/>
      <c r="BC285" s="144"/>
      <c r="BD285" s="144"/>
      <c r="BE285" s="144"/>
      <c r="BF285" s="144"/>
      <c r="BG285" s="144"/>
      <c r="BH285" s="144"/>
      <c r="BI285" s="144"/>
      <c r="BJ285" s="144"/>
      <c r="BK285" s="144"/>
      <c r="BL285" s="144"/>
      <c r="BM285" s="144"/>
      <c r="BN285" s="145"/>
    </row>
    <row r="286" spans="2:66" ht="20.100000000000001" customHeight="1" x14ac:dyDescent="0.25">
      <c r="B286" s="146" t="str">
        <f>IFERROR(IF(INDEX(TableEmployeeList[],Calc!$AC286,1)="","",INDEX(TableEmployeeList[],Calc!$AC286,1)),"")</f>
        <v/>
      </c>
      <c r="C286" s="147" t="str">
        <f>IFERROR(IF(INDEX(TableEmployeeList[],Calc!$AC286,2)="","",INDEX(TableEmployeeList[],Calc!$AC286,2)),"")</f>
        <v/>
      </c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4"/>
      <c r="W286" s="144"/>
      <c r="X286" s="144"/>
      <c r="Y286" s="144"/>
      <c r="Z286" s="144"/>
      <c r="AA286" s="144"/>
      <c r="AB286" s="144"/>
      <c r="AC286" s="144"/>
      <c r="AD286" s="144"/>
      <c r="AE286" s="144"/>
      <c r="AF286" s="144"/>
      <c r="AG286" s="144"/>
      <c r="AH286" s="144"/>
      <c r="AI286" s="234"/>
      <c r="AJ286" s="144"/>
      <c r="AK286" s="144"/>
      <c r="AL286" s="144"/>
      <c r="AM286" s="144"/>
      <c r="AN286" s="144"/>
      <c r="AO286" s="144"/>
      <c r="AP286" s="144"/>
      <c r="AQ286" s="144"/>
      <c r="AR286" s="144"/>
      <c r="AS286" s="144"/>
      <c r="AT286" s="144"/>
      <c r="AU286" s="144"/>
      <c r="AV286" s="144"/>
      <c r="AW286" s="144"/>
      <c r="AX286" s="144"/>
      <c r="AY286" s="144"/>
      <c r="AZ286" s="144"/>
      <c r="BA286" s="144"/>
      <c r="BB286" s="144"/>
      <c r="BC286" s="144"/>
      <c r="BD286" s="144"/>
      <c r="BE286" s="144"/>
      <c r="BF286" s="144"/>
      <c r="BG286" s="144"/>
      <c r="BH286" s="144"/>
      <c r="BI286" s="144"/>
      <c r="BJ286" s="144"/>
      <c r="BK286" s="144"/>
      <c r="BL286" s="144"/>
      <c r="BM286" s="144"/>
      <c r="BN286" s="145"/>
    </row>
    <row r="287" spans="2:66" ht="20.100000000000001" customHeight="1" x14ac:dyDescent="0.25">
      <c r="B287" s="146" t="str">
        <f>IFERROR(IF(INDEX(TableEmployeeList[],Calc!$AC287,1)="","",INDEX(TableEmployeeList[],Calc!$AC287,1)),"")</f>
        <v/>
      </c>
      <c r="C287" s="147" t="str">
        <f>IFERROR(IF(INDEX(TableEmployeeList[],Calc!$AC287,2)="","",INDEX(TableEmployeeList[],Calc!$AC287,2)),"")</f>
        <v/>
      </c>
      <c r="D287" s="144"/>
      <c r="E287" s="144"/>
      <c r="F287" s="144"/>
      <c r="G287" s="144"/>
      <c r="H287" s="144"/>
      <c r="I287" s="144"/>
      <c r="J287" s="144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4"/>
      <c r="W287" s="144"/>
      <c r="X287" s="144"/>
      <c r="Y287" s="144"/>
      <c r="Z287" s="144"/>
      <c r="AA287" s="144"/>
      <c r="AB287" s="144"/>
      <c r="AC287" s="144"/>
      <c r="AD287" s="144"/>
      <c r="AE287" s="144"/>
      <c r="AF287" s="144"/>
      <c r="AG287" s="144"/>
      <c r="AH287" s="144"/>
      <c r="AI287" s="234"/>
      <c r="AJ287" s="144"/>
      <c r="AK287" s="144"/>
      <c r="AL287" s="144"/>
      <c r="AM287" s="144"/>
      <c r="AN287" s="144"/>
      <c r="AO287" s="144"/>
      <c r="AP287" s="144"/>
      <c r="AQ287" s="144"/>
      <c r="AR287" s="144"/>
      <c r="AS287" s="144"/>
      <c r="AT287" s="144"/>
      <c r="AU287" s="144"/>
      <c r="AV287" s="144"/>
      <c r="AW287" s="144"/>
      <c r="AX287" s="144"/>
      <c r="AY287" s="144"/>
      <c r="AZ287" s="144"/>
      <c r="BA287" s="144"/>
      <c r="BB287" s="144"/>
      <c r="BC287" s="144"/>
      <c r="BD287" s="144"/>
      <c r="BE287" s="144"/>
      <c r="BF287" s="144"/>
      <c r="BG287" s="144"/>
      <c r="BH287" s="144"/>
      <c r="BI287" s="144"/>
      <c r="BJ287" s="144"/>
      <c r="BK287" s="144"/>
      <c r="BL287" s="144"/>
      <c r="BM287" s="144"/>
      <c r="BN287" s="145"/>
    </row>
    <row r="288" spans="2:66" ht="20.100000000000001" customHeight="1" x14ac:dyDescent="0.25">
      <c r="B288" s="146" t="str">
        <f>IFERROR(IF(INDEX(TableEmployeeList[],Calc!$AC288,1)="","",INDEX(TableEmployeeList[],Calc!$AC288,1)),"")</f>
        <v/>
      </c>
      <c r="C288" s="147" t="str">
        <f>IFERROR(IF(INDEX(TableEmployeeList[],Calc!$AC288,2)="","",INDEX(TableEmployeeList[],Calc!$AC288,2)),"")</f>
        <v/>
      </c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4"/>
      <c r="W288" s="144"/>
      <c r="X288" s="144"/>
      <c r="Y288" s="144"/>
      <c r="Z288" s="144"/>
      <c r="AA288" s="144"/>
      <c r="AB288" s="144"/>
      <c r="AC288" s="144"/>
      <c r="AD288" s="144"/>
      <c r="AE288" s="144"/>
      <c r="AF288" s="144"/>
      <c r="AG288" s="144"/>
      <c r="AH288" s="144"/>
      <c r="AI288" s="234"/>
      <c r="AJ288" s="144"/>
      <c r="AK288" s="144"/>
      <c r="AL288" s="144"/>
      <c r="AM288" s="144"/>
      <c r="AN288" s="144"/>
      <c r="AO288" s="144"/>
      <c r="AP288" s="144"/>
      <c r="AQ288" s="144"/>
      <c r="AR288" s="144"/>
      <c r="AS288" s="144"/>
      <c r="AT288" s="144"/>
      <c r="AU288" s="144"/>
      <c r="AV288" s="144"/>
      <c r="AW288" s="144"/>
      <c r="AX288" s="144"/>
      <c r="AY288" s="144"/>
      <c r="AZ288" s="144"/>
      <c r="BA288" s="144"/>
      <c r="BB288" s="144"/>
      <c r="BC288" s="144"/>
      <c r="BD288" s="144"/>
      <c r="BE288" s="144"/>
      <c r="BF288" s="144"/>
      <c r="BG288" s="144"/>
      <c r="BH288" s="144"/>
      <c r="BI288" s="144"/>
      <c r="BJ288" s="144"/>
      <c r="BK288" s="144"/>
      <c r="BL288" s="144"/>
      <c r="BM288" s="144"/>
      <c r="BN288" s="145"/>
    </row>
    <row r="289" spans="2:66" ht="20.100000000000001" customHeight="1" x14ac:dyDescent="0.25">
      <c r="B289" s="146" t="str">
        <f>IFERROR(IF(INDEX(TableEmployeeList[],Calc!$AC289,1)="","",INDEX(TableEmployeeList[],Calc!$AC289,1)),"")</f>
        <v/>
      </c>
      <c r="C289" s="147" t="str">
        <f>IFERROR(IF(INDEX(TableEmployeeList[],Calc!$AC289,2)="","",INDEX(TableEmployeeList[],Calc!$AC289,2)),"")</f>
        <v/>
      </c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  <c r="W289" s="144"/>
      <c r="X289" s="144"/>
      <c r="Y289" s="144"/>
      <c r="Z289" s="144"/>
      <c r="AA289" s="144"/>
      <c r="AB289" s="144"/>
      <c r="AC289" s="144"/>
      <c r="AD289" s="144"/>
      <c r="AE289" s="144"/>
      <c r="AF289" s="144"/>
      <c r="AG289" s="144"/>
      <c r="AH289" s="144"/>
      <c r="AI289" s="234"/>
      <c r="AJ289" s="144"/>
      <c r="AK289" s="144"/>
      <c r="AL289" s="144"/>
      <c r="AM289" s="144"/>
      <c r="AN289" s="144"/>
      <c r="AO289" s="144"/>
      <c r="AP289" s="144"/>
      <c r="AQ289" s="144"/>
      <c r="AR289" s="144"/>
      <c r="AS289" s="144"/>
      <c r="AT289" s="144"/>
      <c r="AU289" s="144"/>
      <c r="AV289" s="144"/>
      <c r="AW289" s="144"/>
      <c r="AX289" s="144"/>
      <c r="AY289" s="144"/>
      <c r="AZ289" s="144"/>
      <c r="BA289" s="144"/>
      <c r="BB289" s="144"/>
      <c r="BC289" s="144"/>
      <c r="BD289" s="144"/>
      <c r="BE289" s="144"/>
      <c r="BF289" s="144"/>
      <c r="BG289" s="144"/>
      <c r="BH289" s="144"/>
      <c r="BI289" s="144"/>
      <c r="BJ289" s="144"/>
      <c r="BK289" s="144"/>
      <c r="BL289" s="144"/>
      <c r="BM289" s="144"/>
      <c r="BN289" s="145"/>
    </row>
    <row r="290" spans="2:66" ht="20.100000000000001" customHeight="1" x14ac:dyDescent="0.25">
      <c r="B290" s="146" t="str">
        <f>IFERROR(IF(INDEX(TableEmployeeList[],Calc!$AC290,1)="","",INDEX(TableEmployeeList[],Calc!$AC290,1)),"")</f>
        <v/>
      </c>
      <c r="C290" s="147" t="str">
        <f>IFERROR(IF(INDEX(TableEmployeeList[],Calc!$AC290,2)="","",INDEX(TableEmployeeList[],Calc!$AC290,2)),"")</f>
        <v/>
      </c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4"/>
      <c r="W290" s="144"/>
      <c r="X290" s="144"/>
      <c r="Y290" s="144"/>
      <c r="Z290" s="144"/>
      <c r="AA290" s="144"/>
      <c r="AB290" s="144"/>
      <c r="AC290" s="144"/>
      <c r="AD290" s="144"/>
      <c r="AE290" s="144"/>
      <c r="AF290" s="144"/>
      <c r="AG290" s="144"/>
      <c r="AH290" s="144"/>
      <c r="AI290" s="234"/>
      <c r="AJ290" s="144"/>
      <c r="AK290" s="144"/>
      <c r="AL290" s="144"/>
      <c r="AM290" s="144"/>
      <c r="AN290" s="144"/>
      <c r="AO290" s="144"/>
      <c r="AP290" s="144"/>
      <c r="AQ290" s="144"/>
      <c r="AR290" s="144"/>
      <c r="AS290" s="144"/>
      <c r="AT290" s="144"/>
      <c r="AU290" s="144"/>
      <c r="AV290" s="144"/>
      <c r="AW290" s="144"/>
      <c r="AX290" s="144"/>
      <c r="AY290" s="144"/>
      <c r="AZ290" s="144"/>
      <c r="BA290" s="144"/>
      <c r="BB290" s="144"/>
      <c r="BC290" s="144"/>
      <c r="BD290" s="144"/>
      <c r="BE290" s="144"/>
      <c r="BF290" s="144"/>
      <c r="BG290" s="144"/>
      <c r="BH290" s="144"/>
      <c r="BI290" s="144"/>
      <c r="BJ290" s="144"/>
      <c r="BK290" s="144"/>
      <c r="BL290" s="144"/>
      <c r="BM290" s="144"/>
      <c r="BN290" s="145"/>
    </row>
    <row r="291" spans="2:66" ht="20.100000000000001" customHeight="1" x14ac:dyDescent="0.25">
      <c r="B291" s="146" t="str">
        <f>IFERROR(IF(INDEX(TableEmployeeList[],Calc!$AC291,1)="","",INDEX(TableEmployeeList[],Calc!$AC291,1)),"")</f>
        <v/>
      </c>
      <c r="C291" s="147" t="str">
        <f>IFERROR(IF(INDEX(TableEmployeeList[],Calc!$AC291,2)="","",INDEX(TableEmployeeList[],Calc!$AC291,2)),"")</f>
        <v/>
      </c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4"/>
      <c r="W291" s="144"/>
      <c r="X291" s="144"/>
      <c r="Y291" s="144"/>
      <c r="Z291" s="144"/>
      <c r="AA291" s="144"/>
      <c r="AB291" s="144"/>
      <c r="AC291" s="144"/>
      <c r="AD291" s="144"/>
      <c r="AE291" s="144"/>
      <c r="AF291" s="144"/>
      <c r="AG291" s="144"/>
      <c r="AH291" s="144"/>
      <c r="AI291" s="234"/>
      <c r="AJ291" s="144"/>
      <c r="AK291" s="144"/>
      <c r="AL291" s="144"/>
      <c r="AM291" s="144"/>
      <c r="AN291" s="144"/>
      <c r="AO291" s="144"/>
      <c r="AP291" s="144"/>
      <c r="AQ291" s="144"/>
      <c r="AR291" s="144"/>
      <c r="AS291" s="144"/>
      <c r="AT291" s="144"/>
      <c r="AU291" s="144"/>
      <c r="AV291" s="144"/>
      <c r="AW291" s="144"/>
      <c r="AX291" s="144"/>
      <c r="AY291" s="144"/>
      <c r="AZ291" s="144"/>
      <c r="BA291" s="144"/>
      <c r="BB291" s="144"/>
      <c r="BC291" s="144"/>
      <c r="BD291" s="144"/>
      <c r="BE291" s="144"/>
      <c r="BF291" s="144"/>
      <c r="BG291" s="144"/>
      <c r="BH291" s="144"/>
      <c r="BI291" s="144"/>
      <c r="BJ291" s="144"/>
      <c r="BK291" s="144"/>
      <c r="BL291" s="144"/>
      <c r="BM291" s="144"/>
      <c r="BN291" s="145"/>
    </row>
    <row r="292" spans="2:66" ht="20.100000000000001" customHeight="1" x14ac:dyDescent="0.25">
      <c r="B292" s="146" t="str">
        <f>IFERROR(IF(INDEX(TableEmployeeList[],Calc!$AC292,1)="","",INDEX(TableEmployeeList[],Calc!$AC292,1)),"")</f>
        <v/>
      </c>
      <c r="C292" s="147" t="str">
        <f>IFERROR(IF(INDEX(TableEmployeeList[],Calc!$AC292,2)="","",INDEX(TableEmployeeList[],Calc!$AC292,2)),"")</f>
        <v/>
      </c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4"/>
      <c r="W292" s="144"/>
      <c r="X292" s="144"/>
      <c r="Y292" s="144"/>
      <c r="Z292" s="144"/>
      <c r="AA292" s="144"/>
      <c r="AB292" s="144"/>
      <c r="AC292" s="144"/>
      <c r="AD292" s="144"/>
      <c r="AE292" s="144"/>
      <c r="AF292" s="144"/>
      <c r="AG292" s="144"/>
      <c r="AH292" s="144"/>
      <c r="AI292" s="234"/>
      <c r="AJ292" s="144"/>
      <c r="AK292" s="144"/>
      <c r="AL292" s="144"/>
      <c r="AM292" s="144"/>
      <c r="AN292" s="144"/>
      <c r="AO292" s="144"/>
      <c r="AP292" s="144"/>
      <c r="AQ292" s="144"/>
      <c r="AR292" s="144"/>
      <c r="AS292" s="144"/>
      <c r="AT292" s="144"/>
      <c r="AU292" s="144"/>
      <c r="AV292" s="144"/>
      <c r="AW292" s="144"/>
      <c r="AX292" s="144"/>
      <c r="AY292" s="144"/>
      <c r="AZ292" s="144"/>
      <c r="BA292" s="144"/>
      <c r="BB292" s="144"/>
      <c r="BC292" s="144"/>
      <c r="BD292" s="144"/>
      <c r="BE292" s="144"/>
      <c r="BF292" s="144"/>
      <c r="BG292" s="144"/>
      <c r="BH292" s="144"/>
      <c r="BI292" s="144"/>
      <c r="BJ292" s="144"/>
      <c r="BK292" s="144"/>
      <c r="BL292" s="144"/>
      <c r="BM292" s="144"/>
      <c r="BN292" s="145"/>
    </row>
    <row r="293" spans="2:66" ht="20.100000000000001" customHeight="1" x14ac:dyDescent="0.25">
      <c r="B293" s="146" t="str">
        <f>IFERROR(IF(INDEX(TableEmployeeList[],Calc!$AC293,1)="","",INDEX(TableEmployeeList[],Calc!$AC293,1)),"")</f>
        <v/>
      </c>
      <c r="C293" s="147" t="str">
        <f>IFERROR(IF(INDEX(TableEmployeeList[],Calc!$AC293,2)="","",INDEX(TableEmployeeList[],Calc!$AC293,2)),"")</f>
        <v/>
      </c>
      <c r="D293" s="144"/>
      <c r="E293" s="144"/>
      <c r="F293" s="144"/>
      <c r="G293" s="144"/>
      <c r="H293" s="144"/>
      <c r="I293" s="144"/>
      <c r="J293" s="144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4"/>
      <c r="W293" s="144"/>
      <c r="X293" s="144"/>
      <c r="Y293" s="144"/>
      <c r="Z293" s="144"/>
      <c r="AA293" s="144"/>
      <c r="AB293" s="144"/>
      <c r="AC293" s="144"/>
      <c r="AD293" s="144"/>
      <c r="AE293" s="144"/>
      <c r="AF293" s="144"/>
      <c r="AG293" s="144"/>
      <c r="AH293" s="144"/>
      <c r="AI293" s="234"/>
      <c r="AJ293" s="144"/>
      <c r="AK293" s="144"/>
      <c r="AL293" s="144"/>
      <c r="AM293" s="144"/>
      <c r="AN293" s="144"/>
      <c r="AO293" s="144"/>
      <c r="AP293" s="144"/>
      <c r="AQ293" s="144"/>
      <c r="AR293" s="144"/>
      <c r="AS293" s="144"/>
      <c r="AT293" s="144"/>
      <c r="AU293" s="144"/>
      <c r="AV293" s="144"/>
      <c r="AW293" s="144"/>
      <c r="AX293" s="144"/>
      <c r="AY293" s="144"/>
      <c r="AZ293" s="144"/>
      <c r="BA293" s="144"/>
      <c r="BB293" s="144"/>
      <c r="BC293" s="144"/>
      <c r="BD293" s="144"/>
      <c r="BE293" s="144"/>
      <c r="BF293" s="144"/>
      <c r="BG293" s="144"/>
      <c r="BH293" s="144"/>
      <c r="BI293" s="144"/>
      <c r="BJ293" s="144"/>
      <c r="BK293" s="144"/>
      <c r="BL293" s="144"/>
      <c r="BM293" s="144"/>
      <c r="BN293" s="145"/>
    </row>
    <row r="294" spans="2:66" ht="20.100000000000001" customHeight="1" x14ac:dyDescent="0.25">
      <c r="B294" s="146" t="str">
        <f>IFERROR(IF(INDEX(TableEmployeeList[],Calc!$AC294,1)="","",INDEX(TableEmployeeList[],Calc!$AC294,1)),"")</f>
        <v/>
      </c>
      <c r="C294" s="147" t="str">
        <f>IFERROR(IF(INDEX(TableEmployeeList[],Calc!$AC294,2)="","",INDEX(TableEmployeeList[],Calc!$AC294,2)),"")</f>
        <v/>
      </c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44"/>
      <c r="Z294" s="144"/>
      <c r="AA294" s="144"/>
      <c r="AB294" s="144"/>
      <c r="AC294" s="144"/>
      <c r="AD294" s="144"/>
      <c r="AE294" s="144"/>
      <c r="AF294" s="144"/>
      <c r="AG294" s="144"/>
      <c r="AH294" s="144"/>
      <c r="AI294" s="234"/>
      <c r="AJ294" s="144"/>
      <c r="AK294" s="144"/>
      <c r="AL294" s="144"/>
      <c r="AM294" s="144"/>
      <c r="AN294" s="144"/>
      <c r="AO294" s="144"/>
      <c r="AP294" s="144"/>
      <c r="AQ294" s="144"/>
      <c r="AR294" s="144"/>
      <c r="AS294" s="144"/>
      <c r="AT294" s="144"/>
      <c r="AU294" s="144"/>
      <c r="AV294" s="144"/>
      <c r="AW294" s="144"/>
      <c r="AX294" s="144"/>
      <c r="AY294" s="144"/>
      <c r="AZ294" s="144"/>
      <c r="BA294" s="144"/>
      <c r="BB294" s="144"/>
      <c r="BC294" s="144"/>
      <c r="BD294" s="144"/>
      <c r="BE294" s="144"/>
      <c r="BF294" s="144"/>
      <c r="BG294" s="144"/>
      <c r="BH294" s="144"/>
      <c r="BI294" s="144"/>
      <c r="BJ294" s="144"/>
      <c r="BK294" s="144"/>
      <c r="BL294" s="144"/>
      <c r="BM294" s="144"/>
      <c r="BN294" s="145"/>
    </row>
    <row r="295" spans="2:66" ht="20.100000000000001" customHeight="1" x14ac:dyDescent="0.25">
      <c r="B295" s="146" t="str">
        <f>IFERROR(IF(INDEX(TableEmployeeList[],Calc!$AC295,1)="","",INDEX(TableEmployeeList[],Calc!$AC295,1)),"")</f>
        <v/>
      </c>
      <c r="C295" s="147" t="str">
        <f>IFERROR(IF(INDEX(TableEmployeeList[],Calc!$AC295,2)="","",INDEX(TableEmployeeList[],Calc!$AC295,2)),"")</f>
        <v/>
      </c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4"/>
      <c r="W295" s="144"/>
      <c r="X295" s="144"/>
      <c r="Y295" s="144"/>
      <c r="Z295" s="144"/>
      <c r="AA295" s="144"/>
      <c r="AB295" s="144"/>
      <c r="AC295" s="144"/>
      <c r="AD295" s="144"/>
      <c r="AE295" s="144"/>
      <c r="AF295" s="144"/>
      <c r="AG295" s="144"/>
      <c r="AH295" s="144"/>
      <c r="AI295" s="234"/>
      <c r="AJ295" s="144"/>
      <c r="AK295" s="144"/>
      <c r="AL295" s="144"/>
      <c r="AM295" s="144"/>
      <c r="AN295" s="144"/>
      <c r="AO295" s="144"/>
      <c r="AP295" s="144"/>
      <c r="AQ295" s="144"/>
      <c r="AR295" s="144"/>
      <c r="AS295" s="144"/>
      <c r="AT295" s="144"/>
      <c r="AU295" s="144"/>
      <c r="AV295" s="144"/>
      <c r="AW295" s="144"/>
      <c r="AX295" s="144"/>
      <c r="AY295" s="144"/>
      <c r="AZ295" s="144"/>
      <c r="BA295" s="144"/>
      <c r="BB295" s="144"/>
      <c r="BC295" s="144"/>
      <c r="BD295" s="144"/>
      <c r="BE295" s="144"/>
      <c r="BF295" s="144"/>
      <c r="BG295" s="144"/>
      <c r="BH295" s="144"/>
      <c r="BI295" s="144"/>
      <c r="BJ295" s="144"/>
      <c r="BK295" s="144"/>
      <c r="BL295" s="144"/>
      <c r="BM295" s="144"/>
      <c r="BN295" s="145"/>
    </row>
    <row r="296" spans="2:66" ht="20.100000000000001" customHeight="1" x14ac:dyDescent="0.25">
      <c r="B296" s="146" t="str">
        <f>IFERROR(IF(INDEX(TableEmployeeList[],Calc!$AC296,1)="","",INDEX(TableEmployeeList[],Calc!$AC296,1)),"")</f>
        <v/>
      </c>
      <c r="C296" s="147" t="str">
        <f>IFERROR(IF(INDEX(TableEmployeeList[],Calc!$AC296,2)="","",INDEX(TableEmployeeList[],Calc!$AC296,2)),"")</f>
        <v/>
      </c>
      <c r="D296" s="144"/>
      <c r="E296" s="144"/>
      <c r="F296" s="144"/>
      <c r="G296" s="144"/>
      <c r="H296" s="144"/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4"/>
      <c r="W296" s="144"/>
      <c r="X296" s="144"/>
      <c r="Y296" s="144"/>
      <c r="Z296" s="144"/>
      <c r="AA296" s="144"/>
      <c r="AB296" s="144"/>
      <c r="AC296" s="144"/>
      <c r="AD296" s="144"/>
      <c r="AE296" s="144"/>
      <c r="AF296" s="144"/>
      <c r="AG296" s="144"/>
      <c r="AH296" s="144"/>
      <c r="AI296" s="234"/>
      <c r="AJ296" s="144"/>
      <c r="AK296" s="144"/>
      <c r="AL296" s="144"/>
      <c r="AM296" s="144"/>
      <c r="AN296" s="144"/>
      <c r="AO296" s="144"/>
      <c r="AP296" s="144"/>
      <c r="AQ296" s="144"/>
      <c r="AR296" s="144"/>
      <c r="AS296" s="144"/>
      <c r="AT296" s="144"/>
      <c r="AU296" s="144"/>
      <c r="AV296" s="144"/>
      <c r="AW296" s="144"/>
      <c r="AX296" s="144"/>
      <c r="AY296" s="144"/>
      <c r="AZ296" s="144"/>
      <c r="BA296" s="144"/>
      <c r="BB296" s="144"/>
      <c r="BC296" s="144"/>
      <c r="BD296" s="144"/>
      <c r="BE296" s="144"/>
      <c r="BF296" s="144"/>
      <c r="BG296" s="144"/>
      <c r="BH296" s="144"/>
      <c r="BI296" s="144"/>
      <c r="BJ296" s="144"/>
      <c r="BK296" s="144"/>
      <c r="BL296" s="144"/>
      <c r="BM296" s="144"/>
      <c r="BN296" s="145"/>
    </row>
    <row r="297" spans="2:66" ht="20.100000000000001" customHeight="1" x14ac:dyDescent="0.25">
      <c r="B297" s="146" t="str">
        <f>IFERROR(IF(INDEX(TableEmployeeList[],Calc!$AC297,1)="","",INDEX(TableEmployeeList[],Calc!$AC297,1)),"")</f>
        <v/>
      </c>
      <c r="C297" s="147" t="str">
        <f>IFERROR(IF(INDEX(TableEmployeeList[],Calc!$AC297,2)="","",INDEX(TableEmployeeList[],Calc!$AC297,2)),"")</f>
        <v/>
      </c>
      <c r="D297" s="144"/>
      <c r="E297" s="144"/>
      <c r="F297" s="144"/>
      <c r="G297" s="144"/>
      <c r="H297" s="144"/>
      <c r="I297" s="144"/>
      <c r="J297" s="144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4"/>
      <c r="W297" s="144"/>
      <c r="X297" s="144"/>
      <c r="Y297" s="144"/>
      <c r="Z297" s="144"/>
      <c r="AA297" s="144"/>
      <c r="AB297" s="144"/>
      <c r="AC297" s="144"/>
      <c r="AD297" s="144"/>
      <c r="AE297" s="144"/>
      <c r="AF297" s="144"/>
      <c r="AG297" s="144"/>
      <c r="AH297" s="144"/>
      <c r="AI297" s="234"/>
      <c r="AJ297" s="144"/>
      <c r="AK297" s="144"/>
      <c r="AL297" s="144"/>
      <c r="AM297" s="144"/>
      <c r="AN297" s="144"/>
      <c r="AO297" s="144"/>
      <c r="AP297" s="144"/>
      <c r="AQ297" s="144"/>
      <c r="AR297" s="144"/>
      <c r="AS297" s="144"/>
      <c r="AT297" s="144"/>
      <c r="AU297" s="144"/>
      <c r="AV297" s="144"/>
      <c r="AW297" s="144"/>
      <c r="AX297" s="144"/>
      <c r="AY297" s="144"/>
      <c r="AZ297" s="144"/>
      <c r="BA297" s="144"/>
      <c r="BB297" s="144"/>
      <c r="BC297" s="144"/>
      <c r="BD297" s="144"/>
      <c r="BE297" s="144"/>
      <c r="BF297" s="144"/>
      <c r="BG297" s="144"/>
      <c r="BH297" s="144"/>
      <c r="BI297" s="144"/>
      <c r="BJ297" s="144"/>
      <c r="BK297" s="144"/>
      <c r="BL297" s="144"/>
      <c r="BM297" s="144"/>
      <c r="BN297" s="145"/>
    </row>
    <row r="298" spans="2:66" ht="20.100000000000001" customHeight="1" x14ac:dyDescent="0.25">
      <c r="B298" s="146" t="str">
        <f>IFERROR(IF(INDEX(TableEmployeeList[],Calc!$AC298,1)="","",INDEX(TableEmployeeList[],Calc!$AC298,1)),"")</f>
        <v/>
      </c>
      <c r="C298" s="147" t="str">
        <f>IFERROR(IF(INDEX(TableEmployeeList[],Calc!$AC298,2)="","",INDEX(TableEmployeeList[],Calc!$AC298,2)),"")</f>
        <v/>
      </c>
      <c r="D298" s="144"/>
      <c r="E298" s="144"/>
      <c r="F298" s="144"/>
      <c r="G298" s="144"/>
      <c r="H298" s="144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  <c r="W298" s="144"/>
      <c r="X298" s="144"/>
      <c r="Y298" s="144"/>
      <c r="Z298" s="144"/>
      <c r="AA298" s="144"/>
      <c r="AB298" s="144"/>
      <c r="AC298" s="144"/>
      <c r="AD298" s="144"/>
      <c r="AE298" s="144"/>
      <c r="AF298" s="144"/>
      <c r="AG298" s="144"/>
      <c r="AH298" s="144"/>
      <c r="AI298" s="234"/>
      <c r="AJ298" s="144"/>
      <c r="AK298" s="144"/>
      <c r="AL298" s="144"/>
      <c r="AM298" s="144"/>
      <c r="AN298" s="144"/>
      <c r="AO298" s="144"/>
      <c r="AP298" s="144"/>
      <c r="AQ298" s="144"/>
      <c r="AR298" s="144"/>
      <c r="AS298" s="144"/>
      <c r="AT298" s="144"/>
      <c r="AU298" s="144"/>
      <c r="AV298" s="144"/>
      <c r="AW298" s="144"/>
      <c r="AX298" s="144"/>
      <c r="AY298" s="144"/>
      <c r="AZ298" s="144"/>
      <c r="BA298" s="144"/>
      <c r="BB298" s="144"/>
      <c r="BC298" s="144"/>
      <c r="BD298" s="144"/>
      <c r="BE298" s="144"/>
      <c r="BF298" s="144"/>
      <c r="BG298" s="144"/>
      <c r="BH298" s="144"/>
      <c r="BI298" s="144"/>
      <c r="BJ298" s="144"/>
      <c r="BK298" s="144"/>
      <c r="BL298" s="144"/>
      <c r="BM298" s="144"/>
      <c r="BN298" s="145"/>
    </row>
    <row r="299" spans="2:66" ht="20.100000000000001" customHeight="1" x14ac:dyDescent="0.25">
      <c r="B299" s="146" t="str">
        <f>IFERROR(IF(INDEX(TableEmployeeList[],Calc!$AC299,1)="","",INDEX(TableEmployeeList[],Calc!$AC299,1)),"")</f>
        <v/>
      </c>
      <c r="C299" s="147" t="str">
        <f>IFERROR(IF(INDEX(TableEmployeeList[],Calc!$AC299,2)="","",INDEX(TableEmployeeList[],Calc!$AC299,2)),"")</f>
        <v/>
      </c>
      <c r="D299" s="144"/>
      <c r="E299" s="144"/>
      <c r="F299" s="144"/>
      <c r="G299" s="144"/>
      <c r="H299" s="144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  <c r="W299" s="144"/>
      <c r="X299" s="144"/>
      <c r="Y299" s="144"/>
      <c r="Z299" s="144"/>
      <c r="AA299" s="144"/>
      <c r="AB299" s="144"/>
      <c r="AC299" s="144"/>
      <c r="AD299" s="144"/>
      <c r="AE299" s="144"/>
      <c r="AF299" s="144"/>
      <c r="AG299" s="144"/>
      <c r="AH299" s="144"/>
      <c r="AI299" s="234"/>
      <c r="AJ299" s="144"/>
      <c r="AK299" s="144"/>
      <c r="AL299" s="144"/>
      <c r="AM299" s="144"/>
      <c r="AN299" s="144"/>
      <c r="AO299" s="144"/>
      <c r="AP299" s="144"/>
      <c r="AQ299" s="144"/>
      <c r="AR299" s="144"/>
      <c r="AS299" s="144"/>
      <c r="AT299" s="144"/>
      <c r="AU299" s="144"/>
      <c r="AV299" s="144"/>
      <c r="AW299" s="144"/>
      <c r="AX299" s="144"/>
      <c r="AY299" s="144"/>
      <c r="AZ299" s="144"/>
      <c r="BA299" s="144"/>
      <c r="BB299" s="144"/>
      <c r="BC299" s="144"/>
      <c r="BD299" s="144"/>
      <c r="BE299" s="144"/>
      <c r="BF299" s="144"/>
      <c r="BG299" s="144"/>
      <c r="BH299" s="144"/>
      <c r="BI299" s="144"/>
      <c r="BJ299" s="144"/>
      <c r="BK299" s="144"/>
      <c r="BL299" s="144"/>
      <c r="BM299" s="144"/>
      <c r="BN299" s="145"/>
    </row>
    <row r="300" spans="2:66" ht="20.100000000000001" customHeight="1" x14ac:dyDescent="0.25">
      <c r="B300" s="146" t="str">
        <f>IFERROR(IF(INDEX(TableEmployeeList[],Calc!$AC300,1)="","",INDEX(TableEmployeeList[],Calc!$AC300,1)),"")</f>
        <v/>
      </c>
      <c r="C300" s="147" t="str">
        <f>IFERROR(IF(INDEX(TableEmployeeList[],Calc!$AC300,2)="","",INDEX(TableEmployeeList[],Calc!$AC300,2)),"")</f>
        <v/>
      </c>
      <c r="D300" s="144"/>
      <c r="E300" s="144"/>
      <c r="F300" s="144"/>
      <c r="G300" s="144"/>
      <c r="H300" s="144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  <c r="W300" s="144"/>
      <c r="X300" s="144"/>
      <c r="Y300" s="144"/>
      <c r="Z300" s="144"/>
      <c r="AA300" s="144"/>
      <c r="AB300" s="144"/>
      <c r="AC300" s="144"/>
      <c r="AD300" s="144"/>
      <c r="AE300" s="144"/>
      <c r="AF300" s="144"/>
      <c r="AG300" s="144"/>
      <c r="AH300" s="144"/>
      <c r="AI300" s="234"/>
      <c r="AJ300" s="144"/>
      <c r="AK300" s="144"/>
      <c r="AL300" s="144"/>
      <c r="AM300" s="144"/>
      <c r="AN300" s="144"/>
      <c r="AO300" s="144"/>
      <c r="AP300" s="144"/>
      <c r="AQ300" s="144"/>
      <c r="AR300" s="144"/>
      <c r="AS300" s="144"/>
      <c r="AT300" s="144"/>
      <c r="AU300" s="144"/>
      <c r="AV300" s="144"/>
      <c r="AW300" s="144"/>
      <c r="AX300" s="144"/>
      <c r="AY300" s="144"/>
      <c r="AZ300" s="144"/>
      <c r="BA300" s="144"/>
      <c r="BB300" s="144"/>
      <c r="BC300" s="144"/>
      <c r="BD300" s="144"/>
      <c r="BE300" s="144"/>
      <c r="BF300" s="144"/>
      <c r="BG300" s="144"/>
      <c r="BH300" s="144"/>
      <c r="BI300" s="144"/>
      <c r="BJ300" s="144"/>
      <c r="BK300" s="144"/>
      <c r="BL300" s="144"/>
      <c r="BM300" s="144"/>
      <c r="BN300" s="145"/>
    </row>
    <row r="301" spans="2:66" ht="20.100000000000001" customHeight="1" x14ac:dyDescent="0.25">
      <c r="B301" s="146" t="str">
        <f>IFERROR(IF(INDEX(TableEmployeeList[],Calc!$AC301,1)="","",INDEX(TableEmployeeList[],Calc!$AC301,1)),"")</f>
        <v/>
      </c>
      <c r="C301" s="147" t="str">
        <f>IFERROR(IF(INDEX(TableEmployeeList[],Calc!$AC301,2)="","",INDEX(TableEmployeeList[],Calc!$AC301,2)),"")</f>
        <v/>
      </c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4"/>
      <c r="W301" s="144"/>
      <c r="X301" s="144"/>
      <c r="Y301" s="144"/>
      <c r="Z301" s="144"/>
      <c r="AA301" s="144"/>
      <c r="AB301" s="144"/>
      <c r="AC301" s="144"/>
      <c r="AD301" s="144"/>
      <c r="AE301" s="144"/>
      <c r="AF301" s="144"/>
      <c r="AG301" s="144"/>
      <c r="AH301" s="144"/>
      <c r="AI301" s="234"/>
      <c r="AJ301" s="144"/>
      <c r="AK301" s="144"/>
      <c r="AL301" s="144"/>
      <c r="AM301" s="144"/>
      <c r="AN301" s="144"/>
      <c r="AO301" s="144"/>
      <c r="AP301" s="144"/>
      <c r="AQ301" s="144"/>
      <c r="AR301" s="144"/>
      <c r="AS301" s="144"/>
      <c r="AT301" s="144"/>
      <c r="AU301" s="144"/>
      <c r="AV301" s="144"/>
      <c r="AW301" s="144"/>
      <c r="AX301" s="144"/>
      <c r="AY301" s="144"/>
      <c r="AZ301" s="144"/>
      <c r="BA301" s="144"/>
      <c r="BB301" s="144"/>
      <c r="BC301" s="144"/>
      <c r="BD301" s="144"/>
      <c r="BE301" s="144"/>
      <c r="BF301" s="144"/>
      <c r="BG301" s="144"/>
      <c r="BH301" s="144"/>
      <c r="BI301" s="144"/>
      <c r="BJ301" s="144"/>
      <c r="BK301" s="144"/>
      <c r="BL301" s="144"/>
      <c r="BM301" s="144"/>
      <c r="BN301" s="145"/>
    </row>
    <row r="302" spans="2:66" ht="20.100000000000001" customHeight="1" x14ac:dyDescent="0.25">
      <c r="B302" s="146" t="str">
        <f>IFERROR(IF(INDEX(TableEmployeeList[],Calc!$AC302,1)="","",INDEX(TableEmployeeList[],Calc!$AC302,1)),"")</f>
        <v/>
      </c>
      <c r="C302" s="147" t="str">
        <f>IFERROR(IF(INDEX(TableEmployeeList[],Calc!$AC302,2)="","",INDEX(TableEmployeeList[],Calc!$AC302,2)),"")</f>
        <v/>
      </c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4"/>
      <c r="W302" s="144"/>
      <c r="X302" s="144"/>
      <c r="Y302" s="144"/>
      <c r="Z302" s="144"/>
      <c r="AA302" s="144"/>
      <c r="AB302" s="144"/>
      <c r="AC302" s="144"/>
      <c r="AD302" s="144"/>
      <c r="AE302" s="144"/>
      <c r="AF302" s="144"/>
      <c r="AG302" s="144"/>
      <c r="AH302" s="144"/>
      <c r="AI302" s="234"/>
      <c r="AJ302" s="144"/>
      <c r="AK302" s="144"/>
      <c r="AL302" s="144"/>
      <c r="AM302" s="144"/>
      <c r="AN302" s="144"/>
      <c r="AO302" s="144"/>
      <c r="AP302" s="144"/>
      <c r="AQ302" s="144"/>
      <c r="AR302" s="144"/>
      <c r="AS302" s="144"/>
      <c r="AT302" s="144"/>
      <c r="AU302" s="144"/>
      <c r="AV302" s="144"/>
      <c r="AW302" s="144"/>
      <c r="AX302" s="144"/>
      <c r="AY302" s="144"/>
      <c r="AZ302" s="144"/>
      <c r="BA302" s="144"/>
      <c r="BB302" s="144"/>
      <c r="BC302" s="144"/>
      <c r="BD302" s="144"/>
      <c r="BE302" s="144"/>
      <c r="BF302" s="144"/>
      <c r="BG302" s="144"/>
      <c r="BH302" s="144"/>
      <c r="BI302" s="144"/>
      <c r="BJ302" s="144"/>
      <c r="BK302" s="144"/>
      <c r="BL302" s="144"/>
      <c r="BM302" s="144"/>
      <c r="BN302" s="145"/>
    </row>
    <row r="303" spans="2:66" ht="20.100000000000001" customHeight="1" x14ac:dyDescent="0.25">
      <c r="B303" s="146" t="str">
        <f>IFERROR(IF(INDEX(TableEmployeeList[],Calc!$AC303,1)="","",INDEX(TableEmployeeList[],Calc!$AC303,1)),"")</f>
        <v/>
      </c>
      <c r="C303" s="147" t="str">
        <f>IFERROR(IF(INDEX(TableEmployeeList[],Calc!$AC303,2)="","",INDEX(TableEmployeeList[],Calc!$AC303,2)),"")</f>
        <v/>
      </c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4"/>
      <c r="W303" s="144"/>
      <c r="X303" s="144"/>
      <c r="Y303" s="144"/>
      <c r="Z303" s="144"/>
      <c r="AA303" s="144"/>
      <c r="AB303" s="144"/>
      <c r="AC303" s="144"/>
      <c r="AD303" s="144"/>
      <c r="AE303" s="144"/>
      <c r="AF303" s="144"/>
      <c r="AG303" s="144"/>
      <c r="AH303" s="144"/>
      <c r="AI303" s="234"/>
      <c r="AJ303" s="144"/>
      <c r="AK303" s="144"/>
      <c r="AL303" s="144"/>
      <c r="AM303" s="144"/>
      <c r="AN303" s="144"/>
      <c r="AO303" s="144"/>
      <c r="AP303" s="144"/>
      <c r="AQ303" s="144"/>
      <c r="AR303" s="144"/>
      <c r="AS303" s="144"/>
      <c r="AT303" s="144"/>
      <c r="AU303" s="144"/>
      <c r="AV303" s="144"/>
      <c r="AW303" s="144"/>
      <c r="AX303" s="144"/>
      <c r="AY303" s="144"/>
      <c r="AZ303" s="144"/>
      <c r="BA303" s="144"/>
      <c r="BB303" s="144"/>
      <c r="BC303" s="144"/>
      <c r="BD303" s="144"/>
      <c r="BE303" s="144"/>
      <c r="BF303" s="144"/>
      <c r="BG303" s="144"/>
      <c r="BH303" s="144"/>
      <c r="BI303" s="144"/>
      <c r="BJ303" s="144"/>
      <c r="BK303" s="144"/>
      <c r="BL303" s="144"/>
      <c r="BM303" s="144"/>
      <c r="BN303" s="145"/>
    </row>
    <row r="304" spans="2:66" ht="20.100000000000001" customHeight="1" x14ac:dyDescent="0.25">
      <c r="B304" s="146" t="str">
        <f>IFERROR(IF(INDEX(TableEmployeeList[],Calc!$AC304,1)="","",INDEX(TableEmployeeList[],Calc!$AC304,1)),"")</f>
        <v/>
      </c>
      <c r="C304" s="147" t="str">
        <f>IFERROR(IF(INDEX(TableEmployeeList[],Calc!$AC304,2)="","",INDEX(TableEmployeeList[],Calc!$AC304,2)),"")</f>
        <v/>
      </c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4"/>
      <c r="W304" s="144"/>
      <c r="X304" s="144"/>
      <c r="Y304" s="144"/>
      <c r="Z304" s="144"/>
      <c r="AA304" s="144"/>
      <c r="AB304" s="144"/>
      <c r="AC304" s="144"/>
      <c r="AD304" s="144"/>
      <c r="AE304" s="144"/>
      <c r="AF304" s="144"/>
      <c r="AG304" s="144"/>
      <c r="AH304" s="144"/>
      <c r="AI304" s="234"/>
      <c r="AJ304" s="144"/>
      <c r="AK304" s="144"/>
      <c r="AL304" s="144"/>
      <c r="AM304" s="144"/>
      <c r="AN304" s="144"/>
      <c r="AO304" s="144"/>
      <c r="AP304" s="144"/>
      <c r="AQ304" s="144"/>
      <c r="AR304" s="144"/>
      <c r="AS304" s="144"/>
      <c r="AT304" s="144"/>
      <c r="AU304" s="144"/>
      <c r="AV304" s="144"/>
      <c r="AW304" s="144"/>
      <c r="AX304" s="144"/>
      <c r="AY304" s="144"/>
      <c r="AZ304" s="144"/>
      <c r="BA304" s="144"/>
      <c r="BB304" s="144"/>
      <c r="BC304" s="144"/>
      <c r="BD304" s="144"/>
      <c r="BE304" s="144"/>
      <c r="BF304" s="144"/>
      <c r="BG304" s="144"/>
      <c r="BH304" s="144"/>
      <c r="BI304" s="144"/>
      <c r="BJ304" s="144"/>
      <c r="BK304" s="144"/>
      <c r="BL304" s="144"/>
      <c r="BM304" s="144"/>
      <c r="BN304" s="145"/>
    </row>
    <row r="305" spans="2:66" ht="20.100000000000001" customHeight="1" x14ac:dyDescent="0.25">
      <c r="B305" s="146" t="str">
        <f>IFERROR(IF(INDEX(TableEmployeeList[],Calc!$AC305,1)="","",INDEX(TableEmployeeList[],Calc!$AC305,1)),"")</f>
        <v/>
      </c>
      <c r="C305" s="147" t="str">
        <f>IFERROR(IF(INDEX(TableEmployeeList[],Calc!$AC305,2)="","",INDEX(TableEmployeeList[],Calc!$AC305,2)),"")</f>
        <v/>
      </c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4"/>
      <c r="W305" s="144"/>
      <c r="X305" s="144"/>
      <c r="Y305" s="144"/>
      <c r="Z305" s="144"/>
      <c r="AA305" s="144"/>
      <c r="AB305" s="144"/>
      <c r="AC305" s="144"/>
      <c r="AD305" s="144"/>
      <c r="AE305" s="144"/>
      <c r="AF305" s="144"/>
      <c r="AG305" s="144"/>
      <c r="AH305" s="144"/>
      <c r="AI305" s="234"/>
      <c r="AJ305" s="144"/>
      <c r="AK305" s="144"/>
      <c r="AL305" s="144"/>
      <c r="AM305" s="144"/>
      <c r="AN305" s="144"/>
      <c r="AO305" s="144"/>
      <c r="AP305" s="144"/>
      <c r="AQ305" s="144"/>
      <c r="AR305" s="144"/>
      <c r="AS305" s="144"/>
      <c r="AT305" s="144"/>
      <c r="AU305" s="144"/>
      <c r="AV305" s="144"/>
      <c r="AW305" s="144"/>
      <c r="AX305" s="144"/>
      <c r="AY305" s="144"/>
      <c r="AZ305" s="144"/>
      <c r="BA305" s="144"/>
      <c r="BB305" s="144"/>
      <c r="BC305" s="144"/>
      <c r="BD305" s="144"/>
      <c r="BE305" s="144"/>
      <c r="BF305" s="144"/>
      <c r="BG305" s="144"/>
      <c r="BH305" s="144"/>
      <c r="BI305" s="144"/>
      <c r="BJ305" s="144"/>
      <c r="BK305" s="144"/>
      <c r="BL305" s="144"/>
      <c r="BM305" s="144"/>
      <c r="BN305" s="145"/>
    </row>
    <row r="306" spans="2:66" ht="20.100000000000001" customHeight="1" x14ac:dyDescent="0.25">
      <c r="B306" s="146" t="str">
        <f>IFERROR(IF(INDEX(TableEmployeeList[],Calc!$AC306,1)="","",INDEX(TableEmployeeList[],Calc!$AC306,1)),"")</f>
        <v/>
      </c>
      <c r="C306" s="147" t="str">
        <f>IFERROR(IF(INDEX(TableEmployeeList[],Calc!$AC306,2)="","",INDEX(TableEmployeeList[],Calc!$AC306,2)),"")</f>
        <v/>
      </c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4"/>
      <c r="W306" s="144"/>
      <c r="X306" s="144"/>
      <c r="Y306" s="144"/>
      <c r="Z306" s="144"/>
      <c r="AA306" s="144"/>
      <c r="AB306" s="144"/>
      <c r="AC306" s="144"/>
      <c r="AD306" s="144"/>
      <c r="AE306" s="144"/>
      <c r="AF306" s="144"/>
      <c r="AG306" s="144"/>
      <c r="AH306" s="144"/>
      <c r="AI306" s="234"/>
      <c r="AJ306" s="144"/>
      <c r="AK306" s="144"/>
      <c r="AL306" s="144"/>
      <c r="AM306" s="144"/>
      <c r="AN306" s="144"/>
      <c r="AO306" s="144"/>
      <c r="AP306" s="144"/>
      <c r="AQ306" s="144"/>
      <c r="AR306" s="144"/>
      <c r="AS306" s="144"/>
      <c r="AT306" s="144"/>
      <c r="AU306" s="144"/>
      <c r="AV306" s="144"/>
      <c r="AW306" s="144"/>
      <c r="AX306" s="144"/>
      <c r="AY306" s="144"/>
      <c r="AZ306" s="144"/>
      <c r="BA306" s="144"/>
      <c r="BB306" s="144"/>
      <c r="BC306" s="144"/>
      <c r="BD306" s="144"/>
      <c r="BE306" s="144"/>
      <c r="BF306" s="144"/>
      <c r="BG306" s="144"/>
      <c r="BH306" s="144"/>
      <c r="BI306" s="144"/>
      <c r="BJ306" s="144"/>
      <c r="BK306" s="144"/>
      <c r="BL306" s="144"/>
      <c r="BM306" s="144"/>
      <c r="BN306" s="145"/>
    </row>
    <row r="307" spans="2:66" ht="20.100000000000001" customHeight="1" x14ac:dyDescent="0.25">
      <c r="B307" s="146" t="str">
        <f>IFERROR(IF(INDEX(TableEmployeeList[],Calc!$AC307,1)="","",INDEX(TableEmployeeList[],Calc!$AC307,1)),"")</f>
        <v/>
      </c>
      <c r="C307" s="147" t="str">
        <f>IFERROR(IF(INDEX(TableEmployeeList[],Calc!$AC307,2)="","",INDEX(TableEmployeeList[],Calc!$AC307,2)),"")</f>
        <v/>
      </c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4"/>
      <c r="W307" s="144"/>
      <c r="X307" s="144"/>
      <c r="Y307" s="144"/>
      <c r="Z307" s="144"/>
      <c r="AA307" s="144"/>
      <c r="AB307" s="144"/>
      <c r="AC307" s="144"/>
      <c r="AD307" s="144"/>
      <c r="AE307" s="144"/>
      <c r="AF307" s="144"/>
      <c r="AG307" s="144"/>
      <c r="AH307" s="144"/>
      <c r="AI307" s="234"/>
      <c r="AJ307" s="144"/>
      <c r="AK307" s="144"/>
      <c r="AL307" s="144"/>
      <c r="AM307" s="144"/>
      <c r="AN307" s="144"/>
      <c r="AO307" s="144"/>
      <c r="AP307" s="144"/>
      <c r="AQ307" s="144"/>
      <c r="AR307" s="144"/>
      <c r="AS307" s="144"/>
      <c r="AT307" s="144"/>
      <c r="AU307" s="144"/>
      <c r="AV307" s="144"/>
      <c r="AW307" s="144"/>
      <c r="AX307" s="144"/>
      <c r="AY307" s="144"/>
      <c r="AZ307" s="144"/>
      <c r="BA307" s="144"/>
      <c r="BB307" s="144"/>
      <c r="BC307" s="144"/>
      <c r="BD307" s="144"/>
      <c r="BE307" s="144"/>
      <c r="BF307" s="144"/>
      <c r="BG307" s="144"/>
      <c r="BH307" s="144"/>
      <c r="BI307" s="144"/>
      <c r="BJ307" s="144"/>
      <c r="BK307" s="144"/>
      <c r="BL307" s="144"/>
      <c r="BM307" s="144"/>
      <c r="BN307" s="145"/>
    </row>
    <row r="308" spans="2:66" ht="20.100000000000001" customHeight="1" x14ac:dyDescent="0.25">
      <c r="B308" s="146" t="str">
        <f>IFERROR(IF(INDEX(TableEmployeeList[],Calc!$AC308,1)="","",INDEX(TableEmployeeList[],Calc!$AC308,1)),"")</f>
        <v/>
      </c>
      <c r="C308" s="147" t="str">
        <f>IFERROR(IF(INDEX(TableEmployeeList[],Calc!$AC308,2)="","",INDEX(TableEmployeeList[],Calc!$AC308,2)),"")</f>
        <v/>
      </c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4"/>
      <c r="W308" s="144"/>
      <c r="X308" s="144"/>
      <c r="Y308" s="144"/>
      <c r="Z308" s="144"/>
      <c r="AA308" s="144"/>
      <c r="AB308" s="144"/>
      <c r="AC308" s="144"/>
      <c r="AD308" s="144"/>
      <c r="AE308" s="144"/>
      <c r="AF308" s="144"/>
      <c r="AG308" s="144"/>
      <c r="AH308" s="144"/>
      <c r="AI308" s="234"/>
      <c r="AJ308" s="144"/>
      <c r="AK308" s="144"/>
      <c r="AL308" s="144"/>
      <c r="AM308" s="144"/>
      <c r="AN308" s="144"/>
      <c r="AO308" s="144"/>
      <c r="AP308" s="144"/>
      <c r="AQ308" s="144"/>
      <c r="AR308" s="144"/>
      <c r="AS308" s="144"/>
      <c r="AT308" s="144"/>
      <c r="AU308" s="144"/>
      <c r="AV308" s="144"/>
      <c r="AW308" s="144"/>
      <c r="AX308" s="144"/>
      <c r="AY308" s="144"/>
      <c r="AZ308" s="144"/>
      <c r="BA308" s="144"/>
      <c r="BB308" s="144"/>
      <c r="BC308" s="144"/>
      <c r="BD308" s="144"/>
      <c r="BE308" s="144"/>
      <c r="BF308" s="144"/>
      <c r="BG308" s="144"/>
      <c r="BH308" s="144"/>
      <c r="BI308" s="144"/>
      <c r="BJ308" s="144"/>
      <c r="BK308" s="144"/>
      <c r="BL308" s="144"/>
      <c r="BM308" s="144"/>
      <c r="BN308" s="145"/>
    </row>
    <row r="309" spans="2:66" ht="20.100000000000001" customHeight="1" x14ac:dyDescent="0.25">
      <c r="B309" s="146" t="str">
        <f>IFERROR(IF(INDEX(TableEmployeeList[],Calc!$AC309,1)="","",INDEX(TableEmployeeList[],Calc!$AC309,1)),"")</f>
        <v/>
      </c>
      <c r="C309" s="147" t="str">
        <f>IFERROR(IF(INDEX(TableEmployeeList[],Calc!$AC309,2)="","",INDEX(TableEmployeeList[],Calc!$AC309,2)),"")</f>
        <v/>
      </c>
      <c r="D309" s="144"/>
      <c r="E309" s="144"/>
      <c r="F309" s="144"/>
      <c r="G309" s="144"/>
      <c r="H309" s="144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4"/>
      <c r="W309" s="144"/>
      <c r="X309" s="144"/>
      <c r="Y309" s="144"/>
      <c r="Z309" s="144"/>
      <c r="AA309" s="144"/>
      <c r="AB309" s="144"/>
      <c r="AC309" s="144"/>
      <c r="AD309" s="144"/>
      <c r="AE309" s="144"/>
      <c r="AF309" s="144"/>
      <c r="AG309" s="144"/>
      <c r="AH309" s="144"/>
      <c r="AI309" s="234"/>
      <c r="AJ309" s="144"/>
      <c r="AK309" s="144"/>
      <c r="AL309" s="144"/>
      <c r="AM309" s="144"/>
      <c r="AN309" s="144"/>
      <c r="AO309" s="144"/>
      <c r="AP309" s="144"/>
      <c r="AQ309" s="144"/>
      <c r="AR309" s="144"/>
      <c r="AS309" s="144"/>
      <c r="AT309" s="144"/>
      <c r="AU309" s="144"/>
      <c r="AV309" s="144"/>
      <c r="AW309" s="144"/>
      <c r="AX309" s="144"/>
      <c r="AY309" s="144"/>
      <c r="AZ309" s="144"/>
      <c r="BA309" s="144"/>
      <c r="BB309" s="144"/>
      <c r="BC309" s="144"/>
      <c r="BD309" s="144"/>
      <c r="BE309" s="144"/>
      <c r="BF309" s="144"/>
      <c r="BG309" s="144"/>
      <c r="BH309" s="144"/>
      <c r="BI309" s="144"/>
      <c r="BJ309" s="144"/>
      <c r="BK309" s="144"/>
      <c r="BL309" s="144"/>
      <c r="BM309" s="144"/>
      <c r="BN309" s="145"/>
    </row>
    <row r="310" spans="2:66" ht="20.100000000000001" customHeight="1" x14ac:dyDescent="0.25">
      <c r="B310" s="146" t="str">
        <f>IFERROR(IF(INDEX(TableEmployeeList[],Calc!$AC310,1)="","",INDEX(TableEmployeeList[],Calc!$AC310,1)),"")</f>
        <v/>
      </c>
      <c r="C310" s="147" t="str">
        <f>IFERROR(IF(INDEX(TableEmployeeList[],Calc!$AC310,2)="","",INDEX(TableEmployeeList[],Calc!$AC310,2)),"")</f>
        <v/>
      </c>
      <c r="D310" s="144"/>
      <c r="E310" s="144"/>
      <c r="F310" s="144"/>
      <c r="G310" s="144"/>
      <c r="H310" s="144"/>
      <c r="I310" s="144"/>
      <c r="J310" s="144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4"/>
      <c r="W310" s="144"/>
      <c r="X310" s="144"/>
      <c r="Y310" s="144"/>
      <c r="Z310" s="144"/>
      <c r="AA310" s="144"/>
      <c r="AB310" s="144"/>
      <c r="AC310" s="144"/>
      <c r="AD310" s="144"/>
      <c r="AE310" s="144"/>
      <c r="AF310" s="144"/>
      <c r="AG310" s="144"/>
      <c r="AH310" s="144"/>
      <c r="AI310" s="234"/>
      <c r="AJ310" s="144"/>
      <c r="AK310" s="144"/>
      <c r="AL310" s="144"/>
      <c r="AM310" s="144"/>
      <c r="AN310" s="144"/>
      <c r="AO310" s="144"/>
      <c r="AP310" s="144"/>
      <c r="AQ310" s="144"/>
      <c r="AR310" s="144"/>
      <c r="AS310" s="144"/>
      <c r="AT310" s="144"/>
      <c r="AU310" s="144"/>
      <c r="AV310" s="144"/>
      <c r="AW310" s="144"/>
      <c r="AX310" s="144"/>
      <c r="AY310" s="144"/>
      <c r="AZ310" s="144"/>
      <c r="BA310" s="144"/>
      <c r="BB310" s="144"/>
      <c r="BC310" s="144"/>
      <c r="BD310" s="144"/>
      <c r="BE310" s="144"/>
      <c r="BF310" s="144"/>
      <c r="BG310" s="144"/>
      <c r="BH310" s="144"/>
      <c r="BI310" s="144"/>
      <c r="BJ310" s="144"/>
      <c r="BK310" s="144"/>
      <c r="BL310" s="144"/>
      <c r="BM310" s="144"/>
      <c r="BN310" s="145"/>
    </row>
    <row r="311" spans="2:66" ht="20.100000000000001" customHeight="1" x14ac:dyDescent="0.25">
      <c r="B311" s="146" t="str">
        <f>IFERROR(IF(INDEX(TableEmployeeList[],Calc!$AC311,1)="","",INDEX(TableEmployeeList[],Calc!$AC311,1)),"")</f>
        <v/>
      </c>
      <c r="C311" s="147" t="str">
        <f>IFERROR(IF(INDEX(TableEmployeeList[],Calc!$AC311,2)="","",INDEX(TableEmployeeList[],Calc!$AC311,2)),"")</f>
        <v/>
      </c>
      <c r="D311" s="144"/>
      <c r="E311" s="144"/>
      <c r="F311" s="144"/>
      <c r="G311" s="144"/>
      <c r="H311" s="144"/>
      <c r="I311" s="144"/>
      <c r="J311" s="144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4"/>
      <c r="W311" s="144"/>
      <c r="X311" s="144"/>
      <c r="Y311" s="144"/>
      <c r="Z311" s="144"/>
      <c r="AA311" s="144"/>
      <c r="AB311" s="144"/>
      <c r="AC311" s="144"/>
      <c r="AD311" s="144"/>
      <c r="AE311" s="144"/>
      <c r="AF311" s="144"/>
      <c r="AG311" s="144"/>
      <c r="AH311" s="144"/>
      <c r="AI311" s="234"/>
      <c r="AJ311" s="144"/>
      <c r="AK311" s="144"/>
      <c r="AL311" s="144"/>
      <c r="AM311" s="144"/>
      <c r="AN311" s="144"/>
      <c r="AO311" s="144"/>
      <c r="AP311" s="144"/>
      <c r="AQ311" s="144"/>
      <c r="AR311" s="144"/>
      <c r="AS311" s="144"/>
      <c r="AT311" s="144"/>
      <c r="AU311" s="144"/>
      <c r="AV311" s="144"/>
      <c r="AW311" s="144"/>
      <c r="AX311" s="144"/>
      <c r="AY311" s="144"/>
      <c r="AZ311" s="144"/>
      <c r="BA311" s="144"/>
      <c r="BB311" s="144"/>
      <c r="BC311" s="144"/>
      <c r="BD311" s="144"/>
      <c r="BE311" s="144"/>
      <c r="BF311" s="144"/>
      <c r="BG311" s="144"/>
      <c r="BH311" s="144"/>
      <c r="BI311" s="144"/>
      <c r="BJ311" s="144"/>
      <c r="BK311" s="144"/>
      <c r="BL311" s="144"/>
      <c r="BM311" s="144"/>
      <c r="BN311" s="145"/>
    </row>
    <row r="312" spans="2:66" ht="20.100000000000001" customHeight="1" x14ac:dyDescent="0.25">
      <c r="B312" s="146" t="str">
        <f>IFERROR(IF(INDEX(TableEmployeeList[],Calc!$AC312,1)="","",INDEX(TableEmployeeList[],Calc!$AC312,1)),"")</f>
        <v/>
      </c>
      <c r="C312" s="147" t="str">
        <f>IFERROR(IF(INDEX(TableEmployeeList[],Calc!$AC312,2)="","",INDEX(TableEmployeeList[],Calc!$AC312,2)),"")</f>
        <v/>
      </c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4"/>
      <c r="W312" s="144"/>
      <c r="X312" s="144"/>
      <c r="Y312" s="144"/>
      <c r="Z312" s="144"/>
      <c r="AA312" s="144"/>
      <c r="AB312" s="144"/>
      <c r="AC312" s="144"/>
      <c r="AD312" s="144"/>
      <c r="AE312" s="144"/>
      <c r="AF312" s="144"/>
      <c r="AG312" s="144"/>
      <c r="AH312" s="144"/>
      <c r="AI312" s="234"/>
      <c r="AJ312" s="144"/>
      <c r="AK312" s="144"/>
      <c r="AL312" s="144"/>
      <c r="AM312" s="144"/>
      <c r="AN312" s="144"/>
      <c r="AO312" s="144"/>
      <c r="AP312" s="144"/>
      <c r="AQ312" s="144"/>
      <c r="AR312" s="144"/>
      <c r="AS312" s="144"/>
      <c r="AT312" s="144"/>
      <c r="AU312" s="144"/>
      <c r="AV312" s="144"/>
      <c r="AW312" s="144"/>
      <c r="AX312" s="144"/>
      <c r="AY312" s="144"/>
      <c r="AZ312" s="144"/>
      <c r="BA312" s="144"/>
      <c r="BB312" s="144"/>
      <c r="BC312" s="144"/>
      <c r="BD312" s="144"/>
      <c r="BE312" s="144"/>
      <c r="BF312" s="144"/>
      <c r="BG312" s="144"/>
      <c r="BH312" s="144"/>
      <c r="BI312" s="144"/>
      <c r="BJ312" s="144"/>
      <c r="BK312" s="144"/>
      <c r="BL312" s="144"/>
      <c r="BM312" s="144"/>
      <c r="BN312" s="145"/>
    </row>
    <row r="313" spans="2:66" ht="20.100000000000001" customHeight="1" x14ac:dyDescent="0.25">
      <c r="B313" s="146" t="str">
        <f>IFERROR(IF(INDEX(TableEmployeeList[],Calc!$AC313,1)="","",INDEX(TableEmployeeList[],Calc!$AC313,1)),"")</f>
        <v/>
      </c>
      <c r="C313" s="147" t="str">
        <f>IFERROR(IF(INDEX(TableEmployeeList[],Calc!$AC313,2)="","",INDEX(TableEmployeeList[],Calc!$AC313,2)),"")</f>
        <v/>
      </c>
      <c r="D313" s="144"/>
      <c r="E313" s="144"/>
      <c r="F313" s="144"/>
      <c r="G313" s="144"/>
      <c r="H313" s="144"/>
      <c r="I313" s="144"/>
      <c r="J313" s="144"/>
      <c r="K313" s="144"/>
      <c r="L313" s="144"/>
      <c r="M313" s="144"/>
      <c r="N313" s="144"/>
      <c r="O313" s="144"/>
      <c r="P313" s="144"/>
      <c r="Q313" s="144"/>
      <c r="R313" s="144"/>
      <c r="S313" s="144"/>
      <c r="T313" s="144"/>
      <c r="U313" s="144"/>
      <c r="V313" s="144"/>
      <c r="W313" s="144"/>
      <c r="X313" s="144"/>
      <c r="Y313" s="144"/>
      <c r="Z313" s="144"/>
      <c r="AA313" s="144"/>
      <c r="AB313" s="144"/>
      <c r="AC313" s="144"/>
      <c r="AD313" s="144"/>
      <c r="AE313" s="144"/>
      <c r="AF313" s="144"/>
      <c r="AG313" s="144"/>
      <c r="AH313" s="144"/>
      <c r="AI313" s="234"/>
      <c r="AJ313" s="144"/>
      <c r="AK313" s="144"/>
      <c r="AL313" s="144"/>
      <c r="AM313" s="144"/>
      <c r="AN313" s="144"/>
      <c r="AO313" s="144"/>
      <c r="AP313" s="144"/>
      <c r="AQ313" s="144"/>
      <c r="AR313" s="144"/>
      <c r="AS313" s="144"/>
      <c r="AT313" s="144"/>
      <c r="AU313" s="144"/>
      <c r="AV313" s="144"/>
      <c r="AW313" s="144"/>
      <c r="AX313" s="144"/>
      <c r="AY313" s="144"/>
      <c r="AZ313" s="144"/>
      <c r="BA313" s="144"/>
      <c r="BB313" s="144"/>
      <c r="BC313" s="144"/>
      <c r="BD313" s="144"/>
      <c r="BE313" s="144"/>
      <c r="BF313" s="144"/>
      <c r="BG313" s="144"/>
      <c r="BH313" s="144"/>
      <c r="BI313" s="144"/>
      <c r="BJ313" s="144"/>
      <c r="BK313" s="144"/>
      <c r="BL313" s="144"/>
      <c r="BM313" s="144"/>
      <c r="BN313" s="145"/>
    </row>
    <row r="314" spans="2:66" ht="20.100000000000001" customHeight="1" x14ac:dyDescent="0.25">
      <c r="B314" s="146" t="str">
        <f>IFERROR(IF(INDEX(TableEmployeeList[],Calc!$AC314,1)="","",INDEX(TableEmployeeList[],Calc!$AC314,1)),"")</f>
        <v/>
      </c>
      <c r="C314" s="147" t="str">
        <f>IFERROR(IF(INDEX(TableEmployeeList[],Calc!$AC314,2)="","",INDEX(TableEmployeeList[],Calc!$AC314,2)),"")</f>
        <v/>
      </c>
      <c r="D314" s="144"/>
      <c r="E314" s="144"/>
      <c r="F314" s="144"/>
      <c r="G314" s="144"/>
      <c r="H314" s="144"/>
      <c r="I314" s="144"/>
      <c r="J314" s="144"/>
      <c r="K314" s="144"/>
      <c r="L314" s="144"/>
      <c r="M314" s="144"/>
      <c r="N314" s="144"/>
      <c r="O314" s="144"/>
      <c r="P314" s="144"/>
      <c r="Q314" s="144"/>
      <c r="R314" s="144"/>
      <c r="S314" s="144"/>
      <c r="T314" s="144"/>
      <c r="U314" s="144"/>
      <c r="V314" s="144"/>
      <c r="W314" s="144"/>
      <c r="X314" s="144"/>
      <c r="Y314" s="144"/>
      <c r="Z314" s="144"/>
      <c r="AA314" s="144"/>
      <c r="AB314" s="144"/>
      <c r="AC314" s="144"/>
      <c r="AD314" s="144"/>
      <c r="AE314" s="144"/>
      <c r="AF314" s="144"/>
      <c r="AG314" s="144"/>
      <c r="AH314" s="144"/>
      <c r="AI314" s="234"/>
      <c r="AJ314" s="144"/>
      <c r="AK314" s="144"/>
      <c r="AL314" s="144"/>
      <c r="AM314" s="144"/>
      <c r="AN314" s="144"/>
      <c r="AO314" s="144"/>
      <c r="AP314" s="144"/>
      <c r="AQ314" s="144"/>
      <c r="AR314" s="144"/>
      <c r="AS314" s="144"/>
      <c r="AT314" s="144"/>
      <c r="AU314" s="144"/>
      <c r="AV314" s="144"/>
      <c r="AW314" s="144"/>
      <c r="AX314" s="144"/>
      <c r="AY314" s="144"/>
      <c r="AZ314" s="144"/>
      <c r="BA314" s="144"/>
      <c r="BB314" s="144"/>
      <c r="BC314" s="144"/>
      <c r="BD314" s="144"/>
      <c r="BE314" s="144"/>
      <c r="BF314" s="144"/>
      <c r="BG314" s="144"/>
      <c r="BH314" s="144"/>
      <c r="BI314" s="144"/>
      <c r="BJ314" s="144"/>
      <c r="BK314" s="144"/>
      <c r="BL314" s="144"/>
      <c r="BM314" s="144"/>
      <c r="BN314" s="145"/>
    </row>
    <row r="315" spans="2:66" ht="20.100000000000001" customHeight="1" x14ac:dyDescent="0.25">
      <c r="B315" s="146" t="str">
        <f>IFERROR(IF(INDEX(TableEmployeeList[],Calc!$AC315,1)="","",INDEX(TableEmployeeList[],Calc!$AC315,1)),"")</f>
        <v/>
      </c>
      <c r="C315" s="147" t="str">
        <f>IFERROR(IF(INDEX(TableEmployeeList[],Calc!$AC315,2)="","",INDEX(TableEmployeeList[],Calc!$AC315,2)),"")</f>
        <v/>
      </c>
      <c r="D315" s="144"/>
      <c r="E315" s="144"/>
      <c r="F315" s="144"/>
      <c r="G315" s="144"/>
      <c r="H315" s="144"/>
      <c r="I315" s="144"/>
      <c r="J315" s="144"/>
      <c r="K315" s="144"/>
      <c r="L315" s="144"/>
      <c r="M315" s="144"/>
      <c r="N315" s="144"/>
      <c r="O315" s="144"/>
      <c r="P315" s="144"/>
      <c r="Q315" s="144"/>
      <c r="R315" s="144"/>
      <c r="S315" s="144"/>
      <c r="T315" s="144"/>
      <c r="U315" s="144"/>
      <c r="V315" s="144"/>
      <c r="W315" s="144"/>
      <c r="X315" s="144"/>
      <c r="Y315" s="144"/>
      <c r="Z315" s="144"/>
      <c r="AA315" s="144"/>
      <c r="AB315" s="144"/>
      <c r="AC315" s="144"/>
      <c r="AD315" s="144"/>
      <c r="AE315" s="144"/>
      <c r="AF315" s="144"/>
      <c r="AG315" s="144"/>
      <c r="AH315" s="144"/>
      <c r="AI315" s="234"/>
      <c r="AJ315" s="144"/>
      <c r="AK315" s="144"/>
      <c r="AL315" s="144"/>
      <c r="AM315" s="144"/>
      <c r="AN315" s="144"/>
      <c r="AO315" s="144"/>
      <c r="AP315" s="144"/>
      <c r="AQ315" s="144"/>
      <c r="AR315" s="144"/>
      <c r="AS315" s="144"/>
      <c r="AT315" s="144"/>
      <c r="AU315" s="144"/>
      <c r="AV315" s="144"/>
      <c r="AW315" s="144"/>
      <c r="AX315" s="144"/>
      <c r="AY315" s="144"/>
      <c r="AZ315" s="144"/>
      <c r="BA315" s="144"/>
      <c r="BB315" s="144"/>
      <c r="BC315" s="144"/>
      <c r="BD315" s="144"/>
      <c r="BE315" s="144"/>
      <c r="BF315" s="144"/>
      <c r="BG315" s="144"/>
      <c r="BH315" s="144"/>
      <c r="BI315" s="144"/>
      <c r="BJ315" s="144"/>
      <c r="BK315" s="144"/>
      <c r="BL315" s="144"/>
      <c r="BM315" s="144"/>
      <c r="BN315" s="145"/>
    </row>
    <row r="316" spans="2:66" ht="20.100000000000001" customHeight="1" x14ac:dyDescent="0.25">
      <c r="B316" s="146" t="str">
        <f>IFERROR(IF(INDEX(TableEmployeeList[],Calc!$AC316,1)="","",INDEX(TableEmployeeList[],Calc!$AC316,1)),"")</f>
        <v/>
      </c>
      <c r="C316" s="147" t="str">
        <f>IFERROR(IF(INDEX(TableEmployeeList[],Calc!$AC316,2)="","",INDEX(TableEmployeeList[],Calc!$AC316,2)),"")</f>
        <v/>
      </c>
      <c r="D316" s="144"/>
      <c r="E316" s="144"/>
      <c r="F316" s="144"/>
      <c r="G316" s="144"/>
      <c r="H316" s="144"/>
      <c r="I316" s="144"/>
      <c r="J316" s="144"/>
      <c r="K316" s="144"/>
      <c r="L316" s="144"/>
      <c r="M316" s="144"/>
      <c r="N316" s="144"/>
      <c r="O316" s="144"/>
      <c r="P316" s="144"/>
      <c r="Q316" s="144"/>
      <c r="R316" s="144"/>
      <c r="S316" s="144"/>
      <c r="T316" s="144"/>
      <c r="U316" s="144"/>
      <c r="V316" s="144"/>
      <c r="W316" s="144"/>
      <c r="X316" s="144"/>
      <c r="Y316" s="144"/>
      <c r="Z316" s="144"/>
      <c r="AA316" s="144"/>
      <c r="AB316" s="144"/>
      <c r="AC316" s="144"/>
      <c r="AD316" s="144"/>
      <c r="AE316" s="144"/>
      <c r="AF316" s="144"/>
      <c r="AG316" s="144"/>
      <c r="AH316" s="144"/>
      <c r="AI316" s="234"/>
      <c r="AJ316" s="144"/>
      <c r="AK316" s="144"/>
      <c r="AL316" s="144"/>
      <c r="AM316" s="144"/>
      <c r="AN316" s="144"/>
      <c r="AO316" s="144"/>
      <c r="AP316" s="144"/>
      <c r="AQ316" s="144"/>
      <c r="AR316" s="144"/>
      <c r="AS316" s="144"/>
      <c r="AT316" s="144"/>
      <c r="AU316" s="144"/>
      <c r="AV316" s="144"/>
      <c r="AW316" s="144"/>
      <c r="AX316" s="144"/>
      <c r="AY316" s="144"/>
      <c r="AZ316" s="144"/>
      <c r="BA316" s="144"/>
      <c r="BB316" s="144"/>
      <c r="BC316" s="144"/>
      <c r="BD316" s="144"/>
      <c r="BE316" s="144"/>
      <c r="BF316" s="144"/>
      <c r="BG316" s="144"/>
      <c r="BH316" s="144"/>
      <c r="BI316" s="144"/>
      <c r="BJ316" s="144"/>
      <c r="BK316" s="144"/>
      <c r="BL316" s="144"/>
      <c r="BM316" s="144"/>
      <c r="BN316" s="145"/>
    </row>
    <row r="317" spans="2:66" ht="20.100000000000001" customHeight="1" x14ac:dyDescent="0.25">
      <c r="B317" s="146" t="str">
        <f>IFERROR(IF(INDEX(TableEmployeeList[],Calc!$AC317,1)="","",INDEX(TableEmployeeList[],Calc!$AC317,1)),"")</f>
        <v/>
      </c>
      <c r="C317" s="147" t="str">
        <f>IFERROR(IF(INDEX(TableEmployeeList[],Calc!$AC317,2)="","",INDEX(TableEmployeeList[],Calc!$AC317,2)),"")</f>
        <v/>
      </c>
      <c r="D317" s="144"/>
      <c r="E317" s="144"/>
      <c r="F317" s="144"/>
      <c r="G317" s="144"/>
      <c r="H317" s="144"/>
      <c r="I317" s="144"/>
      <c r="J317" s="144"/>
      <c r="K317" s="144"/>
      <c r="L317" s="144"/>
      <c r="M317" s="144"/>
      <c r="N317" s="144"/>
      <c r="O317" s="144"/>
      <c r="P317" s="144"/>
      <c r="Q317" s="144"/>
      <c r="R317" s="144"/>
      <c r="S317" s="144"/>
      <c r="T317" s="144"/>
      <c r="U317" s="144"/>
      <c r="V317" s="144"/>
      <c r="W317" s="144"/>
      <c r="X317" s="144"/>
      <c r="Y317" s="144"/>
      <c r="Z317" s="144"/>
      <c r="AA317" s="144"/>
      <c r="AB317" s="144"/>
      <c r="AC317" s="144"/>
      <c r="AD317" s="144"/>
      <c r="AE317" s="144"/>
      <c r="AF317" s="144"/>
      <c r="AG317" s="144"/>
      <c r="AH317" s="144"/>
      <c r="AI317" s="234"/>
      <c r="AJ317" s="144"/>
      <c r="AK317" s="144"/>
      <c r="AL317" s="144"/>
      <c r="AM317" s="144"/>
      <c r="AN317" s="144"/>
      <c r="AO317" s="144"/>
      <c r="AP317" s="144"/>
      <c r="AQ317" s="144"/>
      <c r="AR317" s="144"/>
      <c r="AS317" s="144"/>
      <c r="AT317" s="144"/>
      <c r="AU317" s="144"/>
      <c r="AV317" s="144"/>
      <c r="AW317" s="144"/>
      <c r="AX317" s="144"/>
      <c r="AY317" s="144"/>
      <c r="AZ317" s="144"/>
      <c r="BA317" s="144"/>
      <c r="BB317" s="144"/>
      <c r="BC317" s="144"/>
      <c r="BD317" s="144"/>
      <c r="BE317" s="144"/>
      <c r="BF317" s="144"/>
      <c r="BG317" s="144"/>
      <c r="BH317" s="144"/>
      <c r="BI317" s="144"/>
      <c r="BJ317" s="144"/>
      <c r="BK317" s="144"/>
      <c r="BL317" s="144"/>
      <c r="BM317" s="144"/>
      <c r="BN317" s="145"/>
    </row>
    <row r="318" spans="2:66" ht="20.100000000000001" customHeight="1" x14ac:dyDescent="0.25">
      <c r="B318" s="146" t="str">
        <f>IFERROR(IF(INDEX(TableEmployeeList[],Calc!$AC318,1)="","",INDEX(TableEmployeeList[],Calc!$AC318,1)),"")</f>
        <v/>
      </c>
      <c r="C318" s="147" t="str">
        <f>IFERROR(IF(INDEX(TableEmployeeList[],Calc!$AC318,2)="","",INDEX(TableEmployeeList[],Calc!$AC318,2)),"")</f>
        <v/>
      </c>
      <c r="D318" s="144"/>
      <c r="E318" s="144"/>
      <c r="F318" s="144"/>
      <c r="G318" s="144"/>
      <c r="H318" s="144"/>
      <c r="I318" s="144"/>
      <c r="J318" s="144"/>
      <c r="K318" s="144"/>
      <c r="L318" s="144"/>
      <c r="M318" s="144"/>
      <c r="N318" s="144"/>
      <c r="O318" s="144"/>
      <c r="P318" s="144"/>
      <c r="Q318" s="144"/>
      <c r="R318" s="144"/>
      <c r="S318" s="144"/>
      <c r="T318" s="144"/>
      <c r="U318" s="144"/>
      <c r="V318" s="144"/>
      <c r="W318" s="144"/>
      <c r="X318" s="144"/>
      <c r="Y318" s="144"/>
      <c r="Z318" s="144"/>
      <c r="AA318" s="144"/>
      <c r="AB318" s="144"/>
      <c r="AC318" s="144"/>
      <c r="AD318" s="144"/>
      <c r="AE318" s="144"/>
      <c r="AF318" s="144"/>
      <c r="AG318" s="144"/>
      <c r="AH318" s="144"/>
      <c r="AI318" s="234"/>
      <c r="AJ318" s="144"/>
      <c r="AK318" s="144"/>
      <c r="AL318" s="144"/>
      <c r="AM318" s="144"/>
      <c r="AN318" s="144"/>
      <c r="AO318" s="144"/>
      <c r="AP318" s="144"/>
      <c r="AQ318" s="144"/>
      <c r="AR318" s="144"/>
      <c r="AS318" s="144"/>
      <c r="AT318" s="144"/>
      <c r="AU318" s="144"/>
      <c r="AV318" s="144"/>
      <c r="AW318" s="144"/>
      <c r="AX318" s="144"/>
      <c r="AY318" s="144"/>
      <c r="AZ318" s="144"/>
      <c r="BA318" s="144"/>
      <c r="BB318" s="144"/>
      <c r="BC318" s="144"/>
      <c r="BD318" s="144"/>
      <c r="BE318" s="144"/>
      <c r="BF318" s="144"/>
      <c r="BG318" s="144"/>
      <c r="BH318" s="144"/>
      <c r="BI318" s="144"/>
      <c r="BJ318" s="144"/>
      <c r="BK318" s="144"/>
      <c r="BL318" s="144"/>
      <c r="BM318" s="144"/>
      <c r="BN318" s="145"/>
    </row>
    <row r="319" spans="2:66" ht="20.100000000000001" customHeight="1" x14ac:dyDescent="0.25">
      <c r="B319" s="146" t="str">
        <f>IFERROR(IF(INDEX(TableEmployeeList[],Calc!$AC319,1)="","",INDEX(TableEmployeeList[],Calc!$AC319,1)),"")</f>
        <v/>
      </c>
      <c r="C319" s="147" t="str">
        <f>IFERROR(IF(INDEX(TableEmployeeList[],Calc!$AC319,2)="","",INDEX(TableEmployeeList[],Calc!$AC319,2)),"")</f>
        <v/>
      </c>
      <c r="D319" s="144"/>
      <c r="E319" s="144"/>
      <c r="F319" s="144"/>
      <c r="G319" s="144"/>
      <c r="H319" s="144"/>
      <c r="I319" s="144"/>
      <c r="J319" s="144"/>
      <c r="K319" s="144"/>
      <c r="L319" s="144"/>
      <c r="M319" s="144"/>
      <c r="N319" s="144"/>
      <c r="O319" s="144"/>
      <c r="P319" s="144"/>
      <c r="Q319" s="144"/>
      <c r="R319" s="144"/>
      <c r="S319" s="144"/>
      <c r="T319" s="144"/>
      <c r="U319" s="144"/>
      <c r="V319" s="144"/>
      <c r="W319" s="144"/>
      <c r="X319" s="144"/>
      <c r="Y319" s="144"/>
      <c r="Z319" s="144"/>
      <c r="AA319" s="144"/>
      <c r="AB319" s="144"/>
      <c r="AC319" s="144"/>
      <c r="AD319" s="144"/>
      <c r="AE319" s="144"/>
      <c r="AF319" s="144"/>
      <c r="AG319" s="144"/>
      <c r="AH319" s="144"/>
      <c r="AI319" s="234"/>
      <c r="AJ319" s="144"/>
      <c r="AK319" s="144"/>
      <c r="AL319" s="144"/>
      <c r="AM319" s="144"/>
      <c r="AN319" s="144"/>
      <c r="AO319" s="144"/>
      <c r="AP319" s="144"/>
      <c r="AQ319" s="144"/>
      <c r="AR319" s="144"/>
      <c r="AS319" s="144"/>
      <c r="AT319" s="144"/>
      <c r="AU319" s="144"/>
      <c r="AV319" s="144"/>
      <c r="AW319" s="144"/>
      <c r="AX319" s="144"/>
      <c r="AY319" s="144"/>
      <c r="AZ319" s="144"/>
      <c r="BA319" s="144"/>
      <c r="BB319" s="144"/>
      <c r="BC319" s="144"/>
      <c r="BD319" s="144"/>
      <c r="BE319" s="144"/>
      <c r="BF319" s="144"/>
      <c r="BG319" s="144"/>
      <c r="BH319" s="144"/>
      <c r="BI319" s="144"/>
      <c r="BJ319" s="144"/>
      <c r="BK319" s="144"/>
      <c r="BL319" s="144"/>
      <c r="BM319" s="144"/>
      <c r="BN319" s="145"/>
    </row>
    <row r="320" spans="2:66" ht="20.100000000000001" customHeight="1" x14ac:dyDescent="0.25">
      <c r="B320" s="146" t="str">
        <f>IFERROR(IF(INDEX(TableEmployeeList[],Calc!$AC320,1)="","",INDEX(TableEmployeeList[],Calc!$AC320,1)),"")</f>
        <v/>
      </c>
      <c r="C320" s="147" t="str">
        <f>IFERROR(IF(INDEX(TableEmployeeList[],Calc!$AC320,2)="","",INDEX(TableEmployeeList[],Calc!$AC320,2)),"")</f>
        <v/>
      </c>
      <c r="D320" s="144"/>
      <c r="E320" s="144"/>
      <c r="F320" s="144"/>
      <c r="G320" s="144"/>
      <c r="H320" s="144"/>
      <c r="I320" s="144"/>
      <c r="J320" s="144"/>
      <c r="K320" s="144"/>
      <c r="L320" s="144"/>
      <c r="M320" s="144"/>
      <c r="N320" s="144"/>
      <c r="O320" s="144"/>
      <c r="P320" s="144"/>
      <c r="Q320" s="144"/>
      <c r="R320" s="144"/>
      <c r="S320" s="144"/>
      <c r="T320" s="144"/>
      <c r="U320" s="144"/>
      <c r="V320" s="144"/>
      <c r="W320" s="144"/>
      <c r="X320" s="144"/>
      <c r="Y320" s="144"/>
      <c r="Z320" s="144"/>
      <c r="AA320" s="144"/>
      <c r="AB320" s="144"/>
      <c r="AC320" s="144"/>
      <c r="AD320" s="144"/>
      <c r="AE320" s="144"/>
      <c r="AF320" s="144"/>
      <c r="AG320" s="144"/>
      <c r="AH320" s="144"/>
      <c r="AI320" s="234"/>
      <c r="AJ320" s="144"/>
      <c r="AK320" s="144"/>
      <c r="AL320" s="144"/>
      <c r="AM320" s="144"/>
      <c r="AN320" s="144"/>
      <c r="AO320" s="144"/>
      <c r="AP320" s="144"/>
      <c r="AQ320" s="144"/>
      <c r="AR320" s="144"/>
      <c r="AS320" s="144"/>
      <c r="AT320" s="144"/>
      <c r="AU320" s="144"/>
      <c r="AV320" s="144"/>
      <c r="AW320" s="144"/>
      <c r="AX320" s="144"/>
      <c r="AY320" s="144"/>
      <c r="AZ320" s="144"/>
      <c r="BA320" s="144"/>
      <c r="BB320" s="144"/>
      <c r="BC320" s="144"/>
      <c r="BD320" s="144"/>
      <c r="BE320" s="144"/>
      <c r="BF320" s="144"/>
      <c r="BG320" s="144"/>
      <c r="BH320" s="144"/>
      <c r="BI320" s="144"/>
      <c r="BJ320" s="144"/>
      <c r="BK320" s="144"/>
      <c r="BL320" s="144"/>
      <c r="BM320" s="144"/>
      <c r="BN320" s="145"/>
    </row>
    <row r="321" spans="2:66" ht="20.100000000000001" customHeight="1" x14ac:dyDescent="0.25">
      <c r="B321" s="146" t="str">
        <f>IFERROR(IF(INDEX(TableEmployeeList[],Calc!$AC321,1)="","",INDEX(TableEmployeeList[],Calc!$AC321,1)),"")</f>
        <v/>
      </c>
      <c r="C321" s="147" t="str">
        <f>IFERROR(IF(INDEX(TableEmployeeList[],Calc!$AC321,2)="","",INDEX(TableEmployeeList[],Calc!$AC321,2)),"")</f>
        <v/>
      </c>
      <c r="D321" s="144"/>
      <c r="E321" s="144"/>
      <c r="F321" s="144"/>
      <c r="G321" s="144"/>
      <c r="H321" s="144"/>
      <c r="I321" s="144"/>
      <c r="J321" s="144"/>
      <c r="K321" s="144"/>
      <c r="L321" s="144"/>
      <c r="M321" s="144"/>
      <c r="N321" s="144"/>
      <c r="O321" s="144"/>
      <c r="P321" s="144"/>
      <c r="Q321" s="144"/>
      <c r="R321" s="144"/>
      <c r="S321" s="144"/>
      <c r="T321" s="144"/>
      <c r="U321" s="144"/>
      <c r="V321" s="144"/>
      <c r="W321" s="144"/>
      <c r="X321" s="144"/>
      <c r="Y321" s="144"/>
      <c r="Z321" s="144"/>
      <c r="AA321" s="144"/>
      <c r="AB321" s="144"/>
      <c r="AC321" s="144"/>
      <c r="AD321" s="144"/>
      <c r="AE321" s="144"/>
      <c r="AF321" s="144"/>
      <c r="AG321" s="144"/>
      <c r="AH321" s="144"/>
      <c r="AI321" s="234"/>
      <c r="AJ321" s="144"/>
      <c r="AK321" s="144"/>
      <c r="AL321" s="144"/>
      <c r="AM321" s="144"/>
      <c r="AN321" s="144"/>
      <c r="AO321" s="144"/>
      <c r="AP321" s="144"/>
      <c r="AQ321" s="144"/>
      <c r="AR321" s="144"/>
      <c r="AS321" s="144"/>
      <c r="AT321" s="144"/>
      <c r="AU321" s="144"/>
      <c r="AV321" s="144"/>
      <c r="AW321" s="144"/>
      <c r="AX321" s="144"/>
      <c r="AY321" s="144"/>
      <c r="AZ321" s="144"/>
      <c r="BA321" s="144"/>
      <c r="BB321" s="144"/>
      <c r="BC321" s="144"/>
      <c r="BD321" s="144"/>
      <c r="BE321" s="144"/>
      <c r="BF321" s="144"/>
      <c r="BG321" s="144"/>
      <c r="BH321" s="144"/>
      <c r="BI321" s="144"/>
      <c r="BJ321" s="144"/>
      <c r="BK321" s="144"/>
      <c r="BL321" s="144"/>
      <c r="BM321" s="144"/>
      <c r="BN321" s="145"/>
    </row>
    <row r="322" spans="2:66" ht="20.100000000000001" customHeight="1" x14ac:dyDescent="0.25">
      <c r="B322" s="146" t="str">
        <f>IFERROR(IF(INDEX(TableEmployeeList[],Calc!$AC322,1)="","",INDEX(TableEmployeeList[],Calc!$AC322,1)),"")</f>
        <v/>
      </c>
      <c r="C322" s="147" t="str">
        <f>IFERROR(IF(INDEX(TableEmployeeList[],Calc!$AC322,2)="","",INDEX(TableEmployeeList[],Calc!$AC322,2)),"")</f>
        <v/>
      </c>
      <c r="D322" s="144"/>
      <c r="E322" s="144"/>
      <c r="F322" s="144"/>
      <c r="G322" s="144"/>
      <c r="H322" s="144"/>
      <c r="I322" s="144"/>
      <c r="J322" s="144"/>
      <c r="K322" s="144"/>
      <c r="L322" s="144"/>
      <c r="M322" s="144"/>
      <c r="N322" s="144"/>
      <c r="O322" s="144"/>
      <c r="P322" s="144"/>
      <c r="Q322" s="144"/>
      <c r="R322" s="144"/>
      <c r="S322" s="144"/>
      <c r="T322" s="144"/>
      <c r="U322" s="144"/>
      <c r="V322" s="144"/>
      <c r="W322" s="144"/>
      <c r="X322" s="144"/>
      <c r="Y322" s="144"/>
      <c r="Z322" s="144"/>
      <c r="AA322" s="144"/>
      <c r="AB322" s="144"/>
      <c r="AC322" s="144"/>
      <c r="AD322" s="144"/>
      <c r="AE322" s="144"/>
      <c r="AF322" s="144"/>
      <c r="AG322" s="144"/>
      <c r="AH322" s="144"/>
      <c r="AI322" s="234"/>
      <c r="AJ322" s="144"/>
      <c r="AK322" s="144"/>
      <c r="AL322" s="144"/>
      <c r="AM322" s="144"/>
      <c r="AN322" s="144"/>
      <c r="AO322" s="144"/>
      <c r="AP322" s="144"/>
      <c r="AQ322" s="144"/>
      <c r="AR322" s="144"/>
      <c r="AS322" s="144"/>
      <c r="AT322" s="144"/>
      <c r="AU322" s="144"/>
      <c r="AV322" s="144"/>
      <c r="AW322" s="144"/>
      <c r="AX322" s="144"/>
      <c r="AY322" s="144"/>
      <c r="AZ322" s="144"/>
      <c r="BA322" s="144"/>
      <c r="BB322" s="144"/>
      <c r="BC322" s="144"/>
      <c r="BD322" s="144"/>
      <c r="BE322" s="144"/>
      <c r="BF322" s="144"/>
      <c r="BG322" s="144"/>
      <c r="BH322" s="144"/>
      <c r="BI322" s="144"/>
      <c r="BJ322" s="144"/>
      <c r="BK322" s="144"/>
      <c r="BL322" s="144"/>
      <c r="BM322" s="144"/>
      <c r="BN322" s="145"/>
    </row>
    <row r="323" spans="2:66" ht="20.100000000000001" customHeight="1" x14ac:dyDescent="0.25">
      <c r="B323" s="146" t="str">
        <f>IFERROR(IF(INDEX(TableEmployeeList[],Calc!$AC323,1)="","",INDEX(TableEmployeeList[],Calc!$AC323,1)),"")</f>
        <v/>
      </c>
      <c r="C323" s="147" t="str">
        <f>IFERROR(IF(INDEX(TableEmployeeList[],Calc!$AC323,2)="","",INDEX(TableEmployeeList[],Calc!$AC323,2)),"")</f>
        <v/>
      </c>
      <c r="D323" s="144"/>
      <c r="E323" s="144"/>
      <c r="F323" s="144"/>
      <c r="G323" s="144"/>
      <c r="H323" s="144"/>
      <c r="I323" s="144"/>
      <c r="J323" s="144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  <c r="V323" s="144"/>
      <c r="W323" s="144"/>
      <c r="X323" s="144"/>
      <c r="Y323" s="144"/>
      <c r="Z323" s="144"/>
      <c r="AA323" s="144"/>
      <c r="AB323" s="144"/>
      <c r="AC323" s="144"/>
      <c r="AD323" s="144"/>
      <c r="AE323" s="144"/>
      <c r="AF323" s="144"/>
      <c r="AG323" s="144"/>
      <c r="AH323" s="144"/>
      <c r="AI323" s="234"/>
      <c r="AJ323" s="144"/>
      <c r="AK323" s="144"/>
      <c r="AL323" s="144"/>
      <c r="AM323" s="144"/>
      <c r="AN323" s="144"/>
      <c r="AO323" s="144"/>
      <c r="AP323" s="144"/>
      <c r="AQ323" s="144"/>
      <c r="AR323" s="144"/>
      <c r="AS323" s="144"/>
      <c r="AT323" s="144"/>
      <c r="AU323" s="144"/>
      <c r="AV323" s="144"/>
      <c r="AW323" s="144"/>
      <c r="AX323" s="144"/>
      <c r="AY323" s="144"/>
      <c r="AZ323" s="144"/>
      <c r="BA323" s="144"/>
      <c r="BB323" s="144"/>
      <c r="BC323" s="144"/>
      <c r="BD323" s="144"/>
      <c r="BE323" s="144"/>
      <c r="BF323" s="144"/>
      <c r="BG323" s="144"/>
      <c r="BH323" s="144"/>
      <c r="BI323" s="144"/>
      <c r="BJ323" s="144"/>
      <c r="BK323" s="144"/>
      <c r="BL323" s="144"/>
      <c r="BM323" s="144"/>
      <c r="BN323" s="145"/>
    </row>
    <row r="324" spans="2:66" ht="20.100000000000001" customHeight="1" x14ac:dyDescent="0.25">
      <c r="B324" s="146" t="str">
        <f>IFERROR(IF(INDEX(TableEmployeeList[],Calc!$AC324,1)="","",INDEX(TableEmployeeList[],Calc!$AC324,1)),"")</f>
        <v/>
      </c>
      <c r="C324" s="147" t="str">
        <f>IFERROR(IF(INDEX(TableEmployeeList[],Calc!$AC324,2)="","",INDEX(TableEmployeeList[],Calc!$AC324,2)),"")</f>
        <v/>
      </c>
      <c r="D324" s="144"/>
      <c r="E324" s="144"/>
      <c r="F324" s="144"/>
      <c r="G324" s="144"/>
      <c r="H324" s="144"/>
      <c r="I324" s="144"/>
      <c r="J324" s="144"/>
      <c r="K324" s="144"/>
      <c r="L324" s="144"/>
      <c r="M324" s="144"/>
      <c r="N324" s="144"/>
      <c r="O324" s="144"/>
      <c r="P324" s="144"/>
      <c r="Q324" s="144"/>
      <c r="R324" s="144"/>
      <c r="S324" s="144"/>
      <c r="T324" s="144"/>
      <c r="U324" s="144"/>
      <c r="V324" s="144"/>
      <c r="W324" s="144"/>
      <c r="X324" s="144"/>
      <c r="Y324" s="144"/>
      <c r="Z324" s="144"/>
      <c r="AA324" s="144"/>
      <c r="AB324" s="144"/>
      <c r="AC324" s="144"/>
      <c r="AD324" s="144"/>
      <c r="AE324" s="144"/>
      <c r="AF324" s="144"/>
      <c r="AG324" s="144"/>
      <c r="AH324" s="144"/>
      <c r="AI324" s="234"/>
      <c r="AJ324" s="144"/>
      <c r="AK324" s="144"/>
      <c r="AL324" s="144"/>
      <c r="AM324" s="144"/>
      <c r="AN324" s="144"/>
      <c r="AO324" s="144"/>
      <c r="AP324" s="144"/>
      <c r="AQ324" s="144"/>
      <c r="AR324" s="144"/>
      <c r="AS324" s="144"/>
      <c r="AT324" s="144"/>
      <c r="AU324" s="144"/>
      <c r="AV324" s="144"/>
      <c r="AW324" s="144"/>
      <c r="AX324" s="144"/>
      <c r="AY324" s="144"/>
      <c r="AZ324" s="144"/>
      <c r="BA324" s="144"/>
      <c r="BB324" s="144"/>
      <c r="BC324" s="144"/>
      <c r="BD324" s="144"/>
      <c r="BE324" s="144"/>
      <c r="BF324" s="144"/>
      <c r="BG324" s="144"/>
      <c r="BH324" s="144"/>
      <c r="BI324" s="144"/>
      <c r="BJ324" s="144"/>
      <c r="BK324" s="144"/>
      <c r="BL324" s="144"/>
      <c r="BM324" s="144"/>
      <c r="BN324" s="145"/>
    </row>
    <row r="325" spans="2:66" ht="20.100000000000001" customHeight="1" x14ac:dyDescent="0.25">
      <c r="B325" s="146" t="str">
        <f>IFERROR(IF(INDEX(TableEmployeeList[],Calc!$AC325,1)="","",INDEX(TableEmployeeList[],Calc!$AC325,1)),"")</f>
        <v/>
      </c>
      <c r="C325" s="147" t="str">
        <f>IFERROR(IF(INDEX(TableEmployeeList[],Calc!$AC325,2)="","",INDEX(TableEmployeeList[],Calc!$AC325,2)),"")</f>
        <v/>
      </c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4"/>
      <c r="W325" s="144"/>
      <c r="X325" s="144"/>
      <c r="Y325" s="144"/>
      <c r="Z325" s="144"/>
      <c r="AA325" s="144"/>
      <c r="AB325" s="144"/>
      <c r="AC325" s="144"/>
      <c r="AD325" s="144"/>
      <c r="AE325" s="144"/>
      <c r="AF325" s="144"/>
      <c r="AG325" s="144"/>
      <c r="AH325" s="144"/>
      <c r="AI325" s="234"/>
      <c r="AJ325" s="144"/>
      <c r="AK325" s="144"/>
      <c r="AL325" s="144"/>
      <c r="AM325" s="144"/>
      <c r="AN325" s="144"/>
      <c r="AO325" s="144"/>
      <c r="AP325" s="144"/>
      <c r="AQ325" s="144"/>
      <c r="AR325" s="144"/>
      <c r="AS325" s="144"/>
      <c r="AT325" s="144"/>
      <c r="AU325" s="144"/>
      <c r="AV325" s="144"/>
      <c r="AW325" s="144"/>
      <c r="AX325" s="144"/>
      <c r="AY325" s="144"/>
      <c r="AZ325" s="144"/>
      <c r="BA325" s="144"/>
      <c r="BB325" s="144"/>
      <c r="BC325" s="144"/>
      <c r="BD325" s="144"/>
      <c r="BE325" s="144"/>
      <c r="BF325" s="144"/>
      <c r="BG325" s="144"/>
      <c r="BH325" s="144"/>
      <c r="BI325" s="144"/>
      <c r="BJ325" s="144"/>
      <c r="BK325" s="144"/>
      <c r="BL325" s="144"/>
      <c r="BM325" s="144"/>
      <c r="BN325" s="145"/>
    </row>
    <row r="326" spans="2:66" ht="20.100000000000001" customHeight="1" x14ac:dyDescent="0.25">
      <c r="B326" s="146" t="str">
        <f>IFERROR(IF(INDEX(TableEmployeeList[],Calc!$AC326,1)="","",INDEX(TableEmployeeList[],Calc!$AC326,1)),"")</f>
        <v/>
      </c>
      <c r="C326" s="147" t="str">
        <f>IFERROR(IF(INDEX(TableEmployeeList[],Calc!$AC326,2)="","",INDEX(TableEmployeeList[],Calc!$AC326,2)),"")</f>
        <v/>
      </c>
      <c r="D326" s="144"/>
      <c r="E326" s="144"/>
      <c r="F326" s="144"/>
      <c r="G326" s="144"/>
      <c r="H326" s="144"/>
      <c r="I326" s="144"/>
      <c r="J326" s="144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4"/>
      <c r="W326" s="144"/>
      <c r="X326" s="144"/>
      <c r="Y326" s="144"/>
      <c r="Z326" s="144"/>
      <c r="AA326" s="144"/>
      <c r="AB326" s="144"/>
      <c r="AC326" s="144"/>
      <c r="AD326" s="144"/>
      <c r="AE326" s="144"/>
      <c r="AF326" s="144"/>
      <c r="AG326" s="144"/>
      <c r="AH326" s="144"/>
      <c r="AI326" s="234"/>
      <c r="AJ326" s="144"/>
      <c r="AK326" s="144"/>
      <c r="AL326" s="144"/>
      <c r="AM326" s="144"/>
      <c r="AN326" s="144"/>
      <c r="AO326" s="144"/>
      <c r="AP326" s="144"/>
      <c r="AQ326" s="144"/>
      <c r="AR326" s="144"/>
      <c r="AS326" s="144"/>
      <c r="AT326" s="144"/>
      <c r="AU326" s="144"/>
      <c r="AV326" s="144"/>
      <c r="AW326" s="144"/>
      <c r="AX326" s="144"/>
      <c r="AY326" s="144"/>
      <c r="AZ326" s="144"/>
      <c r="BA326" s="144"/>
      <c r="BB326" s="144"/>
      <c r="BC326" s="144"/>
      <c r="BD326" s="144"/>
      <c r="BE326" s="144"/>
      <c r="BF326" s="144"/>
      <c r="BG326" s="144"/>
      <c r="BH326" s="144"/>
      <c r="BI326" s="144"/>
      <c r="BJ326" s="144"/>
      <c r="BK326" s="144"/>
      <c r="BL326" s="144"/>
      <c r="BM326" s="144"/>
      <c r="BN326" s="145"/>
    </row>
    <row r="327" spans="2:66" ht="20.100000000000001" customHeight="1" x14ac:dyDescent="0.25">
      <c r="B327" s="146" t="str">
        <f>IFERROR(IF(INDEX(TableEmployeeList[],Calc!$AC327,1)="","",INDEX(TableEmployeeList[],Calc!$AC327,1)),"")</f>
        <v/>
      </c>
      <c r="C327" s="147" t="str">
        <f>IFERROR(IF(INDEX(TableEmployeeList[],Calc!$AC327,2)="","",INDEX(TableEmployeeList[],Calc!$AC327,2)),"")</f>
        <v/>
      </c>
      <c r="D327" s="144"/>
      <c r="E327" s="144"/>
      <c r="F327" s="144"/>
      <c r="G327" s="144"/>
      <c r="H327" s="144"/>
      <c r="I327" s="144"/>
      <c r="J327" s="144"/>
      <c r="K327" s="144"/>
      <c r="L327" s="144"/>
      <c r="M327" s="144"/>
      <c r="N327" s="144"/>
      <c r="O327" s="144"/>
      <c r="P327" s="144"/>
      <c r="Q327" s="144"/>
      <c r="R327" s="144"/>
      <c r="S327" s="144"/>
      <c r="T327" s="144"/>
      <c r="U327" s="144"/>
      <c r="V327" s="144"/>
      <c r="W327" s="144"/>
      <c r="X327" s="144"/>
      <c r="Y327" s="144"/>
      <c r="Z327" s="144"/>
      <c r="AA327" s="144"/>
      <c r="AB327" s="144"/>
      <c r="AC327" s="144"/>
      <c r="AD327" s="144"/>
      <c r="AE327" s="144"/>
      <c r="AF327" s="144"/>
      <c r="AG327" s="144"/>
      <c r="AH327" s="144"/>
      <c r="AI327" s="234"/>
      <c r="AJ327" s="144"/>
      <c r="AK327" s="144"/>
      <c r="AL327" s="144"/>
      <c r="AM327" s="144"/>
      <c r="AN327" s="144"/>
      <c r="AO327" s="144"/>
      <c r="AP327" s="144"/>
      <c r="AQ327" s="144"/>
      <c r="AR327" s="144"/>
      <c r="AS327" s="144"/>
      <c r="AT327" s="144"/>
      <c r="AU327" s="144"/>
      <c r="AV327" s="144"/>
      <c r="AW327" s="144"/>
      <c r="AX327" s="144"/>
      <c r="AY327" s="144"/>
      <c r="AZ327" s="144"/>
      <c r="BA327" s="144"/>
      <c r="BB327" s="144"/>
      <c r="BC327" s="144"/>
      <c r="BD327" s="144"/>
      <c r="BE327" s="144"/>
      <c r="BF327" s="144"/>
      <c r="BG327" s="144"/>
      <c r="BH327" s="144"/>
      <c r="BI327" s="144"/>
      <c r="BJ327" s="144"/>
      <c r="BK327" s="144"/>
      <c r="BL327" s="144"/>
      <c r="BM327" s="144"/>
      <c r="BN327" s="145"/>
    </row>
    <row r="328" spans="2:66" ht="20.100000000000001" customHeight="1" x14ac:dyDescent="0.25">
      <c r="B328" s="146" t="str">
        <f>IFERROR(IF(INDEX(TableEmployeeList[],Calc!$AC328,1)="","",INDEX(TableEmployeeList[],Calc!$AC328,1)),"")</f>
        <v/>
      </c>
      <c r="C328" s="147" t="str">
        <f>IFERROR(IF(INDEX(TableEmployeeList[],Calc!$AC328,2)="","",INDEX(TableEmployeeList[],Calc!$AC328,2)),"")</f>
        <v/>
      </c>
      <c r="D328" s="144"/>
      <c r="E328" s="144"/>
      <c r="F328" s="144"/>
      <c r="G328" s="144"/>
      <c r="H328" s="144"/>
      <c r="I328" s="144"/>
      <c r="J328" s="144"/>
      <c r="K328" s="144"/>
      <c r="L328" s="144"/>
      <c r="M328" s="144"/>
      <c r="N328" s="144"/>
      <c r="O328" s="144"/>
      <c r="P328" s="144"/>
      <c r="Q328" s="144"/>
      <c r="R328" s="144"/>
      <c r="S328" s="144"/>
      <c r="T328" s="144"/>
      <c r="U328" s="144"/>
      <c r="V328" s="144"/>
      <c r="W328" s="144"/>
      <c r="X328" s="144"/>
      <c r="Y328" s="144"/>
      <c r="Z328" s="144"/>
      <c r="AA328" s="144"/>
      <c r="AB328" s="144"/>
      <c r="AC328" s="144"/>
      <c r="AD328" s="144"/>
      <c r="AE328" s="144"/>
      <c r="AF328" s="144"/>
      <c r="AG328" s="144"/>
      <c r="AH328" s="144"/>
      <c r="AI328" s="234"/>
      <c r="AJ328" s="144"/>
      <c r="AK328" s="144"/>
      <c r="AL328" s="144"/>
      <c r="AM328" s="144"/>
      <c r="AN328" s="144"/>
      <c r="AO328" s="144"/>
      <c r="AP328" s="144"/>
      <c r="AQ328" s="144"/>
      <c r="AR328" s="144"/>
      <c r="AS328" s="144"/>
      <c r="AT328" s="144"/>
      <c r="AU328" s="144"/>
      <c r="AV328" s="144"/>
      <c r="AW328" s="144"/>
      <c r="AX328" s="144"/>
      <c r="AY328" s="144"/>
      <c r="AZ328" s="144"/>
      <c r="BA328" s="144"/>
      <c r="BB328" s="144"/>
      <c r="BC328" s="144"/>
      <c r="BD328" s="144"/>
      <c r="BE328" s="144"/>
      <c r="BF328" s="144"/>
      <c r="BG328" s="144"/>
      <c r="BH328" s="144"/>
      <c r="BI328" s="144"/>
      <c r="BJ328" s="144"/>
      <c r="BK328" s="144"/>
      <c r="BL328" s="144"/>
      <c r="BM328" s="144"/>
      <c r="BN328" s="145"/>
    </row>
    <row r="329" spans="2:66" ht="20.100000000000001" customHeight="1" x14ac:dyDescent="0.25">
      <c r="B329" s="146" t="str">
        <f>IFERROR(IF(INDEX(TableEmployeeList[],Calc!$AC329,1)="","",INDEX(TableEmployeeList[],Calc!$AC329,1)),"")</f>
        <v/>
      </c>
      <c r="C329" s="147" t="str">
        <f>IFERROR(IF(INDEX(TableEmployeeList[],Calc!$AC329,2)="","",INDEX(TableEmployeeList[],Calc!$AC329,2)),"")</f>
        <v/>
      </c>
      <c r="D329" s="144"/>
      <c r="E329" s="144"/>
      <c r="F329" s="144"/>
      <c r="G329" s="144"/>
      <c r="H329" s="144"/>
      <c r="I329" s="144"/>
      <c r="J329" s="144"/>
      <c r="K329" s="144"/>
      <c r="L329" s="144"/>
      <c r="M329" s="144"/>
      <c r="N329" s="144"/>
      <c r="O329" s="144"/>
      <c r="P329" s="144"/>
      <c r="Q329" s="144"/>
      <c r="R329" s="144"/>
      <c r="S329" s="144"/>
      <c r="T329" s="144"/>
      <c r="U329" s="144"/>
      <c r="V329" s="144"/>
      <c r="W329" s="144"/>
      <c r="X329" s="144"/>
      <c r="Y329" s="144"/>
      <c r="Z329" s="144"/>
      <c r="AA329" s="144"/>
      <c r="AB329" s="144"/>
      <c r="AC329" s="144"/>
      <c r="AD329" s="144"/>
      <c r="AE329" s="144"/>
      <c r="AF329" s="144"/>
      <c r="AG329" s="144"/>
      <c r="AH329" s="144"/>
      <c r="AI329" s="234"/>
      <c r="AJ329" s="144"/>
      <c r="AK329" s="144"/>
      <c r="AL329" s="144"/>
      <c r="AM329" s="144"/>
      <c r="AN329" s="144"/>
      <c r="AO329" s="144"/>
      <c r="AP329" s="144"/>
      <c r="AQ329" s="144"/>
      <c r="AR329" s="144"/>
      <c r="AS329" s="144"/>
      <c r="AT329" s="144"/>
      <c r="AU329" s="144"/>
      <c r="AV329" s="144"/>
      <c r="AW329" s="144"/>
      <c r="AX329" s="144"/>
      <c r="AY329" s="144"/>
      <c r="AZ329" s="144"/>
      <c r="BA329" s="144"/>
      <c r="BB329" s="144"/>
      <c r="BC329" s="144"/>
      <c r="BD329" s="144"/>
      <c r="BE329" s="144"/>
      <c r="BF329" s="144"/>
      <c r="BG329" s="144"/>
      <c r="BH329" s="144"/>
      <c r="BI329" s="144"/>
      <c r="BJ329" s="144"/>
      <c r="BK329" s="144"/>
      <c r="BL329" s="144"/>
      <c r="BM329" s="144"/>
      <c r="BN329" s="145"/>
    </row>
    <row r="330" spans="2:66" ht="20.100000000000001" customHeight="1" x14ac:dyDescent="0.25">
      <c r="B330" s="146" t="str">
        <f>IFERROR(IF(INDEX(TableEmployeeList[],Calc!$AC330,1)="","",INDEX(TableEmployeeList[],Calc!$AC330,1)),"")</f>
        <v/>
      </c>
      <c r="C330" s="147" t="str">
        <f>IFERROR(IF(INDEX(TableEmployeeList[],Calc!$AC330,2)="","",INDEX(TableEmployeeList[],Calc!$AC330,2)),"")</f>
        <v/>
      </c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O330" s="144"/>
      <c r="P330" s="144"/>
      <c r="Q330" s="144"/>
      <c r="R330" s="144"/>
      <c r="S330" s="144"/>
      <c r="T330" s="144"/>
      <c r="U330" s="144"/>
      <c r="V330" s="144"/>
      <c r="W330" s="144"/>
      <c r="X330" s="144"/>
      <c r="Y330" s="144"/>
      <c r="Z330" s="144"/>
      <c r="AA330" s="144"/>
      <c r="AB330" s="144"/>
      <c r="AC330" s="144"/>
      <c r="AD330" s="144"/>
      <c r="AE330" s="144"/>
      <c r="AF330" s="144"/>
      <c r="AG330" s="144"/>
      <c r="AH330" s="144"/>
      <c r="AI330" s="234"/>
      <c r="AJ330" s="144"/>
      <c r="AK330" s="144"/>
      <c r="AL330" s="144"/>
      <c r="AM330" s="144"/>
      <c r="AN330" s="144"/>
      <c r="AO330" s="144"/>
      <c r="AP330" s="144"/>
      <c r="AQ330" s="144"/>
      <c r="AR330" s="144"/>
      <c r="AS330" s="144"/>
      <c r="AT330" s="144"/>
      <c r="AU330" s="144"/>
      <c r="AV330" s="144"/>
      <c r="AW330" s="144"/>
      <c r="AX330" s="144"/>
      <c r="AY330" s="144"/>
      <c r="AZ330" s="144"/>
      <c r="BA330" s="144"/>
      <c r="BB330" s="144"/>
      <c r="BC330" s="144"/>
      <c r="BD330" s="144"/>
      <c r="BE330" s="144"/>
      <c r="BF330" s="144"/>
      <c r="BG330" s="144"/>
      <c r="BH330" s="144"/>
      <c r="BI330" s="144"/>
      <c r="BJ330" s="144"/>
      <c r="BK330" s="144"/>
      <c r="BL330" s="144"/>
      <c r="BM330" s="144"/>
      <c r="BN330" s="145"/>
    </row>
    <row r="331" spans="2:66" ht="20.100000000000001" customHeight="1" x14ac:dyDescent="0.25">
      <c r="B331" s="146" t="str">
        <f>IFERROR(IF(INDEX(TableEmployeeList[],Calc!$AC331,1)="","",INDEX(TableEmployeeList[],Calc!$AC331,1)),"")</f>
        <v/>
      </c>
      <c r="C331" s="147" t="str">
        <f>IFERROR(IF(INDEX(TableEmployeeList[],Calc!$AC331,2)="","",INDEX(TableEmployeeList[],Calc!$AC331,2)),"")</f>
        <v/>
      </c>
      <c r="D331" s="144"/>
      <c r="E331" s="144"/>
      <c r="F331" s="144"/>
      <c r="G331" s="144"/>
      <c r="H331" s="144"/>
      <c r="I331" s="144"/>
      <c r="J331" s="144"/>
      <c r="K331" s="144"/>
      <c r="L331" s="144"/>
      <c r="M331" s="144"/>
      <c r="N331" s="144"/>
      <c r="O331" s="144"/>
      <c r="P331" s="144"/>
      <c r="Q331" s="144"/>
      <c r="R331" s="144"/>
      <c r="S331" s="144"/>
      <c r="T331" s="144"/>
      <c r="U331" s="144"/>
      <c r="V331" s="144"/>
      <c r="W331" s="144"/>
      <c r="X331" s="144"/>
      <c r="Y331" s="144"/>
      <c r="Z331" s="144"/>
      <c r="AA331" s="144"/>
      <c r="AB331" s="144"/>
      <c r="AC331" s="144"/>
      <c r="AD331" s="144"/>
      <c r="AE331" s="144"/>
      <c r="AF331" s="144"/>
      <c r="AG331" s="144"/>
      <c r="AH331" s="144"/>
      <c r="AI331" s="234"/>
      <c r="AJ331" s="144"/>
      <c r="AK331" s="144"/>
      <c r="AL331" s="144"/>
      <c r="AM331" s="144"/>
      <c r="AN331" s="144"/>
      <c r="AO331" s="144"/>
      <c r="AP331" s="144"/>
      <c r="AQ331" s="144"/>
      <c r="AR331" s="144"/>
      <c r="AS331" s="144"/>
      <c r="AT331" s="144"/>
      <c r="AU331" s="144"/>
      <c r="AV331" s="144"/>
      <c r="AW331" s="144"/>
      <c r="AX331" s="144"/>
      <c r="AY331" s="144"/>
      <c r="AZ331" s="144"/>
      <c r="BA331" s="144"/>
      <c r="BB331" s="144"/>
      <c r="BC331" s="144"/>
      <c r="BD331" s="144"/>
      <c r="BE331" s="144"/>
      <c r="BF331" s="144"/>
      <c r="BG331" s="144"/>
      <c r="BH331" s="144"/>
      <c r="BI331" s="144"/>
      <c r="BJ331" s="144"/>
      <c r="BK331" s="144"/>
      <c r="BL331" s="144"/>
      <c r="BM331" s="144"/>
      <c r="BN331" s="145"/>
    </row>
    <row r="332" spans="2:66" ht="20.100000000000001" customHeight="1" x14ac:dyDescent="0.25">
      <c r="B332" s="146" t="str">
        <f>IFERROR(IF(INDEX(TableEmployeeList[],Calc!$AC332,1)="","",INDEX(TableEmployeeList[],Calc!$AC332,1)),"")</f>
        <v/>
      </c>
      <c r="C332" s="147" t="str">
        <f>IFERROR(IF(INDEX(TableEmployeeList[],Calc!$AC332,2)="","",INDEX(TableEmployeeList[],Calc!$AC332,2)),"")</f>
        <v/>
      </c>
      <c r="D332" s="144"/>
      <c r="E332" s="144"/>
      <c r="F332" s="144"/>
      <c r="G332" s="144"/>
      <c r="H332" s="144"/>
      <c r="I332" s="144"/>
      <c r="J332" s="144"/>
      <c r="K332" s="144"/>
      <c r="L332" s="144"/>
      <c r="M332" s="144"/>
      <c r="N332" s="144"/>
      <c r="O332" s="144"/>
      <c r="P332" s="144"/>
      <c r="Q332" s="144"/>
      <c r="R332" s="144"/>
      <c r="S332" s="144"/>
      <c r="T332" s="144"/>
      <c r="U332" s="144"/>
      <c r="V332" s="144"/>
      <c r="W332" s="144"/>
      <c r="X332" s="144"/>
      <c r="Y332" s="144"/>
      <c r="Z332" s="144"/>
      <c r="AA332" s="144"/>
      <c r="AB332" s="144"/>
      <c r="AC332" s="144"/>
      <c r="AD332" s="144"/>
      <c r="AE332" s="144"/>
      <c r="AF332" s="144"/>
      <c r="AG332" s="144"/>
      <c r="AH332" s="144"/>
      <c r="AI332" s="234"/>
      <c r="AJ332" s="144"/>
      <c r="AK332" s="144"/>
      <c r="AL332" s="144"/>
      <c r="AM332" s="144"/>
      <c r="AN332" s="144"/>
      <c r="AO332" s="144"/>
      <c r="AP332" s="144"/>
      <c r="AQ332" s="144"/>
      <c r="AR332" s="144"/>
      <c r="AS332" s="144"/>
      <c r="AT332" s="144"/>
      <c r="AU332" s="144"/>
      <c r="AV332" s="144"/>
      <c r="AW332" s="144"/>
      <c r="AX332" s="144"/>
      <c r="AY332" s="144"/>
      <c r="AZ332" s="144"/>
      <c r="BA332" s="144"/>
      <c r="BB332" s="144"/>
      <c r="BC332" s="144"/>
      <c r="BD332" s="144"/>
      <c r="BE332" s="144"/>
      <c r="BF332" s="144"/>
      <c r="BG332" s="144"/>
      <c r="BH332" s="144"/>
      <c r="BI332" s="144"/>
      <c r="BJ332" s="144"/>
      <c r="BK332" s="144"/>
      <c r="BL332" s="144"/>
      <c r="BM332" s="144"/>
      <c r="BN332" s="145"/>
    </row>
    <row r="333" spans="2:66" ht="20.100000000000001" customHeight="1" x14ac:dyDescent="0.25">
      <c r="B333" s="146" t="str">
        <f>IFERROR(IF(INDEX(TableEmployeeList[],Calc!$AC333,1)="","",INDEX(TableEmployeeList[],Calc!$AC333,1)),"")</f>
        <v/>
      </c>
      <c r="C333" s="147" t="str">
        <f>IFERROR(IF(INDEX(TableEmployeeList[],Calc!$AC333,2)="","",INDEX(TableEmployeeList[],Calc!$AC333,2)),"")</f>
        <v/>
      </c>
      <c r="D333" s="144"/>
      <c r="E333" s="144"/>
      <c r="F333" s="144"/>
      <c r="G333" s="144"/>
      <c r="H333" s="144"/>
      <c r="I333" s="144"/>
      <c r="J333" s="144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4"/>
      <c r="V333" s="144"/>
      <c r="W333" s="144"/>
      <c r="X333" s="144"/>
      <c r="Y333" s="144"/>
      <c r="Z333" s="144"/>
      <c r="AA333" s="144"/>
      <c r="AB333" s="144"/>
      <c r="AC333" s="144"/>
      <c r="AD333" s="144"/>
      <c r="AE333" s="144"/>
      <c r="AF333" s="144"/>
      <c r="AG333" s="144"/>
      <c r="AH333" s="144"/>
      <c r="AI333" s="234"/>
      <c r="AJ333" s="144"/>
      <c r="AK333" s="144"/>
      <c r="AL333" s="144"/>
      <c r="AM333" s="144"/>
      <c r="AN333" s="144"/>
      <c r="AO333" s="144"/>
      <c r="AP333" s="144"/>
      <c r="AQ333" s="144"/>
      <c r="AR333" s="144"/>
      <c r="AS333" s="144"/>
      <c r="AT333" s="144"/>
      <c r="AU333" s="144"/>
      <c r="AV333" s="144"/>
      <c r="AW333" s="144"/>
      <c r="AX333" s="144"/>
      <c r="AY333" s="144"/>
      <c r="AZ333" s="144"/>
      <c r="BA333" s="144"/>
      <c r="BB333" s="144"/>
      <c r="BC333" s="144"/>
      <c r="BD333" s="144"/>
      <c r="BE333" s="144"/>
      <c r="BF333" s="144"/>
      <c r="BG333" s="144"/>
      <c r="BH333" s="144"/>
      <c r="BI333" s="144"/>
      <c r="BJ333" s="144"/>
      <c r="BK333" s="144"/>
      <c r="BL333" s="144"/>
      <c r="BM333" s="144"/>
      <c r="BN333" s="145"/>
    </row>
    <row r="334" spans="2:66" ht="20.100000000000001" customHeight="1" x14ac:dyDescent="0.25">
      <c r="B334" s="146" t="str">
        <f>IFERROR(IF(INDEX(TableEmployeeList[],Calc!$AC334,1)="","",INDEX(TableEmployeeList[],Calc!$AC334,1)),"")</f>
        <v/>
      </c>
      <c r="C334" s="147" t="str">
        <f>IFERROR(IF(INDEX(TableEmployeeList[],Calc!$AC334,2)="","",INDEX(TableEmployeeList[],Calc!$AC334,2)),"")</f>
        <v/>
      </c>
      <c r="D334" s="144"/>
      <c r="E334" s="144"/>
      <c r="F334" s="144"/>
      <c r="G334" s="144"/>
      <c r="H334" s="144"/>
      <c r="I334" s="144"/>
      <c r="J334" s="144"/>
      <c r="K334" s="144"/>
      <c r="L334" s="144"/>
      <c r="M334" s="144"/>
      <c r="N334" s="144"/>
      <c r="O334" s="144"/>
      <c r="P334" s="144"/>
      <c r="Q334" s="144"/>
      <c r="R334" s="144"/>
      <c r="S334" s="144"/>
      <c r="T334" s="144"/>
      <c r="U334" s="144"/>
      <c r="V334" s="144"/>
      <c r="W334" s="144"/>
      <c r="X334" s="144"/>
      <c r="Y334" s="144"/>
      <c r="Z334" s="144"/>
      <c r="AA334" s="144"/>
      <c r="AB334" s="144"/>
      <c r="AC334" s="144"/>
      <c r="AD334" s="144"/>
      <c r="AE334" s="144"/>
      <c r="AF334" s="144"/>
      <c r="AG334" s="144"/>
      <c r="AH334" s="144"/>
      <c r="AI334" s="234"/>
      <c r="AJ334" s="144"/>
      <c r="AK334" s="144"/>
      <c r="AL334" s="144"/>
      <c r="AM334" s="144"/>
      <c r="AN334" s="144"/>
      <c r="AO334" s="144"/>
      <c r="AP334" s="144"/>
      <c r="AQ334" s="144"/>
      <c r="AR334" s="144"/>
      <c r="AS334" s="144"/>
      <c r="AT334" s="144"/>
      <c r="AU334" s="144"/>
      <c r="AV334" s="144"/>
      <c r="AW334" s="144"/>
      <c r="AX334" s="144"/>
      <c r="AY334" s="144"/>
      <c r="AZ334" s="144"/>
      <c r="BA334" s="144"/>
      <c r="BB334" s="144"/>
      <c r="BC334" s="144"/>
      <c r="BD334" s="144"/>
      <c r="BE334" s="144"/>
      <c r="BF334" s="144"/>
      <c r="BG334" s="144"/>
      <c r="BH334" s="144"/>
      <c r="BI334" s="144"/>
      <c r="BJ334" s="144"/>
      <c r="BK334" s="144"/>
      <c r="BL334" s="144"/>
      <c r="BM334" s="144"/>
      <c r="BN334" s="145"/>
    </row>
    <row r="335" spans="2:66" ht="20.100000000000001" customHeight="1" x14ac:dyDescent="0.25">
      <c r="B335" s="146" t="str">
        <f>IFERROR(IF(INDEX(TableEmployeeList[],Calc!$AC335,1)="","",INDEX(TableEmployeeList[],Calc!$AC335,1)),"")</f>
        <v/>
      </c>
      <c r="C335" s="147" t="str">
        <f>IFERROR(IF(INDEX(TableEmployeeList[],Calc!$AC335,2)="","",INDEX(TableEmployeeList[],Calc!$AC335,2)),"")</f>
        <v/>
      </c>
      <c r="D335" s="144"/>
      <c r="E335" s="144"/>
      <c r="F335" s="144"/>
      <c r="G335" s="144"/>
      <c r="H335" s="144"/>
      <c r="I335" s="144"/>
      <c r="J335" s="144"/>
      <c r="K335" s="144"/>
      <c r="L335" s="144"/>
      <c r="M335" s="144"/>
      <c r="N335" s="144"/>
      <c r="O335" s="144"/>
      <c r="P335" s="144"/>
      <c r="Q335" s="144"/>
      <c r="R335" s="144"/>
      <c r="S335" s="144"/>
      <c r="T335" s="144"/>
      <c r="U335" s="144"/>
      <c r="V335" s="144"/>
      <c r="W335" s="144"/>
      <c r="X335" s="144"/>
      <c r="Y335" s="144"/>
      <c r="Z335" s="144"/>
      <c r="AA335" s="144"/>
      <c r="AB335" s="144"/>
      <c r="AC335" s="144"/>
      <c r="AD335" s="144"/>
      <c r="AE335" s="144"/>
      <c r="AF335" s="144"/>
      <c r="AG335" s="144"/>
      <c r="AH335" s="144"/>
      <c r="AI335" s="234"/>
      <c r="AJ335" s="144"/>
      <c r="AK335" s="144"/>
      <c r="AL335" s="144"/>
      <c r="AM335" s="144"/>
      <c r="AN335" s="144"/>
      <c r="AO335" s="144"/>
      <c r="AP335" s="144"/>
      <c r="AQ335" s="144"/>
      <c r="AR335" s="144"/>
      <c r="AS335" s="144"/>
      <c r="AT335" s="144"/>
      <c r="AU335" s="144"/>
      <c r="AV335" s="144"/>
      <c r="AW335" s="144"/>
      <c r="AX335" s="144"/>
      <c r="AY335" s="144"/>
      <c r="AZ335" s="144"/>
      <c r="BA335" s="144"/>
      <c r="BB335" s="144"/>
      <c r="BC335" s="144"/>
      <c r="BD335" s="144"/>
      <c r="BE335" s="144"/>
      <c r="BF335" s="144"/>
      <c r="BG335" s="144"/>
      <c r="BH335" s="144"/>
      <c r="BI335" s="144"/>
      <c r="BJ335" s="144"/>
      <c r="BK335" s="144"/>
      <c r="BL335" s="144"/>
      <c r="BM335" s="144"/>
      <c r="BN335" s="145"/>
    </row>
    <row r="336" spans="2:66" ht="20.100000000000001" customHeight="1" x14ac:dyDescent="0.25">
      <c r="B336" s="146" t="str">
        <f>IFERROR(IF(INDEX(TableEmployeeList[],Calc!$AC336,1)="","",INDEX(TableEmployeeList[],Calc!$AC336,1)),"")</f>
        <v/>
      </c>
      <c r="C336" s="147" t="str">
        <f>IFERROR(IF(INDEX(TableEmployeeList[],Calc!$AC336,2)="","",INDEX(TableEmployeeList[],Calc!$AC336,2)),"")</f>
        <v/>
      </c>
      <c r="D336" s="144"/>
      <c r="E336" s="144"/>
      <c r="F336" s="144"/>
      <c r="G336" s="144"/>
      <c r="H336" s="144"/>
      <c r="I336" s="144"/>
      <c r="J336" s="144"/>
      <c r="K336" s="144"/>
      <c r="L336" s="144"/>
      <c r="M336" s="144"/>
      <c r="N336" s="144"/>
      <c r="O336" s="144"/>
      <c r="P336" s="144"/>
      <c r="Q336" s="144"/>
      <c r="R336" s="144"/>
      <c r="S336" s="144"/>
      <c r="T336" s="144"/>
      <c r="U336" s="144"/>
      <c r="V336" s="144"/>
      <c r="W336" s="144"/>
      <c r="X336" s="144"/>
      <c r="Y336" s="144"/>
      <c r="Z336" s="144"/>
      <c r="AA336" s="144"/>
      <c r="AB336" s="144"/>
      <c r="AC336" s="144"/>
      <c r="AD336" s="144"/>
      <c r="AE336" s="144"/>
      <c r="AF336" s="144"/>
      <c r="AG336" s="144"/>
      <c r="AH336" s="144"/>
      <c r="AI336" s="234"/>
      <c r="AJ336" s="144"/>
      <c r="AK336" s="144"/>
      <c r="AL336" s="144"/>
      <c r="AM336" s="144"/>
      <c r="AN336" s="144"/>
      <c r="AO336" s="144"/>
      <c r="AP336" s="144"/>
      <c r="AQ336" s="144"/>
      <c r="AR336" s="144"/>
      <c r="AS336" s="144"/>
      <c r="AT336" s="144"/>
      <c r="AU336" s="144"/>
      <c r="AV336" s="144"/>
      <c r="AW336" s="144"/>
      <c r="AX336" s="144"/>
      <c r="AY336" s="144"/>
      <c r="AZ336" s="144"/>
      <c r="BA336" s="144"/>
      <c r="BB336" s="144"/>
      <c r="BC336" s="144"/>
      <c r="BD336" s="144"/>
      <c r="BE336" s="144"/>
      <c r="BF336" s="144"/>
      <c r="BG336" s="144"/>
      <c r="BH336" s="144"/>
      <c r="BI336" s="144"/>
      <c r="BJ336" s="144"/>
      <c r="BK336" s="144"/>
      <c r="BL336" s="144"/>
      <c r="BM336" s="144"/>
      <c r="BN336" s="145"/>
    </row>
    <row r="337" spans="2:66" ht="20.100000000000001" customHeight="1" x14ac:dyDescent="0.25">
      <c r="B337" s="146" t="str">
        <f>IFERROR(IF(INDEX(TableEmployeeList[],Calc!$AC337,1)="","",INDEX(TableEmployeeList[],Calc!$AC337,1)),"")</f>
        <v/>
      </c>
      <c r="C337" s="147" t="str">
        <f>IFERROR(IF(INDEX(TableEmployeeList[],Calc!$AC337,2)="","",INDEX(TableEmployeeList[],Calc!$AC337,2)),"")</f>
        <v/>
      </c>
      <c r="D337" s="144"/>
      <c r="E337" s="144"/>
      <c r="F337" s="144"/>
      <c r="G337" s="144"/>
      <c r="H337" s="144"/>
      <c r="I337" s="144"/>
      <c r="J337" s="144"/>
      <c r="K337" s="144"/>
      <c r="L337" s="144"/>
      <c r="M337" s="144"/>
      <c r="N337" s="144"/>
      <c r="O337" s="144"/>
      <c r="P337" s="144"/>
      <c r="Q337" s="144"/>
      <c r="R337" s="144"/>
      <c r="S337" s="144"/>
      <c r="T337" s="144"/>
      <c r="U337" s="144"/>
      <c r="V337" s="144"/>
      <c r="W337" s="144"/>
      <c r="X337" s="144"/>
      <c r="Y337" s="144"/>
      <c r="Z337" s="144"/>
      <c r="AA337" s="144"/>
      <c r="AB337" s="144"/>
      <c r="AC337" s="144"/>
      <c r="AD337" s="144"/>
      <c r="AE337" s="144"/>
      <c r="AF337" s="144"/>
      <c r="AG337" s="144"/>
      <c r="AH337" s="144"/>
      <c r="AI337" s="234"/>
      <c r="AJ337" s="144"/>
      <c r="AK337" s="144"/>
      <c r="AL337" s="144"/>
      <c r="AM337" s="144"/>
      <c r="AN337" s="144"/>
      <c r="AO337" s="144"/>
      <c r="AP337" s="144"/>
      <c r="AQ337" s="144"/>
      <c r="AR337" s="144"/>
      <c r="AS337" s="144"/>
      <c r="AT337" s="144"/>
      <c r="AU337" s="144"/>
      <c r="AV337" s="144"/>
      <c r="AW337" s="144"/>
      <c r="AX337" s="144"/>
      <c r="AY337" s="144"/>
      <c r="AZ337" s="144"/>
      <c r="BA337" s="144"/>
      <c r="BB337" s="144"/>
      <c r="BC337" s="144"/>
      <c r="BD337" s="144"/>
      <c r="BE337" s="144"/>
      <c r="BF337" s="144"/>
      <c r="BG337" s="144"/>
      <c r="BH337" s="144"/>
      <c r="BI337" s="144"/>
      <c r="BJ337" s="144"/>
      <c r="BK337" s="144"/>
      <c r="BL337" s="144"/>
      <c r="BM337" s="144"/>
      <c r="BN337" s="145"/>
    </row>
    <row r="338" spans="2:66" ht="20.100000000000001" customHeight="1" x14ac:dyDescent="0.25">
      <c r="B338" s="146" t="str">
        <f>IFERROR(IF(INDEX(TableEmployeeList[],Calc!$AC338,1)="","",INDEX(TableEmployeeList[],Calc!$AC338,1)),"")</f>
        <v/>
      </c>
      <c r="C338" s="147" t="str">
        <f>IFERROR(IF(INDEX(TableEmployeeList[],Calc!$AC338,2)="","",INDEX(TableEmployeeList[],Calc!$AC338,2)),"")</f>
        <v/>
      </c>
      <c r="D338" s="144"/>
      <c r="E338" s="144"/>
      <c r="F338" s="144"/>
      <c r="G338" s="144"/>
      <c r="H338" s="144"/>
      <c r="I338" s="144"/>
      <c r="J338" s="144"/>
      <c r="K338" s="144"/>
      <c r="L338" s="144"/>
      <c r="M338" s="144"/>
      <c r="N338" s="144"/>
      <c r="O338" s="144"/>
      <c r="P338" s="144"/>
      <c r="Q338" s="144"/>
      <c r="R338" s="144"/>
      <c r="S338" s="144"/>
      <c r="T338" s="144"/>
      <c r="U338" s="144"/>
      <c r="V338" s="144"/>
      <c r="W338" s="144"/>
      <c r="X338" s="144"/>
      <c r="Y338" s="144"/>
      <c r="Z338" s="144"/>
      <c r="AA338" s="144"/>
      <c r="AB338" s="144"/>
      <c r="AC338" s="144"/>
      <c r="AD338" s="144"/>
      <c r="AE338" s="144"/>
      <c r="AF338" s="144"/>
      <c r="AG338" s="144"/>
      <c r="AH338" s="144"/>
      <c r="AI338" s="234"/>
      <c r="AJ338" s="144"/>
      <c r="AK338" s="144"/>
      <c r="AL338" s="144"/>
      <c r="AM338" s="144"/>
      <c r="AN338" s="144"/>
      <c r="AO338" s="144"/>
      <c r="AP338" s="144"/>
      <c r="AQ338" s="144"/>
      <c r="AR338" s="144"/>
      <c r="AS338" s="144"/>
      <c r="AT338" s="144"/>
      <c r="AU338" s="144"/>
      <c r="AV338" s="144"/>
      <c r="AW338" s="144"/>
      <c r="AX338" s="144"/>
      <c r="AY338" s="144"/>
      <c r="AZ338" s="144"/>
      <c r="BA338" s="144"/>
      <c r="BB338" s="144"/>
      <c r="BC338" s="144"/>
      <c r="BD338" s="144"/>
      <c r="BE338" s="144"/>
      <c r="BF338" s="144"/>
      <c r="BG338" s="144"/>
      <c r="BH338" s="144"/>
      <c r="BI338" s="144"/>
      <c r="BJ338" s="144"/>
      <c r="BK338" s="144"/>
      <c r="BL338" s="144"/>
      <c r="BM338" s="144"/>
      <c r="BN338" s="145"/>
    </row>
    <row r="339" spans="2:66" ht="20.100000000000001" customHeight="1" x14ac:dyDescent="0.25">
      <c r="B339" s="146" t="str">
        <f>IFERROR(IF(INDEX(TableEmployeeList[],Calc!$AC339,1)="","",INDEX(TableEmployeeList[],Calc!$AC339,1)),"")</f>
        <v/>
      </c>
      <c r="C339" s="147" t="str">
        <f>IFERROR(IF(INDEX(TableEmployeeList[],Calc!$AC339,2)="","",INDEX(TableEmployeeList[],Calc!$AC339,2)),"")</f>
        <v/>
      </c>
      <c r="D339" s="144"/>
      <c r="E339" s="144"/>
      <c r="F339" s="144"/>
      <c r="G339" s="144"/>
      <c r="H339" s="144"/>
      <c r="I339" s="144"/>
      <c r="J339" s="144"/>
      <c r="K339" s="144"/>
      <c r="L339" s="144"/>
      <c r="M339" s="144"/>
      <c r="N339" s="144"/>
      <c r="O339" s="144"/>
      <c r="P339" s="144"/>
      <c r="Q339" s="144"/>
      <c r="R339" s="144"/>
      <c r="S339" s="144"/>
      <c r="T339" s="144"/>
      <c r="U339" s="144"/>
      <c r="V339" s="144"/>
      <c r="W339" s="144"/>
      <c r="X339" s="144"/>
      <c r="Y339" s="144"/>
      <c r="Z339" s="144"/>
      <c r="AA339" s="144"/>
      <c r="AB339" s="144"/>
      <c r="AC339" s="144"/>
      <c r="AD339" s="144"/>
      <c r="AE339" s="144"/>
      <c r="AF339" s="144"/>
      <c r="AG339" s="144"/>
      <c r="AH339" s="144"/>
      <c r="AI339" s="234"/>
      <c r="AJ339" s="144"/>
      <c r="AK339" s="144"/>
      <c r="AL339" s="144"/>
      <c r="AM339" s="144"/>
      <c r="AN339" s="144"/>
      <c r="AO339" s="144"/>
      <c r="AP339" s="144"/>
      <c r="AQ339" s="144"/>
      <c r="AR339" s="144"/>
      <c r="AS339" s="144"/>
      <c r="AT339" s="144"/>
      <c r="AU339" s="144"/>
      <c r="AV339" s="144"/>
      <c r="AW339" s="144"/>
      <c r="AX339" s="144"/>
      <c r="AY339" s="144"/>
      <c r="AZ339" s="144"/>
      <c r="BA339" s="144"/>
      <c r="BB339" s="144"/>
      <c r="BC339" s="144"/>
      <c r="BD339" s="144"/>
      <c r="BE339" s="144"/>
      <c r="BF339" s="144"/>
      <c r="BG339" s="144"/>
      <c r="BH339" s="144"/>
      <c r="BI339" s="144"/>
      <c r="BJ339" s="144"/>
      <c r="BK339" s="144"/>
      <c r="BL339" s="144"/>
      <c r="BM339" s="144"/>
      <c r="BN339" s="145"/>
    </row>
    <row r="340" spans="2:66" ht="20.100000000000001" customHeight="1" x14ac:dyDescent="0.25">
      <c r="B340" s="146" t="str">
        <f>IFERROR(IF(INDEX(TableEmployeeList[],Calc!$AC340,1)="","",INDEX(TableEmployeeList[],Calc!$AC340,1)),"")</f>
        <v/>
      </c>
      <c r="C340" s="147" t="str">
        <f>IFERROR(IF(INDEX(TableEmployeeList[],Calc!$AC340,2)="","",INDEX(TableEmployeeList[],Calc!$AC340,2)),"")</f>
        <v/>
      </c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4"/>
      <c r="W340" s="144"/>
      <c r="X340" s="144"/>
      <c r="Y340" s="144"/>
      <c r="Z340" s="144"/>
      <c r="AA340" s="144"/>
      <c r="AB340" s="144"/>
      <c r="AC340" s="144"/>
      <c r="AD340" s="144"/>
      <c r="AE340" s="144"/>
      <c r="AF340" s="144"/>
      <c r="AG340" s="144"/>
      <c r="AH340" s="144"/>
      <c r="AI340" s="234"/>
      <c r="AJ340" s="144"/>
      <c r="AK340" s="144"/>
      <c r="AL340" s="144"/>
      <c r="AM340" s="144"/>
      <c r="AN340" s="144"/>
      <c r="AO340" s="144"/>
      <c r="AP340" s="144"/>
      <c r="AQ340" s="144"/>
      <c r="AR340" s="144"/>
      <c r="AS340" s="144"/>
      <c r="AT340" s="144"/>
      <c r="AU340" s="144"/>
      <c r="AV340" s="144"/>
      <c r="AW340" s="144"/>
      <c r="AX340" s="144"/>
      <c r="AY340" s="144"/>
      <c r="AZ340" s="144"/>
      <c r="BA340" s="144"/>
      <c r="BB340" s="144"/>
      <c r="BC340" s="144"/>
      <c r="BD340" s="144"/>
      <c r="BE340" s="144"/>
      <c r="BF340" s="144"/>
      <c r="BG340" s="144"/>
      <c r="BH340" s="144"/>
      <c r="BI340" s="144"/>
      <c r="BJ340" s="144"/>
      <c r="BK340" s="144"/>
      <c r="BL340" s="144"/>
      <c r="BM340" s="144"/>
      <c r="BN340" s="145"/>
    </row>
    <row r="341" spans="2:66" ht="20.100000000000001" customHeight="1" x14ac:dyDescent="0.25">
      <c r="B341" s="146" t="str">
        <f>IFERROR(IF(INDEX(TableEmployeeList[],Calc!$AC341,1)="","",INDEX(TableEmployeeList[],Calc!$AC341,1)),"")</f>
        <v/>
      </c>
      <c r="C341" s="147" t="str">
        <f>IFERROR(IF(INDEX(TableEmployeeList[],Calc!$AC341,2)="","",INDEX(TableEmployeeList[],Calc!$AC341,2)),"")</f>
        <v/>
      </c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O341" s="144"/>
      <c r="P341" s="144"/>
      <c r="Q341" s="144"/>
      <c r="R341" s="144"/>
      <c r="S341" s="144"/>
      <c r="T341" s="144"/>
      <c r="U341" s="144"/>
      <c r="V341" s="144"/>
      <c r="W341" s="144"/>
      <c r="X341" s="144"/>
      <c r="Y341" s="144"/>
      <c r="Z341" s="144"/>
      <c r="AA341" s="144"/>
      <c r="AB341" s="144"/>
      <c r="AC341" s="144"/>
      <c r="AD341" s="144"/>
      <c r="AE341" s="144"/>
      <c r="AF341" s="144"/>
      <c r="AG341" s="144"/>
      <c r="AH341" s="144"/>
      <c r="AI341" s="234"/>
      <c r="AJ341" s="144"/>
      <c r="AK341" s="144"/>
      <c r="AL341" s="144"/>
      <c r="AM341" s="144"/>
      <c r="AN341" s="144"/>
      <c r="AO341" s="144"/>
      <c r="AP341" s="144"/>
      <c r="AQ341" s="144"/>
      <c r="AR341" s="144"/>
      <c r="AS341" s="144"/>
      <c r="AT341" s="144"/>
      <c r="AU341" s="144"/>
      <c r="AV341" s="144"/>
      <c r="AW341" s="144"/>
      <c r="AX341" s="144"/>
      <c r="AY341" s="144"/>
      <c r="AZ341" s="144"/>
      <c r="BA341" s="144"/>
      <c r="BB341" s="144"/>
      <c r="BC341" s="144"/>
      <c r="BD341" s="144"/>
      <c r="BE341" s="144"/>
      <c r="BF341" s="144"/>
      <c r="BG341" s="144"/>
      <c r="BH341" s="144"/>
      <c r="BI341" s="144"/>
      <c r="BJ341" s="144"/>
      <c r="BK341" s="144"/>
      <c r="BL341" s="144"/>
      <c r="BM341" s="144"/>
      <c r="BN341" s="145"/>
    </row>
    <row r="342" spans="2:66" ht="20.100000000000001" customHeight="1" x14ac:dyDescent="0.25">
      <c r="B342" s="146" t="str">
        <f>IFERROR(IF(INDEX(TableEmployeeList[],Calc!$AC342,1)="","",INDEX(TableEmployeeList[],Calc!$AC342,1)),"")</f>
        <v/>
      </c>
      <c r="C342" s="147" t="str">
        <f>IFERROR(IF(INDEX(TableEmployeeList[],Calc!$AC342,2)="","",INDEX(TableEmployeeList[],Calc!$AC342,2)),"")</f>
        <v/>
      </c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  <c r="P342" s="144"/>
      <c r="Q342" s="144"/>
      <c r="R342" s="144"/>
      <c r="S342" s="144"/>
      <c r="T342" s="144"/>
      <c r="U342" s="144"/>
      <c r="V342" s="144"/>
      <c r="W342" s="144"/>
      <c r="X342" s="144"/>
      <c r="Y342" s="144"/>
      <c r="Z342" s="144"/>
      <c r="AA342" s="144"/>
      <c r="AB342" s="144"/>
      <c r="AC342" s="144"/>
      <c r="AD342" s="144"/>
      <c r="AE342" s="144"/>
      <c r="AF342" s="144"/>
      <c r="AG342" s="144"/>
      <c r="AH342" s="144"/>
      <c r="AI342" s="234"/>
      <c r="AJ342" s="144"/>
      <c r="AK342" s="144"/>
      <c r="AL342" s="144"/>
      <c r="AM342" s="144"/>
      <c r="AN342" s="144"/>
      <c r="AO342" s="144"/>
      <c r="AP342" s="144"/>
      <c r="AQ342" s="144"/>
      <c r="AR342" s="144"/>
      <c r="AS342" s="144"/>
      <c r="AT342" s="144"/>
      <c r="AU342" s="144"/>
      <c r="AV342" s="144"/>
      <c r="AW342" s="144"/>
      <c r="AX342" s="144"/>
      <c r="AY342" s="144"/>
      <c r="AZ342" s="144"/>
      <c r="BA342" s="144"/>
      <c r="BB342" s="144"/>
      <c r="BC342" s="144"/>
      <c r="BD342" s="144"/>
      <c r="BE342" s="144"/>
      <c r="BF342" s="144"/>
      <c r="BG342" s="144"/>
      <c r="BH342" s="144"/>
      <c r="BI342" s="144"/>
      <c r="BJ342" s="144"/>
      <c r="BK342" s="144"/>
      <c r="BL342" s="144"/>
      <c r="BM342" s="144"/>
      <c r="BN342" s="145"/>
    </row>
    <row r="343" spans="2:66" ht="20.100000000000001" customHeight="1" x14ac:dyDescent="0.25">
      <c r="B343" s="146" t="str">
        <f>IFERROR(IF(INDEX(TableEmployeeList[],Calc!$AC343,1)="","",INDEX(TableEmployeeList[],Calc!$AC343,1)),"")</f>
        <v/>
      </c>
      <c r="C343" s="147" t="str">
        <f>IFERROR(IF(INDEX(TableEmployeeList[],Calc!$AC343,2)="","",INDEX(TableEmployeeList[],Calc!$AC343,2)),"")</f>
        <v/>
      </c>
      <c r="D343" s="144"/>
      <c r="E343" s="144"/>
      <c r="F343" s="144"/>
      <c r="G343" s="144"/>
      <c r="H343" s="144"/>
      <c r="I343" s="144"/>
      <c r="J343" s="144"/>
      <c r="K343" s="144"/>
      <c r="L343" s="144"/>
      <c r="M343" s="144"/>
      <c r="N343" s="144"/>
      <c r="O343" s="144"/>
      <c r="P343" s="144"/>
      <c r="Q343" s="144"/>
      <c r="R343" s="144"/>
      <c r="S343" s="144"/>
      <c r="T343" s="144"/>
      <c r="U343" s="144"/>
      <c r="V343" s="144"/>
      <c r="W343" s="144"/>
      <c r="X343" s="144"/>
      <c r="Y343" s="144"/>
      <c r="Z343" s="144"/>
      <c r="AA343" s="144"/>
      <c r="AB343" s="144"/>
      <c r="AC343" s="144"/>
      <c r="AD343" s="144"/>
      <c r="AE343" s="144"/>
      <c r="AF343" s="144"/>
      <c r="AG343" s="144"/>
      <c r="AH343" s="144"/>
      <c r="AI343" s="234"/>
      <c r="AJ343" s="144"/>
      <c r="AK343" s="144"/>
      <c r="AL343" s="144"/>
      <c r="AM343" s="144"/>
      <c r="AN343" s="144"/>
      <c r="AO343" s="144"/>
      <c r="AP343" s="144"/>
      <c r="AQ343" s="144"/>
      <c r="AR343" s="144"/>
      <c r="AS343" s="144"/>
      <c r="AT343" s="144"/>
      <c r="AU343" s="144"/>
      <c r="AV343" s="144"/>
      <c r="AW343" s="144"/>
      <c r="AX343" s="144"/>
      <c r="AY343" s="144"/>
      <c r="AZ343" s="144"/>
      <c r="BA343" s="144"/>
      <c r="BB343" s="144"/>
      <c r="BC343" s="144"/>
      <c r="BD343" s="144"/>
      <c r="BE343" s="144"/>
      <c r="BF343" s="144"/>
      <c r="BG343" s="144"/>
      <c r="BH343" s="144"/>
      <c r="BI343" s="144"/>
      <c r="BJ343" s="144"/>
      <c r="BK343" s="144"/>
      <c r="BL343" s="144"/>
      <c r="BM343" s="144"/>
      <c r="BN343" s="145"/>
    </row>
    <row r="344" spans="2:66" ht="20.100000000000001" customHeight="1" x14ac:dyDescent="0.25">
      <c r="B344" s="146" t="str">
        <f>IFERROR(IF(INDEX(TableEmployeeList[],Calc!$AC344,1)="","",INDEX(TableEmployeeList[],Calc!$AC344,1)),"")</f>
        <v/>
      </c>
      <c r="C344" s="147" t="str">
        <f>IFERROR(IF(INDEX(TableEmployeeList[],Calc!$AC344,2)="","",INDEX(TableEmployeeList[],Calc!$AC344,2)),"")</f>
        <v/>
      </c>
      <c r="D344" s="144"/>
      <c r="E344" s="144"/>
      <c r="F344" s="144"/>
      <c r="G344" s="144"/>
      <c r="H344" s="144"/>
      <c r="I344" s="144"/>
      <c r="J344" s="144"/>
      <c r="K344" s="144"/>
      <c r="L344" s="144"/>
      <c r="M344" s="144"/>
      <c r="N344" s="144"/>
      <c r="O344" s="144"/>
      <c r="P344" s="144"/>
      <c r="Q344" s="144"/>
      <c r="R344" s="144"/>
      <c r="S344" s="144"/>
      <c r="T344" s="144"/>
      <c r="U344" s="144"/>
      <c r="V344" s="144"/>
      <c r="W344" s="144"/>
      <c r="X344" s="144"/>
      <c r="Y344" s="144"/>
      <c r="Z344" s="144"/>
      <c r="AA344" s="144"/>
      <c r="AB344" s="144"/>
      <c r="AC344" s="144"/>
      <c r="AD344" s="144"/>
      <c r="AE344" s="144"/>
      <c r="AF344" s="144"/>
      <c r="AG344" s="144"/>
      <c r="AH344" s="144"/>
      <c r="AI344" s="234"/>
      <c r="AJ344" s="144"/>
      <c r="AK344" s="144"/>
      <c r="AL344" s="144"/>
      <c r="AM344" s="144"/>
      <c r="AN344" s="144"/>
      <c r="AO344" s="144"/>
      <c r="AP344" s="144"/>
      <c r="AQ344" s="144"/>
      <c r="AR344" s="144"/>
      <c r="AS344" s="144"/>
      <c r="AT344" s="144"/>
      <c r="AU344" s="144"/>
      <c r="AV344" s="144"/>
      <c r="AW344" s="144"/>
      <c r="AX344" s="144"/>
      <c r="AY344" s="144"/>
      <c r="AZ344" s="144"/>
      <c r="BA344" s="144"/>
      <c r="BB344" s="144"/>
      <c r="BC344" s="144"/>
      <c r="BD344" s="144"/>
      <c r="BE344" s="144"/>
      <c r="BF344" s="144"/>
      <c r="BG344" s="144"/>
      <c r="BH344" s="144"/>
      <c r="BI344" s="144"/>
      <c r="BJ344" s="144"/>
      <c r="BK344" s="144"/>
      <c r="BL344" s="144"/>
      <c r="BM344" s="144"/>
      <c r="BN344" s="145"/>
    </row>
    <row r="345" spans="2:66" ht="20.100000000000001" customHeight="1" x14ac:dyDescent="0.25">
      <c r="B345" s="146" t="str">
        <f>IFERROR(IF(INDEX(TableEmployeeList[],Calc!$AC345,1)="","",INDEX(TableEmployeeList[],Calc!$AC345,1)),"")</f>
        <v/>
      </c>
      <c r="C345" s="147" t="str">
        <f>IFERROR(IF(INDEX(TableEmployeeList[],Calc!$AC345,2)="","",INDEX(TableEmployeeList[],Calc!$AC345,2)),"")</f>
        <v/>
      </c>
      <c r="D345" s="144"/>
      <c r="E345" s="144"/>
      <c r="F345" s="144"/>
      <c r="G345" s="144"/>
      <c r="H345" s="144"/>
      <c r="I345" s="144"/>
      <c r="J345" s="144"/>
      <c r="K345" s="144"/>
      <c r="L345" s="144"/>
      <c r="M345" s="144"/>
      <c r="N345" s="144"/>
      <c r="O345" s="144"/>
      <c r="P345" s="144"/>
      <c r="Q345" s="144"/>
      <c r="R345" s="144"/>
      <c r="S345" s="144"/>
      <c r="T345" s="144"/>
      <c r="U345" s="144"/>
      <c r="V345" s="144"/>
      <c r="W345" s="144"/>
      <c r="X345" s="144"/>
      <c r="Y345" s="144"/>
      <c r="Z345" s="144"/>
      <c r="AA345" s="144"/>
      <c r="AB345" s="144"/>
      <c r="AC345" s="144"/>
      <c r="AD345" s="144"/>
      <c r="AE345" s="144"/>
      <c r="AF345" s="144"/>
      <c r="AG345" s="144"/>
      <c r="AH345" s="144"/>
      <c r="AI345" s="234"/>
      <c r="AJ345" s="144"/>
      <c r="AK345" s="144"/>
      <c r="AL345" s="144"/>
      <c r="AM345" s="144"/>
      <c r="AN345" s="144"/>
      <c r="AO345" s="144"/>
      <c r="AP345" s="144"/>
      <c r="AQ345" s="144"/>
      <c r="AR345" s="144"/>
      <c r="AS345" s="144"/>
      <c r="AT345" s="144"/>
      <c r="AU345" s="144"/>
      <c r="AV345" s="144"/>
      <c r="AW345" s="144"/>
      <c r="AX345" s="144"/>
      <c r="AY345" s="144"/>
      <c r="AZ345" s="144"/>
      <c r="BA345" s="144"/>
      <c r="BB345" s="144"/>
      <c r="BC345" s="144"/>
      <c r="BD345" s="144"/>
      <c r="BE345" s="144"/>
      <c r="BF345" s="144"/>
      <c r="BG345" s="144"/>
      <c r="BH345" s="144"/>
      <c r="BI345" s="144"/>
      <c r="BJ345" s="144"/>
      <c r="BK345" s="144"/>
      <c r="BL345" s="144"/>
      <c r="BM345" s="144"/>
      <c r="BN345" s="145"/>
    </row>
    <row r="346" spans="2:66" ht="20.100000000000001" customHeight="1" x14ac:dyDescent="0.25">
      <c r="B346" s="146" t="str">
        <f>IFERROR(IF(INDEX(TableEmployeeList[],Calc!$AC346,1)="","",INDEX(TableEmployeeList[],Calc!$AC346,1)),"")</f>
        <v/>
      </c>
      <c r="C346" s="147" t="str">
        <f>IFERROR(IF(INDEX(TableEmployeeList[],Calc!$AC346,2)="","",INDEX(TableEmployeeList[],Calc!$AC346,2)),"")</f>
        <v/>
      </c>
      <c r="D346" s="144"/>
      <c r="E346" s="144"/>
      <c r="F346" s="144"/>
      <c r="G346" s="144"/>
      <c r="H346" s="144"/>
      <c r="I346" s="144"/>
      <c r="J346" s="144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  <c r="V346" s="144"/>
      <c r="W346" s="144"/>
      <c r="X346" s="144"/>
      <c r="Y346" s="144"/>
      <c r="Z346" s="144"/>
      <c r="AA346" s="144"/>
      <c r="AB346" s="144"/>
      <c r="AC346" s="144"/>
      <c r="AD346" s="144"/>
      <c r="AE346" s="144"/>
      <c r="AF346" s="144"/>
      <c r="AG346" s="144"/>
      <c r="AH346" s="144"/>
      <c r="AI346" s="234"/>
      <c r="AJ346" s="144"/>
      <c r="AK346" s="144"/>
      <c r="AL346" s="144"/>
      <c r="AM346" s="144"/>
      <c r="AN346" s="144"/>
      <c r="AO346" s="144"/>
      <c r="AP346" s="144"/>
      <c r="AQ346" s="144"/>
      <c r="AR346" s="144"/>
      <c r="AS346" s="144"/>
      <c r="AT346" s="144"/>
      <c r="AU346" s="144"/>
      <c r="AV346" s="144"/>
      <c r="AW346" s="144"/>
      <c r="AX346" s="144"/>
      <c r="AY346" s="144"/>
      <c r="AZ346" s="144"/>
      <c r="BA346" s="144"/>
      <c r="BB346" s="144"/>
      <c r="BC346" s="144"/>
      <c r="BD346" s="144"/>
      <c r="BE346" s="144"/>
      <c r="BF346" s="144"/>
      <c r="BG346" s="144"/>
      <c r="BH346" s="144"/>
      <c r="BI346" s="144"/>
      <c r="BJ346" s="144"/>
      <c r="BK346" s="144"/>
      <c r="BL346" s="144"/>
      <c r="BM346" s="144"/>
      <c r="BN346" s="145"/>
    </row>
    <row r="347" spans="2:66" ht="20.100000000000001" customHeight="1" x14ac:dyDescent="0.25">
      <c r="B347" s="146" t="str">
        <f>IFERROR(IF(INDEX(TableEmployeeList[],Calc!$AC347,1)="","",INDEX(TableEmployeeList[],Calc!$AC347,1)),"")</f>
        <v/>
      </c>
      <c r="C347" s="147" t="str">
        <f>IFERROR(IF(INDEX(TableEmployeeList[],Calc!$AC347,2)="","",INDEX(TableEmployeeList[],Calc!$AC347,2)),"")</f>
        <v/>
      </c>
      <c r="D347" s="144"/>
      <c r="E347" s="144"/>
      <c r="F347" s="144"/>
      <c r="G347" s="144"/>
      <c r="H347" s="144"/>
      <c r="I347" s="144"/>
      <c r="J347" s="144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  <c r="V347" s="144"/>
      <c r="W347" s="144"/>
      <c r="X347" s="144"/>
      <c r="Y347" s="144"/>
      <c r="Z347" s="144"/>
      <c r="AA347" s="144"/>
      <c r="AB347" s="144"/>
      <c r="AC347" s="144"/>
      <c r="AD347" s="144"/>
      <c r="AE347" s="144"/>
      <c r="AF347" s="144"/>
      <c r="AG347" s="144"/>
      <c r="AH347" s="144"/>
      <c r="AI347" s="234"/>
      <c r="AJ347" s="144"/>
      <c r="AK347" s="144"/>
      <c r="AL347" s="144"/>
      <c r="AM347" s="144"/>
      <c r="AN347" s="144"/>
      <c r="AO347" s="144"/>
      <c r="AP347" s="144"/>
      <c r="AQ347" s="144"/>
      <c r="AR347" s="144"/>
      <c r="AS347" s="144"/>
      <c r="AT347" s="144"/>
      <c r="AU347" s="144"/>
      <c r="AV347" s="144"/>
      <c r="AW347" s="144"/>
      <c r="AX347" s="144"/>
      <c r="AY347" s="144"/>
      <c r="AZ347" s="144"/>
      <c r="BA347" s="144"/>
      <c r="BB347" s="144"/>
      <c r="BC347" s="144"/>
      <c r="BD347" s="144"/>
      <c r="BE347" s="144"/>
      <c r="BF347" s="144"/>
      <c r="BG347" s="144"/>
      <c r="BH347" s="144"/>
      <c r="BI347" s="144"/>
      <c r="BJ347" s="144"/>
      <c r="BK347" s="144"/>
      <c r="BL347" s="144"/>
      <c r="BM347" s="144"/>
      <c r="BN347" s="145"/>
    </row>
    <row r="348" spans="2:66" ht="20.100000000000001" customHeight="1" x14ac:dyDescent="0.25">
      <c r="B348" s="146" t="str">
        <f>IFERROR(IF(INDEX(TableEmployeeList[],Calc!$AC348,1)="","",INDEX(TableEmployeeList[],Calc!$AC348,1)),"")</f>
        <v/>
      </c>
      <c r="C348" s="147" t="str">
        <f>IFERROR(IF(INDEX(TableEmployeeList[],Calc!$AC348,2)="","",INDEX(TableEmployeeList[],Calc!$AC348,2)),"")</f>
        <v/>
      </c>
      <c r="D348" s="144"/>
      <c r="E348" s="144"/>
      <c r="F348" s="144"/>
      <c r="G348" s="144"/>
      <c r="H348" s="144"/>
      <c r="I348" s="144"/>
      <c r="J348" s="144"/>
      <c r="K348" s="144"/>
      <c r="L348" s="144"/>
      <c r="M348" s="144"/>
      <c r="N348" s="144"/>
      <c r="O348" s="144"/>
      <c r="P348" s="144"/>
      <c r="Q348" s="144"/>
      <c r="R348" s="144"/>
      <c r="S348" s="144"/>
      <c r="T348" s="144"/>
      <c r="U348" s="144"/>
      <c r="V348" s="144"/>
      <c r="W348" s="144"/>
      <c r="X348" s="144"/>
      <c r="Y348" s="144"/>
      <c r="Z348" s="144"/>
      <c r="AA348" s="144"/>
      <c r="AB348" s="144"/>
      <c r="AC348" s="144"/>
      <c r="AD348" s="144"/>
      <c r="AE348" s="144"/>
      <c r="AF348" s="144"/>
      <c r="AG348" s="144"/>
      <c r="AH348" s="144"/>
      <c r="AI348" s="234"/>
      <c r="AJ348" s="144"/>
      <c r="AK348" s="144"/>
      <c r="AL348" s="144"/>
      <c r="AM348" s="144"/>
      <c r="AN348" s="144"/>
      <c r="AO348" s="144"/>
      <c r="AP348" s="144"/>
      <c r="AQ348" s="144"/>
      <c r="AR348" s="144"/>
      <c r="AS348" s="144"/>
      <c r="AT348" s="144"/>
      <c r="AU348" s="144"/>
      <c r="AV348" s="144"/>
      <c r="AW348" s="144"/>
      <c r="AX348" s="144"/>
      <c r="AY348" s="144"/>
      <c r="AZ348" s="144"/>
      <c r="BA348" s="144"/>
      <c r="BB348" s="144"/>
      <c r="BC348" s="144"/>
      <c r="BD348" s="144"/>
      <c r="BE348" s="144"/>
      <c r="BF348" s="144"/>
      <c r="BG348" s="144"/>
      <c r="BH348" s="144"/>
      <c r="BI348" s="144"/>
      <c r="BJ348" s="144"/>
      <c r="BK348" s="144"/>
      <c r="BL348" s="144"/>
      <c r="BM348" s="144"/>
      <c r="BN348" s="145"/>
    </row>
    <row r="349" spans="2:66" ht="20.100000000000001" customHeight="1" x14ac:dyDescent="0.25">
      <c r="B349" s="146" t="str">
        <f>IFERROR(IF(INDEX(TableEmployeeList[],Calc!$AC349,1)="","",INDEX(TableEmployeeList[],Calc!$AC349,1)),"")</f>
        <v/>
      </c>
      <c r="C349" s="147" t="str">
        <f>IFERROR(IF(INDEX(TableEmployeeList[],Calc!$AC349,2)="","",INDEX(TableEmployeeList[],Calc!$AC349,2)),"")</f>
        <v/>
      </c>
      <c r="D349" s="144"/>
      <c r="E349" s="144"/>
      <c r="F349" s="144"/>
      <c r="G349" s="144"/>
      <c r="H349" s="144"/>
      <c r="I349" s="144"/>
      <c r="J349" s="144"/>
      <c r="K349" s="144"/>
      <c r="L349" s="144"/>
      <c r="M349" s="144"/>
      <c r="N349" s="144"/>
      <c r="O349" s="144"/>
      <c r="P349" s="144"/>
      <c r="Q349" s="144"/>
      <c r="R349" s="144"/>
      <c r="S349" s="144"/>
      <c r="T349" s="144"/>
      <c r="U349" s="144"/>
      <c r="V349" s="144"/>
      <c r="W349" s="144"/>
      <c r="X349" s="144"/>
      <c r="Y349" s="144"/>
      <c r="Z349" s="144"/>
      <c r="AA349" s="144"/>
      <c r="AB349" s="144"/>
      <c r="AC349" s="144"/>
      <c r="AD349" s="144"/>
      <c r="AE349" s="144"/>
      <c r="AF349" s="144"/>
      <c r="AG349" s="144"/>
      <c r="AH349" s="144"/>
      <c r="AI349" s="234"/>
      <c r="AJ349" s="144"/>
      <c r="AK349" s="144"/>
      <c r="AL349" s="144"/>
      <c r="AM349" s="144"/>
      <c r="AN349" s="144"/>
      <c r="AO349" s="144"/>
      <c r="AP349" s="144"/>
      <c r="AQ349" s="144"/>
      <c r="AR349" s="144"/>
      <c r="AS349" s="144"/>
      <c r="AT349" s="144"/>
      <c r="AU349" s="144"/>
      <c r="AV349" s="144"/>
      <c r="AW349" s="144"/>
      <c r="AX349" s="144"/>
      <c r="AY349" s="144"/>
      <c r="AZ349" s="144"/>
      <c r="BA349" s="144"/>
      <c r="BB349" s="144"/>
      <c r="BC349" s="144"/>
      <c r="BD349" s="144"/>
      <c r="BE349" s="144"/>
      <c r="BF349" s="144"/>
      <c r="BG349" s="144"/>
      <c r="BH349" s="144"/>
      <c r="BI349" s="144"/>
      <c r="BJ349" s="144"/>
      <c r="BK349" s="144"/>
      <c r="BL349" s="144"/>
      <c r="BM349" s="144"/>
      <c r="BN349" s="145"/>
    </row>
    <row r="350" spans="2:66" ht="20.100000000000001" customHeight="1" x14ac:dyDescent="0.25">
      <c r="B350" s="146" t="str">
        <f>IFERROR(IF(INDEX(TableEmployeeList[],Calc!$AC350,1)="","",INDEX(TableEmployeeList[],Calc!$AC350,1)),"")</f>
        <v/>
      </c>
      <c r="C350" s="147" t="str">
        <f>IFERROR(IF(INDEX(TableEmployeeList[],Calc!$AC350,2)="","",INDEX(TableEmployeeList[],Calc!$AC350,2)),"")</f>
        <v/>
      </c>
      <c r="D350" s="144"/>
      <c r="E350" s="144"/>
      <c r="F350" s="144"/>
      <c r="G350" s="144"/>
      <c r="H350" s="144"/>
      <c r="I350" s="144"/>
      <c r="J350" s="144"/>
      <c r="K350" s="144"/>
      <c r="L350" s="144"/>
      <c r="M350" s="144"/>
      <c r="N350" s="144"/>
      <c r="O350" s="144"/>
      <c r="P350" s="144"/>
      <c r="Q350" s="144"/>
      <c r="R350" s="144"/>
      <c r="S350" s="144"/>
      <c r="T350" s="144"/>
      <c r="U350" s="144"/>
      <c r="V350" s="144"/>
      <c r="W350" s="144"/>
      <c r="X350" s="144"/>
      <c r="Y350" s="144"/>
      <c r="Z350" s="144"/>
      <c r="AA350" s="144"/>
      <c r="AB350" s="144"/>
      <c r="AC350" s="144"/>
      <c r="AD350" s="144"/>
      <c r="AE350" s="144"/>
      <c r="AF350" s="144"/>
      <c r="AG350" s="144"/>
      <c r="AH350" s="144"/>
      <c r="AI350" s="234"/>
      <c r="AJ350" s="144"/>
      <c r="AK350" s="144"/>
      <c r="AL350" s="144"/>
      <c r="AM350" s="144"/>
      <c r="AN350" s="144"/>
      <c r="AO350" s="144"/>
      <c r="AP350" s="144"/>
      <c r="AQ350" s="144"/>
      <c r="AR350" s="144"/>
      <c r="AS350" s="144"/>
      <c r="AT350" s="144"/>
      <c r="AU350" s="144"/>
      <c r="AV350" s="144"/>
      <c r="AW350" s="144"/>
      <c r="AX350" s="144"/>
      <c r="AY350" s="144"/>
      <c r="AZ350" s="144"/>
      <c r="BA350" s="144"/>
      <c r="BB350" s="144"/>
      <c r="BC350" s="144"/>
      <c r="BD350" s="144"/>
      <c r="BE350" s="144"/>
      <c r="BF350" s="144"/>
      <c r="BG350" s="144"/>
      <c r="BH350" s="144"/>
      <c r="BI350" s="144"/>
      <c r="BJ350" s="144"/>
      <c r="BK350" s="144"/>
      <c r="BL350" s="144"/>
      <c r="BM350" s="144"/>
      <c r="BN350" s="145"/>
    </row>
    <row r="351" spans="2:66" ht="20.100000000000001" customHeight="1" x14ac:dyDescent="0.25">
      <c r="B351" s="146" t="str">
        <f>IFERROR(IF(INDEX(TableEmployeeList[],Calc!$AC351,1)="","",INDEX(TableEmployeeList[],Calc!$AC351,1)),"")</f>
        <v/>
      </c>
      <c r="C351" s="147" t="str">
        <f>IFERROR(IF(INDEX(TableEmployeeList[],Calc!$AC351,2)="","",INDEX(TableEmployeeList[],Calc!$AC351,2)),"")</f>
        <v/>
      </c>
      <c r="D351" s="144"/>
      <c r="E351" s="144"/>
      <c r="F351" s="144"/>
      <c r="G351" s="144"/>
      <c r="H351" s="144"/>
      <c r="I351" s="144"/>
      <c r="J351" s="144"/>
      <c r="K351" s="144"/>
      <c r="L351" s="144"/>
      <c r="M351" s="144"/>
      <c r="N351" s="144"/>
      <c r="O351" s="144"/>
      <c r="P351" s="144"/>
      <c r="Q351" s="144"/>
      <c r="R351" s="144"/>
      <c r="S351" s="144"/>
      <c r="T351" s="144"/>
      <c r="U351" s="144"/>
      <c r="V351" s="144"/>
      <c r="W351" s="144"/>
      <c r="X351" s="144"/>
      <c r="Y351" s="144"/>
      <c r="Z351" s="144"/>
      <c r="AA351" s="144"/>
      <c r="AB351" s="144"/>
      <c r="AC351" s="144"/>
      <c r="AD351" s="144"/>
      <c r="AE351" s="144"/>
      <c r="AF351" s="144"/>
      <c r="AG351" s="144"/>
      <c r="AH351" s="144"/>
      <c r="AI351" s="234"/>
      <c r="AJ351" s="144"/>
      <c r="AK351" s="144"/>
      <c r="AL351" s="144"/>
      <c r="AM351" s="144"/>
      <c r="AN351" s="144"/>
      <c r="AO351" s="144"/>
      <c r="AP351" s="144"/>
      <c r="AQ351" s="144"/>
      <c r="AR351" s="144"/>
      <c r="AS351" s="144"/>
      <c r="AT351" s="144"/>
      <c r="AU351" s="144"/>
      <c r="AV351" s="144"/>
      <c r="AW351" s="144"/>
      <c r="AX351" s="144"/>
      <c r="AY351" s="144"/>
      <c r="AZ351" s="144"/>
      <c r="BA351" s="144"/>
      <c r="BB351" s="144"/>
      <c r="BC351" s="144"/>
      <c r="BD351" s="144"/>
      <c r="BE351" s="144"/>
      <c r="BF351" s="144"/>
      <c r="BG351" s="144"/>
      <c r="BH351" s="144"/>
      <c r="BI351" s="144"/>
      <c r="BJ351" s="144"/>
      <c r="BK351" s="144"/>
      <c r="BL351" s="144"/>
      <c r="BM351" s="144"/>
      <c r="BN351" s="145"/>
    </row>
    <row r="352" spans="2:66" ht="20.100000000000001" customHeight="1" x14ac:dyDescent="0.25">
      <c r="B352" s="146" t="str">
        <f>IFERROR(IF(INDEX(TableEmployeeList[],Calc!$AC352,1)="","",INDEX(TableEmployeeList[],Calc!$AC352,1)),"")</f>
        <v/>
      </c>
      <c r="C352" s="147" t="str">
        <f>IFERROR(IF(INDEX(TableEmployeeList[],Calc!$AC352,2)="","",INDEX(TableEmployeeList[],Calc!$AC352,2)),"")</f>
        <v/>
      </c>
      <c r="D352" s="144"/>
      <c r="E352" s="144"/>
      <c r="F352" s="144"/>
      <c r="G352" s="144"/>
      <c r="H352" s="144"/>
      <c r="I352" s="144"/>
      <c r="J352" s="144"/>
      <c r="K352" s="144"/>
      <c r="L352" s="144"/>
      <c r="M352" s="144"/>
      <c r="N352" s="144"/>
      <c r="O352" s="144"/>
      <c r="P352" s="144"/>
      <c r="Q352" s="144"/>
      <c r="R352" s="144"/>
      <c r="S352" s="144"/>
      <c r="T352" s="144"/>
      <c r="U352" s="144"/>
      <c r="V352" s="144"/>
      <c r="W352" s="144"/>
      <c r="X352" s="144"/>
      <c r="Y352" s="144"/>
      <c r="Z352" s="144"/>
      <c r="AA352" s="144"/>
      <c r="AB352" s="144"/>
      <c r="AC352" s="144"/>
      <c r="AD352" s="144"/>
      <c r="AE352" s="144"/>
      <c r="AF352" s="144"/>
      <c r="AG352" s="144"/>
      <c r="AH352" s="144"/>
      <c r="AI352" s="234"/>
      <c r="AJ352" s="144"/>
      <c r="AK352" s="144"/>
      <c r="AL352" s="144"/>
      <c r="AM352" s="144"/>
      <c r="AN352" s="144"/>
      <c r="AO352" s="144"/>
      <c r="AP352" s="144"/>
      <c r="AQ352" s="144"/>
      <c r="AR352" s="144"/>
      <c r="AS352" s="144"/>
      <c r="AT352" s="144"/>
      <c r="AU352" s="144"/>
      <c r="AV352" s="144"/>
      <c r="AW352" s="144"/>
      <c r="AX352" s="144"/>
      <c r="AY352" s="144"/>
      <c r="AZ352" s="144"/>
      <c r="BA352" s="144"/>
      <c r="BB352" s="144"/>
      <c r="BC352" s="144"/>
      <c r="BD352" s="144"/>
      <c r="BE352" s="144"/>
      <c r="BF352" s="144"/>
      <c r="BG352" s="144"/>
      <c r="BH352" s="144"/>
      <c r="BI352" s="144"/>
      <c r="BJ352" s="144"/>
      <c r="BK352" s="144"/>
      <c r="BL352" s="144"/>
      <c r="BM352" s="144"/>
      <c r="BN352" s="145"/>
    </row>
    <row r="353" spans="2:66" ht="20.100000000000001" customHeight="1" x14ac:dyDescent="0.25">
      <c r="B353" s="146" t="str">
        <f>IFERROR(IF(INDEX(TableEmployeeList[],Calc!$AC353,1)="","",INDEX(TableEmployeeList[],Calc!$AC353,1)),"")</f>
        <v/>
      </c>
      <c r="C353" s="147" t="str">
        <f>IFERROR(IF(INDEX(TableEmployeeList[],Calc!$AC353,2)="","",INDEX(TableEmployeeList[],Calc!$AC353,2)),"")</f>
        <v/>
      </c>
      <c r="D353" s="144"/>
      <c r="E353" s="144"/>
      <c r="F353" s="144"/>
      <c r="G353" s="144"/>
      <c r="H353" s="144"/>
      <c r="I353" s="144"/>
      <c r="J353" s="144"/>
      <c r="K353" s="144"/>
      <c r="L353" s="144"/>
      <c r="M353" s="144"/>
      <c r="N353" s="144"/>
      <c r="O353" s="144"/>
      <c r="P353" s="144"/>
      <c r="Q353" s="144"/>
      <c r="R353" s="144"/>
      <c r="S353" s="144"/>
      <c r="T353" s="144"/>
      <c r="U353" s="144"/>
      <c r="V353" s="144"/>
      <c r="W353" s="144"/>
      <c r="X353" s="144"/>
      <c r="Y353" s="144"/>
      <c r="Z353" s="144"/>
      <c r="AA353" s="144"/>
      <c r="AB353" s="144"/>
      <c r="AC353" s="144"/>
      <c r="AD353" s="144"/>
      <c r="AE353" s="144"/>
      <c r="AF353" s="144"/>
      <c r="AG353" s="144"/>
      <c r="AH353" s="144"/>
      <c r="AI353" s="234"/>
      <c r="AJ353" s="144"/>
      <c r="AK353" s="144"/>
      <c r="AL353" s="144"/>
      <c r="AM353" s="144"/>
      <c r="AN353" s="144"/>
      <c r="AO353" s="144"/>
      <c r="AP353" s="144"/>
      <c r="AQ353" s="144"/>
      <c r="AR353" s="144"/>
      <c r="AS353" s="144"/>
      <c r="AT353" s="144"/>
      <c r="AU353" s="144"/>
      <c r="AV353" s="144"/>
      <c r="AW353" s="144"/>
      <c r="AX353" s="144"/>
      <c r="AY353" s="144"/>
      <c r="AZ353" s="144"/>
      <c r="BA353" s="144"/>
      <c r="BB353" s="144"/>
      <c r="BC353" s="144"/>
      <c r="BD353" s="144"/>
      <c r="BE353" s="144"/>
      <c r="BF353" s="144"/>
      <c r="BG353" s="144"/>
      <c r="BH353" s="144"/>
      <c r="BI353" s="144"/>
      <c r="BJ353" s="144"/>
      <c r="BK353" s="144"/>
      <c r="BL353" s="144"/>
      <c r="BM353" s="144"/>
      <c r="BN353" s="145"/>
    </row>
    <row r="354" spans="2:66" ht="20.100000000000001" customHeight="1" x14ac:dyDescent="0.25">
      <c r="B354" s="146" t="str">
        <f>IFERROR(IF(INDEX(TableEmployeeList[],Calc!$AC354,1)="","",INDEX(TableEmployeeList[],Calc!$AC354,1)),"")</f>
        <v/>
      </c>
      <c r="C354" s="147" t="str">
        <f>IFERROR(IF(INDEX(TableEmployeeList[],Calc!$AC354,2)="","",INDEX(TableEmployeeList[],Calc!$AC354,2)),"")</f>
        <v/>
      </c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4"/>
      <c r="W354" s="144"/>
      <c r="X354" s="144"/>
      <c r="Y354" s="144"/>
      <c r="Z354" s="144"/>
      <c r="AA354" s="144"/>
      <c r="AB354" s="144"/>
      <c r="AC354" s="144"/>
      <c r="AD354" s="144"/>
      <c r="AE354" s="144"/>
      <c r="AF354" s="144"/>
      <c r="AG354" s="144"/>
      <c r="AH354" s="144"/>
      <c r="AI354" s="234"/>
      <c r="AJ354" s="144"/>
      <c r="AK354" s="144"/>
      <c r="AL354" s="144"/>
      <c r="AM354" s="144"/>
      <c r="AN354" s="144"/>
      <c r="AO354" s="144"/>
      <c r="AP354" s="144"/>
      <c r="AQ354" s="144"/>
      <c r="AR354" s="144"/>
      <c r="AS354" s="144"/>
      <c r="AT354" s="144"/>
      <c r="AU354" s="144"/>
      <c r="AV354" s="144"/>
      <c r="AW354" s="144"/>
      <c r="AX354" s="144"/>
      <c r="AY354" s="144"/>
      <c r="AZ354" s="144"/>
      <c r="BA354" s="144"/>
      <c r="BB354" s="144"/>
      <c r="BC354" s="144"/>
      <c r="BD354" s="144"/>
      <c r="BE354" s="144"/>
      <c r="BF354" s="144"/>
      <c r="BG354" s="144"/>
      <c r="BH354" s="144"/>
      <c r="BI354" s="144"/>
      <c r="BJ354" s="144"/>
      <c r="BK354" s="144"/>
      <c r="BL354" s="144"/>
      <c r="BM354" s="144"/>
      <c r="BN354" s="145"/>
    </row>
    <row r="355" spans="2:66" ht="20.100000000000001" customHeight="1" x14ac:dyDescent="0.25">
      <c r="B355" s="146" t="str">
        <f>IFERROR(IF(INDEX(TableEmployeeList[],Calc!$AC355,1)="","",INDEX(TableEmployeeList[],Calc!$AC355,1)),"")</f>
        <v/>
      </c>
      <c r="C355" s="147" t="str">
        <f>IFERROR(IF(INDEX(TableEmployeeList[],Calc!$AC355,2)="","",INDEX(TableEmployeeList[],Calc!$AC355,2)),"")</f>
        <v/>
      </c>
      <c r="D355" s="144"/>
      <c r="E355" s="144"/>
      <c r="F355" s="144"/>
      <c r="G355" s="144"/>
      <c r="H355" s="144"/>
      <c r="I355" s="144"/>
      <c r="J355" s="144"/>
      <c r="K355" s="144"/>
      <c r="L355" s="144"/>
      <c r="M355" s="144"/>
      <c r="N355" s="144"/>
      <c r="O355" s="144"/>
      <c r="P355" s="144"/>
      <c r="Q355" s="144"/>
      <c r="R355" s="144"/>
      <c r="S355" s="144"/>
      <c r="T355" s="144"/>
      <c r="U355" s="144"/>
      <c r="V355" s="144"/>
      <c r="W355" s="144"/>
      <c r="X355" s="144"/>
      <c r="Y355" s="144"/>
      <c r="Z355" s="144"/>
      <c r="AA355" s="144"/>
      <c r="AB355" s="144"/>
      <c r="AC355" s="144"/>
      <c r="AD355" s="144"/>
      <c r="AE355" s="144"/>
      <c r="AF355" s="144"/>
      <c r="AG355" s="144"/>
      <c r="AH355" s="144"/>
      <c r="AI355" s="234"/>
      <c r="AJ355" s="144"/>
      <c r="AK355" s="144"/>
      <c r="AL355" s="144"/>
      <c r="AM355" s="144"/>
      <c r="AN355" s="144"/>
      <c r="AO355" s="144"/>
      <c r="AP355" s="144"/>
      <c r="AQ355" s="144"/>
      <c r="AR355" s="144"/>
      <c r="AS355" s="144"/>
      <c r="AT355" s="144"/>
      <c r="AU355" s="144"/>
      <c r="AV355" s="144"/>
      <c r="AW355" s="144"/>
      <c r="AX355" s="144"/>
      <c r="AY355" s="144"/>
      <c r="AZ355" s="144"/>
      <c r="BA355" s="144"/>
      <c r="BB355" s="144"/>
      <c r="BC355" s="144"/>
      <c r="BD355" s="144"/>
      <c r="BE355" s="144"/>
      <c r="BF355" s="144"/>
      <c r="BG355" s="144"/>
      <c r="BH355" s="144"/>
      <c r="BI355" s="144"/>
      <c r="BJ355" s="144"/>
      <c r="BK355" s="144"/>
      <c r="BL355" s="144"/>
      <c r="BM355" s="144"/>
      <c r="BN355" s="145"/>
    </row>
    <row r="356" spans="2:66" ht="20.100000000000001" customHeight="1" x14ac:dyDescent="0.25">
      <c r="B356" s="146" t="str">
        <f>IFERROR(IF(INDEX(TableEmployeeList[],Calc!$AC356,1)="","",INDEX(TableEmployeeList[],Calc!$AC356,1)),"")</f>
        <v/>
      </c>
      <c r="C356" s="147" t="str">
        <f>IFERROR(IF(INDEX(TableEmployeeList[],Calc!$AC356,2)="","",INDEX(TableEmployeeList[],Calc!$AC356,2)),"")</f>
        <v/>
      </c>
      <c r="D356" s="144"/>
      <c r="E356" s="144"/>
      <c r="F356" s="144"/>
      <c r="G356" s="144"/>
      <c r="H356" s="144"/>
      <c r="I356" s="144"/>
      <c r="J356" s="144"/>
      <c r="K356" s="144"/>
      <c r="L356" s="144"/>
      <c r="M356" s="144"/>
      <c r="N356" s="144"/>
      <c r="O356" s="144"/>
      <c r="P356" s="144"/>
      <c r="Q356" s="144"/>
      <c r="R356" s="144"/>
      <c r="S356" s="144"/>
      <c r="T356" s="144"/>
      <c r="U356" s="144"/>
      <c r="V356" s="144"/>
      <c r="W356" s="144"/>
      <c r="X356" s="144"/>
      <c r="Y356" s="144"/>
      <c r="Z356" s="144"/>
      <c r="AA356" s="144"/>
      <c r="AB356" s="144"/>
      <c r="AC356" s="144"/>
      <c r="AD356" s="144"/>
      <c r="AE356" s="144"/>
      <c r="AF356" s="144"/>
      <c r="AG356" s="144"/>
      <c r="AH356" s="144"/>
      <c r="AI356" s="234"/>
      <c r="AJ356" s="144"/>
      <c r="AK356" s="144"/>
      <c r="AL356" s="144"/>
      <c r="AM356" s="144"/>
      <c r="AN356" s="144"/>
      <c r="AO356" s="144"/>
      <c r="AP356" s="144"/>
      <c r="AQ356" s="144"/>
      <c r="AR356" s="144"/>
      <c r="AS356" s="144"/>
      <c r="AT356" s="144"/>
      <c r="AU356" s="144"/>
      <c r="AV356" s="144"/>
      <c r="AW356" s="144"/>
      <c r="AX356" s="144"/>
      <c r="AY356" s="144"/>
      <c r="AZ356" s="144"/>
      <c r="BA356" s="144"/>
      <c r="BB356" s="144"/>
      <c r="BC356" s="144"/>
      <c r="BD356" s="144"/>
      <c r="BE356" s="144"/>
      <c r="BF356" s="144"/>
      <c r="BG356" s="144"/>
      <c r="BH356" s="144"/>
      <c r="BI356" s="144"/>
      <c r="BJ356" s="144"/>
      <c r="BK356" s="144"/>
      <c r="BL356" s="144"/>
      <c r="BM356" s="144"/>
      <c r="BN356" s="145"/>
    </row>
    <row r="357" spans="2:66" ht="20.100000000000001" customHeight="1" x14ac:dyDescent="0.25">
      <c r="B357" s="146" t="str">
        <f>IFERROR(IF(INDEX(TableEmployeeList[],Calc!$AC357,1)="","",INDEX(TableEmployeeList[],Calc!$AC357,1)),"")</f>
        <v/>
      </c>
      <c r="C357" s="147" t="str">
        <f>IFERROR(IF(INDEX(TableEmployeeList[],Calc!$AC357,2)="","",INDEX(TableEmployeeList[],Calc!$AC357,2)),"")</f>
        <v/>
      </c>
      <c r="D357" s="144"/>
      <c r="E357" s="144"/>
      <c r="F357" s="144"/>
      <c r="G357" s="144"/>
      <c r="H357" s="144"/>
      <c r="I357" s="144"/>
      <c r="J357" s="144"/>
      <c r="K357" s="144"/>
      <c r="L357" s="144"/>
      <c r="M357" s="144"/>
      <c r="N357" s="144"/>
      <c r="O357" s="144"/>
      <c r="P357" s="144"/>
      <c r="Q357" s="144"/>
      <c r="R357" s="144"/>
      <c r="S357" s="144"/>
      <c r="T357" s="144"/>
      <c r="U357" s="144"/>
      <c r="V357" s="144"/>
      <c r="W357" s="144"/>
      <c r="X357" s="144"/>
      <c r="Y357" s="144"/>
      <c r="Z357" s="144"/>
      <c r="AA357" s="144"/>
      <c r="AB357" s="144"/>
      <c r="AC357" s="144"/>
      <c r="AD357" s="144"/>
      <c r="AE357" s="144"/>
      <c r="AF357" s="144"/>
      <c r="AG357" s="144"/>
      <c r="AH357" s="144"/>
      <c r="AI357" s="234"/>
      <c r="AJ357" s="144"/>
      <c r="AK357" s="144"/>
      <c r="AL357" s="144"/>
      <c r="AM357" s="144"/>
      <c r="AN357" s="144"/>
      <c r="AO357" s="144"/>
      <c r="AP357" s="144"/>
      <c r="AQ357" s="144"/>
      <c r="AR357" s="144"/>
      <c r="AS357" s="144"/>
      <c r="AT357" s="144"/>
      <c r="AU357" s="144"/>
      <c r="AV357" s="144"/>
      <c r="AW357" s="144"/>
      <c r="AX357" s="144"/>
      <c r="AY357" s="144"/>
      <c r="AZ357" s="144"/>
      <c r="BA357" s="144"/>
      <c r="BB357" s="144"/>
      <c r="BC357" s="144"/>
      <c r="BD357" s="144"/>
      <c r="BE357" s="144"/>
      <c r="BF357" s="144"/>
      <c r="BG357" s="144"/>
      <c r="BH357" s="144"/>
      <c r="BI357" s="144"/>
      <c r="BJ357" s="144"/>
      <c r="BK357" s="144"/>
      <c r="BL357" s="144"/>
      <c r="BM357" s="144"/>
      <c r="BN357" s="145"/>
    </row>
    <row r="358" spans="2:66" ht="20.100000000000001" customHeight="1" x14ac:dyDescent="0.25">
      <c r="B358" s="146" t="str">
        <f>IFERROR(IF(INDEX(TableEmployeeList[],Calc!$AC358,1)="","",INDEX(TableEmployeeList[],Calc!$AC358,1)),"")</f>
        <v/>
      </c>
      <c r="C358" s="147" t="str">
        <f>IFERROR(IF(INDEX(TableEmployeeList[],Calc!$AC358,2)="","",INDEX(TableEmployeeList[],Calc!$AC358,2)),"")</f>
        <v/>
      </c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144"/>
      <c r="O358" s="144"/>
      <c r="P358" s="144"/>
      <c r="Q358" s="144"/>
      <c r="R358" s="144"/>
      <c r="S358" s="144"/>
      <c r="T358" s="144"/>
      <c r="U358" s="144"/>
      <c r="V358" s="144"/>
      <c r="W358" s="144"/>
      <c r="X358" s="144"/>
      <c r="Y358" s="144"/>
      <c r="Z358" s="144"/>
      <c r="AA358" s="144"/>
      <c r="AB358" s="144"/>
      <c r="AC358" s="144"/>
      <c r="AD358" s="144"/>
      <c r="AE358" s="144"/>
      <c r="AF358" s="144"/>
      <c r="AG358" s="144"/>
      <c r="AH358" s="144"/>
      <c r="AI358" s="234"/>
      <c r="AJ358" s="144"/>
      <c r="AK358" s="144"/>
      <c r="AL358" s="144"/>
      <c r="AM358" s="144"/>
      <c r="AN358" s="144"/>
      <c r="AO358" s="144"/>
      <c r="AP358" s="144"/>
      <c r="AQ358" s="144"/>
      <c r="AR358" s="144"/>
      <c r="AS358" s="144"/>
      <c r="AT358" s="144"/>
      <c r="AU358" s="144"/>
      <c r="AV358" s="144"/>
      <c r="AW358" s="144"/>
      <c r="AX358" s="144"/>
      <c r="AY358" s="144"/>
      <c r="AZ358" s="144"/>
      <c r="BA358" s="144"/>
      <c r="BB358" s="144"/>
      <c r="BC358" s="144"/>
      <c r="BD358" s="144"/>
      <c r="BE358" s="144"/>
      <c r="BF358" s="144"/>
      <c r="BG358" s="144"/>
      <c r="BH358" s="144"/>
      <c r="BI358" s="144"/>
      <c r="BJ358" s="144"/>
      <c r="BK358" s="144"/>
      <c r="BL358" s="144"/>
      <c r="BM358" s="144"/>
      <c r="BN358" s="145"/>
    </row>
    <row r="359" spans="2:66" ht="20.100000000000001" customHeight="1" x14ac:dyDescent="0.25">
      <c r="B359" s="146" t="str">
        <f>IFERROR(IF(INDEX(TableEmployeeList[],Calc!$AC359,1)="","",INDEX(TableEmployeeList[],Calc!$AC359,1)),"")</f>
        <v/>
      </c>
      <c r="C359" s="147" t="str">
        <f>IFERROR(IF(INDEX(TableEmployeeList[],Calc!$AC359,2)="","",INDEX(TableEmployeeList[],Calc!$AC359,2)),"")</f>
        <v/>
      </c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  <c r="P359" s="144"/>
      <c r="Q359" s="144"/>
      <c r="R359" s="144"/>
      <c r="S359" s="144"/>
      <c r="T359" s="144"/>
      <c r="U359" s="144"/>
      <c r="V359" s="144"/>
      <c r="W359" s="144"/>
      <c r="X359" s="144"/>
      <c r="Y359" s="144"/>
      <c r="Z359" s="144"/>
      <c r="AA359" s="144"/>
      <c r="AB359" s="144"/>
      <c r="AC359" s="144"/>
      <c r="AD359" s="144"/>
      <c r="AE359" s="144"/>
      <c r="AF359" s="144"/>
      <c r="AG359" s="144"/>
      <c r="AH359" s="144"/>
      <c r="AI359" s="234"/>
      <c r="AJ359" s="144"/>
      <c r="AK359" s="144"/>
      <c r="AL359" s="144"/>
      <c r="AM359" s="144"/>
      <c r="AN359" s="144"/>
      <c r="AO359" s="144"/>
      <c r="AP359" s="144"/>
      <c r="AQ359" s="144"/>
      <c r="AR359" s="144"/>
      <c r="AS359" s="144"/>
      <c r="AT359" s="144"/>
      <c r="AU359" s="144"/>
      <c r="AV359" s="144"/>
      <c r="AW359" s="144"/>
      <c r="AX359" s="144"/>
      <c r="AY359" s="144"/>
      <c r="AZ359" s="144"/>
      <c r="BA359" s="144"/>
      <c r="BB359" s="144"/>
      <c r="BC359" s="144"/>
      <c r="BD359" s="144"/>
      <c r="BE359" s="144"/>
      <c r="BF359" s="144"/>
      <c r="BG359" s="144"/>
      <c r="BH359" s="144"/>
      <c r="BI359" s="144"/>
      <c r="BJ359" s="144"/>
      <c r="BK359" s="144"/>
      <c r="BL359" s="144"/>
      <c r="BM359" s="144"/>
      <c r="BN359" s="145"/>
    </row>
    <row r="360" spans="2:66" ht="20.100000000000001" customHeight="1" x14ac:dyDescent="0.25">
      <c r="B360" s="146" t="str">
        <f>IFERROR(IF(INDEX(TableEmployeeList[],Calc!$AC360,1)="","",INDEX(TableEmployeeList[],Calc!$AC360,1)),"")</f>
        <v/>
      </c>
      <c r="C360" s="147" t="str">
        <f>IFERROR(IF(INDEX(TableEmployeeList[],Calc!$AC360,2)="","",INDEX(TableEmployeeList[],Calc!$AC360,2)),"")</f>
        <v/>
      </c>
      <c r="D360" s="144"/>
      <c r="E360" s="144"/>
      <c r="F360" s="144"/>
      <c r="G360" s="144"/>
      <c r="H360" s="144"/>
      <c r="I360" s="144"/>
      <c r="J360" s="144"/>
      <c r="K360" s="144"/>
      <c r="L360" s="144"/>
      <c r="M360" s="144"/>
      <c r="N360" s="144"/>
      <c r="O360" s="144"/>
      <c r="P360" s="144"/>
      <c r="Q360" s="144"/>
      <c r="R360" s="144"/>
      <c r="S360" s="144"/>
      <c r="T360" s="144"/>
      <c r="U360" s="144"/>
      <c r="V360" s="144"/>
      <c r="W360" s="144"/>
      <c r="X360" s="144"/>
      <c r="Y360" s="144"/>
      <c r="Z360" s="144"/>
      <c r="AA360" s="144"/>
      <c r="AB360" s="144"/>
      <c r="AC360" s="144"/>
      <c r="AD360" s="144"/>
      <c r="AE360" s="144"/>
      <c r="AF360" s="144"/>
      <c r="AG360" s="144"/>
      <c r="AH360" s="144"/>
      <c r="AI360" s="234"/>
      <c r="AJ360" s="144"/>
      <c r="AK360" s="144"/>
      <c r="AL360" s="144"/>
      <c r="AM360" s="144"/>
      <c r="AN360" s="144"/>
      <c r="AO360" s="144"/>
      <c r="AP360" s="144"/>
      <c r="AQ360" s="144"/>
      <c r="AR360" s="144"/>
      <c r="AS360" s="144"/>
      <c r="AT360" s="144"/>
      <c r="AU360" s="144"/>
      <c r="AV360" s="144"/>
      <c r="AW360" s="144"/>
      <c r="AX360" s="144"/>
      <c r="AY360" s="144"/>
      <c r="AZ360" s="144"/>
      <c r="BA360" s="144"/>
      <c r="BB360" s="144"/>
      <c r="BC360" s="144"/>
      <c r="BD360" s="144"/>
      <c r="BE360" s="144"/>
      <c r="BF360" s="144"/>
      <c r="BG360" s="144"/>
      <c r="BH360" s="144"/>
      <c r="BI360" s="144"/>
      <c r="BJ360" s="144"/>
      <c r="BK360" s="144"/>
      <c r="BL360" s="144"/>
      <c r="BM360" s="144"/>
      <c r="BN360" s="145"/>
    </row>
    <row r="361" spans="2:66" ht="20.100000000000001" customHeight="1" x14ac:dyDescent="0.25">
      <c r="B361" s="146" t="str">
        <f>IFERROR(IF(INDEX(TableEmployeeList[],Calc!$AC361,1)="","",INDEX(TableEmployeeList[],Calc!$AC361,1)),"")</f>
        <v/>
      </c>
      <c r="C361" s="147" t="str">
        <f>IFERROR(IF(INDEX(TableEmployeeList[],Calc!$AC361,2)="","",INDEX(TableEmployeeList[],Calc!$AC361,2)),"")</f>
        <v/>
      </c>
      <c r="D361" s="144"/>
      <c r="E361" s="144"/>
      <c r="F361" s="144"/>
      <c r="G361" s="144"/>
      <c r="H361" s="144"/>
      <c r="I361" s="144"/>
      <c r="J361" s="144"/>
      <c r="K361" s="144"/>
      <c r="L361" s="144"/>
      <c r="M361" s="144"/>
      <c r="N361" s="144"/>
      <c r="O361" s="144"/>
      <c r="P361" s="144"/>
      <c r="Q361" s="144"/>
      <c r="R361" s="144"/>
      <c r="S361" s="144"/>
      <c r="T361" s="144"/>
      <c r="U361" s="144"/>
      <c r="V361" s="144"/>
      <c r="W361" s="144"/>
      <c r="X361" s="144"/>
      <c r="Y361" s="144"/>
      <c r="Z361" s="144"/>
      <c r="AA361" s="144"/>
      <c r="AB361" s="144"/>
      <c r="AC361" s="144"/>
      <c r="AD361" s="144"/>
      <c r="AE361" s="144"/>
      <c r="AF361" s="144"/>
      <c r="AG361" s="144"/>
      <c r="AH361" s="144"/>
      <c r="AI361" s="234"/>
      <c r="AJ361" s="144"/>
      <c r="AK361" s="144"/>
      <c r="AL361" s="144"/>
      <c r="AM361" s="144"/>
      <c r="AN361" s="144"/>
      <c r="AO361" s="144"/>
      <c r="AP361" s="144"/>
      <c r="AQ361" s="144"/>
      <c r="AR361" s="144"/>
      <c r="AS361" s="144"/>
      <c r="AT361" s="144"/>
      <c r="AU361" s="144"/>
      <c r="AV361" s="144"/>
      <c r="AW361" s="144"/>
      <c r="AX361" s="144"/>
      <c r="AY361" s="144"/>
      <c r="AZ361" s="144"/>
      <c r="BA361" s="144"/>
      <c r="BB361" s="144"/>
      <c r="BC361" s="144"/>
      <c r="BD361" s="144"/>
      <c r="BE361" s="144"/>
      <c r="BF361" s="144"/>
      <c r="BG361" s="144"/>
      <c r="BH361" s="144"/>
      <c r="BI361" s="144"/>
      <c r="BJ361" s="144"/>
      <c r="BK361" s="144"/>
      <c r="BL361" s="144"/>
      <c r="BM361" s="144"/>
      <c r="BN361" s="145"/>
    </row>
    <row r="362" spans="2:66" ht="20.100000000000001" customHeight="1" x14ac:dyDescent="0.25">
      <c r="B362" s="146" t="str">
        <f>IFERROR(IF(INDEX(TableEmployeeList[],Calc!$AC362,1)="","",INDEX(TableEmployeeList[],Calc!$AC362,1)),"")</f>
        <v/>
      </c>
      <c r="C362" s="147" t="str">
        <f>IFERROR(IF(INDEX(TableEmployeeList[],Calc!$AC362,2)="","",INDEX(TableEmployeeList[],Calc!$AC362,2)),"")</f>
        <v/>
      </c>
      <c r="D362" s="144"/>
      <c r="E362" s="144"/>
      <c r="F362" s="144"/>
      <c r="G362" s="144"/>
      <c r="H362" s="144"/>
      <c r="I362" s="144"/>
      <c r="J362" s="144"/>
      <c r="K362" s="144"/>
      <c r="L362" s="144"/>
      <c r="M362" s="144"/>
      <c r="N362" s="144"/>
      <c r="O362" s="144"/>
      <c r="P362" s="144"/>
      <c r="Q362" s="144"/>
      <c r="R362" s="144"/>
      <c r="S362" s="144"/>
      <c r="T362" s="144"/>
      <c r="U362" s="144"/>
      <c r="V362" s="144"/>
      <c r="W362" s="144"/>
      <c r="X362" s="144"/>
      <c r="Y362" s="144"/>
      <c r="Z362" s="144"/>
      <c r="AA362" s="144"/>
      <c r="AB362" s="144"/>
      <c r="AC362" s="144"/>
      <c r="AD362" s="144"/>
      <c r="AE362" s="144"/>
      <c r="AF362" s="144"/>
      <c r="AG362" s="144"/>
      <c r="AH362" s="144"/>
      <c r="AI362" s="234"/>
      <c r="AJ362" s="144"/>
      <c r="AK362" s="144"/>
      <c r="AL362" s="144"/>
      <c r="AM362" s="144"/>
      <c r="AN362" s="144"/>
      <c r="AO362" s="144"/>
      <c r="AP362" s="144"/>
      <c r="AQ362" s="144"/>
      <c r="AR362" s="144"/>
      <c r="AS362" s="144"/>
      <c r="AT362" s="144"/>
      <c r="AU362" s="144"/>
      <c r="AV362" s="144"/>
      <c r="AW362" s="144"/>
      <c r="AX362" s="144"/>
      <c r="AY362" s="144"/>
      <c r="AZ362" s="144"/>
      <c r="BA362" s="144"/>
      <c r="BB362" s="144"/>
      <c r="BC362" s="144"/>
      <c r="BD362" s="144"/>
      <c r="BE362" s="144"/>
      <c r="BF362" s="144"/>
      <c r="BG362" s="144"/>
      <c r="BH362" s="144"/>
      <c r="BI362" s="144"/>
      <c r="BJ362" s="144"/>
      <c r="BK362" s="144"/>
      <c r="BL362" s="144"/>
      <c r="BM362" s="144"/>
      <c r="BN362" s="145"/>
    </row>
    <row r="363" spans="2:66" ht="20.100000000000001" customHeight="1" x14ac:dyDescent="0.25">
      <c r="B363" s="146" t="str">
        <f>IFERROR(IF(INDEX(TableEmployeeList[],Calc!$AC363,1)="","",INDEX(TableEmployeeList[],Calc!$AC363,1)),"")</f>
        <v/>
      </c>
      <c r="C363" s="147" t="str">
        <f>IFERROR(IF(INDEX(TableEmployeeList[],Calc!$AC363,2)="","",INDEX(TableEmployeeList[],Calc!$AC363,2)),"")</f>
        <v/>
      </c>
      <c r="D363" s="144"/>
      <c r="E363" s="144"/>
      <c r="F363" s="144"/>
      <c r="G363" s="144"/>
      <c r="H363" s="144"/>
      <c r="I363" s="144"/>
      <c r="J363" s="144"/>
      <c r="K363" s="144"/>
      <c r="L363" s="144"/>
      <c r="M363" s="144"/>
      <c r="N363" s="144"/>
      <c r="O363" s="144"/>
      <c r="P363" s="144"/>
      <c r="Q363" s="144"/>
      <c r="R363" s="144"/>
      <c r="S363" s="144"/>
      <c r="T363" s="144"/>
      <c r="U363" s="144"/>
      <c r="V363" s="144"/>
      <c r="W363" s="144"/>
      <c r="X363" s="144"/>
      <c r="Y363" s="144"/>
      <c r="Z363" s="144"/>
      <c r="AA363" s="144"/>
      <c r="AB363" s="144"/>
      <c r="AC363" s="144"/>
      <c r="AD363" s="144"/>
      <c r="AE363" s="144"/>
      <c r="AF363" s="144"/>
      <c r="AG363" s="144"/>
      <c r="AH363" s="144"/>
      <c r="AI363" s="234"/>
      <c r="AJ363" s="144"/>
      <c r="AK363" s="144"/>
      <c r="AL363" s="144"/>
      <c r="AM363" s="144"/>
      <c r="AN363" s="144"/>
      <c r="AO363" s="144"/>
      <c r="AP363" s="144"/>
      <c r="AQ363" s="144"/>
      <c r="AR363" s="144"/>
      <c r="AS363" s="144"/>
      <c r="AT363" s="144"/>
      <c r="AU363" s="144"/>
      <c r="AV363" s="144"/>
      <c r="AW363" s="144"/>
      <c r="AX363" s="144"/>
      <c r="AY363" s="144"/>
      <c r="AZ363" s="144"/>
      <c r="BA363" s="144"/>
      <c r="BB363" s="144"/>
      <c r="BC363" s="144"/>
      <c r="BD363" s="144"/>
      <c r="BE363" s="144"/>
      <c r="BF363" s="144"/>
      <c r="BG363" s="144"/>
      <c r="BH363" s="144"/>
      <c r="BI363" s="144"/>
      <c r="BJ363" s="144"/>
      <c r="BK363" s="144"/>
      <c r="BL363" s="144"/>
      <c r="BM363" s="144"/>
      <c r="BN363" s="145"/>
    </row>
    <row r="364" spans="2:66" ht="20.100000000000001" customHeight="1" x14ac:dyDescent="0.25">
      <c r="B364" s="146" t="str">
        <f>IFERROR(IF(INDEX(TableEmployeeList[],Calc!$AC364,1)="","",INDEX(TableEmployeeList[],Calc!$AC364,1)),"")</f>
        <v/>
      </c>
      <c r="C364" s="147" t="str">
        <f>IFERROR(IF(INDEX(TableEmployeeList[],Calc!$AC364,2)="","",INDEX(TableEmployeeList[],Calc!$AC364,2)),"")</f>
        <v/>
      </c>
      <c r="D364" s="144"/>
      <c r="E364" s="144"/>
      <c r="F364" s="144"/>
      <c r="G364" s="144"/>
      <c r="H364" s="144"/>
      <c r="I364" s="144"/>
      <c r="J364" s="144"/>
      <c r="K364" s="144"/>
      <c r="L364" s="144"/>
      <c r="M364" s="144"/>
      <c r="N364" s="144"/>
      <c r="O364" s="144"/>
      <c r="P364" s="144"/>
      <c r="Q364" s="144"/>
      <c r="R364" s="144"/>
      <c r="S364" s="144"/>
      <c r="T364" s="144"/>
      <c r="U364" s="144"/>
      <c r="V364" s="144"/>
      <c r="W364" s="144"/>
      <c r="X364" s="144"/>
      <c r="Y364" s="144"/>
      <c r="Z364" s="144"/>
      <c r="AA364" s="144"/>
      <c r="AB364" s="144"/>
      <c r="AC364" s="144"/>
      <c r="AD364" s="144"/>
      <c r="AE364" s="144"/>
      <c r="AF364" s="144"/>
      <c r="AG364" s="144"/>
      <c r="AH364" s="144"/>
      <c r="AI364" s="234"/>
      <c r="AJ364" s="144"/>
      <c r="AK364" s="144"/>
      <c r="AL364" s="144"/>
      <c r="AM364" s="144"/>
      <c r="AN364" s="144"/>
      <c r="AO364" s="144"/>
      <c r="AP364" s="144"/>
      <c r="AQ364" s="144"/>
      <c r="AR364" s="144"/>
      <c r="AS364" s="144"/>
      <c r="AT364" s="144"/>
      <c r="AU364" s="144"/>
      <c r="AV364" s="144"/>
      <c r="AW364" s="144"/>
      <c r="AX364" s="144"/>
      <c r="AY364" s="144"/>
      <c r="AZ364" s="144"/>
      <c r="BA364" s="144"/>
      <c r="BB364" s="144"/>
      <c r="BC364" s="144"/>
      <c r="BD364" s="144"/>
      <c r="BE364" s="144"/>
      <c r="BF364" s="144"/>
      <c r="BG364" s="144"/>
      <c r="BH364" s="144"/>
      <c r="BI364" s="144"/>
      <c r="BJ364" s="144"/>
      <c r="BK364" s="144"/>
      <c r="BL364" s="144"/>
      <c r="BM364" s="144"/>
      <c r="BN364" s="145"/>
    </row>
    <row r="365" spans="2:66" ht="20.100000000000001" customHeight="1" x14ac:dyDescent="0.25">
      <c r="B365" s="146" t="str">
        <f>IFERROR(IF(INDEX(TableEmployeeList[],Calc!$AC365,1)="","",INDEX(TableEmployeeList[],Calc!$AC365,1)),"")</f>
        <v/>
      </c>
      <c r="C365" s="147" t="str">
        <f>IFERROR(IF(INDEX(TableEmployeeList[],Calc!$AC365,2)="","",INDEX(TableEmployeeList[],Calc!$AC365,2)),"")</f>
        <v/>
      </c>
      <c r="D365" s="144"/>
      <c r="E365" s="144"/>
      <c r="F365" s="144"/>
      <c r="G365" s="144"/>
      <c r="H365" s="144"/>
      <c r="I365" s="144"/>
      <c r="J365" s="144"/>
      <c r="K365" s="144"/>
      <c r="L365" s="144"/>
      <c r="M365" s="144"/>
      <c r="N365" s="144"/>
      <c r="O365" s="144"/>
      <c r="P365" s="144"/>
      <c r="Q365" s="144"/>
      <c r="R365" s="144"/>
      <c r="S365" s="144"/>
      <c r="T365" s="144"/>
      <c r="U365" s="144"/>
      <c r="V365" s="144"/>
      <c r="W365" s="144"/>
      <c r="X365" s="144"/>
      <c r="Y365" s="144"/>
      <c r="Z365" s="144"/>
      <c r="AA365" s="144"/>
      <c r="AB365" s="144"/>
      <c r="AC365" s="144"/>
      <c r="AD365" s="144"/>
      <c r="AE365" s="144"/>
      <c r="AF365" s="144"/>
      <c r="AG365" s="144"/>
      <c r="AH365" s="144"/>
      <c r="AI365" s="234"/>
      <c r="AJ365" s="144"/>
      <c r="AK365" s="144"/>
      <c r="AL365" s="144"/>
      <c r="AM365" s="144"/>
      <c r="AN365" s="144"/>
      <c r="AO365" s="144"/>
      <c r="AP365" s="144"/>
      <c r="AQ365" s="144"/>
      <c r="AR365" s="144"/>
      <c r="AS365" s="144"/>
      <c r="AT365" s="144"/>
      <c r="AU365" s="144"/>
      <c r="AV365" s="144"/>
      <c r="AW365" s="144"/>
      <c r="AX365" s="144"/>
      <c r="AY365" s="144"/>
      <c r="AZ365" s="144"/>
      <c r="BA365" s="144"/>
      <c r="BB365" s="144"/>
      <c r="BC365" s="144"/>
      <c r="BD365" s="144"/>
      <c r="BE365" s="144"/>
      <c r="BF365" s="144"/>
      <c r="BG365" s="144"/>
      <c r="BH365" s="144"/>
      <c r="BI365" s="144"/>
      <c r="BJ365" s="144"/>
      <c r="BK365" s="144"/>
      <c r="BL365" s="144"/>
      <c r="BM365" s="144"/>
      <c r="BN365" s="145"/>
    </row>
    <row r="366" spans="2:66" ht="20.100000000000001" customHeight="1" x14ac:dyDescent="0.25">
      <c r="B366" s="146" t="str">
        <f>IFERROR(IF(INDEX(TableEmployeeList[],Calc!$AC366,1)="","",INDEX(TableEmployeeList[],Calc!$AC366,1)),"")</f>
        <v/>
      </c>
      <c r="C366" s="147" t="str">
        <f>IFERROR(IF(INDEX(TableEmployeeList[],Calc!$AC366,2)="","",INDEX(TableEmployeeList[],Calc!$AC366,2)),"")</f>
        <v/>
      </c>
      <c r="D366" s="144"/>
      <c r="E366" s="144"/>
      <c r="F366" s="144"/>
      <c r="G366" s="144"/>
      <c r="H366" s="144"/>
      <c r="I366" s="144"/>
      <c r="J366" s="144"/>
      <c r="K366" s="144"/>
      <c r="L366" s="144"/>
      <c r="M366" s="144"/>
      <c r="N366" s="144"/>
      <c r="O366" s="144"/>
      <c r="P366" s="144"/>
      <c r="Q366" s="144"/>
      <c r="R366" s="144"/>
      <c r="S366" s="144"/>
      <c r="T366" s="144"/>
      <c r="U366" s="144"/>
      <c r="V366" s="144"/>
      <c r="W366" s="144"/>
      <c r="X366" s="144"/>
      <c r="Y366" s="144"/>
      <c r="Z366" s="144"/>
      <c r="AA366" s="144"/>
      <c r="AB366" s="144"/>
      <c r="AC366" s="144"/>
      <c r="AD366" s="144"/>
      <c r="AE366" s="144"/>
      <c r="AF366" s="144"/>
      <c r="AG366" s="144"/>
      <c r="AH366" s="144"/>
      <c r="AI366" s="234"/>
      <c r="AJ366" s="144"/>
      <c r="AK366" s="144"/>
      <c r="AL366" s="144"/>
      <c r="AM366" s="144"/>
      <c r="AN366" s="144"/>
      <c r="AO366" s="144"/>
      <c r="AP366" s="144"/>
      <c r="AQ366" s="144"/>
      <c r="AR366" s="144"/>
      <c r="AS366" s="144"/>
      <c r="AT366" s="144"/>
      <c r="AU366" s="144"/>
      <c r="AV366" s="144"/>
      <c r="AW366" s="144"/>
      <c r="AX366" s="144"/>
      <c r="AY366" s="144"/>
      <c r="AZ366" s="144"/>
      <c r="BA366" s="144"/>
      <c r="BB366" s="144"/>
      <c r="BC366" s="144"/>
      <c r="BD366" s="144"/>
      <c r="BE366" s="144"/>
      <c r="BF366" s="144"/>
      <c r="BG366" s="144"/>
      <c r="BH366" s="144"/>
      <c r="BI366" s="144"/>
      <c r="BJ366" s="144"/>
      <c r="BK366" s="144"/>
      <c r="BL366" s="144"/>
      <c r="BM366" s="144"/>
      <c r="BN366" s="145"/>
    </row>
    <row r="367" spans="2:66" ht="20.100000000000001" customHeight="1" x14ac:dyDescent="0.25">
      <c r="B367" s="146" t="str">
        <f>IFERROR(IF(INDEX(TableEmployeeList[],Calc!$AC367,1)="","",INDEX(TableEmployeeList[],Calc!$AC367,1)),"")</f>
        <v/>
      </c>
      <c r="C367" s="147" t="str">
        <f>IFERROR(IF(INDEX(TableEmployeeList[],Calc!$AC367,2)="","",INDEX(TableEmployeeList[],Calc!$AC367,2)),"")</f>
        <v/>
      </c>
      <c r="D367" s="144"/>
      <c r="E367" s="144"/>
      <c r="F367" s="144"/>
      <c r="G367" s="144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  <c r="R367" s="144"/>
      <c r="S367" s="144"/>
      <c r="T367" s="144"/>
      <c r="U367" s="144"/>
      <c r="V367" s="144"/>
      <c r="W367" s="144"/>
      <c r="X367" s="144"/>
      <c r="Y367" s="144"/>
      <c r="Z367" s="144"/>
      <c r="AA367" s="144"/>
      <c r="AB367" s="144"/>
      <c r="AC367" s="144"/>
      <c r="AD367" s="144"/>
      <c r="AE367" s="144"/>
      <c r="AF367" s="144"/>
      <c r="AG367" s="144"/>
      <c r="AH367" s="144"/>
      <c r="AI367" s="234"/>
      <c r="AJ367" s="144"/>
      <c r="AK367" s="144"/>
      <c r="AL367" s="144"/>
      <c r="AM367" s="144"/>
      <c r="AN367" s="144"/>
      <c r="AO367" s="144"/>
      <c r="AP367" s="144"/>
      <c r="AQ367" s="144"/>
      <c r="AR367" s="144"/>
      <c r="AS367" s="144"/>
      <c r="AT367" s="144"/>
      <c r="AU367" s="144"/>
      <c r="AV367" s="144"/>
      <c r="AW367" s="144"/>
      <c r="AX367" s="144"/>
      <c r="AY367" s="144"/>
      <c r="AZ367" s="144"/>
      <c r="BA367" s="144"/>
      <c r="BB367" s="144"/>
      <c r="BC367" s="144"/>
      <c r="BD367" s="144"/>
      <c r="BE367" s="144"/>
      <c r="BF367" s="144"/>
      <c r="BG367" s="144"/>
      <c r="BH367" s="144"/>
      <c r="BI367" s="144"/>
      <c r="BJ367" s="144"/>
      <c r="BK367" s="144"/>
      <c r="BL367" s="144"/>
      <c r="BM367" s="144"/>
      <c r="BN367" s="145"/>
    </row>
    <row r="368" spans="2:66" ht="20.100000000000001" customHeight="1" x14ac:dyDescent="0.25">
      <c r="B368" s="146" t="str">
        <f>IFERROR(IF(INDEX(TableEmployeeList[],Calc!$AC368,1)="","",INDEX(TableEmployeeList[],Calc!$AC368,1)),"")</f>
        <v/>
      </c>
      <c r="C368" s="147" t="str">
        <f>IFERROR(IF(INDEX(TableEmployeeList[],Calc!$AC368,2)="","",INDEX(TableEmployeeList[],Calc!$AC368,2)),"")</f>
        <v/>
      </c>
      <c r="D368" s="144"/>
      <c r="E368" s="144"/>
      <c r="F368" s="144"/>
      <c r="G368" s="144"/>
      <c r="H368" s="144"/>
      <c r="I368" s="144"/>
      <c r="J368" s="144"/>
      <c r="K368" s="144"/>
      <c r="L368" s="144"/>
      <c r="M368" s="144"/>
      <c r="N368" s="144"/>
      <c r="O368" s="144"/>
      <c r="P368" s="144"/>
      <c r="Q368" s="144"/>
      <c r="R368" s="144"/>
      <c r="S368" s="144"/>
      <c r="T368" s="144"/>
      <c r="U368" s="144"/>
      <c r="V368" s="144"/>
      <c r="W368" s="144"/>
      <c r="X368" s="144"/>
      <c r="Y368" s="144"/>
      <c r="Z368" s="144"/>
      <c r="AA368" s="144"/>
      <c r="AB368" s="144"/>
      <c r="AC368" s="144"/>
      <c r="AD368" s="144"/>
      <c r="AE368" s="144"/>
      <c r="AF368" s="144"/>
      <c r="AG368" s="144"/>
      <c r="AH368" s="144"/>
      <c r="AI368" s="234"/>
      <c r="AJ368" s="144"/>
      <c r="AK368" s="144"/>
      <c r="AL368" s="144"/>
      <c r="AM368" s="144"/>
      <c r="AN368" s="144"/>
      <c r="AO368" s="144"/>
      <c r="AP368" s="144"/>
      <c r="AQ368" s="144"/>
      <c r="AR368" s="144"/>
      <c r="AS368" s="144"/>
      <c r="AT368" s="144"/>
      <c r="AU368" s="144"/>
      <c r="AV368" s="144"/>
      <c r="AW368" s="144"/>
      <c r="AX368" s="144"/>
      <c r="AY368" s="144"/>
      <c r="AZ368" s="144"/>
      <c r="BA368" s="144"/>
      <c r="BB368" s="144"/>
      <c r="BC368" s="144"/>
      <c r="BD368" s="144"/>
      <c r="BE368" s="144"/>
      <c r="BF368" s="144"/>
      <c r="BG368" s="144"/>
      <c r="BH368" s="144"/>
      <c r="BI368" s="144"/>
      <c r="BJ368" s="144"/>
      <c r="BK368" s="144"/>
      <c r="BL368" s="144"/>
      <c r="BM368" s="144"/>
      <c r="BN368" s="145"/>
    </row>
    <row r="369" spans="2:66" ht="20.100000000000001" customHeight="1" x14ac:dyDescent="0.25">
      <c r="B369" s="146" t="str">
        <f>IFERROR(IF(INDEX(TableEmployeeList[],Calc!$AC369,1)="","",INDEX(TableEmployeeList[],Calc!$AC369,1)),"")</f>
        <v/>
      </c>
      <c r="C369" s="147" t="str">
        <f>IFERROR(IF(INDEX(TableEmployeeList[],Calc!$AC369,2)="","",INDEX(TableEmployeeList[],Calc!$AC369,2)),"")</f>
        <v/>
      </c>
      <c r="D369" s="144"/>
      <c r="E369" s="144"/>
      <c r="F369" s="144"/>
      <c r="G369" s="144"/>
      <c r="H369" s="144"/>
      <c r="I369" s="144"/>
      <c r="J369" s="144"/>
      <c r="K369" s="144"/>
      <c r="L369" s="144"/>
      <c r="M369" s="144"/>
      <c r="N369" s="144"/>
      <c r="O369" s="144"/>
      <c r="P369" s="144"/>
      <c r="Q369" s="144"/>
      <c r="R369" s="144"/>
      <c r="S369" s="144"/>
      <c r="T369" s="144"/>
      <c r="U369" s="144"/>
      <c r="V369" s="144"/>
      <c r="W369" s="144"/>
      <c r="X369" s="144"/>
      <c r="Y369" s="144"/>
      <c r="Z369" s="144"/>
      <c r="AA369" s="144"/>
      <c r="AB369" s="144"/>
      <c r="AC369" s="144"/>
      <c r="AD369" s="144"/>
      <c r="AE369" s="144"/>
      <c r="AF369" s="144"/>
      <c r="AG369" s="144"/>
      <c r="AH369" s="144"/>
      <c r="AI369" s="234"/>
      <c r="AJ369" s="144"/>
      <c r="AK369" s="144"/>
      <c r="AL369" s="144"/>
      <c r="AM369" s="144"/>
      <c r="AN369" s="144"/>
      <c r="AO369" s="144"/>
      <c r="AP369" s="144"/>
      <c r="AQ369" s="144"/>
      <c r="AR369" s="144"/>
      <c r="AS369" s="144"/>
      <c r="AT369" s="144"/>
      <c r="AU369" s="144"/>
      <c r="AV369" s="144"/>
      <c r="AW369" s="144"/>
      <c r="AX369" s="144"/>
      <c r="AY369" s="144"/>
      <c r="AZ369" s="144"/>
      <c r="BA369" s="144"/>
      <c r="BB369" s="144"/>
      <c r="BC369" s="144"/>
      <c r="BD369" s="144"/>
      <c r="BE369" s="144"/>
      <c r="BF369" s="144"/>
      <c r="BG369" s="144"/>
      <c r="BH369" s="144"/>
      <c r="BI369" s="144"/>
      <c r="BJ369" s="144"/>
      <c r="BK369" s="144"/>
      <c r="BL369" s="144"/>
      <c r="BM369" s="144"/>
      <c r="BN369" s="145"/>
    </row>
    <row r="370" spans="2:66" ht="20.100000000000001" customHeight="1" x14ac:dyDescent="0.25">
      <c r="B370" s="146" t="str">
        <f>IFERROR(IF(INDEX(TableEmployeeList[],Calc!$AC370,1)="","",INDEX(TableEmployeeList[],Calc!$AC370,1)),"")</f>
        <v/>
      </c>
      <c r="C370" s="147" t="str">
        <f>IFERROR(IF(INDEX(TableEmployeeList[],Calc!$AC370,2)="","",INDEX(TableEmployeeList[],Calc!$AC370,2)),"")</f>
        <v/>
      </c>
      <c r="D370" s="144"/>
      <c r="E370" s="144"/>
      <c r="F370" s="144"/>
      <c r="G370" s="144"/>
      <c r="H370" s="144"/>
      <c r="I370" s="144"/>
      <c r="J370" s="144"/>
      <c r="K370" s="144"/>
      <c r="L370" s="144"/>
      <c r="M370" s="144"/>
      <c r="N370" s="144"/>
      <c r="O370" s="144"/>
      <c r="P370" s="144"/>
      <c r="Q370" s="144"/>
      <c r="R370" s="144"/>
      <c r="S370" s="144"/>
      <c r="T370" s="144"/>
      <c r="U370" s="144"/>
      <c r="V370" s="144"/>
      <c r="W370" s="144"/>
      <c r="X370" s="144"/>
      <c r="Y370" s="144"/>
      <c r="Z370" s="144"/>
      <c r="AA370" s="144"/>
      <c r="AB370" s="144"/>
      <c r="AC370" s="144"/>
      <c r="AD370" s="144"/>
      <c r="AE370" s="144"/>
      <c r="AF370" s="144"/>
      <c r="AG370" s="144"/>
      <c r="AH370" s="144"/>
      <c r="AI370" s="234"/>
      <c r="AJ370" s="144"/>
      <c r="AK370" s="144"/>
      <c r="AL370" s="144"/>
      <c r="AM370" s="144"/>
      <c r="AN370" s="144"/>
      <c r="AO370" s="144"/>
      <c r="AP370" s="144"/>
      <c r="AQ370" s="144"/>
      <c r="AR370" s="144"/>
      <c r="AS370" s="144"/>
      <c r="AT370" s="144"/>
      <c r="AU370" s="144"/>
      <c r="AV370" s="144"/>
      <c r="AW370" s="144"/>
      <c r="AX370" s="144"/>
      <c r="AY370" s="144"/>
      <c r="AZ370" s="144"/>
      <c r="BA370" s="144"/>
      <c r="BB370" s="144"/>
      <c r="BC370" s="144"/>
      <c r="BD370" s="144"/>
      <c r="BE370" s="144"/>
      <c r="BF370" s="144"/>
      <c r="BG370" s="144"/>
      <c r="BH370" s="144"/>
      <c r="BI370" s="144"/>
      <c r="BJ370" s="144"/>
      <c r="BK370" s="144"/>
      <c r="BL370" s="144"/>
      <c r="BM370" s="144"/>
      <c r="BN370" s="145"/>
    </row>
    <row r="371" spans="2:66" ht="20.100000000000001" customHeight="1" x14ac:dyDescent="0.25">
      <c r="B371" s="146" t="str">
        <f>IFERROR(IF(INDEX(TableEmployeeList[],Calc!$AC371,1)="","",INDEX(TableEmployeeList[],Calc!$AC371,1)),"")</f>
        <v/>
      </c>
      <c r="C371" s="147" t="str">
        <f>IFERROR(IF(INDEX(TableEmployeeList[],Calc!$AC371,2)="","",INDEX(TableEmployeeList[],Calc!$AC371,2)),"")</f>
        <v/>
      </c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O371" s="144"/>
      <c r="P371" s="144"/>
      <c r="Q371" s="144"/>
      <c r="R371" s="144"/>
      <c r="S371" s="144"/>
      <c r="T371" s="144"/>
      <c r="U371" s="144"/>
      <c r="V371" s="144"/>
      <c r="W371" s="144"/>
      <c r="X371" s="144"/>
      <c r="Y371" s="144"/>
      <c r="Z371" s="144"/>
      <c r="AA371" s="144"/>
      <c r="AB371" s="144"/>
      <c r="AC371" s="144"/>
      <c r="AD371" s="144"/>
      <c r="AE371" s="144"/>
      <c r="AF371" s="144"/>
      <c r="AG371" s="144"/>
      <c r="AH371" s="144"/>
      <c r="AI371" s="234"/>
      <c r="AJ371" s="144"/>
      <c r="AK371" s="144"/>
      <c r="AL371" s="144"/>
      <c r="AM371" s="144"/>
      <c r="AN371" s="144"/>
      <c r="AO371" s="144"/>
      <c r="AP371" s="144"/>
      <c r="AQ371" s="144"/>
      <c r="AR371" s="144"/>
      <c r="AS371" s="144"/>
      <c r="AT371" s="144"/>
      <c r="AU371" s="144"/>
      <c r="AV371" s="144"/>
      <c r="AW371" s="144"/>
      <c r="AX371" s="144"/>
      <c r="AY371" s="144"/>
      <c r="AZ371" s="144"/>
      <c r="BA371" s="144"/>
      <c r="BB371" s="144"/>
      <c r="BC371" s="144"/>
      <c r="BD371" s="144"/>
      <c r="BE371" s="144"/>
      <c r="BF371" s="144"/>
      <c r="BG371" s="144"/>
      <c r="BH371" s="144"/>
      <c r="BI371" s="144"/>
      <c r="BJ371" s="144"/>
      <c r="BK371" s="144"/>
      <c r="BL371" s="144"/>
      <c r="BM371" s="144"/>
      <c r="BN371" s="145"/>
    </row>
    <row r="372" spans="2:66" ht="20.100000000000001" customHeight="1" x14ac:dyDescent="0.25">
      <c r="B372" s="146" t="str">
        <f>IFERROR(IF(INDEX(TableEmployeeList[],Calc!$AC372,1)="","",INDEX(TableEmployeeList[],Calc!$AC372,1)),"")</f>
        <v/>
      </c>
      <c r="C372" s="147" t="str">
        <f>IFERROR(IF(INDEX(TableEmployeeList[],Calc!$AC372,2)="","",INDEX(TableEmployeeList[],Calc!$AC372,2)),"")</f>
        <v/>
      </c>
      <c r="D372" s="144"/>
      <c r="E372" s="144"/>
      <c r="F372" s="144"/>
      <c r="G372" s="144"/>
      <c r="H372" s="144"/>
      <c r="I372" s="144"/>
      <c r="J372" s="144"/>
      <c r="K372" s="144"/>
      <c r="L372" s="144"/>
      <c r="M372" s="144"/>
      <c r="N372" s="144"/>
      <c r="O372" s="144"/>
      <c r="P372" s="144"/>
      <c r="Q372" s="144"/>
      <c r="R372" s="144"/>
      <c r="S372" s="144"/>
      <c r="T372" s="144"/>
      <c r="U372" s="144"/>
      <c r="V372" s="144"/>
      <c r="W372" s="144"/>
      <c r="X372" s="144"/>
      <c r="Y372" s="144"/>
      <c r="Z372" s="144"/>
      <c r="AA372" s="144"/>
      <c r="AB372" s="144"/>
      <c r="AC372" s="144"/>
      <c r="AD372" s="144"/>
      <c r="AE372" s="144"/>
      <c r="AF372" s="144"/>
      <c r="AG372" s="144"/>
      <c r="AH372" s="144"/>
      <c r="AI372" s="234"/>
      <c r="AJ372" s="144"/>
      <c r="AK372" s="144"/>
      <c r="AL372" s="144"/>
      <c r="AM372" s="144"/>
      <c r="AN372" s="144"/>
      <c r="AO372" s="144"/>
      <c r="AP372" s="144"/>
      <c r="AQ372" s="144"/>
      <c r="AR372" s="144"/>
      <c r="AS372" s="144"/>
      <c r="AT372" s="144"/>
      <c r="AU372" s="144"/>
      <c r="AV372" s="144"/>
      <c r="AW372" s="144"/>
      <c r="AX372" s="144"/>
      <c r="AY372" s="144"/>
      <c r="AZ372" s="144"/>
      <c r="BA372" s="144"/>
      <c r="BB372" s="144"/>
      <c r="BC372" s="144"/>
      <c r="BD372" s="144"/>
      <c r="BE372" s="144"/>
      <c r="BF372" s="144"/>
      <c r="BG372" s="144"/>
      <c r="BH372" s="144"/>
      <c r="BI372" s="144"/>
      <c r="BJ372" s="144"/>
      <c r="BK372" s="144"/>
      <c r="BL372" s="144"/>
      <c r="BM372" s="144"/>
      <c r="BN372" s="145"/>
    </row>
    <row r="373" spans="2:66" ht="20.100000000000001" customHeight="1" x14ac:dyDescent="0.25">
      <c r="B373" s="146" t="str">
        <f>IFERROR(IF(INDEX(TableEmployeeList[],Calc!$AC373,1)="","",INDEX(TableEmployeeList[],Calc!$AC373,1)),"")</f>
        <v/>
      </c>
      <c r="C373" s="147" t="str">
        <f>IFERROR(IF(INDEX(TableEmployeeList[],Calc!$AC373,2)="","",INDEX(TableEmployeeList[],Calc!$AC373,2)),"")</f>
        <v/>
      </c>
      <c r="D373" s="144"/>
      <c r="E373" s="144"/>
      <c r="F373" s="144"/>
      <c r="G373" s="144"/>
      <c r="H373" s="144"/>
      <c r="I373" s="144"/>
      <c r="J373" s="144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4"/>
      <c r="W373" s="144"/>
      <c r="X373" s="144"/>
      <c r="Y373" s="144"/>
      <c r="Z373" s="144"/>
      <c r="AA373" s="144"/>
      <c r="AB373" s="144"/>
      <c r="AC373" s="144"/>
      <c r="AD373" s="144"/>
      <c r="AE373" s="144"/>
      <c r="AF373" s="144"/>
      <c r="AG373" s="144"/>
      <c r="AH373" s="144"/>
      <c r="AI373" s="234"/>
      <c r="AJ373" s="144"/>
      <c r="AK373" s="144"/>
      <c r="AL373" s="144"/>
      <c r="AM373" s="144"/>
      <c r="AN373" s="144"/>
      <c r="AO373" s="144"/>
      <c r="AP373" s="144"/>
      <c r="AQ373" s="144"/>
      <c r="AR373" s="144"/>
      <c r="AS373" s="144"/>
      <c r="AT373" s="144"/>
      <c r="AU373" s="144"/>
      <c r="AV373" s="144"/>
      <c r="AW373" s="144"/>
      <c r="AX373" s="144"/>
      <c r="AY373" s="144"/>
      <c r="AZ373" s="144"/>
      <c r="BA373" s="144"/>
      <c r="BB373" s="144"/>
      <c r="BC373" s="144"/>
      <c r="BD373" s="144"/>
      <c r="BE373" s="144"/>
      <c r="BF373" s="144"/>
      <c r="BG373" s="144"/>
      <c r="BH373" s="144"/>
      <c r="BI373" s="144"/>
      <c r="BJ373" s="144"/>
      <c r="BK373" s="144"/>
      <c r="BL373" s="144"/>
      <c r="BM373" s="144"/>
      <c r="BN373" s="145"/>
    </row>
    <row r="374" spans="2:66" ht="20.100000000000001" customHeight="1" x14ac:dyDescent="0.25">
      <c r="B374" s="146" t="str">
        <f>IFERROR(IF(INDEX(TableEmployeeList[],Calc!$AC374,1)="","",INDEX(TableEmployeeList[],Calc!$AC374,1)),"")</f>
        <v/>
      </c>
      <c r="C374" s="147" t="str">
        <f>IFERROR(IF(INDEX(TableEmployeeList[],Calc!$AC374,2)="","",INDEX(TableEmployeeList[],Calc!$AC374,2)),"")</f>
        <v/>
      </c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4"/>
      <c r="AC374" s="144"/>
      <c r="AD374" s="144"/>
      <c r="AE374" s="144"/>
      <c r="AF374" s="144"/>
      <c r="AG374" s="144"/>
      <c r="AH374" s="144"/>
      <c r="AI374" s="234"/>
      <c r="AJ374" s="144"/>
      <c r="AK374" s="144"/>
      <c r="AL374" s="144"/>
      <c r="AM374" s="144"/>
      <c r="AN374" s="144"/>
      <c r="AO374" s="144"/>
      <c r="AP374" s="144"/>
      <c r="AQ374" s="144"/>
      <c r="AR374" s="144"/>
      <c r="AS374" s="144"/>
      <c r="AT374" s="144"/>
      <c r="AU374" s="144"/>
      <c r="AV374" s="144"/>
      <c r="AW374" s="144"/>
      <c r="AX374" s="144"/>
      <c r="AY374" s="144"/>
      <c r="AZ374" s="144"/>
      <c r="BA374" s="144"/>
      <c r="BB374" s="144"/>
      <c r="BC374" s="144"/>
      <c r="BD374" s="144"/>
      <c r="BE374" s="144"/>
      <c r="BF374" s="144"/>
      <c r="BG374" s="144"/>
      <c r="BH374" s="144"/>
      <c r="BI374" s="144"/>
      <c r="BJ374" s="144"/>
      <c r="BK374" s="144"/>
      <c r="BL374" s="144"/>
      <c r="BM374" s="144"/>
      <c r="BN374" s="145"/>
    </row>
    <row r="375" spans="2:66" ht="20.100000000000001" customHeight="1" x14ac:dyDescent="0.25">
      <c r="B375" s="146" t="str">
        <f>IFERROR(IF(INDEX(TableEmployeeList[],Calc!$AC375,1)="","",INDEX(TableEmployeeList[],Calc!$AC375,1)),"")</f>
        <v/>
      </c>
      <c r="C375" s="147" t="str">
        <f>IFERROR(IF(INDEX(TableEmployeeList[],Calc!$AC375,2)="","",INDEX(TableEmployeeList[],Calc!$AC375,2)),"")</f>
        <v/>
      </c>
      <c r="D375" s="144"/>
      <c r="E375" s="144"/>
      <c r="F375" s="144"/>
      <c r="G375" s="144"/>
      <c r="H375" s="144"/>
      <c r="I375" s="144"/>
      <c r="J375" s="144"/>
      <c r="K375" s="144"/>
      <c r="L375" s="144"/>
      <c r="M375" s="144"/>
      <c r="N375" s="144"/>
      <c r="O375" s="144"/>
      <c r="P375" s="144"/>
      <c r="Q375" s="144"/>
      <c r="R375" s="144"/>
      <c r="S375" s="144"/>
      <c r="T375" s="144"/>
      <c r="U375" s="144"/>
      <c r="V375" s="144"/>
      <c r="W375" s="144"/>
      <c r="X375" s="144"/>
      <c r="Y375" s="144"/>
      <c r="Z375" s="144"/>
      <c r="AA375" s="144"/>
      <c r="AB375" s="144"/>
      <c r="AC375" s="144"/>
      <c r="AD375" s="144"/>
      <c r="AE375" s="144"/>
      <c r="AF375" s="144"/>
      <c r="AG375" s="144"/>
      <c r="AH375" s="144"/>
      <c r="AI375" s="234"/>
      <c r="AJ375" s="144"/>
      <c r="AK375" s="144"/>
      <c r="AL375" s="144"/>
      <c r="AM375" s="144"/>
      <c r="AN375" s="144"/>
      <c r="AO375" s="144"/>
      <c r="AP375" s="144"/>
      <c r="AQ375" s="144"/>
      <c r="AR375" s="144"/>
      <c r="AS375" s="144"/>
      <c r="AT375" s="144"/>
      <c r="AU375" s="144"/>
      <c r="AV375" s="144"/>
      <c r="AW375" s="144"/>
      <c r="AX375" s="144"/>
      <c r="AY375" s="144"/>
      <c r="AZ375" s="144"/>
      <c r="BA375" s="144"/>
      <c r="BB375" s="144"/>
      <c r="BC375" s="144"/>
      <c r="BD375" s="144"/>
      <c r="BE375" s="144"/>
      <c r="BF375" s="144"/>
      <c r="BG375" s="144"/>
      <c r="BH375" s="144"/>
      <c r="BI375" s="144"/>
      <c r="BJ375" s="144"/>
      <c r="BK375" s="144"/>
      <c r="BL375" s="144"/>
      <c r="BM375" s="144"/>
      <c r="BN375" s="145"/>
    </row>
    <row r="376" spans="2:66" ht="20.100000000000001" customHeight="1" x14ac:dyDescent="0.25">
      <c r="B376" s="146" t="str">
        <f>IFERROR(IF(INDEX(TableEmployeeList[],Calc!$AC376,1)="","",INDEX(TableEmployeeList[],Calc!$AC376,1)),"")</f>
        <v/>
      </c>
      <c r="C376" s="147" t="str">
        <f>IFERROR(IF(INDEX(TableEmployeeList[],Calc!$AC376,2)="","",INDEX(TableEmployeeList[],Calc!$AC376,2)),"")</f>
        <v/>
      </c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O376" s="144"/>
      <c r="P376" s="144"/>
      <c r="Q376" s="144"/>
      <c r="R376" s="144"/>
      <c r="S376" s="144"/>
      <c r="T376" s="144"/>
      <c r="U376" s="144"/>
      <c r="V376" s="144"/>
      <c r="W376" s="144"/>
      <c r="X376" s="144"/>
      <c r="Y376" s="144"/>
      <c r="Z376" s="144"/>
      <c r="AA376" s="144"/>
      <c r="AB376" s="144"/>
      <c r="AC376" s="144"/>
      <c r="AD376" s="144"/>
      <c r="AE376" s="144"/>
      <c r="AF376" s="144"/>
      <c r="AG376" s="144"/>
      <c r="AH376" s="144"/>
      <c r="AI376" s="234"/>
      <c r="AJ376" s="144"/>
      <c r="AK376" s="144"/>
      <c r="AL376" s="144"/>
      <c r="AM376" s="144"/>
      <c r="AN376" s="144"/>
      <c r="AO376" s="144"/>
      <c r="AP376" s="144"/>
      <c r="AQ376" s="144"/>
      <c r="AR376" s="144"/>
      <c r="AS376" s="144"/>
      <c r="AT376" s="144"/>
      <c r="AU376" s="144"/>
      <c r="AV376" s="144"/>
      <c r="AW376" s="144"/>
      <c r="AX376" s="144"/>
      <c r="AY376" s="144"/>
      <c r="AZ376" s="144"/>
      <c r="BA376" s="144"/>
      <c r="BB376" s="144"/>
      <c r="BC376" s="144"/>
      <c r="BD376" s="144"/>
      <c r="BE376" s="144"/>
      <c r="BF376" s="144"/>
      <c r="BG376" s="144"/>
      <c r="BH376" s="144"/>
      <c r="BI376" s="144"/>
      <c r="BJ376" s="144"/>
      <c r="BK376" s="144"/>
      <c r="BL376" s="144"/>
      <c r="BM376" s="144"/>
      <c r="BN376" s="145"/>
    </row>
    <row r="377" spans="2:66" ht="20.100000000000001" customHeight="1" x14ac:dyDescent="0.25">
      <c r="B377" s="146" t="str">
        <f>IFERROR(IF(INDEX(TableEmployeeList[],Calc!$AC377,1)="","",INDEX(TableEmployeeList[],Calc!$AC377,1)),"")</f>
        <v/>
      </c>
      <c r="C377" s="147" t="str">
        <f>IFERROR(IF(INDEX(TableEmployeeList[],Calc!$AC377,2)="","",INDEX(TableEmployeeList[],Calc!$AC377,2)),"")</f>
        <v/>
      </c>
      <c r="D377" s="144"/>
      <c r="E377" s="144"/>
      <c r="F377" s="144"/>
      <c r="G377" s="144"/>
      <c r="H377" s="144"/>
      <c r="I377" s="144"/>
      <c r="J377" s="144"/>
      <c r="K377" s="144"/>
      <c r="L377" s="144"/>
      <c r="M377" s="144"/>
      <c r="N377" s="144"/>
      <c r="O377" s="144"/>
      <c r="P377" s="144"/>
      <c r="Q377" s="144"/>
      <c r="R377" s="144"/>
      <c r="S377" s="144"/>
      <c r="T377" s="144"/>
      <c r="U377" s="144"/>
      <c r="V377" s="144"/>
      <c r="W377" s="144"/>
      <c r="X377" s="144"/>
      <c r="Y377" s="144"/>
      <c r="Z377" s="144"/>
      <c r="AA377" s="144"/>
      <c r="AB377" s="144"/>
      <c r="AC377" s="144"/>
      <c r="AD377" s="144"/>
      <c r="AE377" s="144"/>
      <c r="AF377" s="144"/>
      <c r="AG377" s="144"/>
      <c r="AH377" s="144"/>
      <c r="AI377" s="234"/>
      <c r="AJ377" s="144"/>
      <c r="AK377" s="144"/>
      <c r="AL377" s="144"/>
      <c r="AM377" s="144"/>
      <c r="AN377" s="144"/>
      <c r="AO377" s="144"/>
      <c r="AP377" s="144"/>
      <c r="AQ377" s="144"/>
      <c r="AR377" s="144"/>
      <c r="AS377" s="144"/>
      <c r="AT377" s="144"/>
      <c r="AU377" s="144"/>
      <c r="AV377" s="144"/>
      <c r="AW377" s="144"/>
      <c r="AX377" s="144"/>
      <c r="AY377" s="144"/>
      <c r="AZ377" s="144"/>
      <c r="BA377" s="144"/>
      <c r="BB377" s="144"/>
      <c r="BC377" s="144"/>
      <c r="BD377" s="144"/>
      <c r="BE377" s="144"/>
      <c r="BF377" s="144"/>
      <c r="BG377" s="144"/>
      <c r="BH377" s="144"/>
      <c r="BI377" s="144"/>
      <c r="BJ377" s="144"/>
      <c r="BK377" s="144"/>
      <c r="BL377" s="144"/>
      <c r="BM377" s="144"/>
      <c r="BN377" s="145"/>
    </row>
    <row r="378" spans="2:66" ht="20.100000000000001" customHeight="1" x14ac:dyDescent="0.25">
      <c r="B378" s="146" t="str">
        <f>IFERROR(IF(INDEX(TableEmployeeList[],Calc!$AC378,1)="","",INDEX(TableEmployeeList[],Calc!$AC378,1)),"")</f>
        <v/>
      </c>
      <c r="C378" s="147" t="str">
        <f>IFERROR(IF(INDEX(TableEmployeeList[],Calc!$AC378,2)="","",INDEX(TableEmployeeList[],Calc!$AC378,2)),"")</f>
        <v/>
      </c>
      <c r="D378" s="144"/>
      <c r="E378" s="144"/>
      <c r="F378" s="144"/>
      <c r="G378" s="144"/>
      <c r="H378" s="144"/>
      <c r="I378" s="144"/>
      <c r="J378" s="144"/>
      <c r="K378" s="144"/>
      <c r="L378" s="144"/>
      <c r="M378" s="144"/>
      <c r="N378" s="144"/>
      <c r="O378" s="144"/>
      <c r="P378" s="144"/>
      <c r="Q378" s="144"/>
      <c r="R378" s="144"/>
      <c r="S378" s="144"/>
      <c r="T378" s="144"/>
      <c r="U378" s="144"/>
      <c r="V378" s="144"/>
      <c r="W378" s="144"/>
      <c r="X378" s="144"/>
      <c r="Y378" s="144"/>
      <c r="Z378" s="144"/>
      <c r="AA378" s="144"/>
      <c r="AB378" s="144"/>
      <c r="AC378" s="144"/>
      <c r="AD378" s="144"/>
      <c r="AE378" s="144"/>
      <c r="AF378" s="144"/>
      <c r="AG378" s="144"/>
      <c r="AH378" s="144"/>
      <c r="AI378" s="234"/>
      <c r="AJ378" s="144"/>
      <c r="AK378" s="144"/>
      <c r="AL378" s="144"/>
      <c r="AM378" s="144"/>
      <c r="AN378" s="144"/>
      <c r="AO378" s="144"/>
      <c r="AP378" s="144"/>
      <c r="AQ378" s="144"/>
      <c r="AR378" s="144"/>
      <c r="AS378" s="144"/>
      <c r="AT378" s="144"/>
      <c r="AU378" s="144"/>
      <c r="AV378" s="144"/>
      <c r="AW378" s="144"/>
      <c r="AX378" s="144"/>
      <c r="AY378" s="144"/>
      <c r="AZ378" s="144"/>
      <c r="BA378" s="144"/>
      <c r="BB378" s="144"/>
      <c r="BC378" s="144"/>
      <c r="BD378" s="144"/>
      <c r="BE378" s="144"/>
      <c r="BF378" s="144"/>
      <c r="BG378" s="144"/>
      <c r="BH378" s="144"/>
      <c r="BI378" s="144"/>
      <c r="BJ378" s="144"/>
      <c r="BK378" s="144"/>
      <c r="BL378" s="144"/>
      <c r="BM378" s="144"/>
      <c r="BN378" s="145"/>
    </row>
    <row r="379" spans="2:66" ht="20.100000000000001" customHeight="1" x14ac:dyDescent="0.25">
      <c r="B379" s="146" t="str">
        <f>IFERROR(IF(INDEX(TableEmployeeList[],Calc!$AC379,1)="","",INDEX(TableEmployeeList[],Calc!$AC379,1)),"")</f>
        <v/>
      </c>
      <c r="C379" s="147" t="str">
        <f>IFERROR(IF(INDEX(TableEmployeeList[],Calc!$AC379,2)="","",INDEX(TableEmployeeList[],Calc!$AC379,2)),"")</f>
        <v/>
      </c>
      <c r="D379" s="144"/>
      <c r="E379" s="144"/>
      <c r="F379" s="144"/>
      <c r="G379" s="144"/>
      <c r="H379" s="144"/>
      <c r="I379" s="144"/>
      <c r="J379" s="144"/>
      <c r="K379" s="144"/>
      <c r="L379" s="144"/>
      <c r="M379" s="144"/>
      <c r="N379" s="144"/>
      <c r="O379" s="144"/>
      <c r="P379" s="144"/>
      <c r="Q379" s="144"/>
      <c r="R379" s="144"/>
      <c r="S379" s="144"/>
      <c r="T379" s="144"/>
      <c r="U379" s="144"/>
      <c r="V379" s="144"/>
      <c r="W379" s="144"/>
      <c r="X379" s="144"/>
      <c r="Y379" s="144"/>
      <c r="Z379" s="144"/>
      <c r="AA379" s="144"/>
      <c r="AB379" s="144"/>
      <c r="AC379" s="144"/>
      <c r="AD379" s="144"/>
      <c r="AE379" s="144"/>
      <c r="AF379" s="144"/>
      <c r="AG379" s="144"/>
      <c r="AH379" s="144"/>
      <c r="AI379" s="234"/>
      <c r="AJ379" s="144"/>
      <c r="AK379" s="144"/>
      <c r="AL379" s="144"/>
      <c r="AM379" s="144"/>
      <c r="AN379" s="144"/>
      <c r="AO379" s="144"/>
      <c r="AP379" s="144"/>
      <c r="AQ379" s="144"/>
      <c r="AR379" s="144"/>
      <c r="AS379" s="144"/>
      <c r="AT379" s="144"/>
      <c r="AU379" s="144"/>
      <c r="AV379" s="144"/>
      <c r="AW379" s="144"/>
      <c r="AX379" s="144"/>
      <c r="AY379" s="144"/>
      <c r="AZ379" s="144"/>
      <c r="BA379" s="144"/>
      <c r="BB379" s="144"/>
      <c r="BC379" s="144"/>
      <c r="BD379" s="144"/>
      <c r="BE379" s="144"/>
      <c r="BF379" s="144"/>
      <c r="BG379" s="144"/>
      <c r="BH379" s="144"/>
      <c r="BI379" s="144"/>
      <c r="BJ379" s="144"/>
      <c r="BK379" s="144"/>
      <c r="BL379" s="144"/>
      <c r="BM379" s="144"/>
      <c r="BN379" s="145"/>
    </row>
    <row r="380" spans="2:66" ht="20.100000000000001" customHeight="1" x14ac:dyDescent="0.25">
      <c r="B380" s="146" t="str">
        <f>IFERROR(IF(INDEX(TableEmployeeList[],Calc!$AC380,1)="","",INDEX(TableEmployeeList[],Calc!$AC380,1)),"")</f>
        <v/>
      </c>
      <c r="C380" s="147" t="str">
        <f>IFERROR(IF(INDEX(TableEmployeeList[],Calc!$AC380,2)="","",INDEX(TableEmployeeList[],Calc!$AC380,2)),"")</f>
        <v/>
      </c>
      <c r="D380" s="144"/>
      <c r="E380" s="144"/>
      <c r="F380" s="144"/>
      <c r="G380" s="144"/>
      <c r="H380" s="144"/>
      <c r="I380" s="144"/>
      <c r="J380" s="144"/>
      <c r="K380" s="144"/>
      <c r="L380" s="144"/>
      <c r="M380" s="144"/>
      <c r="N380" s="144"/>
      <c r="O380" s="144"/>
      <c r="P380" s="144"/>
      <c r="Q380" s="144"/>
      <c r="R380" s="144"/>
      <c r="S380" s="144"/>
      <c r="T380" s="144"/>
      <c r="U380" s="144"/>
      <c r="V380" s="144"/>
      <c r="W380" s="144"/>
      <c r="X380" s="144"/>
      <c r="Y380" s="144"/>
      <c r="Z380" s="144"/>
      <c r="AA380" s="144"/>
      <c r="AB380" s="144"/>
      <c r="AC380" s="144"/>
      <c r="AD380" s="144"/>
      <c r="AE380" s="144"/>
      <c r="AF380" s="144"/>
      <c r="AG380" s="144"/>
      <c r="AH380" s="144"/>
      <c r="AI380" s="234"/>
      <c r="AJ380" s="144"/>
      <c r="AK380" s="144"/>
      <c r="AL380" s="144"/>
      <c r="AM380" s="144"/>
      <c r="AN380" s="144"/>
      <c r="AO380" s="144"/>
      <c r="AP380" s="144"/>
      <c r="AQ380" s="144"/>
      <c r="AR380" s="144"/>
      <c r="AS380" s="144"/>
      <c r="AT380" s="144"/>
      <c r="AU380" s="144"/>
      <c r="AV380" s="144"/>
      <c r="AW380" s="144"/>
      <c r="AX380" s="144"/>
      <c r="AY380" s="144"/>
      <c r="AZ380" s="144"/>
      <c r="BA380" s="144"/>
      <c r="BB380" s="144"/>
      <c r="BC380" s="144"/>
      <c r="BD380" s="144"/>
      <c r="BE380" s="144"/>
      <c r="BF380" s="144"/>
      <c r="BG380" s="144"/>
      <c r="BH380" s="144"/>
      <c r="BI380" s="144"/>
      <c r="BJ380" s="144"/>
      <c r="BK380" s="144"/>
      <c r="BL380" s="144"/>
      <c r="BM380" s="144"/>
      <c r="BN380" s="145"/>
    </row>
    <row r="381" spans="2:66" ht="20.100000000000001" customHeight="1" x14ac:dyDescent="0.25">
      <c r="B381" s="146" t="str">
        <f>IFERROR(IF(INDEX(TableEmployeeList[],Calc!$AC381,1)="","",INDEX(TableEmployeeList[],Calc!$AC381,1)),"")</f>
        <v/>
      </c>
      <c r="C381" s="147" t="str">
        <f>IFERROR(IF(INDEX(TableEmployeeList[],Calc!$AC381,2)="","",INDEX(TableEmployeeList[],Calc!$AC381,2)),"")</f>
        <v/>
      </c>
      <c r="D381" s="144"/>
      <c r="E381" s="144"/>
      <c r="F381" s="144"/>
      <c r="G381" s="144"/>
      <c r="H381" s="144"/>
      <c r="I381" s="144"/>
      <c r="J381" s="144"/>
      <c r="K381" s="144"/>
      <c r="L381" s="144"/>
      <c r="M381" s="144"/>
      <c r="N381" s="144"/>
      <c r="O381" s="144"/>
      <c r="P381" s="144"/>
      <c r="Q381" s="144"/>
      <c r="R381" s="144"/>
      <c r="S381" s="144"/>
      <c r="T381" s="144"/>
      <c r="U381" s="144"/>
      <c r="V381" s="144"/>
      <c r="W381" s="144"/>
      <c r="X381" s="144"/>
      <c r="Y381" s="144"/>
      <c r="Z381" s="144"/>
      <c r="AA381" s="144"/>
      <c r="AB381" s="144"/>
      <c r="AC381" s="144"/>
      <c r="AD381" s="144"/>
      <c r="AE381" s="144"/>
      <c r="AF381" s="144"/>
      <c r="AG381" s="144"/>
      <c r="AH381" s="144"/>
      <c r="AI381" s="234"/>
      <c r="AJ381" s="144"/>
      <c r="AK381" s="144"/>
      <c r="AL381" s="144"/>
      <c r="AM381" s="144"/>
      <c r="AN381" s="144"/>
      <c r="AO381" s="144"/>
      <c r="AP381" s="144"/>
      <c r="AQ381" s="144"/>
      <c r="AR381" s="144"/>
      <c r="AS381" s="144"/>
      <c r="AT381" s="144"/>
      <c r="AU381" s="144"/>
      <c r="AV381" s="144"/>
      <c r="AW381" s="144"/>
      <c r="AX381" s="144"/>
      <c r="AY381" s="144"/>
      <c r="AZ381" s="144"/>
      <c r="BA381" s="144"/>
      <c r="BB381" s="144"/>
      <c r="BC381" s="144"/>
      <c r="BD381" s="144"/>
      <c r="BE381" s="144"/>
      <c r="BF381" s="144"/>
      <c r="BG381" s="144"/>
      <c r="BH381" s="144"/>
      <c r="BI381" s="144"/>
      <c r="BJ381" s="144"/>
      <c r="BK381" s="144"/>
      <c r="BL381" s="144"/>
      <c r="BM381" s="144"/>
      <c r="BN381" s="145"/>
    </row>
    <row r="382" spans="2:66" ht="20.100000000000001" customHeight="1" x14ac:dyDescent="0.25">
      <c r="B382" s="146" t="str">
        <f>IFERROR(IF(INDEX(TableEmployeeList[],Calc!$AC382,1)="","",INDEX(TableEmployeeList[],Calc!$AC382,1)),"")</f>
        <v/>
      </c>
      <c r="C382" s="147" t="str">
        <f>IFERROR(IF(INDEX(TableEmployeeList[],Calc!$AC382,2)="","",INDEX(TableEmployeeList[],Calc!$AC382,2)),"")</f>
        <v/>
      </c>
      <c r="D382" s="144"/>
      <c r="E382" s="144"/>
      <c r="F382" s="144"/>
      <c r="G382" s="144"/>
      <c r="H382" s="144"/>
      <c r="I382" s="144"/>
      <c r="J382" s="144"/>
      <c r="K382" s="144"/>
      <c r="L382" s="144"/>
      <c r="M382" s="144"/>
      <c r="N382" s="144"/>
      <c r="O382" s="144"/>
      <c r="P382" s="144"/>
      <c r="Q382" s="144"/>
      <c r="R382" s="144"/>
      <c r="S382" s="144"/>
      <c r="T382" s="144"/>
      <c r="U382" s="144"/>
      <c r="V382" s="144"/>
      <c r="W382" s="144"/>
      <c r="X382" s="144"/>
      <c r="Y382" s="144"/>
      <c r="Z382" s="144"/>
      <c r="AA382" s="144"/>
      <c r="AB382" s="144"/>
      <c r="AC382" s="144"/>
      <c r="AD382" s="144"/>
      <c r="AE382" s="144"/>
      <c r="AF382" s="144"/>
      <c r="AG382" s="144"/>
      <c r="AH382" s="144"/>
      <c r="AI382" s="234"/>
      <c r="AJ382" s="144"/>
      <c r="AK382" s="144"/>
      <c r="AL382" s="144"/>
      <c r="AM382" s="144"/>
      <c r="AN382" s="144"/>
      <c r="AO382" s="144"/>
      <c r="AP382" s="144"/>
      <c r="AQ382" s="144"/>
      <c r="AR382" s="144"/>
      <c r="AS382" s="144"/>
      <c r="AT382" s="144"/>
      <c r="AU382" s="144"/>
      <c r="AV382" s="144"/>
      <c r="AW382" s="144"/>
      <c r="AX382" s="144"/>
      <c r="AY382" s="144"/>
      <c r="AZ382" s="144"/>
      <c r="BA382" s="144"/>
      <c r="BB382" s="144"/>
      <c r="BC382" s="144"/>
      <c r="BD382" s="144"/>
      <c r="BE382" s="144"/>
      <c r="BF382" s="144"/>
      <c r="BG382" s="144"/>
      <c r="BH382" s="144"/>
      <c r="BI382" s="144"/>
      <c r="BJ382" s="144"/>
      <c r="BK382" s="144"/>
      <c r="BL382" s="144"/>
      <c r="BM382" s="144"/>
      <c r="BN382" s="145"/>
    </row>
    <row r="383" spans="2:66" ht="20.100000000000001" customHeight="1" x14ac:dyDescent="0.25">
      <c r="B383" s="146" t="str">
        <f>IFERROR(IF(INDEX(TableEmployeeList[],Calc!$AC383,1)="","",INDEX(TableEmployeeList[],Calc!$AC383,1)),"")</f>
        <v/>
      </c>
      <c r="C383" s="147" t="str">
        <f>IFERROR(IF(INDEX(TableEmployeeList[],Calc!$AC383,2)="","",INDEX(TableEmployeeList[],Calc!$AC383,2)),"")</f>
        <v/>
      </c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4"/>
      <c r="AC383" s="144"/>
      <c r="AD383" s="144"/>
      <c r="AE383" s="144"/>
      <c r="AF383" s="144"/>
      <c r="AG383" s="144"/>
      <c r="AH383" s="144"/>
      <c r="AI383" s="234"/>
      <c r="AJ383" s="144"/>
      <c r="AK383" s="144"/>
      <c r="AL383" s="144"/>
      <c r="AM383" s="144"/>
      <c r="AN383" s="144"/>
      <c r="AO383" s="144"/>
      <c r="AP383" s="144"/>
      <c r="AQ383" s="144"/>
      <c r="AR383" s="144"/>
      <c r="AS383" s="144"/>
      <c r="AT383" s="144"/>
      <c r="AU383" s="144"/>
      <c r="AV383" s="144"/>
      <c r="AW383" s="144"/>
      <c r="AX383" s="144"/>
      <c r="AY383" s="144"/>
      <c r="AZ383" s="144"/>
      <c r="BA383" s="144"/>
      <c r="BB383" s="144"/>
      <c r="BC383" s="144"/>
      <c r="BD383" s="144"/>
      <c r="BE383" s="144"/>
      <c r="BF383" s="144"/>
      <c r="BG383" s="144"/>
      <c r="BH383" s="144"/>
      <c r="BI383" s="144"/>
      <c r="BJ383" s="144"/>
      <c r="BK383" s="144"/>
      <c r="BL383" s="144"/>
      <c r="BM383" s="144"/>
      <c r="BN383" s="145"/>
    </row>
    <row r="384" spans="2:66" ht="20.100000000000001" customHeight="1" x14ac:dyDescent="0.25">
      <c r="B384" s="146" t="str">
        <f>IFERROR(IF(INDEX(TableEmployeeList[],Calc!$AC384,1)="","",INDEX(TableEmployeeList[],Calc!$AC384,1)),"")</f>
        <v/>
      </c>
      <c r="C384" s="147" t="str">
        <f>IFERROR(IF(INDEX(TableEmployeeList[],Calc!$AC384,2)="","",INDEX(TableEmployeeList[],Calc!$AC384,2)),"")</f>
        <v/>
      </c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23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144"/>
      <c r="AT384" s="144"/>
      <c r="AU384" s="144"/>
      <c r="AV384" s="144"/>
      <c r="AW384" s="144"/>
      <c r="AX384" s="144"/>
      <c r="AY384" s="144"/>
      <c r="AZ384" s="144"/>
      <c r="BA384" s="144"/>
      <c r="BB384" s="144"/>
      <c r="BC384" s="144"/>
      <c r="BD384" s="144"/>
      <c r="BE384" s="144"/>
      <c r="BF384" s="144"/>
      <c r="BG384" s="144"/>
      <c r="BH384" s="144"/>
      <c r="BI384" s="144"/>
      <c r="BJ384" s="144"/>
      <c r="BK384" s="144"/>
      <c r="BL384" s="144"/>
      <c r="BM384" s="144"/>
      <c r="BN384" s="145"/>
    </row>
    <row r="385" spans="2:66" ht="20.100000000000001" customHeight="1" x14ac:dyDescent="0.25">
      <c r="B385" s="146" t="str">
        <f>IFERROR(IF(INDEX(TableEmployeeList[],Calc!$AC385,1)="","",INDEX(TableEmployeeList[],Calc!$AC385,1)),"")</f>
        <v/>
      </c>
      <c r="C385" s="147" t="str">
        <f>IFERROR(IF(INDEX(TableEmployeeList[],Calc!$AC385,2)="","",INDEX(TableEmployeeList[],Calc!$AC385,2)),"")</f>
        <v/>
      </c>
      <c r="D385" s="144"/>
      <c r="E385" s="144"/>
      <c r="F385" s="144"/>
      <c r="G385" s="144"/>
      <c r="H385" s="144"/>
      <c r="I385" s="144"/>
      <c r="J385" s="144"/>
      <c r="K385" s="144"/>
      <c r="L385" s="144"/>
      <c r="M385" s="144"/>
      <c r="N385" s="144"/>
      <c r="O385" s="144"/>
      <c r="P385" s="144"/>
      <c r="Q385" s="144"/>
      <c r="R385" s="144"/>
      <c r="S385" s="144"/>
      <c r="T385" s="144"/>
      <c r="U385" s="144"/>
      <c r="V385" s="144"/>
      <c r="W385" s="144"/>
      <c r="X385" s="144"/>
      <c r="Y385" s="144"/>
      <c r="Z385" s="144"/>
      <c r="AA385" s="144"/>
      <c r="AB385" s="144"/>
      <c r="AC385" s="144"/>
      <c r="AD385" s="144"/>
      <c r="AE385" s="144"/>
      <c r="AF385" s="144"/>
      <c r="AG385" s="144"/>
      <c r="AH385" s="144"/>
      <c r="AI385" s="234"/>
      <c r="AJ385" s="144"/>
      <c r="AK385" s="144"/>
      <c r="AL385" s="144"/>
      <c r="AM385" s="144"/>
      <c r="AN385" s="144"/>
      <c r="AO385" s="144"/>
      <c r="AP385" s="144"/>
      <c r="AQ385" s="144"/>
      <c r="AR385" s="144"/>
      <c r="AS385" s="144"/>
      <c r="AT385" s="144"/>
      <c r="AU385" s="144"/>
      <c r="AV385" s="144"/>
      <c r="AW385" s="144"/>
      <c r="AX385" s="144"/>
      <c r="AY385" s="144"/>
      <c r="AZ385" s="144"/>
      <c r="BA385" s="144"/>
      <c r="BB385" s="144"/>
      <c r="BC385" s="144"/>
      <c r="BD385" s="144"/>
      <c r="BE385" s="144"/>
      <c r="BF385" s="144"/>
      <c r="BG385" s="144"/>
      <c r="BH385" s="144"/>
      <c r="BI385" s="144"/>
      <c r="BJ385" s="144"/>
      <c r="BK385" s="144"/>
      <c r="BL385" s="144"/>
      <c r="BM385" s="144"/>
      <c r="BN385" s="145"/>
    </row>
    <row r="386" spans="2:66" ht="20.100000000000001" customHeight="1" x14ac:dyDescent="0.25">
      <c r="B386" s="146" t="str">
        <f>IFERROR(IF(INDEX(TableEmployeeList[],Calc!$AC386,1)="","",INDEX(TableEmployeeList[],Calc!$AC386,1)),"")</f>
        <v/>
      </c>
      <c r="C386" s="147" t="str">
        <f>IFERROR(IF(INDEX(TableEmployeeList[],Calc!$AC386,2)="","",INDEX(TableEmployeeList[],Calc!$AC386,2)),"")</f>
        <v/>
      </c>
      <c r="D386" s="144"/>
      <c r="E386" s="144"/>
      <c r="F386" s="144"/>
      <c r="G386" s="144"/>
      <c r="H386" s="144"/>
      <c r="I386" s="144"/>
      <c r="J386" s="144"/>
      <c r="K386" s="144"/>
      <c r="L386" s="144"/>
      <c r="M386" s="144"/>
      <c r="N386" s="144"/>
      <c r="O386" s="144"/>
      <c r="P386" s="144"/>
      <c r="Q386" s="144"/>
      <c r="R386" s="144"/>
      <c r="S386" s="144"/>
      <c r="T386" s="144"/>
      <c r="U386" s="144"/>
      <c r="V386" s="144"/>
      <c r="W386" s="144"/>
      <c r="X386" s="144"/>
      <c r="Y386" s="144"/>
      <c r="Z386" s="144"/>
      <c r="AA386" s="144"/>
      <c r="AB386" s="144"/>
      <c r="AC386" s="144"/>
      <c r="AD386" s="144"/>
      <c r="AE386" s="144"/>
      <c r="AF386" s="144"/>
      <c r="AG386" s="144"/>
      <c r="AH386" s="144"/>
      <c r="AI386" s="234"/>
      <c r="AJ386" s="144"/>
      <c r="AK386" s="144"/>
      <c r="AL386" s="144"/>
      <c r="AM386" s="144"/>
      <c r="AN386" s="144"/>
      <c r="AO386" s="144"/>
      <c r="AP386" s="144"/>
      <c r="AQ386" s="144"/>
      <c r="AR386" s="144"/>
      <c r="AS386" s="144"/>
      <c r="AT386" s="144"/>
      <c r="AU386" s="144"/>
      <c r="AV386" s="144"/>
      <c r="AW386" s="144"/>
      <c r="AX386" s="144"/>
      <c r="AY386" s="144"/>
      <c r="AZ386" s="144"/>
      <c r="BA386" s="144"/>
      <c r="BB386" s="144"/>
      <c r="BC386" s="144"/>
      <c r="BD386" s="144"/>
      <c r="BE386" s="144"/>
      <c r="BF386" s="144"/>
      <c r="BG386" s="144"/>
      <c r="BH386" s="144"/>
      <c r="BI386" s="144"/>
      <c r="BJ386" s="144"/>
      <c r="BK386" s="144"/>
      <c r="BL386" s="144"/>
      <c r="BM386" s="144"/>
      <c r="BN386" s="145"/>
    </row>
    <row r="387" spans="2:66" ht="20.100000000000001" customHeight="1" x14ac:dyDescent="0.25">
      <c r="B387" s="146" t="str">
        <f>IFERROR(IF(INDEX(TableEmployeeList[],Calc!$AC387,1)="","",INDEX(TableEmployeeList[],Calc!$AC387,1)),"")</f>
        <v/>
      </c>
      <c r="C387" s="147" t="str">
        <f>IFERROR(IF(INDEX(TableEmployeeList[],Calc!$AC387,2)="","",INDEX(TableEmployeeList[],Calc!$AC387,2)),"")</f>
        <v/>
      </c>
      <c r="D387" s="144"/>
      <c r="E387" s="144"/>
      <c r="F387" s="144"/>
      <c r="G387" s="144"/>
      <c r="H387" s="144"/>
      <c r="I387" s="144"/>
      <c r="J387" s="144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4"/>
      <c r="W387" s="144"/>
      <c r="X387" s="144"/>
      <c r="Y387" s="144"/>
      <c r="Z387" s="144"/>
      <c r="AA387" s="144"/>
      <c r="AB387" s="144"/>
      <c r="AC387" s="144"/>
      <c r="AD387" s="144"/>
      <c r="AE387" s="144"/>
      <c r="AF387" s="144"/>
      <c r="AG387" s="144"/>
      <c r="AH387" s="144"/>
      <c r="AI387" s="234"/>
      <c r="AJ387" s="144"/>
      <c r="AK387" s="144"/>
      <c r="AL387" s="144"/>
      <c r="AM387" s="144"/>
      <c r="AN387" s="144"/>
      <c r="AO387" s="144"/>
      <c r="AP387" s="144"/>
      <c r="AQ387" s="144"/>
      <c r="AR387" s="144"/>
      <c r="AS387" s="144"/>
      <c r="AT387" s="144"/>
      <c r="AU387" s="144"/>
      <c r="AV387" s="144"/>
      <c r="AW387" s="144"/>
      <c r="AX387" s="144"/>
      <c r="AY387" s="144"/>
      <c r="AZ387" s="144"/>
      <c r="BA387" s="144"/>
      <c r="BB387" s="144"/>
      <c r="BC387" s="144"/>
      <c r="BD387" s="144"/>
      <c r="BE387" s="144"/>
      <c r="BF387" s="144"/>
      <c r="BG387" s="144"/>
      <c r="BH387" s="144"/>
      <c r="BI387" s="144"/>
      <c r="BJ387" s="144"/>
      <c r="BK387" s="144"/>
      <c r="BL387" s="144"/>
      <c r="BM387" s="144"/>
      <c r="BN387" s="145"/>
    </row>
    <row r="388" spans="2:66" ht="20.100000000000001" customHeight="1" x14ac:dyDescent="0.25">
      <c r="B388" s="146" t="str">
        <f>IFERROR(IF(INDEX(TableEmployeeList[],Calc!$AC388,1)="","",INDEX(TableEmployeeList[],Calc!$AC388,1)),"")</f>
        <v/>
      </c>
      <c r="C388" s="147" t="str">
        <f>IFERROR(IF(INDEX(TableEmployeeList[],Calc!$AC388,2)="","",INDEX(TableEmployeeList[],Calc!$AC388,2)),"")</f>
        <v/>
      </c>
      <c r="D388" s="144"/>
      <c r="E388" s="144"/>
      <c r="F388" s="144"/>
      <c r="G388" s="144"/>
      <c r="H388" s="144"/>
      <c r="I388" s="144"/>
      <c r="J388" s="144"/>
      <c r="K388" s="144"/>
      <c r="L388" s="144"/>
      <c r="M388" s="144"/>
      <c r="N388" s="144"/>
      <c r="O388" s="144"/>
      <c r="P388" s="144"/>
      <c r="Q388" s="144"/>
      <c r="R388" s="144"/>
      <c r="S388" s="144"/>
      <c r="T388" s="144"/>
      <c r="U388" s="144"/>
      <c r="V388" s="144"/>
      <c r="W388" s="144"/>
      <c r="X388" s="144"/>
      <c r="Y388" s="144"/>
      <c r="Z388" s="144"/>
      <c r="AA388" s="144"/>
      <c r="AB388" s="144"/>
      <c r="AC388" s="144"/>
      <c r="AD388" s="144"/>
      <c r="AE388" s="144"/>
      <c r="AF388" s="144"/>
      <c r="AG388" s="144"/>
      <c r="AH388" s="144"/>
      <c r="AI388" s="234"/>
      <c r="AJ388" s="144"/>
      <c r="AK388" s="144"/>
      <c r="AL388" s="144"/>
      <c r="AM388" s="144"/>
      <c r="AN388" s="144"/>
      <c r="AO388" s="144"/>
      <c r="AP388" s="144"/>
      <c r="AQ388" s="144"/>
      <c r="AR388" s="144"/>
      <c r="AS388" s="144"/>
      <c r="AT388" s="144"/>
      <c r="AU388" s="144"/>
      <c r="AV388" s="144"/>
      <c r="AW388" s="144"/>
      <c r="AX388" s="144"/>
      <c r="AY388" s="144"/>
      <c r="AZ388" s="144"/>
      <c r="BA388" s="144"/>
      <c r="BB388" s="144"/>
      <c r="BC388" s="144"/>
      <c r="BD388" s="144"/>
      <c r="BE388" s="144"/>
      <c r="BF388" s="144"/>
      <c r="BG388" s="144"/>
      <c r="BH388" s="144"/>
      <c r="BI388" s="144"/>
      <c r="BJ388" s="144"/>
      <c r="BK388" s="144"/>
      <c r="BL388" s="144"/>
      <c r="BM388" s="144"/>
      <c r="BN388" s="145"/>
    </row>
    <row r="389" spans="2:66" ht="20.100000000000001" customHeight="1" x14ac:dyDescent="0.25">
      <c r="B389" s="146" t="str">
        <f>IFERROR(IF(INDEX(TableEmployeeList[],Calc!$AC389,1)="","",INDEX(TableEmployeeList[],Calc!$AC389,1)),"")</f>
        <v/>
      </c>
      <c r="C389" s="147" t="str">
        <f>IFERROR(IF(INDEX(TableEmployeeList[],Calc!$AC389,2)="","",INDEX(TableEmployeeList[],Calc!$AC389,2)),"")</f>
        <v/>
      </c>
      <c r="D389" s="144"/>
      <c r="E389" s="144"/>
      <c r="F389" s="144"/>
      <c r="G389" s="144"/>
      <c r="H389" s="144"/>
      <c r="I389" s="144"/>
      <c r="J389" s="144"/>
      <c r="K389" s="144"/>
      <c r="L389" s="144"/>
      <c r="M389" s="144"/>
      <c r="N389" s="144"/>
      <c r="O389" s="144"/>
      <c r="P389" s="144"/>
      <c r="Q389" s="144"/>
      <c r="R389" s="144"/>
      <c r="S389" s="144"/>
      <c r="T389" s="144"/>
      <c r="U389" s="144"/>
      <c r="V389" s="144"/>
      <c r="W389" s="144"/>
      <c r="X389" s="144"/>
      <c r="Y389" s="144"/>
      <c r="Z389" s="144"/>
      <c r="AA389" s="144"/>
      <c r="AB389" s="144"/>
      <c r="AC389" s="144"/>
      <c r="AD389" s="144"/>
      <c r="AE389" s="144"/>
      <c r="AF389" s="144"/>
      <c r="AG389" s="144"/>
      <c r="AH389" s="144"/>
      <c r="AI389" s="234"/>
      <c r="AJ389" s="144"/>
      <c r="AK389" s="144"/>
      <c r="AL389" s="144"/>
      <c r="AM389" s="144"/>
      <c r="AN389" s="144"/>
      <c r="AO389" s="144"/>
      <c r="AP389" s="144"/>
      <c r="AQ389" s="144"/>
      <c r="AR389" s="144"/>
      <c r="AS389" s="144"/>
      <c r="AT389" s="144"/>
      <c r="AU389" s="144"/>
      <c r="AV389" s="144"/>
      <c r="AW389" s="144"/>
      <c r="AX389" s="144"/>
      <c r="AY389" s="144"/>
      <c r="AZ389" s="144"/>
      <c r="BA389" s="144"/>
      <c r="BB389" s="144"/>
      <c r="BC389" s="144"/>
      <c r="BD389" s="144"/>
      <c r="BE389" s="144"/>
      <c r="BF389" s="144"/>
      <c r="BG389" s="144"/>
      <c r="BH389" s="144"/>
      <c r="BI389" s="144"/>
      <c r="BJ389" s="144"/>
      <c r="BK389" s="144"/>
      <c r="BL389" s="144"/>
      <c r="BM389" s="144"/>
      <c r="BN389" s="145"/>
    </row>
    <row r="390" spans="2:66" ht="20.100000000000001" customHeight="1" x14ac:dyDescent="0.25">
      <c r="B390" s="146" t="str">
        <f>IFERROR(IF(INDEX(TableEmployeeList[],Calc!$AC390,1)="","",INDEX(TableEmployeeList[],Calc!$AC390,1)),"")</f>
        <v/>
      </c>
      <c r="C390" s="147" t="str">
        <f>IFERROR(IF(INDEX(TableEmployeeList[],Calc!$AC390,2)="","",INDEX(TableEmployeeList[],Calc!$AC390,2)),"")</f>
        <v/>
      </c>
      <c r="D390" s="144"/>
      <c r="E390" s="144"/>
      <c r="F390" s="144"/>
      <c r="G390" s="144"/>
      <c r="H390" s="144"/>
      <c r="I390" s="144"/>
      <c r="J390" s="144"/>
      <c r="K390" s="144"/>
      <c r="L390" s="144"/>
      <c r="M390" s="144"/>
      <c r="N390" s="144"/>
      <c r="O390" s="144"/>
      <c r="P390" s="144"/>
      <c r="Q390" s="144"/>
      <c r="R390" s="144"/>
      <c r="S390" s="144"/>
      <c r="T390" s="144"/>
      <c r="U390" s="144"/>
      <c r="V390" s="144"/>
      <c r="W390" s="144"/>
      <c r="X390" s="144"/>
      <c r="Y390" s="144"/>
      <c r="Z390" s="144"/>
      <c r="AA390" s="144"/>
      <c r="AB390" s="144"/>
      <c r="AC390" s="144"/>
      <c r="AD390" s="144"/>
      <c r="AE390" s="144"/>
      <c r="AF390" s="144"/>
      <c r="AG390" s="144"/>
      <c r="AH390" s="144"/>
      <c r="AI390" s="234"/>
      <c r="AJ390" s="144"/>
      <c r="AK390" s="144"/>
      <c r="AL390" s="144"/>
      <c r="AM390" s="144"/>
      <c r="AN390" s="144"/>
      <c r="AO390" s="144"/>
      <c r="AP390" s="144"/>
      <c r="AQ390" s="144"/>
      <c r="AR390" s="144"/>
      <c r="AS390" s="144"/>
      <c r="AT390" s="144"/>
      <c r="AU390" s="144"/>
      <c r="AV390" s="144"/>
      <c r="AW390" s="144"/>
      <c r="AX390" s="144"/>
      <c r="AY390" s="144"/>
      <c r="AZ390" s="144"/>
      <c r="BA390" s="144"/>
      <c r="BB390" s="144"/>
      <c r="BC390" s="144"/>
      <c r="BD390" s="144"/>
      <c r="BE390" s="144"/>
      <c r="BF390" s="144"/>
      <c r="BG390" s="144"/>
      <c r="BH390" s="144"/>
      <c r="BI390" s="144"/>
      <c r="BJ390" s="144"/>
      <c r="BK390" s="144"/>
      <c r="BL390" s="144"/>
      <c r="BM390" s="144"/>
      <c r="BN390" s="145"/>
    </row>
    <row r="391" spans="2:66" ht="20.100000000000001" customHeight="1" x14ac:dyDescent="0.25">
      <c r="B391" s="146" t="str">
        <f>IFERROR(IF(INDEX(TableEmployeeList[],Calc!$AC391,1)="","",INDEX(TableEmployeeList[],Calc!$AC391,1)),"")</f>
        <v/>
      </c>
      <c r="C391" s="147" t="str">
        <f>IFERROR(IF(INDEX(TableEmployeeList[],Calc!$AC391,2)="","",INDEX(TableEmployeeList[],Calc!$AC391,2)),"")</f>
        <v/>
      </c>
      <c r="D391" s="144"/>
      <c r="E391" s="144"/>
      <c r="F391" s="144"/>
      <c r="G391" s="144"/>
      <c r="H391" s="144"/>
      <c r="I391" s="144"/>
      <c r="J391" s="144"/>
      <c r="K391" s="144"/>
      <c r="L391" s="144"/>
      <c r="M391" s="144"/>
      <c r="N391" s="144"/>
      <c r="O391" s="144"/>
      <c r="P391" s="144"/>
      <c r="Q391" s="144"/>
      <c r="R391" s="144"/>
      <c r="S391" s="144"/>
      <c r="T391" s="144"/>
      <c r="U391" s="144"/>
      <c r="V391" s="144"/>
      <c r="W391" s="144"/>
      <c r="X391" s="144"/>
      <c r="Y391" s="144"/>
      <c r="Z391" s="144"/>
      <c r="AA391" s="144"/>
      <c r="AB391" s="144"/>
      <c r="AC391" s="144"/>
      <c r="AD391" s="144"/>
      <c r="AE391" s="144"/>
      <c r="AF391" s="144"/>
      <c r="AG391" s="144"/>
      <c r="AH391" s="144"/>
      <c r="AI391" s="234"/>
      <c r="AJ391" s="144"/>
      <c r="AK391" s="144"/>
      <c r="AL391" s="144"/>
      <c r="AM391" s="144"/>
      <c r="AN391" s="144"/>
      <c r="AO391" s="144"/>
      <c r="AP391" s="144"/>
      <c r="AQ391" s="144"/>
      <c r="AR391" s="144"/>
      <c r="AS391" s="144"/>
      <c r="AT391" s="144"/>
      <c r="AU391" s="144"/>
      <c r="AV391" s="144"/>
      <c r="AW391" s="144"/>
      <c r="AX391" s="144"/>
      <c r="AY391" s="144"/>
      <c r="AZ391" s="144"/>
      <c r="BA391" s="144"/>
      <c r="BB391" s="144"/>
      <c r="BC391" s="144"/>
      <c r="BD391" s="144"/>
      <c r="BE391" s="144"/>
      <c r="BF391" s="144"/>
      <c r="BG391" s="144"/>
      <c r="BH391" s="144"/>
      <c r="BI391" s="144"/>
      <c r="BJ391" s="144"/>
      <c r="BK391" s="144"/>
      <c r="BL391" s="144"/>
      <c r="BM391" s="144"/>
      <c r="BN391" s="145"/>
    </row>
    <row r="392" spans="2:66" ht="20.100000000000001" customHeight="1" x14ac:dyDescent="0.25">
      <c r="B392" s="146" t="str">
        <f>IFERROR(IF(INDEX(TableEmployeeList[],Calc!$AC392,1)="","",INDEX(TableEmployeeList[],Calc!$AC392,1)),"")</f>
        <v/>
      </c>
      <c r="C392" s="147" t="str">
        <f>IFERROR(IF(INDEX(TableEmployeeList[],Calc!$AC392,2)="","",INDEX(TableEmployeeList[],Calc!$AC392,2)),"")</f>
        <v/>
      </c>
      <c r="D392" s="144"/>
      <c r="E392" s="144"/>
      <c r="F392" s="144"/>
      <c r="G392" s="144"/>
      <c r="H392" s="144"/>
      <c r="I392" s="144"/>
      <c r="J392" s="144"/>
      <c r="K392" s="144"/>
      <c r="L392" s="144"/>
      <c r="M392" s="144"/>
      <c r="N392" s="144"/>
      <c r="O392" s="144"/>
      <c r="P392" s="144"/>
      <c r="Q392" s="144"/>
      <c r="R392" s="144"/>
      <c r="S392" s="144"/>
      <c r="T392" s="144"/>
      <c r="U392" s="144"/>
      <c r="V392" s="144"/>
      <c r="W392" s="144"/>
      <c r="X392" s="144"/>
      <c r="Y392" s="144"/>
      <c r="Z392" s="144"/>
      <c r="AA392" s="144"/>
      <c r="AB392" s="144"/>
      <c r="AC392" s="144"/>
      <c r="AD392" s="144"/>
      <c r="AE392" s="144"/>
      <c r="AF392" s="144"/>
      <c r="AG392" s="144"/>
      <c r="AH392" s="144"/>
      <c r="AI392" s="234"/>
      <c r="AJ392" s="144"/>
      <c r="AK392" s="144"/>
      <c r="AL392" s="144"/>
      <c r="AM392" s="144"/>
      <c r="AN392" s="144"/>
      <c r="AO392" s="144"/>
      <c r="AP392" s="144"/>
      <c r="AQ392" s="144"/>
      <c r="AR392" s="144"/>
      <c r="AS392" s="144"/>
      <c r="AT392" s="144"/>
      <c r="AU392" s="144"/>
      <c r="AV392" s="144"/>
      <c r="AW392" s="144"/>
      <c r="AX392" s="144"/>
      <c r="AY392" s="144"/>
      <c r="AZ392" s="144"/>
      <c r="BA392" s="144"/>
      <c r="BB392" s="144"/>
      <c r="BC392" s="144"/>
      <c r="BD392" s="144"/>
      <c r="BE392" s="144"/>
      <c r="BF392" s="144"/>
      <c r="BG392" s="144"/>
      <c r="BH392" s="144"/>
      <c r="BI392" s="144"/>
      <c r="BJ392" s="144"/>
      <c r="BK392" s="144"/>
      <c r="BL392" s="144"/>
      <c r="BM392" s="144"/>
      <c r="BN392" s="145"/>
    </row>
    <row r="393" spans="2:66" ht="20.100000000000001" customHeight="1" x14ac:dyDescent="0.25">
      <c r="B393" s="146" t="str">
        <f>IFERROR(IF(INDEX(TableEmployeeList[],Calc!$AC393,1)="","",INDEX(TableEmployeeList[],Calc!$AC393,1)),"")</f>
        <v/>
      </c>
      <c r="C393" s="147" t="str">
        <f>IFERROR(IF(INDEX(TableEmployeeList[],Calc!$AC393,2)="","",INDEX(TableEmployeeList[],Calc!$AC393,2)),"")</f>
        <v/>
      </c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  <c r="P393" s="144"/>
      <c r="Q393" s="144"/>
      <c r="R393" s="144"/>
      <c r="S393" s="144"/>
      <c r="T393" s="144"/>
      <c r="U393" s="144"/>
      <c r="V393" s="144"/>
      <c r="W393" s="144"/>
      <c r="X393" s="144"/>
      <c r="Y393" s="144"/>
      <c r="Z393" s="144"/>
      <c r="AA393" s="144"/>
      <c r="AB393" s="144"/>
      <c r="AC393" s="144"/>
      <c r="AD393" s="144"/>
      <c r="AE393" s="144"/>
      <c r="AF393" s="144"/>
      <c r="AG393" s="144"/>
      <c r="AH393" s="144"/>
      <c r="AI393" s="234"/>
      <c r="AJ393" s="144"/>
      <c r="AK393" s="144"/>
      <c r="AL393" s="144"/>
      <c r="AM393" s="144"/>
      <c r="AN393" s="144"/>
      <c r="AO393" s="144"/>
      <c r="AP393" s="144"/>
      <c r="AQ393" s="144"/>
      <c r="AR393" s="144"/>
      <c r="AS393" s="144"/>
      <c r="AT393" s="144"/>
      <c r="AU393" s="144"/>
      <c r="AV393" s="144"/>
      <c r="AW393" s="144"/>
      <c r="AX393" s="144"/>
      <c r="AY393" s="144"/>
      <c r="AZ393" s="144"/>
      <c r="BA393" s="144"/>
      <c r="BB393" s="144"/>
      <c r="BC393" s="144"/>
      <c r="BD393" s="144"/>
      <c r="BE393" s="144"/>
      <c r="BF393" s="144"/>
      <c r="BG393" s="144"/>
      <c r="BH393" s="144"/>
      <c r="BI393" s="144"/>
      <c r="BJ393" s="144"/>
      <c r="BK393" s="144"/>
      <c r="BL393" s="144"/>
      <c r="BM393" s="144"/>
      <c r="BN393" s="145"/>
    </row>
    <row r="394" spans="2:66" ht="20.100000000000001" customHeight="1" x14ac:dyDescent="0.25">
      <c r="B394" s="146" t="str">
        <f>IFERROR(IF(INDEX(TableEmployeeList[],Calc!$AC394,1)="","",INDEX(TableEmployeeList[],Calc!$AC394,1)),"")</f>
        <v/>
      </c>
      <c r="C394" s="147" t="str">
        <f>IFERROR(IF(INDEX(TableEmployeeList[],Calc!$AC394,2)="","",INDEX(TableEmployeeList[],Calc!$AC394,2)),"")</f>
        <v/>
      </c>
      <c r="D394" s="144"/>
      <c r="E394" s="144"/>
      <c r="F394" s="144"/>
      <c r="G394" s="144"/>
      <c r="H394" s="144"/>
      <c r="I394" s="144"/>
      <c r="J394" s="144"/>
      <c r="K394" s="144"/>
      <c r="L394" s="144"/>
      <c r="M394" s="144"/>
      <c r="N394" s="144"/>
      <c r="O394" s="144"/>
      <c r="P394" s="144"/>
      <c r="Q394" s="144"/>
      <c r="R394" s="144"/>
      <c r="S394" s="144"/>
      <c r="T394" s="144"/>
      <c r="U394" s="144"/>
      <c r="V394" s="144"/>
      <c r="W394" s="144"/>
      <c r="X394" s="144"/>
      <c r="Y394" s="144"/>
      <c r="Z394" s="144"/>
      <c r="AA394" s="144"/>
      <c r="AB394" s="144"/>
      <c r="AC394" s="144"/>
      <c r="AD394" s="144"/>
      <c r="AE394" s="144"/>
      <c r="AF394" s="144"/>
      <c r="AG394" s="144"/>
      <c r="AH394" s="144"/>
      <c r="AI394" s="234"/>
      <c r="AJ394" s="144"/>
      <c r="AK394" s="144"/>
      <c r="AL394" s="144"/>
      <c r="AM394" s="144"/>
      <c r="AN394" s="144"/>
      <c r="AO394" s="144"/>
      <c r="AP394" s="144"/>
      <c r="AQ394" s="144"/>
      <c r="AR394" s="144"/>
      <c r="AS394" s="144"/>
      <c r="AT394" s="144"/>
      <c r="AU394" s="144"/>
      <c r="AV394" s="144"/>
      <c r="AW394" s="144"/>
      <c r="AX394" s="144"/>
      <c r="AY394" s="144"/>
      <c r="AZ394" s="144"/>
      <c r="BA394" s="144"/>
      <c r="BB394" s="144"/>
      <c r="BC394" s="144"/>
      <c r="BD394" s="144"/>
      <c r="BE394" s="144"/>
      <c r="BF394" s="144"/>
      <c r="BG394" s="144"/>
      <c r="BH394" s="144"/>
      <c r="BI394" s="144"/>
      <c r="BJ394" s="144"/>
      <c r="BK394" s="144"/>
      <c r="BL394" s="144"/>
      <c r="BM394" s="144"/>
      <c r="BN394" s="145"/>
    </row>
    <row r="395" spans="2:66" ht="20.100000000000001" customHeight="1" x14ac:dyDescent="0.25">
      <c r="B395" s="146" t="str">
        <f>IFERROR(IF(INDEX(TableEmployeeList[],Calc!$AC395,1)="","",INDEX(TableEmployeeList[],Calc!$AC395,1)),"")</f>
        <v/>
      </c>
      <c r="C395" s="147" t="str">
        <f>IFERROR(IF(INDEX(TableEmployeeList[],Calc!$AC395,2)="","",INDEX(TableEmployeeList[],Calc!$AC395,2)),"")</f>
        <v/>
      </c>
      <c r="D395" s="144"/>
      <c r="E395" s="144"/>
      <c r="F395" s="144"/>
      <c r="G395" s="144"/>
      <c r="H395" s="144"/>
      <c r="I395" s="144"/>
      <c r="J395" s="144"/>
      <c r="K395" s="144"/>
      <c r="L395" s="144"/>
      <c r="M395" s="144"/>
      <c r="N395" s="144"/>
      <c r="O395" s="144"/>
      <c r="P395" s="144"/>
      <c r="Q395" s="144"/>
      <c r="R395" s="144"/>
      <c r="S395" s="144"/>
      <c r="T395" s="144"/>
      <c r="U395" s="144"/>
      <c r="V395" s="144"/>
      <c r="W395" s="144"/>
      <c r="X395" s="144"/>
      <c r="Y395" s="144"/>
      <c r="Z395" s="144"/>
      <c r="AA395" s="144"/>
      <c r="AB395" s="144"/>
      <c r="AC395" s="144"/>
      <c r="AD395" s="144"/>
      <c r="AE395" s="144"/>
      <c r="AF395" s="144"/>
      <c r="AG395" s="144"/>
      <c r="AH395" s="144"/>
      <c r="AI395" s="234"/>
      <c r="AJ395" s="144"/>
      <c r="AK395" s="144"/>
      <c r="AL395" s="144"/>
      <c r="AM395" s="144"/>
      <c r="AN395" s="144"/>
      <c r="AO395" s="144"/>
      <c r="AP395" s="144"/>
      <c r="AQ395" s="144"/>
      <c r="AR395" s="144"/>
      <c r="AS395" s="144"/>
      <c r="AT395" s="144"/>
      <c r="AU395" s="144"/>
      <c r="AV395" s="144"/>
      <c r="AW395" s="144"/>
      <c r="AX395" s="144"/>
      <c r="AY395" s="144"/>
      <c r="AZ395" s="144"/>
      <c r="BA395" s="144"/>
      <c r="BB395" s="144"/>
      <c r="BC395" s="144"/>
      <c r="BD395" s="144"/>
      <c r="BE395" s="144"/>
      <c r="BF395" s="144"/>
      <c r="BG395" s="144"/>
      <c r="BH395" s="144"/>
      <c r="BI395" s="144"/>
      <c r="BJ395" s="144"/>
      <c r="BK395" s="144"/>
      <c r="BL395" s="144"/>
      <c r="BM395" s="144"/>
      <c r="BN395" s="145"/>
    </row>
    <row r="396" spans="2:66" ht="20.100000000000001" customHeight="1" x14ac:dyDescent="0.25">
      <c r="B396" s="146" t="str">
        <f>IFERROR(IF(INDEX(TableEmployeeList[],Calc!$AC396,1)="","",INDEX(TableEmployeeList[],Calc!$AC396,1)),"")</f>
        <v/>
      </c>
      <c r="C396" s="147" t="str">
        <f>IFERROR(IF(INDEX(TableEmployeeList[],Calc!$AC396,2)="","",INDEX(TableEmployeeList[],Calc!$AC396,2)),"")</f>
        <v/>
      </c>
      <c r="D396" s="144"/>
      <c r="E396" s="144"/>
      <c r="F396" s="144"/>
      <c r="G396" s="144"/>
      <c r="H396" s="144"/>
      <c r="I396" s="144"/>
      <c r="J396" s="144"/>
      <c r="K396" s="144"/>
      <c r="L396" s="144"/>
      <c r="M396" s="144"/>
      <c r="N396" s="144"/>
      <c r="O396" s="144"/>
      <c r="P396" s="144"/>
      <c r="Q396" s="144"/>
      <c r="R396" s="144"/>
      <c r="S396" s="144"/>
      <c r="T396" s="144"/>
      <c r="U396" s="144"/>
      <c r="V396" s="144"/>
      <c r="W396" s="144"/>
      <c r="X396" s="144"/>
      <c r="Y396" s="144"/>
      <c r="Z396" s="144"/>
      <c r="AA396" s="144"/>
      <c r="AB396" s="144"/>
      <c r="AC396" s="144"/>
      <c r="AD396" s="144"/>
      <c r="AE396" s="144"/>
      <c r="AF396" s="144"/>
      <c r="AG396" s="144"/>
      <c r="AH396" s="144"/>
      <c r="AI396" s="234"/>
      <c r="AJ396" s="144"/>
      <c r="AK396" s="144"/>
      <c r="AL396" s="144"/>
      <c r="AM396" s="144"/>
      <c r="AN396" s="144"/>
      <c r="AO396" s="144"/>
      <c r="AP396" s="144"/>
      <c r="AQ396" s="144"/>
      <c r="AR396" s="144"/>
      <c r="AS396" s="144"/>
      <c r="AT396" s="144"/>
      <c r="AU396" s="144"/>
      <c r="AV396" s="144"/>
      <c r="AW396" s="144"/>
      <c r="AX396" s="144"/>
      <c r="AY396" s="144"/>
      <c r="AZ396" s="144"/>
      <c r="BA396" s="144"/>
      <c r="BB396" s="144"/>
      <c r="BC396" s="144"/>
      <c r="BD396" s="144"/>
      <c r="BE396" s="144"/>
      <c r="BF396" s="144"/>
      <c r="BG396" s="144"/>
      <c r="BH396" s="144"/>
      <c r="BI396" s="144"/>
      <c r="BJ396" s="144"/>
      <c r="BK396" s="144"/>
      <c r="BL396" s="144"/>
      <c r="BM396" s="144"/>
      <c r="BN396" s="145"/>
    </row>
    <row r="397" spans="2:66" ht="20.100000000000001" customHeight="1" x14ac:dyDescent="0.25">
      <c r="B397" s="146" t="str">
        <f>IFERROR(IF(INDEX(TableEmployeeList[],Calc!$AC397,1)="","",INDEX(TableEmployeeList[],Calc!$AC397,1)),"")</f>
        <v/>
      </c>
      <c r="C397" s="147" t="str">
        <f>IFERROR(IF(INDEX(TableEmployeeList[],Calc!$AC397,2)="","",INDEX(TableEmployeeList[],Calc!$AC397,2)),"")</f>
        <v/>
      </c>
      <c r="D397" s="144"/>
      <c r="E397" s="144"/>
      <c r="F397" s="144"/>
      <c r="G397" s="144"/>
      <c r="H397" s="144"/>
      <c r="I397" s="144"/>
      <c r="J397" s="144"/>
      <c r="K397" s="144"/>
      <c r="L397" s="144"/>
      <c r="M397" s="144"/>
      <c r="N397" s="144"/>
      <c r="O397" s="144"/>
      <c r="P397" s="144"/>
      <c r="Q397" s="144"/>
      <c r="R397" s="144"/>
      <c r="S397" s="144"/>
      <c r="T397" s="144"/>
      <c r="U397" s="144"/>
      <c r="V397" s="144"/>
      <c r="W397" s="144"/>
      <c r="X397" s="144"/>
      <c r="Y397" s="144"/>
      <c r="Z397" s="144"/>
      <c r="AA397" s="144"/>
      <c r="AB397" s="144"/>
      <c r="AC397" s="144"/>
      <c r="AD397" s="144"/>
      <c r="AE397" s="144"/>
      <c r="AF397" s="144"/>
      <c r="AG397" s="144"/>
      <c r="AH397" s="144"/>
      <c r="AI397" s="234"/>
      <c r="AJ397" s="144"/>
      <c r="AK397" s="144"/>
      <c r="AL397" s="144"/>
      <c r="AM397" s="144"/>
      <c r="AN397" s="144"/>
      <c r="AO397" s="144"/>
      <c r="AP397" s="144"/>
      <c r="AQ397" s="144"/>
      <c r="AR397" s="144"/>
      <c r="AS397" s="144"/>
      <c r="AT397" s="144"/>
      <c r="AU397" s="144"/>
      <c r="AV397" s="144"/>
      <c r="AW397" s="144"/>
      <c r="AX397" s="144"/>
      <c r="AY397" s="144"/>
      <c r="AZ397" s="144"/>
      <c r="BA397" s="144"/>
      <c r="BB397" s="144"/>
      <c r="BC397" s="144"/>
      <c r="BD397" s="144"/>
      <c r="BE397" s="144"/>
      <c r="BF397" s="144"/>
      <c r="BG397" s="144"/>
      <c r="BH397" s="144"/>
      <c r="BI397" s="144"/>
      <c r="BJ397" s="144"/>
      <c r="BK397" s="144"/>
      <c r="BL397" s="144"/>
      <c r="BM397" s="144"/>
      <c r="BN397" s="145"/>
    </row>
    <row r="398" spans="2:66" ht="20.100000000000001" customHeight="1" x14ac:dyDescent="0.25">
      <c r="B398" s="146" t="str">
        <f>IFERROR(IF(INDEX(TableEmployeeList[],Calc!$AC398,1)="","",INDEX(TableEmployeeList[],Calc!$AC398,1)),"")</f>
        <v/>
      </c>
      <c r="C398" s="147" t="str">
        <f>IFERROR(IF(INDEX(TableEmployeeList[],Calc!$AC398,2)="","",INDEX(TableEmployeeList[],Calc!$AC398,2)),"")</f>
        <v/>
      </c>
      <c r="D398" s="144"/>
      <c r="E398" s="144"/>
      <c r="F398" s="144"/>
      <c r="G398" s="144"/>
      <c r="H398" s="144"/>
      <c r="I398" s="144"/>
      <c r="J398" s="144"/>
      <c r="K398" s="144"/>
      <c r="L398" s="144"/>
      <c r="M398" s="144"/>
      <c r="N398" s="144"/>
      <c r="O398" s="144"/>
      <c r="P398" s="144"/>
      <c r="Q398" s="144"/>
      <c r="R398" s="144"/>
      <c r="S398" s="144"/>
      <c r="T398" s="144"/>
      <c r="U398" s="144"/>
      <c r="V398" s="144"/>
      <c r="W398" s="144"/>
      <c r="X398" s="144"/>
      <c r="Y398" s="144"/>
      <c r="Z398" s="144"/>
      <c r="AA398" s="144"/>
      <c r="AB398" s="144"/>
      <c r="AC398" s="144"/>
      <c r="AD398" s="144"/>
      <c r="AE398" s="144"/>
      <c r="AF398" s="144"/>
      <c r="AG398" s="144"/>
      <c r="AH398" s="144"/>
      <c r="AI398" s="234"/>
      <c r="AJ398" s="144"/>
      <c r="AK398" s="144"/>
      <c r="AL398" s="144"/>
      <c r="AM398" s="144"/>
      <c r="AN398" s="144"/>
      <c r="AO398" s="144"/>
      <c r="AP398" s="144"/>
      <c r="AQ398" s="144"/>
      <c r="AR398" s="144"/>
      <c r="AS398" s="144"/>
      <c r="AT398" s="144"/>
      <c r="AU398" s="144"/>
      <c r="AV398" s="144"/>
      <c r="AW398" s="144"/>
      <c r="AX398" s="144"/>
      <c r="AY398" s="144"/>
      <c r="AZ398" s="144"/>
      <c r="BA398" s="144"/>
      <c r="BB398" s="144"/>
      <c r="BC398" s="144"/>
      <c r="BD398" s="144"/>
      <c r="BE398" s="144"/>
      <c r="BF398" s="144"/>
      <c r="BG398" s="144"/>
      <c r="BH398" s="144"/>
      <c r="BI398" s="144"/>
      <c r="BJ398" s="144"/>
      <c r="BK398" s="144"/>
      <c r="BL398" s="144"/>
      <c r="BM398" s="144"/>
      <c r="BN398" s="145"/>
    </row>
    <row r="399" spans="2:66" ht="20.100000000000001" customHeight="1" x14ac:dyDescent="0.25">
      <c r="B399" s="146" t="str">
        <f>IFERROR(IF(INDEX(TableEmployeeList[],Calc!$AC399,1)="","",INDEX(TableEmployeeList[],Calc!$AC399,1)),"")</f>
        <v/>
      </c>
      <c r="C399" s="147" t="str">
        <f>IFERROR(IF(INDEX(TableEmployeeList[],Calc!$AC399,2)="","",INDEX(TableEmployeeList[],Calc!$AC399,2)),"")</f>
        <v/>
      </c>
      <c r="D399" s="144"/>
      <c r="E399" s="144"/>
      <c r="F399" s="144"/>
      <c r="G399" s="144"/>
      <c r="H399" s="144"/>
      <c r="I399" s="144"/>
      <c r="J399" s="144"/>
      <c r="K399" s="144"/>
      <c r="L399" s="144"/>
      <c r="M399" s="144"/>
      <c r="N399" s="144"/>
      <c r="O399" s="144"/>
      <c r="P399" s="144"/>
      <c r="Q399" s="144"/>
      <c r="R399" s="144"/>
      <c r="S399" s="144"/>
      <c r="T399" s="144"/>
      <c r="U399" s="144"/>
      <c r="V399" s="144"/>
      <c r="W399" s="144"/>
      <c r="X399" s="144"/>
      <c r="Y399" s="144"/>
      <c r="Z399" s="144"/>
      <c r="AA399" s="144"/>
      <c r="AB399" s="144"/>
      <c r="AC399" s="144"/>
      <c r="AD399" s="144"/>
      <c r="AE399" s="144"/>
      <c r="AF399" s="144"/>
      <c r="AG399" s="144"/>
      <c r="AH399" s="144"/>
      <c r="AI399" s="234"/>
      <c r="AJ399" s="144"/>
      <c r="AK399" s="144"/>
      <c r="AL399" s="144"/>
      <c r="AM399" s="144"/>
      <c r="AN399" s="144"/>
      <c r="AO399" s="144"/>
      <c r="AP399" s="144"/>
      <c r="AQ399" s="144"/>
      <c r="AR399" s="144"/>
      <c r="AS399" s="144"/>
      <c r="AT399" s="144"/>
      <c r="AU399" s="144"/>
      <c r="AV399" s="144"/>
      <c r="AW399" s="144"/>
      <c r="AX399" s="144"/>
      <c r="AY399" s="144"/>
      <c r="AZ399" s="144"/>
      <c r="BA399" s="144"/>
      <c r="BB399" s="144"/>
      <c r="BC399" s="144"/>
      <c r="BD399" s="144"/>
      <c r="BE399" s="144"/>
      <c r="BF399" s="144"/>
      <c r="BG399" s="144"/>
      <c r="BH399" s="144"/>
      <c r="BI399" s="144"/>
      <c r="BJ399" s="144"/>
      <c r="BK399" s="144"/>
      <c r="BL399" s="144"/>
      <c r="BM399" s="144"/>
      <c r="BN399" s="145"/>
    </row>
    <row r="400" spans="2:66" ht="20.100000000000001" customHeight="1" x14ac:dyDescent="0.25">
      <c r="B400" s="146" t="str">
        <f>IFERROR(IF(INDEX(TableEmployeeList[],Calc!$AC400,1)="","",INDEX(TableEmployeeList[],Calc!$AC400,1)),"")</f>
        <v/>
      </c>
      <c r="C400" s="147" t="str">
        <f>IFERROR(IF(INDEX(TableEmployeeList[],Calc!$AC400,2)="","",INDEX(TableEmployeeList[],Calc!$AC400,2)),"")</f>
        <v/>
      </c>
      <c r="D400" s="144"/>
      <c r="E400" s="144"/>
      <c r="F400" s="144"/>
      <c r="G400" s="144"/>
      <c r="H400" s="144"/>
      <c r="I400" s="144"/>
      <c r="J400" s="144"/>
      <c r="K400" s="144"/>
      <c r="L400" s="144"/>
      <c r="M400" s="144"/>
      <c r="N400" s="144"/>
      <c r="O400" s="144"/>
      <c r="P400" s="144"/>
      <c r="Q400" s="144"/>
      <c r="R400" s="144"/>
      <c r="S400" s="144"/>
      <c r="T400" s="144"/>
      <c r="U400" s="144"/>
      <c r="V400" s="144"/>
      <c r="W400" s="144"/>
      <c r="X400" s="144"/>
      <c r="Y400" s="144"/>
      <c r="Z400" s="144"/>
      <c r="AA400" s="144"/>
      <c r="AB400" s="144"/>
      <c r="AC400" s="144"/>
      <c r="AD400" s="144"/>
      <c r="AE400" s="144"/>
      <c r="AF400" s="144"/>
      <c r="AG400" s="144"/>
      <c r="AH400" s="144"/>
      <c r="AI400" s="234"/>
      <c r="AJ400" s="144"/>
      <c r="AK400" s="144"/>
      <c r="AL400" s="144"/>
      <c r="AM400" s="144"/>
      <c r="AN400" s="144"/>
      <c r="AO400" s="144"/>
      <c r="AP400" s="144"/>
      <c r="AQ400" s="144"/>
      <c r="AR400" s="144"/>
      <c r="AS400" s="144"/>
      <c r="AT400" s="144"/>
      <c r="AU400" s="144"/>
      <c r="AV400" s="144"/>
      <c r="AW400" s="144"/>
      <c r="AX400" s="144"/>
      <c r="AY400" s="144"/>
      <c r="AZ400" s="144"/>
      <c r="BA400" s="144"/>
      <c r="BB400" s="144"/>
      <c r="BC400" s="144"/>
      <c r="BD400" s="144"/>
      <c r="BE400" s="144"/>
      <c r="BF400" s="144"/>
      <c r="BG400" s="144"/>
      <c r="BH400" s="144"/>
      <c r="BI400" s="144"/>
      <c r="BJ400" s="144"/>
      <c r="BK400" s="144"/>
      <c r="BL400" s="144"/>
      <c r="BM400" s="144"/>
      <c r="BN400" s="145"/>
    </row>
    <row r="401" spans="2:66" ht="20.100000000000001" customHeight="1" x14ac:dyDescent="0.25">
      <c r="B401" s="146" t="str">
        <f>IFERROR(IF(INDEX(TableEmployeeList[],Calc!$AC401,1)="","",INDEX(TableEmployeeList[],Calc!$AC401,1)),"")</f>
        <v/>
      </c>
      <c r="C401" s="147" t="str">
        <f>IFERROR(IF(INDEX(TableEmployeeList[],Calc!$AC401,2)="","",INDEX(TableEmployeeList[],Calc!$AC401,2)),"")</f>
        <v/>
      </c>
      <c r="D401" s="144"/>
      <c r="E401" s="144"/>
      <c r="F401" s="144"/>
      <c r="G401" s="144"/>
      <c r="H401" s="144"/>
      <c r="I401" s="144"/>
      <c r="J401" s="144"/>
      <c r="K401" s="144"/>
      <c r="L401" s="144"/>
      <c r="M401" s="144"/>
      <c r="N401" s="144"/>
      <c r="O401" s="144"/>
      <c r="P401" s="144"/>
      <c r="Q401" s="144"/>
      <c r="R401" s="144"/>
      <c r="S401" s="144"/>
      <c r="T401" s="144"/>
      <c r="U401" s="144"/>
      <c r="V401" s="144"/>
      <c r="W401" s="144"/>
      <c r="X401" s="144"/>
      <c r="Y401" s="144"/>
      <c r="Z401" s="144"/>
      <c r="AA401" s="144"/>
      <c r="AB401" s="144"/>
      <c r="AC401" s="144"/>
      <c r="AD401" s="144"/>
      <c r="AE401" s="144"/>
      <c r="AF401" s="144"/>
      <c r="AG401" s="144"/>
      <c r="AH401" s="144"/>
      <c r="AI401" s="234"/>
      <c r="AJ401" s="144"/>
      <c r="AK401" s="144"/>
      <c r="AL401" s="144"/>
      <c r="AM401" s="144"/>
      <c r="AN401" s="144"/>
      <c r="AO401" s="144"/>
      <c r="AP401" s="144"/>
      <c r="AQ401" s="144"/>
      <c r="AR401" s="144"/>
      <c r="AS401" s="144"/>
      <c r="AT401" s="144"/>
      <c r="AU401" s="144"/>
      <c r="AV401" s="144"/>
      <c r="AW401" s="144"/>
      <c r="AX401" s="144"/>
      <c r="AY401" s="144"/>
      <c r="AZ401" s="144"/>
      <c r="BA401" s="144"/>
      <c r="BB401" s="144"/>
      <c r="BC401" s="144"/>
      <c r="BD401" s="144"/>
      <c r="BE401" s="144"/>
      <c r="BF401" s="144"/>
      <c r="BG401" s="144"/>
      <c r="BH401" s="144"/>
      <c r="BI401" s="144"/>
      <c r="BJ401" s="144"/>
      <c r="BK401" s="144"/>
      <c r="BL401" s="144"/>
      <c r="BM401" s="144"/>
      <c r="BN401" s="145"/>
    </row>
    <row r="402" spans="2:66" ht="20.100000000000001" customHeight="1" x14ac:dyDescent="0.25">
      <c r="B402" s="146" t="str">
        <f>IFERROR(IF(INDEX(TableEmployeeList[],Calc!$AC402,1)="","",INDEX(TableEmployeeList[],Calc!$AC402,1)),"")</f>
        <v/>
      </c>
      <c r="C402" s="147" t="str">
        <f>IFERROR(IF(INDEX(TableEmployeeList[],Calc!$AC402,2)="","",INDEX(TableEmployeeList[],Calc!$AC402,2)),"")</f>
        <v/>
      </c>
      <c r="D402" s="144"/>
      <c r="E402" s="144"/>
      <c r="F402" s="144"/>
      <c r="G402" s="144"/>
      <c r="H402" s="144"/>
      <c r="I402" s="144"/>
      <c r="J402" s="144"/>
      <c r="K402" s="144"/>
      <c r="L402" s="144"/>
      <c r="M402" s="144"/>
      <c r="N402" s="144"/>
      <c r="O402" s="144"/>
      <c r="P402" s="144"/>
      <c r="Q402" s="144"/>
      <c r="R402" s="144"/>
      <c r="S402" s="144"/>
      <c r="T402" s="144"/>
      <c r="U402" s="144"/>
      <c r="V402" s="144"/>
      <c r="W402" s="144"/>
      <c r="X402" s="144"/>
      <c r="Y402" s="144"/>
      <c r="Z402" s="144"/>
      <c r="AA402" s="144"/>
      <c r="AB402" s="144"/>
      <c r="AC402" s="144"/>
      <c r="AD402" s="144"/>
      <c r="AE402" s="144"/>
      <c r="AF402" s="144"/>
      <c r="AG402" s="144"/>
      <c r="AH402" s="144"/>
      <c r="AI402" s="234"/>
      <c r="AJ402" s="144"/>
      <c r="AK402" s="144"/>
      <c r="AL402" s="144"/>
      <c r="AM402" s="144"/>
      <c r="AN402" s="144"/>
      <c r="AO402" s="144"/>
      <c r="AP402" s="144"/>
      <c r="AQ402" s="144"/>
      <c r="AR402" s="144"/>
      <c r="AS402" s="144"/>
      <c r="AT402" s="144"/>
      <c r="AU402" s="144"/>
      <c r="AV402" s="144"/>
      <c r="AW402" s="144"/>
      <c r="AX402" s="144"/>
      <c r="AY402" s="144"/>
      <c r="AZ402" s="144"/>
      <c r="BA402" s="144"/>
      <c r="BB402" s="144"/>
      <c r="BC402" s="144"/>
      <c r="BD402" s="144"/>
      <c r="BE402" s="144"/>
      <c r="BF402" s="144"/>
      <c r="BG402" s="144"/>
      <c r="BH402" s="144"/>
      <c r="BI402" s="144"/>
      <c r="BJ402" s="144"/>
      <c r="BK402" s="144"/>
      <c r="BL402" s="144"/>
      <c r="BM402" s="144"/>
      <c r="BN402" s="145"/>
    </row>
    <row r="403" spans="2:66" ht="20.100000000000001" customHeight="1" x14ac:dyDescent="0.25">
      <c r="B403" s="146" t="str">
        <f>IFERROR(IF(INDEX(TableEmployeeList[],Calc!$AC403,1)="","",INDEX(TableEmployeeList[],Calc!$AC403,1)),"")</f>
        <v/>
      </c>
      <c r="C403" s="147" t="str">
        <f>IFERROR(IF(INDEX(TableEmployeeList[],Calc!$AC403,2)="","",INDEX(TableEmployeeList[],Calc!$AC403,2)),"")</f>
        <v/>
      </c>
      <c r="D403" s="144"/>
      <c r="E403" s="144"/>
      <c r="F403" s="144"/>
      <c r="G403" s="144"/>
      <c r="H403" s="144"/>
      <c r="I403" s="144"/>
      <c r="J403" s="144"/>
      <c r="K403" s="144"/>
      <c r="L403" s="144"/>
      <c r="M403" s="144"/>
      <c r="N403" s="144"/>
      <c r="O403" s="144"/>
      <c r="P403" s="144"/>
      <c r="Q403" s="144"/>
      <c r="R403" s="144"/>
      <c r="S403" s="144"/>
      <c r="T403" s="144"/>
      <c r="U403" s="144"/>
      <c r="V403" s="144"/>
      <c r="W403" s="144"/>
      <c r="X403" s="144"/>
      <c r="Y403" s="144"/>
      <c r="Z403" s="144"/>
      <c r="AA403" s="144"/>
      <c r="AB403" s="144"/>
      <c r="AC403" s="144"/>
      <c r="AD403" s="144"/>
      <c r="AE403" s="144"/>
      <c r="AF403" s="144"/>
      <c r="AG403" s="144"/>
      <c r="AH403" s="144"/>
      <c r="AI403" s="234"/>
      <c r="AJ403" s="144"/>
      <c r="AK403" s="144"/>
      <c r="AL403" s="144"/>
      <c r="AM403" s="144"/>
      <c r="AN403" s="144"/>
      <c r="AO403" s="144"/>
      <c r="AP403" s="144"/>
      <c r="AQ403" s="144"/>
      <c r="AR403" s="144"/>
      <c r="AS403" s="144"/>
      <c r="AT403" s="144"/>
      <c r="AU403" s="144"/>
      <c r="AV403" s="144"/>
      <c r="AW403" s="144"/>
      <c r="AX403" s="144"/>
      <c r="AY403" s="144"/>
      <c r="AZ403" s="144"/>
      <c r="BA403" s="144"/>
      <c r="BB403" s="144"/>
      <c r="BC403" s="144"/>
      <c r="BD403" s="144"/>
      <c r="BE403" s="144"/>
      <c r="BF403" s="144"/>
      <c r="BG403" s="144"/>
      <c r="BH403" s="144"/>
      <c r="BI403" s="144"/>
      <c r="BJ403" s="144"/>
      <c r="BK403" s="144"/>
      <c r="BL403" s="144"/>
      <c r="BM403" s="144"/>
      <c r="BN403" s="145"/>
    </row>
    <row r="404" spans="2:66" ht="20.100000000000001" customHeight="1" x14ac:dyDescent="0.25">
      <c r="B404" s="146" t="str">
        <f>IFERROR(IF(INDEX(TableEmployeeList[],Calc!$AC404,1)="","",INDEX(TableEmployeeList[],Calc!$AC404,1)),"")</f>
        <v/>
      </c>
      <c r="C404" s="147" t="str">
        <f>IFERROR(IF(INDEX(TableEmployeeList[],Calc!$AC404,2)="","",INDEX(TableEmployeeList[],Calc!$AC404,2)),"")</f>
        <v/>
      </c>
      <c r="D404" s="144"/>
      <c r="E404" s="144"/>
      <c r="F404" s="144"/>
      <c r="G404" s="144"/>
      <c r="H404" s="144"/>
      <c r="I404" s="144"/>
      <c r="J404" s="144"/>
      <c r="K404" s="144"/>
      <c r="L404" s="144"/>
      <c r="M404" s="144"/>
      <c r="N404" s="144"/>
      <c r="O404" s="144"/>
      <c r="P404" s="144"/>
      <c r="Q404" s="144"/>
      <c r="R404" s="144"/>
      <c r="S404" s="144"/>
      <c r="T404" s="144"/>
      <c r="U404" s="144"/>
      <c r="V404" s="144"/>
      <c r="W404" s="144"/>
      <c r="X404" s="144"/>
      <c r="Y404" s="144"/>
      <c r="Z404" s="144"/>
      <c r="AA404" s="144"/>
      <c r="AB404" s="144"/>
      <c r="AC404" s="144"/>
      <c r="AD404" s="144"/>
      <c r="AE404" s="144"/>
      <c r="AF404" s="144"/>
      <c r="AG404" s="144"/>
      <c r="AH404" s="144"/>
      <c r="AI404" s="234"/>
      <c r="AJ404" s="144"/>
      <c r="AK404" s="144"/>
      <c r="AL404" s="144"/>
      <c r="AM404" s="144"/>
      <c r="AN404" s="144"/>
      <c r="AO404" s="144"/>
      <c r="AP404" s="144"/>
      <c r="AQ404" s="144"/>
      <c r="AR404" s="144"/>
      <c r="AS404" s="144"/>
      <c r="AT404" s="144"/>
      <c r="AU404" s="144"/>
      <c r="AV404" s="144"/>
      <c r="AW404" s="144"/>
      <c r="AX404" s="144"/>
      <c r="AY404" s="144"/>
      <c r="AZ404" s="144"/>
      <c r="BA404" s="144"/>
      <c r="BB404" s="144"/>
      <c r="BC404" s="144"/>
      <c r="BD404" s="144"/>
      <c r="BE404" s="144"/>
      <c r="BF404" s="144"/>
      <c r="BG404" s="144"/>
      <c r="BH404" s="144"/>
      <c r="BI404" s="144"/>
      <c r="BJ404" s="144"/>
      <c r="BK404" s="144"/>
      <c r="BL404" s="144"/>
      <c r="BM404" s="144"/>
      <c r="BN404" s="145"/>
    </row>
    <row r="405" spans="2:66" ht="20.100000000000001" customHeight="1" x14ac:dyDescent="0.25">
      <c r="B405" s="146" t="str">
        <f>IFERROR(IF(INDEX(TableEmployeeList[],Calc!$AC405,1)="","",INDEX(TableEmployeeList[],Calc!$AC405,1)),"")</f>
        <v/>
      </c>
      <c r="C405" s="147" t="str">
        <f>IFERROR(IF(INDEX(TableEmployeeList[],Calc!$AC405,2)="","",INDEX(TableEmployeeList[],Calc!$AC405,2)),"")</f>
        <v/>
      </c>
      <c r="D405" s="144"/>
      <c r="E405" s="144"/>
      <c r="F405" s="144"/>
      <c r="G405" s="144"/>
      <c r="H405" s="144"/>
      <c r="I405" s="144"/>
      <c r="J405" s="144"/>
      <c r="K405" s="144"/>
      <c r="L405" s="144"/>
      <c r="M405" s="144"/>
      <c r="N405" s="144"/>
      <c r="O405" s="144"/>
      <c r="P405" s="144"/>
      <c r="Q405" s="144"/>
      <c r="R405" s="144"/>
      <c r="S405" s="144"/>
      <c r="T405" s="144"/>
      <c r="U405" s="144"/>
      <c r="V405" s="144"/>
      <c r="W405" s="144"/>
      <c r="X405" s="144"/>
      <c r="Y405" s="144"/>
      <c r="Z405" s="144"/>
      <c r="AA405" s="144"/>
      <c r="AB405" s="144"/>
      <c r="AC405" s="144"/>
      <c r="AD405" s="144"/>
      <c r="AE405" s="144"/>
      <c r="AF405" s="144"/>
      <c r="AG405" s="144"/>
      <c r="AH405" s="144"/>
      <c r="AI405" s="234"/>
      <c r="AJ405" s="144"/>
      <c r="AK405" s="144"/>
      <c r="AL405" s="144"/>
      <c r="AM405" s="144"/>
      <c r="AN405" s="144"/>
      <c r="AO405" s="144"/>
      <c r="AP405" s="144"/>
      <c r="AQ405" s="144"/>
      <c r="AR405" s="144"/>
      <c r="AS405" s="144"/>
      <c r="AT405" s="144"/>
      <c r="AU405" s="144"/>
      <c r="AV405" s="144"/>
      <c r="AW405" s="144"/>
      <c r="AX405" s="144"/>
      <c r="AY405" s="144"/>
      <c r="AZ405" s="144"/>
      <c r="BA405" s="144"/>
      <c r="BB405" s="144"/>
      <c r="BC405" s="144"/>
      <c r="BD405" s="144"/>
      <c r="BE405" s="144"/>
      <c r="BF405" s="144"/>
      <c r="BG405" s="144"/>
      <c r="BH405" s="144"/>
      <c r="BI405" s="144"/>
      <c r="BJ405" s="144"/>
      <c r="BK405" s="144"/>
      <c r="BL405" s="144"/>
      <c r="BM405" s="144"/>
      <c r="BN405" s="145"/>
    </row>
    <row r="406" spans="2:66" ht="20.100000000000001" customHeight="1" x14ac:dyDescent="0.25">
      <c r="B406" s="146" t="str">
        <f>IFERROR(IF(INDEX(TableEmployeeList[],Calc!$AC406,1)="","",INDEX(TableEmployeeList[],Calc!$AC406,1)),"")</f>
        <v/>
      </c>
      <c r="C406" s="147" t="str">
        <f>IFERROR(IF(INDEX(TableEmployeeList[],Calc!$AC406,2)="","",INDEX(TableEmployeeList[],Calc!$AC406,2)),"")</f>
        <v/>
      </c>
      <c r="D406" s="144"/>
      <c r="E406" s="144"/>
      <c r="F406" s="144"/>
      <c r="G406" s="144"/>
      <c r="H406" s="144"/>
      <c r="I406" s="144"/>
      <c r="J406" s="144"/>
      <c r="K406" s="144"/>
      <c r="L406" s="144"/>
      <c r="M406" s="144"/>
      <c r="N406" s="144"/>
      <c r="O406" s="144"/>
      <c r="P406" s="144"/>
      <c r="Q406" s="144"/>
      <c r="R406" s="144"/>
      <c r="S406" s="144"/>
      <c r="T406" s="144"/>
      <c r="U406" s="144"/>
      <c r="V406" s="144"/>
      <c r="W406" s="144"/>
      <c r="X406" s="144"/>
      <c r="Y406" s="144"/>
      <c r="Z406" s="144"/>
      <c r="AA406" s="144"/>
      <c r="AB406" s="144"/>
      <c r="AC406" s="144"/>
      <c r="AD406" s="144"/>
      <c r="AE406" s="144"/>
      <c r="AF406" s="144"/>
      <c r="AG406" s="144"/>
      <c r="AH406" s="144"/>
      <c r="AI406" s="234"/>
      <c r="AJ406" s="144"/>
      <c r="AK406" s="144"/>
      <c r="AL406" s="144"/>
      <c r="AM406" s="144"/>
      <c r="AN406" s="144"/>
      <c r="AO406" s="144"/>
      <c r="AP406" s="144"/>
      <c r="AQ406" s="144"/>
      <c r="AR406" s="144"/>
      <c r="AS406" s="144"/>
      <c r="AT406" s="144"/>
      <c r="AU406" s="144"/>
      <c r="AV406" s="144"/>
      <c r="AW406" s="144"/>
      <c r="AX406" s="144"/>
      <c r="AY406" s="144"/>
      <c r="AZ406" s="144"/>
      <c r="BA406" s="144"/>
      <c r="BB406" s="144"/>
      <c r="BC406" s="144"/>
      <c r="BD406" s="144"/>
      <c r="BE406" s="144"/>
      <c r="BF406" s="144"/>
      <c r="BG406" s="144"/>
      <c r="BH406" s="144"/>
      <c r="BI406" s="144"/>
      <c r="BJ406" s="144"/>
      <c r="BK406" s="144"/>
      <c r="BL406" s="144"/>
      <c r="BM406" s="144"/>
      <c r="BN406" s="145"/>
    </row>
    <row r="407" spans="2:66" ht="20.100000000000001" customHeight="1" x14ac:dyDescent="0.25">
      <c r="B407" s="146" t="str">
        <f>IFERROR(IF(INDEX(TableEmployeeList[],Calc!$AC407,1)="","",INDEX(TableEmployeeList[],Calc!$AC407,1)),"")</f>
        <v/>
      </c>
      <c r="C407" s="147" t="str">
        <f>IFERROR(IF(INDEX(TableEmployeeList[],Calc!$AC407,2)="","",INDEX(TableEmployeeList[],Calc!$AC407,2)),"")</f>
        <v/>
      </c>
      <c r="D407" s="144"/>
      <c r="E407" s="144"/>
      <c r="F407" s="144"/>
      <c r="G407" s="144"/>
      <c r="H407" s="144"/>
      <c r="I407" s="144"/>
      <c r="J407" s="144"/>
      <c r="K407" s="144"/>
      <c r="L407" s="144"/>
      <c r="M407" s="144"/>
      <c r="N407" s="144"/>
      <c r="O407" s="144"/>
      <c r="P407" s="144"/>
      <c r="Q407" s="144"/>
      <c r="R407" s="144"/>
      <c r="S407" s="144"/>
      <c r="T407" s="144"/>
      <c r="U407" s="144"/>
      <c r="V407" s="144"/>
      <c r="W407" s="144"/>
      <c r="X407" s="144"/>
      <c r="Y407" s="144"/>
      <c r="Z407" s="144"/>
      <c r="AA407" s="144"/>
      <c r="AB407" s="144"/>
      <c r="AC407" s="144"/>
      <c r="AD407" s="144"/>
      <c r="AE407" s="144"/>
      <c r="AF407" s="144"/>
      <c r="AG407" s="144"/>
      <c r="AH407" s="144"/>
      <c r="AI407" s="234"/>
      <c r="AJ407" s="144"/>
      <c r="AK407" s="144"/>
      <c r="AL407" s="144"/>
      <c r="AM407" s="144"/>
      <c r="AN407" s="144"/>
      <c r="AO407" s="144"/>
      <c r="AP407" s="144"/>
      <c r="AQ407" s="144"/>
      <c r="AR407" s="144"/>
      <c r="AS407" s="144"/>
      <c r="AT407" s="144"/>
      <c r="AU407" s="144"/>
      <c r="AV407" s="144"/>
      <c r="AW407" s="144"/>
      <c r="AX407" s="144"/>
      <c r="AY407" s="144"/>
      <c r="AZ407" s="144"/>
      <c r="BA407" s="144"/>
      <c r="BB407" s="144"/>
      <c r="BC407" s="144"/>
      <c r="BD407" s="144"/>
      <c r="BE407" s="144"/>
      <c r="BF407" s="144"/>
      <c r="BG407" s="144"/>
      <c r="BH407" s="144"/>
      <c r="BI407" s="144"/>
      <c r="BJ407" s="144"/>
      <c r="BK407" s="144"/>
      <c r="BL407" s="144"/>
      <c r="BM407" s="144"/>
      <c r="BN407" s="145"/>
    </row>
    <row r="408" spans="2:66" ht="20.100000000000001" customHeight="1" x14ac:dyDescent="0.25">
      <c r="B408" s="146" t="str">
        <f>IFERROR(IF(INDEX(TableEmployeeList[],Calc!$AC408,1)="","",INDEX(TableEmployeeList[],Calc!$AC408,1)),"")</f>
        <v/>
      </c>
      <c r="C408" s="147" t="str">
        <f>IFERROR(IF(INDEX(TableEmployeeList[],Calc!$AC408,2)="","",INDEX(TableEmployeeList[],Calc!$AC408,2)),"")</f>
        <v/>
      </c>
      <c r="D408" s="144"/>
      <c r="E408" s="144"/>
      <c r="F408" s="144"/>
      <c r="G408" s="144"/>
      <c r="H408" s="144"/>
      <c r="I408" s="144"/>
      <c r="J408" s="144"/>
      <c r="K408" s="144"/>
      <c r="L408" s="144"/>
      <c r="M408" s="144"/>
      <c r="N408" s="144"/>
      <c r="O408" s="144"/>
      <c r="P408" s="144"/>
      <c r="Q408" s="144"/>
      <c r="R408" s="144"/>
      <c r="S408" s="144"/>
      <c r="T408" s="144"/>
      <c r="U408" s="144"/>
      <c r="V408" s="144"/>
      <c r="W408" s="144"/>
      <c r="X408" s="144"/>
      <c r="Y408" s="144"/>
      <c r="Z408" s="144"/>
      <c r="AA408" s="144"/>
      <c r="AB408" s="144"/>
      <c r="AC408" s="144"/>
      <c r="AD408" s="144"/>
      <c r="AE408" s="144"/>
      <c r="AF408" s="144"/>
      <c r="AG408" s="144"/>
      <c r="AH408" s="144"/>
      <c r="AI408" s="234"/>
      <c r="AJ408" s="144"/>
      <c r="AK408" s="144"/>
      <c r="AL408" s="144"/>
      <c r="AM408" s="144"/>
      <c r="AN408" s="144"/>
      <c r="AO408" s="144"/>
      <c r="AP408" s="144"/>
      <c r="AQ408" s="144"/>
      <c r="AR408" s="144"/>
      <c r="AS408" s="144"/>
      <c r="AT408" s="144"/>
      <c r="AU408" s="144"/>
      <c r="AV408" s="144"/>
      <c r="AW408" s="144"/>
      <c r="AX408" s="144"/>
      <c r="AY408" s="144"/>
      <c r="AZ408" s="144"/>
      <c r="BA408" s="144"/>
      <c r="BB408" s="144"/>
      <c r="BC408" s="144"/>
      <c r="BD408" s="144"/>
      <c r="BE408" s="144"/>
      <c r="BF408" s="144"/>
      <c r="BG408" s="144"/>
      <c r="BH408" s="144"/>
      <c r="BI408" s="144"/>
      <c r="BJ408" s="144"/>
      <c r="BK408" s="144"/>
      <c r="BL408" s="144"/>
      <c r="BM408" s="144"/>
      <c r="BN408" s="145"/>
    </row>
    <row r="409" spans="2:66" ht="20.100000000000001" customHeight="1" x14ac:dyDescent="0.25">
      <c r="B409" s="146" t="str">
        <f>IFERROR(IF(INDEX(TableEmployeeList[],Calc!$AC409,1)="","",INDEX(TableEmployeeList[],Calc!$AC409,1)),"")</f>
        <v/>
      </c>
      <c r="C409" s="147" t="str">
        <f>IFERROR(IF(INDEX(TableEmployeeList[],Calc!$AC409,2)="","",INDEX(TableEmployeeList[],Calc!$AC409,2)),"")</f>
        <v/>
      </c>
      <c r="D409" s="144"/>
      <c r="E409" s="144"/>
      <c r="F409" s="144"/>
      <c r="G409" s="144"/>
      <c r="H409" s="144"/>
      <c r="I409" s="144"/>
      <c r="J409" s="144"/>
      <c r="K409" s="144"/>
      <c r="L409" s="144"/>
      <c r="M409" s="144"/>
      <c r="N409" s="144"/>
      <c r="O409" s="144"/>
      <c r="P409" s="144"/>
      <c r="Q409" s="144"/>
      <c r="R409" s="144"/>
      <c r="S409" s="144"/>
      <c r="T409" s="144"/>
      <c r="U409" s="144"/>
      <c r="V409" s="144"/>
      <c r="W409" s="144"/>
      <c r="X409" s="144"/>
      <c r="Y409" s="144"/>
      <c r="Z409" s="144"/>
      <c r="AA409" s="144"/>
      <c r="AB409" s="144"/>
      <c r="AC409" s="144"/>
      <c r="AD409" s="144"/>
      <c r="AE409" s="144"/>
      <c r="AF409" s="144"/>
      <c r="AG409" s="144"/>
      <c r="AH409" s="144"/>
      <c r="AI409" s="234"/>
      <c r="AJ409" s="144"/>
      <c r="AK409" s="144"/>
      <c r="AL409" s="144"/>
      <c r="AM409" s="144"/>
      <c r="AN409" s="144"/>
      <c r="AO409" s="144"/>
      <c r="AP409" s="144"/>
      <c r="AQ409" s="144"/>
      <c r="AR409" s="144"/>
      <c r="AS409" s="144"/>
      <c r="AT409" s="144"/>
      <c r="AU409" s="144"/>
      <c r="AV409" s="144"/>
      <c r="AW409" s="144"/>
      <c r="AX409" s="144"/>
      <c r="AY409" s="144"/>
      <c r="AZ409" s="144"/>
      <c r="BA409" s="144"/>
      <c r="BB409" s="144"/>
      <c r="BC409" s="144"/>
      <c r="BD409" s="144"/>
      <c r="BE409" s="144"/>
      <c r="BF409" s="144"/>
      <c r="BG409" s="144"/>
      <c r="BH409" s="144"/>
      <c r="BI409" s="144"/>
      <c r="BJ409" s="144"/>
      <c r="BK409" s="144"/>
      <c r="BL409" s="144"/>
      <c r="BM409" s="144"/>
      <c r="BN409" s="145"/>
    </row>
    <row r="410" spans="2:66" ht="20.100000000000001" customHeight="1" x14ac:dyDescent="0.25">
      <c r="B410" s="146" t="str">
        <f>IFERROR(IF(INDEX(TableEmployeeList[],Calc!$AC410,1)="","",INDEX(TableEmployeeList[],Calc!$AC410,1)),"")</f>
        <v/>
      </c>
      <c r="C410" s="147" t="str">
        <f>IFERROR(IF(INDEX(TableEmployeeList[],Calc!$AC410,2)="","",INDEX(TableEmployeeList[],Calc!$AC410,2)),"")</f>
        <v/>
      </c>
      <c r="D410" s="144"/>
      <c r="E410" s="144"/>
      <c r="F410" s="144"/>
      <c r="G410" s="144"/>
      <c r="H410" s="144"/>
      <c r="I410" s="144"/>
      <c r="J410" s="144"/>
      <c r="K410" s="144"/>
      <c r="L410" s="144"/>
      <c r="M410" s="144"/>
      <c r="N410" s="144"/>
      <c r="O410" s="144"/>
      <c r="P410" s="144"/>
      <c r="Q410" s="144"/>
      <c r="R410" s="144"/>
      <c r="S410" s="144"/>
      <c r="T410" s="144"/>
      <c r="U410" s="144"/>
      <c r="V410" s="144"/>
      <c r="W410" s="144"/>
      <c r="X410" s="144"/>
      <c r="Y410" s="144"/>
      <c r="Z410" s="144"/>
      <c r="AA410" s="144"/>
      <c r="AB410" s="144"/>
      <c r="AC410" s="144"/>
      <c r="AD410" s="144"/>
      <c r="AE410" s="144"/>
      <c r="AF410" s="144"/>
      <c r="AG410" s="144"/>
      <c r="AH410" s="144"/>
      <c r="AI410" s="234"/>
      <c r="AJ410" s="144"/>
      <c r="AK410" s="144"/>
      <c r="AL410" s="144"/>
      <c r="AM410" s="144"/>
      <c r="AN410" s="144"/>
      <c r="AO410" s="144"/>
      <c r="AP410" s="144"/>
      <c r="AQ410" s="144"/>
      <c r="AR410" s="144"/>
      <c r="AS410" s="144"/>
      <c r="AT410" s="144"/>
      <c r="AU410" s="144"/>
      <c r="AV410" s="144"/>
      <c r="AW410" s="144"/>
      <c r="AX410" s="144"/>
      <c r="AY410" s="144"/>
      <c r="AZ410" s="144"/>
      <c r="BA410" s="144"/>
      <c r="BB410" s="144"/>
      <c r="BC410" s="144"/>
      <c r="BD410" s="144"/>
      <c r="BE410" s="144"/>
      <c r="BF410" s="144"/>
      <c r="BG410" s="144"/>
      <c r="BH410" s="144"/>
      <c r="BI410" s="144"/>
      <c r="BJ410" s="144"/>
      <c r="BK410" s="144"/>
      <c r="BL410" s="144"/>
      <c r="BM410" s="144"/>
      <c r="BN410" s="145"/>
    </row>
    <row r="411" spans="2:66" ht="20.100000000000001" customHeight="1" x14ac:dyDescent="0.25">
      <c r="B411" s="146" t="str">
        <f>IFERROR(IF(INDEX(TableEmployeeList[],Calc!$AC411,1)="","",INDEX(TableEmployeeList[],Calc!$AC411,1)),"")</f>
        <v/>
      </c>
      <c r="C411" s="147" t="str">
        <f>IFERROR(IF(INDEX(TableEmployeeList[],Calc!$AC411,2)="","",INDEX(TableEmployeeList[],Calc!$AC411,2)),"")</f>
        <v/>
      </c>
      <c r="D411" s="144"/>
      <c r="E411" s="144"/>
      <c r="F411" s="144"/>
      <c r="G411" s="144"/>
      <c r="H411" s="144"/>
      <c r="I411" s="144"/>
      <c r="J411" s="144"/>
      <c r="K411" s="144"/>
      <c r="L411" s="144"/>
      <c r="M411" s="144"/>
      <c r="N411" s="144"/>
      <c r="O411" s="144"/>
      <c r="P411" s="144"/>
      <c r="Q411" s="144"/>
      <c r="R411" s="144"/>
      <c r="S411" s="144"/>
      <c r="T411" s="144"/>
      <c r="U411" s="144"/>
      <c r="V411" s="144"/>
      <c r="W411" s="144"/>
      <c r="X411" s="144"/>
      <c r="Y411" s="144"/>
      <c r="Z411" s="144"/>
      <c r="AA411" s="144"/>
      <c r="AB411" s="144"/>
      <c r="AC411" s="144"/>
      <c r="AD411" s="144"/>
      <c r="AE411" s="144"/>
      <c r="AF411" s="144"/>
      <c r="AG411" s="144"/>
      <c r="AH411" s="144"/>
      <c r="AI411" s="234"/>
      <c r="AJ411" s="144"/>
      <c r="AK411" s="144"/>
      <c r="AL411" s="144"/>
      <c r="AM411" s="144"/>
      <c r="AN411" s="144"/>
      <c r="AO411" s="144"/>
      <c r="AP411" s="144"/>
      <c r="AQ411" s="144"/>
      <c r="AR411" s="144"/>
      <c r="AS411" s="144"/>
      <c r="AT411" s="144"/>
      <c r="AU411" s="144"/>
      <c r="AV411" s="144"/>
      <c r="AW411" s="144"/>
      <c r="AX411" s="144"/>
      <c r="AY411" s="144"/>
      <c r="AZ411" s="144"/>
      <c r="BA411" s="144"/>
      <c r="BB411" s="144"/>
      <c r="BC411" s="144"/>
      <c r="BD411" s="144"/>
      <c r="BE411" s="144"/>
      <c r="BF411" s="144"/>
      <c r="BG411" s="144"/>
      <c r="BH411" s="144"/>
      <c r="BI411" s="144"/>
      <c r="BJ411" s="144"/>
      <c r="BK411" s="144"/>
      <c r="BL411" s="144"/>
      <c r="BM411" s="144"/>
      <c r="BN411" s="145"/>
    </row>
    <row r="412" spans="2:66" ht="20.100000000000001" customHeight="1" x14ac:dyDescent="0.25">
      <c r="B412" s="146" t="str">
        <f>IFERROR(IF(INDEX(TableEmployeeList[],Calc!$AC412,1)="","",INDEX(TableEmployeeList[],Calc!$AC412,1)),"")</f>
        <v/>
      </c>
      <c r="C412" s="147" t="str">
        <f>IFERROR(IF(INDEX(TableEmployeeList[],Calc!$AC412,2)="","",INDEX(TableEmployeeList[],Calc!$AC412,2)),"")</f>
        <v/>
      </c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O412" s="144"/>
      <c r="P412" s="144"/>
      <c r="Q412" s="144"/>
      <c r="R412" s="144"/>
      <c r="S412" s="144"/>
      <c r="T412" s="144"/>
      <c r="U412" s="144"/>
      <c r="V412" s="144"/>
      <c r="W412" s="144"/>
      <c r="X412" s="144"/>
      <c r="Y412" s="144"/>
      <c r="Z412" s="144"/>
      <c r="AA412" s="144"/>
      <c r="AB412" s="144"/>
      <c r="AC412" s="144"/>
      <c r="AD412" s="144"/>
      <c r="AE412" s="144"/>
      <c r="AF412" s="144"/>
      <c r="AG412" s="144"/>
      <c r="AH412" s="144"/>
      <c r="AI412" s="234"/>
      <c r="AJ412" s="144"/>
      <c r="AK412" s="144"/>
      <c r="AL412" s="144"/>
      <c r="AM412" s="144"/>
      <c r="AN412" s="144"/>
      <c r="AO412" s="144"/>
      <c r="AP412" s="144"/>
      <c r="AQ412" s="144"/>
      <c r="AR412" s="144"/>
      <c r="AS412" s="144"/>
      <c r="AT412" s="144"/>
      <c r="AU412" s="144"/>
      <c r="AV412" s="144"/>
      <c r="AW412" s="144"/>
      <c r="AX412" s="144"/>
      <c r="AY412" s="144"/>
      <c r="AZ412" s="144"/>
      <c r="BA412" s="144"/>
      <c r="BB412" s="144"/>
      <c r="BC412" s="144"/>
      <c r="BD412" s="144"/>
      <c r="BE412" s="144"/>
      <c r="BF412" s="144"/>
      <c r="BG412" s="144"/>
      <c r="BH412" s="144"/>
      <c r="BI412" s="144"/>
      <c r="BJ412" s="144"/>
      <c r="BK412" s="144"/>
      <c r="BL412" s="144"/>
      <c r="BM412" s="144"/>
      <c r="BN412" s="145"/>
    </row>
    <row r="413" spans="2:66" ht="20.100000000000001" customHeight="1" x14ac:dyDescent="0.25">
      <c r="B413" s="146" t="str">
        <f>IFERROR(IF(INDEX(TableEmployeeList[],Calc!$AC413,1)="","",INDEX(TableEmployeeList[],Calc!$AC413,1)),"")</f>
        <v/>
      </c>
      <c r="C413" s="147" t="str">
        <f>IFERROR(IF(INDEX(TableEmployeeList[],Calc!$AC413,2)="","",INDEX(TableEmployeeList[],Calc!$AC413,2)),"")</f>
        <v/>
      </c>
      <c r="D413" s="144"/>
      <c r="E413" s="144"/>
      <c r="F413" s="144"/>
      <c r="G413" s="144"/>
      <c r="H413" s="144"/>
      <c r="I413" s="144"/>
      <c r="J413" s="144"/>
      <c r="K413" s="144"/>
      <c r="L413" s="144"/>
      <c r="M413" s="144"/>
      <c r="N413" s="144"/>
      <c r="O413" s="144"/>
      <c r="P413" s="144"/>
      <c r="Q413" s="144"/>
      <c r="R413" s="144"/>
      <c r="S413" s="144"/>
      <c r="T413" s="144"/>
      <c r="U413" s="144"/>
      <c r="V413" s="144"/>
      <c r="W413" s="144"/>
      <c r="X413" s="144"/>
      <c r="Y413" s="144"/>
      <c r="Z413" s="144"/>
      <c r="AA413" s="144"/>
      <c r="AB413" s="144"/>
      <c r="AC413" s="144"/>
      <c r="AD413" s="144"/>
      <c r="AE413" s="144"/>
      <c r="AF413" s="144"/>
      <c r="AG413" s="144"/>
      <c r="AH413" s="144"/>
      <c r="AI413" s="234"/>
      <c r="AJ413" s="144"/>
      <c r="AK413" s="144"/>
      <c r="AL413" s="144"/>
      <c r="AM413" s="144"/>
      <c r="AN413" s="144"/>
      <c r="AO413" s="144"/>
      <c r="AP413" s="144"/>
      <c r="AQ413" s="144"/>
      <c r="AR413" s="144"/>
      <c r="AS413" s="144"/>
      <c r="AT413" s="144"/>
      <c r="AU413" s="144"/>
      <c r="AV413" s="144"/>
      <c r="AW413" s="144"/>
      <c r="AX413" s="144"/>
      <c r="AY413" s="144"/>
      <c r="AZ413" s="144"/>
      <c r="BA413" s="144"/>
      <c r="BB413" s="144"/>
      <c r="BC413" s="144"/>
      <c r="BD413" s="144"/>
      <c r="BE413" s="144"/>
      <c r="BF413" s="144"/>
      <c r="BG413" s="144"/>
      <c r="BH413" s="144"/>
      <c r="BI413" s="144"/>
      <c r="BJ413" s="144"/>
      <c r="BK413" s="144"/>
      <c r="BL413" s="144"/>
      <c r="BM413" s="144"/>
      <c r="BN413" s="145"/>
    </row>
    <row r="414" spans="2:66" ht="20.100000000000001" customHeight="1" x14ac:dyDescent="0.25">
      <c r="B414" s="146" t="str">
        <f>IFERROR(IF(INDEX(TableEmployeeList[],Calc!$AC414,1)="","",INDEX(TableEmployeeList[],Calc!$AC414,1)),"")</f>
        <v/>
      </c>
      <c r="C414" s="147" t="str">
        <f>IFERROR(IF(INDEX(TableEmployeeList[],Calc!$AC414,2)="","",INDEX(TableEmployeeList[],Calc!$AC414,2)),"")</f>
        <v/>
      </c>
      <c r="D414" s="144"/>
      <c r="E414" s="144"/>
      <c r="F414" s="144"/>
      <c r="G414" s="144"/>
      <c r="H414" s="144"/>
      <c r="I414" s="144"/>
      <c r="J414" s="144"/>
      <c r="K414" s="144"/>
      <c r="L414" s="144"/>
      <c r="M414" s="144"/>
      <c r="N414" s="144"/>
      <c r="O414" s="144"/>
      <c r="P414" s="144"/>
      <c r="Q414" s="144"/>
      <c r="R414" s="144"/>
      <c r="S414" s="144"/>
      <c r="T414" s="144"/>
      <c r="U414" s="144"/>
      <c r="V414" s="144"/>
      <c r="W414" s="144"/>
      <c r="X414" s="144"/>
      <c r="Y414" s="144"/>
      <c r="Z414" s="144"/>
      <c r="AA414" s="144"/>
      <c r="AB414" s="144"/>
      <c r="AC414" s="144"/>
      <c r="AD414" s="144"/>
      <c r="AE414" s="144"/>
      <c r="AF414" s="144"/>
      <c r="AG414" s="144"/>
      <c r="AH414" s="144"/>
      <c r="AI414" s="234"/>
      <c r="AJ414" s="144"/>
      <c r="AK414" s="144"/>
      <c r="AL414" s="144"/>
      <c r="AM414" s="144"/>
      <c r="AN414" s="144"/>
      <c r="AO414" s="144"/>
      <c r="AP414" s="144"/>
      <c r="AQ414" s="144"/>
      <c r="AR414" s="144"/>
      <c r="AS414" s="144"/>
      <c r="AT414" s="144"/>
      <c r="AU414" s="144"/>
      <c r="AV414" s="144"/>
      <c r="AW414" s="144"/>
      <c r="AX414" s="144"/>
      <c r="AY414" s="144"/>
      <c r="AZ414" s="144"/>
      <c r="BA414" s="144"/>
      <c r="BB414" s="144"/>
      <c r="BC414" s="144"/>
      <c r="BD414" s="144"/>
      <c r="BE414" s="144"/>
      <c r="BF414" s="144"/>
      <c r="BG414" s="144"/>
      <c r="BH414" s="144"/>
      <c r="BI414" s="144"/>
      <c r="BJ414" s="144"/>
      <c r="BK414" s="144"/>
      <c r="BL414" s="144"/>
      <c r="BM414" s="144"/>
      <c r="BN414" s="145"/>
    </row>
    <row r="415" spans="2:66" ht="20.100000000000001" customHeight="1" x14ac:dyDescent="0.25">
      <c r="B415" s="146" t="str">
        <f>IFERROR(IF(INDEX(TableEmployeeList[],Calc!$AC415,1)="","",INDEX(TableEmployeeList[],Calc!$AC415,1)),"")</f>
        <v/>
      </c>
      <c r="C415" s="147" t="str">
        <f>IFERROR(IF(INDEX(TableEmployeeList[],Calc!$AC415,2)="","",INDEX(TableEmployeeList[],Calc!$AC415,2)),"")</f>
        <v/>
      </c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4"/>
      <c r="W415" s="144"/>
      <c r="X415" s="144"/>
      <c r="Y415" s="144"/>
      <c r="Z415" s="144"/>
      <c r="AA415" s="144"/>
      <c r="AB415" s="144"/>
      <c r="AC415" s="144"/>
      <c r="AD415" s="144"/>
      <c r="AE415" s="144"/>
      <c r="AF415" s="144"/>
      <c r="AG415" s="144"/>
      <c r="AH415" s="144"/>
      <c r="AI415" s="234"/>
      <c r="AJ415" s="144"/>
      <c r="AK415" s="144"/>
      <c r="AL415" s="144"/>
      <c r="AM415" s="144"/>
      <c r="AN415" s="144"/>
      <c r="AO415" s="144"/>
      <c r="AP415" s="144"/>
      <c r="AQ415" s="144"/>
      <c r="AR415" s="144"/>
      <c r="AS415" s="144"/>
      <c r="AT415" s="144"/>
      <c r="AU415" s="144"/>
      <c r="AV415" s="144"/>
      <c r="AW415" s="144"/>
      <c r="AX415" s="144"/>
      <c r="AY415" s="144"/>
      <c r="AZ415" s="144"/>
      <c r="BA415" s="144"/>
      <c r="BB415" s="144"/>
      <c r="BC415" s="144"/>
      <c r="BD415" s="144"/>
      <c r="BE415" s="144"/>
      <c r="BF415" s="144"/>
      <c r="BG415" s="144"/>
      <c r="BH415" s="144"/>
      <c r="BI415" s="144"/>
      <c r="BJ415" s="144"/>
      <c r="BK415" s="144"/>
      <c r="BL415" s="144"/>
      <c r="BM415" s="144"/>
      <c r="BN415" s="145"/>
    </row>
    <row r="416" spans="2:66" ht="20.100000000000001" customHeight="1" x14ac:dyDescent="0.25">
      <c r="B416" s="146" t="str">
        <f>IFERROR(IF(INDEX(TableEmployeeList[],Calc!$AC416,1)="","",INDEX(TableEmployeeList[],Calc!$AC416,1)),"")</f>
        <v/>
      </c>
      <c r="C416" s="147" t="str">
        <f>IFERROR(IF(INDEX(TableEmployeeList[],Calc!$AC416,2)="","",INDEX(TableEmployeeList[],Calc!$AC416,2)),"")</f>
        <v/>
      </c>
      <c r="D416" s="144"/>
      <c r="E416" s="144"/>
      <c r="F416" s="144"/>
      <c r="G416" s="144"/>
      <c r="H416" s="144"/>
      <c r="I416" s="144"/>
      <c r="J416" s="144"/>
      <c r="K416" s="144"/>
      <c r="L416" s="144"/>
      <c r="M416" s="144"/>
      <c r="N416" s="144"/>
      <c r="O416" s="144"/>
      <c r="P416" s="144"/>
      <c r="Q416" s="144"/>
      <c r="R416" s="144"/>
      <c r="S416" s="144"/>
      <c r="T416" s="144"/>
      <c r="U416" s="144"/>
      <c r="V416" s="144"/>
      <c r="W416" s="144"/>
      <c r="X416" s="144"/>
      <c r="Y416" s="144"/>
      <c r="Z416" s="144"/>
      <c r="AA416" s="144"/>
      <c r="AB416" s="144"/>
      <c r="AC416" s="144"/>
      <c r="AD416" s="144"/>
      <c r="AE416" s="144"/>
      <c r="AF416" s="144"/>
      <c r="AG416" s="144"/>
      <c r="AH416" s="144"/>
      <c r="AI416" s="234"/>
      <c r="AJ416" s="144"/>
      <c r="AK416" s="144"/>
      <c r="AL416" s="144"/>
      <c r="AM416" s="144"/>
      <c r="AN416" s="144"/>
      <c r="AO416" s="144"/>
      <c r="AP416" s="144"/>
      <c r="AQ416" s="144"/>
      <c r="AR416" s="144"/>
      <c r="AS416" s="144"/>
      <c r="AT416" s="144"/>
      <c r="AU416" s="144"/>
      <c r="AV416" s="144"/>
      <c r="AW416" s="144"/>
      <c r="AX416" s="144"/>
      <c r="AY416" s="144"/>
      <c r="AZ416" s="144"/>
      <c r="BA416" s="144"/>
      <c r="BB416" s="144"/>
      <c r="BC416" s="144"/>
      <c r="BD416" s="144"/>
      <c r="BE416" s="144"/>
      <c r="BF416" s="144"/>
      <c r="BG416" s="144"/>
      <c r="BH416" s="144"/>
      <c r="BI416" s="144"/>
      <c r="BJ416" s="144"/>
      <c r="BK416" s="144"/>
      <c r="BL416" s="144"/>
      <c r="BM416" s="144"/>
      <c r="BN416" s="145"/>
    </row>
    <row r="417" spans="2:66" ht="20.100000000000001" customHeight="1" x14ac:dyDescent="0.25">
      <c r="B417" s="146" t="str">
        <f>IFERROR(IF(INDEX(TableEmployeeList[],Calc!$AC417,1)="","",INDEX(TableEmployeeList[],Calc!$AC417,1)),"")</f>
        <v/>
      </c>
      <c r="C417" s="147" t="str">
        <f>IFERROR(IF(INDEX(TableEmployeeList[],Calc!$AC417,2)="","",INDEX(TableEmployeeList[],Calc!$AC417,2)),"")</f>
        <v/>
      </c>
      <c r="D417" s="144"/>
      <c r="E417" s="144"/>
      <c r="F417" s="144"/>
      <c r="G417" s="144"/>
      <c r="H417" s="144"/>
      <c r="I417" s="144"/>
      <c r="J417" s="144"/>
      <c r="K417" s="144"/>
      <c r="L417" s="144"/>
      <c r="M417" s="144"/>
      <c r="N417" s="144"/>
      <c r="O417" s="144"/>
      <c r="P417" s="144"/>
      <c r="Q417" s="144"/>
      <c r="R417" s="144"/>
      <c r="S417" s="144"/>
      <c r="T417" s="144"/>
      <c r="U417" s="144"/>
      <c r="V417" s="144"/>
      <c r="W417" s="144"/>
      <c r="X417" s="144"/>
      <c r="Y417" s="144"/>
      <c r="Z417" s="144"/>
      <c r="AA417" s="144"/>
      <c r="AB417" s="144"/>
      <c r="AC417" s="144"/>
      <c r="AD417" s="144"/>
      <c r="AE417" s="144"/>
      <c r="AF417" s="144"/>
      <c r="AG417" s="144"/>
      <c r="AH417" s="144"/>
      <c r="AI417" s="234"/>
      <c r="AJ417" s="144"/>
      <c r="AK417" s="144"/>
      <c r="AL417" s="144"/>
      <c r="AM417" s="144"/>
      <c r="AN417" s="144"/>
      <c r="AO417" s="144"/>
      <c r="AP417" s="144"/>
      <c r="AQ417" s="144"/>
      <c r="AR417" s="144"/>
      <c r="AS417" s="144"/>
      <c r="AT417" s="144"/>
      <c r="AU417" s="144"/>
      <c r="AV417" s="144"/>
      <c r="AW417" s="144"/>
      <c r="AX417" s="144"/>
      <c r="AY417" s="144"/>
      <c r="AZ417" s="144"/>
      <c r="BA417" s="144"/>
      <c r="BB417" s="144"/>
      <c r="BC417" s="144"/>
      <c r="BD417" s="144"/>
      <c r="BE417" s="144"/>
      <c r="BF417" s="144"/>
      <c r="BG417" s="144"/>
      <c r="BH417" s="144"/>
      <c r="BI417" s="144"/>
      <c r="BJ417" s="144"/>
      <c r="BK417" s="144"/>
      <c r="BL417" s="144"/>
      <c r="BM417" s="144"/>
      <c r="BN417" s="145"/>
    </row>
    <row r="418" spans="2:66" ht="20.100000000000001" customHeight="1" x14ac:dyDescent="0.25">
      <c r="B418" s="146" t="str">
        <f>IFERROR(IF(INDEX(TableEmployeeList[],Calc!$AC418,1)="","",INDEX(TableEmployeeList[],Calc!$AC418,1)),"")</f>
        <v/>
      </c>
      <c r="C418" s="147" t="str">
        <f>IFERROR(IF(INDEX(TableEmployeeList[],Calc!$AC418,2)="","",INDEX(TableEmployeeList[],Calc!$AC418,2)),"")</f>
        <v/>
      </c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4"/>
      <c r="W418" s="144"/>
      <c r="X418" s="144"/>
      <c r="Y418" s="144"/>
      <c r="Z418" s="144"/>
      <c r="AA418" s="144"/>
      <c r="AB418" s="144"/>
      <c r="AC418" s="144"/>
      <c r="AD418" s="144"/>
      <c r="AE418" s="144"/>
      <c r="AF418" s="144"/>
      <c r="AG418" s="144"/>
      <c r="AH418" s="144"/>
      <c r="AI418" s="234"/>
      <c r="AJ418" s="144"/>
      <c r="AK418" s="144"/>
      <c r="AL418" s="144"/>
      <c r="AM418" s="144"/>
      <c r="AN418" s="144"/>
      <c r="AO418" s="144"/>
      <c r="AP418" s="144"/>
      <c r="AQ418" s="144"/>
      <c r="AR418" s="144"/>
      <c r="AS418" s="144"/>
      <c r="AT418" s="144"/>
      <c r="AU418" s="144"/>
      <c r="AV418" s="144"/>
      <c r="AW418" s="144"/>
      <c r="AX418" s="144"/>
      <c r="AY418" s="144"/>
      <c r="AZ418" s="144"/>
      <c r="BA418" s="144"/>
      <c r="BB418" s="144"/>
      <c r="BC418" s="144"/>
      <c r="BD418" s="144"/>
      <c r="BE418" s="144"/>
      <c r="BF418" s="144"/>
      <c r="BG418" s="144"/>
      <c r="BH418" s="144"/>
      <c r="BI418" s="144"/>
      <c r="BJ418" s="144"/>
      <c r="BK418" s="144"/>
      <c r="BL418" s="144"/>
      <c r="BM418" s="144"/>
      <c r="BN418" s="145"/>
    </row>
    <row r="419" spans="2:66" ht="20.100000000000001" customHeight="1" x14ac:dyDescent="0.25">
      <c r="B419" s="146" t="str">
        <f>IFERROR(IF(INDEX(TableEmployeeList[],Calc!$AC419,1)="","",INDEX(TableEmployeeList[],Calc!$AC419,1)),"")</f>
        <v/>
      </c>
      <c r="C419" s="147" t="str">
        <f>IFERROR(IF(INDEX(TableEmployeeList[],Calc!$AC419,2)="","",INDEX(TableEmployeeList[],Calc!$AC419,2)),"")</f>
        <v/>
      </c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O419" s="144"/>
      <c r="P419" s="144"/>
      <c r="Q419" s="144"/>
      <c r="R419" s="144"/>
      <c r="S419" s="144"/>
      <c r="T419" s="144"/>
      <c r="U419" s="144"/>
      <c r="V419" s="144"/>
      <c r="W419" s="144"/>
      <c r="X419" s="144"/>
      <c r="Y419" s="144"/>
      <c r="Z419" s="144"/>
      <c r="AA419" s="144"/>
      <c r="AB419" s="144"/>
      <c r="AC419" s="144"/>
      <c r="AD419" s="144"/>
      <c r="AE419" s="144"/>
      <c r="AF419" s="144"/>
      <c r="AG419" s="144"/>
      <c r="AH419" s="144"/>
      <c r="AI419" s="234"/>
      <c r="AJ419" s="144"/>
      <c r="AK419" s="144"/>
      <c r="AL419" s="144"/>
      <c r="AM419" s="144"/>
      <c r="AN419" s="144"/>
      <c r="AO419" s="144"/>
      <c r="AP419" s="144"/>
      <c r="AQ419" s="144"/>
      <c r="AR419" s="144"/>
      <c r="AS419" s="144"/>
      <c r="AT419" s="144"/>
      <c r="AU419" s="144"/>
      <c r="AV419" s="144"/>
      <c r="AW419" s="144"/>
      <c r="AX419" s="144"/>
      <c r="AY419" s="144"/>
      <c r="AZ419" s="144"/>
      <c r="BA419" s="144"/>
      <c r="BB419" s="144"/>
      <c r="BC419" s="144"/>
      <c r="BD419" s="144"/>
      <c r="BE419" s="144"/>
      <c r="BF419" s="144"/>
      <c r="BG419" s="144"/>
      <c r="BH419" s="144"/>
      <c r="BI419" s="144"/>
      <c r="BJ419" s="144"/>
      <c r="BK419" s="144"/>
      <c r="BL419" s="144"/>
      <c r="BM419" s="144"/>
      <c r="BN419" s="145"/>
    </row>
    <row r="420" spans="2:66" ht="20.100000000000001" customHeight="1" x14ac:dyDescent="0.25">
      <c r="B420" s="146" t="str">
        <f>IFERROR(IF(INDEX(TableEmployeeList[],Calc!$AC420,1)="","",INDEX(TableEmployeeList[],Calc!$AC420,1)),"")</f>
        <v/>
      </c>
      <c r="C420" s="147" t="str">
        <f>IFERROR(IF(INDEX(TableEmployeeList[],Calc!$AC420,2)="","",INDEX(TableEmployeeList[],Calc!$AC420,2)),"")</f>
        <v/>
      </c>
      <c r="D420" s="144"/>
      <c r="E420" s="144"/>
      <c r="F420" s="144"/>
      <c r="G420" s="144"/>
      <c r="H420" s="144"/>
      <c r="I420" s="144"/>
      <c r="J420" s="144"/>
      <c r="K420" s="144"/>
      <c r="L420" s="144"/>
      <c r="M420" s="144"/>
      <c r="N420" s="144"/>
      <c r="O420" s="144"/>
      <c r="P420" s="144"/>
      <c r="Q420" s="144"/>
      <c r="R420" s="144"/>
      <c r="S420" s="144"/>
      <c r="T420" s="144"/>
      <c r="U420" s="144"/>
      <c r="V420" s="144"/>
      <c r="W420" s="144"/>
      <c r="X420" s="144"/>
      <c r="Y420" s="144"/>
      <c r="Z420" s="144"/>
      <c r="AA420" s="144"/>
      <c r="AB420" s="144"/>
      <c r="AC420" s="144"/>
      <c r="AD420" s="144"/>
      <c r="AE420" s="144"/>
      <c r="AF420" s="144"/>
      <c r="AG420" s="144"/>
      <c r="AH420" s="144"/>
      <c r="AI420" s="234"/>
      <c r="AJ420" s="144"/>
      <c r="AK420" s="144"/>
      <c r="AL420" s="144"/>
      <c r="AM420" s="144"/>
      <c r="AN420" s="144"/>
      <c r="AO420" s="144"/>
      <c r="AP420" s="144"/>
      <c r="AQ420" s="144"/>
      <c r="AR420" s="144"/>
      <c r="AS420" s="144"/>
      <c r="AT420" s="144"/>
      <c r="AU420" s="144"/>
      <c r="AV420" s="144"/>
      <c r="AW420" s="144"/>
      <c r="AX420" s="144"/>
      <c r="AY420" s="144"/>
      <c r="AZ420" s="144"/>
      <c r="BA420" s="144"/>
      <c r="BB420" s="144"/>
      <c r="BC420" s="144"/>
      <c r="BD420" s="144"/>
      <c r="BE420" s="144"/>
      <c r="BF420" s="144"/>
      <c r="BG420" s="144"/>
      <c r="BH420" s="144"/>
      <c r="BI420" s="144"/>
      <c r="BJ420" s="144"/>
      <c r="BK420" s="144"/>
      <c r="BL420" s="144"/>
      <c r="BM420" s="144"/>
      <c r="BN420" s="145"/>
    </row>
    <row r="421" spans="2:66" ht="20.100000000000001" customHeight="1" x14ac:dyDescent="0.25">
      <c r="B421" s="146" t="str">
        <f>IFERROR(IF(INDEX(TableEmployeeList[],Calc!$AC421,1)="","",INDEX(TableEmployeeList[],Calc!$AC421,1)),"")</f>
        <v/>
      </c>
      <c r="C421" s="147" t="str">
        <f>IFERROR(IF(INDEX(TableEmployeeList[],Calc!$AC421,2)="","",INDEX(TableEmployeeList[],Calc!$AC421,2)),"")</f>
        <v/>
      </c>
      <c r="D421" s="144"/>
      <c r="E421" s="144"/>
      <c r="F421" s="144"/>
      <c r="G421" s="144"/>
      <c r="H421" s="144"/>
      <c r="I421" s="144"/>
      <c r="J421" s="144"/>
      <c r="K421" s="144"/>
      <c r="L421" s="144"/>
      <c r="M421" s="144"/>
      <c r="N421" s="144"/>
      <c r="O421" s="144"/>
      <c r="P421" s="144"/>
      <c r="Q421" s="144"/>
      <c r="R421" s="144"/>
      <c r="S421" s="144"/>
      <c r="T421" s="144"/>
      <c r="U421" s="144"/>
      <c r="V421" s="144"/>
      <c r="W421" s="144"/>
      <c r="X421" s="144"/>
      <c r="Y421" s="144"/>
      <c r="Z421" s="144"/>
      <c r="AA421" s="144"/>
      <c r="AB421" s="144"/>
      <c r="AC421" s="144"/>
      <c r="AD421" s="144"/>
      <c r="AE421" s="144"/>
      <c r="AF421" s="144"/>
      <c r="AG421" s="144"/>
      <c r="AH421" s="144"/>
      <c r="AI421" s="234"/>
      <c r="AJ421" s="144"/>
      <c r="AK421" s="144"/>
      <c r="AL421" s="144"/>
      <c r="AM421" s="144"/>
      <c r="AN421" s="144"/>
      <c r="AO421" s="144"/>
      <c r="AP421" s="144"/>
      <c r="AQ421" s="144"/>
      <c r="AR421" s="144"/>
      <c r="AS421" s="144"/>
      <c r="AT421" s="144"/>
      <c r="AU421" s="144"/>
      <c r="AV421" s="144"/>
      <c r="AW421" s="144"/>
      <c r="AX421" s="144"/>
      <c r="AY421" s="144"/>
      <c r="AZ421" s="144"/>
      <c r="BA421" s="144"/>
      <c r="BB421" s="144"/>
      <c r="BC421" s="144"/>
      <c r="BD421" s="144"/>
      <c r="BE421" s="144"/>
      <c r="BF421" s="144"/>
      <c r="BG421" s="144"/>
      <c r="BH421" s="144"/>
      <c r="BI421" s="144"/>
      <c r="BJ421" s="144"/>
      <c r="BK421" s="144"/>
      <c r="BL421" s="144"/>
      <c r="BM421" s="144"/>
      <c r="BN421" s="145"/>
    </row>
    <row r="422" spans="2:66" ht="20.100000000000001" customHeight="1" x14ac:dyDescent="0.25">
      <c r="B422" s="146" t="str">
        <f>IFERROR(IF(INDEX(TableEmployeeList[],Calc!$AC422,1)="","",INDEX(TableEmployeeList[],Calc!$AC422,1)),"")</f>
        <v/>
      </c>
      <c r="C422" s="147" t="str">
        <f>IFERROR(IF(INDEX(TableEmployeeList[],Calc!$AC422,2)="","",INDEX(TableEmployeeList[],Calc!$AC422,2)),"")</f>
        <v/>
      </c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144"/>
      <c r="S422" s="144"/>
      <c r="T422" s="144"/>
      <c r="U422" s="144"/>
      <c r="V422" s="144"/>
      <c r="W422" s="144"/>
      <c r="X422" s="144"/>
      <c r="Y422" s="144"/>
      <c r="Z422" s="144"/>
      <c r="AA422" s="144"/>
      <c r="AB422" s="144"/>
      <c r="AC422" s="144"/>
      <c r="AD422" s="144"/>
      <c r="AE422" s="144"/>
      <c r="AF422" s="144"/>
      <c r="AG422" s="144"/>
      <c r="AH422" s="144"/>
      <c r="AI422" s="234"/>
      <c r="AJ422" s="144"/>
      <c r="AK422" s="144"/>
      <c r="AL422" s="144"/>
      <c r="AM422" s="144"/>
      <c r="AN422" s="144"/>
      <c r="AO422" s="144"/>
      <c r="AP422" s="144"/>
      <c r="AQ422" s="144"/>
      <c r="AR422" s="144"/>
      <c r="AS422" s="144"/>
      <c r="AT422" s="144"/>
      <c r="AU422" s="144"/>
      <c r="AV422" s="144"/>
      <c r="AW422" s="144"/>
      <c r="AX422" s="144"/>
      <c r="AY422" s="144"/>
      <c r="AZ422" s="144"/>
      <c r="BA422" s="144"/>
      <c r="BB422" s="144"/>
      <c r="BC422" s="144"/>
      <c r="BD422" s="144"/>
      <c r="BE422" s="144"/>
      <c r="BF422" s="144"/>
      <c r="BG422" s="144"/>
      <c r="BH422" s="144"/>
      <c r="BI422" s="144"/>
      <c r="BJ422" s="144"/>
      <c r="BK422" s="144"/>
      <c r="BL422" s="144"/>
      <c r="BM422" s="144"/>
      <c r="BN422" s="145"/>
    </row>
    <row r="423" spans="2:66" ht="20.100000000000001" customHeight="1" x14ac:dyDescent="0.25">
      <c r="B423" s="146" t="str">
        <f>IFERROR(IF(INDEX(TableEmployeeList[],Calc!$AC423,1)="","",INDEX(TableEmployeeList[],Calc!$AC423,1)),"")</f>
        <v/>
      </c>
      <c r="C423" s="147" t="str">
        <f>IFERROR(IF(INDEX(TableEmployeeList[],Calc!$AC423,2)="","",INDEX(TableEmployeeList[],Calc!$AC423,2)),"")</f>
        <v/>
      </c>
      <c r="D423" s="144"/>
      <c r="E423" s="144"/>
      <c r="F423" s="144"/>
      <c r="G423" s="144"/>
      <c r="H423" s="144"/>
      <c r="I423" s="144"/>
      <c r="J423" s="144"/>
      <c r="K423" s="144"/>
      <c r="L423" s="144"/>
      <c r="M423" s="144"/>
      <c r="N423" s="144"/>
      <c r="O423" s="144"/>
      <c r="P423" s="144"/>
      <c r="Q423" s="144"/>
      <c r="R423" s="144"/>
      <c r="S423" s="144"/>
      <c r="T423" s="144"/>
      <c r="U423" s="144"/>
      <c r="V423" s="144"/>
      <c r="W423" s="144"/>
      <c r="X423" s="144"/>
      <c r="Y423" s="144"/>
      <c r="Z423" s="144"/>
      <c r="AA423" s="144"/>
      <c r="AB423" s="144"/>
      <c r="AC423" s="144"/>
      <c r="AD423" s="144"/>
      <c r="AE423" s="144"/>
      <c r="AF423" s="144"/>
      <c r="AG423" s="144"/>
      <c r="AH423" s="144"/>
      <c r="AI423" s="234"/>
      <c r="AJ423" s="144"/>
      <c r="AK423" s="144"/>
      <c r="AL423" s="144"/>
      <c r="AM423" s="144"/>
      <c r="AN423" s="144"/>
      <c r="AO423" s="144"/>
      <c r="AP423" s="144"/>
      <c r="AQ423" s="144"/>
      <c r="AR423" s="144"/>
      <c r="AS423" s="144"/>
      <c r="AT423" s="144"/>
      <c r="AU423" s="144"/>
      <c r="AV423" s="144"/>
      <c r="AW423" s="144"/>
      <c r="AX423" s="144"/>
      <c r="AY423" s="144"/>
      <c r="AZ423" s="144"/>
      <c r="BA423" s="144"/>
      <c r="BB423" s="144"/>
      <c r="BC423" s="144"/>
      <c r="BD423" s="144"/>
      <c r="BE423" s="144"/>
      <c r="BF423" s="144"/>
      <c r="BG423" s="144"/>
      <c r="BH423" s="144"/>
      <c r="BI423" s="144"/>
      <c r="BJ423" s="144"/>
      <c r="BK423" s="144"/>
      <c r="BL423" s="144"/>
      <c r="BM423" s="144"/>
      <c r="BN423" s="145"/>
    </row>
    <row r="424" spans="2:66" ht="20.100000000000001" customHeight="1" x14ac:dyDescent="0.25">
      <c r="B424" s="146" t="str">
        <f>IFERROR(IF(INDEX(TableEmployeeList[],Calc!$AC424,1)="","",INDEX(TableEmployeeList[],Calc!$AC424,1)),"")</f>
        <v/>
      </c>
      <c r="C424" s="147" t="str">
        <f>IFERROR(IF(INDEX(TableEmployeeList[],Calc!$AC424,2)="","",INDEX(TableEmployeeList[],Calc!$AC424,2)),"")</f>
        <v/>
      </c>
      <c r="D424" s="144"/>
      <c r="E424" s="144"/>
      <c r="F424" s="144"/>
      <c r="G424" s="144"/>
      <c r="H424" s="144"/>
      <c r="I424" s="144"/>
      <c r="J424" s="144"/>
      <c r="K424" s="144"/>
      <c r="L424" s="144"/>
      <c r="M424" s="144"/>
      <c r="N424" s="144"/>
      <c r="O424" s="144"/>
      <c r="P424" s="144"/>
      <c r="Q424" s="144"/>
      <c r="R424" s="144"/>
      <c r="S424" s="144"/>
      <c r="T424" s="144"/>
      <c r="U424" s="144"/>
      <c r="V424" s="144"/>
      <c r="W424" s="144"/>
      <c r="X424" s="144"/>
      <c r="Y424" s="144"/>
      <c r="Z424" s="144"/>
      <c r="AA424" s="144"/>
      <c r="AB424" s="144"/>
      <c r="AC424" s="144"/>
      <c r="AD424" s="144"/>
      <c r="AE424" s="144"/>
      <c r="AF424" s="144"/>
      <c r="AG424" s="144"/>
      <c r="AH424" s="144"/>
      <c r="AI424" s="234"/>
      <c r="AJ424" s="144"/>
      <c r="AK424" s="144"/>
      <c r="AL424" s="144"/>
      <c r="AM424" s="144"/>
      <c r="AN424" s="144"/>
      <c r="AO424" s="144"/>
      <c r="AP424" s="144"/>
      <c r="AQ424" s="144"/>
      <c r="AR424" s="144"/>
      <c r="AS424" s="144"/>
      <c r="AT424" s="144"/>
      <c r="AU424" s="144"/>
      <c r="AV424" s="144"/>
      <c r="AW424" s="144"/>
      <c r="AX424" s="144"/>
      <c r="AY424" s="144"/>
      <c r="AZ424" s="144"/>
      <c r="BA424" s="144"/>
      <c r="BB424" s="144"/>
      <c r="BC424" s="144"/>
      <c r="BD424" s="144"/>
      <c r="BE424" s="144"/>
      <c r="BF424" s="144"/>
      <c r="BG424" s="144"/>
      <c r="BH424" s="144"/>
      <c r="BI424" s="144"/>
      <c r="BJ424" s="144"/>
      <c r="BK424" s="144"/>
      <c r="BL424" s="144"/>
      <c r="BM424" s="144"/>
      <c r="BN424" s="145"/>
    </row>
    <row r="425" spans="2:66" ht="20.100000000000001" customHeight="1" x14ac:dyDescent="0.25">
      <c r="B425" s="146" t="str">
        <f>IFERROR(IF(INDEX(TableEmployeeList[],Calc!$AC425,1)="","",INDEX(TableEmployeeList[],Calc!$AC425,1)),"")</f>
        <v/>
      </c>
      <c r="C425" s="147" t="str">
        <f>IFERROR(IF(INDEX(TableEmployeeList[],Calc!$AC425,2)="","",INDEX(TableEmployeeList[],Calc!$AC425,2)),"")</f>
        <v/>
      </c>
      <c r="D425" s="144"/>
      <c r="E425" s="144"/>
      <c r="F425" s="144"/>
      <c r="G425" s="144"/>
      <c r="H425" s="144"/>
      <c r="I425" s="144"/>
      <c r="J425" s="144"/>
      <c r="K425" s="144"/>
      <c r="L425" s="144"/>
      <c r="M425" s="144"/>
      <c r="N425" s="144"/>
      <c r="O425" s="144"/>
      <c r="P425" s="144"/>
      <c r="Q425" s="144"/>
      <c r="R425" s="144"/>
      <c r="S425" s="144"/>
      <c r="T425" s="144"/>
      <c r="U425" s="144"/>
      <c r="V425" s="144"/>
      <c r="W425" s="144"/>
      <c r="X425" s="144"/>
      <c r="Y425" s="144"/>
      <c r="Z425" s="144"/>
      <c r="AA425" s="144"/>
      <c r="AB425" s="144"/>
      <c r="AC425" s="144"/>
      <c r="AD425" s="144"/>
      <c r="AE425" s="144"/>
      <c r="AF425" s="144"/>
      <c r="AG425" s="144"/>
      <c r="AH425" s="144"/>
      <c r="AI425" s="234"/>
      <c r="AJ425" s="144"/>
      <c r="AK425" s="144"/>
      <c r="AL425" s="144"/>
      <c r="AM425" s="144"/>
      <c r="AN425" s="144"/>
      <c r="AO425" s="144"/>
      <c r="AP425" s="144"/>
      <c r="AQ425" s="144"/>
      <c r="AR425" s="144"/>
      <c r="AS425" s="144"/>
      <c r="AT425" s="144"/>
      <c r="AU425" s="144"/>
      <c r="AV425" s="144"/>
      <c r="AW425" s="144"/>
      <c r="AX425" s="144"/>
      <c r="AY425" s="144"/>
      <c r="AZ425" s="144"/>
      <c r="BA425" s="144"/>
      <c r="BB425" s="144"/>
      <c r="BC425" s="144"/>
      <c r="BD425" s="144"/>
      <c r="BE425" s="144"/>
      <c r="BF425" s="144"/>
      <c r="BG425" s="144"/>
      <c r="BH425" s="144"/>
      <c r="BI425" s="144"/>
      <c r="BJ425" s="144"/>
      <c r="BK425" s="144"/>
      <c r="BL425" s="144"/>
      <c r="BM425" s="144"/>
      <c r="BN425" s="145"/>
    </row>
    <row r="426" spans="2:66" ht="20.100000000000001" customHeight="1" x14ac:dyDescent="0.25">
      <c r="B426" s="146" t="str">
        <f>IFERROR(IF(INDEX(TableEmployeeList[],Calc!$AC426,1)="","",INDEX(TableEmployeeList[],Calc!$AC426,1)),"")</f>
        <v/>
      </c>
      <c r="C426" s="147" t="str">
        <f>IFERROR(IF(INDEX(TableEmployeeList[],Calc!$AC426,2)="","",INDEX(TableEmployeeList[],Calc!$AC426,2)),"")</f>
        <v/>
      </c>
      <c r="D426" s="144"/>
      <c r="E426" s="144"/>
      <c r="F426" s="144"/>
      <c r="G426" s="144"/>
      <c r="H426" s="144"/>
      <c r="I426" s="144"/>
      <c r="J426" s="144"/>
      <c r="K426" s="144"/>
      <c r="L426" s="144"/>
      <c r="M426" s="144"/>
      <c r="N426" s="144"/>
      <c r="O426" s="144"/>
      <c r="P426" s="144"/>
      <c r="Q426" s="144"/>
      <c r="R426" s="144"/>
      <c r="S426" s="144"/>
      <c r="T426" s="144"/>
      <c r="U426" s="144"/>
      <c r="V426" s="144"/>
      <c r="W426" s="144"/>
      <c r="X426" s="144"/>
      <c r="Y426" s="144"/>
      <c r="Z426" s="144"/>
      <c r="AA426" s="144"/>
      <c r="AB426" s="144"/>
      <c r="AC426" s="144"/>
      <c r="AD426" s="144"/>
      <c r="AE426" s="144"/>
      <c r="AF426" s="144"/>
      <c r="AG426" s="144"/>
      <c r="AH426" s="144"/>
      <c r="AI426" s="234"/>
      <c r="AJ426" s="144"/>
      <c r="AK426" s="144"/>
      <c r="AL426" s="144"/>
      <c r="AM426" s="144"/>
      <c r="AN426" s="144"/>
      <c r="AO426" s="144"/>
      <c r="AP426" s="144"/>
      <c r="AQ426" s="144"/>
      <c r="AR426" s="144"/>
      <c r="AS426" s="144"/>
      <c r="AT426" s="144"/>
      <c r="AU426" s="144"/>
      <c r="AV426" s="144"/>
      <c r="AW426" s="144"/>
      <c r="AX426" s="144"/>
      <c r="AY426" s="144"/>
      <c r="AZ426" s="144"/>
      <c r="BA426" s="144"/>
      <c r="BB426" s="144"/>
      <c r="BC426" s="144"/>
      <c r="BD426" s="144"/>
      <c r="BE426" s="144"/>
      <c r="BF426" s="144"/>
      <c r="BG426" s="144"/>
      <c r="BH426" s="144"/>
      <c r="BI426" s="144"/>
      <c r="BJ426" s="144"/>
      <c r="BK426" s="144"/>
      <c r="BL426" s="144"/>
      <c r="BM426" s="144"/>
      <c r="BN426" s="145"/>
    </row>
    <row r="427" spans="2:66" ht="20.100000000000001" customHeight="1" x14ac:dyDescent="0.25">
      <c r="B427" s="146" t="str">
        <f>IFERROR(IF(INDEX(TableEmployeeList[],Calc!$AC427,1)="","",INDEX(TableEmployeeList[],Calc!$AC427,1)),"")</f>
        <v/>
      </c>
      <c r="C427" s="147" t="str">
        <f>IFERROR(IF(INDEX(TableEmployeeList[],Calc!$AC427,2)="","",INDEX(TableEmployeeList[],Calc!$AC427,2)),"")</f>
        <v/>
      </c>
      <c r="D427" s="144"/>
      <c r="E427" s="144"/>
      <c r="F427" s="144"/>
      <c r="G427" s="144"/>
      <c r="H427" s="144"/>
      <c r="I427" s="144"/>
      <c r="J427" s="144"/>
      <c r="K427" s="144"/>
      <c r="L427" s="144"/>
      <c r="M427" s="144"/>
      <c r="N427" s="144"/>
      <c r="O427" s="144"/>
      <c r="P427" s="144"/>
      <c r="Q427" s="144"/>
      <c r="R427" s="144"/>
      <c r="S427" s="144"/>
      <c r="T427" s="144"/>
      <c r="U427" s="144"/>
      <c r="V427" s="144"/>
      <c r="W427" s="144"/>
      <c r="X427" s="144"/>
      <c r="Y427" s="144"/>
      <c r="Z427" s="144"/>
      <c r="AA427" s="144"/>
      <c r="AB427" s="144"/>
      <c r="AC427" s="144"/>
      <c r="AD427" s="144"/>
      <c r="AE427" s="144"/>
      <c r="AF427" s="144"/>
      <c r="AG427" s="144"/>
      <c r="AH427" s="144"/>
      <c r="AI427" s="234"/>
      <c r="AJ427" s="144"/>
      <c r="AK427" s="144"/>
      <c r="AL427" s="144"/>
      <c r="AM427" s="144"/>
      <c r="AN427" s="144"/>
      <c r="AO427" s="144"/>
      <c r="AP427" s="144"/>
      <c r="AQ427" s="144"/>
      <c r="AR427" s="144"/>
      <c r="AS427" s="144"/>
      <c r="AT427" s="144"/>
      <c r="AU427" s="144"/>
      <c r="AV427" s="144"/>
      <c r="AW427" s="144"/>
      <c r="AX427" s="144"/>
      <c r="AY427" s="144"/>
      <c r="AZ427" s="144"/>
      <c r="BA427" s="144"/>
      <c r="BB427" s="144"/>
      <c r="BC427" s="144"/>
      <c r="BD427" s="144"/>
      <c r="BE427" s="144"/>
      <c r="BF427" s="144"/>
      <c r="BG427" s="144"/>
      <c r="BH427" s="144"/>
      <c r="BI427" s="144"/>
      <c r="BJ427" s="144"/>
      <c r="BK427" s="144"/>
      <c r="BL427" s="144"/>
      <c r="BM427" s="144"/>
      <c r="BN427" s="145"/>
    </row>
    <row r="428" spans="2:66" ht="20.100000000000001" customHeight="1" x14ac:dyDescent="0.25">
      <c r="B428" s="146" t="str">
        <f>IFERROR(IF(INDEX(TableEmployeeList[],Calc!$AC428,1)="","",INDEX(TableEmployeeList[],Calc!$AC428,1)),"")</f>
        <v/>
      </c>
      <c r="C428" s="147" t="str">
        <f>IFERROR(IF(INDEX(TableEmployeeList[],Calc!$AC428,2)="","",INDEX(TableEmployeeList[],Calc!$AC428,2)),"")</f>
        <v/>
      </c>
      <c r="D428" s="144"/>
      <c r="E428" s="144"/>
      <c r="F428" s="144"/>
      <c r="G428" s="144"/>
      <c r="H428" s="144"/>
      <c r="I428" s="144"/>
      <c r="J428" s="144"/>
      <c r="K428" s="144"/>
      <c r="L428" s="144"/>
      <c r="M428" s="144"/>
      <c r="N428" s="144"/>
      <c r="O428" s="144"/>
      <c r="P428" s="144"/>
      <c r="Q428" s="144"/>
      <c r="R428" s="144"/>
      <c r="S428" s="144"/>
      <c r="T428" s="144"/>
      <c r="U428" s="144"/>
      <c r="V428" s="144"/>
      <c r="W428" s="144"/>
      <c r="X428" s="144"/>
      <c r="Y428" s="144"/>
      <c r="Z428" s="144"/>
      <c r="AA428" s="144"/>
      <c r="AB428" s="144"/>
      <c r="AC428" s="144"/>
      <c r="AD428" s="144"/>
      <c r="AE428" s="144"/>
      <c r="AF428" s="144"/>
      <c r="AG428" s="144"/>
      <c r="AH428" s="144"/>
      <c r="AI428" s="234"/>
      <c r="AJ428" s="144"/>
      <c r="AK428" s="144"/>
      <c r="AL428" s="144"/>
      <c r="AM428" s="144"/>
      <c r="AN428" s="144"/>
      <c r="AO428" s="144"/>
      <c r="AP428" s="144"/>
      <c r="AQ428" s="144"/>
      <c r="AR428" s="144"/>
      <c r="AS428" s="144"/>
      <c r="AT428" s="144"/>
      <c r="AU428" s="144"/>
      <c r="AV428" s="144"/>
      <c r="AW428" s="144"/>
      <c r="AX428" s="144"/>
      <c r="AY428" s="144"/>
      <c r="AZ428" s="144"/>
      <c r="BA428" s="144"/>
      <c r="BB428" s="144"/>
      <c r="BC428" s="144"/>
      <c r="BD428" s="144"/>
      <c r="BE428" s="144"/>
      <c r="BF428" s="144"/>
      <c r="BG428" s="144"/>
      <c r="BH428" s="144"/>
      <c r="BI428" s="144"/>
      <c r="BJ428" s="144"/>
      <c r="BK428" s="144"/>
      <c r="BL428" s="144"/>
      <c r="BM428" s="144"/>
      <c r="BN428" s="145"/>
    </row>
    <row r="429" spans="2:66" ht="20.100000000000001" customHeight="1" x14ac:dyDescent="0.25">
      <c r="B429" s="146" t="str">
        <f>IFERROR(IF(INDEX(TableEmployeeList[],Calc!$AC429,1)="","",INDEX(TableEmployeeList[],Calc!$AC429,1)),"")</f>
        <v/>
      </c>
      <c r="C429" s="147" t="str">
        <f>IFERROR(IF(INDEX(TableEmployeeList[],Calc!$AC429,2)="","",INDEX(TableEmployeeList[],Calc!$AC429,2)),"")</f>
        <v/>
      </c>
      <c r="D429" s="144"/>
      <c r="E429" s="144"/>
      <c r="F429" s="144"/>
      <c r="G429" s="144"/>
      <c r="H429" s="144"/>
      <c r="I429" s="144"/>
      <c r="J429" s="144"/>
      <c r="K429" s="144"/>
      <c r="L429" s="144"/>
      <c r="M429" s="144"/>
      <c r="N429" s="144"/>
      <c r="O429" s="144"/>
      <c r="P429" s="144"/>
      <c r="Q429" s="144"/>
      <c r="R429" s="144"/>
      <c r="S429" s="144"/>
      <c r="T429" s="144"/>
      <c r="U429" s="144"/>
      <c r="V429" s="144"/>
      <c r="W429" s="144"/>
      <c r="X429" s="144"/>
      <c r="Y429" s="144"/>
      <c r="Z429" s="144"/>
      <c r="AA429" s="144"/>
      <c r="AB429" s="144"/>
      <c r="AC429" s="144"/>
      <c r="AD429" s="144"/>
      <c r="AE429" s="144"/>
      <c r="AF429" s="144"/>
      <c r="AG429" s="144"/>
      <c r="AH429" s="144"/>
      <c r="AI429" s="234"/>
      <c r="AJ429" s="144"/>
      <c r="AK429" s="144"/>
      <c r="AL429" s="144"/>
      <c r="AM429" s="144"/>
      <c r="AN429" s="144"/>
      <c r="AO429" s="144"/>
      <c r="AP429" s="144"/>
      <c r="AQ429" s="144"/>
      <c r="AR429" s="144"/>
      <c r="AS429" s="144"/>
      <c r="AT429" s="144"/>
      <c r="AU429" s="144"/>
      <c r="AV429" s="144"/>
      <c r="AW429" s="144"/>
      <c r="AX429" s="144"/>
      <c r="AY429" s="144"/>
      <c r="AZ429" s="144"/>
      <c r="BA429" s="144"/>
      <c r="BB429" s="144"/>
      <c r="BC429" s="144"/>
      <c r="BD429" s="144"/>
      <c r="BE429" s="144"/>
      <c r="BF429" s="144"/>
      <c r="BG429" s="144"/>
      <c r="BH429" s="144"/>
      <c r="BI429" s="144"/>
      <c r="BJ429" s="144"/>
      <c r="BK429" s="144"/>
      <c r="BL429" s="144"/>
      <c r="BM429" s="144"/>
      <c r="BN429" s="145"/>
    </row>
    <row r="430" spans="2:66" ht="20.100000000000001" customHeight="1" x14ac:dyDescent="0.25">
      <c r="B430" s="146" t="str">
        <f>IFERROR(IF(INDEX(TableEmployeeList[],Calc!$AC430,1)="","",INDEX(TableEmployeeList[],Calc!$AC430,1)),"")</f>
        <v/>
      </c>
      <c r="C430" s="147" t="str">
        <f>IFERROR(IF(INDEX(TableEmployeeList[],Calc!$AC430,2)="","",INDEX(TableEmployeeList[],Calc!$AC430,2)),"")</f>
        <v/>
      </c>
      <c r="D430" s="144"/>
      <c r="E430" s="144"/>
      <c r="F430" s="144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4"/>
      <c r="AC430" s="144"/>
      <c r="AD430" s="144"/>
      <c r="AE430" s="144"/>
      <c r="AF430" s="144"/>
      <c r="AG430" s="144"/>
      <c r="AH430" s="144"/>
      <c r="AI430" s="234"/>
      <c r="AJ430" s="144"/>
      <c r="AK430" s="144"/>
      <c r="AL430" s="144"/>
      <c r="AM430" s="144"/>
      <c r="AN430" s="144"/>
      <c r="AO430" s="144"/>
      <c r="AP430" s="144"/>
      <c r="AQ430" s="144"/>
      <c r="AR430" s="144"/>
      <c r="AS430" s="144"/>
      <c r="AT430" s="144"/>
      <c r="AU430" s="144"/>
      <c r="AV430" s="144"/>
      <c r="AW430" s="144"/>
      <c r="AX430" s="144"/>
      <c r="AY430" s="144"/>
      <c r="AZ430" s="144"/>
      <c r="BA430" s="144"/>
      <c r="BB430" s="144"/>
      <c r="BC430" s="144"/>
      <c r="BD430" s="144"/>
      <c r="BE430" s="144"/>
      <c r="BF430" s="144"/>
      <c r="BG430" s="144"/>
      <c r="BH430" s="144"/>
      <c r="BI430" s="144"/>
      <c r="BJ430" s="144"/>
      <c r="BK430" s="144"/>
      <c r="BL430" s="144"/>
      <c r="BM430" s="144"/>
      <c r="BN430" s="145"/>
    </row>
    <row r="431" spans="2:66" ht="20.100000000000001" customHeight="1" x14ac:dyDescent="0.25">
      <c r="B431" s="146" t="str">
        <f>IFERROR(IF(INDEX(TableEmployeeList[],Calc!$AC431,1)="","",INDEX(TableEmployeeList[],Calc!$AC431,1)),"")</f>
        <v/>
      </c>
      <c r="C431" s="147" t="str">
        <f>IFERROR(IF(INDEX(TableEmployeeList[],Calc!$AC431,2)="","",INDEX(TableEmployeeList[],Calc!$AC431,2)),"")</f>
        <v/>
      </c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4"/>
      <c r="AC431" s="144"/>
      <c r="AD431" s="144"/>
      <c r="AE431" s="144"/>
      <c r="AF431" s="144"/>
      <c r="AG431" s="144"/>
      <c r="AH431" s="144"/>
      <c r="AI431" s="234"/>
      <c r="AJ431" s="144"/>
      <c r="AK431" s="144"/>
      <c r="AL431" s="144"/>
      <c r="AM431" s="144"/>
      <c r="AN431" s="144"/>
      <c r="AO431" s="144"/>
      <c r="AP431" s="144"/>
      <c r="AQ431" s="144"/>
      <c r="AR431" s="144"/>
      <c r="AS431" s="144"/>
      <c r="AT431" s="144"/>
      <c r="AU431" s="144"/>
      <c r="AV431" s="144"/>
      <c r="AW431" s="144"/>
      <c r="AX431" s="144"/>
      <c r="AY431" s="144"/>
      <c r="AZ431" s="144"/>
      <c r="BA431" s="144"/>
      <c r="BB431" s="144"/>
      <c r="BC431" s="144"/>
      <c r="BD431" s="144"/>
      <c r="BE431" s="144"/>
      <c r="BF431" s="144"/>
      <c r="BG431" s="144"/>
      <c r="BH431" s="144"/>
      <c r="BI431" s="144"/>
      <c r="BJ431" s="144"/>
      <c r="BK431" s="144"/>
      <c r="BL431" s="144"/>
      <c r="BM431" s="144"/>
      <c r="BN431" s="145"/>
    </row>
    <row r="432" spans="2:66" ht="20.100000000000001" customHeight="1" x14ac:dyDescent="0.25">
      <c r="B432" s="146" t="str">
        <f>IFERROR(IF(INDEX(TableEmployeeList[],Calc!$AC432,1)="","",INDEX(TableEmployeeList[],Calc!$AC432,1)),"")</f>
        <v/>
      </c>
      <c r="C432" s="147" t="str">
        <f>IFERROR(IF(INDEX(TableEmployeeList[],Calc!$AC432,2)="","",INDEX(TableEmployeeList[],Calc!$AC432,2)),"")</f>
        <v/>
      </c>
      <c r="D432" s="144"/>
      <c r="E432" s="144"/>
      <c r="F432" s="144"/>
      <c r="G432" s="144"/>
      <c r="H432" s="144"/>
      <c r="I432" s="144"/>
      <c r="J432" s="144"/>
      <c r="K432" s="144"/>
      <c r="L432" s="144"/>
      <c r="M432" s="144"/>
      <c r="N432" s="144"/>
      <c r="O432" s="144"/>
      <c r="P432" s="144"/>
      <c r="Q432" s="144"/>
      <c r="R432" s="144"/>
      <c r="S432" s="144"/>
      <c r="T432" s="144"/>
      <c r="U432" s="144"/>
      <c r="V432" s="144"/>
      <c r="W432" s="144"/>
      <c r="X432" s="144"/>
      <c r="Y432" s="144"/>
      <c r="Z432" s="144"/>
      <c r="AA432" s="144"/>
      <c r="AB432" s="144"/>
      <c r="AC432" s="144"/>
      <c r="AD432" s="144"/>
      <c r="AE432" s="144"/>
      <c r="AF432" s="144"/>
      <c r="AG432" s="144"/>
      <c r="AH432" s="144"/>
      <c r="AI432" s="234"/>
      <c r="AJ432" s="144"/>
      <c r="AK432" s="144"/>
      <c r="AL432" s="144"/>
      <c r="AM432" s="144"/>
      <c r="AN432" s="144"/>
      <c r="AO432" s="144"/>
      <c r="AP432" s="144"/>
      <c r="AQ432" s="144"/>
      <c r="AR432" s="144"/>
      <c r="AS432" s="144"/>
      <c r="AT432" s="144"/>
      <c r="AU432" s="144"/>
      <c r="AV432" s="144"/>
      <c r="AW432" s="144"/>
      <c r="AX432" s="144"/>
      <c r="AY432" s="144"/>
      <c r="AZ432" s="144"/>
      <c r="BA432" s="144"/>
      <c r="BB432" s="144"/>
      <c r="BC432" s="144"/>
      <c r="BD432" s="144"/>
      <c r="BE432" s="144"/>
      <c r="BF432" s="144"/>
      <c r="BG432" s="144"/>
      <c r="BH432" s="144"/>
      <c r="BI432" s="144"/>
      <c r="BJ432" s="144"/>
      <c r="BK432" s="144"/>
      <c r="BL432" s="144"/>
      <c r="BM432" s="144"/>
      <c r="BN432" s="145"/>
    </row>
    <row r="433" spans="2:66" ht="20.100000000000001" customHeight="1" x14ac:dyDescent="0.25">
      <c r="B433" s="146" t="str">
        <f>IFERROR(IF(INDEX(TableEmployeeList[],Calc!$AC433,1)="","",INDEX(TableEmployeeList[],Calc!$AC433,1)),"")</f>
        <v/>
      </c>
      <c r="C433" s="147" t="str">
        <f>IFERROR(IF(INDEX(TableEmployeeList[],Calc!$AC433,2)="","",INDEX(TableEmployeeList[],Calc!$AC433,2)),"")</f>
        <v/>
      </c>
      <c r="D433" s="144"/>
      <c r="E433" s="144"/>
      <c r="F433" s="144"/>
      <c r="G433" s="144"/>
      <c r="H433" s="144"/>
      <c r="I433" s="144"/>
      <c r="J433" s="144"/>
      <c r="K433" s="144"/>
      <c r="L433" s="144"/>
      <c r="M433" s="144"/>
      <c r="N433" s="144"/>
      <c r="O433" s="144"/>
      <c r="P433" s="144"/>
      <c r="Q433" s="144"/>
      <c r="R433" s="144"/>
      <c r="S433" s="144"/>
      <c r="T433" s="144"/>
      <c r="U433" s="144"/>
      <c r="V433" s="144"/>
      <c r="W433" s="144"/>
      <c r="X433" s="144"/>
      <c r="Y433" s="144"/>
      <c r="Z433" s="144"/>
      <c r="AA433" s="144"/>
      <c r="AB433" s="144"/>
      <c r="AC433" s="144"/>
      <c r="AD433" s="144"/>
      <c r="AE433" s="144"/>
      <c r="AF433" s="144"/>
      <c r="AG433" s="144"/>
      <c r="AH433" s="144"/>
      <c r="AI433" s="234"/>
      <c r="AJ433" s="144"/>
      <c r="AK433" s="144"/>
      <c r="AL433" s="144"/>
      <c r="AM433" s="144"/>
      <c r="AN433" s="144"/>
      <c r="AO433" s="144"/>
      <c r="AP433" s="144"/>
      <c r="AQ433" s="144"/>
      <c r="AR433" s="144"/>
      <c r="AS433" s="144"/>
      <c r="AT433" s="144"/>
      <c r="AU433" s="144"/>
      <c r="AV433" s="144"/>
      <c r="AW433" s="144"/>
      <c r="AX433" s="144"/>
      <c r="AY433" s="144"/>
      <c r="AZ433" s="144"/>
      <c r="BA433" s="144"/>
      <c r="BB433" s="144"/>
      <c r="BC433" s="144"/>
      <c r="BD433" s="144"/>
      <c r="BE433" s="144"/>
      <c r="BF433" s="144"/>
      <c r="BG433" s="144"/>
      <c r="BH433" s="144"/>
      <c r="BI433" s="144"/>
      <c r="BJ433" s="144"/>
      <c r="BK433" s="144"/>
      <c r="BL433" s="144"/>
      <c r="BM433" s="144"/>
      <c r="BN433" s="145"/>
    </row>
    <row r="434" spans="2:66" ht="20.100000000000001" customHeight="1" x14ac:dyDescent="0.25">
      <c r="B434" s="146" t="str">
        <f>IFERROR(IF(INDEX(TableEmployeeList[],Calc!$AC434,1)="","",INDEX(TableEmployeeList[],Calc!$AC434,1)),"")</f>
        <v/>
      </c>
      <c r="C434" s="147" t="str">
        <f>IFERROR(IF(INDEX(TableEmployeeList[],Calc!$AC434,2)="","",INDEX(TableEmployeeList[],Calc!$AC434,2)),"")</f>
        <v/>
      </c>
      <c r="D434" s="144"/>
      <c r="E434" s="144"/>
      <c r="F434" s="144"/>
      <c r="G434" s="144"/>
      <c r="H434" s="144"/>
      <c r="I434" s="144"/>
      <c r="J434" s="144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4"/>
      <c r="W434" s="144"/>
      <c r="X434" s="144"/>
      <c r="Y434" s="144"/>
      <c r="Z434" s="144"/>
      <c r="AA434" s="144"/>
      <c r="AB434" s="144"/>
      <c r="AC434" s="144"/>
      <c r="AD434" s="144"/>
      <c r="AE434" s="144"/>
      <c r="AF434" s="144"/>
      <c r="AG434" s="144"/>
      <c r="AH434" s="144"/>
      <c r="AI434" s="234"/>
      <c r="AJ434" s="144"/>
      <c r="AK434" s="144"/>
      <c r="AL434" s="144"/>
      <c r="AM434" s="144"/>
      <c r="AN434" s="144"/>
      <c r="AO434" s="144"/>
      <c r="AP434" s="144"/>
      <c r="AQ434" s="144"/>
      <c r="AR434" s="144"/>
      <c r="AS434" s="144"/>
      <c r="AT434" s="144"/>
      <c r="AU434" s="144"/>
      <c r="AV434" s="144"/>
      <c r="AW434" s="144"/>
      <c r="AX434" s="144"/>
      <c r="AY434" s="144"/>
      <c r="AZ434" s="144"/>
      <c r="BA434" s="144"/>
      <c r="BB434" s="144"/>
      <c r="BC434" s="144"/>
      <c r="BD434" s="144"/>
      <c r="BE434" s="144"/>
      <c r="BF434" s="144"/>
      <c r="BG434" s="144"/>
      <c r="BH434" s="144"/>
      <c r="BI434" s="144"/>
      <c r="BJ434" s="144"/>
      <c r="BK434" s="144"/>
      <c r="BL434" s="144"/>
      <c r="BM434" s="144"/>
      <c r="BN434" s="145"/>
    </row>
    <row r="435" spans="2:66" ht="20.100000000000001" customHeight="1" x14ac:dyDescent="0.25">
      <c r="B435" s="146" t="str">
        <f>IFERROR(IF(INDEX(TableEmployeeList[],Calc!$AC435,1)="","",INDEX(TableEmployeeList[],Calc!$AC435,1)),"")</f>
        <v/>
      </c>
      <c r="C435" s="147" t="str">
        <f>IFERROR(IF(INDEX(TableEmployeeList[],Calc!$AC435,2)="","",INDEX(TableEmployeeList[],Calc!$AC435,2)),"")</f>
        <v/>
      </c>
      <c r="D435" s="144"/>
      <c r="E435" s="144"/>
      <c r="F435" s="144"/>
      <c r="G435" s="144"/>
      <c r="H435" s="144"/>
      <c r="I435" s="144"/>
      <c r="J435" s="144"/>
      <c r="K435" s="144"/>
      <c r="L435" s="144"/>
      <c r="M435" s="144"/>
      <c r="N435" s="144"/>
      <c r="O435" s="144"/>
      <c r="P435" s="144"/>
      <c r="Q435" s="144"/>
      <c r="R435" s="144"/>
      <c r="S435" s="144"/>
      <c r="T435" s="144"/>
      <c r="U435" s="144"/>
      <c r="V435" s="144"/>
      <c r="W435" s="144"/>
      <c r="X435" s="144"/>
      <c r="Y435" s="144"/>
      <c r="Z435" s="144"/>
      <c r="AA435" s="144"/>
      <c r="AB435" s="144"/>
      <c r="AC435" s="144"/>
      <c r="AD435" s="144"/>
      <c r="AE435" s="144"/>
      <c r="AF435" s="144"/>
      <c r="AG435" s="144"/>
      <c r="AH435" s="144"/>
      <c r="AI435" s="234"/>
      <c r="AJ435" s="144"/>
      <c r="AK435" s="144"/>
      <c r="AL435" s="144"/>
      <c r="AM435" s="144"/>
      <c r="AN435" s="144"/>
      <c r="AO435" s="144"/>
      <c r="AP435" s="144"/>
      <c r="AQ435" s="144"/>
      <c r="AR435" s="144"/>
      <c r="AS435" s="144"/>
      <c r="AT435" s="144"/>
      <c r="AU435" s="144"/>
      <c r="AV435" s="144"/>
      <c r="AW435" s="144"/>
      <c r="AX435" s="144"/>
      <c r="AY435" s="144"/>
      <c r="AZ435" s="144"/>
      <c r="BA435" s="144"/>
      <c r="BB435" s="144"/>
      <c r="BC435" s="144"/>
      <c r="BD435" s="144"/>
      <c r="BE435" s="144"/>
      <c r="BF435" s="144"/>
      <c r="BG435" s="144"/>
      <c r="BH435" s="144"/>
      <c r="BI435" s="144"/>
      <c r="BJ435" s="144"/>
      <c r="BK435" s="144"/>
      <c r="BL435" s="144"/>
      <c r="BM435" s="144"/>
      <c r="BN435" s="145"/>
    </row>
    <row r="436" spans="2:66" ht="20.100000000000001" customHeight="1" x14ac:dyDescent="0.25">
      <c r="B436" s="146" t="str">
        <f>IFERROR(IF(INDEX(TableEmployeeList[],Calc!$AC436,1)="","",INDEX(TableEmployeeList[],Calc!$AC436,1)),"")</f>
        <v/>
      </c>
      <c r="C436" s="147" t="str">
        <f>IFERROR(IF(INDEX(TableEmployeeList[],Calc!$AC436,2)="","",INDEX(TableEmployeeList[],Calc!$AC436,2)),"")</f>
        <v/>
      </c>
      <c r="D436" s="144"/>
      <c r="E436" s="144"/>
      <c r="F436" s="144"/>
      <c r="G436" s="144"/>
      <c r="H436" s="144"/>
      <c r="I436" s="144"/>
      <c r="J436" s="144"/>
      <c r="K436" s="144"/>
      <c r="L436" s="144"/>
      <c r="M436" s="144"/>
      <c r="N436" s="144"/>
      <c r="O436" s="144"/>
      <c r="P436" s="144"/>
      <c r="Q436" s="144"/>
      <c r="R436" s="144"/>
      <c r="S436" s="144"/>
      <c r="T436" s="144"/>
      <c r="U436" s="144"/>
      <c r="V436" s="144"/>
      <c r="W436" s="144"/>
      <c r="X436" s="144"/>
      <c r="Y436" s="144"/>
      <c r="Z436" s="144"/>
      <c r="AA436" s="144"/>
      <c r="AB436" s="144"/>
      <c r="AC436" s="144"/>
      <c r="AD436" s="144"/>
      <c r="AE436" s="144"/>
      <c r="AF436" s="144"/>
      <c r="AG436" s="144"/>
      <c r="AH436" s="144"/>
      <c r="AI436" s="234"/>
      <c r="AJ436" s="144"/>
      <c r="AK436" s="144"/>
      <c r="AL436" s="144"/>
      <c r="AM436" s="144"/>
      <c r="AN436" s="144"/>
      <c r="AO436" s="144"/>
      <c r="AP436" s="144"/>
      <c r="AQ436" s="144"/>
      <c r="AR436" s="144"/>
      <c r="AS436" s="144"/>
      <c r="AT436" s="144"/>
      <c r="AU436" s="144"/>
      <c r="AV436" s="144"/>
      <c r="AW436" s="144"/>
      <c r="AX436" s="144"/>
      <c r="AY436" s="144"/>
      <c r="AZ436" s="144"/>
      <c r="BA436" s="144"/>
      <c r="BB436" s="144"/>
      <c r="BC436" s="144"/>
      <c r="BD436" s="144"/>
      <c r="BE436" s="144"/>
      <c r="BF436" s="144"/>
      <c r="BG436" s="144"/>
      <c r="BH436" s="144"/>
      <c r="BI436" s="144"/>
      <c r="BJ436" s="144"/>
      <c r="BK436" s="144"/>
      <c r="BL436" s="144"/>
      <c r="BM436" s="144"/>
      <c r="BN436" s="145"/>
    </row>
    <row r="437" spans="2:66" ht="20.100000000000001" customHeight="1" x14ac:dyDescent="0.25">
      <c r="B437" s="146" t="str">
        <f>IFERROR(IF(INDEX(TableEmployeeList[],Calc!$AC437,1)="","",INDEX(TableEmployeeList[],Calc!$AC437,1)),"")</f>
        <v/>
      </c>
      <c r="C437" s="147" t="str">
        <f>IFERROR(IF(INDEX(TableEmployeeList[],Calc!$AC437,2)="","",INDEX(TableEmployeeList[],Calc!$AC437,2)),"")</f>
        <v/>
      </c>
      <c r="D437" s="144"/>
      <c r="E437" s="144"/>
      <c r="F437" s="144"/>
      <c r="G437" s="144"/>
      <c r="H437" s="144"/>
      <c r="I437" s="144"/>
      <c r="J437" s="144"/>
      <c r="K437" s="144"/>
      <c r="L437" s="144"/>
      <c r="M437" s="144"/>
      <c r="N437" s="144"/>
      <c r="O437" s="144"/>
      <c r="P437" s="144"/>
      <c r="Q437" s="144"/>
      <c r="R437" s="144"/>
      <c r="S437" s="144"/>
      <c r="T437" s="144"/>
      <c r="U437" s="144"/>
      <c r="V437" s="144"/>
      <c r="W437" s="144"/>
      <c r="X437" s="144"/>
      <c r="Y437" s="144"/>
      <c r="Z437" s="144"/>
      <c r="AA437" s="144"/>
      <c r="AB437" s="144"/>
      <c r="AC437" s="144"/>
      <c r="AD437" s="144"/>
      <c r="AE437" s="144"/>
      <c r="AF437" s="144"/>
      <c r="AG437" s="144"/>
      <c r="AH437" s="144"/>
      <c r="AI437" s="234"/>
      <c r="AJ437" s="144"/>
      <c r="AK437" s="144"/>
      <c r="AL437" s="144"/>
      <c r="AM437" s="144"/>
      <c r="AN437" s="144"/>
      <c r="AO437" s="144"/>
      <c r="AP437" s="144"/>
      <c r="AQ437" s="144"/>
      <c r="AR437" s="144"/>
      <c r="AS437" s="144"/>
      <c r="AT437" s="144"/>
      <c r="AU437" s="144"/>
      <c r="AV437" s="144"/>
      <c r="AW437" s="144"/>
      <c r="AX437" s="144"/>
      <c r="AY437" s="144"/>
      <c r="AZ437" s="144"/>
      <c r="BA437" s="144"/>
      <c r="BB437" s="144"/>
      <c r="BC437" s="144"/>
      <c r="BD437" s="144"/>
      <c r="BE437" s="144"/>
      <c r="BF437" s="144"/>
      <c r="BG437" s="144"/>
      <c r="BH437" s="144"/>
      <c r="BI437" s="144"/>
      <c r="BJ437" s="144"/>
      <c r="BK437" s="144"/>
      <c r="BL437" s="144"/>
      <c r="BM437" s="144"/>
      <c r="BN437" s="145"/>
    </row>
    <row r="438" spans="2:66" ht="20.100000000000001" customHeight="1" x14ac:dyDescent="0.25">
      <c r="B438" s="146" t="str">
        <f>IFERROR(IF(INDEX(TableEmployeeList[],Calc!$AC438,1)="","",INDEX(TableEmployeeList[],Calc!$AC438,1)),"")</f>
        <v/>
      </c>
      <c r="C438" s="147" t="str">
        <f>IFERROR(IF(INDEX(TableEmployeeList[],Calc!$AC438,2)="","",INDEX(TableEmployeeList[],Calc!$AC438,2)),"")</f>
        <v/>
      </c>
      <c r="D438" s="144"/>
      <c r="E438" s="144"/>
      <c r="F438" s="144"/>
      <c r="G438" s="144"/>
      <c r="H438" s="144"/>
      <c r="I438" s="144"/>
      <c r="J438" s="144"/>
      <c r="K438" s="144"/>
      <c r="L438" s="144"/>
      <c r="M438" s="144"/>
      <c r="N438" s="144"/>
      <c r="O438" s="144"/>
      <c r="P438" s="144"/>
      <c r="Q438" s="144"/>
      <c r="R438" s="144"/>
      <c r="S438" s="144"/>
      <c r="T438" s="144"/>
      <c r="U438" s="144"/>
      <c r="V438" s="144"/>
      <c r="W438" s="144"/>
      <c r="X438" s="144"/>
      <c r="Y438" s="144"/>
      <c r="Z438" s="144"/>
      <c r="AA438" s="144"/>
      <c r="AB438" s="144"/>
      <c r="AC438" s="144"/>
      <c r="AD438" s="144"/>
      <c r="AE438" s="144"/>
      <c r="AF438" s="144"/>
      <c r="AG438" s="144"/>
      <c r="AH438" s="144"/>
      <c r="AI438" s="234"/>
      <c r="AJ438" s="144"/>
      <c r="AK438" s="144"/>
      <c r="AL438" s="144"/>
      <c r="AM438" s="144"/>
      <c r="AN438" s="144"/>
      <c r="AO438" s="144"/>
      <c r="AP438" s="144"/>
      <c r="AQ438" s="144"/>
      <c r="AR438" s="144"/>
      <c r="AS438" s="144"/>
      <c r="AT438" s="144"/>
      <c r="AU438" s="144"/>
      <c r="AV438" s="144"/>
      <c r="AW438" s="144"/>
      <c r="AX438" s="144"/>
      <c r="AY438" s="144"/>
      <c r="AZ438" s="144"/>
      <c r="BA438" s="144"/>
      <c r="BB438" s="144"/>
      <c r="BC438" s="144"/>
      <c r="BD438" s="144"/>
      <c r="BE438" s="144"/>
      <c r="BF438" s="144"/>
      <c r="BG438" s="144"/>
      <c r="BH438" s="144"/>
      <c r="BI438" s="144"/>
      <c r="BJ438" s="144"/>
      <c r="BK438" s="144"/>
      <c r="BL438" s="144"/>
      <c r="BM438" s="144"/>
      <c r="BN438" s="145"/>
    </row>
    <row r="439" spans="2:66" ht="20.100000000000001" customHeight="1" x14ac:dyDescent="0.25">
      <c r="B439" s="146" t="str">
        <f>IFERROR(IF(INDEX(TableEmployeeList[],Calc!$AC439,1)="","",INDEX(TableEmployeeList[],Calc!$AC439,1)),"")</f>
        <v/>
      </c>
      <c r="C439" s="147" t="str">
        <f>IFERROR(IF(INDEX(TableEmployeeList[],Calc!$AC439,2)="","",INDEX(TableEmployeeList[],Calc!$AC439,2)),"")</f>
        <v/>
      </c>
      <c r="D439" s="144"/>
      <c r="E439" s="144"/>
      <c r="F439" s="144"/>
      <c r="G439" s="144"/>
      <c r="H439" s="144"/>
      <c r="I439" s="144"/>
      <c r="J439" s="144"/>
      <c r="K439" s="144"/>
      <c r="L439" s="144"/>
      <c r="M439" s="144"/>
      <c r="N439" s="144"/>
      <c r="O439" s="144"/>
      <c r="P439" s="144"/>
      <c r="Q439" s="144"/>
      <c r="R439" s="144"/>
      <c r="S439" s="144"/>
      <c r="T439" s="144"/>
      <c r="U439" s="144"/>
      <c r="V439" s="144"/>
      <c r="W439" s="144"/>
      <c r="X439" s="144"/>
      <c r="Y439" s="144"/>
      <c r="Z439" s="144"/>
      <c r="AA439" s="144"/>
      <c r="AB439" s="144"/>
      <c r="AC439" s="144"/>
      <c r="AD439" s="144"/>
      <c r="AE439" s="144"/>
      <c r="AF439" s="144"/>
      <c r="AG439" s="144"/>
      <c r="AH439" s="144"/>
      <c r="AI439" s="234"/>
      <c r="AJ439" s="144"/>
      <c r="AK439" s="144"/>
      <c r="AL439" s="144"/>
      <c r="AM439" s="144"/>
      <c r="AN439" s="144"/>
      <c r="AO439" s="144"/>
      <c r="AP439" s="144"/>
      <c r="AQ439" s="144"/>
      <c r="AR439" s="144"/>
      <c r="AS439" s="144"/>
      <c r="AT439" s="144"/>
      <c r="AU439" s="144"/>
      <c r="AV439" s="144"/>
      <c r="AW439" s="144"/>
      <c r="AX439" s="144"/>
      <c r="AY439" s="144"/>
      <c r="AZ439" s="144"/>
      <c r="BA439" s="144"/>
      <c r="BB439" s="144"/>
      <c r="BC439" s="144"/>
      <c r="BD439" s="144"/>
      <c r="BE439" s="144"/>
      <c r="BF439" s="144"/>
      <c r="BG439" s="144"/>
      <c r="BH439" s="144"/>
      <c r="BI439" s="144"/>
      <c r="BJ439" s="144"/>
      <c r="BK439" s="144"/>
      <c r="BL439" s="144"/>
      <c r="BM439" s="144"/>
      <c r="BN439" s="145"/>
    </row>
    <row r="440" spans="2:66" ht="20.100000000000001" customHeight="1" x14ac:dyDescent="0.25">
      <c r="B440" s="146" t="str">
        <f>IFERROR(IF(INDEX(TableEmployeeList[],Calc!$AC440,1)="","",INDEX(TableEmployeeList[],Calc!$AC440,1)),"")</f>
        <v/>
      </c>
      <c r="C440" s="147" t="str">
        <f>IFERROR(IF(INDEX(TableEmployeeList[],Calc!$AC440,2)="","",INDEX(TableEmployeeList[],Calc!$AC440,2)),"")</f>
        <v/>
      </c>
      <c r="D440" s="144"/>
      <c r="E440" s="144"/>
      <c r="F440" s="144"/>
      <c r="G440" s="144"/>
      <c r="H440" s="144"/>
      <c r="I440" s="144"/>
      <c r="J440" s="144"/>
      <c r="K440" s="144"/>
      <c r="L440" s="144"/>
      <c r="M440" s="144"/>
      <c r="N440" s="144"/>
      <c r="O440" s="144"/>
      <c r="P440" s="144"/>
      <c r="Q440" s="144"/>
      <c r="R440" s="144"/>
      <c r="S440" s="144"/>
      <c r="T440" s="144"/>
      <c r="U440" s="144"/>
      <c r="V440" s="144"/>
      <c r="W440" s="144"/>
      <c r="X440" s="144"/>
      <c r="Y440" s="144"/>
      <c r="Z440" s="144"/>
      <c r="AA440" s="144"/>
      <c r="AB440" s="144"/>
      <c r="AC440" s="144"/>
      <c r="AD440" s="144"/>
      <c r="AE440" s="144"/>
      <c r="AF440" s="144"/>
      <c r="AG440" s="144"/>
      <c r="AH440" s="144"/>
      <c r="AI440" s="234"/>
      <c r="AJ440" s="144"/>
      <c r="AK440" s="144"/>
      <c r="AL440" s="144"/>
      <c r="AM440" s="144"/>
      <c r="AN440" s="144"/>
      <c r="AO440" s="144"/>
      <c r="AP440" s="144"/>
      <c r="AQ440" s="144"/>
      <c r="AR440" s="144"/>
      <c r="AS440" s="144"/>
      <c r="AT440" s="144"/>
      <c r="AU440" s="144"/>
      <c r="AV440" s="144"/>
      <c r="AW440" s="144"/>
      <c r="AX440" s="144"/>
      <c r="AY440" s="144"/>
      <c r="AZ440" s="144"/>
      <c r="BA440" s="144"/>
      <c r="BB440" s="144"/>
      <c r="BC440" s="144"/>
      <c r="BD440" s="144"/>
      <c r="BE440" s="144"/>
      <c r="BF440" s="144"/>
      <c r="BG440" s="144"/>
      <c r="BH440" s="144"/>
      <c r="BI440" s="144"/>
      <c r="BJ440" s="144"/>
      <c r="BK440" s="144"/>
      <c r="BL440" s="144"/>
      <c r="BM440" s="144"/>
      <c r="BN440" s="145"/>
    </row>
    <row r="441" spans="2:66" ht="20.100000000000001" customHeight="1" x14ac:dyDescent="0.25">
      <c r="B441" s="146" t="str">
        <f>IFERROR(IF(INDEX(TableEmployeeList[],Calc!$AC441,1)="","",INDEX(TableEmployeeList[],Calc!$AC441,1)),"")</f>
        <v/>
      </c>
      <c r="C441" s="147" t="str">
        <f>IFERROR(IF(INDEX(TableEmployeeList[],Calc!$AC441,2)="","",INDEX(TableEmployeeList[],Calc!$AC441,2)),"")</f>
        <v/>
      </c>
      <c r="D441" s="144"/>
      <c r="E441" s="144"/>
      <c r="F441" s="144"/>
      <c r="G441" s="144"/>
      <c r="H441" s="144"/>
      <c r="I441" s="144"/>
      <c r="J441" s="144"/>
      <c r="K441" s="144"/>
      <c r="L441" s="144"/>
      <c r="M441" s="144"/>
      <c r="N441" s="144"/>
      <c r="O441" s="144"/>
      <c r="P441" s="144"/>
      <c r="Q441" s="144"/>
      <c r="R441" s="144"/>
      <c r="S441" s="144"/>
      <c r="T441" s="144"/>
      <c r="U441" s="144"/>
      <c r="V441" s="144"/>
      <c r="W441" s="144"/>
      <c r="X441" s="144"/>
      <c r="Y441" s="144"/>
      <c r="Z441" s="144"/>
      <c r="AA441" s="144"/>
      <c r="AB441" s="144"/>
      <c r="AC441" s="144"/>
      <c r="AD441" s="144"/>
      <c r="AE441" s="144"/>
      <c r="AF441" s="144"/>
      <c r="AG441" s="144"/>
      <c r="AH441" s="144"/>
      <c r="AI441" s="234"/>
      <c r="AJ441" s="144"/>
      <c r="AK441" s="144"/>
      <c r="AL441" s="144"/>
      <c r="AM441" s="144"/>
      <c r="AN441" s="144"/>
      <c r="AO441" s="144"/>
      <c r="AP441" s="144"/>
      <c r="AQ441" s="144"/>
      <c r="AR441" s="144"/>
      <c r="AS441" s="144"/>
      <c r="AT441" s="144"/>
      <c r="AU441" s="144"/>
      <c r="AV441" s="144"/>
      <c r="AW441" s="144"/>
      <c r="AX441" s="144"/>
      <c r="AY441" s="144"/>
      <c r="AZ441" s="144"/>
      <c r="BA441" s="144"/>
      <c r="BB441" s="144"/>
      <c r="BC441" s="144"/>
      <c r="BD441" s="144"/>
      <c r="BE441" s="144"/>
      <c r="BF441" s="144"/>
      <c r="BG441" s="144"/>
      <c r="BH441" s="144"/>
      <c r="BI441" s="144"/>
      <c r="BJ441" s="144"/>
      <c r="BK441" s="144"/>
      <c r="BL441" s="144"/>
      <c r="BM441" s="144"/>
      <c r="BN441" s="145"/>
    </row>
    <row r="442" spans="2:66" ht="20.100000000000001" customHeight="1" x14ac:dyDescent="0.25">
      <c r="B442" s="146" t="str">
        <f>IFERROR(IF(INDEX(TableEmployeeList[],Calc!$AC442,1)="","",INDEX(TableEmployeeList[],Calc!$AC442,1)),"")</f>
        <v/>
      </c>
      <c r="C442" s="147" t="str">
        <f>IFERROR(IF(INDEX(TableEmployeeList[],Calc!$AC442,2)="","",INDEX(TableEmployeeList[],Calc!$AC442,2)),"")</f>
        <v/>
      </c>
      <c r="D442" s="144"/>
      <c r="E442" s="144"/>
      <c r="F442" s="144"/>
      <c r="G442" s="144"/>
      <c r="H442" s="144"/>
      <c r="I442" s="144"/>
      <c r="J442" s="144"/>
      <c r="K442" s="144"/>
      <c r="L442" s="144"/>
      <c r="M442" s="144"/>
      <c r="N442" s="144"/>
      <c r="O442" s="144"/>
      <c r="P442" s="144"/>
      <c r="Q442" s="144"/>
      <c r="R442" s="144"/>
      <c r="S442" s="144"/>
      <c r="T442" s="144"/>
      <c r="U442" s="144"/>
      <c r="V442" s="144"/>
      <c r="W442" s="144"/>
      <c r="X442" s="144"/>
      <c r="Y442" s="144"/>
      <c r="Z442" s="144"/>
      <c r="AA442" s="144"/>
      <c r="AB442" s="144"/>
      <c r="AC442" s="144"/>
      <c r="AD442" s="144"/>
      <c r="AE442" s="144"/>
      <c r="AF442" s="144"/>
      <c r="AG442" s="144"/>
      <c r="AH442" s="144"/>
      <c r="AI442" s="234"/>
      <c r="AJ442" s="144"/>
      <c r="AK442" s="144"/>
      <c r="AL442" s="144"/>
      <c r="AM442" s="144"/>
      <c r="AN442" s="144"/>
      <c r="AO442" s="144"/>
      <c r="AP442" s="144"/>
      <c r="AQ442" s="144"/>
      <c r="AR442" s="144"/>
      <c r="AS442" s="144"/>
      <c r="AT442" s="144"/>
      <c r="AU442" s="144"/>
      <c r="AV442" s="144"/>
      <c r="AW442" s="144"/>
      <c r="AX442" s="144"/>
      <c r="AY442" s="144"/>
      <c r="AZ442" s="144"/>
      <c r="BA442" s="144"/>
      <c r="BB442" s="144"/>
      <c r="BC442" s="144"/>
      <c r="BD442" s="144"/>
      <c r="BE442" s="144"/>
      <c r="BF442" s="144"/>
      <c r="BG442" s="144"/>
      <c r="BH442" s="144"/>
      <c r="BI442" s="144"/>
      <c r="BJ442" s="144"/>
      <c r="BK442" s="144"/>
      <c r="BL442" s="144"/>
      <c r="BM442" s="144"/>
      <c r="BN442" s="145"/>
    </row>
    <row r="443" spans="2:66" ht="20.100000000000001" customHeight="1" x14ac:dyDescent="0.25">
      <c r="B443" s="146" t="str">
        <f>IFERROR(IF(INDEX(TableEmployeeList[],Calc!$AC443,1)="","",INDEX(TableEmployeeList[],Calc!$AC443,1)),"")</f>
        <v/>
      </c>
      <c r="C443" s="147" t="str">
        <f>IFERROR(IF(INDEX(TableEmployeeList[],Calc!$AC443,2)="","",INDEX(TableEmployeeList[],Calc!$AC443,2)),"")</f>
        <v/>
      </c>
      <c r="D443" s="144"/>
      <c r="E443" s="144"/>
      <c r="F443" s="144"/>
      <c r="G443" s="144"/>
      <c r="H443" s="144"/>
      <c r="I443" s="144"/>
      <c r="J443" s="144"/>
      <c r="K443" s="144"/>
      <c r="L443" s="144"/>
      <c r="M443" s="144"/>
      <c r="N443" s="144"/>
      <c r="O443" s="144"/>
      <c r="P443" s="144"/>
      <c r="Q443" s="144"/>
      <c r="R443" s="144"/>
      <c r="S443" s="144"/>
      <c r="T443" s="144"/>
      <c r="U443" s="144"/>
      <c r="V443" s="144"/>
      <c r="W443" s="144"/>
      <c r="X443" s="144"/>
      <c r="Y443" s="144"/>
      <c r="Z443" s="144"/>
      <c r="AA443" s="144"/>
      <c r="AB443" s="144"/>
      <c r="AC443" s="144"/>
      <c r="AD443" s="144"/>
      <c r="AE443" s="144"/>
      <c r="AF443" s="144"/>
      <c r="AG443" s="144"/>
      <c r="AH443" s="144"/>
      <c r="AI443" s="234"/>
      <c r="AJ443" s="144"/>
      <c r="AK443" s="144"/>
      <c r="AL443" s="144"/>
      <c r="AM443" s="144"/>
      <c r="AN443" s="144"/>
      <c r="AO443" s="144"/>
      <c r="AP443" s="144"/>
      <c r="AQ443" s="144"/>
      <c r="AR443" s="144"/>
      <c r="AS443" s="144"/>
      <c r="AT443" s="144"/>
      <c r="AU443" s="144"/>
      <c r="AV443" s="144"/>
      <c r="AW443" s="144"/>
      <c r="AX443" s="144"/>
      <c r="AY443" s="144"/>
      <c r="AZ443" s="144"/>
      <c r="BA443" s="144"/>
      <c r="BB443" s="144"/>
      <c r="BC443" s="144"/>
      <c r="BD443" s="144"/>
      <c r="BE443" s="144"/>
      <c r="BF443" s="144"/>
      <c r="BG443" s="144"/>
      <c r="BH443" s="144"/>
      <c r="BI443" s="144"/>
      <c r="BJ443" s="144"/>
      <c r="BK443" s="144"/>
      <c r="BL443" s="144"/>
      <c r="BM443" s="144"/>
      <c r="BN443" s="145"/>
    </row>
    <row r="444" spans="2:66" ht="20.100000000000001" customHeight="1" x14ac:dyDescent="0.25">
      <c r="B444" s="146" t="str">
        <f>IFERROR(IF(INDEX(TableEmployeeList[],Calc!$AC444,1)="","",INDEX(TableEmployeeList[],Calc!$AC444,1)),"")</f>
        <v/>
      </c>
      <c r="C444" s="147" t="str">
        <f>IFERROR(IF(INDEX(TableEmployeeList[],Calc!$AC444,2)="","",INDEX(TableEmployeeList[],Calc!$AC444,2)),"")</f>
        <v/>
      </c>
      <c r="D444" s="144"/>
      <c r="E444" s="144"/>
      <c r="F444" s="144"/>
      <c r="G444" s="144"/>
      <c r="H444" s="144"/>
      <c r="I444" s="144"/>
      <c r="J444" s="144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4"/>
      <c r="V444" s="144"/>
      <c r="W444" s="144"/>
      <c r="X444" s="144"/>
      <c r="Y444" s="144"/>
      <c r="Z444" s="144"/>
      <c r="AA444" s="144"/>
      <c r="AB444" s="144"/>
      <c r="AC444" s="144"/>
      <c r="AD444" s="144"/>
      <c r="AE444" s="144"/>
      <c r="AF444" s="144"/>
      <c r="AG444" s="144"/>
      <c r="AH444" s="144"/>
      <c r="AI444" s="234"/>
      <c r="AJ444" s="144"/>
      <c r="AK444" s="144"/>
      <c r="AL444" s="144"/>
      <c r="AM444" s="144"/>
      <c r="AN444" s="144"/>
      <c r="AO444" s="144"/>
      <c r="AP444" s="144"/>
      <c r="AQ444" s="144"/>
      <c r="AR444" s="144"/>
      <c r="AS444" s="144"/>
      <c r="AT444" s="144"/>
      <c r="AU444" s="144"/>
      <c r="AV444" s="144"/>
      <c r="AW444" s="144"/>
      <c r="AX444" s="144"/>
      <c r="AY444" s="144"/>
      <c r="AZ444" s="144"/>
      <c r="BA444" s="144"/>
      <c r="BB444" s="144"/>
      <c r="BC444" s="144"/>
      <c r="BD444" s="144"/>
      <c r="BE444" s="144"/>
      <c r="BF444" s="144"/>
      <c r="BG444" s="144"/>
      <c r="BH444" s="144"/>
      <c r="BI444" s="144"/>
      <c r="BJ444" s="144"/>
      <c r="BK444" s="144"/>
      <c r="BL444" s="144"/>
      <c r="BM444" s="144"/>
      <c r="BN444" s="145"/>
    </row>
    <row r="445" spans="2:66" ht="20.100000000000001" customHeight="1" x14ac:dyDescent="0.25">
      <c r="B445" s="146" t="str">
        <f>IFERROR(IF(INDEX(TableEmployeeList[],Calc!$AC445,1)="","",INDEX(TableEmployeeList[],Calc!$AC445,1)),"")</f>
        <v/>
      </c>
      <c r="C445" s="147" t="str">
        <f>IFERROR(IF(INDEX(TableEmployeeList[],Calc!$AC445,2)="","",INDEX(TableEmployeeList[],Calc!$AC445,2)),"")</f>
        <v/>
      </c>
      <c r="D445" s="144"/>
      <c r="E445" s="144"/>
      <c r="F445" s="144"/>
      <c r="G445" s="144"/>
      <c r="H445" s="144"/>
      <c r="I445" s="144"/>
      <c r="J445" s="144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4"/>
      <c r="W445" s="144"/>
      <c r="X445" s="144"/>
      <c r="Y445" s="144"/>
      <c r="Z445" s="144"/>
      <c r="AA445" s="144"/>
      <c r="AB445" s="144"/>
      <c r="AC445" s="144"/>
      <c r="AD445" s="144"/>
      <c r="AE445" s="144"/>
      <c r="AF445" s="144"/>
      <c r="AG445" s="144"/>
      <c r="AH445" s="144"/>
      <c r="AI445" s="234"/>
      <c r="AJ445" s="144"/>
      <c r="AK445" s="144"/>
      <c r="AL445" s="144"/>
      <c r="AM445" s="144"/>
      <c r="AN445" s="144"/>
      <c r="AO445" s="144"/>
      <c r="AP445" s="144"/>
      <c r="AQ445" s="144"/>
      <c r="AR445" s="144"/>
      <c r="AS445" s="144"/>
      <c r="AT445" s="144"/>
      <c r="AU445" s="144"/>
      <c r="AV445" s="144"/>
      <c r="AW445" s="144"/>
      <c r="AX445" s="144"/>
      <c r="AY445" s="144"/>
      <c r="AZ445" s="144"/>
      <c r="BA445" s="144"/>
      <c r="BB445" s="144"/>
      <c r="BC445" s="144"/>
      <c r="BD445" s="144"/>
      <c r="BE445" s="144"/>
      <c r="BF445" s="144"/>
      <c r="BG445" s="144"/>
      <c r="BH445" s="144"/>
      <c r="BI445" s="144"/>
      <c r="BJ445" s="144"/>
      <c r="BK445" s="144"/>
      <c r="BL445" s="144"/>
      <c r="BM445" s="144"/>
      <c r="BN445" s="145"/>
    </row>
    <row r="446" spans="2:66" ht="20.100000000000001" customHeight="1" x14ac:dyDescent="0.25">
      <c r="B446" s="146" t="str">
        <f>IFERROR(IF(INDEX(TableEmployeeList[],Calc!$AC446,1)="","",INDEX(TableEmployeeList[],Calc!$AC446,1)),"")</f>
        <v/>
      </c>
      <c r="C446" s="147" t="str">
        <f>IFERROR(IF(INDEX(TableEmployeeList[],Calc!$AC446,2)="","",INDEX(TableEmployeeList[],Calc!$AC446,2)),"")</f>
        <v/>
      </c>
      <c r="D446" s="144"/>
      <c r="E446" s="144"/>
      <c r="F446" s="144"/>
      <c r="G446" s="144"/>
      <c r="H446" s="144"/>
      <c r="I446" s="144"/>
      <c r="J446" s="144"/>
      <c r="K446" s="144"/>
      <c r="L446" s="144"/>
      <c r="M446" s="144"/>
      <c r="N446" s="144"/>
      <c r="O446" s="144"/>
      <c r="P446" s="144"/>
      <c r="Q446" s="144"/>
      <c r="R446" s="144"/>
      <c r="S446" s="144"/>
      <c r="T446" s="144"/>
      <c r="U446" s="144"/>
      <c r="V446" s="144"/>
      <c r="W446" s="144"/>
      <c r="X446" s="144"/>
      <c r="Y446" s="144"/>
      <c r="Z446" s="144"/>
      <c r="AA446" s="144"/>
      <c r="AB446" s="144"/>
      <c r="AC446" s="144"/>
      <c r="AD446" s="144"/>
      <c r="AE446" s="144"/>
      <c r="AF446" s="144"/>
      <c r="AG446" s="144"/>
      <c r="AH446" s="144"/>
      <c r="AI446" s="234"/>
      <c r="AJ446" s="144"/>
      <c r="AK446" s="144"/>
      <c r="AL446" s="144"/>
      <c r="AM446" s="144"/>
      <c r="AN446" s="144"/>
      <c r="AO446" s="144"/>
      <c r="AP446" s="144"/>
      <c r="AQ446" s="144"/>
      <c r="AR446" s="144"/>
      <c r="AS446" s="144"/>
      <c r="AT446" s="144"/>
      <c r="AU446" s="144"/>
      <c r="AV446" s="144"/>
      <c r="AW446" s="144"/>
      <c r="AX446" s="144"/>
      <c r="AY446" s="144"/>
      <c r="AZ446" s="144"/>
      <c r="BA446" s="144"/>
      <c r="BB446" s="144"/>
      <c r="BC446" s="144"/>
      <c r="BD446" s="144"/>
      <c r="BE446" s="144"/>
      <c r="BF446" s="144"/>
      <c r="BG446" s="144"/>
      <c r="BH446" s="144"/>
      <c r="BI446" s="144"/>
      <c r="BJ446" s="144"/>
      <c r="BK446" s="144"/>
      <c r="BL446" s="144"/>
      <c r="BM446" s="144"/>
      <c r="BN446" s="145"/>
    </row>
    <row r="447" spans="2:66" ht="20.100000000000001" customHeight="1" x14ac:dyDescent="0.25">
      <c r="B447" s="146" t="str">
        <f>IFERROR(IF(INDEX(TableEmployeeList[],Calc!$AC447,1)="","",INDEX(TableEmployeeList[],Calc!$AC447,1)),"")</f>
        <v/>
      </c>
      <c r="C447" s="147" t="str">
        <f>IFERROR(IF(INDEX(TableEmployeeList[],Calc!$AC447,2)="","",INDEX(TableEmployeeList[],Calc!$AC447,2)),"")</f>
        <v/>
      </c>
      <c r="D447" s="144"/>
      <c r="E447" s="144"/>
      <c r="F447" s="144"/>
      <c r="G447" s="144"/>
      <c r="H447" s="144"/>
      <c r="I447" s="144"/>
      <c r="J447" s="144"/>
      <c r="K447" s="144"/>
      <c r="L447" s="144"/>
      <c r="M447" s="144"/>
      <c r="N447" s="144"/>
      <c r="O447" s="144"/>
      <c r="P447" s="144"/>
      <c r="Q447" s="144"/>
      <c r="R447" s="144"/>
      <c r="S447" s="144"/>
      <c r="T447" s="144"/>
      <c r="U447" s="144"/>
      <c r="V447" s="144"/>
      <c r="W447" s="144"/>
      <c r="X447" s="144"/>
      <c r="Y447" s="144"/>
      <c r="Z447" s="144"/>
      <c r="AA447" s="144"/>
      <c r="AB447" s="144"/>
      <c r="AC447" s="144"/>
      <c r="AD447" s="144"/>
      <c r="AE447" s="144"/>
      <c r="AF447" s="144"/>
      <c r="AG447" s="144"/>
      <c r="AH447" s="144"/>
      <c r="AI447" s="234"/>
      <c r="AJ447" s="144"/>
      <c r="AK447" s="144"/>
      <c r="AL447" s="144"/>
      <c r="AM447" s="144"/>
      <c r="AN447" s="144"/>
      <c r="AO447" s="144"/>
      <c r="AP447" s="144"/>
      <c r="AQ447" s="144"/>
      <c r="AR447" s="144"/>
      <c r="AS447" s="144"/>
      <c r="AT447" s="144"/>
      <c r="AU447" s="144"/>
      <c r="AV447" s="144"/>
      <c r="AW447" s="144"/>
      <c r="AX447" s="144"/>
      <c r="AY447" s="144"/>
      <c r="AZ447" s="144"/>
      <c r="BA447" s="144"/>
      <c r="BB447" s="144"/>
      <c r="BC447" s="144"/>
      <c r="BD447" s="144"/>
      <c r="BE447" s="144"/>
      <c r="BF447" s="144"/>
      <c r="BG447" s="144"/>
      <c r="BH447" s="144"/>
      <c r="BI447" s="144"/>
      <c r="BJ447" s="144"/>
      <c r="BK447" s="144"/>
      <c r="BL447" s="144"/>
      <c r="BM447" s="144"/>
      <c r="BN447" s="145"/>
    </row>
    <row r="448" spans="2:66" ht="20.100000000000001" customHeight="1" x14ac:dyDescent="0.25">
      <c r="B448" s="146" t="str">
        <f>IFERROR(IF(INDEX(TableEmployeeList[],Calc!$AC448,1)="","",INDEX(TableEmployeeList[],Calc!$AC448,1)),"")</f>
        <v/>
      </c>
      <c r="C448" s="147" t="str">
        <f>IFERROR(IF(INDEX(TableEmployeeList[],Calc!$AC448,2)="","",INDEX(TableEmployeeList[],Calc!$AC448,2)),"")</f>
        <v/>
      </c>
      <c r="D448" s="144"/>
      <c r="E448" s="144"/>
      <c r="F448" s="144"/>
      <c r="G448" s="144"/>
      <c r="H448" s="144"/>
      <c r="I448" s="144"/>
      <c r="J448" s="144"/>
      <c r="K448" s="144"/>
      <c r="L448" s="144"/>
      <c r="M448" s="144"/>
      <c r="N448" s="144"/>
      <c r="O448" s="144"/>
      <c r="P448" s="144"/>
      <c r="Q448" s="144"/>
      <c r="R448" s="144"/>
      <c r="S448" s="144"/>
      <c r="T448" s="144"/>
      <c r="U448" s="144"/>
      <c r="V448" s="144"/>
      <c r="W448" s="144"/>
      <c r="X448" s="144"/>
      <c r="Y448" s="144"/>
      <c r="Z448" s="144"/>
      <c r="AA448" s="144"/>
      <c r="AB448" s="144"/>
      <c r="AC448" s="144"/>
      <c r="AD448" s="144"/>
      <c r="AE448" s="144"/>
      <c r="AF448" s="144"/>
      <c r="AG448" s="144"/>
      <c r="AH448" s="144"/>
      <c r="AI448" s="234"/>
      <c r="AJ448" s="144"/>
      <c r="AK448" s="144"/>
      <c r="AL448" s="144"/>
      <c r="AM448" s="144"/>
      <c r="AN448" s="144"/>
      <c r="AO448" s="144"/>
      <c r="AP448" s="144"/>
      <c r="AQ448" s="144"/>
      <c r="AR448" s="144"/>
      <c r="AS448" s="144"/>
      <c r="AT448" s="144"/>
      <c r="AU448" s="144"/>
      <c r="AV448" s="144"/>
      <c r="AW448" s="144"/>
      <c r="AX448" s="144"/>
      <c r="AY448" s="144"/>
      <c r="AZ448" s="144"/>
      <c r="BA448" s="144"/>
      <c r="BB448" s="144"/>
      <c r="BC448" s="144"/>
      <c r="BD448" s="144"/>
      <c r="BE448" s="144"/>
      <c r="BF448" s="144"/>
      <c r="BG448" s="144"/>
      <c r="BH448" s="144"/>
      <c r="BI448" s="144"/>
      <c r="BJ448" s="144"/>
      <c r="BK448" s="144"/>
      <c r="BL448" s="144"/>
      <c r="BM448" s="144"/>
      <c r="BN448" s="145"/>
    </row>
    <row r="449" spans="2:66" ht="20.100000000000001" customHeight="1" x14ac:dyDescent="0.25">
      <c r="B449" s="146" t="str">
        <f>IFERROR(IF(INDEX(TableEmployeeList[],Calc!$AC449,1)="","",INDEX(TableEmployeeList[],Calc!$AC449,1)),"")</f>
        <v/>
      </c>
      <c r="C449" s="147" t="str">
        <f>IFERROR(IF(INDEX(TableEmployeeList[],Calc!$AC449,2)="","",INDEX(TableEmployeeList[],Calc!$AC449,2)),"")</f>
        <v/>
      </c>
      <c r="D449" s="144"/>
      <c r="E449" s="144"/>
      <c r="F449" s="144"/>
      <c r="G449" s="144"/>
      <c r="H449" s="144"/>
      <c r="I449" s="144"/>
      <c r="J449" s="144"/>
      <c r="K449" s="144"/>
      <c r="L449" s="144"/>
      <c r="M449" s="144"/>
      <c r="N449" s="144"/>
      <c r="O449" s="144"/>
      <c r="P449" s="144"/>
      <c r="Q449" s="144"/>
      <c r="R449" s="144"/>
      <c r="S449" s="144"/>
      <c r="T449" s="144"/>
      <c r="U449" s="144"/>
      <c r="V449" s="144"/>
      <c r="W449" s="144"/>
      <c r="X449" s="144"/>
      <c r="Y449" s="144"/>
      <c r="Z449" s="144"/>
      <c r="AA449" s="144"/>
      <c r="AB449" s="144"/>
      <c r="AC449" s="144"/>
      <c r="AD449" s="144"/>
      <c r="AE449" s="144"/>
      <c r="AF449" s="144"/>
      <c r="AG449" s="144"/>
      <c r="AH449" s="144"/>
      <c r="AI449" s="234"/>
      <c r="AJ449" s="144"/>
      <c r="AK449" s="144"/>
      <c r="AL449" s="144"/>
      <c r="AM449" s="144"/>
      <c r="AN449" s="144"/>
      <c r="AO449" s="144"/>
      <c r="AP449" s="144"/>
      <c r="AQ449" s="144"/>
      <c r="AR449" s="144"/>
      <c r="AS449" s="144"/>
      <c r="AT449" s="144"/>
      <c r="AU449" s="144"/>
      <c r="AV449" s="144"/>
      <c r="AW449" s="144"/>
      <c r="AX449" s="144"/>
      <c r="AY449" s="144"/>
      <c r="AZ449" s="144"/>
      <c r="BA449" s="144"/>
      <c r="BB449" s="144"/>
      <c r="BC449" s="144"/>
      <c r="BD449" s="144"/>
      <c r="BE449" s="144"/>
      <c r="BF449" s="144"/>
      <c r="BG449" s="144"/>
      <c r="BH449" s="144"/>
      <c r="BI449" s="144"/>
      <c r="BJ449" s="144"/>
      <c r="BK449" s="144"/>
      <c r="BL449" s="144"/>
      <c r="BM449" s="144"/>
      <c r="BN449" s="145"/>
    </row>
    <row r="450" spans="2:66" ht="20.100000000000001" customHeight="1" x14ac:dyDescent="0.25">
      <c r="B450" s="146" t="str">
        <f>IFERROR(IF(INDEX(TableEmployeeList[],Calc!$AC450,1)="","",INDEX(TableEmployeeList[],Calc!$AC450,1)),"")</f>
        <v/>
      </c>
      <c r="C450" s="147" t="str">
        <f>IFERROR(IF(INDEX(TableEmployeeList[],Calc!$AC450,2)="","",INDEX(TableEmployeeList[],Calc!$AC450,2)),"")</f>
        <v/>
      </c>
      <c r="D450" s="144"/>
      <c r="E450" s="144"/>
      <c r="F450" s="144"/>
      <c r="G450" s="144"/>
      <c r="H450" s="144"/>
      <c r="I450" s="144"/>
      <c r="J450" s="144"/>
      <c r="K450" s="144"/>
      <c r="L450" s="144"/>
      <c r="M450" s="144"/>
      <c r="N450" s="144"/>
      <c r="O450" s="144"/>
      <c r="P450" s="144"/>
      <c r="Q450" s="144"/>
      <c r="R450" s="144"/>
      <c r="S450" s="144"/>
      <c r="T450" s="144"/>
      <c r="U450" s="144"/>
      <c r="V450" s="144"/>
      <c r="W450" s="144"/>
      <c r="X450" s="144"/>
      <c r="Y450" s="144"/>
      <c r="Z450" s="144"/>
      <c r="AA450" s="144"/>
      <c r="AB450" s="144"/>
      <c r="AC450" s="144"/>
      <c r="AD450" s="144"/>
      <c r="AE450" s="144"/>
      <c r="AF450" s="144"/>
      <c r="AG450" s="144"/>
      <c r="AH450" s="144"/>
      <c r="AI450" s="234"/>
      <c r="AJ450" s="144"/>
      <c r="AK450" s="144"/>
      <c r="AL450" s="144"/>
      <c r="AM450" s="144"/>
      <c r="AN450" s="144"/>
      <c r="AO450" s="144"/>
      <c r="AP450" s="144"/>
      <c r="AQ450" s="144"/>
      <c r="AR450" s="144"/>
      <c r="AS450" s="144"/>
      <c r="AT450" s="144"/>
      <c r="AU450" s="144"/>
      <c r="AV450" s="144"/>
      <c r="AW450" s="144"/>
      <c r="AX450" s="144"/>
      <c r="AY450" s="144"/>
      <c r="AZ450" s="144"/>
      <c r="BA450" s="144"/>
      <c r="BB450" s="144"/>
      <c r="BC450" s="144"/>
      <c r="BD450" s="144"/>
      <c r="BE450" s="144"/>
      <c r="BF450" s="144"/>
      <c r="BG450" s="144"/>
      <c r="BH450" s="144"/>
      <c r="BI450" s="144"/>
      <c r="BJ450" s="144"/>
      <c r="BK450" s="144"/>
      <c r="BL450" s="144"/>
      <c r="BM450" s="144"/>
      <c r="BN450" s="145"/>
    </row>
    <row r="451" spans="2:66" ht="20.100000000000001" customHeight="1" x14ac:dyDescent="0.25">
      <c r="B451" s="146" t="str">
        <f>IFERROR(IF(INDEX(TableEmployeeList[],Calc!$AC451,1)="","",INDEX(TableEmployeeList[],Calc!$AC451,1)),"")</f>
        <v/>
      </c>
      <c r="C451" s="147" t="str">
        <f>IFERROR(IF(INDEX(TableEmployeeList[],Calc!$AC451,2)="","",INDEX(TableEmployeeList[],Calc!$AC451,2)),"")</f>
        <v/>
      </c>
      <c r="D451" s="144"/>
      <c r="E451" s="144"/>
      <c r="F451" s="144"/>
      <c r="G451" s="144"/>
      <c r="H451" s="144"/>
      <c r="I451" s="144"/>
      <c r="J451" s="144"/>
      <c r="K451" s="144"/>
      <c r="L451" s="144"/>
      <c r="M451" s="144"/>
      <c r="N451" s="144"/>
      <c r="O451" s="144"/>
      <c r="P451" s="144"/>
      <c r="Q451" s="144"/>
      <c r="R451" s="144"/>
      <c r="S451" s="144"/>
      <c r="T451" s="144"/>
      <c r="U451" s="144"/>
      <c r="V451" s="144"/>
      <c r="W451" s="144"/>
      <c r="X451" s="144"/>
      <c r="Y451" s="144"/>
      <c r="Z451" s="144"/>
      <c r="AA451" s="144"/>
      <c r="AB451" s="144"/>
      <c r="AC451" s="144"/>
      <c r="AD451" s="144"/>
      <c r="AE451" s="144"/>
      <c r="AF451" s="144"/>
      <c r="AG451" s="144"/>
      <c r="AH451" s="144"/>
      <c r="AI451" s="234"/>
      <c r="AJ451" s="144"/>
      <c r="AK451" s="144"/>
      <c r="AL451" s="144"/>
      <c r="AM451" s="144"/>
      <c r="AN451" s="144"/>
      <c r="AO451" s="144"/>
      <c r="AP451" s="144"/>
      <c r="AQ451" s="144"/>
      <c r="AR451" s="144"/>
      <c r="AS451" s="144"/>
      <c r="AT451" s="144"/>
      <c r="AU451" s="144"/>
      <c r="AV451" s="144"/>
      <c r="AW451" s="144"/>
      <c r="AX451" s="144"/>
      <c r="AY451" s="144"/>
      <c r="AZ451" s="144"/>
      <c r="BA451" s="144"/>
      <c r="BB451" s="144"/>
      <c r="BC451" s="144"/>
      <c r="BD451" s="144"/>
      <c r="BE451" s="144"/>
      <c r="BF451" s="144"/>
      <c r="BG451" s="144"/>
      <c r="BH451" s="144"/>
      <c r="BI451" s="144"/>
      <c r="BJ451" s="144"/>
      <c r="BK451" s="144"/>
      <c r="BL451" s="144"/>
      <c r="BM451" s="144"/>
      <c r="BN451" s="145"/>
    </row>
    <row r="452" spans="2:66" ht="20.100000000000001" customHeight="1" x14ac:dyDescent="0.25">
      <c r="B452" s="146" t="str">
        <f>IFERROR(IF(INDEX(TableEmployeeList[],Calc!$AC452,1)="","",INDEX(TableEmployeeList[],Calc!$AC452,1)),"")</f>
        <v/>
      </c>
      <c r="C452" s="147" t="str">
        <f>IFERROR(IF(INDEX(TableEmployeeList[],Calc!$AC452,2)="","",INDEX(TableEmployeeList[],Calc!$AC452,2)),"")</f>
        <v/>
      </c>
      <c r="D452" s="144"/>
      <c r="E452" s="144"/>
      <c r="F452" s="144"/>
      <c r="G452" s="144"/>
      <c r="H452" s="144"/>
      <c r="I452" s="144"/>
      <c r="J452" s="144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4"/>
      <c r="V452" s="144"/>
      <c r="W452" s="144"/>
      <c r="X452" s="144"/>
      <c r="Y452" s="144"/>
      <c r="Z452" s="144"/>
      <c r="AA452" s="144"/>
      <c r="AB452" s="144"/>
      <c r="AC452" s="144"/>
      <c r="AD452" s="144"/>
      <c r="AE452" s="144"/>
      <c r="AF452" s="144"/>
      <c r="AG452" s="144"/>
      <c r="AH452" s="144"/>
      <c r="AI452" s="234"/>
      <c r="AJ452" s="144"/>
      <c r="AK452" s="144"/>
      <c r="AL452" s="144"/>
      <c r="AM452" s="144"/>
      <c r="AN452" s="144"/>
      <c r="AO452" s="144"/>
      <c r="AP452" s="144"/>
      <c r="AQ452" s="144"/>
      <c r="AR452" s="144"/>
      <c r="AS452" s="144"/>
      <c r="AT452" s="144"/>
      <c r="AU452" s="144"/>
      <c r="AV452" s="144"/>
      <c r="AW452" s="144"/>
      <c r="AX452" s="144"/>
      <c r="AY452" s="144"/>
      <c r="AZ452" s="144"/>
      <c r="BA452" s="144"/>
      <c r="BB452" s="144"/>
      <c r="BC452" s="144"/>
      <c r="BD452" s="144"/>
      <c r="BE452" s="144"/>
      <c r="BF452" s="144"/>
      <c r="BG452" s="144"/>
      <c r="BH452" s="144"/>
      <c r="BI452" s="144"/>
      <c r="BJ452" s="144"/>
      <c r="BK452" s="144"/>
      <c r="BL452" s="144"/>
      <c r="BM452" s="144"/>
      <c r="BN452" s="145"/>
    </row>
    <row r="453" spans="2:66" ht="20.100000000000001" customHeight="1" x14ac:dyDescent="0.25">
      <c r="B453" s="146" t="str">
        <f>IFERROR(IF(INDEX(TableEmployeeList[],Calc!$AC453,1)="","",INDEX(TableEmployeeList[],Calc!$AC453,1)),"")</f>
        <v/>
      </c>
      <c r="C453" s="147" t="str">
        <f>IFERROR(IF(INDEX(TableEmployeeList[],Calc!$AC453,2)="","",INDEX(TableEmployeeList[],Calc!$AC453,2)),"")</f>
        <v/>
      </c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O453" s="144"/>
      <c r="P453" s="144"/>
      <c r="Q453" s="144"/>
      <c r="R453" s="144"/>
      <c r="S453" s="144"/>
      <c r="T453" s="144"/>
      <c r="U453" s="144"/>
      <c r="V453" s="144"/>
      <c r="W453" s="144"/>
      <c r="X453" s="144"/>
      <c r="Y453" s="144"/>
      <c r="Z453" s="144"/>
      <c r="AA453" s="144"/>
      <c r="AB453" s="144"/>
      <c r="AC453" s="144"/>
      <c r="AD453" s="144"/>
      <c r="AE453" s="144"/>
      <c r="AF453" s="144"/>
      <c r="AG453" s="144"/>
      <c r="AH453" s="144"/>
      <c r="AI453" s="234"/>
      <c r="AJ453" s="144"/>
      <c r="AK453" s="144"/>
      <c r="AL453" s="144"/>
      <c r="AM453" s="144"/>
      <c r="AN453" s="144"/>
      <c r="AO453" s="144"/>
      <c r="AP453" s="144"/>
      <c r="AQ453" s="144"/>
      <c r="AR453" s="144"/>
      <c r="AS453" s="144"/>
      <c r="AT453" s="144"/>
      <c r="AU453" s="144"/>
      <c r="AV453" s="144"/>
      <c r="AW453" s="144"/>
      <c r="AX453" s="144"/>
      <c r="AY453" s="144"/>
      <c r="AZ453" s="144"/>
      <c r="BA453" s="144"/>
      <c r="BB453" s="144"/>
      <c r="BC453" s="144"/>
      <c r="BD453" s="144"/>
      <c r="BE453" s="144"/>
      <c r="BF453" s="144"/>
      <c r="BG453" s="144"/>
      <c r="BH453" s="144"/>
      <c r="BI453" s="144"/>
      <c r="BJ453" s="144"/>
      <c r="BK453" s="144"/>
      <c r="BL453" s="144"/>
      <c r="BM453" s="144"/>
      <c r="BN453" s="145"/>
    </row>
    <row r="454" spans="2:66" ht="20.100000000000001" customHeight="1" x14ac:dyDescent="0.25">
      <c r="B454" s="146" t="str">
        <f>IFERROR(IF(INDEX(TableEmployeeList[],Calc!$AC454,1)="","",INDEX(TableEmployeeList[],Calc!$AC454,1)),"")</f>
        <v/>
      </c>
      <c r="C454" s="147" t="str">
        <f>IFERROR(IF(INDEX(TableEmployeeList[],Calc!$AC454,2)="","",INDEX(TableEmployeeList[],Calc!$AC454,2)),"")</f>
        <v/>
      </c>
      <c r="D454" s="144"/>
      <c r="E454" s="144"/>
      <c r="F454" s="144"/>
      <c r="G454" s="144"/>
      <c r="H454" s="144"/>
      <c r="I454" s="144"/>
      <c r="J454" s="144"/>
      <c r="K454" s="144"/>
      <c r="L454" s="144"/>
      <c r="M454" s="144"/>
      <c r="N454" s="144"/>
      <c r="O454" s="144"/>
      <c r="P454" s="144"/>
      <c r="Q454" s="144"/>
      <c r="R454" s="144"/>
      <c r="S454" s="144"/>
      <c r="T454" s="144"/>
      <c r="U454" s="144"/>
      <c r="V454" s="144"/>
      <c r="W454" s="144"/>
      <c r="X454" s="144"/>
      <c r="Y454" s="144"/>
      <c r="Z454" s="144"/>
      <c r="AA454" s="144"/>
      <c r="AB454" s="144"/>
      <c r="AC454" s="144"/>
      <c r="AD454" s="144"/>
      <c r="AE454" s="144"/>
      <c r="AF454" s="144"/>
      <c r="AG454" s="144"/>
      <c r="AH454" s="144"/>
      <c r="AI454" s="234"/>
      <c r="AJ454" s="144"/>
      <c r="AK454" s="144"/>
      <c r="AL454" s="144"/>
      <c r="AM454" s="144"/>
      <c r="AN454" s="144"/>
      <c r="AO454" s="144"/>
      <c r="AP454" s="144"/>
      <c r="AQ454" s="144"/>
      <c r="AR454" s="144"/>
      <c r="AS454" s="144"/>
      <c r="AT454" s="144"/>
      <c r="AU454" s="144"/>
      <c r="AV454" s="144"/>
      <c r="AW454" s="144"/>
      <c r="AX454" s="144"/>
      <c r="AY454" s="144"/>
      <c r="AZ454" s="144"/>
      <c r="BA454" s="144"/>
      <c r="BB454" s="144"/>
      <c r="BC454" s="144"/>
      <c r="BD454" s="144"/>
      <c r="BE454" s="144"/>
      <c r="BF454" s="144"/>
      <c r="BG454" s="144"/>
      <c r="BH454" s="144"/>
      <c r="BI454" s="144"/>
      <c r="BJ454" s="144"/>
      <c r="BK454" s="144"/>
      <c r="BL454" s="144"/>
      <c r="BM454" s="144"/>
      <c r="BN454" s="145"/>
    </row>
    <row r="455" spans="2:66" ht="20.100000000000001" customHeight="1" x14ac:dyDescent="0.25">
      <c r="B455" s="146" t="str">
        <f>IFERROR(IF(INDEX(TableEmployeeList[],Calc!$AC455,1)="","",INDEX(TableEmployeeList[],Calc!$AC455,1)),"")</f>
        <v/>
      </c>
      <c r="C455" s="147" t="str">
        <f>IFERROR(IF(INDEX(TableEmployeeList[],Calc!$AC455,2)="","",INDEX(TableEmployeeList[],Calc!$AC455,2)),"")</f>
        <v/>
      </c>
      <c r="D455" s="144"/>
      <c r="E455" s="144"/>
      <c r="F455" s="144"/>
      <c r="G455" s="144"/>
      <c r="H455" s="144"/>
      <c r="I455" s="144"/>
      <c r="J455" s="144"/>
      <c r="K455" s="144"/>
      <c r="L455" s="144"/>
      <c r="M455" s="144"/>
      <c r="N455" s="144"/>
      <c r="O455" s="144"/>
      <c r="P455" s="144"/>
      <c r="Q455" s="144"/>
      <c r="R455" s="144"/>
      <c r="S455" s="144"/>
      <c r="T455" s="144"/>
      <c r="U455" s="144"/>
      <c r="V455" s="144"/>
      <c r="W455" s="144"/>
      <c r="X455" s="144"/>
      <c r="Y455" s="144"/>
      <c r="Z455" s="144"/>
      <c r="AA455" s="144"/>
      <c r="AB455" s="144"/>
      <c r="AC455" s="144"/>
      <c r="AD455" s="144"/>
      <c r="AE455" s="144"/>
      <c r="AF455" s="144"/>
      <c r="AG455" s="144"/>
      <c r="AH455" s="144"/>
      <c r="AI455" s="234"/>
      <c r="AJ455" s="144"/>
      <c r="AK455" s="144"/>
      <c r="AL455" s="144"/>
      <c r="AM455" s="144"/>
      <c r="AN455" s="144"/>
      <c r="AO455" s="144"/>
      <c r="AP455" s="144"/>
      <c r="AQ455" s="144"/>
      <c r="AR455" s="144"/>
      <c r="AS455" s="144"/>
      <c r="AT455" s="144"/>
      <c r="AU455" s="144"/>
      <c r="AV455" s="144"/>
      <c r="AW455" s="144"/>
      <c r="AX455" s="144"/>
      <c r="AY455" s="144"/>
      <c r="AZ455" s="144"/>
      <c r="BA455" s="144"/>
      <c r="BB455" s="144"/>
      <c r="BC455" s="144"/>
      <c r="BD455" s="144"/>
      <c r="BE455" s="144"/>
      <c r="BF455" s="144"/>
      <c r="BG455" s="144"/>
      <c r="BH455" s="144"/>
      <c r="BI455" s="144"/>
      <c r="BJ455" s="144"/>
      <c r="BK455" s="144"/>
      <c r="BL455" s="144"/>
      <c r="BM455" s="144"/>
      <c r="BN455" s="145"/>
    </row>
    <row r="456" spans="2:66" ht="20.100000000000001" customHeight="1" x14ac:dyDescent="0.25">
      <c r="B456" s="146" t="str">
        <f>IFERROR(IF(INDEX(TableEmployeeList[],Calc!$AC456,1)="","",INDEX(TableEmployeeList[],Calc!$AC456,1)),"")</f>
        <v/>
      </c>
      <c r="C456" s="147" t="str">
        <f>IFERROR(IF(INDEX(TableEmployeeList[],Calc!$AC456,2)="","",INDEX(TableEmployeeList[],Calc!$AC456,2)),"")</f>
        <v/>
      </c>
      <c r="D456" s="144"/>
      <c r="E456" s="144"/>
      <c r="F456" s="144"/>
      <c r="G456" s="144"/>
      <c r="H456" s="144"/>
      <c r="I456" s="144"/>
      <c r="J456" s="144"/>
      <c r="K456" s="144"/>
      <c r="L456" s="144"/>
      <c r="M456" s="144"/>
      <c r="N456" s="144"/>
      <c r="O456" s="144"/>
      <c r="P456" s="144"/>
      <c r="Q456" s="144"/>
      <c r="R456" s="144"/>
      <c r="S456" s="144"/>
      <c r="T456" s="144"/>
      <c r="U456" s="144"/>
      <c r="V456" s="144"/>
      <c r="W456" s="144"/>
      <c r="X456" s="144"/>
      <c r="Y456" s="144"/>
      <c r="Z456" s="144"/>
      <c r="AA456" s="144"/>
      <c r="AB456" s="144"/>
      <c r="AC456" s="144"/>
      <c r="AD456" s="144"/>
      <c r="AE456" s="144"/>
      <c r="AF456" s="144"/>
      <c r="AG456" s="144"/>
      <c r="AH456" s="144"/>
      <c r="AI456" s="234"/>
      <c r="AJ456" s="144"/>
      <c r="AK456" s="144"/>
      <c r="AL456" s="144"/>
      <c r="AM456" s="144"/>
      <c r="AN456" s="144"/>
      <c r="AO456" s="144"/>
      <c r="AP456" s="144"/>
      <c r="AQ456" s="144"/>
      <c r="AR456" s="144"/>
      <c r="AS456" s="144"/>
      <c r="AT456" s="144"/>
      <c r="AU456" s="144"/>
      <c r="AV456" s="144"/>
      <c r="AW456" s="144"/>
      <c r="AX456" s="144"/>
      <c r="AY456" s="144"/>
      <c r="AZ456" s="144"/>
      <c r="BA456" s="144"/>
      <c r="BB456" s="144"/>
      <c r="BC456" s="144"/>
      <c r="BD456" s="144"/>
      <c r="BE456" s="144"/>
      <c r="BF456" s="144"/>
      <c r="BG456" s="144"/>
      <c r="BH456" s="144"/>
      <c r="BI456" s="144"/>
      <c r="BJ456" s="144"/>
      <c r="BK456" s="144"/>
      <c r="BL456" s="144"/>
      <c r="BM456" s="144"/>
      <c r="BN456" s="145"/>
    </row>
    <row r="457" spans="2:66" ht="20.100000000000001" customHeight="1" x14ac:dyDescent="0.25">
      <c r="B457" s="146" t="str">
        <f>IFERROR(IF(INDEX(TableEmployeeList[],Calc!$AC457,1)="","",INDEX(TableEmployeeList[],Calc!$AC457,1)),"")</f>
        <v/>
      </c>
      <c r="C457" s="147" t="str">
        <f>IFERROR(IF(INDEX(TableEmployeeList[],Calc!$AC457,2)="","",INDEX(TableEmployeeList[],Calc!$AC457,2)),"")</f>
        <v/>
      </c>
      <c r="D457" s="144"/>
      <c r="E457" s="144"/>
      <c r="F457" s="144"/>
      <c r="G457" s="144"/>
      <c r="H457" s="144"/>
      <c r="I457" s="144"/>
      <c r="J457" s="144"/>
      <c r="K457" s="144"/>
      <c r="L457" s="144"/>
      <c r="M457" s="144"/>
      <c r="N457" s="144"/>
      <c r="O457" s="144"/>
      <c r="P457" s="144"/>
      <c r="Q457" s="144"/>
      <c r="R457" s="144"/>
      <c r="S457" s="144"/>
      <c r="T457" s="144"/>
      <c r="U457" s="144"/>
      <c r="V457" s="144"/>
      <c r="W457" s="144"/>
      <c r="X457" s="144"/>
      <c r="Y457" s="144"/>
      <c r="Z457" s="144"/>
      <c r="AA457" s="144"/>
      <c r="AB457" s="144"/>
      <c r="AC457" s="144"/>
      <c r="AD457" s="144"/>
      <c r="AE457" s="144"/>
      <c r="AF457" s="144"/>
      <c r="AG457" s="144"/>
      <c r="AH457" s="144"/>
      <c r="AI457" s="234"/>
      <c r="AJ457" s="144"/>
      <c r="AK457" s="144"/>
      <c r="AL457" s="144"/>
      <c r="AM457" s="144"/>
      <c r="AN457" s="144"/>
      <c r="AO457" s="144"/>
      <c r="AP457" s="144"/>
      <c r="AQ457" s="144"/>
      <c r="AR457" s="144"/>
      <c r="AS457" s="144"/>
      <c r="AT457" s="144"/>
      <c r="AU457" s="144"/>
      <c r="AV457" s="144"/>
      <c r="AW457" s="144"/>
      <c r="AX457" s="144"/>
      <c r="AY457" s="144"/>
      <c r="AZ457" s="144"/>
      <c r="BA457" s="144"/>
      <c r="BB457" s="144"/>
      <c r="BC457" s="144"/>
      <c r="BD457" s="144"/>
      <c r="BE457" s="144"/>
      <c r="BF457" s="144"/>
      <c r="BG457" s="144"/>
      <c r="BH457" s="144"/>
      <c r="BI457" s="144"/>
      <c r="BJ457" s="144"/>
      <c r="BK457" s="144"/>
      <c r="BL457" s="144"/>
      <c r="BM457" s="144"/>
      <c r="BN457" s="145"/>
    </row>
    <row r="458" spans="2:66" ht="20.100000000000001" customHeight="1" x14ac:dyDescent="0.25">
      <c r="B458" s="146" t="str">
        <f>IFERROR(IF(INDEX(TableEmployeeList[],Calc!$AC458,1)="","",INDEX(TableEmployeeList[],Calc!$AC458,1)),"")</f>
        <v/>
      </c>
      <c r="C458" s="147" t="str">
        <f>IFERROR(IF(INDEX(TableEmployeeList[],Calc!$AC458,2)="","",INDEX(TableEmployeeList[],Calc!$AC458,2)),"")</f>
        <v/>
      </c>
      <c r="D458" s="144"/>
      <c r="E458" s="144"/>
      <c r="F458" s="144"/>
      <c r="G458" s="144"/>
      <c r="H458" s="144"/>
      <c r="I458" s="144"/>
      <c r="J458" s="144"/>
      <c r="K458" s="144"/>
      <c r="L458" s="144"/>
      <c r="M458" s="144"/>
      <c r="N458" s="144"/>
      <c r="O458" s="144"/>
      <c r="P458" s="144"/>
      <c r="Q458" s="144"/>
      <c r="R458" s="144"/>
      <c r="S458" s="144"/>
      <c r="T458" s="144"/>
      <c r="U458" s="144"/>
      <c r="V458" s="144"/>
      <c r="W458" s="144"/>
      <c r="X458" s="144"/>
      <c r="Y458" s="144"/>
      <c r="Z458" s="144"/>
      <c r="AA458" s="144"/>
      <c r="AB458" s="144"/>
      <c r="AC458" s="144"/>
      <c r="AD458" s="144"/>
      <c r="AE458" s="144"/>
      <c r="AF458" s="144"/>
      <c r="AG458" s="144"/>
      <c r="AH458" s="144"/>
      <c r="AI458" s="234"/>
      <c r="AJ458" s="144"/>
      <c r="AK458" s="144"/>
      <c r="AL458" s="144"/>
      <c r="AM458" s="144"/>
      <c r="AN458" s="144"/>
      <c r="AO458" s="144"/>
      <c r="AP458" s="144"/>
      <c r="AQ458" s="144"/>
      <c r="AR458" s="144"/>
      <c r="AS458" s="144"/>
      <c r="AT458" s="144"/>
      <c r="AU458" s="144"/>
      <c r="AV458" s="144"/>
      <c r="AW458" s="144"/>
      <c r="AX458" s="144"/>
      <c r="AY458" s="144"/>
      <c r="AZ458" s="144"/>
      <c r="BA458" s="144"/>
      <c r="BB458" s="144"/>
      <c r="BC458" s="144"/>
      <c r="BD458" s="144"/>
      <c r="BE458" s="144"/>
      <c r="BF458" s="144"/>
      <c r="BG458" s="144"/>
      <c r="BH458" s="144"/>
      <c r="BI458" s="144"/>
      <c r="BJ458" s="144"/>
      <c r="BK458" s="144"/>
      <c r="BL458" s="144"/>
      <c r="BM458" s="144"/>
      <c r="BN458" s="145"/>
    </row>
    <row r="459" spans="2:66" ht="20.100000000000001" customHeight="1" x14ac:dyDescent="0.25">
      <c r="B459" s="146" t="str">
        <f>IFERROR(IF(INDEX(TableEmployeeList[],Calc!$AC459,1)="","",INDEX(TableEmployeeList[],Calc!$AC459,1)),"")</f>
        <v/>
      </c>
      <c r="C459" s="147" t="str">
        <f>IFERROR(IF(INDEX(TableEmployeeList[],Calc!$AC459,2)="","",INDEX(TableEmployeeList[],Calc!$AC459,2)),"")</f>
        <v/>
      </c>
      <c r="D459" s="144"/>
      <c r="E459" s="144"/>
      <c r="F459" s="144"/>
      <c r="G459" s="144"/>
      <c r="H459" s="144"/>
      <c r="I459" s="144"/>
      <c r="J459" s="144"/>
      <c r="K459" s="144"/>
      <c r="L459" s="144"/>
      <c r="M459" s="144"/>
      <c r="N459" s="144"/>
      <c r="O459" s="144"/>
      <c r="P459" s="144"/>
      <c r="Q459" s="144"/>
      <c r="R459" s="144"/>
      <c r="S459" s="144"/>
      <c r="T459" s="144"/>
      <c r="U459" s="144"/>
      <c r="V459" s="144"/>
      <c r="W459" s="144"/>
      <c r="X459" s="144"/>
      <c r="Y459" s="144"/>
      <c r="Z459" s="144"/>
      <c r="AA459" s="144"/>
      <c r="AB459" s="144"/>
      <c r="AC459" s="144"/>
      <c r="AD459" s="144"/>
      <c r="AE459" s="144"/>
      <c r="AF459" s="144"/>
      <c r="AG459" s="144"/>
      <c r="AH459" s="144"/>
      <c r="AI459" s="234"/>
      <c r="AJ459" s="144"/>
      <c r="AK459" s="144"/>
      <c r="AL459" s="144"/>
      <c r="AM459" s="144"/>
      <c r="AN459" s="144"/>
      <c r="AO459" s="144"/>
      <c r="AP459" s="144"/>
      <c r="AQ459" s="144"/>
      <c r="AR459" s="144"/>
      <c r="AS459" s="144"/>
      <c r="AT459" s="144"/>
      <c r="AU459" s="144"/>
      <c r="AV459" s="144"/>
      <c r="AW459" s="144"/>
      <c r="AX459" s="144"/>
      <c r="AY459" s="144"/>
      <c r="AZ459" s="144"/>
      <c r="BA459" s="144"/>
      <c r="BB459" s="144"/>
      <c r="BC459" s="144"/>
      <c r="BD459" s="144"/>
      <c r="BE459" s="144"/>
      <c r="BF459" s="144"/>
      <c r="BG459" s="144"/>
      <c r="BH459" s="144"/>
      <c r="BI459" s="144"/>
      <c r="BJ459" s="144"/>
      <c r="BK459" s="144"/>
      <c r="BL459" s="144"/>
      <c r="BM459" s="144"/>
      <c r="BN459" s="145"/>
    </row>
    <row r="460" spans="2:66" ht="20.100000000000001" customHeight="1" x14ac:dyDescent="0.25">
      <c r="B460" s="146" t="str">
        <f>IFERROR(IF(INDEX(TableEmployeeList[],Calc!$AC460,1)="","",INDEX(TableEmployeeList[],Calc!$AC460,1)),"")</f>
        <v/>
      </c>
      <c r="C460" s="147" t="str">
        <f>IFERROR(IF(INDEX(TableEmployeeList[],Calc!$AC460,2)="","",INDEX(TableEmployeeList[],Calc!$AC460,2)),"")</f>
        <v/>
      </c>
      <c r="D460" s="144"/>
      <c r="E460" s="144"/>
      <c r="F460" s="144"/>
      <c r="G460" s="144"/>
      <c r="H460" s="144"/>
      <c r="I460" s="144"/>
      <c r="J460" s="144"/>
      <c r="K460" s="144"/>
      <c r="L460" s="144"/>
      <c r="M460" s="144"/>
      <c r="N460" s="144"/>
      <c r="O460" s="144"/>
      <c r="P460" s="144"/>
      <c r="Q460" s="144"/>
      <c r="R460" s="144"/>
      <c r="S460" s="144"/>
      <c r="T460" s="144"/>
      <c r="U460" s="144"/>
      <c r="V460" s="144"/>
      <c r="W460" s="144"/>
      <c r="X460" s="144"/>
      <c r="Y460" s="144"/>
      <c r="Z460" s="144"/>
      <c r="AA460" s="144"/>
      <c r="AB460" s="144"/>
      <c r="AC460" s="144"/>
      <c r="AD460" s="144"/>
      <c r="AE460" s="144"/>
      <c r="AF460" s="144"/>
      <c r="AG460" s="144"/>
      <c r="AH460" s="144"/>
      <c r="AI460" s="234"/>
      <c r="AJ460" s="144"/>
      <c r="AK460" s="144"/>
      <c r="AL460" s="144"/>
      <c r="AM460" s="144"/>
      <c r="AN460" s="144"/>
      <c r="AO460" s="144"/>
      <c r="AP460" s="144"/>
      <c r="AQ460" s="144"/>
      <c r="AR460" s="144"/>
      <c r="AS460" s="144"/>
      <c r="AT460" s="144"/>
      <c r="AU460" s="144"/>
      <c r="AV460" s="144"/>
      <c r="AW460" s="144"/>
      <c r="AX460" s="144"/>
      <c r="AY460" s="144"/>
      <c r="AZ460" s="144"/>
      <c r="BA460" s="144"/>
      <c r="BB460" s="144"/>
      <c r="BC460" s="144"/>
      <c r="BD460" s="144"/>
      <c r="BE460" s="144"/>
      <c r="BF460" s="144"/>
      <c r="BG460" s="144"/>
      <c r="BH460" s="144"/>
      <c r="BI460" s="144"/>
      <c r="BJ460" s="144"/>
      <c r="BK460" s="144"/>
      <c r="BL460" s="144"/>
      <c r="BM460" s="144"/>
      <c r="BN460" s="145"/>
    </row>
    <row r="461" spans="2:66" ht="20.100000000000001" customHeight="1" x14ac:dyDescent="0.25">
      <c r="B461" s="146" t="str">
        <f>IFERROR(IF(INDEX(TableEmployeeList[],Calc!$AC461,1)="","",INDEX(TableEmployeeList[],Calc!$AC461,1)),"")</f>
        <v/>
      </c>
      <c r="C461" s="147" t="str">
        <f>IFERROR(IF(INDEX(TableEmployeeList[],Calc!$AC461,2)="","",INDEX(TableEmployeeList[],Calc!$AC461,2)),"")</f>
        <v/>
      </c>
      <c r="D461" s="144"/>
      <c r="E461" s="144"/>
      <c r="F461" s="144"/>
      <c r="G461" s="144"/>
      <c r="H461" s="144"/>
      <c r="I461" s="144"/>
      <c r="J461" s="144"/>
      <c r="K461" s="144"/>
      <c r="L461" s="144"/>
      <c r="M461" s="144"/>
      <c r="N461" s="144"/>
      <c r="O461" s="144"/>
      <c r="P461" s="144"/>
      <c r="Q461" s="144"/>
      <c r="R461" s="144"/>
      <c r="S461" s="144"/>
      <c r="T461" s="144"/>
      <c r="U461" s="144"/>
      <c r="V461" s="144"/>
      <c r="W461" s="144"/>
      <c r="X461" s="144"/>
      <c r="Y461" s="144"/>
      <c r="Z461" s="144"/>
      <c r="AA461" s="144"/>
      <c r="AB461" s="144"/>
      <c r="AC461" s="144"/>
      <c r="AD461" s="144"/>
      <c r="AE461" s="144"/>
      <c r="AF461" s="144"/>
      <c r="AG461" s="144"/>
      <c r="AH461" s="144"/>
      <c r="AI461" s="234"/>
      <c r="AJ461" s="144"/>
      <c r="AK461" s="144"/>
      <c r="AL461" s="144"/>
      <c r="AM461" s="144"/>
      <c r="AN461" s="144"/>
      <c r="AO461" s="144"/>
      <c r="AP461" s="144"/>
      <c r="AQ461" s="144"/>
      <c r="AR461" s="144"/>
      <c r="AS461" s="144"/>
      <c r="AT461" s="144"/>
      <c r="AU461" s="144"/>
      <c r="AV461" s="144"/>
      <c r="AW461" s="144"/>
      <c r="AX461" s="144"/>
      <c r="AY461" s="144"/>
      <c r="AZ461" s="144"/>
      <c r="BA461" s="144"/>
      <c r="BB461" s="144"/>
      <c r="BC461" s="144"/>
      <c r="BD461" s="144"/>
      <c r="BE461" s="144"/>
      <c r="BF461" s="144"/>
      <c r="BG461" s="144"/>
      <c r="BH461" s="144"/>
      <c r="BI461" s="144"/>
      <c r="BJ461" s="144"/>
      <c r="BK461" s="144"/>
      <c r="BL461" s="144"/>
      <c r="BM461" s="144"/>
      <c r="BN461" s="145"/>
    </row>
    <row r="462" spans="2:66" ht="20.100000000000001" customHeight="1" x14ac:dyDescent="0.25">
      <c r="B462" s="146" t="str">
        <f>IFERROR(IF(INDEX(TableEmployeeList[],Calc!$AC462,1)="","",INDEX(TableEmployeeList[],Calc!$AC462,1)),"")</f>
        <v/>
      </c>
      <c r="C462" s="147" t="str">
        <f>IFERROR(IF(INDEX(TableEmployeeList[],Calc!$AC462,2)="","",INDEX(TableEmployeeList[],Calc!$AC462,2)),"")</f>
        <v/>
      </c>
      <c r="D462" s="144"/>
      <c r="E462" s="144"/>
      <c r="F462" s="144"/>
      <c r="G462" s="144"/>
      <c r="H462" s="144"/>
      <c r="I462" s="144"/>
      <c r="J462" s="144"/>
      <c r="K462" s="144"/>
      <c r="L462" s="144"/>
      <c r="M462" s="144"/>
      <c r="N462" s="144"/>
      <c r="O462" s="144"/>
      <c r="P462" s="144"/>
      <c r="Q462" s="144"/>
      <c r="R462" s="144"/>
      <c r="S462" s="144"/>
      <c r="T462" s="144"/>
      <c r="U462" s="144"/>
      <c r="V462" s="144"/>
      <c r="W462" s="144"/>
      <c r="X462" s="144"/>
      <c r="Y462" s="144"/>
      <c r="Z462" s="144"/>
      <c r="AA462" s="144"/>
      <c r="AB462" s="144"/>
      <c r="AC462" s="144"/>
      <c r="AD462" s="144"/>
      <c r="AE462" s="144"/>
      <c r="AF462" s="144"/>
      <c r="AG462" s="144"/>
      <c r="AH462" s="144"/>
      <c r="AI462" s="234"/>
      <c r="AJ462" s="144"/>
      <c r="AK462" s="144"/>
      <c r="AL462" s="144"/>
      <c r="AM462" s="144"/>
      <c r="AN462" s="144"/>
      <c r="AO462" s="144"/>
      <c r="AP462" s="144"/>
      <c r="AQ462" s="144"/>
      <c r="AR462" s="144"/>
      <c r="AS462" s="144"/>
      <c r="AT462" s="144"/>
      <c r="AU462" s="144"/>
      <c r="AV462" s="144"/>
      <c r="AW462" s="144"/>
      <c r="AX462" s="144"/>
      <c r="AY462" s="144"/>
      <c r="AZ462" s="144"/>
      <c r="BA462" s="144"/>
      <c r="BB462" s="144"/>
      <c r="BC462" s="144"/>
      <c r="BD462" s="144"/>
      <c r="BE462" s="144"/>
      <c r="BF462" s="144"/>
      <c r="BG462" s="144"/>
      <c r="BH462" s="144"/>
      <c r="BI462" s="144"/>
      <c r="BJ462" s="144"/>
      <c r="BK462" s="144"/>
      <c r="BL462" s="144"/>
      <c r="BM462" s="144"/>
      <c r="BN462" s="145"/>
    </row>
    <row r="463" spans="2:66" ht="20.100000000000001" customHeight="1" x14ac:dyDescent="0.25">
      <c r="B463" s="146" t="str">
        <f>IFERROR(IF(INDEX(TableEmployeeList[],Calc!$AC463,1)="","",INDEX(TableEmployeeList[],Calc!$AC463,1)),"")</f>
        <v/>
      </c>
      <c r="C463" s="147" t="str">
        <f>IFERROR(IF(INDEX(TableEmployeeList[],Calc!$AC463,2)="","",INDEX(TableEmployeeList[],Calc!$AC463,2)),"")</f>
        <v/>
      </c>
      <c r="D463" s="144"/>
      <c r="E463" s="144"/>
      <c r="F463" s="144"/>
      <c r="G463" s="144"/>
      <c r="H463" s="144"/>
      <c r="I463" s="144"/>
      <c r="J463" s="144"/>
      <c r="K463" s="144"/>
      <c r="L463" s="144"/>
      <c r="M463" s="144"/>
      <c r="N463" s="144"/>
      <c r="O463" s="144"/>
      <c r="P463" s="144"/>
      <c r="Q463" s="144"/>
      <c r="R463" s="144"/>
      <c r="S463" s="144"/>
      <c r="T463" s="144"/>
      <c r="U463" s="144"/>
      <c r="V463" s="144"/>
      <c r="W463" s="144"/>
      <c r="X463" s="144"/>
      <c r="Y463" s="144"/>
      <c r="Z463" s="144"/>
      <c r="AA463" s="144"/>
      <c r="AB463" s="144"/>
      <c r="AC463" s="144"/>
      <c r="AD463" s="144"/>
      <c r="AE463" s="144"/>
      <c r="AF463" s="144"/>
      <c r="AG463" s="144"/>
      <c r="AH463" s="144"/>
      <c r="AI463" s="234"/>
      <c r="AJ463" s="144"/>
      <c r="AK463" s="144"/>
      <c r="AL463" s="144"/>
      <c r="AM463" s="144"/>
      <c r="AN463" s="144"/>
      <c r="AO463" s="144"/>
      <c r="AP463" s="144"/>
      <c r="AQ463" s="144"/>
      <c r="AR463" s="144"/>
      <c r="AS463" s="144"/>
      <c r="AT463" s="144"/>
      <c r="AU463" s="144"/>
      <c r="AV463" s="144"/>
      <c r="AW463" s="144"/>
      <c r="AX463" s="144"/>
      <c r="AY463" s="144"/>
      <c r="AZ463" s="144"/>
      <c r="BA463" s="144"/>
      <c r="BB463" s="144"/>
      <c r="BC463" s="144"/>
      <c r="BD463" s="144"/>
      <c r="BE463" s="144"/>
      <c r="BF463" s="144"/>
      <c r="BG463" s="144"/>
      <c r="BH463" s="144"/>
      <c r="BI463" s="144"/>
      <c r="BJ463" s="144"/>
      <c r="BK463" s="144"/>
      <c r="BL463" s="144"/>
      <c r="BM463" s="144"/>
      <c r="BN463" s="145"/>
    </row>
    <row r="464" spans="2:66" ht="20.100000000000001" customHeight="1" x14ac:dyDescent="0.25">
      <c r="B464" s="146" t="str">
        <f>IFERROR(IF(INDEX(TableEmployeeList[],Calc!$AC464,1)="","",INDEX(TableEmployeeList[],Calc!$AC464,1)),"")</f>
        <v/>
      </c>
      <c r="C464" s="147" t="str">
        <f>IFERROR(IF(INDEX(TableEmployeeList[],Calc!$AC464,2)="","",INDEX(TableEmployeeList[],Calc!$AC464,2)),"")</f>
        <v/>
      </c>
      <c r="D464" s="144"/>
      <c r="E464" s="144"/>
      <c r="F464" s="144"/>
      <c r="G464" s="144"/>
      <c r="H464" s="144"/>
      <c r="I464" s="144"/>
      <c r="J464" s="144"/>
      <c r="K464" s="144"/>
      <c r="L464" s="144"/>
      <c r="M464" s="144"/>
      <c r="N464" s="144"/>
      <c r="O464" s="144"/>
      <c r="P464" s="144"/>
      <c r="Q464" s="144"/>
      <c r="R464" s="144"/>
      <c r="S464" s="144"/>
      <c r="T464" s="144"/>
      <c r="U464" s="144"/>
      <c r="V464" s="144"/>
      <c r="W464" s="144"/>
      <c r="X464" s="144"/>
      <c r="Y464" s="144"/>
      <c r="Z464" s="144"/>
      <c r="AA464" s="144"/>
      <c r="AB464" s="144"/>
      <c r="AC464" s="144"/>
      <c r="AD464" s="144"/>
      <c r="AE464" s="144"/>
      <c r="AF464" s="144"/>
      <c r="AG464" s="144"/>
      <c r="AH464" s="144"/>
      <c r="AI464" s="234"/>
      <c r="AJ464" s="144"/>
      <c r="AK464" s="144"/>
      <c r="AL464" s="144"/>
      <c r="AM464" s="144"/>
      <c r="AN464" s="144"/>
      <c r="AO464" s="144"/>
      <c r="AP464" s="144"/>
      <c r="AQ464" s="144"/>
      <c r="AR464" s="144"/>
      <c r="AS464" s="144"/>
      <c r="AT464" s="144"/>
      <c r="AU464" s="144"/>
      <c r="AV464" s="144"/>
      <c r="AW464" s="144"/>
      <c r="AX464" s="144"/>
      <c r="AY464" s="144"/>
      <c r="AZ464" s="144"/>
      <c r="BA464" s="144"/>
      <c r="BB464" s="144"/>
      <c r="BC464" s="144"/>
      <c r="BD464" s="144"/>
      <c r="BE464" s="144"/>
      <c r="BF464" s="144"/>
      <c r="BG464" s="144"/>
      <c r="BH464" s="144"/>
      <c r="BI464" s="144"/>
      <c r="BJ464" s="144"/>
      <c r="BK464" s="144"/>
      <c r="BL464" s="144"/>
      <c r="BM464" s="144"/>
      <c r="BN464" s="145"/>
    </row>
    <row r="465" spans="2:66" ht="20.100000000000001" customHeight="1" x14ac:dyDescent="0.25">
      <c r="B465" s="146" t="str">
        <f>IFERROR(IF(INDEX(TableEmployeeList[],Calc!$AC465,1)="","",INDEX(TableEmployeeList[],Calc!$AC465,1)),"")</f>
        <v/>
      </c>
      <c r="C465" s="147" t="str">
        <f>IFERROR(IF(INDEX(TableEmployeeList[],Calc!$AC465,2)="","",INDEX(TableEmployeeList[],Calc!$AC465,2)),"")</f>
        <v/>
      </c>
      <c r="D465" s="144"/>
      <c r="E465" s="144"/>
      <c r="F465" s="144"/>
      <c r="G465" s="144"/>
      <c r="H465" s="144"/>
      <c r="I465" s="144"/>
      <c r="J465" s="144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4"/>
      <c r="W465" s="144"/>
      <c r="X465" s="144"/>
      <c r="Y465" s="144"/>
      <c r="Z465" s="144"/>
      <c r="AA465" s="144"/>
      <c r="AB465" s="144"/>
      <c r="AC465" s="144"/>
      <c r="AD465" s="144"/>
      <c r="AE465" s="144"/>
      <c r="AF465" s="144"/>
      <c r="AG465" s="144"/>
      <c r="AH465" s="144"/>
      <c r="AI465" s="234"/>
      <c r="AJ465" s="144"/>
      <c r="AK465" s="144"/>
      <c r="AL465" s="144"/>
      <c r="AM465" s="144"/>
      <c r="AN465" s="144"/>
      <c r="AO465" s="144"/>
      <c r="AP465" s="144"/>
      <c r="AQ465" s="144"/>
      <c r="AR465" s="144"/>
      <c r="AS465" s="144"/>
      <c r="AT465" s="144"/>
      <c r="AU465" s="144"/>
      <c r="AV465" s="144"/>
      <c r="AW465" s="144"/>
      <c r="AX465" s="144"/>
      <c r="AY465" s="144"/>
      <c r="AZ465" s="144"/>
      <c r="BA465" s="144"/>
      <c r="BB465" s="144"/>
      <c r="BC465" s="144"/>
      <c r="BD465" s="144"/>
      <c r="BE465" s="144"/>
      <c r="BF465" s="144"/>
      <c r="BG465" s="144"/>
      <c r="BH465" s="144"/>
      <c r="BI465" s="144"/>
      <c r="BJ465" s="144"/>
      <c r="BK465" s="144"/>
      <c r="BL465" s="144"/>
      <c r="BM465" s="144"/>
      <c r="BN465" s="145"/>
    </row>
    <row r="466" spans="2:66" ht="20.100000000000001" customHeight="1" x14ac:dyDescent="0.25">
      <c r="B466" s="146" t="str">
        <f>IFERROR(IF(INDEX(TableEmployeeList[],Calc!$AC466,1)="","",INDEX(TableEmployeeList[],Calc!$AC466,1)),"")</f>
        <v/>
      </c>
      <c r="C466" s="147" t="str">
        <f>IFERROR(IF(INDEX(TableEmployeeList[],Calc!$AC466,2)="","",INDEX(TableEmployeeList[],Calc!$AC466,2)),"")</f>
        <v/>
      </c>
      <c r="D466" s="144"/>
      <c r="E466" s="144"/>
      <c r="F466" s="144"/>
      <c r="G466" s="144"/>
      <c r="H466" s="144"/>
      <c r="I466" s="144"/>
      <c r="J466" s="144"/>
      <c r="K466" s="144"/>
      <c r="L466" s="144"/>
      <c r="M466" s="144"/>
      <c r="N466" s="144"/>
      <c r="O466" s="144"/>
      <c r="P466" s="144"/>
      <c r="Q466" s="144"/>
      <c r="R466" s="144"/>
      <c r="S466" s="144"/>
      <c r="T466" s="144"/>
      <c r="U466" s="144"/>
      <c r="V466" s="144"/>
      <c r="W466" s="144"/>
      <c r="X466" s="144"/>
      <c r="Y466" s="144"/>
      <c r="Z466" s="144"/>
      <c r="AA466" s="144"/>
      <c r="AB466" s="144"/>
      <c r="AC466" s="144"/>
      <c r="AD466" s="144"/>
      <c r="AE466" s="144"/>
      <c r="AF466" s="144"/>
      <c r="AG466" s="144"/>
      <c r="AH466" s="144"/>
      <c r="AI466" s="234"/>
      <c r="AJ466" s="144"/>
      <c r="AK466" s="144"/>
      <c r="AL466" s="144"/>
      <c r="AM466" s="144"/>
      <c r="AN466" s="144"/>
      <c r="AO466" s="144"/>
      <c r="AP466" s="144"/>
      <c r="AQ466" s="144"/>
      <c r="AR466" s="144"/>
      <c r="AS466" s="144"/>
      <c r="AT466" s="144"/>
      <c r="AU466" s="144"/>
      <c r="AV466" s="144"/>
      <c r="AW466" s="144"/>
      <c r="AX466" s="144"/>
      <c r="AY466" s="144"/>
      <c r="AZ466" s="144"/>
      <c r="BA466" s="144"/>
      <c r="BB466" s="144"/>
      <c r="BC466" s="144"/>
      <c r="BD466" s="144"/>
      <c r="BE466" s="144"/>
      <c r="BF466" s="144"/>
      <c r="BG466" s="144"/>
      <c r="BH466" s="144"/>
      <c r="BI466" s="144"/>
      <c r="BJ466" s="144"/>
      <c r="BK466" s="144"/>
      <c r="BL466" s="144"/>
      <c r="BM466" s="144"/>
      <c r="BN466" s="145"/>
    </row>
    <row r="467" spans="2:66" ht="20.100000000000001" customHeight="1" x14ac:dyDescent="0.25">
      <c r="B467" s="146" t="str">
        <f>IFERROR(IF(INDEX(TableEmployeeList[],Calc!$AC467,1)="","",INDEX(TableEmployeeList[],Calc!$AC467,1)),"")</f>
        <v/>
      </c>
      <c r="C467" s="147" t="str">
        <f>IFERROR(IF(INDEX(TableEmployeeList[],Calc!$AC467,2)="","",INDEX(TableEmployeeList[],Calc!$AC467,2)),"")</f>
        <v/>
      </c>
      <c r="D467" s="144"/>
      <c r="E467" s="144"/>
      <c r="F467" s="144"/>
      <c r="G467" s="144"/>
      <c r="H467" s="144"/>
      <c r="I467" s="144"/>
      <c r="J467" s="144"/>
      <c r="K467" s="144"/>
      <c r="L467" s="144"/>
      <c r="M467" s="144"/>
      <c r="N467" s="144"/>
      <c r="O467" s="144"/>
      <c r="P467" s="144"/>
      <c r="Q467" s="144"/>
      <c r="R467" s="144"/>
      <c r="S467" s="144"/>
      <c r="T467" s="144"/>
      <c r="U467" s="144"/>
      <c r="V467" s="144"/>
      <c r="W467" s="144"/>
      <c r="X467" s="144"/>
      <c r="Y467" s="144"/>
      <c r="Z467" s="144"/>
      <c r="AA467" s="144"/>
      <c r="AB467" s="144"/>
      <c r="AC467" s="144"/>
      <c r="AD467" s="144"/>
      <c r="AE467" s="144"/>
      <c r="AF467" s="144"/>
      <c r="AG467" s="144"/>
      <c r="AH467" s="144"/>
      <c r="AI467" s="234"/>
      <c r="AJ467" s="144"/>
      <c r="AK467" s="144"/>
      <c r="AL467" s="144"/>
      <c r="AM467" s="144"/>
      <c r="AN467" s="144"/>
      <c r="AO467" s="144"/>
      <c r="AP467" s="144"/>
      <c r="AQ467" s="144"/>
      <c r="AR467" s="144"/>
      <c r="AS467" s="144"/>
      <c r="AT467" s="144"/>
      <c r="AU467" s="144"/>
      <c r="AV467" s="144"/>
      <c r="AW467" s="144"/>
      <c r="AX467" s="144"/>
      <c r="AY467" s="144"/>
      <c r="AZ467" s="144"/>
      <c r="BA467" s="144"/>
      <c r="BB467" s="144"/>
      <c r="BC467" s="144"/>
      <c r="BD467" s="144"/>
      <c r="BE467" s="144"/>
      <c r="BF467" s="144"/>
      <c r="BG467" s="144"/>
      <c r="BH467" s="144"/>
      <c r="BI467" s="144"/>
      <c r="BJ467" s="144"/>
      <c r="BK467" s="144"/>
      <c r="BL467" s="144"/>
      <c r="BM467" s="144"/>
      <c r="BN467" s="145"/>
    </row>
    <row r="468" spans="2:66" ht="20.100000000000001" customHeight="1" x14ac:dyDescent="0.25">
      <c r="B468" s="146" t="str">
        <f>IFERROR(IF(INDEX(TableEmployeeList[],Calc!$AC468,1)="","",INDEX(TableEmployeeList[],Calc!$AC468,1)),"")</f>
        <v/>
      </c>
      <c r="C468" s="147" t="str">
        <f>IFERROR(IF(INDEX(TableEmployeeList[],Calc!$AC468,2)="","",INDEX(TableEmployeeList[],Calc!$AC468,2)),"")</f>
        <v/>
      </c>
      <c r="D468" s="144"/>
      <c r="E468" s="144"/>
      <c r="F468" s="144"/>
      <c r="G468" s="144"/>
      <c r="H468" s="144"/>
      <c r="I468" s="144"/>
      <c r="J468" s="144"/>
      <c r="K468" s="144"/>
      <c r="L468" s="144"/>
      <c r="M468" s="144"/>
      <c r="N468" s="144"/>
      <c r="O468" s="144"/>
      <c r="P468" s="144"/>
      <c r="Q468" s="144"/>
      <c r="R468" s="144"/>
      <c r="S468" s="144"/>
      <c r="T468" s="144"/>
      <c r="U468" s="144"/>
      <c r="V468" s="144"/>
      <c r="W468" s="144"/>
      <c r="X468" s="144"/>
      <c r="Y468" s="144"/>
      <c r="Z468" s="144"/>
      <c r="AA468" s="144"/>
      <c r="AB468" s="144"/>
      <c r="AC468" s="144"/>
      <c r="AD468" s="144"/>
      <c r="AE468" s="144"/>
      <c r="AF468" s="144"/>
      <c r="AG468" s="144"/>
      <c r="AH468" s="144"/>
      <c r="AI468" s="234"/>
      <c r="AJ468" s="144"/>
      <c r="AK468" s="144"/>
      <c r="AL468" s="144"/>
      <c r="AM468" s="144"/>
      <c r="AN468" s="144"/>
      <c r="AO468" s="144"/>
      <c r="AP468" s="144"/>
      <c r="AQ468" s="144"/>
      <c r="AR468" s="144"/>
      <c r="AS468" s="144"/>
      <c r="AT468" s="144"/>
      <c r="AU468" s="144"/>
      <c r="AV468" s="144"/>
      <c r="AW468" s="144"/>
      <c r="AX468" s="144"/>
      <c r="AY468" s="144"/>
      <c r="AZ468" s="144"/>
      <c r="BA468" s="144"/>
      <c r="BB468" s="144"/>
      <c r="BC468" s="144"/>
      <c r="BD468" s="144"/>
      <c r="BE468" s="144"/>
      <c r="BF468" s="144"/>
      <c r="BG468" s="144"/>
      <c r="BH468" s="144"/>
      <c r="BI468" s="144"/>
      <c r="BJ468" s="144"/>
      <c r="BK468" s="144"/>
      <c r="BL468" s="144"/>
      <c r="BM468" s="144"/>
      <c r="BN468" s="145"/>
    </row>
    <row r="469" spans="2:66" ht="20.100000000000001" customHeight="1" x14ac:dyDescent="0.25">
      <c r="B469" s="146" t="str">
        <f>IFERROR(IF(INDEX(TableEmployeeList[],Calc!$AC469,1)="","",INDEX(TableEmployeeList[],Calc!$AC469,1)),"")</f>
        <v/>
      </c>
      <c r="C469" s="147" t="str">
        <f>IFERROR(IF(INDEX(TableEmployeeList[],Calc!$AC469,2)="","",INDEX(TableEmployeeList[],Calc!$AC469,2)),"")</f>
        <v/>
      </c>
      <c r="D469" s="144"/>
      <c r="E469" s="144"/>
      <c r="F469" s="144"/>
      <c r="G469" s="144"/>
      <c r="H469" s="144"/>
      <c r="I469" s="144"/>
      <c r="J469" s="144"/>
      <c r="K469" s="144"/>
      <c r="L469" s="144"/>
      <c r="M469" s="144"/>
      <c r="N469" s="144"/>
      <c r="O469" s="144"/>
      <c r="P469" s="144"/>
      <c r="Q469" s="144"/>
      <c r="R469" s="144"/>
      <c r="S469" s="144"/>
      <c r="T469" s="144"/>
      <c r="U469" s="144"/>
      <c r="V469" s="144"/>
      <c r="W469" s="144"/>
      <c r="X469" s="144"/>
      <c r="Y469" s="144"/>
      <c r="Z469" s="144"/>
      <c r="AA469" s="144"/>
      <c r="AB469" s="144"/>
      <c r="AC469" s="144"/>
      <c r="AD469" s="144"/>
      <c r="AE469" s="144"/>
      <c r="AF469" s="144"/>
      <c r="AG469" s="144"/>
      <c r="AH469" s="144"/>
      <c r="AI469" s="234"/>
      <c r="AJ469" s="144"/>
      <c r="AK469" s="144"/>
      <c r="AL469" s="144"/>
      <c r="AM469" s="144"/>
      <c r="AN469" s="144"/>
      <c r="AO469" s="144"/>
      <c r="AP469" s="144"/>
      <c r="AQ469" s="144"/>
      <c r="AR469" s="144"/>
      <c r="AS469" s="144"/>
      <c r="AT469" s="144"/>
      <c r="AU469" s="144"/>
      <c r="AV469" s="144"/>
      <c r="AW469" s="144"/>
      <c r="AX469" s="144"/>
      <c r="AY469" s="144"/>
      <c r="AZ469" s="144"/>
      <c r="BA469" s="144"/>
      <c r="BB469" s="144"/>
      <c r="BC469" s="144"/>
      <c r="BD469" s="144"/>
      <c r="BE469" s="144"/>
      <c r="BF469" s="144"/>
      <c r="BG469" s="144"/>
      <c r="BH469" s="144"/>
      <c r="BI469" s="144"/>
      <c r="BJ469" s="144"/>
      <c r="BK469" s="144"/>
      <c r="BL469" s="144"/>
      <c r="BM469" s="144"/>
      <c r="BN469" s="145"/>
    </row>
    <row r="470" spans="2:66" ht="20.100000000000001" customHeight="1" x14ac:dyDescent="0.25">
      <c r="B470" s="146" t="str">
        <f>IFERROR(IF(INDEX(TableEmployeeList[],Calc!$AC470,1)="","",INDEX(TableEmployeeList[],Calc!$AC470,1)),"")</f>
        <v/>
      </c>
      <c r="C470" s="147" t="str">
        <f>IFERROR(IF(INDEX(TableEmployeeList[],Calc!$AC470,2)="","",INDEX(TableEmployeeList[],Calc!$AC470,2)),"")</f>
        <v/>
      </c>
      <c r="D470" s="144"/>
      <c r="E470" s="144"/>
      <c r="F470" s="144"/>
      <c r="G470" s="144"/>
      <c r="H470" s="144"/>
      <c r="I470" s="144"/>
      <c r="J470" s="144"/>
      <c r="K470" s="144"/>
      <c r="L470" s="144"/>
      <c r="M470" s="144"/>
      <c r="N470" s="144"/>
      <c r="O470" s="144"/>
      <c r="P470" s="144"/>
      <c r="Q470" s="144"/>
      <c r="R470" s="144"/>
      <c r="S470" s="144"/>
      <c r="T470" s="144"/>
      <c r="U470" s="144"/>
      <c r="V470" s="144"/>
      <c r="W470" s="144"/>
      <c r="X470" s="144"/>
      <c r="Y470" s="144"/>
      <c r="Z470" s="144"/>
      <c r="AA470" s="144"/>
      <c r="AB470" s="144"/>
      <c r="AC470" s="144"/>
      <c r="AD470" s="144"/>
      <c r="AE470" s="144"/>
      <c r="AF470" s="144"/>
      <c r="AG470" s="144"/>
      <c r="AH470" s="144"/>
      <c r="AI470" s="234"/>
      <c r="AJ470" s="144"/>
      <c r="AK470" s="144"/>
      <c r="AL470" s="144"/>
      <c r="AM470" s="144"/>
      <c r="AN470" s="144"/>
      <c r="AO470" s="144"/>
      <c r="AP470" s="144"/>
      <c r="AQ470" s="144"/>
      <c r="AR470" s="144"/>
      <c r="AS470" s="144"/>
      <c r="AT470" s="144"/>
      <c r="AU470" s="144"/>
      <c r="AV470" s="144"/>
      <c r="AW470" s="144"/>
      <c r="AX470" s="144"/>
      <c r="AY470" s="144"/>
      <c r="AZ470" s="144"/>
      <c r="BA470" s="144"/>
      <c r="BB470" s="144"/>
      <c r="BC470" s="144"/>
      <c r="BD470" s="144"/>
      <c r="BE470" s="144"/>
      <c r="BF470" s="144"/>
      <c r="BG470" s="144"/>
      <c r="BH470" s="144"/>
      <c r="BI470" s="144"/>
      <c r="BJ470" s="144"/>
      <c r="BK470" s="144"/>
      <c r="BL470" s="144"/>
      <c r="BM470" s="144"/>
      <c r="BN470" s="145"/>
    </row>
    <row r="471" spans="2:66" ht="20.100000000000001" customHeight="1" x14ac:dyDescent="0.25">
      <c r="B471" s="146" t="str">
        <f>IFERROR(IF(INDEX(TableEmployeeList[],Calc!$AC471,1)="","",INDEX(TableEmployeeList[],Calc!$AC471,1)),"")</f>
        <v/>
      </c>
      <c r="C471" s="147" t="str">
        <f>IFERROR(IF(INDEX(TableEmployeeList[],Calc!$AC471,2)="","",INDEX(TableEmployeeList[],Calc!$AC471,2)),"")</f>
        <v/>
      </c>
      <c r="D471" s="144"/>
      <c r="E471" s="144"/>
      <c r="F471" s="144"/>
      <c r="G471" s="144"/>
      <c r="H471" s="144"/>
      <c r="I471" s="144"/>
      <c r="J471" s="144"/>
      <c r="K471" s="144"/>
      <c r="L471" s="144"/>
      <c r="M471" s="144"/>
      <c r="N471" s="144"/>
      <c r="O471" s="144"/>
      <c r="P471" s="144"/>
      <c r="Q471" s="144"/>
      <c r="R471" s="144"/>
      <c r="S471" s="144"/>
      <c r="T471" s="144"/>
      <c r="U471" s="144"/>
      <c r="V471" s="144"/>
      <c r="W471" s="144"/>
      <c r="X471" s="144"/>
      <c r="Y471" s="144"/>
      <c r="Z471" s="144"/>
      <c r="AA471" s="144"/>
      <c r="AB471" s="144"/>
      <c r="AC471" s="144"/>
      <c r="AD471" s="144"/>
      <c r="AE471" s="144"/>
      <c r="AF471" s="144"/>
      <c r="AG471" s="144"/>
      <c r="AH471" s="144"/>
      <c r="AI471" s="234"/>
      <c r="AJ471" s="144"/>
      <c r="AK471" s="144"/>
      <c r="AL471" s="144"/>
      <c r="AM471" s="144"/>
      <c r="AN471" s="144"/>
      <c r="AO471" s="144"/>
      <c r="AP471" s="144"/>
      <c r="AQ471" s="144"/>
      <c r="AR471" s="144"/>
      <c r="AS471" s="144"/>
      <c r="AT471" s="144"/>
      <c r="AU471" s="144"/>
      <c r="AV471" s="144"/>
      <c r="AW471" s="144"/>
      <c r="AX471" s="144"/>
      <c r="AY471" s="144"/>
      <c r="AZ471" s="144"/>
      <c r="BA471" s="144"/>
      <c r="BB471" s="144"/>
      <c r="BC471" s="144"/>
      <c r="BD471" s="144"/>
      <c r="BE471" s="144"/>
      <c r="BF471" s="144"/>
      <c r="BG471" s="144"/>
      <c r="BH471" s="144"/>
      <c r="BI471" s="144"/>
      <c r="BJ471" s="144"/>
      <c r="BK471" s="144"/>
      <c r="BL471" s="144"/>
      <c r="BM471" s="144"/>
      <c r="BN471" s="145"/>
    </row>
    <row r="472" spans="2:66" ht="20.100000000000001" customHeight="1" x14ac:dyDescent="0.25">
      <c r="B472" s="146" t="str">
        <f>IFERROR(IF(INDEX(TableEmployeeList[],Calc!$AC472,1)="","",INDEX(TableEmployeeList[],Calc!$AC472,1)),"")</f>
        <v/>
      </c>
      <c r="C472" s="147" t="str">
        <f>IFERROR(IF(INDEX(TableEmployeeList[],Calc!$AC472,2)="","",INDEX(TableEmployeeList[],Calc!$AC472,2)),"")</f>
        <v/>
      </c>
      <c r="D472" s="144"/>
      <c r="E472" s="144"/>
      <c r="F472" s="144"/>
      <c r="G472" s="144"/>
      <c r="H472" s="144"/>
      <c r="I472" s="144"/>
      <c r="J472" s="144"/>
      <c r="K472" s="144"/>
      <c r="L472" s="144"/>
      <c r="M472" s="144"/>
      <c r="N472" s="144"/>
      <c r="O472" s="144"/>
      <c r="P472" s="144"/>
      <c r="Q472" s="144"/>
      <c r="R472" s="144"/>
      <c r="S472" s="144"/>
      <c r="T472" s="144"/>
      <c r="U472" s="144"/>
      <c r="V472" s="144"/>
      <c r="W472" s="144"/>
      <c r="X472" s="144"/>
      <c r="Y472" s="144"/>
      <c r="Z472" s="144"/>
      <c r="AA472" s="144"/>
      <c r="AB472" s="144"/>
      <c r="AC472" s="144"/>
      <c r="AD472" s="144"/>
      <c r="AE472" s="144"/>
      <c r="AF472" s="144"/>
      <c r="AG472" s="144"/>
      <c r="AH472" s="144"/>
      <c r="AI472" s="234"/>
      <c r="AJ472" s="144"/>
      <c r="AK472" s="144"/>
      <c r="AL472" s="144"/>
      <c r="AM472" s="144"/>
      <c r="AN472" s="144"/>
      <c r="AO472" s="144"/>
      <c r="AP472" s="144"/>
      <c r="AQ472" s="144"/>
      <c r="AR472" s="144"/>
      <c r="AS472" s="144"/>
      <c r="AT472" s="144"/>
      <c r="AU472" s="144"/>
      <c r="AV472" s="144"/>
      <c r="AW472" s="144"/>
      <c r="AX472" s="144"/>
      <c r="AY472" s="144"/>
      <c r="AZ472" s="144"/>
      <c r="BA472" s="144"/>
      <c r="BB472" s="144"/>
      <c r="BC472" s="144"/>
      <c r="BD472" s="144"/>
      <c r="BE472" s="144"/>
      <c r="BF472" s="144"/>
      <c r="BG472" s="144"/>
      <c r="BH472" s="144"/>
      <c r="BI472" s="144"/>
      <c r="BJ472" s="144"/>
      <c r="BK472" s="144"/>
      <c r="BL472" s="144"/>
      <c r="BM472" s="144"/>
      <c r="BN472" s="145"/>
    </row>
    <row r="473" spans="2:66" ht="20.100000000000001" customHeight="1" x14ac:dyDescent="0.25">
      <c r="B473" s="146" t="str">
        <f>IFERROR(IF(INDEX(TableEmployeeList[],Calc!$AC473,1)="","",INDEX(TableEmployeeList[],Calc!$AC473,1)),"")</f>
        <v/>
      </c>
      <c r="C473" s="147" t="str">
        <f>IFERROR(IF(INDEX(TableEmployeeList[],Calc!$AC473,2)="","",INDEX(TableEmployeeList[],Calc!$AC473,2)),"")</f>
        <v/>
      </c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4"/>
      <c r="W473" s="144"/>
      <c r="X473" s="144"/>
      <c r="Y473" s="144"/>
      <c r="Z473" s="144"/>
      <c r="AA473" s="144"/>
      <c r="AB473" s="144"/>
      <c r="AC473" s="144"/>
      <c r="AD473" s="144"/>
      <c r="AE473" s="144"/>
      <c r="AF473" s="144"/>
      <c r="AG473" s="144"/>
      <c r="AH473" s="144"/>
      <c r="AI473" s="234"/>
      <c r="AJ473" s="144"/>
      <c r="AK473" s="144"/>
      <c r="AL473" s="144"/>
      <c r="AM473" s="144"/>
      <c r="AN473" s="144"/>
      <c r="AO473" s="144"/>
      <c r="AP473" s="144"/>
      <c r="AQ473" s="144"/>
      <c r="AR473" s="144"/>
      <c r="AS473" s="144"/>
      <c r="AT473" s="144"/>
      <c r="AU473" s="144"/>
      <c r="AV473" s="144"/>
      <c r="AW473" s="144"/>
      <c r="AX473" s="144"/>
      <c r="AY473" s="144"/>
      <c r="AZ473" s="144"/>
      <c r="BA473" s="144"/>
      <c r="BB473" s="144"/>
      <c r="BC473" s="144"/>
      <c r="BD473" s="144"/>
      <c r="BE473" s="144"/>
      <c r="BF473" s="144"/>
      <c r="BG473" s="144"/>
      <c r="BH473" s="144"/>
      <c r="BI473" s="144"/>
      <c r="BJ473" s="144"/>
      <c r="BK473" s="144"/>
      <c r="BL473" s="144"/>
      <c r="BM473" s="144"/>
      <c r="BN473" s="145"/>
    </row>
    <row r="474" spans="2:66" ht="20.100000000000001" customHeight="1" x14ac:dyDescent="0.25">
      <c r="B474" s="146" t="str">
        <f>IFERROR(IF(INDEX(TableEmployeeList[],Calc!$AC474,1)="","",INDEX(TableEmployeeList[],Calc!$AC474,1)),"")</f>
        <v/>
      </c>
      <c r="C474" s="147" t="str">
        <f>IFERROR(IF(INDEX(TableEmployeeList[],Calc!$AC474,2)="","",INDEX(TableEmployeeList[],Calc!$AC474,2)),"")</f>
        <v/>
      </c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/>
      <c r="O474" s="144"/>
      <c r="P474" s="144"/>
      <c r="Q474" s="144"/>
      <c r="R474" s="144"/>
      <c r="S474" s="144"/>
      <c r="T474" s="144"/>
      <c r="U474" s="144"/>
      <c r="V474" s="144"/>
      <c r="W474" s="144"/>
      <c r="X474" s="144"/>
      <c r="Y474" s="144"/>
      <c r="Z474" s="144"/>
      <c r="AA474" s="144"/>
      <c r="AB474" s="144"/>
      <c r="AC474" s="144"/>
      <c r="AD474" s="144"/>
      <c r="AE474" s="144"/>
      <c r="AF474" s="144"/>
      <c r="AG474" s="144"/>
      <c r="AH474" s="144"/>
      <c r="AI474" s="234"/>
      <c r="AJ474" s="144"/>
      <c r="AK474" s="144"/>
      <c r="AL474" s="144"/>
      <c r="AM474" s="144"/>
      <c r="AN474" s="144"/>
      <c r="AO474" s="144"/>
      <c r="AP474" s="144"/>
      <c r="AQ474" s="144"/>
      <c r="AR474" s="144"/>
      <c r="AS474" s="144"/>
      <c r="AT474" s="144"/>
      <c r="AU474" s="144"/>
      <c r="AV474" s="144"/>
      <c r="AW474" s="144"/>
      <c r="AX474" s="144"/>
      <c r="AY474" s="144"/>
      <c r="AZ474" s="144"/>
      <c r="BA474" s="144"/>
      <c r="BB474" s="144"/>
      <c r="BC474" s="144"/>
      <c r="BD474" s="144"/>
      <c r="BE474" s="144"/>
      <c r="BF474" s="144"/>
      <c r="BG474" s="144"/>
      <c r="BH474" s="144"/>
      <c r="BI474" s="144"/>
      <c r="BJ474" s="144"/>
      <c r="BK474" s="144"/>
      <c r="BL474" s="144"/>
      <c r="BM474" s="144"/>
      <c r="BN474" s="145"/>
    </row>
    <row r="475" spans="2:66" ht="20.100000000000001" customHeight="1" x14ac:dyDescent="0.25">
      <c r="B475" s="146" t="str">
        <f>IFERROR(IF(INDEX(TableEmployeeList[],Calc!$AC475,1)="","",INDEX(TableEmployeeList[],Calc!$AC475,1)),"")</f>
        <v/>
      </c>
      <c r="C475" s="147" t="str">
        <f>IFERROR(IF(INDEX(TableEmployeeList[],Calc!$AC475,2)="","",INDEX(TableEmployeeList[],Calc!$AC475,2)),"")</f>
        <v/>
      </c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4"/>
      <c r="AA475" s="144"/>
      <c r="AB475" s="144"/>
      <c r="AC475" s="144"/>
      <c r="AD475" s="144"/>
      <c r="AE475" s="144"/>
      <c r="AF475" s="144"/>
      <c r="AG475" s="144"/>
      <c r="AH475" s="144"/>
      <c r="AI475" s="234"/>
      <c r="AJ475" s="144"/>
      <c r="AK475" s="144"/>
      <c r="AL475" s="144"/>
      <c r="AM475" s="144"/>
      <c r="AN475" s="144"/>
      <c r="AO475" s="144"/>
      <c r="AP475" s="144"/>
      <c r="AQ475" s="144"/>
      <c r="AR475" s="144"/>
      <c r="AS475" s="144"/>
      <c r="AT475" s="144"/>
      <c r="AU475" s="144"/>
      <c r="AV475" s="144"/>
      <c r="AW475" s="144"/>
      <c r="AX475" s="144"/>
      <c r="AY475" s="144"/>
      <c r="AZ475" s="144"/>
      <c r="BA475" s="144"/>
      <c r="BB475" s="144"/>
      <c r="BC475" s="144"/>
      <c r="BD475" s="144"/>
      <c r="BE475" s="144"/>
      <c r="BF475" s="144"/>
      <c r="BG475" s="144"/>
      <c r="BH475" s="144"/>
      <c r="BI475" s="144"/>
      <c r="BJ475" s="144"/>
      <c r="BK475" s="144"/>
      <c r="BL475" s="144"/>
      <c r="BM475" s="144"/>
      <c r="BN475" s="145"/>
    </row>
    <row r="476" spans="2:66" ht="20.100000000000001" customHeight="1" x14ac:dyDescent="0.25">
      <c r="B476" s="146" t="str">
        <f>IFERROR(IF(INDEX(TableEmployeeList[],Calc!$AC476,1)="","",INDEX(TableEmployeeList[],Calc!$AC476,1)),"")</f>
        <v/>
      </c>
      <c r="C476" s="147" t="str">
        <f>IFERROR(IF(INDEX(TableEmployeeList[],Calc!$AC476,2)="","",INDEX(TableEmployeeList[],Calc!$AC476,2)),"")</f>
        <v/>
      </c>
      <c r="D476" s="144"/>
      <c r="E476" s="144"/>
      <c r="F476" s="144"/>
      <c r="G476" s="144"/>
      <c r="H476" s="144"/>
      <c r="I476" s="144"/>
      <c r="J476" s="144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4"/>
      <c r="V476" s="144"/>
      <c r="W476" s="144"/>
      <c r="X476" s="144"/>
      <c r="Y476" s="144"/>
      <c r="Z476" s="144"/>
      <c r="AA476" s="144"/>
      <c r="AB476" s="144"/>
      <c r="AC476" s="144"/>
      <c r="AD476" s="144"/>
      <c r="AE476" s="144"/>
      <c r="AF476" s="144"/>
      <c r="AG476" s="144"/>
      <c r="AH476" s="144"/>
      <c r="AI476" s="234"/>
      <c r="AJ476" s="144"/>
      <c r="AK476" s="144"/>
      <c r="AL476" s="144"/>
      <c r="AM476" s="144"/>
      <c r="AN476" s="144"/>
      <c r="AO476" s="144"/>
      <c r="AP476" s="144"/>
      <c r="AQ476" s="144"/>
      <c r="AR476" s="144"/>
      <c r="AS476" s="144"/>
      <c r="AT476" s="144"/>
      <c r="AU476" s="144"/>
      <c r="AV476" s="144"/>
      <c r="AW476" s="144"/>
      <c r="AX476" s="144"/>
      <c r="AY476" s="144"/>
      <c r="AZ476" s="144"/>
      <c r="BA476" s="144"/>
      <c r="BB476" s="144"/>
      <c r="BC476" s="144"/>
      <c r="BD476" s="144"/>
      <c r="BE476" s="144"/>
      <c r="BF476" s="144"/>
      <c r="BG476" s="144"/>
      <c r="BH476" s="144"/>
      <c r="BI476" s="144"/>
      <c r="BJ476" s="144"/>
      <c r="BK476" s="144"/>
      <c r="BL476" s="144"/>
      <c r="BM476" s="144"/>
      <c r="BN476" s="145"/>
    </row>
    <row r="477" spans="2:66" ht="20.100000000000001" customHeight="1" x14ac:dyDescent="0.25">
      <c r="B477" s="146" t="str">
        <f>IFERROR(IF(INDEX(TableEmployeeList[],Calc!$AC477,1)="","",INDEX(TableEmployeeList[],Calc!$AC477,1)),"")</f>
        <v/>
      </c>
      <c r="C477" s="147" t="str">
        <f>IFERROR(IF(INDEX(TableEmployeeList[],Calc!$AC477,2)="","",INDEX(TableEmployeeList[],Calc!$AC477,2)),"")</f>
        <v/>
      </c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4"/>
      <c r="AC477" s="144"/>
      <c r="AD477" s="144"/>
      <c r="AE477" s="144"/>
      <c r="AF477" s="144"/>
      <c r="AG477" s="144"/>
      <c r="AH477" s="144"/>
      <c r="AI477" s="234"/>
      <c r="AJ477" s="144"/>
      <c r="AK477" s="144"/>
      <c r="AL477" s="144"/>
      <c r="AM477" s="144"/>
      <c r="AN477" s="144"/>
      <c r="AO477" s="144"/>
      <c r="AP477" s="144"/>
      <c r="AQ477" s="144"/>
      <c r="AR477" s="144"/>
      <c r="AS477" s="144"/>
      <c r="AT477" s="144"/>
      <c r="AU477" s="144"/>
      <c r="AV477" s="144"/>
      <c r="AW477" s="144"/>
      <c r="AX477" s="144"/>
      <c r="AY477" s="144"/>
      <c r="AZ477" s="144"/>
      <c r="BA477" s="144"/>
      <c r="BB477" s="144"/>
      <c r="BC477" s="144"/>
      <c r="BD477" s="144"/>
      <c r="BE477" s="144"/>
      <c r="BF477" s="144"/>
      <c r="BG477" s="144"/>
      <c r="BH477" s="144"/>
      <c r="BI477" s="144"/>
      <c r="BJ477" s="144"/>
      <c r="BK477" s="144"/>
      <c r="BL477" s="144"/>
      <c r="BM477" s="144"/>
      <c r="BN477" s="145"/>
    </row>
    <row r="478" spans="2:66" ht="20.100000000000001" customHeight="1" x14ac:dyDescent="0.25">
      <c r="B478" s="146" t="str">
        <f>IFERROR(IF(INDEX(TableEmployeeList[],Calc!$AC478,1)="","",INDEX(TableEmployeeList[],Calc!$AC478,1)),"")</f>
        <v/>
      </c>
      <c r="C478" s="147" t="str">
        <f>IFERROR(IF(INDEX(TableEmployeeList[],Calc!$AC478,2)="","",INDEX(TableEmployeeList[],Calc!$AC478,2)),"")</f>
        <v/>
      </c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4"/>
      <c r="AC478" s="144"/>
      <c r="AD478" s="144"/>
      <c r="AE478" s="144"/>
      <c r="AF478" s="144"/>
      <c r="AG478" s="144"/>
      <c r="AH478" s="144"/>
      <c r="AI478" s="234"/>
      <c r="AJ478" s="144"/>
      <c r="AK478" s="144"/>
      <c r="AL478" s="144"/>
      <c r="AM478" s="144"/>
      <c r="AN478" s="144"/>
      <c r="AO478" s="144"/>
      <c r="AP478" s="144"/>
      <c r="AQ478" s="144"/>
      <c r="AR478" s="144"/>
      <c r="AS478" s="144"/>
      <c r="AT478" s="144"/>
      <c r="AU478" s="144"/>
      <c r="AV478" s="144"/>
      <c r="AW478" s="144"/>
      <c r="AX478" s="144"/>
      <c r="AY478" s="144"/>
      <c r="AZ478" s="144"/>
      <c r="BA478" s="144"/>
      <c r="BB478" s="144"/>
      <c r="BC478" s="144"/>
      <c r="BD478" s="144"/>
      <c r="BE478" s="144"/>
      <c r="BF478" s="144"/>
      <c r="BG478" s="144"/>
      <c r="BH478" s="144"/>
      <c r="BI478" s="144"/>
      <c r="BJ478" s="144"/>
      <c r="BK478" s="144"/>
      <c r="BL478" s="144"/>
      <c r="BM478" s="144"/>
      <c r="BN478" s="145"/>
    </row>
    <row r="479" spans="2:66" ht="20.100000000000001" customHeight="1" x14ac:dyDescent="0.25">
      <c r="B479" s="146" t="str">
        <f>IFERROR(IF(INDEX(TableEmployeeList[],Calc!$AC479,1)="","",INDEX(TableEmployeeList[],Calc!$AC479,1)),"")</f>
        <v/>
      </c>
      <c r="C479" s="147" t="str">
        <f>IFERROR(IF(INDEX(TableEmployeeList[],Calc!$AC479,2)="","",INDEX(TableEmployeeList[],Calc!$AC479,2)),"")</f>
        <v/>
      </c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4"/>
      <c r="AC479" s="144"/>
      <c r="AD479" s="144"/>
      <c r="AE479" s="144"/>
      <c r="AF479" s="144"/>
      <c r="AG479" s="144"/>
      <c r="AH479" s="144"/>
      <c r="AI479" s="234"/>
      <c r="AJ479" s="144"/>
      <c r="AK479" s="144"/>
      <c r="AL479" s="144"/>
      <c r="AM479" s="144"/>
      <c r="AN479" s="144"/>
      <c r="AO479" s="144"/>
      <c r="AP479" s="144"/>
      <c r="AQ479" s="144"/>
      <c r="AR479" s="144"/>
      <c r="AS479" s="144"/>
      <c r="AT479" s="144"/>
      <c r="AU479" s="144"/>
      <c r="AV479" s="144"/>
      <c r="AW479" s="144"/>
      <c r="AX479" s="144"/>
      <c r="AY479" s="144"/>
      <c r="AZ479" s="144"/>
      <c r="BA479" s="144"/>
      <c r="BB479" s="144"/>
      <c r="BC479" s="144"/>
      <c r="BD479" s="144"/>
      <c r="BE479" s="144"/>
      <c r="BF479" s="144"/>
      <c r="BG479" s="144"/>
      <c r="BH479" s="144"/>
      <c r="BI479" s="144"/>
      <c r="BJ479" s="144"/>
      <c r="BK479" s="144"/>
      <c r="BL479" s="144"/>
      <c r="BM479" s="144"/>
      <c r="BN479" s="145"/>
    </row>
    <row r="480" spans="2:66" ht="20.100000000000001" customHeight="1" x14ac:dyDescent="0.25">
      <c r="B480" s="146" t="str">
        <f>IFERROR(IF(INDEX(TableEmployeeList[],Calc!$AC480,1)="","",INDEX(TableEmployeeList[],Calc!$AC480,1)),"")</f>
        <v/>
      </c>
      <c r="C480" s="147" t="str">
        <f>IFERROR(IF(INDEX(TableEmployeeList[],Calc!$AC480,2)="","",INDEX(TableEmployeeList[],Calc!$AC480,2)),"")</f>
        <v/>
      </c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4"/>
      <c r="AC480" s="144"/>
      <c r="AD480" s="144"/>
      <c r="AE480" s="144"/>
      <c r="AF480" s="144"/>
      <c r="AG480" s="144"/>
      <c r="AH480" s="144"/>
      <c r="AI480" s="234"/>
      <c r="AJ480" s="144"/>
      <c r="AK480" s="144"/>
      <c r="AL480" s="144"/>
      <c r="AM480" s="144"/>
      <c r="AN480" s="144"/>
      <c r="AO480" s="144"/>
      <c r="AP480" s="144"/>
      <c r="AQ480" s="144"/>
      <c r="AR480" s="144"/>
      <c r="AS480" s="144"/>
      <c r="AT480" s="144"/>
      <c r="AU480" s="144"/>
      <c r="AV480" s="144"/>
      <c r="AW480" s="144"/>
      <c r="AX480" s="144"/>
      <c r="AY480" s="144"/>
      <c r="AZ480" s="144"/>
      <c r="BA480" s="144"/>
      <c r="BB480" s="144"/>
      <c r="BC480" s="144"/>
      <c r="BD480" s="144"/>
      <c r="BE480" s="144"/>
      <c r="BF480" s="144"/>
      <c r="BG480" s="144"/>
      <c r="BH480" s="144"/>
      <c r="BI480" s="144"/>
      <c r="BJ480" s="144"/>
      <c r="BK480" s="144"/>
      <c r="BL480" s="144"/>
      <c r="BM480" s="144"/>
      <c r="BN480" s="145"/>
    </row>
    <row r="481" spans="2:66" ht="20.100000000000001" customHeight="1" x14ac:dyDescent="0.25">
      <c r="B481" s="146" t="str">
        <f>IFERROR(IF(INDEX(TableEmployeeList[],Calc!$AC481,1)="","",INDEX(TableEmployeeList[],Calc!$AC481,1)),"")</f>
        <v/>
      </c>
      <c r="C481" s="147" t="str">
        <f>IFERROR(IF(INDEX(TableEmployeeList[],Calc!$AC481,2)="","",INDEX(TableEmployeeList[],Calc!$AC481,2)),"")</f>
        <v/>
      </c>
      <c r="D481" s="144"/>
      <c r="E481" s="144"/>
      <c r="F481" s="144"/>
      <c r="G481" s="144"/>
      <c r="H481" s="144"/>
      <c r="I481" s="144"/>
      <c r="J481" s="144"/>
      <c r="K481" s="144"/>
      <c r="L481" s="144"/>
      <c r="M481" s="144"/>
      <c r="N481" s="144"/>
      <c r="O481" s="144"/>
      <c r="P481" s="144"/>
      <c r="Q481" s="144"/>
      <c r="R481" s="144"/>
      <c r="S481" s="144"/>
      <c r="T481" s="144"/>
      <c r="U481" s="144"/>
      <c r="V481" s="144"/>
      <c r="W481" s="144"/>
      <c r="X481" s="144"/>
      <c r="Y481" s="144"/>
      <c r="Z481" s="144"/>
      <c r="AA481" s="144"/>
      <c r="AB481" s="144"/>
      <c r="AC481" s="144"/>
      <c r="AD481" s="144"/>
      <c r="AE481" s="144"/>
      <c r="AF481" s="144"/>
      <c r="AG481" s="144"/>
      <c r="AH481" s="144"/>
      <c r="AI481" s="234"/>
      <c r="AJ481" s="144"/>
      <c r="AK481" s="144"/>
      <c r="AL481" s="144"/>
      <c r="AM481" s="144"/>
      <c r="AN481" s="144"/>
      <c r="AO481" s="144"/>
      <c r="AP481" s="144"/>
      <c r="AQ481" s="144"/>
      <c r="AR481" s="144"/>
      <c r="AS481" s="144"/>
      <c r="AT481" s="144"/>
      <c r="AU481" s="144"/>
      <c r="AV481" s="144"/>
      <c r="AW481" s="144"/>
      <c r="AX481" s="144"/>
      <c r="AY481" s="144"/>
      <c r="AZ481" s="144"/>
      <c r="BA481" s="144"/>
      <c r="BB481" s="144"/>
      <c r="BC481" s="144"/>
      <c r="BD481" s="144"/>
      <c r="BE481" s="144"/>
      <c r="BF481" s="144"/>
      <c r="BG481" s="144"/>
      <c r="BH481" s="144"/>
      <c r="BI481" s="144"/>
      <c r="BJ481" s="144"/>
      <c r="BK481" s="144"/>
      <c r="BL481" s="144"/>
      <c r="BM481" s="144"/>
      <c r="BN481" s="145"/>
    </row>
    <row r="482" spans="2:66" ht="20.100000000000001" customHeight="1" x14ac:dyDescent="0.25">
      <c r="B482" s="146" t="str">
        <f>IFERROR(IF(INDEX(TableEmployeeList[],Calc!$AC482,1)="","",INDEX(TableEmployeeList[],Calc!$AC482,1)),"")</f>
        <v/>
      </c>
      <c r="C482" s="147" t="str">
        <f>IFERROR(IF(INDEX(TableEmployeeList[],Calc!$AC482,2)="","",INDEX(TableEmployeeList[],Calc!$AC482,2)),"")</f>
        <v/>
      </c>
      <c r="D482" s="144"/>
      <c r="E482" s="144"/>
      <c r="F482" s="144"/>
      <c r="G482" s="144"/>
      <c r="H482" s="144"/>
      <c r="I482" s="144"/>
      <c r="J482" s="144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4"/>
      <c r="W482" s="144"/>
      <c r="X482" s="144"/>
      <c r="Y482" s="144"/>
      <c r="Z482" s="144"/>
      <c r="AA482" s="144"/>
      <c r="AB482" s="144"/>
      <c r="AC482" s="144"/>
      <c r="AD482" s="144"/>
      <c r="AE482" s="144"/>
      <c r="AF482" s="144"/>
      <c r="AG482" s="144"/>
      <c r="AH482" s="144"/>
      <c r="AI482" s="234"/>
      <c r="AJ482" s="144"/>
      <c r="AK482" s="144"/>
      <c r="AL482" s="144"/>
      <c r="AM482" s="144"/>
      <c r="AN482" s="144"/>
      <c r="AO482" s="144"/>
      <c r="AP482" s="144"/>
      <c r="AQ482" s="144"/>
      <c r="AR482" s="144"/>
      <c r="AS482" s="144"/>
      <c r="AT482" s="144"/>
      <c r="AU482" s="144"/>
      <c r="AV482" s="144"/>
      <c r="AW482" s="144"/>
      <c r="AX482" s="144"/>
      <c r="AY482" s="144"/>
      <c r="AZ482" s="144"/>
      <c r="BA482" s="144"/>
      <c r="BB482" s="144"/>
      <c r="BC482" s="144"/>
      <c r="BD482" s="144"/>
      <c r="BE482" s="144"/>
      <c r="BF482" s="144"/>
      <c r="BG482" s="144"/>
      <c r="BH482" s="144"/>
      <c r="BI482" s="144"/>
      <c r="BJ482" s="144"/>
      <c r="BK482" s="144"/>
      <c r="BL482" s="144"/>
      <c r="BM482" s="144"/>
      <c r="BN482" s="145"/>
    </row>
    <row r="483" spans="2:66" ht="20.100000000000001" customHeight="1" x14ac:dyDescent="0.25">
      <c r="B483" s="146" t="str">
        <f>IFERROR(IF(INDEX(TableEmployeeList[],Calc!$AC483,1)="","",INDEX(TableEmployeeList[],Calc!$AC483,1)),"")</f>
        <v/>
      </c>
      <c r="C483" s="147" t="str">
        <f>IFERROR(IF(INDEX(TableEmployeeList[],Calc!$AC483,2)="","",INDEX(TableEmployeeList[],Calc!$AC483,2)),"")</f>
        <v/>
      </c>
      <c r="D483" s="144"/>
      <c r="E483" s="144"/>
      <c r="F483" s="144"/>
      <c r="G483" s="144"/>
      <c r="H483" s="144"/>
      <c r="I483" s="144"/>
      <c r="J483" s="144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4"/>
      <c r="W483" s="144"/>
      <c r="X483" s="144"/>
      <c r="Y483" s="144"/>
      <c r="Z483" s="144"/>
      <c r="AA483" s="144"/>
      <c r="AB483" s="144"/>
      <c r="AC483" s="144"/>
      <c r="AD483" s="144"/>
      <c r="AE483" s="144"/>
      <c r="AF483" s="144"/>
      <c r="AG483" s="144"/>
      <c r="AH483" s="144"/>
      <c r="AI483" s="234"/>
      <c r="AJ483" s="144"/>
      <c r="AK483" s="144"/>
      <c r="AL483" s="144"/>
      <c r="AM483" s="144"/>
      <c r="AN483" s="144"/>
      <c r="AO483" s="144"/>
      <c r="AP483" s="144"/>
      <c r="AQ483" s="144"/>
      <c r="AR483" s="144"/>
      <c r="AS483" s="144"/>
      <c r="AT483" s="144"/>
      <c r="AU483" s="144"/>
      <c r="AV483" s="144"/>
      <c r="AW483" s="144"/>
      <c r="AX483" s="144"/>
      <c r="AY483" s="144"/>
      <c r="AZ483" s="144"/>
      <c r="BA483" s="144"/>
      <c r="BB483" s="144"/>
      <c r="BC483" s="144"/>
      <c r="BD483" s="144"/>
      <c r="BE483" s="144"/>
      <c r="BF483" s="144"/>
      <c r="BG483" s="144"/>
      <c r="BH483" s="144"/>
      <c r="BI483" s="144"/>
      <c r="BJ483" s="144"/>
      <c r="BK483" s="144"/>
      <c r="BL483" s="144"/>
      <c r="BM483" s="144"/>
      <c r="BN483" s="145"/>
    </row>
    <row r="484" spans="2:66" ht="20.100000000000001" customHeight="1" x14ac:dyDescent="0.25">
      <c r="B484" s="146" t="str">
        <f>IFERROR(IF(INDEX(TableEmployeeList[],Calc!$AC484,1)="","",INDEX(TableEmployeeList[],Calc!$AC484,1)),"")</f>
        <v/>
      </c>
      <c r="C484" s="147" t="str">
        <f>IFERROR(IF(INDEX(TableEmployeeList[],Calc!$AC484,2)="","",INDEX(TableEmployeeList[],Calc!$AC484,2)),"")</f>
        <v/>
      </c>
      <c r="D484" s="144"/>
      <c r="E484" s="144"/>
      <c r="F484" s="144"/>
      <c r="G484" s="144"/>
      <c r="H484" s="144"/>
      <c r="I484" s="144"/>
      <c r="J484" s="144"/>
      <c r="K484" s="144"/>
      <c r="L484" s="144"/>
      <c r="M484" s="144"/>
      <c r="N484" s="144"/>
      <c r="O484" s="144"/>
      <c r="P484" s="144"/>
      <c r="Q484" s="144"/>
      <c r="R484" s="144"/>
      <c r="S484" s="144"/>
      <c r="T484" s="144"/>
      <c r="U484" s="144"/>
      <c r="V484" s="144"/>
      <c r="W484" s="144"/>
      <c r="X484" s="144"/>
      <c r="Y484" s="144"/>
      <c r="Z484" s="144"/>
      <c r="AA484" s="144"/>
      <c r="AB484" s="144"/>
      <c r="AC484" s="144"/>
      <c r="AD484" s="144"/>
      <c r="AE484" s="144"/>
      <c r="AF484" s="144"/>
      <c r="AG484" s="144"/>
      <c r="AH484" s="144"/>
      <c r="AI484" s="234"/>
      <c r="AJ484" s="144"/>
      <c r="AK484" s="144"/>
      <c r="AL484" s="144"/>
      <c r="AM484" s="144"/>
      <c r="AN484" s="144"/>
      <c r="AO484" s="144"/>
      <c r="AP484" s="144"/>
      <c r="AQ484" s="144"/>
      <c r="AR484" s="144"/>
      <c r="AS484" s="144"/>
      <c r="AT484" s="144"/>
      <c r="AU484" s="144"/>
      <c r="AV484" s="144"/>
      <c r="AW484" s="144"/>
      <c r="AX484" s="144"/>
      <c r="AY484" s="144"/>
      <c r="AZ484" s="144"/>
      <c r="BA484" s="144"/>
      <c r="BB484" s="144"/>
      <c r="BC484" s="144"/>
      <c r="BD484" s="144"/>
      <c r="BE484" s="144"/>
      <c r="BF484" s="144"/>
      <c r="BG484" s="144"/>
      <c r="BH484" s="144"/>
      <c r="BI484" s="144"/>
      <c r="BJ484" s="144"/>
      <c r="BK484" s="144"/>
      <c r="BL484" s="144"/>
      <c r="BM484" s="144"/>
      <c r="BN484" s="145"/>
    </row>
    <row r="485" spans="2:66" ht="20.100000000000001" customHeight="1" x14ac:dyDescent="0.25">
      <c r="B485" s="146" t="str">
        <f>IFERROR(IF(INDEX(TableEmployeeList[],Calc!$AC485,1)="","",INDEX(TableEmployeeList[],Calc!$AC485,1)),"")</f>
        <v/>
      </c>
      <c r="C485" s="147" t="str">
        <f>IFERROR(IF(INDEX(TableEmployeeList[],Calc!$AC485,2)="","",INDEX(TableEmployeeList[],Calc!$AC485,2)),"")</f>
        <v/>
      </c>
      <c r="D485" s="144"/>
      <c r="E485" s="144"/>
      <c r="F485" s="144"/>
      <c r="G485" s="144"/>
      <c r="H485" s="144"/>
      <c r="I485" s="144"/>
      <c r="J485" s="144"/>
      <c r="K485" s="144"/>
      <c r="L485" s="144"/>
      <c r="M485" s="144"/>
      <c r="N485" s="144"/>
      <c r="O485" s="144"/>
      <c r="P485" s="144"/>
      <c r="Q485" s="144"/>
      <c r="R485" s="144"/>
      <c r="S485" s="144"/>
      <c r="T485" s="144"/>
      <c r="U485" s="144"/>
      <c r="V485" s="144"/>
      <c r="W485" s="144"/>
      <c r="X485" s="144"/>
      <c r="Y485" s="144"/>
      <c r="Z485" s="144"/>
      <c r="AA485" s="144"/>
      <c r="AB485" s="144"/>
      <c r="AC485" s="144"/>
      <c r="AD485" s="144"/>
      <c r="AE485" s="144"/>
      <c r="AF485" s="144"/>
      <c r="AG485" s="144"/>
      <c r="AH485" s="144"/>
      <c r="AI485" s="234"/>
      <c r="AJ485" s="144"/>
      <c r="AK485" s="144"/>
      <c r="AL485" s="144"/>
      <c r="AM485" s="144"/>
      <c r="AN485" s="144"/>
      <c r="AO485" s="144"/>
      <c r="AP485" s="144"/>
      <c r="AQ485" s="144"/>
      <c r="AR485" s="144"/>
      <c r="AS485" s="144"/>
      <c r="AT485" s="144"/>
      <c r="AU485" s="144"/>
      <c r="AV485" s="144"/>
      <c r="AW485" s="144"/>
      <c r="AX485" s="144"/>
      <c r="AY485" s="144"/>
      <c r="AZ485" s="144"/>
      <c r="BA485" s="144"/>
      <c r="BB485" s="144"/>
      <c r="BC485" s="144"/>
      <c r="BD485" s="144"/>
      <c r="BE485" s="144"/>
      <c r="BF485" s="144"/>
      <c r="BG485" s="144"/>
      <c r="BH485" s="144"/>
      <c r="BI485" s="144"/>
      <c r="BJ485" s="144"/>
      <c r="BK485" s="144"/>
      <c r="BL485" s="144"/>
      <c r="BM485" s="144"/>
      <c r="BN485" s="145"/>
    </row>
    <row r="486" spans="2:66" ht="20.100000000000001" customHeight="1" x14ac:dyDescent="0.25">
      <c r="B486" s="146" t="str">
        <f>IFERROR(IF(INDEX(TableEmployeeList[],Calc!$AC486,1)="","",INDEX(TableEmployeeList[],Calc!$AC486,1)),"")</f>
        <v/>
      </c>
      <c r="C486" s="147" t="str">
        <f>IFERROR(IF(INDEX(TableEmployeeList[],Calc!$AC486,2)="","",INDEX(TableEmployeeList[],Calc!$AC486,2)),"")</f>
        <v/>
      </c>
      <c r="D486" s="144"/>
      <c r="E486" s="144"/>
      <c r="F486" s="144"/>
      <c r="G486" s="144"/>
      <c r="H486" s="144"/>
      <c r="I486" s="144"/>
      <c r="J486" s="144"/>
      <c r="K486" s="144"/>
      <c r="L486" s="144"/>
      <c r="M486" s="144"/>
      <c r="N486" s="144"/>
      <c r="O486" s="144"/>
      <c r="P486" s="144"/>
      <c r="Q486" s="144"/>
      <c r="R486" s="144"/>
      <c r="S486" s="144"/>
      <c r="T486" s="144"/>
      <c r="U486" s="144"/>
      <c r="V486" s="144"/>
      <c r="W486" s="144"/>
      <c r="X486" s="144"/>
      <c r="Y486" s="144"/>
      <c r="Z486" s="144"/>
      <c r="AA486" s="144"/>
      <c r="AB486" s="144"/>
      <c r="AC486" s="144"/>
      <c r="AD486" s="144"/>
      <c r="AE486" s="144"/>
      <c r="AF486" s="144"/>
      <c r="AG486" s="144"/>
      <c r="AH486" s="144"/>
      <c r="AI486" s="234"/>
      <c r="AJ486" s="144"/>
      <c r="AK486" s="144"/>
      <c r="AL486" s="144"/>
      <c r="AM486" s="144"/>
      <c r="AN486" s="144"/>
      <c r="AO486" s="144"/>
      <c r="AP486" s="144"/>
      <c r="AQ486" s="144"/>
      <c r="AR486" s="144"/>
      <c r="AS486" s="144"/>
      <c r="AT486" s="144"/>
      <c r="AU486" s="144"/>
      <c r="AV486" s="144"/>
      <c r="AW486" s="144"/>
      <c r="AX486" s="144"/>
      <c r="AY486" s="144"/>
      <c r="AZ486" s="144"/>
      <c r="BA486" s="144"/>
      <c r="BB486" s="144"/>
      <c r="BC486" s="144"/>
      <c r="BD486" s="144"/>
      <c r="BE486" s="144"/>
      <c r="BF486" s="144"/>
      <c r="BG486" s="144"/>
      <c r="BH486" s="144"/>
      <c r="BI486" s="144"/>
      <c r="BJ486" s="144"/>
      <c r="BK486" s="144"/>
      <c r="BL486" s="144"/>
      <c r="BM486" s="144"/>
      <c r="BN486" s="145"/>
    </row>
    <row r="487" spans="2:66" ht="20.100000000000001" customHeight="1" x14ac:dyDescent="0.25">
      <c r="B487" s="146" t="str">
        <f>IFERROR(IF(INDEX(TableEmployeeList[],Calc!$AC487,1)="","",INDEX(TableEmployeeList[],Calc!$AC487,1)),"")</f>
        <v/>
      </c>
      <c r="C487" s="147" t="str">
        <f>IFERROR(IF(INDEX(TableEmployeeList[],Calc!$AC487,2)="","",INDEX(TableEmployeeList[],Calc!$AC487,2)),"")</f>
        <v/>
      </c>
      <c r="D487" s="144"/>
      <c r="E487" s="144"/>
      <c r="F487" s="144"/>
      <c r="G487" s="144"/>
      <c r="H487" s="144"/>
      <c r="I487" s="144"/>
      <c r="J487" s="144"/>
      <c r="K487" s="144"/>
      <c r="L487" s="144"/>
      <c r="M487" s="144"/>
      <c r="N487" s="144"/>
      <c r="O487" s="144"/>
      <c r="P487" s="144"/>
      <c r="Q487" s="144"/>
      <c r="R487" s="144"/>
      <c r="S487" s="144"/>
      <c r="T487" s="144"/>
      <c r="U487" s="144"/>
      <c r="V487" s="144"/>
      <c r="W487" s="144"/>
      <c r="X487" s="144"/>
      <c r="Y487" s="144"/>
      <c r="Z487" s="144"/>
      <c r="AA487" s="144"/>
      <c r="AB487" s="144"/>
      <c r="AC487" s="144"/>
      <c r="AD487" s="144"/>
      <c r="AE487" s="144"/>
      <c r="AF487" s="144"/>
      <c r="AG487" s="144"/>
      <c r="AH487" s="144"/>
      <c r="AI487" s="234"/>
      <c r="AJ487" s="144"/>
      <c r="AK487" s="144"/>
      <c r="AL487" s="144"/>
      <c r="AM487" s="144"/>
      <c r="AN487" s="144"/>
      <c r="AO487" s="144"/>
      <c r="AP487" s="144"/>
      <c r="AQ487" s="144"/>
      <c r="AR487" s="144"/>
      <c r="AS487" s="144"/>
      <c r="AT487" s="144"/>
      <c r="AU487" s="144"/>
      <c r="AV487" s="144"/>
      <c r="AW487" s="144"/>
      <c r="AX487" s="144"/>
      <c r="AY487" s="144"/>
      <c r="AZ487" s="144"/>
      <c r="BA487" s="144"/>
      <c r="BB487" s="144"/>
      <c r="BC487" s="144"/>
      <c r="BD487" s="144"/>
      <c r="BE487" s="144"/>
      <c r="BF487" s="144"/>
      <c r="BG487" s="144"/>
      <c r="BH487" s="144"/>
      <c r="BI487" s="144"/>
      <c r="BJ487" s="144"/>
      <c r="BK487" s="144"/>
      <c r="BL487" s="144"/>
      <c r="BM487" s="144"/>
      <c r="BN487" s="145"/>
    </row>
    <row r="488" spans="2:66" ht="20.100000000000001" customHeight="1" x14ac:dyDescent="0.25">
      <c r="B488" s="146" t="str">
        <f>IFERROR(IF(INDEX(TableEmployeeList[],Calc!$AC488,1)="","",INDEX(TableEmployeeList[],Calc!$AC488,1)),"")</f>
        <v/>
      </c>
      <c r="C488" s="147" t="str">
        <f>IFERROR(IF(INDEX(TableEmployeeList[],Calc!$AC488,2)="","",INDEX(TableEmployeeList[],Calc!$AC488,2)),"")</f>
        <v/>
      </c>
      <c r="D488" s="144"/>
      <c r="E488" s="144"/>
      <c r="F488" s="144"/>
      <c r="G488" s="144"/>
      <c r="H488" s="144"/>
      <c r="I488" s="144"/>
      <c r="J488" s="144"/>
      <c r="K488" s="144"/>
      <c r="L488" s="144"/>
      <c r="M488" s="144"/>
      <c r="N488" s="144"/>
      <c r="O488" s="144"/>
      <c r="P488" s="144"/>
      <c r="Q488" s="144"/>
      <c r="R488" s="144"/>
      <c r="S488" s="144"/>
      <c r="T488" s="144"/>
      <c r="U488" s="144"/>
      <c r="V488" s="144"/>
      <c r="W488" s="144"/>
      <c r="X488" s="144"/>
      <c r="Y488" s="144"/>
      <c r="Z488" s="144"/>
      <c r="AA488" s="144"/>
      <c r="AB488" s="144"/>
      <c r="AC488" s="144"/>
      <c r="AD488" s="144"/>
      <c r="AE488" s="144"/>
      <c r="AF488" s="144"/>
      <c r="AG488" s="144"/>
      <c r="AH488" s="144"/>
      <c r="AI488" s="234"/>
      <c r="AJ488" s="144"/>
      <c r="AK488" s="144"/>
      <c r="AL488" s="144"/>
      <c r="AM488" s="144"/>
      <c r="AN488" s="144"/>
      <c r="AO488" s="144"/>
      <c r="AP488" s="144"/>
      <c r="AQ488" s="144"/>
      <c r="AR488" s="144"/>
      <c r="AS488" s="144"/>
      <c r="AT488" s="144"/>
      <c r="AU488" s="144"/>
      <c r="AV488" s="144"/>
      <c r="AW488" s="144"/>
      <c r="AX488" s="144"/>
      <c r="AY488" s="144"/>
      <c r="AZ488" s="144"/>
      <c r="BA488" s="144"/>
      <c r="BB488" s="144"/>
      <c r="BC488" s="144"/>
      <c r="BD488" s="144"/>
      <c r="BE488" s="144"/>
      <c r="BF488" s="144"/>
      <c r="BG488" s="144"/>
      <c r="BH488" s="144"/>
      <c r="BI488" s="144"/>
      <c r="BJ488" s="144"/>
      <c r="BK488" s="144"/>
      <c r="BL488" s="144"/>
      <c r="BM488" s="144"/>
      <c r="BN488" s="145"/>
    </row>
    <row r="489" spans="2:66" ht="20.100000000000001" customHeight="1" x14ac:dyDescent="0.25">
      <c r="B489" s="146" t="str">
        <f>IFERROR(IF(INDEX(TableEmployeeList[],Calc!$AC489,1)="","",INDEX(TableEmployeeList[],Calc!$AC489,1)),"")</f>
        <v/>
      </c>
      <c r="C489" s="147" t="str">
        <f>IFERROR(IF(INDEX(TableEmployeeList[],Calc!$AC489,2)="","",INDEX(TableEmployeeList[],Calc!$AC489,2)),"")</f>
        <v/>
      </c>
      <c r="D489" s="144"/>
      <c r="E489" s="144"/>
      <c r="F489" s="144"/>
      <c r="G489" s="144"/>
      <c r="H489" s="144"/>
      <c r="I489" s="144"/>
      <c r="J489" s="144"/>
      <c r="K489" s="144"/>
      <c r="L489" s="144"/>
      <c r="M489" s="144"/>
      <c r="N489" s="144"/>
      <c r="O489" s="144"/>
      <c r="P489" s="144"/>
      <c r="Q489" s="144"/>
      <c r="R489" s="144"/>
      <c r="S489" s="144"/>
      <c r="T489" s="144"/>
      <c r="U489" s="144"/>
      <c r="V489" s="144"/>
      <c r="W489" s="144"/>
      <c r="X489" s="144"/>
      <c r="Y489" s="144"/>
      <c r="Z489" s="144"/>
      <c r="AA489" s="144"/>
      <c r="AB489" s="144"/>
      <c r="AC489" s="144"/>
      <c r="AD489" s="144"/>
      <c r="AE489" s="144"/>
      <c r="AF489" s="144"/>
      <c r="AG489" s="144"/>
      <c r="AH489" s="144"/>
      <c r="AI489" s="234"/>
      <c r="AJ489" s="144"/>
      <c r="AK489" s="144"/>
      <c r="AL489" s="144"/>
      <c r="AM489" s="144"/>
      <c r="AN489" s="144"/>
      <c r="AO489" s="144"/>
      <c r="AP489" s="144"/>
      <c r="AQ489" s="144"/>
      <c r="AR489" s="144"/>
      <c r="AS489" s="144"/>
      <c r="AT489" s="144"/>
      <c r="AU489" s="144"/>
      <c r="AV489" s="144"/>
      <c r="AW489" s="144"/>
      <c r="AX489" s="144"/>
      <c r="AY489" s="144"/>
      <c r="AZ489" s="144"/>
      <c r="BA489" s="144"/>
      <c r="BB489" s="144"/>
      <c r="BC489" s="144"/>
      <c r="BD489" s="144"/>
      <c r="BE489" s="144"/>
      <c r="BF489" s="144"/>
      <c r="BG489" s="144"/>
      <c r="BH489" s="144"/>
      <c r="BI489" s="144"/>
      <c r="BJ489" s="144"/>
      <c r="BK489" s="144"/>
      <c r="BL489" s="144"/>
      <c r="BM489" s="144"/>
      <c r="BN489" s="145"/>
    </row>
    <row r="490" spans="2:66" ht="20.100000000000001" customHeight="1" x14ac:dyDescent="0.25">
      <c r="B490" s="146" t="str">
        <f>IFERROR(IF(INDEX(TableEmployeeList[],Calc!$AC490,1)="","",INDEX(TableEmployeeList[],Calc!$AC490,1)),"")</f>
        <v/>
      </c>
      <c r="C490" s="147" t="str">
        <f>IFERROR(IF(INDEX(TableEmployeeList[],Calc!$AC490,2)="","",INDEX(TableEmployeeList[],Calc!$AC490,2)),"")</f>
        <v/>
      </c>
      <c r="D490" s="144"/>
      <c r="E490" s="144"/>
      <c r="F490" s="144"/>
      <c r="G490" s="144"/>
      <c r="H490" s="144"/>
      <c r="I490" s="144"/>
      <c r="J490" s="144"/>
      <c r="K490" s="144"/>
      <c r="L490" s="144"/>
      <c r="M490" s="144"/>
      <c r="N490" s="144"/>
      <c r="O490" s="144"/>
      <c r="P490" s="144"/>
      <c r="Q490" s="144"/>
      <c r="R490" s="144"/>
      <c r="S490" s="144"/>
      <c r="T490" s="144"/>
      <c r="U490" s="144"/>
      <c r="V490" s="144"/>
      <c r="W490" s="144"/>
      <c r="X490" s="144"/>
      <c r="Y490" s="144"/>
      <c r="Z490" s="144"/>
      <c r="AA490" s="144"/>
      <c r="AB490" s="144"/>
      <c r="AC490" s="144"/>
      <c r="AD490" s="144"/>
      <c r="AE490" s="144"/>
      <c r="AF490" s="144"/>
      <c r="AG490" s="144"/>
      <c r="AH490" s="144"/>
      <c r="AI490" s="234"/>
      <c r="AJ490" s="144"/>
      <c r="AK490" s="144"/>
      <c r="AL490" s="144"/>
      <c r="AM490" s="144"/>
      <c r="AN490" s="144"/>
      <c r="AO490" s="144"/>
      <c r="AP490" s="144"/>
      <c r="AQ490" s="144"/>
      <c r="AR490" s="144"/>
      <c r="AS490" s="144"/>
      <c r="AT490" s="144"/>
      <c r="AU490" s="144"/>
      <c r="AV490" s="144"/>
      <c r="AW490" s="144"/>
      <c r="AX490" s="144"/>
      <c r="AY490" s="144"/>
      <c r="AZ490" s="144"/>
      <c r="BA490" s="144"/>
      <c r="BB490" s="144"/>
      <c r="BC490" s="144"/>
      <c r="BD490" s="144"/>
      <c r="BE490" s="144"/>
      <c r="BF490" s="144"/>
      <c r="BG490" s="144"/>
      <c r="BH490" s="144"/>
      <c r="BI490" s="144"/>
      <c r="BJ490" s="144"/>
      <c r="BK490" s="144"/>
      <c r="BL490" s="144"/>
      <c r="BM490" s="144"/>
      <c r="BN490" s="145"/>
    </row>
    <row r="491" spans="2:66" ht="20.100000000000001" customHeight="1" x14ac:dyDescent="0.25">
      <c r="B491" s="146" t="str">
        <f>IFERROR(IF(INDEX(TableEmployeeList[],Calc!$AC491,1)="","",INDEX(TableEmployeeList[],Calc!$AC491,1)),"")</f>
        <v/>
      </c>
      <c r="C491" s="147" t="str">
        <f>IFERROR(IF(INDEX(TableEmployeeList[],Calc!$AC491,2)="","",INDEX(TableEmployeeList[],Calc!$AC491,2)),"")</f>
        <v/>
      </c>
      <c r="D491" s="144"/>
      <c r="E491" s="144"/>
      <c r="F491" s="144"/>
      <c r="G491" s="144"/>
      <c r="H491" s="144"/>
      <c r="I491" s="144"/>
      <c r="J491" s="144"/>
      <c r="K491" s="144"/>
      <c r="L491" s="144"/>
      <c r="M491" s="144"/>
      <c r="N491" s="144"/>
      <c r="O491" s="144"/>
      <c r="P491" s="144"/>
      <c r="Q491" s="144"/>
      <c r="R491" s="144"/>
      <c r="S491" s="144"/>
      <c r="T491" s="144"/>
      <c r="U491" s="144"/>
      <c r="V491" s="144"/>
      <c r="W491" s="144"/>
      <c r="X491" s="144"/>
      <c r="Y491" s="144"/>
      <c r="Z491" s="144"/>
      <c r="AA491" s="144"/>
      <c r="AB491" s="144"/>
      <c r="AC491" s="144"/>
      <c r="AD491" s="144"/>
      <c r="AE491" s="144"/>
      <c r="AF491" s="144"/>
      <c r="AG491" s="144"/>
      <c r="AH491" s="144"/>
      <c r="AI491" s="234"/>
      <c r="AJ491" s="144"/>
      <c r="AK491" s="144"/>
      <c r="AL491" s="144"/>
      <c r="AM491" s="144"/>
      <c r="AN491" s="144"/>
      <c r="AO491" s="144"/>
      <c r="AP491" s="144"/>
      <c r="AQ491" s="144"/>
      <c r="AR491" s="144"/>
      <c r="AS491" s="144"/>
      <c r="AT491" s="144"/>
      <c r="AU491" s="144"/>
      <c r="AV491" s="144"/>
      <c r="AW491" s="144"/>
      <c r="AX491" s="144"/>
      <c r="AY491" s="144"/>
      <c r="AZ491" s="144"/>
      <c r="BA491" s="144"/>
      <c r="BB491" s="144"/>
      <c r="BC491" s="144"/>
      <c r="BD491" s="144"/>
      <c r="BE491" s="144"/>
      <c r="BF491" s="144"/>
      <c r="BG491" s="144"/>
      <c r="BH491" s="144"/>
      <c r="BI491" s="144"/>
      <c r="BJ491" s="144"/>
      <c r="BK491" s="144"/>
      <c r="BL491" s="144"/>
      <c r="BM491" s="144"/>
      <c r="BN491" s="145"/>
    </row>
    <row r="492" spans="2:66" ht="20.100000000000001" customHeight="1" x14ac:dyDescent="0.25">
      <c r="B492" s="146" t="str">
        <f>IFERROR(IF(INDEX(TableEmployeeList[],Calc!$AC492,1)="","",INDEX(TableEmployeeList[],Calc!$AC492,1)),"")</f>
        <v/>
      </c>
      <c r="C492" s="147" t="str">
        <f>IFERROR(IF(INDEX(TableEmployeeList[],Calc!$AC492,2)="","",INDEX(TableEmployeeList[],Calc!$AC492,2)),"")</f>
        <v/>
      </c>
      <c r="D492" s="144"/>
      <c r="E492" s="144"/>
      <c r="F492" s="144"/>
      <c r="G492" s="144"/>
      <c r="H492" s="144"/>
      <c r="I492" s="144"/>
      <c r="J492" s="144"/>
      <c r="K492" s="144"/>
      <c r="L492" s="144"/>
      <c r="M492" s="144"/>
      <c r="N492" s="144"/>
      <c r="O492" s="144"/>
      <c r="P492" s="144"/>
      <c r="Q492" s="144"/>
      <c r="R492" s="144"/>
      <c r="S492" s="144"/>
      <c r="T492" s="144"/>
      <c r="U492" s="144"/>
      <c r="V492" s="144"/>
      <c r="W492" s="144"/>
      <c r="X492" s="144"/>
      <c r="Y492" s="144"/>
      <c r="Z492" s="144"/>
      <c r="AA492" s="144"/>
      <c r="AB492" s="144"/>
      <c r="AC492" s="144"/>
      <c r="AD492" s="144"/>
      <c r="AE492" s="144"/>
      <c r="AF492" s="144"/>
      <c r="AG492" s="144"/>
      <c r="AH492" s="144"/>
      <c r="AI492" s="234"/>
      <c r="AJ492" s="144"/>
      <c r="AK492" s="144"/>
      <c r="AL492" s="144"/>
      <c r="AM492" s="144"/>
      <c r="AN492" s="144"/>
      <c r="AO492" s="144"/>
      <c r="AP492" s="144"/>
      <c r="AQ492" s="144"/>
      <c r="AR492" s="144"/>
      <c r="AS492" s="144"/>
      <c r="AT492" s="144"/>
      <c r="AU492" s="144"/>
      <c r="AV492" s="144"/>
      <c r="AW492" s="144"/>
      <c r="AX492" s="144"/>
      <c r="AY492" s="144"/>
      <c r="AZ492" s="144"/>
      <c r="BA492" s="144"/>
      <c r="BB492" s="144"/>
      <c r="BC492" s="144"/>
      <c r="BD492" s="144"/>
      <c r="BE492" s="144"/>
      <c r="BF492" s="144"/>
      <c r="BG492" s="144"/>
      <c r="BH492" s="144"/>
      <c r="BI492" s="144"/>
      <c r="BJ492" s="144"/>
      <c r="BK492" s="144"/>
      <c r="BL492" s="144"/>
      <c r="BM492" s="144"/>
      <c r="BN492" s="145"/>
    </row>
    <row r="493" spans="2:66" ht="20.100000000000001" customHeight="1" x14ac:dyDescent="0.25">
      <c r="B493" s="146" t="str">
        <f>IFERROR(IF(INDEX(TableEmployeeList[],Calc!$AC493,1)="","",INDEX(TableEmployeeList[],Calc!$AC493,1)),"")</f>
        <v/>
      </c>
      <c r="C493" s="147" t="str">
        <f>IFERROR(IF(INDEX(TableEmployeeList[],Calc!$AC493,2)="","",INDEX(TableEmployeeList[],Calc!$AC493,2)),"")</f>
        <v/>
      </c>
      <c r="D493" s="144"/>
      <c r="E493" s="144"/>
      <c r="F493" s="144"/>
      <c r="G493" s="144"/>
      <c r="H493" s="144"/>
      <c r="I493" s="144"/>
      <c r="J493" s="144"/>
      <c r="K493" s="144"/>
      <c r="L493" s="144"/>
      <c r="M493" s="144"/>
      <c r="N493" s="144"/>
      <c r="O493" s="144"/>
      <c r="P493" s="144"/>
      <c r="Q493" s="144"/>
      <c r="R493" s="144"/>
      <c r="S493" s="144"/>
      <c r="T493" s="144"/>
      <c r="U493" s="144"/>
      <c r="V493" s="144"/>
      <c r="W493" s="144"/>
      <c r="X493" s="144"/>
      <c r="Y493" s="144"/>
      <c r="Z493" s="144"/>
      <c r="AA493" s="144"/>
      <c r="AB493" s="144"/>
      <c r="AC493" s="144"/>
      <c r="AD493" s="144"/>
      <c r="AE493" s="144"/>
      <c r="AF493" s="144"/>
      <c r="AG493" s="144"/>
      <c r="AH493" s="144"/>
      <c r="AI493" s="234"/>
      <c r="AJ493" s="144"/>
      <c r="AK493" s="144"/>
      <c r="AL493" s="144"/>
      <c r="AM493" s="144"/>
      <c r="AN493" s="144"/>
      <c r="AO493" s="144"/>
      <c r="AP493" s="144"/>
      <c r="AQ493" s="144"/>
      <c r="AR493" s="144"/>
      <c r="AS493" s="144"/>
      <c r="AT493" s="144"/>
      <c r="AU493" s="144"/>
      <c r="AV493" s="144"/>
      <c r="AW493" s="144"/>
      <c r="AX493" s="144"/>
      <c r="AY493" s="144"/>
      <c r="AZ493" s="144"/>
      <c r="BA493" s="144"/>
      <c r="BB493" s="144"/>
      <c r="BC493" s="144"/>
      <c r="BD493" s="144"/>
      <c r="BE493" s="144"/>
      <c r="BF493" s="144"/>
      <c r="BG493" s="144"/>
      <c r="BH493" s="144"/>
      <c r="BI493" s="144"/>
      <c r="BJ493" s="144"/>
      <c r="BK493" s="144"/>
      <c r="BL493" s="144"/>
      <c r="BM493" s="144"/>
      <c r="BN493" s="145"/>
    </row>
    <row r="494" spans="2:66" ht="20.100000000000001" customHeight="1" x14ac:dyDescent="0.25">
      <c r="B494" s="146" t="str">
        <f>IFERROR(IF(INDEX(TableEmployeeList[],Calc!$AC494,1)="","",INDEX(TableEmployeeList[],Calc!$AC494,1)),"")</f>
        <v/>
      </c>
      <c r="C494" s="147" t="str">
        <f>IFERROR(IF(INDEX(TableEmployeeList[],Calc!$AC494,2)="","",INDEX(TableEmployeeList[],Calc!$AC494,2)),"")</f>
        <v/>
      </c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O494" s="144"/>
      <c r="P494" s="144"/>
      <c r="Q494" s="144"/>
      <c r="R494" s="144"/>
      <c r="S494" s="144"/>
      <c r="T494" s="144"/>
      <c r="U494" s="144"/>
      <c r="V494" s="144"/>
      <c r="W494" s="144"/>
      <c r="X494" s="144"/>
      <c r="Y494" s="144"/>
      <c r="Z494" s="144"/>
      <c r="AA494" s="144"/>
      <c r="AB494" s="144"/>
      <c r="AC494" s="144"/>
      <c r="AD494" s="144"/>
      <c r="AE494" s="144"/>
      <c r="AF494" s="144"/>
      <c r="AG494" s="144"/>
      <c r="AH494" s="144"/>
      <c r="AI494" s="234"/>
      <c r="AJ494" s="144"/>
      <c r="AK494" s="144"/>
      <c r="AL494" s="144"/>
      <c r="AM494" s="144"/>
      <c r="AN494" s="144"/>
      <c r="AO494" s="144"/>
      <c r="AP494" s="144"/>
      <c r="AQ494" s="144"/>
      <c r="AR494" s="144"/>
      <c r="AS494" s="144"/>
      <c r="AT494" s="144"/>
      <c r="AU494" s="144"/>
      <c r="AV494" s="144"/>
      <c r="AW494" s="144"/>
      <c r="AX494" s="144"/>
      <c r="AY494" s="144"/>
      <c r="AZ494" s="144"/>
      <c r="BA494" s="144"/>
      <c r="BB494" s="144"/>
      <c r="BC494" s="144"/>
      <c r="BD494" s="144"/>
      <c r="BE494" s="144"/>
      <c r="BF494" s="144"/>
      <c r="BG494" s="144"/>
      <c r="BH494" s="144"/>
      <c r="BI494" s="144"/>
      <c r="BJ494" s="144"/>
      <c r="BK494" s="144"/>
      <c r="BL494" s="144"/>
      <c r="BM494" s="144"/>
      <c r="BN494" s="145"/>
    </row>
    <row r="495" spans="2:66" ht="20.100000000000001" customHeight="1" x14ac:dyDescent="0.25">
      <c r="B495" s="146" t="str">
        <f>IFERROR(IF(INDEX(TableEmployeeList[],Calc!$AC495,1)="","",INDEX(TableEmployeeList[],Calc!$AC495,1)),"")</f>
        <v/>
      </c>
      <c r="C495" s="147" t="str">
        <f>IFERROR(IF(INDEX(TableEmployeeList[],Calc!$AC495,2)="","",INDEX(TableEmployeeList[],Calc!$AC495,2)),"")</f>
        <v/>
      </c>
      <c r="D495" s="144"/>
      <c r="E495" s="144"/>
      <c r="F495" s="144"/>
      <c r="G495" s="144"/>
      <c r="H495" s="144"/>
      <c r="I495" s="144"/>
      <c r="J495" s="144"/>
      <c r="K495" s="144"/>
      <c r="L495" s="144"/>
      <c r="M495" s="144"/>
      <c r="N495" s="144"/>
      <c r="O495" s="144"/>
      <c r="P495" s="144"/>
      <c r="Q495" s="144"/>
      <c r="R495" s="144"/>
      <c r="S495" s="144"/>
      <c r="T495" s="144"/>
      <c r="U495" s="144"/>
      <c r="V495" s="144"/>
      <c r="W495" s="144"/>
      <c r="X495" s="144"/>
      <c r="Y495" s="144"/>
      <c r="Z495" s="144"/>
      <c r="AA495" s="144"/>
      <c r="AB495" s="144"/>
      <c r="AC495" s="144"/>
      <c r="AD495" s="144"/>
      <c r="AE495" s="144"/>
      <c r="AF495" s="144"/>
      <c r="AG495" s="144"/>
      <c r="AH495" s="144"/>
      <c r="AI495" s="234"/>
      <c r="AJ495" s="144"/>
      <c r="AK495" s="144"/>
      <c r="AL495" s="144"/>
      <c r="AM495" s="144"/>
      <c r="AN495" s="144"/>
      <c r="AO495" s="144"/>
      <c r="AP495" s="144"/>
      <c r="AQ495" s="144"/>
      <c r="AR495" s="144"/>
      <c r="AS495" s="144"/>
      <c r="AT495" s="144"/>
      <c r="AU495" s="144"/>
      <c r="AV495" s="144"/>
      <c r="AW495" s="144"/>
      <c r="AX495" s="144"/>
      <c r="AY495" s="144"/>
      <c r="AZ495" s="144"/>
      <c r="BA495" s="144"/>
      <c r="BB495" s="144"/>
      <c r="BC495" s="144"/>
      <c r="BD495" s="144"/>
      <c r="BE495" s="144"/>
      <c r="BF495" s="144"/>
      <c r="BG495" s="144"/>
      <c r="BH495" s="144"/>
      <c r="BI495" s="144"/>
      <c r="BJ495" s="144"/>
      <c r="BK495" s="144"/>
      <c r="BL495" s="144"/>
      <c r="BM495" s="144"/>
      <c r="BN495" s="145"/>
    </row>
    <row r="496" spans="2:66" ht="20.100000000000001" customHeight="1" x14ac:dyDescent="0.25">
      <c r="B496" s="146" t="str">
        <f>IFERROR(IF(INDEX(TableEmployeeList[],Calc!$AC496,1)="","",INDEX(TableEmployeeList[],Calc!$AC496,1)),"")</f>
        <v/>
      </c>
      <c r="C496" s="147" t="str">
        <f>IFERROR(IF(INDEX(TableEmployeeList[],Calc!$AC496,2)="","",INDEX(TableEmployeeList[],Calc!$AC496,2)),"")</f>
        <v/>
      </c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4"/>
      <c r="AA496" s="144"/>
      <c r="AB496" s="144"/>
      <c r="AC496" s="144"/>
      <c r="AD496" s="144"/>
      <c r="AE496" s="144"/>
      <c r="AF496" s="144"/>
      <c r="AG496" s="144"/>
      <c r="AH496" s="144"/>
      <c r="AI496" s="234"/>
      <c r="AJ496" s="144"/>
      <c r="AK496" s="144"/>
      <c r="AL496" s="144"/>
      <c r="AM496" s="144"/>
      <c r="AN496" s="144"/>
      <c r="AO496" s="144"/>
      <c r="AP496" s="144"/>
      <c r="AQ496" s="144"/>
      <c r="AR496" s="144"/>
      <c r="AS496" s="144"/>
      <c r="AT496" s="144"/>
      <c r="AU496" s="144"/>
      <c r="AV496" s="144"/>
      <c r="AW496" s="144"/>
      <c r="AX496" s="144"/>
      <c r="AY496" s="144"/>
      <c r="AZ496" s="144"/>
      <c r="BA496" s="144"/>
      <c r="BB496" s="144"/>
      <c r="BC496" s="144"/>
      <c r="BD496" s="144"/>
      <c r="BE496" s="144"/>
      <c r="BF496" s="144"/>
      <c r="BG496" s="144"/>
      <c r="BH496" s="144"/>
      <c r="BI496" s="144"/>
      <c r="BJ496" s="144"/>
      <c r="BK496" s="144"/>
      <c r="BL496" s="144"/>
      <c r="BM496" s="144"/>
      <c r="BN496" s="145"/>
    </row>
    <row r="497" spans="2:66" ht="20.100000000000001" customHeight="1" x14ac:dyDescent="0.25">
      <c r="B497" s="146" t="str">
        <f>IFERROR(IF(INDEX(TableEmployeeList[],Calc!$AC497,1)="","",INDEX(TableEmployeeList[],Calc!$AC497,1)),"")</f>
        <v/>
      </c>
      <c r="C497" s="147" t="str">
        <f>IFERROR(IF(INDEX(TableEmployeeList[],Calc!$AC497,2)="","",INDEX(TableEmployeeList[],Calc!$AC497,2)),"")</f>
        <v/>
      </c>
      <c r="D497" s="144"/>
      <c r="E497" s="144"/>
      <c r="F497" s="144"/>
      <c r="G497" s="144"/>
      <c r="H497" s="144"/>
      <c r="I497" s="144"/>
      <c r="J497" s="144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4"/>
      <c r="W497" s="144"/>
      <c r="X497" s="144"/>
      <c r="Y497" s="144"/>
      <c r="Z497" s="144"/>
      <c r="AA497" s="144"/>
      <c r="AB497" s="144"/>
      <c r="AC497" s="144"/>
      <c r="AD497" s="144"/>
      <c r="AE497" s="144"/>
      <c r="AF497" s="144"/>
      <c r="AG497" s="144"/>
      <c r="AH497" s="144"/>
      <c r="AI497" s="234"/>
      <c r="AJ497" s="144"/>
      <c r="AK497" s="144"/>
      <c r="AL497" s="144"/>
      <c r="AM497" s="144"/>
      <c r="AN497" s="144"/>
      <c r="AO497" s="144"/>
      <c r="AP497" s="144"/>
      <c r="AQ497" s="144"/>
      <c r="AR497" s="144"/>
      <c r="AS497" s="144"/>
      <c r="AT497" s="144"/>
      <c r="AU497" s="144"/>
      <c r="AV497" s="144"/>
      <c r="AW497" s="144"/>
      <c r="AX497" s="144"/>
      <c r="AY497" s="144"/>
      <c r="AZ497" s="144"/>
      <c r="BA497" s="144"/>
      <c r="BB497" s="144"/>
      <c r="BC497" s="144"/>
      <c r="BD497" s="144"/>
      <c r="BE497" s="144"/>
      <c r="BF497" s="144"/>
      <c r="BG497" s="144"/>
      <c r="BH497" s="144"/>
      <c r="BI497" s="144"/>
      <c r="BJ497" s="144"/>
      <c r="BK497" s="144"/>
      <c r="BL497" s="144"/>
      <c r="BM497" s="144"/>
      <c r="BN497" s="145"/>
    </row>
    <row r="498" spans="2:66" ht="20.100000000000001" customHeight="1" x14ac:dyDescent="0.25">
      <c r="B498" s="146" t="str">
        <f>IFERROR(IF(INDEX(TableEmployeeList[],Calc!$AC498,1)="","",INDEX(TableEmployeeList[],Calc!$AC498,1)),"")</f>
        <v/>
      </c>
      <c r="C498" s="147" t="str">
        <f>IFERROR(IF(INDEX(TableEmployeeList[],Calc!$AC498,2)="","",INDEX(TableEmployeeList[],Calc!$AC498,2)),"")</f>
        <v/>
      </c>
      <c r="D498" s="144"/>
      <c r="E498" s="144"/>
      <c r="F498" s="144"/>
      <c r="G498" s="144"/>
      <c r="H498" s="144"/>
      <c r="I498" s="144"/>
      <c r="J498" s="144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/>
      <c r="X498" s="144"/>
      <c r="Y498" s="144"/>
      <c r="Z498" s="144"/>
      <c r="AA498" s="144"/>
      <c r="AB498" s="144"/>
      <c r="AC498" s="144"/>
      <c r="AD498" s="144"/>
      <c r="AE498" s="144"/>
      <c r="AF498" s="144"/>
      <c r="AG498" s="144"/>
      <c r="AH498" s="144"/>
      <c r="AI498" s="234"/>
      <c r="AJ498" s="144"/>
      <c r="AK498" s="144"/>
      <c r="AL498" s="144"/>
      <c r="AM498" s="144"/>
      <c r="AN498" s="144"/>
      <c r="AO498" s="144"/>
      <c r="AP498" s="144"/>
      <c r="AQ498" s="144"/>
      <c r="AR498" s="144"/>
      <c r="AS498" s="144"/>
      <c r="AT498" s="144"/>
      <c r="AU498" s="144"/>
      <c r="AV498" s="144"/>
      <c r="AW498" s="144"/>
      <c r="AX498" s="144"/>
      <c r="AY498" s="144"/>
      <c r="AZ498" s="144"/>
      <c r="BA498" s="144"/>
      <c r="BB498" s="144"/>
      <c r="BC498" s="144"/>
      <c r="BD498" s="144"/>
      <c r="BE498" s="144"/>
      <c r="BF498" s="144"/>
      <c r="BG498" s="144"/>
      <c r="BH498" s="144"/>
      <c r="BI498" s="144"/>
      <c r="BJ498" s="144"/>
      <c r="BK498" s="144"/>
      <c r="BL498" s="144"/>
      <c r="BM498" s="144"/>
      <c r="BN498" s="145"/>
    </row>
    <row r="499" spans="2:66" ht="20.100000000000001" customHeight="1" x14ac:dyDescent="0.25">
      <c r="B499" s="146" t="str">
        <f>IFERROR(IF(INDEX(TableEmployeeList[],Calc!$AC499,1)="","",INDEX(TableEmployeeList[],Calc!$AC499,1)),"")</f>
        <v/>
      </c>
      <c r="C499" s="147" t="str">
        <f>IFERROR(IF(INDEX(TableEmployeeList[],Calc!$AC499,2)="","",INDEX(TableEmployeeList[],Calc!$AC499,2)),"")</f>
        <v/>
      </c>
      <c r="D499" s="144"/>
      <c r="E499" s="144"/>
      <c r="F499" s="144"/>
      <c r="G499" s="144"/>
      <c r="H499" s="144"/>
      <c r="I499" s="144"/>
      <c r="J499" s="144"/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4"/>
      <c r="W499" s="144"/>
      <c r="X499" s="144"/>
      <c r="Y499" s="144"/>
      <c r="Z499" s="144"/>
      <c r="AA499" s="144"/>
      <c r="AB499" s="144"/>
      <c r="AC499" s="144"/>
      <c r="AD499" s="144"/>
      <c r="AE499" s="144"/>
      <c r="AF499" s="144"/>
      <c r="AG499" s="144"/>
      <c r="AH499" s="144"/>
      <c r="AI499" s="234"/>
      <c r="AJ499" s="144"/>
      <c r="AK499" s="144"/>
      <c r="AL499" s="144"/>
      <c r="AM499" s="144"/>
      <c r="AN499" s="144"/>
      <c r="AO499" s="144"/>
      <c r="AP499" s="144"/>
      <c r="AQ499" s="144"/>
      <c r="AR499" s="144"/>
      <c r="AS499" s="144"/>
      <c r="AT499" s="144"/>
      <c r="AU499" s="144"/>
      <c r="AV499" s="144"/>
      <c r="AW499" s="144"/>
      <c r="AX499" s="144"/>
      <c r="AY499" s="144"/>
      <c r="AZ499" s="144"/>
      <c r="BA499" s="144"/>
      <c r="BB499" s="144"/>
      <c r="BC499" s="144"/>
      <c r="BD499" s="144"/>
      <c r="BE499" s="144"/>
      <c r="BF499" s="144"/>
      <c r="BG499" s="144"/>
      <c r="BH499" s="144"/>
      <c r="BI499" s="144"/>
      <c r="BJ499" s="144"/>
      <c r="BK499" s="144"/>
      <c r="BL499" s="144"/>
      <c r="BM499" s="144"/>
      <c r="BN499" s="145"/>
    </row>
    <row r="500" spans="2:66" ht="20.100000000000001" customHeight="1" x14ac:dyDescent="0.25">
      <c r="B500" s="146" t="str">
        <f>IFERROR(IF(INDEX(TableEmployeeList[],Calc!$AC500,1)="","",INDEX(TableEmployeeList[],Calc!$AC500,1)),"")</f>
        <v/>
      </c>
      <c r="C500" s="147" t="str">
        <f>IFERROR(IF(INDEX(TableEmployeeList[],Calc!$AC500,2)="","",INDEX(TableEmployeeList[],Calc!$AC500,2)),"")</f>
        <v/>
      </c>
      <c r="D500" s="144"/>
      <c r="E500" s="144"/>
      <c r="F500" s="144"/>
      <c r="G500" s="144"/>
      <c r="H500" s="144"/>
      <c r="I500" s="144"/>
      <c r="J500" s="144"/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4"/>
      <c r="W500" s="144"/>
      <c r="X500" s="144"/>
      <c r="Y500" s="144"/>
      <c r="Z500" s="144"/>
      <c r="AA500" s="144"/>
      <c r="AB500" s="144"/>
      <c r="AC500" s="144"/>
      <c r="AD500" s="144"/>
      <c r="AE500" s="144"/>
      <c r="AF500" s="144"/>
      <c r="AG500" s="144"/>
      <c r="AH500" s="144"/>
      <c r="AI500" s="234"/>
      <c r="AJ500" s="144"/>
      <c r="AK500" s="144"/>
      <c r="AL500" s="144"/>
      <c r="AM500" s="144"/>
      <c r="AN500" s="144"/>
      <c r="AO500" s="144"/>
      <c r="AP500" s="144"/>
      <c r="AQ500" s="144"/>
      <c r="AR500" s="144"/>
      <c r="AS500" s="144"/>
      <c r="AT500" s="144"/>
      <c r="AU500" s="144"/>
      <c r="AV500" s="144"/>
      <c r="AW500" s="144"/>
      <c r="AX500" s="144"/>
      <c r="AY500" s="144"/>
      <c r="AZ500" s="144"/>
      <c r="BA500" s="144"/>
      <c r="BB500" s="144"/>
      <c r="BC500" s="144"/>
      <c r="BD500" s="144"/>
      <c r="BE500" s="144"/>
      <c r="BF500" s="144"/>
      <c r="BG500" s="144"/>
      <c r="BH500" s="144"/>
      <c r="BI500" s="144"/>
      <c r="BJ500" s="144"/>
      <c r="BK500" s="144"/>
      <c r="BL500" s="144"/>
      <c r="BM500" s="144"/>
      <c r="BN500" s="145"/>
    </row>
    <row r="501" spans="2:66" ht="20.100000000000001" customHeight="1" x14ac:dyDescent="0.25">
      <c r="B501" s="146" t="str">
        <f>IFERROR(IF(INDEX(TableEmployeeList[],Calc!$AC501,1)="","",INDEX(TableEmployeeList[],Calc!$AC501,1)),"")</f>
        <v/>
      </c>
      <c r="C501" s="147" t="str">
        <f>IFERROR(IF(INDEX(TableEmployeeList[],Calc!$AC501,2)="","",INDEX(TableEmployeeList[],Calc!$AC501,2)),"")</f>
        <v/>
      </c>
      <c r="D501" s="144"/>
      <c r="E501" s="144"/>
      <c r="F501" s="144"/>
      <c r="G501" s="144"/>
      <c r="H501" s="144"/>
      <c r="I501" s="144"/>
      <c r="J501" s="144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144"/>
      <c r="X501" s="144"/>
      <c r="Y501" s="144"/>
      <c r="Z501" s="144"/>
      <c r="AA501" s="144"/>
      <c r="AB501" s="144"/>
      <c r="AC501" s="144"/>
      <c r="AD501" s="144"/>
      <c r="AE501" s="144"/>
      <c r="AF501" s="144"/>
      <c r="AG501" s="144"/>
      <c r="AH501" s="144"/>
      <c r="AI501" s="234"/>
      <c r="AJ501" s="144"/>
      <c r="AK501" s="144"/>
      <c r="AL501" s="144"/>
      <c r="AM501" s="144"/>
      <c r="AN501" s="144"/>
      <c r="AO501" s="144"/>
      <c r="AP501" s="144"/>
      <c r="AQ501" s="144"/>
      <c r="AR501" s="144"/>
      <c r="AS501" s="144"/>
      <c r="AT501" s="144"/>
      <c r="AU501" s="144"/>
      <c r="AV501" s="144"/>
      <c r="AW501" s="144"/>
      <c r="AX501" s="144"/>
      <c r="AY501" s="144"/>
      <c r="AZ501" s="144"/>
      <c r="BA501" s="144"/>
      <c r="BB501" s="144"/>
      <c r="BC501" s="144"/>
      <c r="BD501" s="144"/>
      <c r="BE501" s="144"/>
      <c r="BF501" s="144"/>
      <c r="BG501" s="144"/>
      <c r="BH501" s="144"/>
      <c r="BI501" s="144"/>
      <c r="BJ501" s="144"/>
      <c r="BK501" s="144"/>
      <c r="BL501" s="144"/>
      <c r="BM501" s="144"/>
      <c r="BN501" s="145"/>
    </row>
    <row r="502" spans="2:66" ht="20.100000000000001" customHeight="1" x14ac:dyDescent="0.25">
      <c r="B502" s="146" t="str">
        <f>IFERROR(IF(INDEX(TableEmployeeList[],Calc!$AC502,1)="","",INDEX(TableEmployeeList[],Calc!$AC502,1)),"")</f>
        <v/>
      </c>
      <c r="C502" s="147" t="str">
        <f>IFERROR(IF(INDEX(TableEmployeeList[],Calc!$AC502,2)="","",INDEX(TableEmployeeList[],Calc!$AC502,2)),"")</f>
        <v/>
      </c>
      <c r="D502" s="144"/>
      <c r="E502" s="144"/>
      <c r="F502" s="144"/>
      <c r="G502" s="144"/>
      <c r="H502" s="144"/>
      <c r="I502" s="144"/>
      <c r="J502" s="144"/>
      <c r="K502" s="144"/>
      <c r="L502" s="144"/>
      <c r="M502" s="144"/>
      <c r="N502" s="144"/>
      <c r="O502" s="144"/>
      <c r="P502" s="144"/>
      <c r="Q502" s="144"/>
      <c r="R502" s="144"/>
      <c r="S502" s="144"/>
      <c r="T502" s="144"/>
      <c r="U502" s="144"/>
      <c r="V502" s="144"/>
      <c r="W502" s="144"/>
      <c r="X502" s="144"/>
      <c r="Y502" s="144"/>
      <c r="Z502" s="144"/>
      <c r="AA502" s="144"/>
      <c r="AB502" s="144"/>
      <c r="AC502" s="144"/>
      <c r="AD502" s="144"/>
      <c r="AE502" s="144"/>
      <c r="AF502" s="144"/>
      <c r="AG502" s="144"/>
      <c r="AH502" s="144"/>
      <c r="AI502" s="234"/>
      <c r="AJ502" s="144"/>
      <c r="AK502" s="144"/>
      <c r="AL502" s="144"/>
      <c r="AM502" s="144"/>
      <c r="AN502" s="144"/>
      <c r="AO502" s="144"/>
      <c r="AP502" s="144"/>
      <c r="AQ502" s="144"/>
      <c r="AR502" s="144"/>
      <c r="AS502" s="144"/>
      <c r="AT502" s="144"/>
      <c r="AU502" s="144"/>
      <c r="AV502" s="144"/>
      <c r="AW502" s="144"/>
      <c r="AX502" s="144"/>
      <c r="AY502" s="144"/>
      <c r="AZ502" s="144"/>
      <c r="BA502" s="144"/>
      <c r="BB502" s="144"/>
      <c r="BC502" s="144"/>
      <c r="BD502" s="144"/>
      <c r="BE502" s="144"/>
      <c r="BF502" s="144"/>
      <c r="BG502" s="144"/>
      <c r="BH502" s="144"/>
      <c r="BI502" s="144"/>
      <c r="BJ502" s="144"/>
      <c r="BK502" s="144"/>
      <c r="BL502" s="144"/>
      <c r="BM502" s="144"/>
      <c r="BN502" s="145"/>
    </row>
    <row r="503" spans="2:66" ht="20.100000000000001" customHeight="1" x14ac:dyDescent="0.25">
      <c r="B503" s="146" t="str">
        <f>IFERROR(IF(INDEX(TableEmployeeList[],Calc!$AC503,1)="","",INDEX(TableEmployeeList[],Calc!$AC503,1)),"")</f>
        <v/>
      </c>
      <c r="C503" s="147" t="str">
        <f>IFERROR(IF(INDEX(TableEmployeeList[],Calc!$AC503,2)="","",INDEX(TableEmployeeList[],Calc!$AC503,2)),"")</f>
        <v/>
      </c>
      <c r="D503" s="144"/>
      <c r="E503" s="144"/>
      <c r="F503" s="144"/>
      <c r="G503" s="144"/>
      <c r="H503" s="144"/>
      <c r="I503" s="144"/>
      <c r="J503" s="144"/>
      <c r="K503" s="144"/>
      <c r="L503" s="144"/>
      <c r="M503" s="144"/>
      <c r="N503" s="144"/>
      <c r="O503" s="144"/>
      <c r="P503" s="144"/>
      <c r="Q503" s="144"/>
      <c r="R503" s="144"/>
      <c r="S503" s="144"/>
      <c r="T503" s="144"/>
      <c r="U503" s="144"/>
      <c r="V503" s="144"/>
      <c r="W503" s="144"/>
      <c r="X503" s="144"/>
      <c r="Y503" s="144"/>
      <c r="Z503" s="144"/>
      <c r="AA503" s="144"/>
      <c r="AB503" s="144"/>
      <c r="AC503" s="144"/>
      <c r="AD503" s="144"/>
      <c r="AE503" s="144"/>
      <c r="AF503" s="144"/>
      <c r="AG503" s="144"/>
      <c r="AH503" s="144"/>
      <c r="AI503" s="234"/>
      <c r="AJ503" s="144"/>
      <c r="AK503" s="144"/>
      <c r="AL503" s="144"/>
      <c r="AM503" s="144"/>
      <c r="AN503" s="144"/>
      <c r="AO503" s="144"/>
      <c r="AP503" s="144"/>
      <c r="AQ503" s="144"/>
      <c r="AR503" s="144"/>
      <c r="AS503" s="144"/>
      <c r="AT503" s="144"/>
      <c r="AU503" s="144"/>
      <c r="AV503" s="144"/>
      <c r="AW503" s="144"/>
      <c r="AX503" s="144"/>
      <c r="AY503" s="144"/>
      <c r="AZ503" s="144"/>
      <c r="BA503" s="144"/>
      <c r="BB503" s="144"/>
      <c r="BC503" s="144"/>
      <c r="BD503" s="144"/>
      <c r="BE503" s="144"/>
      <c r="BF503" s="144"/>
      <c r="BG503" s="144"/>
      <c r="BH503" s="144"/>
      <c r="BI503" s="144"/>
      <c r="BJ503" s="144"/>
      <c r="BK503" s="144"/>
      <c r="BL503" s="144"/>
      <c r="BM503" s="144"/>
      <c r="BN503" s="145"/>
    </row>
    <row r="504" spans="2:66" ht="20.100000000000001" customHeight="1" x14ac:dyDescent="0.25">
      <c r="B504" s="146" t="str">
        <f>IFERROR(IF(INDEX(TableEmployeeList[],Calc!$AC504,1)="","",INDEX(TableEmployeeList[],Calc!$AC504,1)),"")</f>
        <v/>
      </c>
      <c r="C504" s="147" t="str">
        <f>IFERROR(IF(INDEX(TableEmployeeList[],Calc!$AC504,2)="","",INDEX(TableEmployeeList[],Calc!$AC504,2)),"")</f>
        <v/>
      </c>
      <c r="D504" s="144"/>
      <c r="E504" s="144"/>
      <c r="F504" s="144"/>
      <c r="G504" s="144"/>
      <c r="H504" s="144"/>
      <c r="I504" s="144"/>
      <c r="J504" s="144"/>
      <c r="K504" s="144"/>
      <c r="L504" s="144"/>
      <c r="M504" s="144"/>
      <c r="N504" s="144"/>
      <c r="O504" s="144"/>
      <c r="P504" s="144"/>
      <c r="Q504" s="144"/>
      <c r="R504" s="144"/>
      <c r="S504" s="144"/>
      <c r="T504" s="144"/>
      <c r="U504" s="144"/>
      <c r="V504" s="144"/>
      <c r="W504" s="144"/>
      <c r="X504" s="144"/>
      <c r="Y504" s="144"/>
      <c r="Z504" s="144"/>
      <c r="AA504" s="144"/>
      <c r="AB504" s="144"/>
      <c r="AC504" s="144"/>
      <c r="AD504" s="144"/>
      <c r="AE504" s="144"/>
      <c r="AF504" s="144"/>
      <c r="AG504" s="144"/>
      <c r="AH504" s="144"/>
      <c r="AI504" s="234"/>
      <c r="AJ504" s="144"/>
      <c r="AK504" s="144"/>
      <c r="AL504" s="144"/>
      <c r="AM504" s="144"/>
      <c r="AN504" s="144"/>
      <c r="AO504" s="144"/>
      <c r="AP504" s="144"/>
      <c r="AQ504" s="144"/>
      <c r="AR504" s="144"/>
      <c r="AS504" s="144"/>
      <c r="AT504" s="144"/>
      <c r="AU504" s="144"/>
      <c r="AV504" s="144"/>
      <c r="AW504" s="144"/>
      <c r="AX504" s="144"/>
      <c r="AY504" s="144"/>
      <c r="AZ504" s="144"/>
      <c r="BA504" s="144"/>
      <c r="BB504" s="144"/>
      <c r="BC504" s="144"/>
      <c r="BD504" s="144"/>
      <c r="BE504" s="144"/>
      <c r="BF504" s="144"/>
      <c r="BG504" s="144"/>
      <c r="BH504" s="144"/>
      <c r="BI504" s="144"/>
      <c r="BJ504" s="144"/>
      <c r="BK504" s="144"/>
      <c r="BL504" s="144"/>
      <c r="BM504" s="144"/>
      <c r="BN504" s="145"/>
    </row>
    <row r="505" spans="2:66" ht="20.100000000000001" customHeight="1" x14ac:dyDescent="0.25">
      <c r="B505" s="146" t="str">
        <f>IFERROR(IF(INDEX(TableEmployeeList[],Calc!$AC505,1)="","",INDEX(TableEmployeeList[],Calc!$AC505,1)),"")</f>
        <v/>
      </c>
      <c r="C505" s="147" t="str">
        <f>IFERROR(IF(INDEX(TableEmployeeList[],Calc!$AC505,2)="","",INDEX(TableEmployeeList[],Calc!$AC505,2)),"")</f>
        <v/>
      </c>
      <c r="D505" s="144"/>
      <c r="E505" s="144"/>
      <c r="F505" s="144"/>
      <c r="G505" s="144"/>
      <c r="H505" s="144"/>
      <c r="I505" s="144"/>
      <c r="J505" s="144"/>
      <c r="K505" s="144"/>
      <c r="L505" s="144"/>
      <c r="M505" s="144"/>
      <c r="N505" s="144"/>
      <c r="O505" s="144"/>
      <c r="P505" s="144"/>
      <c r="Q505" s="144"/>
      <c r="R505" s="144"/>
      <c r="S505" s="144"/>
      <c r="T505" s="144"/>
      <c r="U505" s="144"/>
      <c r="V505" s="144"/>
      <c r="W505" s="144"/>
      <c r="X505" s="144"/>
      <c r="Y505" s="144"/>
      <c r="Z505" s="144"/>
      <c r="AA505" s="144"/>
      <c r="AB505" s="144"/>
      <c r="AC505" s="144"/>
      <c r="AD505" s="144"/>
      <c r="AE505" s="144"/>
      <c r="AF505" s="144"/>
      <c r="AG505" s="144"/>
      <c r="AH505" s="144"/>
      <c r="AI505" s="234"/>
      <c r="AJ505" s="144"/>
      <c r="AK505" s="144"/>
      <c r="AL505" s="144"/>
      <c r="AM505" s="144"/>
      <c r="AN505" s="144"/>
      <c r="AO505" s="144"/>
      <c r="AP505" s="144"/>
      <c r="AQ505" s="144"/>
      <c r="AR505" s="144"/>
      <c r="AS505" s="144"/>
      <c r="AT505" s="144"/>
      <c r="AU505" s="144"/>
      <c r="AV505" s="144"/>
      <c r="AW505" s="144"/>
      <c r="AX505" s="144"/>
      <c r="AY505" s="144"/>
      <c r="AZ505" s="144"/>
      <c r="BA505" s="144"/>
      <c r="BB505" s="144"/>
      <c r="BC505" s="144"/>
      <c r="BD505" s="144"/>
      <c r="BE505" s="144"/>
      <c r="BF505" s="144"/>
      <c r="BG505" s="144"/>
      <c r="BH505" s="144"/>
      <c r="BI505" s="144"/>
      <c r="BJ505" s="144"/>
      <c r="BK505" s="144"/>
      <c r="BL505" s="144"/>
      <c r="BM505" s="144"/>
      <c r="BN505" s="145"/>
    </row>
    <row r="506" spans="2:66" ht="20.100000000000001" customHeight="1" x14ac:dyDescent="0.25">
      <c r="B506" s="146" t="str">
        <f>IFERROR(IF(INDEX(TableEmployeeList[],Calc!$AC506,1)="","",INDEX(TableEmployeeList[],Calc!$AC506,1)),"")</f>
        <v/>
      </c>
      <c r="C506" s="147" t="str">
        <f>IFERROR(IF(INDEX(TableEmployeeList[],Calc!$AC506,2)="","",INDEX(TableEmployeeList[],Calc!$AC506,2)),"")</f>
        <v/>
      </c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  <c r="P506" s="144"/>
      <c r="Q506" s="144"/>
      <c r="R506" s="144"/>
      <c r="S506" s="144"/>
      <c r="T506" s="144"/>
      <c r="U506" s="144"/>
      <c r="V506" s="144"/>
      <c r="W506" s="144"/>
      <c r="X506" s="144"/>
      <c r="Y506" s="144"/>
      <c r="Z506" s="144"/>
      <c r="AA506" s="144"/>
      <c r="AB506" s="144"/>
      <c r="AC506" s="144"/>
      <c r="AD506" s="144"/>
      <c r="AE506" s="144"/>
      <c r="AF506" s="144"/>
      <c r="AG506" s="144"/>
      <c r="AH506" s="144"/>
      <c r="AI506" s="234"/>
      <c r="AJ506" s="144"/>
      <c r="AK506" s="144"/>
      <c r="AL506" s="144"/>
      <c r="AM506" s="144"/>
      <c r="AN506" s="144"/>
      <c r="AO506" s="144"/>
      <c r="AP506" s="144"/>
      <c r="AQ506" s="144"/>
      <c r="AR506" s="144"/>
      <c r="AS506" s="144"/>
      <c r="AT506" s="144"/>
      <c r="AU506" s="144"/>
      <c r="AV506" s="144"/>
      <c r="AW506" s="144"/>
      <c r="AX506" s="144"/>
      <c r="AY506" s="144"/>
      <c r="AZ506" s="144"/>
      <c r="BA506" s="144"/>
      <c r="BB506" s="144"/>
      <c r="BC506" s="144"/>
      <c r="BD506" s="144"/>
      <c r="BE506" s="144"/>
      <c r="BF506" s="144"/>
      <c r="BG506" s="144"/>
      <c r="BH506" s="144"/>
      <c r="BI506" s="144"/>
      <c r="BJ506" s="144"/>
      <c r="BK506" s="144"/>
      <c r="BL506" s="144"/>
      <c r="BM506" s="144"/>
      <c r="BN506" s="145"/>
    </row>
    <row r="507" spans="2:66" ht="20.100000000000001" customHeight="1" x14ac:dyDescent="0.25">
      <c r="B507" s="146" t="str">
        <f>IFERROR(IF(INDEX(TableEmployeeList[],Calc!$AC507,1)="","",INDEX(TableEmployeeList[],Calc!$AC507,1)),"")</f>
        <v/>
      </c>
      <c r="C507" s="147" t="str">
        <f>IFERROR(IF(INDEX(TableEmployeeList[],Calc!$AC507,2)="","",INDEX(TableEmployeeList[],Calc!$AC507,2)),"")</f>
        <v/>
      </c>
      <c r="D507" s="144"/>
      <c r="E507" s="144"/>
      <c r="F507" s="144"/>
      <c r="G507" s="144"/>
      <c r="H507" s="144"/>
      <c r="I507" s="144"/>
      <c r="J507" s="144"/>
      <c r="K507" s="144"/>
      <c r="L507" s="144"/>
      <c r="M507" s="144"/>
      <c r="N507" s="144"/>
      <c r="O507" s="144"/>
      <c r="P507" s="144"/>
      <c r="Q507" s="144"/>
      <c r="R507" s="144"/>
      <c r="S507" s="144"/>
      <c r="T507" s="144"/>
      <c r="U507" s="144"/>
      <c r="V507" s="144"/>
      <c r="W507" s="144"/>
      <c r="X507" s="144"/>
      <c r="Y507" s="144"/>
      <c r="Z507" s="144"/>
      <c r="AA507" s="144"/>
      <c r="AB507" s="144"/>
      <c r="AC507" s="144"/>
      <c r="AD507" s="144"/>
      <c r="AE507" s="144"/>
      <c r="AF507" s="144"/>
      <c r="AG507" s="144"/>
      <c r="AH507" s="144"/>
      <c r="AI507" s="234"/>
      <c r="AJ507" s="144"/>
      <c r="AK507" s="144"/>
      <c r="AL507" s="144"/>
      <c r="AM507" s="144"/>
      <c r="AN507" s="144"/>
      <c r="AO507" s="144"/>
      <c r="AP507" s="144"/>
      <c r="AQ507" s="144"/>
      <c r="AR507" s="144"/>
      <c r="AS507" s="144"/>
      <c r="AT507" s="144"/>
      <c r="AU507" s="144"/>
      <c r="AV507" s="144"/>
      <c r="AW507" s="144"/>
      <c r="AX507" s="144"/>
      <c r="AY507" s="144"/>
      <c r="AZ507" s="144"/>
      <c r="BA507" s="144"/>
      <c r="BB507" s="144"/>
      <c r="BC507" s="144"/>
      <c r="BD507" s="144"/>
      <c r="BE507" s="144"/>
      <c r="BF507" s="144"/>
      <c r="BG507" s="144"/>
      <c r="BH507" s="144"/>
      <c r="BI507" s="144"/>
      <c r="BJ507" s="144"/>
      <c r="BK507" s="144"/>
      <c r="BL507" s="144"/>
      <c r="BM507" s="144"/>
      <c r="BN507" s="145"/>
    </row>
    <row r="508" spans="2:66" ht="20.100000000000001" customHeight="1" x14ac:dyDescent="0.25">
      <c r="B508" s="146" t="str">
        <f>IFERROR(IF(INDEX(TableEmployeeList[],Calc!$AC508,1)="","",INDEX(TableEmployeeList[],Calc!$AC508,1)),"")</f>
        <v/>
      </c>
      <c r="C508" s="147" t="str">
        <f>IFERROR(IF(INDEX(TableEmployeeList[],Calc!$AC508,2)="","",INDEX(TableEmployeeList[],Calc!$AC508,2)),"")</f>
        <v/>
      </c>
      <c r="D508" s="144"/>
      <c r="E508" s="144"/>
      <c r="F508" s="144"/>
      <c r="G508" s="144"/>
      <c r="H508" s="144"/>
      <c r="I508" s="144"/>
      <c r="J508" s="144"/>
      <c r="K508" s="144"/>
      <c r="L508" s="144"/>
      <c r="M508" s="144"/>
      <c r="N508" s="144"/>
      <c r="O508" s="144"/>
      <c r="P508" s="144"/>
      <c r="Q508" s="144"/>
      <c r="R508" s="144"/>
      <c r="S508" s="144"/>
      <c r="T508" s="144"/>
      <c r="U508" s="144"/>
      <c r="V508" s="144"/>
      <c r="W508" s="144"/>
      <c r="X508" s="144"/>
      <c r="Y508" s="144"/>
      <c r="Z508" s="144"/>
      <c r="AA508" s="144"/>
      <c r="AB508" s="144"/>
      <c r="AC508" s="144"/>
      <c r="AD508" s="144"/>
      <c r="AE508" s="144"/>
      <c r="AF508" s="144"/>
      <c r="AG508" s="144"/>
      <c r="AH508" s="144"/>
      <c r="AI508" s="234"/>
      <c r="AJ508" s="144"/>
      <c r="AK508" s="144"/>
      <c r="AL508" s="144"/>
      <c r="AM508" s="144"/>
      <c r="AN508" s="144"/>
      <c r="AO508" s="144"/>
      <c r="AP508" s="144"/>
      <c r="AQ508" s="144"/>
      <c r="AR508" s="144"/>
      <c r="AS508" s="144"/>
      <c r="AT508" s="144"/>
      <c r="AU508" s="144"/>
      <c r="AV508" s="144"/>
      <c r="AW508" s="144"/>
      <c r="AX508" s="144"/>
      <c r="AY508" s="144"/>
      <c r="AZ508" s="144"/>
      <c r="BA508" s="144"/>
      <c r="BB508" s="144"/>
      <c r="BC508" s="144"/>
      <c r="BD508" s="144"/>
      <c r="BE508" s="144"/>
      <c r="BF508" s="144"/>
      <c r="BG508" s="144"/>
      <c r="BH508" s="144"/>
      <c r="BI508" s="144"/>
      <c r="BJ508" s="144"/>
      <c r="BK508" s="144"/>
      <c r="BL508" s="144"/>
      <c r="BM508" s="144"/>
      <c r="BN508" s="145"/>
    </row>
    <row r="509" spans="2:66" ht="20.100000000000001" customHeight="1" x14ac:dyDescent="0.25">
      <c r="B509" s="146" t="str">
        <f>IFERROR(IF(INDEX(TableEmployeeList[],Calc!$AC509,1)="","",INDEX(TableEmployeeList[],Calc!$AC509,1)),"")</f>
        <v/>
      </c>
      <c r="C509" s="147" t="str">
        <f>IFERROR(IF(INDEX(TableEmployeeList[],Calc!$AC509,2)="","",INDEX(TableEmployeeList[],Calc!$AC509,2)),"")</f>
        <v/>
      </c>
      <c r="D509" s="144"/>
      <c r="E509" s="144"/>
      <c r="F509" s="144"/>
      <c r="G509" s="144"/>
      <c r="H509" s="144"/>
      <c r="I509" s="144"/>
      <c r="J509" s="144"/>
      <c r="K509" s="144"/>
      <c r="L509" s="144"/>
      <c r="M509" s="144"/>
      <c r="N509" s="144"/>
      <c r="O509" s="144"/>
      <c r="P509" s="144"/>
      <c r="Q509" s="144"/>
      <c r="R509" s="144"/>
      <c r="S509" s="144"/>
      <c r="T509" s="144"/>
      <c r="U509" s="144"/>
      <c r="V509" s="144"/>
      <c r="W509" s="144"/>
      <c r="X509" s="144"/>
      <c r="Y509" s="144"/>
      <c r="Z509" s="144"/>
      <c r="AA509" s="144"/>
      <c r="AB509" s="144"/>
      <c r="AC509" s="144"/>
      <c r="AD509" s="144"/>
      <c r="AE509" s="144"/>
      <c r="AF509" s="144"/>
      <c r="AG509" s="144"/>
      <c r="AH509" s="144"/>
      <c r="AI509" s="234"/>
      <c r="AJ509" s="144"/>
      <c r="AK509" s="144"/>
      <c r="AL509" s="144"/>
      <c r="AM509" s="144"/>
      <c r="AN509" s="144"/>
      <c r="AO509" s="144"/>
      <c r="AP509" s="144"/>
      <c r="AQ509" s="144"/>
      <c r="AR509" s="144"/>
      <c r="AS509" s="144"/>
      <c r="AT509" s="144"/>
      <c r="AU509" s="144"/>
      <c r="AV509" s="144"/>
      <c r="AW509" s="144"/>
      <c r="AX509" s="144"/>
      <c r="AY509" s="144"/>
      <c r="AZ509" s="144"/>
      <c r="BA509" s="144"/>
      <c r="BB509" s="144"/>
      <c r="BC509" s="144"/>
      <c r="BD509" s="144"/>
      <c r="BE509" s="144"/>
      <c r="BF509" s="144"/>
      <c r="BG509" s="144"/>
      <c r="BH509" s="144"/>
      <c r="BI509" s="144"/>
      <c r="BJ509" s="144"/>
      <c r="BK509" s="144"/>
      <c r="BL509" s="144"/>
      <c r="BM509" s="144"/>
      <c r="BN509" s="145"/>
    </row>
    <row r="510" spans="2:66" ht="20.100000000000001" customHeight="1" x14ac:dyDescent="0.25">
      <c r="B510" s="146" t="str">
        <f>IFERROR(IF(INDEX(TableEmployeeList[],Calc!$AC510,1)="","",INDEX(TableEmployeeList[],Calc!$AC510,1)),"")</f>
        <v/>
      </c>
      <c r="C510" s="147" t="str">
        <f>IFERROR(IF(INDEX(TableEmployeeList[],Calc!$AC510,2)="","",INDEX(TableEmployeeList[],Calc!$AC510,2)),"")</f>
        <v/>
      </c>
      <c r="D510" s="144"/>
      <c r="E510" s="144"/>
      <c r="F510" s="144"/>
      <c r="G510" s="144"/>
      <c r="H510" s="144"/>
      <c r="I510" s="144"/>
      <c r="J510" s="144"/>
      <c r="K510" s="144"/>
      <c r="L510" s="144"/>
      <c r="M510" s="144"/>
      <c r="N510" s="144"/>
      <c r="O510" s="144"/>
      <c r="P510" s="144"/>
      <c r="Q510" s="144"/>
      <c r="R510" s="144"/>
      <c r="S510" s="144"/>
      <c r="T510" s="144"/>
      <c r="U510" s="144"/>
      <c r="V510" s="144"/>
      <c r="W510" s="144"/>
      <c r="X510" s="144"/>
      <c r="Y510" s="144"/>
      <c r="Z510" s="144"/>
      <c r="AA510" s="144"/>
      <c r="AB510" s="144"/>
      <c r="AC510" s="144"/>
      <c r="AD510" s="144"/>
      <c r="AE510" s="144"/>
      <c r="AF510" s="144"/>
      <c r="AG510" s="144"/>
      <c r="AH510" s="144"/>
      <c r="AI510" s="234"/>
      <c r="AJ510" s="144"/>
      <c r="AK510" s="144"/>
      <c r="AL510" s="144"/>
      <c r="AM510" s="144"/>
      <c r="AN510" s="144"/>
      <c r="AO510" s="144"/>
      <c r="AP510" s="144"/>
      <c r="AQ510" s="144"/>
      <c r="AR510" s="144"/>
      <c r="AS510" s="144"/>
      <c r="AT510" s="144"/>
      <c r="AU510" s="144"/>
      <c r="AV510" s="144"/>
      <c r="AW510" s="144"/>
      <c r="AX510" s="144"/>
      <c r="AY510" s="144"/>
      <c r="AZ510" s="144"/>
      <c r="BA510" s="144"/>
      <c r="BB510" s="144"/>
      <c r="BC510" s="144"/>
      <c r="BD510" s="144"/>
      <c r="BE510" s="144"/>
      <c r="BF510" s="144"/>
      <c r="BG510" s="144"/>
      <c r="BH510" s="144"/>
      <c r="BI510" s="144"/>
      <c r="BJ510" s="144"/>
      <c r="BK510" s="144"/>
      <c r="BL510" s="144"/>
      <c r="BM510" s="144"/>
      <c r="BN510" s="145"/>
    </row>
  </sheetData>
  <sheetProtection algorithmName="SHA-512" hashValue="7TRctOPUju7vTAVri/cGqHwC3QmR0ItgoD/FBMPxDKpZ3+G8cGnBBTYsQTL0Vepbb1x67BHbY6blndav6aVX7g==" saltValue="F4C3K7MeUkdf9dgQUwZvdw==" spinCount="100000" sheet="1" objects="1" scenarios="1" autoFilter="0"/>
  <phoneticPr fontId="35" type="noConversion"/>
  <pageMargins left="0.31496062992125984" right="0.31496062992125984" top="0.31496062992125984" bottom="0.31496062992125984" header="0.31496062992125984" footer="0.31496062992125984"/>
  <pageSetup paperSize="9" scale="63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13D4155C-FD47-4071-95BF-4FAFC384E140}">
            <xm:f>AF$10&gt;Calc!$AG$6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AF9:AH510</xm:sqref>
        </x14:conditionalFormatting>
        <x14:conditionalFormatting xmlns:xm="http://schemas.microsoft.com/office/excel/2006/main">
          <x14:cfRule type="expression" priority="25" id="{A5F6E25C-7371-4DA5-A9DB-6D28675D86DB}">
            <xm:f>Calc!AE11=7</xm:f>
            <x14:dxf>
              <fill>
                <patternFill>
                  <bgColor rgb="FF8497B0"/>
                </patternFill>
              </fill>
            </x14:dxf>
          </x14:cfRule>
          <x14:cfRule type="expression" priority="26" id="{D6EC0EE0-65A5-49CC-8FB9-A2BBF7865172}">
            <xm:f>Calc!AE11=6</xm:f>
            <x14:dxf>
              <fill>
                <patternFill>
                  <bgColor rgb="FFC76EFE"/>
                </patternFill>
              </fill>
            </x14:dxf>
          </x14:cfRule>
          <x14:cfRule type="expression" priority="27" id="{9E7D83D5-15F5-4847-A64C-47FD38F059FF}">
            <xm:f>Calc!AE11=5</xm:f>
            <x14:dxf>
              <fill>
                <patternFill>
                  <bgColor rgb="FFF6B26B"/>
                </patternFill>
              </fill>
            </x14:dxf>
          </x14:cfRule>
          <x14:cfRule type="expression" priority="28" id="{AF64A561-78EA-4A49-9CB5-343B4CB8BBC6}">
            <xm:f>Calc!AE11=4</xm:f>
            <x14:dxf>
              <fill>
                <patternFill>
                  <bgColor rgb="FF9FC5E8"/>
                </patternFill>
              </fill>
            </x14:dxf>
          </x14:cfRule>
          <x14:cfRule type="expression" priority="29" id="{14310578-6557-4964-92A8-D94AFC53C4D5}">
            <xm:f>Calc!AE11=3</xm:f>
            <x14:dxf>
              <fill>
                <patternFill>
                  <bgColor rgb="FFB6D7A8"/>
                </patternFill>
              </fill>
            </x14:dxf>
          </x14:cfRule>
          <x14:cfRule type="expression" priority="30" id="{E66660E7-3466-4C12-82BA-7A2A0951382A}">
            <xm:f>Calc!AE11=2</xm:f>
            <x14:dxf>
              <fill>
                <patternFill>
                  <bgColor rgb="FFFFE599"/>
                </patternFill>
              </fill>
            </x14:dxf>
          </x14:cfRule>
          <x14:cfRule type="expression" priority="31" id="{62B0952F-A656-4546-90BB-1D9D076C91CE}">
            <xm:f>Calc!AE11=1</xm:f>
            <x14:dxf>
              <fill>
                <patternFill>
                  <bgColor rgb="FFEA9999"/>
                </patternFill>
              </fill>
            </x14:dxf>
          </x14:cfRule>
          <x14:cfRule type="expression" priority="42" id="{4278EA95-FDD2-4840-8611-AFA331B6EE6E}">
            <xm:f>Calc!AE11="h"</xm:f>
            <x14:dxf>
              <fill>
                <patternFill>
                  <bgColor theme="0" tint="-0.14996795556505021"/>
                </patternFill>
              </fill>
            </x14:dxf>
          </x14:cfRule>
          <xm:sqref>D11:AH510 AJ11:BN510</xm:sqref>
        </x14:conditionalFormatting>
        <x14:conditionalFormatting xmlns:xm="http://schemas.microsoft.com/office/excel/2006/main">
          <x14:cfRule type="expression" priority="23" id="{529117AF-D67C-4DE1-96BA-B4DA28BD9139}">
            <xm:f>BL$10&gt;Calc!$BO$6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BL9:BN510</xm:sqref>
        </x14:conditionalFormatting>
        <x14:conditionalFormatting xmlns:xm="http://schemas.microsoft.com/office/excel/2006/main">
          <x14:cfRule type="expression" priority="144" id="{9FCDA6D9-72A3-48E8-AB5C-3FA522C38C4D}">
            <xm:f>ROW($B11)&gt;10+Calc!$FC$38</xm:f>
            <x14:dxf>
              <fill>
                <patternFill>
                  <bgColor theme="0" tint="-4.9989318521683403E-2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AJ11:BN510 B11:AH510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3BF5FB1-6E05-478B-8D48-9F5E4F9CAC18}">
          <x14:formula1>
            <xm:f>Calc!$FH$13:$FH$22</xm:f>
          </x14:formula1>
          <xm:sqref>C5</xm:sqref>
        </x14:dataValidation>
        <x14:dataValidation type="list" allowBlank="1" showInputMessage="1" showErrorMessage="1" xr:uid="{1243DF28-2041-420F-84D8-6DE61F6C62F2}">
          <x14:formula1>
            <xm:f>Calc!$FB$14:$FB$25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8108-9D5F-432A-833C-183D4478B5AD}">
  <sheetPr codeName="Sheet6">
    <pageSetUpPr autoPageBreaks="0" fitToPage="1"/>
  </sheetPr>
  <dimension ref="B1:AP39"/>
  <sheetViews>
    <sheetView showGridLines="0" showRowColHeaders="0"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3.7109375" style="14" customWidth="1"/>
    <col min="3" max="33" width="4.7109375" style="14" customWidth="1"/>
    <col min="34" max="34" width="5.7109375" style="14" customWidth="1"/>
    <col min="35" max="35" width="1.7109375" style="14" customWidth="1"/>
    <col min="36" max="36" width="16.85546875" style="14" customWidth="1"/>
    <col min="37" max="40" width="12.7109375" style="14" customWidth="1"/>
    <col min="41" max="41" width="1.7109375" style="14" customWidth="1"/>
    <col min="42" max="42" width="3.7109375" style="14" customWidth="1"/>
    <col min="43" max="16384" width="9.140625" style="14"/>
  </cols>
  <sheetData>
    <row r="1" spans="2:42" ht="6.75" customHeight="1" x14ac:dyDescent="0.25"/>
    <row r="2" spans="2:42" s="438" customFormat="1" ht="20.100000000000001" customHeight="1" x14ac:dyDescent="0.3">
      <c r="B2" s="436"/>
      <c r="C2" s="436"/>
      <c r="D2" s="441" t="s">
        <v>212</v>
      </c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  <c r="AF2" s="436"/>
      <c r="AG2" s="436"/>
      <c r="AH2" s="436"/>
      <c r="AI2" s="436"/>
      <c r="AJ2" s="436"/>
      <c r="AK2" s="436"/>
      <c r="AL2" s="436"/>
      <c r="AM2" s="436"/>
      <c r="AN2" s="436"/>
      <c r="AO2" s="436"/>
      <c r="AP2" s="436"/>
    </row>
    <row r="3" spans="2:42" s="440" customFormat="1" ht="24" customHeight="1" x14ac:dyDescent="0.35">
      <c r="B3" s="36"/>
      <c r="C3" s="36"/>
      <c r="D3" s="35" t="s">
        <v>88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</row>
    <row r="4" spans="2:42" ht="5.0999999999999996" customHeight="1" x14ac:dyDescent="0.25"/>
    <row r="5" spans="2:42" ht="8.1" customHeight="1" x14ac:dyDescent="0.25">
      <c r="B5" s="178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80"/>
    </row>
    <row r="6" spans="2:42" ht="20.100000000000001" customHeight="1" x14ac:dyDescent="0.25">
      <c r="B6" s="181"/>
      <c r="C6" s="499" t="s">
        <v>10</v>
      </c>
      <c r="D6" s="500"/>
      <c r="E6" s="500"/>
      <c r="F6" s="500"/>
      <c r="G6" s="545" t="s">
        <v>161</v>
      </c>
      <c r="H6" s="546"/>
      <c r="I6" s="546"/>
      <c r="J6" s="546"/>
      <c r="K6" s="546"/>
      <c r="L6" s="546"/>
      <c r="M6" s="547"/>
      <c r="N6" s="453"/>
      <c r="O6" s="193" t="s">
        <v>105</v>
      </c>
      <c r="P6" s="193"/>
      <c r="Q6" s="193"/>
      <c r="R6" s="193"/>
      <c r="S6" s="455"/>
      <c r="T6" s="235" t="str">
        <f>IF(LEN(Dashboard!L20)=0,"",Dashboard!L20)</f>
        <v>Vacation</v>
      </c>
      <c r="U6" s="235"/>
      <c r="V6" s="235"/>
      <c r="W6" s="235"/>
      <c r="X6" s="456"/>
      <c r="Y6" s="237" t="str">
        <f>IF(LEN(Dashboard!L21)=0,"",Dashboard!L21)</f>
        <v>Sick Leave</v>
      </c>
      <c r="Z6" s="237"/>
      <c r="AA6" s="237"/>
      <c r="AB6" s="237"/>
      <c r="AC6" s="455"/>
      <c r="AD6" s="238" t="str">
        <f>IF(LEN(Dashboard!L22)=0,"",Dashboard!L22)</f>
        <v>Unpaid Leave</v>
      </c>
      <c r="AE6" s="238"/>
      <c r="AF6" s="238"/>
      <c r="AG6" s="238"/>
      <c r="AH6" s="191"/>
      <c r="AI6" s="191"/>
      <c r="AJ6" s="191"/>
      <c r="AK6" s="191"/>
      <c r="AL6" s="191"/>
      <c r="AM6" s="191"/>
      <c r="AN6" s="166"/>
      <c r="AO6" s="166"/>
      <c r="AP6" s="182"/>
    </row>
    <row r="7" spans="2:42" ht="8.1" customHeight="1" x14ac:dyDescent="0.25">
      <c r="B7" s="18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191"/>
      <c r="O7" s="454"/>
      <c r="P7" s="454"/>
      <c r="Q7" s="454"/>
      <c r="R7" s="454"/>
      <c r="S7" s="455"/>
      <c r="T7" s="454"/>
      <c r="U7" s="455"/>
      <c r="V7" s="454"/>
      <c r="W7" s="455"/>
      <c r="X7" s="454"/>
      <c r="Y7" s="454"/>
      <c r="Z7" s="454"/>
      <c r="AA7" s="455"/>
      <c r="AB7" s="454"/>
      <c r="AC7" s="455"/>
      <c r="AD7" s="454"/>
      <c r="AE7" s="454"/>
      <c r="AF7" s="454"/>
      <c r="AG7" s="455"/>
      <c r="AH7" s="191"/>
      <c r="AI7" s="191"/>
      <c r="AJ7" s="191"/>
      <c r="AK7" s="191"/>
      <c r="AL7" s="191"/>
      <c r="AM7" s="191"/>
      <c r="AN7" s="166"/>
      <c r="AO7" s="166"/>
      <c r="AP7" s="182"/>
    </row>
    <row r="8" spans="2:42" ht="20.100000000000001" customHeight="1" x14ac:dyDescent="0.25">
      <c r="B8" s="181"/>
      <c r="C8" s="499" t="s">
        <v>11</v>
      </c>
      <c r="D8" s="500"/>
      <c r="E8" s="500"/>
      <c r="F8" s="500"/>
      <c r="G8" s="545">
        <v>2022</v>
      </c>
      <c r="H8" s="546"/>
      <c r="I8" s="546"/>
      <c r="J8" s="546"/>
      <c r="K8" s="546"/>
      <c r="L8" s="546"/>
      <c r="M8" s="547"/>
      <c r="N8" s="453"/>
      <c r="O8" s="241" t="str">
        <f>IF(LEN(Dashboard!L23)=0,"",Dashboard!L23)</f>
        <v>Other</v>
      </c>
      <c r="P8" s="241"/>
      <c r="Q8" s="241"/>
      <c r="R8" s="241"/>
      <c r="S8" s="455"/>
      <c r="T8" s="236" t="str">
        <f>IF(LEN(Dashboard!L24)=0,"",Dashboard!L24)</f>
        <v>Remotely Working</v>
      </c>
      <c r="U8" s="236"/>
      <c r="V8" s="236"/>
      <c r="W8" s="236"/>
      <c r="X8" s="456"/>
      <c r="Y8" s="239" t="str">
        <f>IF(LEN(Dashboard!L25)=0,"",Dashboard!L25)</f>
        <v/>
      </c>
      <c r="Z8" s="239"/>
      <c r="AA8" s="239"/>
      <c r="AB8" s="239"/>
      <c r="AC8" s="455"/>
      <c r="AD8" s="240" t="str">
        <f>IF(LEN(Dashboard!L26)=0,"",Dashboard!L26)</f>
        <v/>
      </c>
      <c r="AE8" s="240"/>
      <c r="AF8" s="240"/>
      <c r="AG8" s="240"/>
      <c r="AH8" s="191"/>
      <c r="AI8" s="191"/>
      <c r="AJ8" s="191"/>
      <c r="AK8" s="191"/>
      <c r="AL8" s="191"/>
      <c r="AM8" s="191"/>
      <c r="AN8" s="166"/>
      <c r="AO8" s="166"/>
      <c r="AP8" s="182"/>
    </row>
    <row r="9" spans="2:42" ht="8.1" customHeight="1" x14ac:dyDescent="0.25">
      <c r="B9" s="181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82"/>
    </row>
    <row r="10" spans="2:42" ht="8.1" customHeight="1" x14ac:dyDescent="0.25">
      <c r="B10" s="181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82"/>
    </row>
    <row r="11" spans="2:42" ht="16.5" thickBot="1" x14ac:dyDescent="0.3">
      <c r="B11" s="181"/>
      <c r="C11" s="162" t="s">
        <v>29</v>
      </c>
      <c r="D11" s="159"/>
      <c r="E11" s="159"/>
      <c r="F11" s="159"/>
      <c r="G11" s="159"/>
      <c r="H11" s="160"/>
      <c r="I11" s="161"/>
      <c r="J11" s="186"/>
      <c r="K11" s="162" t="s">
        <v>42</v>
      </c>
      <c r="L11" s="159"/>
      <c r="M11" s="159"/>
      <c r="N11" s="159"/>
      <c r="O11" s="159"/>
      <c r="P11" s="160"/>
      <c r="Q11" s="161"/>
      <c r="R11" s="186"/>
      <c r="S11" s="162" t="s">
        <v>43</v>
      </c>
      <c r="T11" s="159"/>
      <c r="U11" s="159"/>
      <c r="V11" s="159"/>
      <c r="W11" s="159"/>
      <c r="X11" s="160"/>
      <c r="Y11" s="161"/>
      <c r="Z11" s="186"/>
      <c r="AA11" s="162" t="s">
        <v>44</v>
      </c>
      <c r="AB11" s="159"/>
      <c r="AC11" s="159"/>
      <c r="AD11" s="159"/>
      <c r="AE11" s="159"/>
      <c r="AF11" s="160"/>
      <c r="AG11" s="161"/>
      <c r="AH11" s="166"/>
      <c r="AI11" s="457"/>
      <c r="AJ11" s="502" t="s">
        <v>109</v>
      </c>
      <c r="AK11" s="502"/>
      <c r="AL11" s="502"/>
      <c r="AM11" s="502"/>
      <c r="AN11" s="502"/>
      <c r="AO11" s="458"/>
      <c r="AP11" s="182"/>
    </row>
    <row r="12" spans="2:42" x14ac:dyDescent="0.25">
      <c r="B12" s="181"/>
      <c r="C12" s="163" t="s">
        <v>23</v>
      </c>
      <c r="D12" s="164" t="s">
        <v>24</v>
      </c>
      <c r="E12" s="164" t="s">
        <v>25</v>
      </c>
      <c r="F12" s="164" t="s">
        <v>26</v>
      </c>
      <c r="G12" s="164" t="s">
        <v>27</v>
      </c>
      <c r="H12" s="164" t="s">
        <v>28</v>
      </c>
      <c r="I12" s="165" t="s">
        <v>22</v>
      </c>
      <c r="J12" s="187"/>
      <c r="K12" s="163" t="s">
        <v>23</v>
      </c>
      <c r="L12" s="164" t="s">
        <v>24</v>
      </c>
      <c r="M12" s="164" t="s">
        <v>25</v>
      </c>
      <c r="N12" s="164" t="s">
        <v>26</v>
      </c>
      <c r="O12" s="164" t="s">
        <v>27</v>
      </c>
      <c r="P12" s="164" t="s">
        <v>28</v>
      </c>
      <c r="Q12" s="165" t="s">
        <v>22</v>
      </c>
      <c r="R12" s="187"/>
      <c r="S12" s="163" t="s">
        <v>23</v>
      </c>
      <c r="T12" s="164" t="s">
        <v>24</v>
      </c>
      <c r="U12" s="164" t="s">
        <v>25</v>
      </c>
      <c r="V12" s="164" t="s">
        <v>26</v>
      </c>
      <c r="W12" s="164" t="s">
        <v>27</v>
      </c>
      <c r="X12" s="164" t="s">
        <v>28</v>
      </c>
      <c r="Y12" s="165" t="s">
        <v>22</v>
      </c>
      <c r="Z12" s="189"/>
      <c r="AA12" s="163" t="s">
        <v>23</v>
      </c>
      <c r="AB12" s="164" t="s">
        <v>24</v>
      </c>
      <c r="AC12" s="164" t="s">
        <v>25</v>
      </c>
      <c r="AD12" s="164" t="s">
        <v>26</v>
      </c>
      <c r="AE12" s="164" t="s">
        <v>27</v>
      </c>
      <c r="AF12" s="164" t="s">
        <v>28</v>
      </c>
      <c r="AG12" s="165" t="s">
        <v>22</v>
      </c>
      <c r="AH12" s="166"/>
      <c r="AI12" s="459"/>
      <c r="AJ12" s="460"/>
      <c r="AK12" s="460"/>
      <c r="AL12" s="460"/>
      <c r="AM12" s="460"/>
      <c r="AN12" s="460"/>
      <c r="AO12" s="461"/>
      <c r="AP12" s="182"/>
    </row>
    <row r="13" spans="2:42" x14ac:dyDescent="0.25">
      <c r="B13" s="181"/>
      <c r="C13" s="154" t="str">
        <f>IFERROR(IF(WEEKDAY(Calc!$CR$13)=2,Calc!$CR$13,""),"")</f>
        <v/>
      </c>
      <c r="D13" s="65" t="str">
        <f>IFERROR(IF(LEN(C13)&gt;0,C13+1,IF(WEEKDAY(Calc!$CR$13)=3,Calc!$CR$13,"")),"")</f>
        <v/>
      </c>
      <c r="E13" s="65" t="str">
        <f>IFERROR(IF(LEN(D13)&gt;0,D13+1,IF(WEEKDAY(Calc!$CR$13)=4,Calc!$CR$13,"")),"")</f>
        <v/>
      </c>
      <c r="F13" s="65" t="str">
        <f>IFERROR(IF(LEN(E13)&gt;0,E13+1,IF(WEEKDAY(Calc!$CR$13)=5,Calc!$CR$13,"")),"")</f>
        <v/>
      </c>
      <c r="G13" s="65" t="str">
        <f>IFERROR(IF(LEN(F13)&gt;0,F13+1,IF(WEEKDAY(Calc!$CR$13)=6,Calc!$CR$13,"")),"")</f>
        <v/>
      </c>
      <c r="H13" s="65">
        <f>IFERROR(IF(LEN(G13)&gt;0,G13+1,IF(WEEKDAY(Calc!$CR$13)=7,Calc!$CR$13,"")),"")</f>
        <v>44562</v>
      </c>
      <c r="I13" s="155">
        <f>IFERROR(IF(LEN(H13)&gt;0,H13+1,IF(WEEKDAY(Calc!$CR$13)=1,Calc!$CR$13,"")),"")</f>
        <v>44563</v>
      </c>
      <c r="J13" s="188"/>
      <c r="K13" s="154" t="str">
        <f>IFERROR(IF(WEEKDAY(Calc!$CR$14)=2,Calc!$CR$14,""),"")</f>
        <v/>
      </c>
      <c r="L13" s="65">
        <f>IFERROR(IF(LEN(K13)&gt;0,K13+1,IF(WEEKDAY(Calc!$CR$14)=3,Calc!$CR$14,"")),"")</f>
        <v>44593</v>
      </c>
      <c r="M13" s="65">
        <f>IFERROR(IF(LEN(L13)&gt;0,L13+1,IF(WEEKDAY(Calc!$CR$14)=4,Calc!$CR$14,"")),"")</f>
        <v>44594</v>
      </c>
      <c r="N13" s="65">
        <f>IFERROR(IF(LEN(M13)&gt;0,M13+1,IF(WEEKDAY(Calc!$CR$14)=5,Calc!$CR$14,"")),"")</f>
        <v>44595</v>
      </c>
      <c r="O13" s="65">
        <f>IFERROR(IF(LEN(N13)&gt;0,N13+1,IF(WEEKDAY(Calc!$CR$14)=6,Calc!$CR$14,"")),"")</f>
        <v>44596</v>
      </c>
      <c r="P13" s="65">
        <f>IFERROR(IF(LEN(O13)&gt;0,O13+1,IF(WEEKDAY(Calc!$CR$14)=7,Calc!$CR$14,"")),"")</f>
        <v>44597</v>
      </c>
      <c r="Q13" s="155">
        <f>IFERROR(IF(LEN(P13)&gt;0,P13+1,IF(WEEKDAY(Calc!$CR$14)=1,Calc!$CR$14,"")),"")</f>
        <v>44598</v>
      </c>
      <c r="R13" s="188"/>
      <c r="S13" s="154" t="str">
        <f>IFERROR(IF(WEEKDAY(Calc!$CR$15)=2,Calc!$CR$15,""),"")</f>
        <v/>
      </c>
      <c r="T13" s="65">
        <f>IFERROR(IF(LEN(S13)&gt;0,S13+1,IF(WEEKDAY(Calc!$CR$15)=3,Calc!$CR$15,"")),"")</f>
        <v>44621</v>
      </c>
      <c r="U13" s="65">
        <f>IFERROR(IF(LEN(T13)&gt;0,T13+1,IF(WEEKDAY(Calc!$CR$15)=4,Calc!$CR$15,"")),"")</f>
        <v>44622</v>
      </c>
      <c r="V13" s="65">
        <f>IFERROR(IF(LEN(U13)&gt;0,U13+1,IF(WEEKDAY(Calc!$CR$15)=5,Calc!$CR$15,"")),"")</f>
        <v>44623</v>
      </c>
      <c r="W13" s="65">
        <f>IFERROR(IF(LEN(V13)&gt;0,V13+1,IF(WEEKDAY(Calc!$CR$15)=6,Calc!$CR$15,"")),"")</f>
        <v>44624</v>
      </c>
      <c r="X13" s="65">
        <f>IFERROR(IF(LEN(W13)&gt;0,W13+1,IF(WEEKDAY(Calc!$CR$15)=7,Calc!$CR$15,"")),"")</f>
        <v>44625</v>
      </c>
      <c r="Y13" s="155">
        <f>IFERROR(IF(LEN(X13)&gt;0,X13+1,IF(WEEKDAY(Calc!$CR$15)=1,Calc!$CR$15,"")),"")</f>
        <v>44626</v>
      </c>
      <c r="Z13" s="189"/>
      <c r="AA13" s="154" t="str">
        <f>IFERROR(IF(WEEKDAY(Calc!$CR$16)=2,Calc!$CR$16,""),"")</f>
        <v/>
      </c>
      <c r="AB13" s="65" t="str">
        <f>IFERROR(IF(LEN(AA13)&gt;0,AA13+1,IF(WEEKDAY(Calc!$CR$16)=3,Calc!$CR$16,"")),"")</f>
        <v/>
      </c>
      <c r="AC13" s="65" t="str">
        <f>IFERROR(IF(LEN(AB13)&gt;0,AB13+1,IF(WEEKDAY(Calc!$CR$16)=4,Calc!$CR$16,"")),"")</f>
        <v/>
      </c>
      <c r="AD13" s="65" t="str">
        <f>IFERROR(IF(LEN(AC13)&gt;0,AC13+1,IF(WEEKDAY(Calc!$CR$16)=5,Calc!$CR$16,"")),"")</f>
        <v/>
      </c>
      <c r="AE13" s="65">
        <f>IFERROR(IF(LEN(AD13)&gt;0,AD13+1,IF(WEEKDAY(Calc!$CR$16)=6,Calc!$CR$16,"")),"")</f>
        <v>44652</v>
      </c>
      <c r="AF13" s="65">
        <f>IFERROR(IF(LEN(AE13)&gt;0,AE13+1,IF(WEEKDAY(Calc!$CR$16)=7,Calc!$CR$16,"")),"")</f>
        <v>44653</v>
      </c>
      <c r="AG13" s="155">
        <f>IFERROR(IF(LEN(AF13)&gt;0,AF13+1,IF(WEEKDAY(Calc!$CR$16)=1,Calc!$CR$16,"")),"")</f>
        <v>44654</v>
      </c>
      <c r="AH13" s="166"/>
      <c r="AI13" s="459"/>
      <c r="AJ13" s="462"/>
      <c r="AK13" s="463" t="s">
        <v>108</v>
      </c>
      <c r="AL13" s="463" t="s">
        <v>117</v>
      </c>
      <c r="AM13" s="463" t="s">
        <v>39</v>
      </c>
      <c r="AN13" s="464" t="s">
        <v>40</v>
      </c>
      <c r="AO13" s="461"/>
      <c r="AP13" s="182"/>
    </row>
    <row r="14" spans="2:42" x14ac:dyDescent="0.25">
      <c r="B14" s="181"/>
      <c r="C14" s="154">
        <f>IFERROR(IF(LEN(I13)=0,"",IF(MONTH(I13+1)=MONTH(I13),I13+1,"")),"")</f>
        <v>44564</v>
      </c>
      <c r="D14" s="65">
        <f>IFERROR(IF(LEN(C14)=0,"",IF(MONTH(C14+1)=MONTH(C14),C14+1,"")),"")</f>
        <v>44565</v>
      </c>
      <c r="E14" s="65">
        <f t="shared" ref="E14:I18" si="0">IFERROR(IF(LEN(D14)=0,"",IF(MONTH(D14+1)=MONTH(D14),D14+1,"")),"")</f>
        <v>44566</v>
      </c>
      <c r="F14" s="65">
        <f t="shared" si="0"/>
        <v>44567</v>
      </c>
      <c r="G14" s="65">
        <f t="shared" si="0"/>
        <v>44568</v>
      </c>
      <c r="H14" s="65">
        <f t="shared" si="0"/>
        <v>44569</v>
      </c>
      <c r="I14" s="155">
        <f t="shared" si="0"/>
        <v>44570</v>
      </c>
      <c r="J14" s="188"/>
      <c r="K14" s="154">
        <f>IFERROR(IF(LEN(Q13)=0,"",IF(MONTH(Q13+1)=MONTH(Q13),Q13+1,"")),"")</f>
        <v>44599</v>
      </c>
      <c r="L14" s="65">
        <f>IFERROR(IF(LEN(K14)=0,"",IF(MONTH(K14+1)=MONTH(K14),K14+1,"")),"")</f>
        <v>44600</v>
      </c>
      <c r="M14" s="65">
        <f t="shared" ref="M14:Q14" si="1">IFERROR(IF(LEN(L14)=0,"",IF(MONTH(L14+1)=MONTH(L14),L14+1,"")),"")</f>
        <v>44601</v>
      </c>
      <c r="N14" s="65">
        <f t="shared" si="1"/>
        <v>44602</v>
      </c>
      <c r="O14" s="65">
        <f t="shared" si="1"/>
        <v>44603</v>
      </c>
      <c r="P14" s="65">
        <f t="shared" si="1"/>
        <v>44604</v>
      </c>
      <c r="Q14" s="155">
        <f t="shared" si="1"/>
        <v>44605</v>
      </c>
      <c r="R14" s="188"/>
      <c r="S14" s="154">
        <f>IFERROR(IF(LEN(Y13)=0,"",IF(MONTH(Y13+1)=MONTH(Y13),Y13+1,"")),"")</f>
        <v>44627</v>
      </c>
      <c r="T14" s="65">
        <f>IFERROR(IF(LEN(S14)=0,"",IF(MONTH(S14+1)=MONTH(S14),S14+1,"")),"")</f>
        <v>44628</v>
      </c>
      <c r="U14" s="65">
        <f t="shared" ref="U14:Y14" si="2">IFERROR(IF(LEN(T14)=0,"",IF(MONTH(T14+1)=MONTH(T14),T14+1,"")),"")</f>
        <v>44629</v>
      </c>
      <c r="V14" s="65">
        <f t="shared" si="2"/>
        <v>44630</v>
      </c>
      <c r="W14" s="65">
        <f t="shared" si="2"/>
        <v>44631</v>
      </c>
      <c r="X14" s="65">
        <f t="shared" si="2"/>
        <v>44632</v>
      </c>
      <c r="Y14" s="155">
        <f t="shared" si="2"/>
        <v>44633</v>
      </c>
      <c r="Z14" s="189"/>
      <c r="AA14" s="154">
        <f>IFERROR(IF(LEN(AG13)=0,"",IF(MONTH(AG13+1)=MONTH(AG13),AG13+1,"")),"")</f>
        <v>44655</v>
      </c>
      <c r="AB14" s="65">
        <f>IFERROR(IF(LEN(AA14)=0,"",IF(MONTH(AA14+1)=MONTH(AA14),AA14+1,"")),"")</f>
        <v>44656</v>
      </c>
      <c r="AC14" s="65">
        <f t="shared" ref="AC14:AG14" si="3">IFERROR(IF(LEN(AB14)=0,"",IF(MONTH(AB14+1)=MONTH(AB14),AB14+1,"")),"")</f>
        <v>44657</v>
      </c>
      <c r="AD14" s="65">
        <f t="shared" si="3"/>
        <v>44658</v>
      </c>
      <c r="AE14" s="65">
        <f t="shared" si="3"/>
        <v>44659</v>
      </c>
      <c r="AF14" s="65">
        <f t="shared" si="3"/>
        <v>44660</v>
      </c>
      <c r="AG14" s="155">
        <f t="shared" si="3"/>
        <v>44661</v>
      </c>
      <c r="AH14" s="166"/>
      <c r="AI14" s="459"/>
      <c r="AJ14" s="465" t="str">
        <f>IF(LEN(Dashboard!L20)=0,"",Dashboard!L20)</f>
        <v>Vacation</v>
      </c>
      <c r="AK14" s="466">
        <f>IFERROR(INDEX(Calc!$EF$14:$EO$20,Calc!ED23,MATCH(Employee!$G$8,Calc!$EF$13:$EO$13,0)),"")</f>
        <v>20</v>
      </c>
      <c r="AL14" s="466">
        <f>IFERROR(INDEX(Calc!$EF$33:$EO$39,Calc!ED23,MATCH(Employee!$G$8,Calc!$EF$32:$EO$32,0)),"")</f>
        <v>0</v>
      </c>
      <c r="AM14" s="466">
        <f>IFERROR(INDEX(Calc!$EF$23:$EO$29,Calc!ED23,MATCH(Employee!$G$8,Calc!$EF$22:$EO$22,0)),"")</f>
        <v>1</v>
      </c>
      <c r="AN14" s="466">
        <f>IFERROR(INDEX(Calc!$EF$43:$EO$49,Calc!ED23,MATCH(Employee!$G$8,Calc!$EF$42:$EO$42,0)),"")</f>
        <v>19</v>
      </c>
      <c r="AO14" s="461"/>
      <c r="AP14" s="182"/>
    </row>
    <row r="15" spans="2:42" x14ac:dyDescent="0.25">
      <c r="B15" s="181"/>
      <c r="C15" s="154">
        <f>IFERROR(IF(LEN(I14)=0,"",IF(MONTH(I14+1)=MONTH(I14),I14+1,"")),"")</f>
        <v>44571</v>
      </c>
      <c r="D15" s="65">
        <f>IFERROR(IF(LEN(C15)=0,"",IF(MONTH(C15+1)=MONTH(C15),C15+1,"")),"")</f>
        <v>44572</v>
      </c>
      <c r="E15" s="65">
        <f t="shared" si="0"/>
        <v>44573</v>
      </c>
      <c r="F15" s="65">
        <f t="shared" si="0"/>
        <v>44574</v>
      </c>
      <c r="G15" s="65">
        <f t="shared" si="0"/>
        <v>44575</v>
      </c>
      <c r="H15" s="65">
        <f t="shared" si="0"/>
        <v>44576</v>
      </c>
      <c r="I15" s="155">
        <f t="shared" si="0"/>
        <v>44577</v>
      </c>
      <c r="J15" s="188"/>
      <c r="K15" s="154">
        <f>IFERROR(IF(LEN(Q14)=0,"",IF(MONTH(Q14+1)=MONTH(Q14),Q14+1,"")),"")</f>
        <v>44606</v>
      </c>
      <c r="L15" s="65">
        <f>IFERROR(IF(LEN(K15)=0,"",IF(MONTH(K15+1)=MONTH(K15),K15+1,"")),"")</f>
        <v>44607</v>
      </c>
      <c r="M15" s="65">
        <f t="shared" ref="M15:Q15" si="4">IFERROR(IF(LEN(L15)=0,"",IF(MONTH(L15+1)=MONTH(L15),L15+1,"")),"")</f>
        <v>44608</v>
      </c>
      <c r="N15" s="65">
        <f t="shared" si="4"/>
        <v>44609</v>
      </c>
      <c r="O15" s="65">
        <f t="shared" si="4"/>
        <v>44610</v>
      </c>
      <c r="P15" s="65">
        <f t="shared" si="4"/>
        <v>44611</v>
      </c>
      <c r="Q15" s="155">
        <f t="shared" si="4"/>
        <v>44612</v>
      </c>
      <c r="R15" s="188"/>
      <c r="S15" s="154">
        <f>IFERROR(IF(LEN(Y14)=0,"",IF(MONTH(Y14+1)=MONTH(Y14),Y14+1,"")),"")</f>
        <v>44634</v>
      </c>
      <c r="T15" s="65">
        <f>IFERROR(IF(LEN(S15)=0,"",IF(MONTH(S15+1)=MONTH(S15),S15+1,"")),"")</f>
        <v>44635</v>
      </c>
      <c r="U15" s="65">
        <f t="shared" ref="U15:Y15" si="5">IFERROR(IF(LEN(T15)=0,"",IF(MONTH(T15+1)=MONTH(T15),T15+1,"")),"")</f>
        <v>44636</v>
      </c>
      <c r="V15" s="65">
        <f t="shared" si="5"/>
        <v>44637</v>
      </c>
      <c r="W15" s="65">
        <f t="shared" si="5"/>
        <v>44638</v>
      </c>
      <c r="X15" s="65">
        <f t="shared" si="5"/>
        <v>44639</v>
      </c>
      <c r="Y15" s="155">
        <f t="shared" si="5"/>
        <v>44640</v>
      </c>
      <c r="Z15" s="189"/>
      <c r="AA15" s="154">
        <f>IFERROR(IF(LEN(AG14)=0,"",IF(MONTH(AG14+1)=MONTH(AG14),AG14+1,"")),"")</f>
        <v>44662</v>
      </c>
      <c r="AB15" s="65">
        <f>IFERROR(IF(LEN(AA15)=0,"",IF(MONTH(AA15+1)=MONTH(AA15),AA15+1,"")),"")</f>
        <v>44663</v>
      </c>
      <c r="AC15" s="65">
        <f t="shared" ref="AC15:AG15" si="6">IFERROR(IF(LEN(AB15)=0,"",IF(MONTH(AB15+1)=MONTH(AB15),AB15+1,"")),"")</f>
        <v>44664</v>
      </c>
      <c r="AD15" s="65">
        <f t="shared" si="6"/>
        <v>44665</v>
      </c>
      <c r="AE15" s="65">
        <f t="shared" si="6"/>
        <v>44666</v>
      </c>
      <c r="AF15" s="65">
        <f t="shared" si="6"/>
        <v>44667</v>
      </c>
      <c r="AG15" s="155">
        <f t="shared" si="6"/>
        <v>44668</v>
      </c>
      <c r="AH15" s="166"/>
      <c r="AI15" s="459"/>
      <c r="AJ15" s="465" t="str">
        <f>IF(LEN(Dashboard!L21)=0,"",Dashboard!L21)</f>
        <v>Sick Leave</v>
      </c>
      <c r="AK15" s="466">
        <f>IFERROR(INDEX(Calc!$EF$14:$EO$20,Calc!ED24,MATCH(Employee!$G$8,Calc!$EF$13:$EO$13,0)),"")</f>
        <v>10</v>
      </c>
      <c r="AL15" s="466">
        <f>IFERROR(INDEX(Calc!$EF$33:$EO$39,Calc!ED24,MATCH(Employee!$G$8,Calc!$EF$32:$EO$32,0)),"")</f>
        <v>0</v>
      </c>
      <c r="AM15" s="466">
        <f>IFERROR(INDEX(Calc!$EF$23:$EO$29,Calc!ED24,MATCH(Employee!$G$8,Calc!$EF$22:$EO$22,0)),"")</f>
        <v>0.5</v>
      </c>
      <c r="AN15" s="466">
        <f>IFERROR(INDEX(Calc!$EF$43:$EO$49,Calc!ED24,MATCH(Employee!$G$8,Calc!$EF$42:$EO$42,0)),"")</f>
        <v>9.5</v>
      </c>
      <c r="AO15" s="461"/>
      <c r="AP15" s="182"/>
    </row>
    <row r="16" spans="2:42" x14ac:dyDescent="0.25">
      <c r="B16" s="181"/>
      <c r="C16" s="154">
        <f>IFERROR(IF(LEN(I15)=0,"",IF(MONTH(I15+1)=MONTH(I15),I15+1,"")),"")</f>
        <v>44578</v>
      </c>
      <c r="D16" s="65">
        <f>IFERROR(IF(LEN(C16)=0,"",IF(MONTH(C16+1)=MONTH(C16),C16+1,"")),"")</f>
        <v>44579</v>
      </c>
      <c r="E16" s="65">
        <f t="shared" si="0"/>
        <v>44580</v>
      </c>
      <c r="F16" s="65">
        <f t="shared" si="0"/>
        <v>44581</v>
      </c>
      <c r="G16" s="65">
        <f t="shared" si="0"/>
        <v>44582</v>
      </c>
      <c r="H16" s="65">
        <f t="shared" si="0"/>
        <v>44583</v>
      </c>
      <c r="I16" s="155">
        <f t="shared" si="0"/>
        <v>44584</v>
      </c>
      <c r="J16" s="188"/>
      <c r="K16" s="154">
        <f>IFERROR(IF(LEN(Q15)=0,"",IF(MONTH(Q15+1)=MONTH(Q15),Q15+1,"")),"")</f>
        <v>44613</v>
      </c>
      <c r="L16" s="65">
        <f>IFERROR(IF(LEN(K16)=0,"",IF(MONTH(K16+1)=MONTH(K16),K16+1,"")),"")</f>
        <v>44614</v>
      </c>
      <c r="M16" s="65">
        <f t="shared" ref="M16:Q16" si="7">IFERROR(IF(LEN(L16)=0,"",IF(MONTH(L16+1)=MONTH(L16),L16+1,"")),"")</f>
        <v>44615</v>
      </c>
      <c r="N16" s="65">
        <f t="shared" si="7"/>
        <v>44616</v>
      </c>
      <c r="O16" s="65">
        <f t="shared" si="7"/>
        <v>44617</v>
      </c>
      <c r="P16" s="65">
        <f t="shared" si="7"/>
        <v>44618</v>
      </c>
      <c r="Q16" s="155">
        <f t="shared" si="7"/>
        <v>44619</v>
      </c>
      <c r="R16" s="188"/>
      <c r="S16" s="154">
        <f>IFERROR(IF(LEN(Y15)=0,"",IF(MONTH(Y15+1)=MONTH(Y15),Y15+1,"")),"")</f>
        <v>44641</v>
      </c>
      <c r="T16" s="65">
        <f>IFERROR(IF(LEN(S16)=0,"",IF(MONTH(S16+1)=MONTH(S16),S16+1,"")),"")</f>
        <v>44642</v>
      </c>
      <c r="U16" s="65">
        <f t="shared" ref="U16:Y16" si="8">IFERROR(IF(LEN(T16)=0,"",IF(MONTH(T16+1)=MONTH(T16),T16+1,"")),"")</f>
        <v>44643</v>
      </c>
      <c r="V16" s="65">
        <f t="shared" si="8"/>
        <v>44644</v>
      </c>
      <c r="W16" s="65">
        <f t="shared" si="8"/>
        <v>44645</v>
      </c>
      <c r="X16" s="65">
        <f t="shared" si="8"/>
        <v>44646</v>
      </c>
      <c r="Y16" s="155">
        <f t="shared" si="8"/>
        <v>44647</v>
      </c>
      <c r="Z16" s="189"/>
      <c r="AA16" s="154">
        <f>IFERROR(IF(LEN(AG15)=0,"",IF(MONTH(AG15+1)=MONTH(AG15),AG15+1,"")),"")</f>
        <v>44669</v>
      </c>
      <c r="AB16" s="65">
        <f>IFERROR(IF(LEN(AA16)=0,"",IF(MONTH(AA16+1)=MONTH(AA16),AA16+1,"")),"")</f>
        <v>44670</v>
      </c>
      <c r="AC16" s="65">
        <f t="shared" ref="AC16:AG16" si="9">IFERROR(IF(LEN(AB16)=0,"",IF(MONTH(AB16+1)=MONTH(AB16),AB16+1,"")),"")</f>
        <v>44671</v>
      </c>
      <c r="AD16" s="65">
        <f t="shared" si="9"/>
        <v>44672</v>
      </c>
      <c r="AE16" s="65">
        <f t="shared" si="9"/>
        <v>44673</v>
      </c>
      <c r="AF16" s="65">
        <f t="shared" si="9"/>
        <v>44674</v>
      </c>
      <c r="AG16" s="155">
        <f t="shared" si="9"/>
        <v>44675</v>
      </c>
      <c r="AH16" s="166"/>
      <c r="AI16" s="459"/>
      <c r="AJ16" s="465" t="str">
        <f>IF(LEN(Dashboard!L22)=0,"",Dashboard!L22)</f>
        <v>Unpaid Leave</v>
      </c>
      <c r="AK16" s="466">
        <f>IFERROR(INDEX(Calc!$EF$14:$EO$20,Calc!ED25,MATCH(Employee!$G$8,Calc!$EF$13:$EO$13,0)),"")</f>
        <v>30</v>
      </c>
      <c r="AL16" s="466">
        <f>IFERROR(INDEX(Calc!$EF$33:$EO$39,Calc!ED25,MATCH(Employee!$G$8,Calc!$EF$32:$EO$32,0)),"")</f>
        <v>0</v>
      </c>
      <c r="AM16" s="466">
        <f>IFERROR(INDEX(Calc!$EF$23:$EO$29,Calc!ED25,MATCH(Employee!$G$8,Calc!$EF$22:$EO$22,0)),"")</f>
        <v>0</v>
      </c>
      <c r="AN16" s="466">
        <f>IFERROR(INDEX(Calc!$EF$43:$EO$49,Calc!ED25,MATCH(Employee!$G$8,Calc!$EF$42:$EO$42,0)),"")</f>
        <v>30</v>
      </c>
      <c r="AO16" s="461"/>
      <c r="AP16" s="182"/>
    </row>
    <row r="17" spans="2:42" x14ac:dyDescent="0.25">
      <c r="B17" s="181"/>
      <c r="C17" s="154">
        <f>IFERROR(IF(LEN(I16)=0,"",IF(MONTH(I16+1)=MONTH(I16),I16+1,"")),"")</f>
        <v>44585</v>
      </c>
      <c r="D17" s="65">
        <f>IFERROR(IF(LEN(C17)=0,"",IF(MONTH(C17+1)=MONTH(C17),C17+1,"")),"")</f>
        <v>44586</v>
      </c>
      <c r="E17" s="65">
        <f t="shared" si="0"/>
        <v>44587</v>
      </c>
      <c r="F17" s="65">
        <f t="shared" si="0"/>
        <v>44588</v>
      </c>
      <c r="G17" s="65">
        <f t="shared" si="0"/>
        <v>44589</v>
      </c>
      <c r="H17" s="65">
        <f t="shared" si="0"/>
        <v>44590</v>
      </c>
      <c r="I17" s="155">
        <f t="shared" si="0"/>
        <v>44591</v>
      </c>
      <c r="J17" s="188"/>
      <c r="K17" s="154">
        <f>IFERROR(IF(LEN(Q16)=0,"",IF(MONTH(Q16+1)=MONTH(Q16),Q16+1,"")),"")</f>
        <v>44620</v>
      </c>
      <c r="L17" s="65" t="str">
        <f>IFERROR(IF(LEN(K17)=0,"",IF(MONTH(K17+1)=MONTH(K17),K17+1,"")),"")</f>
        <v/>
      </c>
      <c r="M17" s="65" t="str">
        <f t="shared" ref="M17:Q17" si="10">IFERROR(IF(LEN(L17)=0,"",IF(MONTH(L17+1)=MONTH(L17),L17+1,"")),"")</f>
        <v/>
      </c>
      <c r="N17" s="65" t="str">
        <f t="shared" si="10"/>
        <v/>
      </c>
      <c r="O17" s="65" t="str">
        <f t="shared" si="10"/>
        <v/>
      </c>
      <c r="P17" s="65" t="str">
        <f t="shared" si="10"/>
        <v/>
      </c>
      <c r="Q17" s="155" t="str">
        <f t="shared" si="10"/>
        <v/>
      </c>
      <c r="R17" s="188"/>
      <c r="S17" s="154">
        <f>IFERROR(IF(LEN(Y16)=0,"",IF(MONTH(Y16+1)=MONTH(Y16),Y16+1,"")),"")</f>
        <v>44648</v>
      </c>
      <c r="T17" s="65">
        <f>IFERROR(IF(LEN(S17)=0,"",IF(MONTH(S17+1)=MONTH(S17),S17+1,"")),"")</f>
        <v>44649</v>
      </c>
      <c r="U17" s="65">
        <f t="shared" ref="U17:Y17" si="11">IFERROR(IF(LEN(T17)=0,"",IF(MONTH(T17+1)=MONTH(T17),T17+1,"")),"")</f>
        <v>44650</v>
      </c>
      <c r="V17" s="65">
        <f t="shared" si="11"/>
        <v>44651</v>
      </c>
      <c r="W17" s="65" t="str">
        <f t="shared" si="11"/>
        <v/>
      </c>
      <c r="X17" s="65" t="str">
        <f t="shared" si="11"/>
        <v/>
      </c>
      <c r="Y17" s="155" t="str">
        <f t="shared" si="11"/>
        <v/>
      </c>
      <c r="Z17" s="189"/>
      <c r="AA17" s="154">
        <f>IFERROR(IF(LEN(AG16)=0,"",IF(MONTH(AG16+1)=MONTH(AG16),AG16+1,"")),"")</f>
        <v>44676</v>
      </c>
      <c r="AB17" s="65">
        <f>IFERROR(IF(LEN(AA17)=0,"",IF(MONTH(AA17+1)=MONTH(AA17),AA17+1,"")),"")</f>
        <v>44677</v>
      </c>
      <c r="AC17" s="65">
        <f t="shared" ref="AC17:AG17" si="12">IFERROR(IF(LEN(AB17)=0,"",IF(MONTH(AB17+1)=MONTH(AB17),AB17+1,"")),"")</f>
        <v>44678</v>
      </c>
      <c r="AD17" s="65">
        <f t="shared" si="12"/>
        <v>44679</v>
      </c>
      <c r="AE17" s="65">
        <f t="shared" si="12"/>
        <v>44680</v>
      </c>
      <c r="AF17" s="65">
        <f t="shared" si="12"/>
        <v>44681</v>
      </c>
      <c r="AG17" s="155" t="str">
        <f t="shared" si="12"/>
        <v/>
      </c>
      <c r="AH17" s="166"/>
      <c r="AI17" s="459"/>
      <c r="AJ17" s="465" t="str">
        <f>IF(LEN(Dashboard!L23)=0,"",Dashboard!L23)</f>
        <v>Other</v>
      </c>
      <c r="AK17" s="466">
        <f>IFERROR(INDEX(Calc!$EF$14:$EO$20,Calc!ED26,MATCH(Employee!$G$8,Calc!$EF$13:$EO$13,0)),"")</f>
        <v>8</v>
      </c>
      <c r="AL17" s="466">
        <f>IFERROR(INDEX(Calc!$EF$33:$EO$39,Calc!ED26,MATCH(Employee!$G$8,Calc!$EF$32:$EO$32,0)),"")</f>
        <v>0</v>
      </c>
      <c r="AM17" s="466">
        <f>IFERROR(INDEX(Calc!$EF$23:$EO$29,Calc!ED26,MATCH(Employee!$G$8,Calc!$EF$22:$EO$22,0)),"")</f>
        <v>5.5</v>
      </c>
      <c r="AN17" s="466">
        <f>IFERROR(INDEX(Calc!$EF$43:$EO$49,Calc!ED26,MATCH(Employee!$G$8,Calc!$EF$42:$EO$42,0)),"")</f>
        <v>2.5</v>
      </c>
      <c r="AO17" s="461"/>
      <c r="AP17" s="182"/>
    </row>
    <row r="18" spans="2:42" x14ac:dyDescent="0.25">
      <c r="B18" s="181"/>
      <c r="C18" s="156">
        <f>IFERROR(IF(LEN(I17)=0,"",IF(MONTH(I17+1)=MONTH(I17),I17+1,"")),"")</f>
        <v>44592</v>
      </c>
      <c r="D18" s="157" t="str">
        <f>IFERROR(IF(LEN(C18)=0,"",IF(MONTH(C18+1)=MONTH(C18),C18+1,"")),"")</f>
        <v/>
      </c>
      <c r="E18" s="157" t="str">
        <f t="shared" si="0"/>
        <v/>
      </c>
      <c r="F18" s="157" t="str">
        <f t="shared" si="0"/>
        <v/>
      </c>
      <c r="G18" s="157" t="str">
        <f t="shared" si="0"/>
        <v/>
      </c>
      <c r="H18" s="157" t="str">
        <f t="shared" si="0"/>
        <v/>
      </c>
      <c r="I18" s="158" t="str">
        <f t="shared" si="0"/>
        <v/>
      </c>
      <c r="J18" s="188"/>
      <c r="K18" s="156" t="str">
        <f>IFERROR(IF(LEN(Q17)=0,"",IF(MONTH(Q17+1)=MONTH(Q17),Q17+1,"")),"")</f>
        <v/>
      </c>
      <c r="L18" s="157" t="str">
        <f>IFERROR(IF(LEN(K18)=0,"",IF(MONTH(K18+1)=MONTH(K18),K18+1,"")),"")</f>
        <v/>
      </c>
      <c r="M18" s="157" t="str">
        <f t="shared" ref="M18:Q18" si="13">IFERROR(IF(LEN(L18)=0,"",IF(MONTH(L18+1)=MONTH(L18),L18+1,"")),"")</f>
        <v/>
      </c>
      <c r="N18" s="157" t="str">
        <f t="shared" si="13"/>
        <v/>
      </c>
      <c r="O18" s="157" t="str">
        <f t="shared" si="13"/>
        <v/>
      </c>
      <c r="P18" s="157" t="str">
        <f t="shared" si="13"/>
        <v/>
      </c>
      <c r="Q18" s="158" t="str">
        <f t="shared" si="13"/>
        <v/>
      </c>
      <c r="R18" s="189"/>
      <c r="S18" s="156" t="str">
        <f>IFERROR(IF(LEN(Y17)=0,"",IF(MONTH(Y17+1)=MONTH(Y17),Y17+1,"")),"")</f>
        <v/>
      </c>
      <c r="T18" s="157" t="str">
        <f>IFERROR(IF(LEN(S18)=0,"",IF(MONTH(S18+1)=MONTH(S18),S18+1,"")),"")</f>
        <v/>
      </c>
      <c r="U18" s="157" t="str">
        <f t="shared" ref="U18:Y18" si="14">IFERROR(IF(LEN(T18)=0,"",IF(MONTH(T18+1)=MONTH(T18),T18+1,"")),"")</f>
        <v/>
      </c>
      <c r="V18" s="157" t="str">
        <f t="shared" si="14"/>
        <v/>
      </c>
      <c r="W18" s="157" t="str">
        <f t="shared" si="14"/>
        <v/>
      </c>
      <c r="X18" s="157" t="str">
        <f t="shared" si="14"/>
        <v/>
      </c>
      <c r="Y18" s="158" t="str">
        <f t="shared" si="14"/>
        <v/>
      </c>
      <c r="Z18" s="189"/>
      <c r="AA18" s="156" t="str">
        <f>IFERROR(IF(LEN(AG17)=0,"",IF(MONTH(AG17+1)=MONTH(AG17),AG17+1,"")),"")</f>
        <v/>
      </c>
      <c r="AB18" s="157" t="str">
        <f>IFERROR(IF(LEN(AA18)=0,"",IF(MONTH(AA18+1)=MONTH(AA18),AA18+1,"")),"")</f>
        <v/>
      </c>
      <c r="AC18" s="157" t="str">
        <f t="shared" ref="AC18:AG18" si="15">IFERROR(IF(LEN(AB18)=0,"",IF(MONTH(AB18+1)=MONTH(AB18),AB18+1,"")),"")</f>
        <v/>
      </c>
      <c r="AD18" s="157" t="str">
        <f t="shared" si="15"/>
        <v/>
      </c>
      <c r="AE18" s="157" t="str">
        <f t="shared" si="15"/>
        <v/>
      </c>
      <c r="AF18" s="157" t="str">
        <f t="shared" si="15"/>
        <v/>
      </c>
      <c r="AG18" s="158" t="str">
        <f t="shared" si="15"/>
        <v/>
      </c>
      <c r="AH18" s="166"/>
      <c r="AI18" s="459"/>
      <c r="AJ18" s="465" t="str">
        <f>IF(LEN(Dashboard!L24)=0,"",Dashboard!L24)</f>
        <v>Remotely Working</v>
      </c>
      <c r="AK18" s="466">
        <f>IFERROR(INDEX(Calc!$EF$14:$EO$20,Calc!ED27,MATCH(Employee!$G$8,Calc!$EF$13:$EO$13,0)),"")</f>
        <v>20</v>
      </c>
      <c r="AL18" s="466">
        <f>IFERROR(INDEX(Calc!$EF$33:$EO$39,Calc!ED27,MATCH(Employee!$G$8,Calc!$EF$32:$EO$32,0)),"")</f>
        <v>0</v>
      </c>
      <c r="AM18" s="466">
        <f>IFERROR(INDEX(Calc!$EF$23:$EO$29,Calc!ED27,MATCH(Employee!$G$8,Calc!$EF$22:$EO$22,0)),"")</f>
        <v>0</v>
      </c>
      <c r="AN18" s="466">
        <f>IFERROR(INDEX(Calc!$EF$43:$EO$49,Calc!ED27,MATCH(Employee!$G$8,Calc!$EF$42:$EO$42,0)),"")</f>
        <v>20</v>
      </c>
      <c r="AO18" s="461"/>
      <c r="AP18" s="182"/>
    </row>
    <row r="19" spans="2:42" ht="15" customHeight="1" x14ac:dyDescent="0.25">
      <c r="B19" s="181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66"/>
      <c r="AI19" s="459"/>
      <c r="AJ19" s="465" t="str">
        <f>IF(LEN(Dashboard!L25)=0,"",Dashboard!L25)</f>
        <v/>
      </c>
      <c r="AK19" s="466">
        <f>IFERROR(INDEX(Calc!$EF$14:$EO$20,Calc!ED28,MATCH(Employee!$G$8,Calc!$EF$13:$EO$13,0)),"")</f>
        <v>0</v>
      </c>
      <c r="AL19" s="466">
        <f>IFERROR(INDEX(Calc!$EF$33:$EO$39,Calc!ED28,MATCH(Employee!$G$8,Calc!$EF$32:$EO$32,0)),"")</f>
        <v>0</v>
      </c>
      <c r="AM19" s="466">
        <f>IFERROR(INDEX(Calc!$EF$23:$EO$29,Calc!ED28,MATCH(Employee!$G$8,Calc!$EF$22:$EO$22,0)),"")</f>
        <v>0</v>
      </c>
      <c r="AN19" s="466">
        <f>IFERROR(INDEX(Calc!$EF$43:$EO$49,Calc!ED28,MATCH(Employee!$G$8,Calc!$EF$42:$EO$42,0)),"")</f>
        <v>0</v>
      </c>
      <c r="AO19" s="461"/>
      <c r="AP19" s="182"/>
    </row>
    <row r="20" spans="2:42" ht="15.75" x14ac:dyDescent="0.25">
      <c r="B20" s="181"/>
      <c r="C20" s="162" t="s">
        <v>45</v>
      </c>
      <c r="D20" s="159"/>
      <c r="E20" s="159"/>
      <c r="F20" s="159"/>
      <c r="G20" s="159"/>
      <c r="H20" s="160"/>
      <c r="I20" s="161"/>
      <c r="J20" s="190"/>
      <c r="K20" s="162" t="s">
        <v>46</v>
      </c>
      <c r="L20" s="159"/>
      <c r="M20" s="159"/>
      <c r="N20" s="159"/>
      <c r="O20" s="159"/>
      <c r="P20" s="160"/>
      <c r="Q20" s="161"/>
      <c r="R20" s="190"/>
      <c r="S20" s="162" t="s">
        <v>47</v>
      </c>
      <c r="T20" s="159"/>
      <c r="U20" s="159"/>
      <c r="V20" s="159"/>
      <c r="W20" s="159"/>
      <c r="X20" s="160"/>
      <c r="Y20" s="161"/>
      <c r="Z20" s="190"/>
      <c r="AA20" s="162" t="s">
        <v>48</v>
      </c>
      <c r="AB20" s="159"/>
      <c r="AC20" s="159"/>
      <c r="AD20" s="159"/>
      <c r="AE20" s="159"/>
      <c r="AF20" s="160"/>
      <c r="AG20" s="161"/>
      <c r="AH20" s="166"/>
      <c r="AI20" s="459"/>
      <c r="AJ20" s="465" t="str">
        <f>IF(LEN(Dashboard!L26)=0,"",Dashboard!L26)</f>
        <v/>
      </c>
      <c r="AK20" s="466">
        <f>IFERROR(INDEX(Calc!$EF$14:$EO$20,Calc!ED29,MATCH(Employee!$G$8,Calc!$EF$13:$EO$13,0)),"")</f>
        <v>0</v>
      </c>
      <c r="AL20" s="466">
        <f>IFERROR(INDEX(Calc!$EF$33:$EO$39,Calc!ED29,MATCH(Employee!$G$8,Calc!$EF$32:$EO$32,0)),"")</f>
        <v>0</v>
      </c>
      <c r="AM20" s="466">
        <f>IFERROR(INDEX(Calc!$EF$23:$EO$29,Calc!ED29,MATCH(Employee!$G$8,Calc!$EF$22:$EO$22,0)),"")</f>
        <v>0</v>
      </c>
      <c r="AN20" s="466">
        <f>IFERROR(INDEX(Calc!$EF$43:$EO$49,Calc!ED29,MATCH(Employee!$G$8,Calc!$EF$42:$EO$42,0)),"")</f>
        <v>0</v>
      </c>
      <c r="AO20" s="461"/>
      <c r="AP20" s="182"/>
    </row>
    <row r="21" spans="2:42" x14ac:dyDescent="0.25">
      <c r="B21" s="181"/>
      <c r="C21" s="163" t="s">
        <v>23</v>
      </c>
      <c r="D21" s="164" t="s">
        <v>24</v>
      </c>
      <c r="E21" s="164" t="s">
        <v>25</v>
      </c>
      <c r="F21" s="164" t="s">
        <v>26</v>
      </c>
      <c r="G21" s="164" t="s">
        <v>27</v>
      </c>
      <c r="H21" s="164" t="s">
        <v>28</v>
      </c>
      <c r="I21" s="165" t="s">
        <v>22</v>
      </c>
      <c r="J21" s="187"/>
      <c r="K21" s="163" t="s">
        <v>23</v>
      </c>
      <c r="L21" s="164" t="s">
        <v>24</v>
      </c>
      <c r="M21" s="164" t="s">
        <v>25</v>
      </c>
      <c r="N21" s="164" t="s">
        <v>26</v>
      </c>
      <c r="O21" s="164" t="s">
        <v>27</v>
      </c>
      <c r="P21" s="164" t="s">
        <v>28</v>
      </c>
      <c r="Q21" s="165" t="s">
        <v>22</v>
      </c>
      <c r="R21" s="187"/>
      <c r="S21" s="163" t="s">
        <v>23</v>
      </c>
      <c r="T21" s="164" t="s">
        <v>24</v>
      </c>
      <c r="U21" s="164" t="s">
        <v>25</v>
      </c>
      <c r="V21" s="164" t="s">
        <v>26</v>
      </c>
      <c r="W21" s="164" t="s">
        <v>27</v>
      </c>
      <c r="X21" s="164" t="s">
        <v>28</v>
      </c>
      <c r="Y21" s="165" t="s">
        <v>22</v>
      </c>
      <c r="Z21" s="189"/>
      <c r="AA21" s="163" t="s">
        <v>23</v>
      </c>
      <c r="AB21" s="164" t="s">
        <v>24</v>
      </c>
      <c r="AC21" s="164" t="s">
        <v>25</v>
      </c>
      <c r="AD21" s="164" t="s">
        <v>26</v>
      </c>
      <c r="AE21" s="164" t="s">
        <v>27</v>
      </c>
      <c r="AF21" s="164" t="s">
        <v>28</v>
      </c>
      <c r="AG21" s="165" t="s">
        <v>22</v>
      </c>
      <c r="AH21" s="166"/>
      <c r="AI21" s="467"/>
      <c r="AJ21" s="468"/>
      <c r="AK21" s="468"/>
      <c r="AL21" s="468"/>
      <c r="AM21" s="468"/>
      <c r="AN21" s="468"/>
      <c r="AO21" s="469"/>
      <c r="AP21" s="182"/>
    </row>
    <row r="22" spans="2:42" x14ac:dyDescent="0.25">
      <c r="B22" s="181"/>
      <c r="C22" s="154" t="str">
        <f>IFERROR(IF(WEEKDAY(Calc!$CR$17)=2,Calc!$CR$17,""),"")</f>
        <v/>
      </c>
      <c r="D22" s="65" t="str">
        <f>IFERROR(IF(LEN(C22)&gt;0,C22+1,IF(WEEKDAY(Calc!$CR$17)=3,Calc!$CR$17,"")),"")</f>
        <v/>
      </c>
      <c r="E22" s="65" t="str">
        <f>IFERROR(IF(LEN(D22)&gt;0,D22+1,IF(WEEKDAY(Calc!$CR$17)=4,Calc!$CR$17,"")),"")</f>
        <v/>
      </c>
      <c r="F22" s="65" t="str">
        <f>IFERROR(IF(LEN(E22)&gt;0,E22+1,IF(WEEKDAY(Calc!$CR$17)=5,Calc!$CR$17,"")),"")</f>
        <v/>
      </c>
      <c r="G22" s="65" t="str">
        <f>IFERROR(IF(LEN(F22)&gt;0,F22+1,IF(WEEKDAY(Calc!$CR$17)=6,Calc!$CR$17,"")),"")</f>
        <v/>
      </c>
      <c r="H22" s="65" t="str">
        <f>IFERROR(IF(LEN(G22)&gt;0,G22+1,IF(WEEKDAY(Calc!$CR$17)=7,Calc!$CR$17,"")),"")</f>
        <v/>
      </c>
      <c r="I22" s="155">
        <f>IFERROR(IF(LEN(H22)&gt;0,H22+1,IF(WEEKDAY(Calc!$CR$17)=1,Calc!$CR$17,"")),"")</f>
        <v>44682</v>
      </c>
      <c r="J22" s="188"/>
      <c r="K22" s="154" t="str">
        <f>IFERROR(IF(WEEKDAY(Calc!$CR$18)=2,Calc!$CR$18,""),"")</f>
        <v/>
      </c>
      <c r="L22" s="65" t="str">
        <f>IFERROR(IF(LEN(K22)&gt;0,K22+1,IF(WEEKDAY(Calc!$CR$18)=3,Calc!$CR$18,"")),"")</f>
        <v/>
      </c>
      <c r="M22" s="65">
        <f>IFERROR(IF(LEN(L22)&gt;0,L22+1,IF(WEEKDAY(Calc!$CR$18)=4,Calc!$CR$18,"")),"")</f>
        <v>44713</v>
      </c>
      <c r="N22" s="65">
        <f>IFERROR(IF(LEN(M22)&gt;0,M22+1,IF(WEEKDAY(Calc!$CR$18)=5,Calc!$CR$18,"")),"")</f>
        <v>44714</v>
      </c>
      <c r="O22" s="65">
        <f>IFERROR(IF(LEN(N22)&gt;0,N22+1,IF(WEEKDAY(Calc!$CR$18)=6,Calc!$CR$18,"")),"")</f>
        <v>44715</v>
      </c>
      <c r="P22" s="65">
        <f>IFERROR(IF(LEN(O22)&gt;0,O22+1,IF(WEEKDAY(Calc!$CR$18)=7,Calc!$CR$18,"")),"")</f>
        <v>44716</v>
      </c>
      <c r="Q22" s="155">
        <f>IFERROR(IF(LEN(P22)&gt;0,P22+1,IF(WEEKDAY(Calc!$CR$18)=1,Calc!$CR$18,"")),"")</f>
        <v>44717</v>
      </c>
      <c r="R22" s="188"/>
      <c r="S22" s="154" t="str">
        <f>IFERROR(IF(WEEKDAY(Calc!$CR$19)=2,Calc!$CR$19,""),"")</f>
        <v/>
      </c>
      <c r="T22" s="65" t="str">
        <f>IFERROR(IF(LEN(S22)&gt;0,S22+1,IF(WEEKDAY(Calc!$CR$19)=3,Calc!$CR$19,"")),"")</f>
        <v/>
      </c>
      <c r="U22" s="65" t="str">
        <f>IFERROR(IF(LEN(T22)&gt;0,T22+1,IF(WEEKDAY(Calc!$CR$19)=4,Calc!$CR$19,"")),"")</f>
        <v/>
      </c>
      <c r="V22" s="65" t="str">
        <f>IFERROR(IF(LEN(U22)&gt;0,U22+1,IF(WEEKDAY(Calc!$CR$19)=5,Calc!$CR$19,"")),"")</f>
        <v/>
      </c>
      <c r="W22" s="65">
        <f>IFERROR(IF(LEN(V22)&gt;0,V22+1,IF(WEEKDAY(Calc!$CR$19)=6,Calc!$CR$19,"")),"")</f>
        <v>44743</v>
      </c>
      <c r="X22" s="65">
        <f>IFERROR(IF(LEN(W22)&gt;0,W22+1,IF(WEEKDAY(Calc!$CR$19)=7,Calc!$CR$19,"")),"")</f>
        <v>44744</v>
      </c>
      <c r="Y22" s="155">
        <f>IFERROR(IF(LEN(X22)&gt;0,X22+1,IF(WEEKDAY(Calc!$CR$19)=1,Calc!$CR$19,"")),"")</f>
        <v>44745</v>
      </c>
      <c r="Z22" s="189"/>
      <c r="AA22" s="154">
        <f>IFERROR(IF(WEEKDAY(Calc!$CR$20)=2,Calc!$CR$20,""),"")</f>
        <v>44774</v>
      </c>
      <c r="AB22" s="65">
        <f>IFERROR(IF(LEN(AA22)&gt;0,AA22+1,IF(WEEKDAY(Calc!$CR$20)=3,Calc!$CR$20,"")),"")</f>
        <v>44775</v>
      </c>
      <c r="AC22" s="65">
        <f>IFERROR(IF(LEN(AB22)&gt;0,AB22+1,IF(WEEKDAY(Calc!$CR$20)=4,Calc!$CR$20,"")),"")</f>
        <v>44776</v>
      </c>
      <c r="AD22" s="65">
        <f>IFERROR(IF(LEN(AC22)&gt;0,AC22+1,IF(WEEKDAY(Calc!$CR$20)=5,Calc!$CR$20,"")),"")</f>
        <v>44777</v>
      </c>
      <c r="AE22" s="65">
        <f>IFERROR(IF(LEN(AD22)&gt;0,AD22+1,IF(WEEKDAY(Calc!$CR$20)=6,Calc!$CR$20,"")),"")</f>
        <v>44778</v>
      </c>
      <c r="AF22" s="65">
        <f>IFERROR(IF(LEN(AE22)&gt;0,AE22+1,IF(WEEKDAY(Calc!$CR$20)=7,Calc!$CR$20,"")),"")</f>
        <v>44779</v>
      </c>
      <c r="AG22" s="155">
        <f>IFERROR(IF(LEN(AF22)&gt;0,AF22+1,IF(WEEKDAY(Calc!$CR$20)=1,Calc!$CR$20,"")),"")</f>
        <v>44780</v>
      </c>
      <c r="AH22" s="166"/>
      <c r="AI22" s="166"/>
      <c r="AJ22" s="166"/>
      <c r="AK22" s="166"/>
      <c r="AL22" s="166"/>
      <c r="AM22" s="166"/>
      <c r="AN22" s="166"/>
      <c r="AO22" s="166"/>
      <c r="AP22" s="182"/>
    </row>
    <row r="23" spans="2:42" ht="16.5" thickBot="1" x14ac:dyDescent="0.3">
      <c r="B23" s="181"/>
      <c r="C23" s="154">
        <f>IFERROR(IF(LEN(I22)=0,"",IF(MONTH(I22+1)=MONTH(I22),I22+1,"")),"")</f>
        <v>44683</v>
      </c>
      <c r="D23" s="65">
        <f>IFERROR(IF(LEN(C23)=0,"",IF(MONTH(C23+1)=MONTH(C23),C23+1,"")),"")</f>
        <v>44684</v>
      </c>
      <c r="E23" s="65">
        <f t="shared" ref="E23:I23" si="16">IFERROR(IF(LEN(D23)=0,"",IF(MONTH(D23+1)=MONTH(D23),D23+1,"")),"")</f>
        <v>44685</v>
      </c>
      <c r="F23" s="65">
        <f t="shared" si="16"/>
        <v>44686</v>
      </c>
      <c r="G23" s="65">
        <f t="shared" si="16"/>
        <v>44687</v>
      </c>
      <c r="H23" s="65">
        <f t="shared" si="16"/>
        <v>44688</v>
      </c>
      <c r="I23" s="155">
        <f t="shared" si="16"/>
        <v>44689</v>
      </c>
      <c r="J23" s="188"/>
      <c r="K23" s="154">
        <f>IFERROR(IF(LEN(Q22)=0,"",IF(MONTH(Q22+1)=MONTH(Q22),Q22+1,"")),"")</f>
        <v>44718</v>
      </c>
      <c r="L23" s="65">
        <f>IFERROR(IF(LEN(K23)=0,"",IF(MONTH(K23+1)=MONTH(K23),K23+1,"")),"")</f>
        <v>44719</v>
      </c>
      <c r="M23" s="65">
        <f t="shared" ref="M23:Q23" si="17">IFERROR(IF(LEN(L23)=0,"",IF(MONTH(L23+1)=MONTH(L23),L23+1,"")),"")</f>
        <v>44720</v>
      </c>
      <c r="N23" s="65">
        <f t="shared" si="17"/>
        <v>44721</v>
      </c>
      <c r="O23" s="65">
        <f t="shared" si="17"/>
        <v>44722</v>
      </c>
      <c r="P23" s="65">
        <f t="shared" si="17"/>
        <v>44723</v>
      </c>
      <c r="Q23" s="155">
        <f t="shared" si="17"/>
        <v>44724</v>
      </c>
      <c r="R23" s="188"/>
      <c r="S23" s="154">
        <f>IFERROR(IF(LEN(Y22)=0,"",IF(MONTH(Y22+1)=MONTH(Y22),Y22+1,"")),"")</f>
        <v>44746</v>
      </c>
      <c r="T23" s="65">
        <f>IFERROR(IF(LEN(S23)=0,"",IF(MONTH(S23+1)=MONTH(S23),S23+1,"")),"")</f>
        <v>44747</v>
      </c>
      <c r="U23" s="65">
        <f t="shared" ref="U23:Y23" si="18">IFERROR(IF(LEN(T23)=0,"",IF(MONTH(T23+1)=MONTH(T23),T23+1,"")),"")</f>
        <v>44748</v>
      </c>
      <c r="V23" s="65">
        <f t="shared" si="18"/>
        <v>44749</v>
      </c>
      <c r="W23" s="65">
        <f t="shared" si="18"/>
        <v>44750</v>
      </c>
      <c r="X23" s="65">
        <f t="shared" si="18"/>
        <v>44751</v>
      </c>
      <c r="Y23" s="155">
        <f t="shared" si="18"/>
        <v>44752</v>
      </c>
      <c r="Z23" s="189"/>
      <c r="AA23" s="154">
        <f>IFERROR(IF(LEN(AG22)=0,"",IF(MONTH(AG22+1)=MONTH(AG22),AG22+1,"")),"")</f>
        <v>44781</v>
      </c>
      <c r="AB23" s="65">
        <f>IFERROR(IF(LEN(AA23)=0,"",IF(MONTH(AA23+1)=MONTH(AA23),AA23+1,"")),"")</f>
        <v>44782</v>
      </c>
      <c r="AC23" s="65">
        <f t="shared" ref="AC23:AG23" si="19">IFERROR(IF(LEN(AB23)=0,"",IF(MONTH(AB23+1)=MONTH(AB23),AB23+1,"")),"")</f>
        <v>44783</v>
      </c>
      <c r="AD23" s="65">
        <f t="shared" si="19"/>
        <v>44784</v>
      </c>
      <c r="AE23" s="65">
        <f t="shared" si="19"/>
        <v>44785</v>
      </c>
      <c r="AF23" s="65">
        <f t="shared" si="19"/>
        <v>44786</v>
      </c>
      <c r="AG23" s="155">
        <f t="shared" si="19"/>
        <v>44787</v>
      </c>
      <c r="AH23" s="166"/>
      <c r="AI23" s="457"/>
      <c r="AJ23" s="503" t="s">
        <v>196</v>
      </c>
      <c r="AK23" s="503"/>
      <c r="AL23" s="503"/>
      <c r="AM23" s="503"/>
      <c r="AN23" s="503"/>
      <c r="AO23" s="458"/>
      <c r="AP23" s="182"/>
    </row>
    <row r="24" spans="2:42" x14ac:dyDescent="0.25">
      <c r="B24" s="181"/>
      <c r="C24" s="154">
        <f>IFERROR(IF(LEN(I23)=0,"",IF(MONTH(I23+1)=MONTH(I23),I23+1,"")),"")</f>
        <v>44690</v>
      </c>
      <c r="D24" s="65">
        <f>IFERROR(IF(LEN(C24)=0,"",IF(MONTH(C24+1)=MONTH(C24),C24+1,"")),"")</f>
        <v>44691</v>
      </c>
      <c r="E24" s="65">
        <f t="shared" ref="E24:I24" si="20">IFERROR(IF(LEN(D24)=0,"",IF(MONTH(D24+1)=MONTH(D24),D24+1,"")),"")</f>
        <v>44692</v>
      </c>
      <c r="F24" s="65">
        <f t="shared" si="20"/>
        <v>44693</v>
      </c>
      <c r="G24" s="65">
        <f t="shared" si="20"/>
        <v>44694</v>
      </c>
      <c r="H24" s="65">
        <f t="shared" si="20"/>
        <v>44695</v>
      </c>
      <c r="I24" s="155">
        <f t="shared" si="20"/>
        <v>44696</v>
      </c>
      <c r="J24" s="188"/>
      <c r="K24" s="154">
        <f>IFERROR(IF(LEN(Q23)=0,"",IF(MONTH(Q23+1)=MONTH(Q23),Q23+1,"")),"")</f>
        <v>44725</v>
      </c>
      <c r="L24" s="65">
        <f>IFERROR(IF(LEN(K24)=0,"",IF(MONTH(K24+1)=MONTH(K24),K24+1,"")),"")</f>
        <v>44726</v>
      </c>
      <c r="M24" s="65">
        <f t="shared" ref="M24:Q24" si="21">IFERROR(IF(LEN(L24)=0,"",IF(MONTH(L24+1)=MONTH(L24),L24+1,"")),"")</f>
        <v>44727</v>
      </c>
      <c r="N24" s="65">
        <f t="shared" si="21"/>
        <v>44728</v>
      </c>
      <c r="O24" s="65">
        <f t="shared" si="21"/>
        <v>44729</v>
      </c>
      <c r="P24" s="65">
        <f t="shared" si="21"/>
        <v>44730</v>
      </c>
      <c r="Q24" s="155">
        <f t="shared" si="21"/>
        <v>44731</v>
      </c>
      <c r="R24" s="188"/>
      <c r="S24" s="154">
        <f>IFERROR(IF(LEN(Y23)=0,"",IF(MONTH(Y23+1)=MONTH(Y23),Y23+1,"")),"")</f>
        <v>44753</v>
      </c>
      <c r="T24" s="65">
        <f>IFERROR(IF(LEN(S24)=0,"",IF(MONTH(S24+1)=MONTH(S24),S24+1,"")),"")</f>
        <v>44754</v>
      </c>
      <c r="U24" s="65">
        <f t="shared" ref="U24:Y24" si="22">IFERROR(IF(LEN(T24)=0,"",IF(MONTH(T24+1)=MONTH(T24),T24+1,"")),"")</f>
        <v>44755</v>
      </c>
      <c r="V24" s="65">
        <f t="shared" si="22"/>
        <v>44756</v>
      </c>
      <c r="W24" s="65">
        <f t="shared" si="22"/>
        <v>44757</v>
      </c>
      <c r="X24" s="65">
        <f t="shared" si="22"/>
        <v>44758</v>
      </c>
      <c r="Y24" s="155">
        <f t="shared" si="22"/>
        <v>44759</v>
      </c>
      <c r="Z24" s="189"/>
      <c r="AA24" s="154">
        <f>IFERROR(IF(LEN(AG23)=0,"",IF(MONTH(AG23+1)=MONTH(AG23),AG23+1,"")),"")</f>
        <v>44788</v>
      </c>
      <c r="AB24" s="65">
        <f>IFERROR(IF(LEN(AA24)=0,"",IF(MONTH(AA24+1)=MONTH(AA24),AA24+1,"")),"")</f>
        <v>44789</v>
      </c>
      <c r="AC24" s="65">
        <f t="shared" ref="AC24:AG24" si="23">IFERROR(IF(LEN(AB24)=0,"",IF(MONTH(AB24+1)=MONTH(AB24),AB24+1,"")),"")</f>
        <v>44790</v>
      </c>
      <c r="AD24" s="65">
        <f t="shared" si="23"/>
        <v>44791</v>
      </c>
      <c r="AE24" s="65">
        <f t="shared" si="23"/>
        <v>44792</v>
      </c>
      <c r="AF24" s="65">
        <f t="shared" si="23"/>
        <v>44793</v>
      </c>
      <c r="AG24" s="155">
        <f t="shared" si="23"/>
        <v>44794</v>
      </c>
      <c r="AH24" s="166"/>
      <c r="AI24" s="459"/>
      <c r="AJ24" s="470"/>
      <c r="AK24" s="470"/>
      <c r="AL24" s="470"/>
      <c r="AM24" s="470"/>
      <c r="AN24" s="470"/>
      <c r="AO24" s="461"/>
      <c r="AP24" s="182"/>
    </row>
    <row r="25" spans="2:42" x14ac:dyDescent="0.25">
      <c r="B25" s="181"/>
      <c r="C25" s="154">
        <f>IFERROR(IF(LEN(I24)=0,"",IF(MONTH(I24+1)=MONTH(I24),I24+1,"")),"")</f>
        <v>44697</v>
      </c>
      <c r="D25" s="65">
        <f>IFERROR(IF(LEN(C25)=0,"",IF(MONTH(C25+1)=MONTH(C25),C25+1,"")),"")</f>
        <v>44698</v>
      </c>
      <c r="E25" s="65">
        <f t="shared" ref="E25:I25" si="24">IFERROR(IF(LEN(D25)=0,"",IF(MONTH(D25+1)=MONTH(D25),D25+1,"")),"")</f>
        <v>44699</v>
      </c>
      <c r="F25" s="65">
        <f t="shared" si="24"/>
        <v>44700</v>
      </c>
      <c r="G25" s="65">
        <f t="shared" si="24"/>
        <v>44701</v>
      </c>
      <c r="H25" s="65">
        <f t="shared" si="24"/>
        <v>44702</v>
      </c>
      <c r="I25" s="155">
        <f t="shared" si="24"/>
        <v>44703</v>
      </c>
      <c r="J25" s="188"/>
      <c r="K25" s="154">
        <f>IFERROR(IF(LEN(Q24)=0,"",IF(MONTH(Q24+1)=MONTH(Q24),Q24+1,"")),"")</f>
        <v>44732</v>
      </c>
      <c r="L25" s="65">
        <f>IFERROR(IF(LEN(K25)=0,"",IF(MONTH(K25+1)=MONTH(K25),K25+1,"")),"")</f>
        <v>44733</v>
      </c>
      <c r="M25" s="65">
        <f t="shared" ref="M25:Q25" si="25">IFERROR(IF(LEN(L25)=0,"",IF(MONTH(L25+1)=MONTH(L25),L25+1,"")),"")</f>
        <v>44734</v>
      </c>
      <c r="N25" s="65">
        <f t="shared" si="25"/>
        <v>44735</v>
      </c>
      <c r="O25" s="65">
        <f t="shared" si="25"/>
        <v>44736</v>
      </c>
      <c r="P25" s="65">
        <f t="shared" si="25"/>
        <v>44737</v>
      </c>
      <c r="Q25" s="155">
        <f t="shared" si="25"/>
        <v>44738</v>
      </c>
      <c r="R25" s="188"/>
      <c r="S25" s="154">
        <f>IFERROR(IF(LEN(Y24)=0,"",IF(MONTH(Y24+1)=MONTH(Y24),Y24+1,"")),"")</f>
        <v>44760</v>
      </c>
      <c r="T25" s="65">
        <f>IFERROR(IF(LEN(S25)=0,"",IF(MONTH(S25+1)=MONTH(S25),S25+1,"")),"")</f>
        <v>44761</v>
      </c>
      <c r="U25" s="65">
        <f t="shared" ref="U25:Y25" si="26">IFERROR(IF(LEN(T25)=0,"",IF(MONTH(T25+1)=MONTH(T25),T25+1,"")),"")</f>
        <v>44762</v>
      </c>
      <c r="V25" s="65">
        <f t="shared" si="26"/>
        <v>44763</v>
      </c>
      <c r="W25" s="65">
        <f t="shared" si="26"/>
        <v>44764</v>
      </c>
      <c r="X25" s="65">
        <f t="shared" si="26"/>
        <v>44765</v>
      </c>
      <c r="Y25" s="155">
        <f t="shared" si="26"/>
        <v>44766</v>
      </c>
      <c r="Z25" s="189"/>
      <c r="AA25" s="154">
        <f>IFERROR(IF(LEN(AG24)=0,"",IF(MONTH(AG24+1)=MONTH(AG24),AG24+1,"")),"")</f>
        <v>44795</v>
      </c>
      <c r="AB25" s="65">
        <f>IFERROR(IF(LEN(AA25)=0,"",IF(MONTH(AA25+1)=MONTH(AA25),AA25+1,"")),"")</f>
        <v>44796</v>
      </c>
      <c r="AC25" s="65">
        <f t="shared" ref="AC25:AG25" si="27">IFERROR(IF(LEN(AB25)=0,"",IF(MONTH(AB25+1)=MONTH(AB25),AB25+1,"")),"")</f>
        <v>44797</v>
      </c>
      <c r="AD25" s="65">
        <f t="shared" si="27"/>
        <v>44798</v>
      </c>
      <c r="AE25" s="65">
        <f t="shared" si="27"/>
        <v>44799</v>
      </c>
      <c r="AF25" s="65">
        <f t="shared" si="27"/>
        <v>44800</v>
      </c>
      <c r="AG25" s="155">
        <f t="shared" si="27"/>
        <v>44801</v>
      </c>
      <c r="AH25" s="166"/>
      <c r="AI25" s="459"/>
      <c r="AJ25" s="418" t="s">
        <v>30</v>
      </c>
      <c r="AK25" s="544" t="s">
        <v>100</v>
      </c>
      <c r="AL25" s="544"/>
      <c r="AM25" s="544"/>
      <c r="AN25" s="544"/>
      <c r="AO25" s="461"/>
      <c r="AP25" s="182"/>
    </row>
    <row r="26" spans="2:42" x14ac:dyDescent="0.25">
      <c r="B26" s="181"/>
      <c r="C26" s="154">
        <f>IFERROR(IF(LEN(I25)=0,"",IF(MONTH(I25+1)=MONTH(I25),I25+1,"")),"")</f>
        <v>44704</v>
      </c>
      <c r="D26" s="65">
        <f>IFERROR(IF(LEN(C26)=0,"",IF(MONTH(C26+1)=MONTH(C26),C26+1,"")),"")</f>
        <v>44705</v>
      </c>
      <c r="E26" s="65">
        <f t="shared" ref="E26:I26" si="28">IFERROR(IF(LEN(D26)=0,"",IF(MONTH(D26+1)=MONTH(D26),D26+1,"")),"")</f>
        <v>44706</v>
      </c>
      <c r="F26" s="65">
        <f t="shared" si="28"/>
        <v>44707</v>
      </c>
      <c r="G26" s="65">
        <f t="shared" si="28"/>
        <v>44708</v>
      </c>
      <c r="H26" s="65">
        <f t="shared" si="28"/>
        <v>44709</v>
      </c>
      <c r="I26" s="155">
        <f t="shared" si="28"/>
        <v>44710</v>
      </c>
      <c r="J26" s="188"/>
      <c r="K26" s="154">
        <f>IFERROR(IF(LEN(Q25)=0,"",IF(MONTH(Q25+1)=MONTH(Q25),Q25+1,"")),"")</f>
        <v>44739</v>
      </c>
      <c r="L26" s="65">
        <f>IFERROR(IF(LEN(K26)=0,"",IF(MONTH(K26+1)=MONTH(K26),K26+1,"")),"")</f>
        <v>44740</v>
      </c>
      <c r="M26" s="65">
        <f t="shared" ref="M26:Q26" si="29">IFERROR(IF(LEN(L26)=0,"",IF(MONTH(L26+1)=MONTH(L26),L26+1,"")),"")</f>
        <v>44741</v>
      </c>
      <c r="N26" s="65">
        <f t="shared" si="29"/>
        <v>44742</v>
      </c>
      <c r="O26" s="65" t="str">
        <f t="shared" si="29"/>
        <v/>
      </c>
      <c r="P26" s="65" t="str">
        <f t="shared" si="29"/>
        <v/>
      </c>
      <c r="Q26" s="155" t="str">
        <f t="shared" si="29"/>
        <v/>
      </c>
      <c r="R26" s="188"/>
      <c r="S26" s="154">
        <f>IFERROR(IF(LEN(Y25)=0,"",IF(MONTH(Y25+1)=MONTH(Y25),Y25+1,"")),"")</f>
        <v>44767</v>
      </c>
      <c r="T26" s="65">
        <f>IFERROR(IF(LEN(S26)=0,"",IF(MONTH(S26+1)=MONTH(S26),S26+1,"")),"")</f>
        <v>44768</v>
      </c>
      <c r="U26" s="65">
        <f t="shared" ref="U26:Y26" si="30">IFERROR(IF(LEN(T26)=0,"",IF(MONTH(T26+1)=MONTH(T26),T26+1,"")),"")</f>
        <v>44769</v>
      </c>
      <c r="V26" s="65">
        <f t="shared" si="30"/>
        <v>44770</v>
      </c>
      <c r="W26" s="65">
        <f t="shared" si="30"/>
        <v>44771</v>
      </c>
      <c r="X26" s="65">
        <f t="shared" si="30"/>
        <v>44772</v>
      </c>
      <c r="Y26" s="155">
        <f t="shared" si="30"/>
        <v>44773</v>
      </c>
      <c r="Z26" s="189"/>
      <c r="AA26" s="154">
        <f>IFERROR(IF(LEN(AG25)=0,"",IF(MONTH(AG25+1)=MONTH(AG25),AG25+1,"")),"")</f>
        <v>44802</v>
      </c>
      <c r="AB26" s="65">
        <f>IFERROR(IF(LEN(AA26)=0,"",IF(MONTH(AA26+1)=MONTH(AA26),AA26+1,"")),"")</f>
        <v>44803</v>
      </c>
      <c r="AC26" s="65">
        <f t="shared" ref="AC26:AG26" si="31">IFERROR(IF(LEN(AB26)=0,"",IF(MONTH(AB26+1)=MONTH(AB26),AB26+1,"")),"")</f>
        <v>44804</v>
      </c>
      <c r="AD26" s="65" t="str">
        <f t="shared" si="31"/>
        <v/>
      </c>
      <c r="AE26" s="65" t="str">
        <f t="shared" si="31"/>
        <v/>
      </c>
      <c r="AF26" s="65" t="str">
        <f t="shared" si="31"/>
        <v/>
      </c>
      <c r="AG26" s="155" t="str">
        <f t="shared" si="31"/>
        <v/>
      </c>
      <c r="AH26" s="166"/>
      <c r="AI26" s="459"/>
      <c r="AJ26" s="470"/>
      <c r="AK26" s="470"/>
      <c r="AL26" s="470"/>
      <c r="AM26" s="470"/>
      <c r="AN26" s="470"/>
      <c r="AO26" s="461"/>
      <c r="AP26" s="182"/>
    </row>
    <row r="27" spans="2:42" x14ac:dyDescent="0.25">
      <c r="B27" s="181"/>
      <c r="C27" s="156">
        <f>IFERROR(IF(LEN(I26)=0,"",IF(MONTH(I26+1)=MONTH(I26),I26+1,"")),"")</f>
        <v>44711</v>
      </c>
      <c r="D27" s="157">
        <f>IFERROR(IF(LEN(C27)=0,"",IF(MONTH(C27+1)=MONTH(C27),C27+1,"")),"")</f>
        <v>44712</v>
      </c>
      <c r="E27" s="157" t="str">
        <f t="shared" ref="E27:I27" si="32">IFERROR(IF(LEN(D27)=0,"",IF(MONTH(D27+1)=MONTH(D27),D27+1,"")),"")</f>
        <v/>
      </c>
      <c r="F27" s="157" t="str">
        <f t="shared" si="32"/>
        <v/>
      </c>
      <c r="G27" s="157" t="str">
        <f t="shared" si="32"/>
        <v/>
      </c>
      <c r="H27" s="157" t="str">
        <f t="shared" si="32"/>
        <v/>
      </c>
      <c r="I27" s="158" t="str">
        <f t="shared" si="32"/>
        <v/>
      </c>
      <c r="J27" s="188"/>
      <c r="K27" s="156" t="str">
        <f>IFERROR(IF(LEN(Q26)=0,"",IF(MONTH(Q26+1)=MONTH(Q26),Q26+1,"")),"")</f>
        <v/>
      </c>
      <c r="L27" s="157" t="str">
        <f>IFERROR(IF(LEN(K27)=0,"",IF(MONTH(K27+1)=MONTH(K27),K27+1,"")),"")</f>
        <v/>
      </c>
      <c r="M27" s="157" t="str">
        <f t="shared" ref="M27:Q27" si="33">IFERROR(IF(LEN(L27)=0,"",IF(MONTH(L27+1)=MONTH(L27),L27+1,"")),"")</f>
        <v/>
      </c>
      <c r="N27" s="157" t="str">
        <f t="shared" si="33"/>
        <v/>
      </c>
      <c r="O27" s="157" t="str">
        <f t="shared" si="33"/>
        <v/>
      </c>
      <c r="P27" s="157" t="str">
        <f t="shared" si="33"/>
        <v/>
      </c>
      <c r="Q27" s="158" t="str">
        <f t="shared" si="33"/>
        <v/>
      </c>
      <c r="R27" s="189"/>
      <c r="S27" s="156" t="str">
        <f>IFERROR(IF(LEN(Y26)=0,"",IF(MONTH(Y26+1)=MONTH(Y26),Y26+1,"")),"")</f>
        <v/>
      </c>
      <c r="T27" s="157" t="str">
        <f>IFERROR(IF(LEN(S27)=0,"",IF(MONTH(S27+1)=MONTH(S27),S27+1,"")),"")</f>
        <v/>
      </c>
      <c r="U27" s="157" t="str">
        <f t="shared" ref="U27:Y27" si="34">IFERROR(IF(LEN(T27)=0,"",IF(MONTH(T27+1)=MONTH(T27),T27+1,"")),"")</f>
        <v/>
      </c>
      <c r="V27" s="157" t="str">
        <f t="shared" si="34"/>
        <v/>
      </c>
      <c r="W27" s="157" t="str">
        <f t="shared" si="34"/>
        <v/>
      </c>
      <c r="X27" s="157" t="str">
        <f t="shared" si="34"/>
        <v/>
      </c>
      <c r="Y27" s="158" t="str">
        <f t="shared" si="34"/>
        <v/>
      </c>
      <c r="Z27" s="189"/>
      <c r="AA27" s="156" t="str">
        <f>IFERROR(IF(LEN(AG26)=0,"",IF(MONTH(AG26+1)=MONTH(AG26),AG26+1,"")),"")</f>
        <v/>
      </c>
      <c r="AB27" s="157" t="str">
        <f>IFERROR(IF(LEN(AA27)=0,"",IF(MONTH(AA27+1)=MONTH(AA27),AA27+1,"")),"")</f>
        <v/>
      </c>
      <c r="AC27" s="157" t="str">
        <f t="shared" ref="AC27:AG27" si="35">IFERROR(IF(LEN(AB27)=0,"",IF(MONTH(AB27+1)=MONTH(AB27),AB27+1,"")),"")</f>
        <v/>
      </c>
      <c r="AD27" s="157" t="str">
        <f t="shared" si="35"/>
        <v/>
      </c>
      <c r="AE27" s="157" t="str">
        <f t="shared" si="35"/>
        <v/>
      </c>
      <c r="AF27" s="157" t="str">
        <f t="shared" si="35"/>
        <v/>
      </c>
      <c r="AG27" s="158" t="str">
        <f t="shared" si="35"/>
        <v/>
      </c>
      <c r="AH27" s="166"/>
      <c r="AI27" s="459"/>
      <c r="AJ27" s="470"/>
      <c r="AK27" s="470"/>
      <c r="AL27" s="470"/>
      <c r="AM27" s="470"/>
      <c r="AN27" s="470"/>
      <c r="AO27" s="461"/>
      <c r="AP27" s="182"/>
    </row>
    <row r="28" spans="2:42" ht="15" customHeight="1" x14ac:dyDescent="0.25">
      <c r="B28" s="181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66"/>
      <c r="AI28" s="459"/>
      <c r="AJ28" s="470"/>
      <c r="AK28" s="470"/>
      <c r="AL28" s="470"/>
      <c r="AM28" s="470"/>
      <c r="AN28" s="470"/>
      <c r="AO28" s="461"/>
      <c r="AP28" s="182"/>
    </row>
    <row r="29" spans="2:42" ht="15.75" x14ac:dyDescent="0.25">
      <c r="B29" s="181"/>
      <c r="C29" s="162" t="s">
        <v>13</v>
      </c>
      <c r="D29" s="159"/>
      <c r="E29" s="159"/>
      <c r="F29" s="159"/>
      <c r="G29" s="159"/>
      <c r="H29" s="160"/>
      <c r="I29" s="161"/>
      <c r="J29" s="190"/>
      <c r="K29" s="162" t="s">
        <v>49</v>
      </c>
      <c r="L29" s="159"/>
      <c r="M29" s="159"/>
      <c r="N29" s="159"/>
      <c r="O29" s="159"/>
      <c r="P29" s="160"/>
      <c r="Q29" s="161"/>
      <c r="R29" s="190"/>
      <c r="S29" s="162" t="s">
        <v>50</v>
      </c>
      <c r="T29" s="159"/>
      <c r="U29" s="159"/>
      <c r="V29" s="159"/>
      <c r="W29" s="159"/>
      <c r="X29" s="160"/>
      <c r="Y29" s="161"/>
      <c r="Z29" s="190"/>
      <c r="AA29" s="162" t="s">
        <v>51</v>
      </c>
      <c r="AB29" s="159"/>
      <c r="AC29" s="159"/>
      <c r="AD29" s="159"/>
      <c r="AE29" s="159"/>
      <c r="AF29" s="160"/>
      <c r="AG29" s="161"/>
      <c r="AH29" s="166"/>
      <c r="AI29" s="459"/>
      <c r="AJ29" s="470"/>
      <c r="AK29" s="470"/>
      <c r="AL29" s="470"/>
      <c r="AM29" s="470"/>
      <c r="AN29" s="470"/>
      <c r="AO29" s="461"/>
      <c r="AP29" s="182"/>
    </row>
    <row r="30" spans="2:42" x14ac:dyDescent="0.25">
      <c r="B30" s="181"/>
      <c r="C30" s="163" t="s">
        <v>23</v>
      </c>
      <c r="D30" s="164" t="s">
        <v>24</v>
      </c>
      <c r="E30" s="164" t="s">
        <v>25</v>
      </c>
      <c r="F30" s="164" t="s">
        <v>26</v>
      </c>
      <c r="G30" s="164" t="s">
        <v>27</v>
      </c>
      <c r="H30" s="164" t="s">
        <v>28</v>
      </c>
      <c r="I30" s="165" t="s">
        <v>22</v>
      </c>
      <c r="J30" s="187"/>
      <c r="K30" s="163" t="s">
        <v>23</v>
      </c>
      <c r="L30" s="164" t="s">
        <v>24</v>
      </c>
      <c r="M30" s="164" t="s">
        <v>25</v>
      </c>
      <c r="N30" s="164" t="s">
        <v>26</v>
      </c>
      <c r="O30" s="164" t="s">
        <v>27</v>
      </c>
      <c r="P30" s="164" t="s">
        <v>28</v>
      </c>
      <c r="Q30" s="165" t="s">
        <v>22</v>
      </c>
      <c r="R30" s="187"/>
      <c r="S30" s="163" t="s">
        <v>23</v>
      </c>
      <c r="T30" s="164" t="s">
        <v>24</v>
      </c>
      <c r="U30" s="164" t="s">
        <v>25</v>
      </c>
      <c r="V30" s="164" t="s">
        <v>26</v>
      </c>
      <c r="W30" s="164" t="s">
        <v>27</v>
      </c>
      <c r="X30" s="164" t="s">
        <v>28</v>
      </c>
      <c r="Y30" s="165" t="s">
        <v>22</v>
      </c>
      <c r="Z30" s="189"/>
      <c r="AA30" s="163" t="s">
        <v>23</v>
      </c>
      <c r="AB30" s="164" t="s">
        <v>24</v>
      </c>
      <c r="AC30" s="164" t="s">
        <v>25</v>
      </c>
      <c r="AD30" s="164" t="s">
        <v>26</v>
      </c>
      <c r="AE30" s="164" t="s">
        <v>27</v>
      </c>
      <c r="AF30" s="164" t="s">
        <v>28</v>
      </c>
      <c r="AG30" s="165" t="s">
        <v>22</v>
      </c>
      <c r="AH30" s="166"/>
      <c r="AI30" s="459"/>
      <c r="AJ30" s="470"/>
      <c r="AK30" s="470"/>
      <c r="AL30" s="470"/>
      <c r="AM30" s="470"/>
      <c r="AN30" s="470"/>
      <c r="AO30" s="461"/>
      <c r="AP30" s="182"/>
    </row>
    <row r="31" spans="2:42" x14ac:dyDescent="0.25">
      <c r="B31" s="181"/>
      <c r="C31" s="154" t="str">
        <f>IFERROR(IF(WEEKDAY(Calc!$CR$21)=2,Calc!$CR$21,""),"")</f>
        <v/>
      </c>
      <c r="D31" s="65" t="str">
        <f>IFERROR(IF(LEN(C31)&gt;0,C31+1,IF(WEEKDAY(Calc!$CR$21)=3,Calc!$CR$21,"")),"")</f>
        <v/>
      </c>
      <c r="E31" s="65" t="str">
        <f>IFERROR(IF(LEN(D31)&gt;0,D31+1,IF(WEEKDAY(Calc!$CR$21)=4,Calc!$CR$21,"")),"")</f>
        <v/>
      </c>
      <c r="F31" s="65">
        <f>IFERROR(IF(LEN(E31)&gt;0,E31+1,IF(WEEKDAY(Calc!$CR$21)=5,Calc!$CR$21,"")),"")</f>
        <v>44805</v>
      </c>
      <c r="G31" s="65">
        <f>IFERROR(IF(LEN(F31)&gt;0,F31+1,IF(WEEKDAY(Calc!$CR$21)=6,Calc!$CR$21,"")),"")</f>
        <v>44806</v>
      </c>
      <c r="H31" s="65">
        <f>IFERROR(IF(LEN(G31)&gt;0,G31+1,IF(WEEKDAY(Calc!$CR$21)=7,Calc!$CR$21,"")),"")</f>
        <v>44807</v>
      </c>
      <c r="I31" s="155">
        <f>IFERROR(IF(LEN(H31)&gt;0,H31+1,IF(WEEKDAY(Calc!$CR$21)=1,Calc!$CR$21,"")),"")</f>
        <v>44808</v>
      </c>
      <c r="J31" s="188"/>
      <c r="K31" s="154" t="str">
        <f>IFERROR(IF(WEEKDAY(Calc!$CR$22)=2,Calc!$CR$22,""),"")</f>
        <v/>
      </c>
      <c r="L31" s="65" t="str">
        <f>IFERROR(IF(LEN(K31)&gt;0,K31+1,IF(WEEKDAY(Calc!$CR$22)=3,Calc!$CR$22,"")),"")</f>
        <v/>
      </c>
      <c r="M31" s="65" t="str">
        <f>IFERROR(IF(LEN(L31)&gt;0,L31+1,IF(WEEKDAY(Calc!$CR$22)=4,Calc!$CR$22,"")),"")</f>
        <v/>
      </c>
      <c r="N31" s="65" t="str">
        <f>IFERROR(IF(LEN(M31)&gt;0,M31+1,IF(WEEKDAY(Calc!$CR$22)=5,Calc!$CR$22,"")),"")</f>
        <v/>
      </c>
      <c r="O31" s="65" t="str">
        <f>IFERROR(IF(LEN(N31)&gt;0,N31+1,IF(WEEKDAY(Calc!$CR$22)=6,Calc!$CR$22,"")),"")</f>
        <v/>
      </c>
      <c r="P31" s="65">
        <f>IFERROR(IF(LEN(O31)&gt;0,O31+1,IF(WEEKDAY(Calc!$CR$22)=7,Calc!$CR$22,"")),"")</f>
        <v>44835</v>
      </c>
      <c r="Q31" s="155">
        <f>IFERROR(IF(LEN(P31)&gt;0,P31+1,IF(WEEKDAY(Calc!$CR$22)=1,Calc!$CR$22,"")),"")</f>
        <v>44836</v>
      </c>
      <c r="R31" s="188"/>
      <c r="S31" s="154" t="str">
        <f>IFERROR(IF(WEEKDAY(Calc!$CR$23)=2,Calc!$CR$23,""),"")</f>
        <v/>
      </c>
      <c r="T31" s="65">
        <f>IFERROR(IF(LEN(S31)&gt;0,S31+1,IF(WEEKDAY(Calc!$CR$23)=3,Calc!$CR$23,"")),"")</f>
        <v>44866</v>
      </c>
      <c r="U31" s="65">
        <f>IFERROR(IF(LEN(T31)&gt;0,T31+1,IF(WEEKDAY(Calc!$CR$23)=4,Calc!$CR$23,"")),"")</f>
        <v>44867</v>
      </c>
      <c r="V31" s="65">
        <f>IFERROR(IF(LEN(U31)&gt;0,U31+1,IF(WEEKDAY(Calc!$CR$23)=5,Calc!$CR$23,"")),"")</f>
        <v>44868</v>
      </c>
      <c r="W31" s="65">
        <f>IFERROR(IF(LEN(V31)&gt;0,V31+1,IF(WEEKDAY(Calc!$CR$23)=6,Calc!$CR$23,"")),"")</f>
        <v>44869</v>
      </c>
      <c r="X31" s="65">
        <f>IFERROR(IF(LEN(W31)&gt;0,W31+1,IF(WEEKDAY(Calc!$CR$23)=7,Calc!$CR$23,"")),"")</f>
        <v>44870</v>
      </c>
      <c r="Y31" s="155">
        <f>IFERROR(IF(LEN(X31)&gt;0,X31+1,IF(WEEKDAY(Calc!$CR$23)=1,Calc!$CR$23,"")),"")</f>
        <v>44871</v>
      </c>
      <c r="Z31" s="189"/>
      <c r="AA31" s="154" t="str">
        <f>IFERROR(IF(WEEKDAY(Calc!$CR$24)=2,Calc!$CR$24,""),"")</f>
        <v/>
      </c>
      <c r="AB31" s="65" t="str">
        <f>IFERROR(IF(LEN(AA31)&gt;0,AA31+1,IF(WEEKDAY(Calc!$CR$24)=3,Calc!$CR$24,"")),"")</f>
        <v/>
      </c>
      <c r="AC31" s="65" t="str">
        <f>IFERROR(IF(LEN(AB31)&gt;0,AB31+1,IF(WEEKDAY(Calc!$CR$24)=4,Calc!$CR$24,"")),"")</f>
        <v/>
      </c>
      <c r="AD31" s="65">
        <f>IFERROR(IF(LEN(AC31)&gt;0,AC31+1,IF(WEEKDAY(Calc!$CR$24)=5,Calc!$CR$24,"")),"")</f>
        <v>44896</v>
      </c>
      <c r="AE31" s="65">
        <f>IFERROR(IF(LEN(AD31)&gt;0,AD31+1,IF(WEEKDAY(Calc!$CR$24)=6,Calc!$CR$24,"")),"")</f>
        <v>44897</v>
      </c>
      <c r="AF31" s="65">
        <f>IFERROR(IF(LEN(AE31)&gt;0,AE31+1,IF(WEEKDAY(Calc!$CR$24)=7,Calc!$CR$24,"")),"")</f>
        <v>44898</v>
      </c>
      <c r="AG31" s="155">
        <f>IFERROR(IF(LEN(AF31)&gt;0,AF31+1,IF(WEEKDAY(Calc!$CR$24)=1,Calc!$CR$24,"")),"")</f>
        <v>44899</v>
      </c>
      <c r="AH31" s="166"/>
      <c r="AI31" s="459"/>
      <c r="AJ31" s="470"/>
      <c r="AK31" s="470"/>
      <c r="AL31" s="470"/>
      <c r="AM31" s="470"/>
      <c r="AN31" s="470"/>
      <c r="AO31" s="461"/>
      <c r="AP31" s="182"/>
    </row>
    <row r="32" spans="2:42" x14ac:dyDescent="0.25">
      <c r="B32" s="181"/>
      <c r="C32" s="154">
        <f>IFERROR(IF(LEN(I31)=0,"",IF(MONTH(I31+1)=MONTH(I31),I31+1,"")),"")</f>
        <v>44809</v>
      </c>
      <c r="D32" s="65">
        <f>IFERROR(IF(LEN(C32)=0,"",IF(MONTH(C32+1)=MONTH(C32),C32+1,"")),"")</f>
        <v>44810</v>
      </c>
      <c r="E32" s="65">
        <f t="shared" ref="E32:I32" si="36">IFERROR(IF(LEN(D32)=0,"",IF(MONTH(D32+1)=MONTH(D32),D32+1,"")),"")</f>
        <v>44811</v>
      </c>
      <c r="F32" s="65">
        <f t="shared" si="36"/>
        <v>44812</v>
      </c>
      <c r="G32" s="65">
        <f t="shared" si="36"/>
        <v>44813</v>
      </c>
      <c r="H32" s="65">
        <f t="shared" si="36"/>
        <v>44814</v>
      </c>
      <c r="I32" s="155">
        <f t="shared" si="36"/>
        <v>44815</v>
      </c>
      <c r="J32" s="188"/>
      <c r="K32" s="154">
        <f>IFERROR(IF(LEN(Q31)=0,"",IF(MONTH(Q31+1)=MONTH(Q31),Q31+1,"")),"")</f>
        <v>44837</v>
      </c>
      <c r="L32" s="65">
        <f>IFERROR(IF(LEN(K32)=0,"",IF(MONTH(K32+1)=MONTH(K32),K32+1,"")),"")</f>
        <v>44838</v>
      </c>
      <c r="M32" s="65">
        <f t="shared" ref="M32:Q32" si="37">IFERROR(IF(LEN(L32)=0,"",IF(MONTH(L32+1)=MONTH(L32),L32+1,"")),"")</f>
        <v>44839</v>
      </c>
      <c r="N32" s="65">
        <f t="shared" si="37"/>
        <v>44840</v>
      </c>
      <c r="O32" s="65">
        <f t="shared" si="37"/>
        <v>44841</v>
      </c>
      <c r="P32" s="65">
        <f t="shared" si="37"/>
        <v>44842</v>
      </c>
      <c r="Q32" s="155">
        <f t="shared" si="37"/>
        <v>44843</v>
      </c>
      <c r="R32" s="188"/>
      <c r="S32" s="154">
        <f>IFERROR(IF(LEN(Y31)=0,"",IF(MONTH(Y31+1)=MONTH(Y31),Y31+1,"")),"")</f>
        <v>44872</v>
      </c>
      <c r="T32" s="65">
        <f>IFERROR(IF(LEN(S32)=0,"",IF(MONTH(S32+1)=MONTH(S32),S32+1,"")),"")</f>
        <v>44873</v>
      </c>
      <c r="U32" s="65">
        <f t="shared" ref="U32:Y32" si="38">IFERROR(IF(LEN(T32)=0,"",IF(MONTH(T32+1)=MONTH(T32),T32+1,"")),"")</f>
        <v>44874</v>
      </c>
      <c r="V32" s="65">
        <f t="shared" si="38"/>
        <v>44875</v>
      </c>
      <c r="W32" s="65">
        <f t="shared" si="38"/>
        <v>44876</v>
      </c>
      <c r="X32" s="65">
        <f t="shared" si="38"/>
        <v>44877</v>
      </c>
      <c r="Y32" s="155">
        <f t="shared" si="38"/>
        <v>44878</v>
      </c>
      <c r="Z32" s="189"/>
      <c r="AA32" s="154">
        <f>IFERROR(IF(LEN(AG31)=0,"",IF(MONTH(AG31+1)=MONTH(AG31),AG31+1,"")),"")</f>
        <v>44900</v>
      </c>
      <c r="AB32" s="65">
        <f>IFERROR(IF(LEN(AA32)=0,"",IF(MONTH(AA32+1)=MONTH(AA32),AA32+1,"")),"")</f>
        <v>44901</v>
      </c>
      <c r="AC32" s="65">
        <f t="shared" ref="AC32:AG32" si="39">IFERROR(IF(LEN(AB32)=0,"",IF(MONTH(AB32+1)=MONTH(AB32),AB32+1,"")),"")</f>
        <v>44902</v>
      </c>
      <c r="AD32" s="65">
        <f t="shared" si="39"/>
        <v>44903</v>
      </c>
      <c r="AE32" s="65">
        <f t="shared" si="39"/>
        <v>44904</v>
      </c>
      <c r="AF32" s="65">
        <f t="shared" si="39"/>
        <v>44905</v>
      </c>
      <c r="AG32" s="155">
        <f t="shared" si="39"/>
        <v>44906</v>
      </c>
      <c r="AH32" s="166"/>
      <c r="AI32" s="459"/>
      <c r="AJ32" s="470"/>
      <c r="AK32" s="470"/>
      <c r="AL32" s="470"/>
      <c r="AM32" s="470"/>
      <c r="AN32" s="470"/>
      <c r="AO32" s="461"/>
      <c r="AP32" s="182"/>
    </row>
    <row r="33" spans="2:42" x14ac:dyDescent="0.25">
      <c r="B33" s="181"/>
      <c r="C33" s="154">
        <f>IFERROR(IF(LEN(I32)=0,"",IF(MONTH(I32+1)=MONTH(I32),I32+1,"")),"")</f>
        <v>44816</v>
      </c>
      <c r="D33" s="65">
        <f>IFERROR(IF(LEN(C33)=0,"",IF(MONTH(C33+1)=MONTH(C33),C33+1,"")),"")</f>
        <v>44817</v>
      </c>
      <c r="E33" s="65">
        <f t="shared" ref="E33:I33" si="40">IFERROR(IF(LEN(D33)=0,"",IF(MONTH(D33+1)=MONTH(D33),D33+1,"")),"")</f>
        <v>44818</v>
      </c>
      <c r="F33" s="65">
        <f t="shared" si="40"/>
        <v>44819</v>
      </c>
      <c r="G33" s="65">
        <f t="shared" si="40"/>
        <v>44820</v>
      </c>
      <c r="H33" s="65">
        <f t="shared" si="40"/>
        <v>44821</v>
      </c>
      <c r="I33" s="155">
        <f t="shared" si="40"/>
        <v>44822</v>
      </c>
      <c r="J33" s="188"/>
      <c r="K33" s="154">
        <f>IFERROR(IF(LEN(Q32)=0,"",IF(MONTH(Q32+1)=MONTH(Q32),Q32+1,"")),"")</f>
        <v>44844</v>
      </c>
      <c r="L33" s="65">
        <f>IFERROR(IF(LEN(K33)=0,"",IF(MONTH(K33+1)=MONTH(K33),K33+1,"")),"")</f>
        <v>44845</v>
      </c>
      <c r="M33" s="65">
        <f t="shared" ref="M33:Q33" si="41">IFERROR(IF(LEN(L33)=0,"",IF(MONTH(L33+1)=MONTH(L33),L33+1,"")),"")</f>
        <v>44846</v>
      </c>
      <c r="N33" s="65">
        <f t="shared" si="41"/>
        <v>44847</v>
      </c>
      <c r="O33" s="65">
        <f t="shared" si="41"/>
        <v>44848</v>
      </c>
      <c r="P33" s="65">
        <f t="shared" si="41"/>
        <v>44849</v>
      </c>
      <c r="Q33" s="155">
        <f t="shared" si="41"/>
        <v>44850</v>
      </c>
      <c r="R33" s="188"/>
      <c r="S33" s="154">
        <f>IFERROR(IF(LEN(Y32)=0,"",IF(MONTH(Y32+1)=MONTH(Y32),Y32+1,"")),"")</f>
        <v>44879</v>
      </c>
      <c r="T33" s="65">
        <f>IFERROR(IF(LEN(S33)=0,"",IF(MONTH(S33+1)=MONTH(S33),S33+1,"")),"")</f>
        <v>44880</v>
      </c>
      <c r="U33" s="65">
        <f t="shared" ref="U33:Y33" si="42">IFERROR(IF(LEN(T33)=0,"",IF(MONTH(T33+1)=MONTH(T33),T33+1,"")),"")</f>
        <v>44881</v>
      </c>
      <c r="V33" s="65">
        <f t="shared" si="42"/>
        <v>44882</v>
      </c>
      <c r="W33" s="65">
        <f t="shared" si="42"/>
        <v>44883</v>
      </c>
      <c r="X33" s="65">
        <f t="shared" si="42"/>
        <v>44884</v>
      </c>
      <c r="Y33" s="155">
        <f t="shared" si="42"/>
        <v>44885</v>
      </c>
      <c r="Z33" s="189"/>
      <c r="AA33" s="154">
        <f>IFERROR(IF(LEN(AG32)=0,"",IF(MONTH(AG32+1)=MONTH(AG32),AG32+1,"")),"")</f>
        <v>44907</v>
      </c>
      <c r="AB33" s="65">
        <f>IFERROR(IF(LEN(AA33)=0,"",IF(MONTH(AA33+1)=MONTH(AA33),AA33+1,"")),"")</f>
        <v>44908</v>
      </c>
      <c r="AC33" s="65">
        <f t="shared" ref="AC33:AG33" si="43">IFERROR(IF(LEN(AB33)=0,"",IF(MONTH(AB33+1)=MONTH(AB33),AB33+1,"")),"")</f>
        <v>44909</v>
      </c>
      <c r="AD33" s="65">
        <f t="shared" si="43"/>
        <v>44910</v>
      </c>
      <c r="AE33" s="65">
        <f t="shared" si="43"/>
        <v>44911</v>
      </c>
      <c r="AF33" s="65">
        <f t="shared" si="43"/>
        <v>44912</v>
      </c>
      <c r="AG33" s="155">
        <f t="shared" si="43"/>
        <v>44913</v>
      </c>
      <c r="AH33" s="166"/>
      <c r="AI33" s="459"/>
      <c r="AJ33" s="470"/>
      <c r="AK33" s="470"/>
      <c r="AL33" s="470"/>
      <c r="AM33" s="470"/>
      <c r="AN33" s="470"/>
      <c r="AO33" s="461"/>
      <c r="AP33" s="182"/>
    </row>
    <row r="34" spans="2:42" x14ac:dyDescent="0.25">
      <c r="B34" s="181"/>
      <c r="C34" s="154">
        <f>IFERROR(IF(LEN(I33)=0,"",IF(MONTH(I33+1)=MONTH(I33),I33+1,"")),"")</f>
        <v>44823</v>
      </c>
      <c r="D34" s="65">
        <f>IFERROR(IF(LEN(C34)=0,"",IF(MONTH(C34+1)=MONTH(C34),C34+1,"")),"")</f>
        <v>44824</v>
      </c>
      <c r="E34" s="65">
        <f t="shared" ref="E34:I34" si="44">IFERROR(IF(LEN(D34)=0,"",IF(MONTH(D34+1)=MONTH(D34),D34+1,"")),"")</f>
        <v>44825</v>
      </c>
      <c r="F34" s="65">
        <f t="shared" si="44"/>
        <v>44826</v>
      </c>
      <c r="G34" s="65">
        <f t="shared" si="44"/>
        <v>44827</v>
      </c>
      <c r="H34" s="65">
        <f t="shared" si="44"/>
        <v>44828</v>
      </c>
      <c r="I34" s="155">
        <f t="shared" si="44"/>
        <v>44829</v>
      </c>
      <c r="J34" s="188"/>
      <c r="K34" s="154">
        <f>IFERROR(IF(LEN(Q33)=0,"",IF(MONTH(Q33+1)=MONTH(Q33),Q33+1,"")),"")</f>
        <v>44851</v>
      </c>
      <c r="L34" s="65">
        <f>IFERROR(IF(LEN(K34)=0,"",IF(MONTH(K34+1)=MONTH(K34),K34+1,"")),"")</f>
        <v>44852</v>
      </c>
      <c r="M34" s="65">
        <f t="shared" ref="M34:Q34" si="45">IFERROR(IF(LEN(L34)=0,"",IF(MONTH(L34+1)=MONTH(L34),L34+1,"")),"")</f>
        <v>44853</v>
      </c>
      <c r="N34" s="65">
        <f t="shared" si="45"/>
        <v>44854</v>
      </c>
      <c r="O34" s="65">
        <f t="shared" si="45"/>
        <v>44855</v>
      </c>
      <c r="P34" s="65">
        <f t="shared" si="45"/>
        <v>44856</v>
      </c>
      <c r="Q34" s="155">
        <f t="shared" si="45"/>
        <v>44857</v>
      </c>
      <c r="R34" s="188"/>
      <c r="S34" s="154">
        <f>IFERROR(IF(LEN(Y33)=0,"",IF(MONTH(Y33+1)=MONTH(Y33),Y33+1,"")),"")</f>
        <v>44886</v>
      </c>
      <c r="T34" s="65">
        <f>IFERROR(IF(LEN(S34)=0,"",IF(MONTH(S34+1)=MONTH(S34),S34+1,"")),"")</f>
        <v>44887</v>
      </c>
      <c r="U34" s="65">
        <f t="shared" ref="U34:Y34" si="46">IFERROR(IF(LEN(T34)=0,"",IF(MONTH(T34+1)=MONTH(T34),T34+1,"")),"")</f>
        <v>44888</v>
      </c>
      <c r="V34" s="65">
        <f t="shared" si="46"/>
        <v>44889</v>
      </c>
      <c r="W34" s="65">
        <f t="shared" si="46"/>
        <v>44890</v>
      </c>
      <c r="X34" s="65">
        <f t="shared" si="46"/>
        <v>44891</v>
      </c>
      <c r="Y34" s="155">
        <f t="shared" si="46"/>
        <v>44892</v>
      </c>
      <c r="Z34" s="189"/>
      <c r="AA34" s="154">
        <f>IFERROR(IF(LEN(AG33)=0,"",IF(MONTH(AG33+1)=MONTH(AG33),AG33+1,"")),"")</f>
        <v>44914</v>
      </c>
      <c r="AB34" s="65">
        <f>IFERROR(IF(LEN(AA34)=0,"",IF(MONTH(AA34+1)=MONTH(AA34),AA34+1,"")),"")</f>
        <v>44915</v>
      </c>
      <c r="AC34" s="65">
        <f t="shared" ref="AC34:AG34" si="47">IFERROR(IF(LEN(AB34)=0,"",IF(MONTH(AB34+1)=MONTH(AB34),AB34+1,"")),"")</f>
        <v>44916</v>
      </c>
      <c r="AD34" s="65">
        <f t="shared" si="47"/>
        <v>44917</v>
      </c>
      <c r="AE34" s="65">
        <f t="shared" si="47"/>
        <v>44918</v>
      </c>
      <c r="AF34" s="65">
        <f t="shared" si="47"/>
        <v>44919</v>
      </c>
      <c r="AG34" s="155">
        <f t="shared" si="47"/>
        <v>44920</v>
      </c>
      <c r="AH34" s="166"/>
      <c r="AI34" s="459"/>
      <c r="AJ34" s="470"/>
      <c r="AK34" s="470"/>
      <c r="AL34" s="470"/>
      <c r="AM34" s="470"/>
      <c r="AN34" s="470"/>
      <c r="AO34" s="461"/>
      <c r="AP34" s="182"/>
    </row>
    <row r="35" spans="2:42" x14ac:dyDescent="0.25">
      <c r="B35" s="181"/>
      <c r="C35" s="154">
        <f>IFERROR(IF(LEN(I34)=0,"",IF(MONTH(I34+1)=MONTH(I34),I34+1,"")),"")</f>
        <v>44830</v>
      </c>
      <c r="D35" s="65">
        <f>IFERROR(IF(LEN(C35)=0,"",IF(MONTH(C35+1)=MONTH(C35),C35+1,"")),"")</f>
        <v>44831</v>
      </c>
      <c r="E35" s="65">
        <f t="shared" ref="E35:I35" si="48">IFERROR(IF(LEN(D35)=0,"",IF(MONTH(D35+1)=MONTH(D35),D35+1,"")),"")</f>
        <v>44832</v>
      </c>
      <c r="F35" s="65">
        <f t="shared" si="48"/>
        <v>44833</v>
      </c>
      <c r="G35" s="65">
        <f t="shared" si="48"/>
        <v>44834</v>
      </c>
      <c r="H35" s="65" t="str">
        <f t="shared" si="48"/>
        <v/>
      </c>
      <c r="I35" s="155" t="str">
        <f t="shared" si="48"/>
        <v/>
      </c>
      <c r="J35" s="188"/>
      <c r="K35" s="154">
        <f>IFERROR(IF(LEN(Q34)=0,"",IF(MONTH(Q34+1)=MONTH(Q34),Q34+1,"")),"")</f>
        <v>44858</v>
      </c>
      <c r="L35" s="65">
        <f>IFERROR(IF(LEN(K35)=0,"",IF(MONTH(K35+1)=MONTH(K35),K35+1,"")),"")</f>
        <v>44859</v>
      </c>
      <c r="M35" s="65">
        <f t="shared" ref="M35:Q35" si="49">IFERROR(IF(LEN(L35)=0,"",IF(MONTH(L35+1)=MONTH(L35),L35+1,"")),"")</f>
        <v>44860</v>
      </c>
      <c r="N35" s="65">
        <f t="shared" si="49"/>
        <v>44861</v>
      </c>
      <c r="O35" s="65">
        <f t="shared" si="49"/>
        <v>44862</v>
      </c>
      <c r="P35" s="65">
        <f t="shared" si="49"/>
        <v>44863</v>
      </c>
      <c r="Q35" s="155">
        <f t="shared" si="49"/>
        <v>44864</v>
      </c>
      <c r="R35" s="188"/>
      <c r="S35" s="154">
        <f>IFERROR(IF(LEN(Y34)=0,"",IF(MONTH(Y34+1)=MONTH(Y34),Y34+1,"")),"")</f>
        <v>44893</v>
      </c>
      <c r="T35" s="65">
        <f>IFERROR(IF(LEN(S35)=0,"",IF(MONTH(S35+1)=MONTH(S35),S35+1,"")),"")</f>
        <v>44894</v>
      </c>
      <c r="U35" s="65">
        <f t="shared" ref="U35:Y35" si="50">IFERROR(IF(LEN(T35)=0,"",IF(MONTH(T35+1)=MONTH(T35),T35+1,"")),"")</f>
        <v>44895</v>
      </c>
      <c r="V35" s="65" t="str">
        <f t="shared" si="50"/>
        <v/>
      </c>
      <c r="W35" s="65" t="str">
        <f t="shared" si="50"/>
        <v/>
      </c>
      <c r="X35" s="65" t="str">
        <f t="shared" si="50"/>
        <v/>
      </c>
      <c r="Y35" s="155" t="str">
        <f t="shared" si="50"/>
        <v/>
      </c>
      <c r="Z35" s="189"/>
      <c r="AA35" s="154">
        <f>IFERROR(IF(LEN(AG34)=0,"",IF(MONTH(AG34+1)=MONTH(AG34),AG34+1,"")),"")</f>
        <v>44921</v>
      </c>
      <c r="AB35" s="65">
        <f>IFERROR(IF(LEN(AA35)=0,"",IF(MONTH(AA35+1)=MONTH(AA35),AA35+1,"")),"")</f>
        <v>44922</v>
      </c>
      <c r="AC35" s="65">
        <f t="shared" ref="AC35:AG35" si="51">IFERROR(IF(LEN(AB35)=0,"",IF(MONTH(AB35+1)=MONTH(AB35),AB35+1,"")),"")</f>
        <v>44923</v>
      </c>
      <c r="AD35" s="65">
        <f t="shared" si="51"/>
        <v>44924</v>
      </c>
      <c r="AE35" s="65">
        <f t="shared" si="51"/>
        <v>44925</v>
      </c>
      <c r="AF35" s="65">
        <f t="shared" si="51"/>
        <v>44926</v>
      </c>
      <c r="AG35" s="155" t="str">
        <f t="shared" si="51"/>
        <v/>
      </c>
      <c r="AH35" s="166"/>
      <c r="AI35" s="459"/>
      <c r="AJ35" s="470"/>
      <c r="AK35" s="470"/>
      <c r="AL35" s="470"/>
      <c r="AM35" s="470"/>
      <c r="AN35" s="470"/>
      <c r="AO35" s="461"/>
      <c r="AP35" s="182"/>
    </row>
    <row r="36" spans="2:42" x14ac:dyDescent="0.25">
      <c r="B36" s="181"/>
      <c r="C36" s="156" t="str">
        <f>IFERROR(IF(LEN(I35)=0,"",IF(MONTH(I35+1)=MONTH(I35),I35+1,"")),"")</f>
        <v/>
      </c>
      <c r="D36" s="157" t="str">
        <f>IFERROR(IF(LEN(C36)=0,"",IF(MONTH(C36+1)=MONTH(C36),C36+1,"")),"")</f>
        <v/>
      </c>
      <c r="E36" s="157" t="str">
        <f t="shared" ref="E36:I36" si="52">IFERROR(IF(LEN(D36)=0,"",IF(MONTH(D36+1)=MONTH(D36),D36+1,"")),"")</f>
        <v/>
      </c>
      <c r="F36" s="157" t="str">
        <f t="shared" si="52"/>
        <v/>
      </c>
      <c r="G36" s="157" t="str">
        <f t="shared" si="52"/>
        <v/>
      </c>
      <c r="H36" s="157" t="str">
        <f t="shared" si="52"/>
        <v/>
      </c>
      <c r="I36" s="158" t="str">
        <f t="shared" si="52"/>
        <v/>
      </c>
      <c r="J36" s="188"/>
      <c r="K36" s="156">
        <f>IFERROR(IF(LEN(Q35)=0,"",IF(MONTH(Q35+1)=MONTH(Q35),Q35+1,"")),"")</f>
        <v>44865</v>
      </c>
      <c r="L36" s="157" t="str">
        <f>IFERROR(IF(LEN(K36)=0,"",IF(MONTH(K36+1)=MONTH(K36),K36+1,"")),"")</f>
        <v/>
      </c>
      <c r="M36" s="157" t="str">
        <f t="shared" ref="M36:Q36" si="53">IFERROR(IF(LEN(L36)=0,"",IF(MONTH(L36+1)=MONTH(L36),L36+1,"")),"")</f>
        <v/>
      </c>
      <c r="N36" s="157" t="str">
        <f t="shared" si="53"/>
        <v/>
      </c>
      <c r="O36" s="157" t="str">
        <f t="shared" si="53"/>
        <v/>
      </c>
      <c r="P36" s="157" t="str">
        <f t="shared" si="53"/>
        <v/>
      </c>
      <c r="Q36" s="158" t="str">
        <f t="shared" si="53"/>
        <v/>
      </c>
      <c r="R36" s="189"/>
      <c r="S36" s="156" t="str">
        <f>IFERROR(IF(LEN(Y35)=0,"",IF(MONTH(Y35+1)=MONTH(Y35),Y35+1,"")),"")</f>
        <v/>
      </c>
      <c r="T36" s="157" t="str">
        <f>IFERROR(IF(LEN(S36)=0,"",IF(MONTH(S36+1)=MONTH(S36),S36+1,"")),"")</f>
        <v/>
      </c>
      <c r="U36" s="157" t="str">
        <f t="shared" ref="U36:Y36" si="54">IFERROR(IF(LEN(T36)=0,"",IF(MONTH(T36+1)=MONTH(T36),T36+1,"")),"")</f>
        <v/>
      </c>
      <c r="V36" s="157" t="str">
        <f t="shared" si="54"/>
        <v/>
      </c>
      <c r="W36" s="157" t="str">
        <f t="shared" si="54"/>
        <v/>
      </c>
      <c r="X36" s="157" t="str">
        <f t="shared" si="54"/>
        <v/>
      </c>
      <c r="Y36" s="158" t="str">
        <f t="shared" si="54"/>
        <v/>
      </c>
      <c r="Z36" s="189"/>
      <c r="AA36" s="156" t="str">
        <f>IFERROR(IF(LEN(AG35)=0,"",IF(MONTH(AG35+1)=MONTH(AG35),AG35+1,"")),"")</f>
        <v/>
      </c>
      <c r="AB36" s="157" t="str">
        <f>IFERROR(IF(LEN(AA36)=0,"",IF(MONTH(AA36+1)=MONTH(AA36),AA36+1,"")),"")</f>
        <v/>
      </c>
      <c r="AC36" s="157" t="str">
        <f t="shared" ref="AC36:AG36" si="55">IFERROR(IF(LEN(AB36)=0,"",IF(MONTH(AB36+1)=MONTH(AB36),AB36+1,"")),"")</f>
        <v/>
      </c>
      <c r="AD36" s="157" t="str">
        <f t="shared" si="55"/>
        <v/>
      </c>
      <c r="AE36" s="157" t="str">
        <f t="shared" si="55"/>
        <v/>
      </c>
      <c r="AF36" s="157" t="str">
        <f t="shared" si="55"/>
        <v/>
      </c>
      <c r="AG36" s="158" t="str">
        <f t="shared" si="55"/>
        <v/>
      </c>
      <c r="AH36" s="166"/>
      <c r="AI36" s="467"/>
      <c r="AJ36" s="468"/>
      <c r="AK36" s="468"/>
      <c r="AL36" s="468"/>
      <c r="AM36" s="468"/>
      <c r="AN36" s="468"/>
      <c r="AO36" s="469"/>
      <c r="AP36" s="182"/>
    </row>
    <row r="37" spans="2:42" ht="8.1" customHeight="1" x14ac:dyDescent="0.25">
      <c r="B37" s="183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5"/>
    </row>
    <row r="38" spans="2:42" ht="8.1" customHeight="1" x14ac:dyDescent="0.25"/>
    <row r="39" spans="2:42" ht="23.1" customHeight="1" x14ac:dyDescent="0.25">
      <c r="B39" s="51"/>
      <c r="C39" s="51"/>
      <c r="D39" s="6"/>
      <c r="E39" s="52"/>
      <c r="F39" s="52"/>
      <c r="G39" s="52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6"/>
      <c r="T39" s="52"/>
      <c r="U39" s="52"/>
      <c r="V39" s="52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6"/>
      <c r="AI39" s="52"/>
      <c r="AJ39" s="52"/>
      <c r="AK39" s="52"/>
      <c r="AL39" s="51"/>
      <c r="AM39" s="51"/>
      <c r="AN39" s="51"/>
      <c r="AO39" s="51"/>
      <c r="AP39" s="51"/>
    </row>
  </sheetData>
  <sheetProtection algorithmName="SHA-512" hashValue="V4GIa32qowqCRHcIwwhR4Gr9RBjEY3KANm7+JTXls2eW9DkMAVeZvJdL2aT3r5qoOzIFDLbgWbYS06W331oMHQ==" saltValue="EI/tUB4V92ger32zWPO65A==" spinCount="100000" sheet="1" objects="1" scenarios="1"/>
  <mergeCells count="3">
    <mergeCell ref="AK25:AN25"/>
    <mergeCell ref="G6:M6"/>
    <mergeCell ref="G8:M8"/>
  </mergeCells>
  <conditionalFormatting sqref="AJ14:AN20">
    <cfRule type="expression" dxfId="192" priority="1">
      <formula>$AJ14=""</formula>
    </cfRule>
  </conditionalFormatting>
  <pageMargins left="0.31496062992125984" right="0.31496062992125984" top="0.31496062992125984" bottom="0.31496062992125984" header="0.31496062992125984" footer="0.31496062992125984"/>
  <pageSetup scale="5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3" id="{D4E61EBE-46C7-4861-BC7A-19A58AB56698}">
            <xm:f>Calc!CX48=1</xm:f>
            <x14:dxf>
              <fill>
                <patternFill>
                  <bgColor rgb="FFEA9999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55" id="{1F41E19A-CEBE-4D7B-BF99-81A46EA1CBF6}">
            <xm:f>Calc!CX48=2</xm:f>
            <x14:dxf>
              <fill>
                <patternFill>
                  <bgColor rgb="FFFFE599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67" id="{1681CD55-BCE0-4B16-BAB6-7C481E5E4844}">
            <xm:f>Calc!CX48=3</xm:f>
            <x14:dxf>
              <fill>
                <patternFill>
                  <bgColor rgb="FFB6D7A8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79" id="{3631A963-9CA4-4333-8DF2-AA82362BDAE1}">
            <xm:f>Calc!CX48=4</xm:f>
            <x14:dxf>
              <fill>
                <patternFill>
                  <bgColor rgb="FF9FC5E8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91" id="{4DBA4875-C1FD-4D33-BA4E-3088517F1A90}">
            <xm:f>Calc!CX48=5</xm:f>
            <x14:dxf>
              <fill>
                <patternFill>
                  <bgColor rgb="FFF6B26B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103" id="{38E065D4-9854-40AA-BCCA-8E323E4C27A6}">
            <xm:f>Calc!CX48=6</xm:f>
            <x14:dxf>
              <fill>
                <patternFill>
                  <bgColor rgb="FFC76EFE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115" id="{481D71B4-A2F9-46E4-9525-C2C0CD4A2517}">
            <xm:f>Calc!CX48=7</xm:f>
            <x14:dxf>
              <fill>
                <patternFill>
                  <bgColor rgb="FF8497B0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  <x14:conditionalFormatting xmlns:xm="http://schemas.microsoft.com/office/excel/2006/main">
          <x14:cfRule type="expression" priority="127" id="{3E94B5CB-43DA-4965-8D0D-88A6E1FEB22A}">
            <xm:f>Calc!CX48="h"</xm:f>
            <x14:dxf>
              <fill>
                <patternFill>
                  <bgColor rgb="FFD9D9D9"/>
                </patternFill>
              </fill>
            </x14:dxf>
          </x14:cfRule>
          <xm:sqref>C13:I18 AA31:AG36 S31:Y36 K31:Q36 C31:I36 AA22:AG27 S22:Y27 K22:Q27 C22:I27 AA13:AG18 S13:Y18 K13:Q18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347FB79-9DCB-4E0F-8EE9-9CCB852C6C28}">
          <x14:formula1>
            <xm:f>OFFSET(Entitlement!$C$9,0,0,COUNTIF(Entitlement!$C$9:$C$508,"?*"),1)</xm:f>
          </x14:formula1>
          <xm:sqref>G6</xm:sqref>
        </x14:dataValidation>
        <x14:dataValidation type="list" allowBlank="1" showInputMessage="1" showErrorMessage="1" xr:uid="{84D5C21C-7A01-4225-8F66-C6328C63030B}">
          <x14:formula1>
            <xm:f>Calc!$FH$13:$FH$22</xm:f>
          </x14:formula1>
          <xm:sqref>G8</xm:sqref>
        </x14:dataValidation>
        <x14:dataValidation type="list" allowBlank="1" showInputMessage="1" showErrorMessage="1" xr:uid="{E637CE22-5A2D-4DC4-9CC9-5F8233420468}">
          <x14:formula1>
            <xm:f>OFFSET(Calc!$FL$12,0,0,COUNTIF(Calc!$FL$12:$FL$19,"?*"),1)</xm:f>
          </x14:formula1>
          <xm:sqref>AK25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672E-3279-4886-99E2-B84B6AADEBFF}">
  <sheetPr codeName="Sheet7">
    <pageSetUpPr autoPageBreaks="0" fitToPage="1"/>
  </sheetPr>
  <dimension ref="A1:R199"/>
  <sheetViews>
    <sheetView showGridLines="0" showRowColHeaders="0" zoomScale="90" zoomScaleNormal="90" zoomScaleSheetLayoutView="85" workbookViewId="0">
      <pane ySplit="11" topLeftCell="A12" activePane="bottomLeft" state="frozen"/>
      <selection pane="bottomLeft" activeCell="A12" sqref="A12"/>
    </sheetView>
  </sheetViews>
  <sheetFormatPr defaultColWidth="10.5703125" defaultRowHeight="15" outlineLevelRow="1" x14ac:dyDescent="0.25"/>
  <cols>
    <col min="1" max="1" width="3.7109375" style="41" customWidth="1"/>
    <col min="2" max="2" width="1.7109375" style="41" customWidth="1"/>
    <col min="3" max="3" width="30.7109375" style="41" customWidth="1"/>
    <col min="4" max="4" width="1.7109375" style="41" customWidth="1"/>
    <col min="5" max="5" width="30.7109375" style="41" customWidth="1"/>
    <col min="6" max="6" width="1.7109375" style="41" customWidth="1"/>
    <col min="7" max="7" width="30.7109375" style="41" customWidth="1"/>
    <col min="8" max="8" width="1.7109375" style="41" customWidth="1"/>
    <col min="9" max="9" width="30.7109375" style="41" customWidth="1"/>
    <col min="10" max="10" width="1.7109375" style="41" customWidth="1"/>
    <col min="11" max="11" width="30.7109375" style="41" customWidth="1"/>
    <col min="12" max="12" width="1.7109375" style="41" customWidth="1"/>
    <col min="13" max="13" width="30.7109375" style="41" customWidth="1"/>
    <col min="14" max="14" width="1.7109375" style="41" customWidth="1"/>
    <col min="15" max="15" width="30.7109375" style="41" customWidth="1"/>
    <col min="16" max="16" width="1.7109375" style="41" customWidth="1"/>
    <col min="17" max="16384" width="10.5703125" style="41"/>
  </cols>
  <sheetData>
    <row r="1" spans="1:16" s="25" customFormat="1" ht="6.75" customHeight="1" x14ac:dyDescent="0.25">
      <c r="E1" s="27"/>
      <c r="F1" s="27"/>
      <c r="G1" s="27"/>
      <c r="H1" s="27"/>
      <c r="I1" s="27"/>
      <c r="J1" s="27"/>
    </row>
    <row r="2" spans="1:16" s="28" customFormat="1" ht="20.100000000000001" customHeight="1" x14ac:dyDescent="0.25">
      <c r="B2" s="30"/>
      <c r="C2" s="339" t="s">
        <v>212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168"/>
      <c r="P2" s="168"/>
    </row>
    <row r="3" spans="1:16" s="34" customFormat="1" ht="24" customHeight="1" x14ac:dyDescent="0.25">
      <c r="B3" s="36"/>
      <c r="C3" s="340" t="s">
        <v>187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70"/>
      <c r="P3" s="170"/>
    </row>
    <row r="4" spans="1:16" ht="6.95" customHeight="1" x14ac:dyDescent="0.25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</row>
    <row r="5" spans="1:16" ht="24.95" customHeight="1" x14ac:dyDescent="0.25">
      <c r="A5" s="171"/>
      <c r="B5" s="171"/>
      <c r="C5" s="504" t="s">
        <v>11</v>
      </c>
      <c r="D5" s="504"/>
      <c r="E5" s="505">
        <v>2022</v>
      </c>
      <c r="F5" s="506"/>
      <c r="G5" s="507" t="s">
        <v>9</v>
      </c>
      <c r="H5" s="507"/>
      <c r="I5" s="508" t="s">
        <v>100</v>
      </c>
      <c r="J5" s="509"/>
      <c r="K5" s="510" t="s">
        <v>133</v>
      </c>
      <c r="L5" s="510"/>
      <c r="M5" s="511" t="s">
        <v>14</v>
      </c>
      <c r="N5" s="299"/>
      <c r="O5" s="195"/>
      <c r="P5" s="171"/>
    </row>
    <row r="6" spans="1:16" ht="15.75" customHeight="1" x14ac:dyDescent="0.25">
      <c r="A6" s="171"/>
      <c r="B6" s="171"/>
      <c r="C6" s="506"/>
      <c r="D6" s="506"/>
      <c r="E6" s="506"/>
      <c r="F6" s="506"/>
      <c r="G6" s="506"/>
      <c r="H6" s="506"/>
      <c r="I6" s="506"/>
      <c r="J6" s="509"/>
      <c r="K6" s="509"/>
      <c r="L6" s="506"/>
      <c r="M6" s="506"/>
      <c r="N6" s="171"/>
      <c r="O6" s="171"/>
      <c r="P6" s="171"/>
    </row>
    <row r="7" spans="1:16" ht="24.95" customHeight="1" x14ac:dyDescent="0.25">
      <c r="A7" s="171"/>
      <c r="B7" s="171"/>
      <c r="C7" s="504" t="s">
        <v>12</v>
      </c>
      <c r="D7" s="504"/>
      <c r="E7" s="505" t="s">
        <v>29</v>
      </c>
      <c r="F7" s="506"/>
      <c r="G7" s="507" t="s">
        <v>30</v>
      </c>
      <c r="H7" s="507"/>
      <c r="I7" s="508" t="s">
        <v>100</v>
      </c>
      <c r="J7" s="509"/>
      <c r="K7" s="510" t="s">
        <v>188</v>
      </c>
      <c r="L7" s="510"/>
      <c r="M7" s="511" t="s">
        <v>107</v>
      </c>
      <c r="N7" s="171"/>
      <c r="O7" s="171"/>
      <c r="P7" s="171"/>
    </row>
    <row r="8" spans="1:16" ht="15.75" customHeight="1" x14ac:dyDescent="0.25">
      <c r="A8" s="171"/>
      <c r="B8" s="171"/>
      <c r="C8" s="171"/>
      <c r="D8" s="171"/>
      <c r="E8" s="171"/>
      <c r="F8" s="171"/>
      <c r="G8" s="171"/>
      <c r="H8" s="171"/>
      <c r="I8" s="171"/>
      <c r="L8" s="171"/>
      <c r="M8" s="171"/>
      <c r="N8" s="171"/>
      <c r="O8" s="171"/>
      <c r="P8" s="171"/>
    </row>
    <row r="9" spans="1:16" ht="9.9499999999999993" customHeight="1" x14ac:dyDescent="0.25">
      <c r="A9" s="45"/>
      <c r="B9" s="250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2"/>
    </row>
    <row r="10" spans="1:16" s="172" customFormat="1" ht="20.100000000000001" customHeight="1" x14ac:dyDescent="0.25">
      <c r="A10" s="245"/>
      <c r="B10" s="253"/>
      <c r="C10" s="512" t="s">
        <v>15</v>
      </c>
      <c r="D10" s="254"/>
      <c r="E10" s="512" t="s">
        <v>125</v>
      </c>
      <c r="F10" s="254"/>
      <c r="G10" s="512" t="s">
        <v>16</v>
      </c>
      <c r="H10" s="254"/>
      <c r="I10" s="512" t="s">
        <v>17</v>
      </c>
      <c r="J10" s="254"/>
      <c r="K10" s="512" t="s">
        <v>18</v>
      </c>
      <c r="L10" s="254"/>
      <c r="M10" s="512" t="s">
        <v>19</v>
      </c>
      <c r="N10" s="255"/>
      <c r="O10" s="512" t="s">
        <v>20</v>
      </c>
      <c r="P10" s="256"/>
    </row>
    <row r="11" spans="1:16" ht="9.9499999999999993" customHeight="1" x14ac:dyDescent="0.25">
      <c r="A11" s="45"/>
      <c r="B11" s="257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9"/>
      <c r="O11" s="258"/>
      <c r="P11" s="260"/>
    </row>
    <row r="12" spans="1:16" s="173" customFormat="1" ht="15" customHeight="1" x14ac:dyDescent="0.25">
      <c r="A12" s="246"/>
      <c r="B12" s="261"/>
      <c r="C12" s="477" t="str">
        <f>IFERROR(IF(WEEKDAY(Calc!EV14)=2,Calc!EV14,""),"")</f>
        <v/>
      </c>
      <c r="D12" s="262"/>
      <c r="E12" s="477" t="str">
        <f>IFERROR(IF(LEN(C12)&gt;0,C12+1,IF(WEEKDAY(Calc!EV14)=3,Calc!EV14,"")),"")</f>
        <v/>
      </c>
      <c r="F12" s="262"/>
      <c r="G12" s="477" t="str">
        <f>IFERROR(IF(LEN(E12)&gt;0,E12+1,IF(WEEKDAY(Calc!EV14)=4,Calc!EV14,"")),"")</f>
        <v/>
      </c>
      <c r="H12" s="262"/>
      <c r="I12" s="477" t="str">
        <f>IFERROR(IF(LEN(G12)&gt;0,G12+1,IF(WEEKDAY(Calc!EV14)=5,Calc!EV14,"")),"")</f>
        <v/>
      </c>
      <c r="J12" s="262"/>
      <c r="K12" s="477" t="str">
        <f>IFERROR(IF(LEN(I12)&gt;0,I12+1,IF(WEEKDAY(Calc!EV14)=6,Calc!EV14,"")),"")</f>
        <v/>
      </c>
      <c r="L12" s="262"/>
      <c r="M12" s="477">
        <f>IFERROR(IF(LEN(K12)&gt;0,K12+1,IF(WEEKDAY(Calc!EV14)=7,Calc!EV14,"")),"")</f>
        <v>44562</v>
      </c>
      <c r="N12" s="263"/>
      <c r="O12" s="477">
        <f>IFERROR(IF(LEN(M12)&gt;0,M12+1,IF(WEEKDAY(Calc!EV14)=1,Calc!EV14,"")),"")</f>
        <v>44563</v>
      </c>
      <c r="P12" s="264"/>
    </row>
    <row r="13" spans="1:16" s="174" customFormat="1" ht="9.9499999999999993" customHeight="1" x14ac:dyDescent="0.25">
      <c r="A13" s="247"/>
      <c r="B13" s="265"/>
      <c r="C13" s="266"/>
      <c r="D13" s="267"/>
      <c r="E13" s="266"/>
      <c r="F13" s="267"/>
      <c r="G13" s="266"/>
      <c r="H13" s="267"/>
      <c r="I13" s="266"/>
      <c r="J13" s="267"/>
      <c r="K13" s="266"/>
      <c r="L13" s="267"/>
      <c r="M13" s="268"/>
      <c r="N13" s="268"/>
      <c r="O13" s="266"/>
      <c r="P13" s="269"/>
    </row>
    <row r="14" spans="1:16" s="174" customFormat="1" ht="15" customHeight="1" x14ac:dyDescent="0.25">
      <c r="A14" s="247"/>
      <c r="B14" s="265"/>
      <c r="C14" s="243" t="str">
        <f t="array" ref="C14">IFERROR(INDEX(Calc!$X$11:$X$25,SMALL(IF((C$12&gt;=Calc!$L$11:$L$25)*(C$12&lt;=Calc!$S$11:$S$25)*(Calc!$ES$11:$ES$25),ROW(Calc!$X$11:$X$25)-ROW(INDEX(Calc!$X$11:$X$25,1,1))+1),Calc!$EU17)),"")</f>
        <v/>
      </c>
      <c r="D14" s="270"/>
      <c r="E14" s="243" t="str">
        <f t="array" ref="E14">IFERROR(INDEX(Calc!$X$11:$X$25,SMALL(IF((E$12&gt;=Calc!$L$11:$L$25)*(E$12&lt;=Calc!$S$11:$S$25)*(Calc!$ES$11:$ES$25),ROW(Calc!$X$11:$X$25)-ROW(INDEX(Calc!$X$11:$X$25,1,1))+1),Calc!$EU17)),"")</f>
        <v/>
      </c>
      <c r="F14" s="270"/>
      <c r="G14" s="243" t="str">
        <f t="array" ref="G14">IFERROR(INDEX(Calc!$X$11:$X$25,SMALL(IF((G$12&gt;=Calc!$L$11:$L$25)*(G$12&lt;=Calc!$S$11:$S$25)*(Calc!$ES$11:$ES$25),ROW(Calc!$X$11:$X$25)-ROW(INDEX(Calc!$X$11:$X$25,1,1))+1),Calc!$EU17)),"")</f>
        <v/>
      </c>
      <c r="H14" s="270"/>
      <c r="I14" s="419" t="str">
        <f t="array" ref="I14">IFERROR(INDEX(Calc!$X$11:$X$25,SMALL(IF((I$12&gt;=Calc!$L$11:$L$25)*(I$12&lt;=Calc!$S$11:$S$25)*(Calc!$ES$11:$ES$25),ROW(Calc!$X$11:$X$25)-ROW(INDEX(Calc!$X$11:$X$25,1,1))+1),Calc!$EU17)),"")</f>
        <v/>
      </c>
      <c r="J14" s="270"/>
      <c r="K14" s="243" t="str">
        <f t="array" ref="K14">IFERROR(INDEX(Calc!$X$11:$X$25,SMALL(IF((K$12&gt;=Calc!$L$11:$L$25)*(K$12&lt;=Calc!$S$11:$S$25)*(Calc!$ES$11:$ES$25),ROW(Calc!$X$11:$X$25)-ROW(INDEX(Calc!$X$11:$X$25,1,1))+1),Calc!$EU17)),"")</f>
        <v/>
      </c>
      <c r="L14" s="270"/>
      <c r="M14" s="243" t="str">
        <f t="array" ref="M14">IFERROR(INDEX(Calc!$X$11:$X$25,SMALL(IF((M$12&gt;=Calc!$L$11:$L$25)*(M$12&lt;=Calc!$S$11:$S$25)*(Calc!$ES$11:$ES$25),ROW(Calc!$X$11:$X$25)-ROW(INDEX(Calc!$X$11:$X$25,1,1))+1),Calc!$EU17)),"")</f>
        <v/>
      </c>
      <c r="N14" s="271"/>
      <c r="O14" s="243" t="str">
        <f t="array" ref="O14">IFERROR(INDEX(Calc!$X$11:$X$25,SMALL(IF((O$12&gt;=Calc!$L$11:$L$25)*(O$12&lt;=Calc!$S$11:$S$25)*(Calc!$ES$11:$ES$25),ROW(Calc!$X$11:$X$25)-ROW(INDEX(Calc!$X$11:$X$25,1,1))+1),Calc!$EU17)),"")</f>
        <v>Vincent Collins</v>
      </c>
      <c r="P14" s="269"/>
    </row>
    <row r="15" spans="1:16" s="174" customFormat="1" ht="15" customHeight="1" x14ac:dyDescent="0.25">
      <c r="A15" s="247"/>
      <c r="B15" s="265"/>
      <c r="C15" s="243" t="str">
        <f t="array" ref="C15">IFERROR(INDEX(Calc!$X$11:$X$25,SMALL(IF((C$12&gt;=Calc!$L$11:$L$25)*(C$12&lt;=Calc!$S$11:$S$25)*(Calc!$ES$11:$ES$25),ROW(Calc!$X$11:$X$25)-ROW(INDEX(Calc!$X$11:$X$25,1,1))+1),Calc!$EU18)),"")</f>
        <v/>
      </c>
      <c r="D15" s="270"/>
      <c r="E15" s="243" t="str">
        <f t="array" ref="E15">IFERROR(INDEX(Calc!$X$11:$X$25,SMALL(IF((E$12&gt;=Calc!$L$11:$L$25)*(E$12&lt;=Calc!$S$11:$S$25)*(Calc!$ES$11:$ES$25),ROW(Calc!$X$11:$X$25)-ROW(INDEX(Calc!$X$11:$X$25,1,1))+1),Calc!$EU18)),"")</f>
        <v/>
      </c>
      <c r="F15" s="270"/>
      <c r="G15" s="243" t="str">
        <f t="array" ref="G15">IFERROR(INDEX(Calc!$X$11:$X$25,SMALL(IF((G$12&gt;=Calc!$L$11:$L$25)*(G$12&lt;=Calc!$S$11:$S$25)*(Calc!$ES$11:$ES$25),ROW(Calc!$X$11:$X$25)-ROW(INDEX(Calc!$X$11:$X$25,1,1))+1),Calc!$EU18)),"")</f>
        <v/>
      </c>
      <c r="H15" s="270"/>
      <c r="I15" s="243" t="str">
        <f t="array" ref="I15">IFERROR(INDEX(Calc!$X$11:$X$25,SMALL(IF((I$12&gt;=Calc!$L$11:$L$25)*(I$12&lt;=Calc!$S$11:$S$25)*(Calc!$ES$11:$ES$25),ROW(Calc!$X$11:$X$25)-ROW(INDEX(Calc!$X$11:$X$25,1,1))+1),Calc!$EU18)),"")</f>
        <v/>
      </c>
      <c r="J15" s="270"/>
      <c r="K15" s="243" t="str">
        <f t="array" ref="K15">IFERROR(INDEX(Calc!$X$11:$X$25,SMALL(IF((K$12&gt;=Calc!$L$11:$L$25)*(K$12&lt;=Calc!$S$11:$S$25)*(Calc!$ES$11:$ES$25),ROW(Calc!$X$11:$X$25)-ROW(INDEX(Calc!$X$11:$X$25,1,1))+1),Calc!$EU18)),"")</f>
        <v/>
      </c>
      <c r="L15" s="270"/>
      <c r="M15" s="243" t="str">
        <f t="array" ref="M15">IFERROR(INDEX(Calc!$X$11:$X$25,SMALL(IF((M$12&gt;=Calc!$L$11:$L$25)*(M$12&lt;=Calc!$S$11:$S$25)*(Calc!$ES$11:$ES$25),ROW(Calc!$X$11:$X$25)-ROW(INDEX(Calc!$X$11:$X$25,1,1))+1),Calc!$EU18)),"")</f>
        <v/>
      </c>
      <c r="N15" s="270"/>
      <c r="O15" s="243" t="str">
        <f t="array" ref="O15">IFERROR(INDEX(Calc!$X$11:$X$25,SMALL(IF((O$12&gt;=Calc!$L$11:$L$25)*(O$12&lt;=Calc!$S$11:$S$25)*(Calc!$ES$11:$ES$25),ROW(Calc!$X$11:$X$25)-ROW(INDEX(Calc!$X$11:$X$25,1,1))+1),Calc!$EU18)),"")</f>
        <v/>
      </c>
      <c r="P15" s="269"/>
    </row>
    <row r="16" spans="1:16" s="174" customFormat="1" ht="15" customHeight="1" x14ac:dyDescent="0.25">
      <c r="A16" s="247"/>
      <c r="B16" s="265"/>
      <c r="C16" s="243" t="str">
        <f t="array" ref="C16">IFERROR(INDEX(Calc!$X$11:$X$25,SMALL(IF((C$12&gt;=Calc!$L$11:$L$25)*(C$12&lt;=Calc!$S$11:$S$25)*(Calc!$ES$11:$ES$25),ROW(Calc!$X$11:$X$25)-ROW(INDEX(Calc!$X$11:$X$25,1,1))+1),Calc!$EU19)),"")</f>
        <v/>
      </c>
      <c r="D16" s="270"/>
      <c r="E16" s="243" t="str">
        <f t="array" ref="E16">IFERROR(INDEX(Calc!$X$11:$X$25,SMALL(IF((E$12&gt;=Calc!$L$11:$L$25)*(E$12&lt;=Calc!$S$11:$S$25)*(Calc!$ES$11:$ES$25),ROW(Calc!$X$11:$X$25)-ROW(INDEX(Calc!$X$11:$X$25,1,1))+1),Calc!$EU19)),"")</f>
        <v/>
      </c>
      <c r="F16" s="270"/>
      <c r="G16" s="243" t="str">
        <f t="array" ref="G16">IFERROR(INDEX(Calc!$X$11:$X$25,SMALL(IF((G$12&gt;=Calc!$L$11:$L$25)*(G$12&lt;=Calc!$S$11:$S$25)*(Calc!$ES$11:$ES$25),ROW(Calc!$X$11:$X$25)-ROW(INDEX(Calc!$X$11:$X$25,1,1))+1),Calc!$EU19)),"")</f>
        <v/>
      </c>
      <c r="H16" s="270"/>
      <c r="I16" s="542" t="str">
        <f t="array" ref="I16">IFERROR(INDEX(Calc!$X$11:$X$25,SMALL(IF((I$12&gt;=Calc!$L$11:$L$25)*(I$12&lt;=Calc!$S$11:$S$25)*(Calc!$ES$11:$ES$25),ROW(Calc!$X$11:$X$25)-ROW(INDEX(Calc!$X$11:$X$25,1,1))+1),Calc!$EU19)),"")</f>
        <v/>
      </c>
      <c r="J16" s="270"/>
      <c r="K16" s="243" t="str">
        <f t="array" ref="K16">IFERROR(INDEX(Calc!$X$11:$X$25,SMALL(IF((K$12&gt;=Calc!$L$11:$L$25)*(K$12&lt;=Calc!$S$11:$S$25)*(Calc!$ES$11:$ES$25),ROW(Calc!$X$11:$X$25)-ROW(INDEX(Calc!$X$11:$X$25,1,1))+1),Calc!$EU19)),"")</f>
        <v/>
      </c>
      <c r="L16" s="270"/>
      <c r="M16" s="243" t="str">
        <f t="array" ref="M16">IFERROR(INDEX(Calc!$X$11:$X$25,SMALL(IF((M$12&gt;=Calc!$L$11:$L$25)*(M$12&lt;=Calc!$S$11:$S$25)*(Calc!$ES$11:$ES$25),ROW(Calc!$X$11:$X$25)-ROW(INDEX(Calc!$X$11:$X$25,1,1))+1),Calc!$EU19)),"")</f>
        <v/>
      </c>
      <c r="N16" s="270"/>
      <c r="O16" s="243" t="str">
        <f t="array" ref="O16">IFERROR(INDEX(Calc!$X$11:$X$25,SMALL(IF((O$12&gt;=Calc!$L$11:$L$25)*(O$12&lt;=Calc!$S$11:$S$25)*(Calc!$ES$11:$ES$25),ROW(Calc!$X$11:$X$25)-ROW(INDEX(Calc!$X$11:$X$25,1,1))+1),Calc!$EU19)),"")</f>
        <v/>
      </c>
      <c r="P16" s="269"/>
    </row>
    <row r="17" spans="1:18" s="174" customFormat="1" ht="15" customHeight="1" x14ac:dyDescent="0.25">
      <c r="A17" s="247"/>
      <c r="B17" s="265"/>
      <c r="C17" s="243" t="str">
        <f t="array" ref="C17">IFERROR(INDEX(Calc!$X$11:$X$25,SMALL(IF((C$12&gt;=Calc!$L$11:$L$25)*(C$12&lt;=Calc!$S$11:$S$25)*(Calc!$ES$11:$ES$25),ROW(Calc!$X$11:$X$25)-ROW(INDEX(Calc!$X$11:$X$25,1,1))+1),Calc!$EU20)),"")</f>
        <v/>
      </c>
      <c r="D17" s="270"/>
      <c r="E17" s="243" t="str">
        <f t="array" ref="E17">IFERROR(INDEX(Calc!$X$11:$X$25,SMALL(IF((E$12&gt;=Calc!$L$11:$L$25)*(E$12&lt;=Calc!$S$11:$S$25)*(Calc!$ES$11:$ES$25),ROW(Calc!$X$11:$X$25)-ROW(INDEX(Calc!$X$11:$X$25,1,1))+1),Calc!$EU20)),"")</f>
        <v/>
      </c>
      <c r="F17" s="270"/>
      <c r="G17" s="243" t="str">
        <f t="array" ref="G17">IFERROR(INDEX(Calc!$X$11:$X$25,SMALL(IF((G$12&gt;=Calc!$L$11:$L$25)*(G$12&lt;=Calc!$S$11:$S$25)*(Calc!$ES$11:$ES$25),ROW(Calc!$X$11:$X$25)-ROW(INDEX(Calc!$X$11:$X$25,1,1))+1),Calc!$EU20)),"")</f>
        <v/>
      </c>
      <c r="H17" s="270"/>
      <c r="I17" s="243" t="str">
        <f t="array" ref="I17">IFERROR(INDEX(Calc!$X$11:$X$25,SMALL(IF((I$12&gt;=Calc!$L$11:$L$25)*(I$12&lt;=Calc!$S$11:$S$25)*(Calc!$ES$11:$ES$25),ROW(Calc!$X$11:$X$25)-ROW(INDEX(Calc!$X$11:$X$25,1,1))+1),Calc!$EU20)),"")</f>
        <v/>
      </c>
      <c r="J17" s="270"/>
      <c r="K17" s="243" t="str">
        <f t="array" ref="K17">IFERROR(INDEX(Calc!$X$11:$X$25,SMALL(IF((K$12&gt;=Calc!$L$11:$L$25)*(K$12&lt;=Calc!$S$11:$S$25)*(Calc!$ES$11:$ES$25),ROW(Calc!$X$11:$X$25)-ROW(INDEX(Calc!$X$11:$X$25,1,1))+1),Calc!$EU20)),"")</f>
        <v/>
      </c>
      <c r="L17" s="270"/>
      <c r="M17" s="243" t="str">
        <f t="array" ref="M17">IFERROR(INDEX(Calc!$X$11:$X$25,SMALL(IF((M$12&gt;=Calc!$L$11:$L$25)*(M$12&lt;=Calc!$S$11:$S$25)*(Calc!$ES$11:$ES$25),ROW(Calc!$X$11:$X$25)-ROW(INDEX(Calc!$X$11:$X$25,1,1))+1),Calc!$EU20)),"")</f>
        <v/>
      </c>
      <c r="N17" s="270"/>
      <c r="O17" s="243" t="str">
        <f t="array" ref="O17">IFERROR(INDEX(Calc!$X$11:$X$25,SMALL(IF((O$12&gt;=Calc!$L$11:$L$25)*(O$12&lt;=Calc!$S$11:$S$25)*(Calc!$ES$11:$ES$25),ROW(Calc!$X$11:$X$25)-ROW(INDEX(Calc!$X$11:$X$25,1,1))+1),Calc!$EU20)),"")</f>
        <v/>
      </c>
      <c r="P17" s="269"/>
    </row>
    <row r="18" spans="1:18" s="174" customFormat="1" ht="15" customHeight="1" x14ac:dyDescent="0.25">
      <c r="A18" s="247"/>
      <c r="B18" s="265"/>
      <c r="C18" s="243" t="str">
        <f t="array" ref="C18">IFERROR(INDEX(Calc!$X$11:$X$25,SMALL(IF((C$12&gt;=Calc!$L$11:$L$25)*(C$12&lt;=Calc!$S$11:$S$25)*(Calc!$ES$11:$ES$25),ROW(Calc!$X$11:$X$25)-ROW(INDEX(Calc!$X$11:$X$25,1,1))+1),Calc!$EU21)),"")</f>
        <v/>
      </c>
      <c r="D18" s="270"/>
      <c r="E18" s="243" t="str">
        <f t="array" ref="E18">IFERROR(INDEX(Calc!$X$11:$X$25,SMALL(IF((E$12&gt;=Calc!$L$11:$L$25)*(E$12&lt;=Calc!$S$11:$S$25)*(Calc!$ES$11:$ES$25),ROW(Calc!$X$11:$X$25)-ROW(INDEX(Calc!$X$11:$X$25,1,1))+1),Calc!$EU21)),"")</f>
        <v/>
      </c>
      <c r="F18" s="270"/>
      <c r="G18" s="243" t="str">
        <f t="array" ref="G18">IFERROR(INDEX(Calc!$X$11:$X$25,SMALL(IF((G$12&gt;=Calc!$L$11:$L$25)*(G$12&lt;=Calc!$S$11:$S$25)*(Calc!$ES$11:$ES$25),ROW(Calc!$X$11:$X$25)-ROW(INDEX(Calc!$X$11:$X$25,1,1))+1),Calc!$EU21)),"")</f>
        <v/>
      </c>
      <c r="H18" s="270"/>
      <c r="I18" s="243" t="str">
        <f t="array" ref="I18">IFERROR(INDEX(Calc!$X$11:$X$25,SMALL(IF((I$12&gt;=Calc!$L$11:$L$25)*(I$12&lt;=Calc!$S$11:$S$25)*(Calc!$ES$11:$ES$25),ROW(Calc!$X$11:$X$25)-ROW(INDEX(Calc!$X$11:$X$25,1,1))+1),Calc!$EU21)),"")</f>
        <v/>
      </c>
      <c r="J18" s="270"/>
      <c r="K18" s="243" t="str">
        <f t="array" ref="K18">IFERROR(INDEX(Calc!$X$11:$X$25,SMALL(IF((K$12&gt;=Calc!$L$11:$L$25)*(K$12&lt;=Calc!$S$11:$S$25)*(Calc!$ES$11:$ES$25),ROW(Calc!$X$11:$X$25)-ROW(INDEX(Calc!$X$11:$X$25,1,1))+1),Calc!$EU21)),"")</f>
        <v/>
      </c>
      <c r="L18" s="270"/>
      <c r="M18" s="243" t="str">
        <f t="array" ref="M18">IFERROR(INDEX(Calc!$X$11:$X$25,SMALL(IF((M$12&gt;=Calc!$L$11:$L$25)*(M$12&lt;=Calc!$S$11:$S$25)*(Calc!$ES$11:$ES$25),ROW(Calc!$X$11:$X$25)-ROW(INDEX(Calc!$X$11:$X$25,1,1))+1),Calc!$EU21)),"")</f>
        <v/>
      </c>
      <c r="N18" s="270"/>
      <c r="O18" s="243" t="str">
        <f t="array" ref="O18">IFERROR(INDEX(Calc!$X$11:$X$25,SMALL(IF((O$12&gt;=Calc!$L$11:$L$25)*(O$12&lt;=Calc!$S$11:$S$25)*(Calc!$ES$11:$ES$25),ROW(Calc!$X$11:$X$25)-ROW(INDEX(Calc!$X$11:$X$25,1,1))+1),Calc!$EU21)),"")</f>
        <v/>
      </c>
      <c r="P18" s="269"/>
    </row>
    <row r="19" spans="1:18" s="174" customFormat="1" ht="15" customHeight="1" x14ac:dyDescent="0.25">
      <c r="A19" s="247"/>
      <c r="B19" s="265"/>
      <c r="C19" s="243" t="str">
        <f t="array" ref="C19">IFERROR(INDEX(Calc!$X$11:$X$25,SMALL(IF((C$12&gt;=Calc!$L$11:$L$25)*(C$12&lt;=Calc!$S$11:$S$25)*(Calc!$ES$11:$ES$25),ROW(Calc!$X$11:$X$25)-ROW(INDEX(Calc!$X$11:$X$25,1,1))+1),Calc!$EU22)),"")</f>
        <v/>
      </c>
      <c r="D19" s="270"/>
      <c r="E19" s="243" t="str">
        <f t="array" ref="E19">IFERROR(INDEX(Calc!$X$11:$X$25,SMALL(IF((E$12&gt;=Calc!$L$11:$L$25)*(E$12&lt;=Calc!$S$11:$S$25)*(Calc!$ES$11:$ES$25),ROW(Calc!$X$11:$X$25)-ROW(INDEX(Calc!$X$11:$X$25,1,1))+1),Calc!$EU22)),"")</f>
        <v/>
      </c>
      <c r="F19" s="270"/>
      <c r="G19" s="243" t="str">
        <f t="array" ref="G19">IFERROR(INDEX(Calc!$X$11:$X$25,SMALL(IF((G$12&gt;=Calc!$L$11:$L$25)*(G$12&lt;=Calc!$S$11:$S$25)*(Calc!$ES$11:$ES$25),ROW(Calc!$X$11:$X$25)-ROW(INDEX(Calc!$X$11:$X$25,1,1))+1),Calc!$EU22)),"")</f>
        <v/>
      </c>
      <c r="H19" s="270"/>
      <c r="I19" s="243" t="str">
        <f t="array" ref="I19">IFERROR(INDEX(Calc!$X$11:$X$25,SMALL(IF((I$12&gt;=Calc!$L$11:$L$25)*(I$12&lt;=Calc!$S$11:$S$25)*(Calc!$ES$11:$ES$25),ROW(Calc!$X$11:$X$25)-ROW(INDEX(Calc!$X$11:$X$25,1,1))+1),Calc!$EU22)),"")</f>
        <v/>
      </c>
      <c r="J19" s="270"/>
      <c r="K19" s="243" t="str">
        <f t="array" ref="K19">IFERROR(INDEX(Calc!$X$11:$X$25,SMALL(IF((K$12&gt;=Calc!$L$11:$L$25)*(K$12&lt;=Calc!$S$11:$S$25)*(Calc!$ES$11:$ES$25),ROW(Calc!$X$11:$X$25)-ROW(INDEX(Calc!$X$11:$X$25,1,1))+1),Calc!$EU22)),"")</f>
        <v/>
      </c>
      <c r="L19" s="270"/>
      <c r="M19" s="243" t="str">
        <f t="array" ref="M19">IFERROR(INDEX(Calc!$X$11:$X$25,SMALL(IF((M$12&gt;=Calc!$L$11:$L$25)*(M$12&lt;=Calc!$S$11:$S$25)*(Calc!$ES$11:$ES$25),ROW(Calc!$X$11:$X$25)-ROW(INDEX(Calc!$X$11:$X$25,1,1))+1),Calc!$EU22)),"")</f>
        <v/>
      </c>
      <c r="N19" s="270"/>
      <c r="O19" s="243" t="str">
        <f t="array" ref="O19">IFERROR(INDEX(Calc!$X$11:$X$25,SMALL(IF((O$12&gt;=Calc!$L$11:$L$25)*(O$12&lt;=Calc!$S$11:$S$25)*(Calc!$ES$11:$ES$25),ROW(Calc!$X$11:$X$25)-ROW(INDEX(Calc!$X$11:$X$25,1,1))+1),Calc!$EU22)),"")</f>
        <v/>
      </c>
      <c r="P19" s="269"/>
    </row>
    <row r="20" spans="1:18" s="174" customFormat="1" ht="15" customHeight="1" x14ac:dyDescent="0.25">
      <c r="A20" s="247"/>
      <c r="B20" s="265"/>
      <c r="C20" s="243" t="str">
        <f t="array" ref="C20">IFERROR(INDEX(Calc!$X$11:$X$25,SMALL(IF((C$12&gt;=Calc!$L$11:$L$25)*(C$12&lt;=Calc!$S$11:$S$25)*(Calc!$ES$11:$ES$25),ROW(Calc!$X$11:$X$25)-ROW(INDEX(Calc!$X$11:$X$25,1,1))+1),Calc!$EU23)),"")</f>
        <v/>
      </c>
      <c r="D20" s="270"/>
      <c r="E20" s="243" t="str">
        <f t="array" ref="E20">IFERROR(INDEX(Calc!$X$11:$X$25,SMALL(IF((E$12&gt;=Calc!$L$11:$L$25)*(E$12&lt;=Calc!$S$11:$S$25)*(Calc!$ES$11:$ES$25),ROW(Calc!$X$11:$X$25)-ROW(INDEX(Calc!$X$11:$X$25,1,1))+1),Calc!$EU23)),"")</f>
        <v/>
      </c>
      <c r="F20" s="270"/>
      <c r="G20" s="243" t="str">
        <f t="array" ref="G20">IFERROR(INDEX(Calc!$X$11:$X$25,SMALL(IF((G$12&gt;=Calc!$L$11:$L$25)*(G$12&lt;=Calc!$S$11:$S$25)*(Calc!$ES$11:$ES$25),ROW(Calc!$X$11:$X$25)-ROW(INDEX(Calc!$X$11:$X$25,1,1))+1),Calc!$EU23)),"")</f>
        <v/>
      </c>
      <c r="H20" s="270"/>
      <c r="I20" s="243" t="str">
        <f t="array" ref="I20">IFERROR(INDEX(Calc!$X$11:$X$25,SMALL(IF((I$12&gt;=Calc!$L$11:$L$25)*(I$12&lt;=Calc!$S$11:$S$25)*(Calc!$ES$11:$ES$25),ROW(Calc!$X$11:$X$25)-ROW(INDEX(Calc!$X$11:$X$25,1,1))+1),Calc!$EU23)),"")</f>
        <v/>
      </c>
      <c r="J20" s="270"/>
      <c r="K20" s="243" t="str">
        <f t="array" ref="K20">IFERROR(INDEX(Calc!$X$11:$X$25,SMALL(IF((K$12&gt;=Calc!$L$11:$L$25)*(K$12&lt;=Calc!$S$11:$S$25)*(Calc!$ES$11:$ES$25),ROW(Calc!$X$11:$X$25)-ROW(INDEX(Calc!$X$11:$X$25,1,1))+1),Calc!$EU23)),"")</f>
        <v/>
      </c>
      <c r="L20" s="270"/>
      <c r="M20" s="243" t="str">
        <f t="array" ref="M20">IFERROR(INDEX(Calc!$X$11:$X$25,SMALL(IF((M$12&gt;=Calc!$L$11:$L$25)*(M$12&lt;=Calc!$S$11:$S$25)*(Calc!$ES$11:$ES$25),ROW(Calc!$X$11:$X$25)-ROW(INDEX(Calc!$X$11:$X$25,1,1))+1),Calc!$EU23)),"")</f>
        <v/>
      </c>
      <c r="N20" s="270"/>
      <c r="O20" s="243" t="str">
        <f t="array" ref="O20">IFERROR(INDEX(Calc!$X$11:$X$25,SMALL(IF((O$12&gt;=Calc!$L$11:$L$25)*(O$12&lt;=Calc!$S$11:$S$25)*(Calc!$ES$11:$ES$25),ROW(Calc!$X$11:$X$25)-ROW(INDEX(Calc!$X$11:$X$25,1,1))+1),Calc!$EU23)),"")</f>
        <v/>
      </c>
      <c r="P20" s="269"/>
    </row>
    <row r="21" spans="1:18" s="174" customFormat="1" ht="15" customHeight="1" x14ac:dyDescent="0.25">
      <c r="A21" s="247"/>
      <c r="B21" s="265"/>
      <c r="C21" s="243" t="str">
        <f t="array" ref="C21">IFERROR(INDEX(Calc!$X$11:$X$25,SMALL(IF((C$12&gt;=Calc!$L$11:$L$25)*(C$12&lt;=Calc!$S$11:$S$25)*(Calc!$ES$11:$ES$25),ROW(Calc!$X$11:$X$25)-ROW(INDEX(Calc!$X$11:$X$25,1,1))+1),Calc!$EU24)),"")</f>
        <v/>
      </c>
      <c r="D21" s="270"/>
      <c r="E21" s="243" t="str">
        <f t="array" ref="E21">IFERROR(INDEX(Calc!$X$11:$X$25,SMALL(IF((E$12&gt;=Calc!$L$11:$L$25)*(E$12&lt;=Calc!$S$11:$S$25)*(Calc!$ES$11:$ES$25),ROW(Calc!$X$11:$X$25)-ROW(INDEX(Calc!$X$11:$X$25,1,1))+1),Calc!$EU24)),"")</f>
        <v/>
      </c>
      <c r="F21" s="270"/>
      <c r="G21" s="243" t="str">
        <f t="array" ref="G21">IFERROR(INDEX(Calc!$X$11:$X$25,SMALL(IF((G$12&gt;=Calc!$L$11:$L$25)*(G$12&lt;=Calc!$S$11:$S$25)*(Calc!$ES$11:$ES$25),ROW(Calc!$X$11:$X$25)-ROW(INDEX(Calc!$X$11:$X$25,1,1))+1),Calc!$EU24)),"")</f>
        <v/>
      </c>
      <c r="H21" s="270"/>
      <c r="I21" s="243" t="str">
        <f t="array" ref="I21">IFERROR(INDEX(Calc!$X$11:$X$25,SMALL(IF((I$12&gt;=Calc!$L$11:$L$25)*(I$12&lt;=Calc!$S$11:$S$25)*(Calc!$ES$11:$ES$25),ROW(Calc!$X$11:$X$25)-ROW(INDEX(Calc!$X$11:$X$25,1,1))+1),Calc!$EU24)),"")</f>
        <v/>
      </c>
      <c r="J21" s="270"/>
      <c r="K21" s="243" t="str">
        <f t="array" ref="K21">IFERROR(INDEX(Calc!$X$11:$X$25,SMALL(IF((K$12&gt;=Calc!$L$11:$L$25)*(K$12&lt;=Calc!$S$11:$S$25)*(Calc!$ES$11:$ES$25),ROW(Calc!$X$11:$X$25)-ROW(INDEX(Calc!$X$11:$X$25,1,1))+1),Calc!$EU24)),"")</f>
        <v/>
      </c>
      <c r="L21" s="270"/>
      <c r="M21" s="243" t="str">
        <f t="array" ref="M21">IFERROR(INDEX(Calc!$X$11:$X$25,SMALL(IF((M$12&gt;=Calc!$L$11:$L$25)*(M$12&lt;=Calc!$S$11:$S$25)*(Calc!$ES$11:$ES$25),ROW(Calc!$X$11:$X$25)-ROW(INDEX(Calc!$X$11:$X$25,1,1))+1),Calc!$EU24)),"")</f>
        <v/>
      </c>
      <c r="N21" s="270"/>
      <c r="O21" s="243" t="str">
        <f t="array" ref="O21">IFERROR(INDEX(Calc!$X$11:$X$25,SMALL(IF((O$12&gt;=Calc!$L$11:$L$25)*(O$12&lt;=Calc!$S$11:$S$25)*(Calc!$ES$11:$ES$25),ROW(Calc!$X$11:$X$25)-ROW(INDEX(Calc!$X$11:$X$25,1,1))+1),Calc!$EU24)),"")</f>
        <v/>
      </c>
      <c r="P21" s="269"/>
    </row>
    <row r="22" spans="1:18" s="174" customFormat="1" ht="15" customHeight="1" x14ac:dyDescent="0.25">
      <c r="A22" s="247"/>
      <c r="B22" s="265"/>
      <c r="C22" s="243" t="str">
        <f t="array" ref="C22">IFERROR(INDEX(Calc!$X$11:$X$25,SMALL(IF((C$12&gt;=Calc!$L$11:$L$25)*(C$12&lt;=Calc!$S$11:$S$25)*(Calc!$ES$11:$ES$25),ROW(Calc!$X$11:$X$25)-ROW(INDEX(Calc!$X$11:$X$25,1,1))+1),Calc!$EU25)),"")</f>
        <v/>
      </c>
      <c r="D22" s="270"/>
      <c r="E22" s="243" t="str">
        <f t="array" ref="E22">IFERROR(INDEX(Calc!$X$11:$X$25,SMALL(IF((E$12&gt;=Calc!$L$11:$L$25)*(E$12&lt;=Calc!$S$11:$S$25)*(Calc!$ES$11:$ES$25),ROW(Calc!$X$11:$X$25)-ROW(INDEX(Calc!$X$11:$X$25,1,1))+1),Calc!$EU25)),"")</f>
        <v/>
      </c>
      <c r="F22" s="270"/>
      <c r="G22" s="243" t="str">
        <f t="array" ref="G22">IFERROR(INDEX(Calc!$X$11:$X$25,SMALL(IF((G$12&gt;=Calc!$L$11:$L$25)*(G$12&lt;=Calc!$S$11:$S$25)*(Calc!$ES$11:$ES$25),ROW(Calc!$X$11:$X$25)-ROW(INDEX(Calc!$X$11:$X$25,1,1))+1),Calc!$EU25)),"")</f>
        <v/>
      </c>
      <c r="H22" s="270"/>
      <c r="I22" s="243" t="str">
        <f t="array" ref="I22">IFERROR(INDEX(Calc!$X$11:$X$25,SMALL(IF((I$12&gt;=Calc!$L$11:$L$25)*(I$12&lt;=Calc!$S$11:$S$25)*(Calc!$ES$11:$ES$25),ROW(Calc!$X$11:$X$25)-ROW(INDEX(Calc!$X$11:$X$25,1,1))+1),Calc!$EU25)),"")</f>
        <v/>
      </c>
      <c r="J22" s="270"/>
      <c r="K22" s="243" t="str">
        <f t="array" ref="K22">IFERROR(INDEX(Calc!$X$11:$X$25,SMALL(IF((K$12&gt;=Calc!$L$11:$L$25)*(K$12&lt;=Calc!$S$11:$S$25)*(Calc!$ES$11:$ES$25),ROW(Calc!$X$11:$X$25)-ROW(INDEX(Calc!$X$11:$X$25,1,1))+1),Calc!$EU25)),"")</f>
        <v/>
      </c>
      <c r="L22" s="270"/>
      <c r="M22" s="243" t="str">
        <f t="array" ref="M22">IFERROR(INDEX(Calc!$X$11:$X$25,SMALL(IF((M$12&gt;=Calc!$L$11:$L$25)*(M$12&lt;=Calc!$S$11:$S$25)*(Calc!$ES$11:$ES$25),ROW(Calc!$X$11:$X$25)-ROW(INDEX(Calc!$X$11:$X$25,1,1))+1),Calc!$EU25)),"")</f>
        <v/>
      </c>
      <c r="N22" s="270"/>
      <c r="O22" s="243" t="str">
        <f t="array" ref="O22">IFERROR(INDEX(Calc!$X$11:$X$25,SMALL(IF((O$12&gt;=Calc!$L$11:$L$25)*(O$12&lt;=Calc!$S$11:$S$25)*(Calc!$ES$11:$ES$25),ROW(Calc!$X$11:$X$25)-ROW(INDEX(Calc!$X$11:$X$25,1,1))+1),Calc!$EU25)),"")</f>
        <v/>
      </c>
      <c r="P22" s="269"/>
    </row>
    <row r="23" spans="1:18" s="174" customFormat="1" ht="15" customHeight="1" x14ac:dyDescent="0.25">
      <c r="A23" s="247"/>
      <c r="B23" s="265"/>
      <c r="C23" s="243" t="str">
        <f t="array" ref="C23">IFERROR(INDEX(Calc!$X$11:$X$25,SMALL(IF((C$12&gt;=Calc!$L$11:$L$25)*(C$12&lt;=Calc!$S$11:$S$25)*(Calc!$ES$11:$ES$25),ROW(Calc!$X$11:$X$25)-ROW(INDEX(Calc!$X$11:$X$25,1,1))+1),Calc!$EU26)),"")</f>
        <v/>
      </c>
      <c r="D23" s="270"/>
      <c r="E23" s="243" t="str">
        <f t="array" ref="E23">IFERROR(INDEX(Calc!$X$11:$X$25,SMALL(IF((E$12&gt;=Calc!$L$11:$L$25)*(E$12&lt;=Calc!$S$11:$S$25)*(Calc!$ES$11:$ES$25),ROW(Calc!$X$11:$X$25)-ROW(INDEX(Calc!$X$11:$X$25,1,1))+1),Calc!$EU26)),"")</f>
        <v/>
      </c>
      <c r="F23" s="270"/>
      <c r="G23" s="243" t="str">
        <f t="array" ref="G23">IFERROR(INDEX(Calc!$X$11:$X$25,SMALL(IF((G$12&gt;=Calc!$L$11:$L$25)*(G$12&lt;=Calc!$S$11:$S$25)*(Calc!$ES$11:$ES$25),ROW(Calc!$X$11:$X$25)-ROW(INDEX(Calc!$X$11:$X$25,1,1))+1),Calc!$EU26)),"")</f>
        <v/>
      </c>
      <c r="H23" s="270"/>
      <c r="I23" s="243" t="str">
        <f t="array" ref="I23">IFERROR(INDEX(Calc!$X$11:$X$25,SMALL(IF((I$12&gt;=Calc!$L$11:$L$25)*(I$12&lt;=Calc!$S$11:$S$25)*(Calc!$ES$11:$ES$25),ROW(Calc!$X$11:$X$25)-ROW(INDEX(Calc!$X$11:$X$25,1,1))+1),Calc!$EU26)),"")</f>
        <v/>
      </c>
      <c r="J23" s="270"/>
      <c r="K23" s="243" t="str">
        <f t="array" ref="K23">IFERROR(INDEX(Calc!$X$11:$X$25,SMALL(IF((K$12&gt;=Calc!$L$11:$L$25)*(K$12&lt;=Calc!$S$11:$S$25)*(Calc!$ES$11:$ES$25),ROW(Calc!$X$11:$X$25)-ROW(INDEX(Calc!$X$11:$X$25,1,1))+1),Calc!$EU26)),"")</f>
        <v/>
      </c>
      <c r="L23" s="270"/>
      <c r="M23" s="243" t="str">
        <f t="array" ref="M23">IFERROR(INDEX(Calc!$X$11:$X$25,SMALL(IF((M$12&gt;=Calc!$L$11:$L$25)*(M$12&lt;=Calc!$S$11:$S$25)*(Calc!$ES$11:$ES$25),ROW(Calc!$X$11:$X$25)-ROW(INDEX(Calc!$X$11:$X$25,1,1))+1),Calc!$EU26)),"")</f>
        <v/>
      </c>
      <c r="N23" s="271"/>
      <c r="O23" s="243" t="str">
        <f t="array" ref="O23">IFERROR(INDEX(Calc!$X$11:$X$25,SMALL(IF((O$12&gt;=Calc!$L$11:$L$25)*(O$12&lt;=Calc!$S$11:$S$25)*(Calc!$ES$11:$ES$25),ROW(Calc!$X$11:$X$25)-ROW(INDEX(Calc!$X$11:$X$25,1,1))+1),Calc!$EU26)),"")</f>
        <v/>
      </c>
      <c r="P23" s="269"/>
      <c r="R23" s="424"/>
    </row>
    <row r="24" spans="1:18" s="25" customFormat="1" ht="9.9499999999999993" customHeight="1" x14ac:dyDescent="0.25">
      <c r="A24" s="248"/>
      <c r="B24" s="272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62"/>
      <c r="O24" s="273"/>
      <c r="P24" s="274"/>
    </row>
    <row r="25" spans="1:18" s="175" customFormat="1" ht="15" customHeight="1" x14ac:dyDescent="0.25">
      <c r="A25" s="249"/>
      <c r="B25" s="275"/>
      <c r="C25" s="477">
        <f>IFERROR(IF(LEN(O12)=0,"",IF(MONTH(O12+1)=MONTH(O12),O12+1,"")),"")</f>
        <v>44564</v>
      </c>
      <c r="D25" s="276"/>
      <c r="E25" s="477">
        <f>IFERROR(IF(LEN(C25)=0,"",IF(MONTH(C25+1)=MONTH(C25),C25+1,"")),"")</f>
        <v>44565</v>
      </c>
      <c r="F25" s="276"/>
      <c r="G25" s="477">
        <f>IFERROR(IF(LEN(E25)=0,"",IF(MONTH(E25+1)=MONTH(E25),E25+1,"")),"")</f>
        <v>44566</v>
      </c>
      <c r="H25" s="276"/>
      <c r="I25" s="477">
        <f>IFERROR(IF(LEN(G25)=0,"",IF(MONTH(G25+1)=MONTH(G25),G25+1,"")),"")</f>
        <v>44567</v>
      </c>
      <c r="J25" s="276"/>
      <c r="K25" s="477">
        <f>IFERROR(IF(LEN(I25)=0,"",IF(MONTH(I25+1)=MONTH(I25),I25+1,"")),"")</f>
        <v>44568</v>
      </c>
      <c r="L25" s="276"/>
      <c r="M25" s="477">
        <f>IFERROR(IF(LEN(K25)=0,"",IF(MONTH(K25+1)=MONTH(K25),K25+1,"")),"")</f>
        <v>44569</v>
      </c>
      <c r="N25" s="277"/>
      <c r="O25" s="477">
        <f>IFERROR(IF(LEN(M25)=0,"",IF(MONTH(M25+1)=MONTH(M25),M25+1,"")),"")</f>
        <v>44570</v>
      </c>
      <c r="P25" s="278"/>
    </row>
    <row r="26" spans="1:18" s="25" customFormat="1" ht="9.9499999999999993" customHeight="1" x14ac:dyDescent="0.25">
      <c r="A26" s="248"/>
      <c r="B26" s="272"/>
      <c r="C26" s="279"/>
      <c r="D26" s="273"/>
      <c r="E26" s="279"/>
      <c r="F26" s="273"/>
      <c r="G26" s="279"/>
      <c r="H26" s="273"/>
      <c r="I26" s="279"/>
      <c r="J26" s="273"/>
      <c r="K26" s="279"/>
      <c r="L26" s="273"/>
      <c r="M26" s="279"/>
      <c r="N26" s="280"/>
      <c r="O26" s="279"/>
      <c r="P26" s="274"/>
    </row>
    <row r="27" spans="1:18" s="174" customFormat="1" ht="15" customHeight="1" x14ac:dyDescent="0.25">
      <c r="A27" s="247"/>
      <c r="B27" s="265"/>
      <c r="C27" s="243" t="str">
        <f t="array" ref="C27">IFERROR(INDEX(Calc!$X$11:$X$25,SMALL(IF((C$25&gt;=Calc!$L$11:$L$25)*(C$25&lt;=Calc!$S$11:$S$25)*(Calc!$ES$11:$ES$25),ROW(Calc!$X$11:$X$25)-ROW(INDEX(Calc!$X$11:$X$25,1,1))+1),Calc!$EU17)),"")</f>
        <v>Jonah Peterson</v>
      </c>
      <c r="D27" s="270"/>
      <c r="E27" s="243" t="str">
        <f t="array" ref="E27">IFERROR(INDEX(Calc!$X$11:$X$25,SMALL(IF((E$25&gt;=Calc!$L$11:$L$25)*(E$25&lt;=Calc!$S$11:$S$25)*(Calc!$ES$11:$ES$25),ROW(Calc!$X$11:$X$25)-ROW(INDEX(Calc!$X$11:$X$25,1,1))+1),Calc!$EU17)),"")</f>
        <v>Vincent Collins</v>
      </c>
      <c r="F27" s="270"/>
      <c r="G27" s="243" t="str">
        <f t="array" ref="G27">IFERROR(INDEX(Calc!$X$11:$X$25,SMALL(IF((G$25&gt;=Calc!$L$11:$L$25)*(G$25&lt;=Calc!$S$11:$S$25)*(Calc!$ES$11:$ES$25),ROW(Calc!$X$11:$X$25)-ROW(INDEX(Calc!$X$11:$X$25,1,1))+1),Calc!$EU17)),"")</f>
        <v>Ryan Briggs</v>
      </c>
      <c r="H27" s="270"/>
      <c r="I27" s="243" t="str">
        <f t="array" ref="I27">IFERROR(INDEX(Calc!$X$11:$X$25,SMALL(IF((I$25&gt;=Calc!$L$11:$L$25)*(I$25&lt;=Calc!$S$11:$S$25)*(Calc!$ES$11:$ES$25),ROW(Calc!$X$11:$X$25)-ROW(INDEX(Calc!$X$11:$X$25,1,1))+1),Calc!$EU17)),"")</f>
        <v>Ryan Briggs</v>
      </c>
      <c r="J27" s="270"/>
      <c r="K27" s="243" t="str">
        <f t="array" ref="K27">IFERROR(INDEX(Calc!$X$11:$X$25,SMALL(IF((K$25&gt;=Calc!$L$11:$L$25)*(K$25&lt;=Calc!$S$11:$S$25)*(Calc!$ES$11:$ES$25),ROW(Calc!$X$11:$X$25)-ROW(INDEX(Calc!$X$11:$X$25,1,1))+1),Calc!$EU17)),"")</f>
        <v>Ryan Briggs</v>
      </c>
      <c r="L27" s="270"/>
      <c r="M27" s="243" t="str">
        <f t="array" ref="M27">IFERROR(INDEX(Calc!$X$11:$X$25,SMALL(IF((M$25&gt;=Calc!$L$11:$L$25)*(M$25&lt;=Calc!$S$11:$S$25)*(Calc!$ES$11:$ES$25),ROW(Calc!$X$11:$X$25)-ROW(INDEX(Calc!$X$11:$X$25,1,1))+1),Calc!$EU17)),"")</f>
        <v>Laila Robinson</v>
      </c>
      <c r="N27" s="271"/>
      <c r="O27" s="243" t="str">
        <f t="array" ref="O27">IFERROR(INDEX(Calc!$X$11:$X$25,SMALL(IF((O$25&gt;=Calc!$L$11:$L$25)*(O$25&lt;=Calc!$S$11:$S$25)*(Calc!$ES$11:$ES$25),ROW(Calc!$X$11:$X$25)-ROW(INDEX(Calc!$X$11:$X$25,1,1))+1),Calc!$EU17)),"")</f>
        <v>Laila Robinson</v>
      </c>
      <c r="P27" s="269"/>
    </row>
    <row r="28" spans="1:18" s="174" customFormat="1" ht="15" customHeight="1" x14ac:dyDescent="0.25">
      <c r="A28" s="247"/>
      <c r="B28" s="265"/>
      <c r="C28" s="243" t="str">
        <f t="array" ref="C28">IFERROR(INDEX(Calc!$X$11:$X$25,SMALL(IF((C$25&gt;=Calc!$L$11:$L$25)*(C$25&lt;=Calc!$S$11:$S$25)*(Calc!$ES$11:$ES$25),ROW(Calc!$X$11:$X$25)-ROW(INDEX(Calc!$X$11:$X$25,1,1))+1),Calc!$EU18)),"")</f>
        <v>Vincent Collins</v>
      </c>
      <c r="D28" s="270"/>
      <c r="E28" s="243" t="str">
        <f t="array" ref="E28">IFERROR(INDEX(Calc!$X$11:$X$25,SMALL(IF((E$25&gt;=Calc!$L$11:$L$25)*(E$25&lt;=Calc!$S$11:$S$25)*(Calc!$ES$11:$ES$25),ROW(Calc!$X$11:$X$25)-ROW(INDEX(Calc!$X$11:$X$25,1,1))+1),Calc!$EU18)),"")</f>
        <v/>
      </c>
      <c r="F28" s="270"/>
      <c r="G28" s="243" t="str">
        <f t="array" ref="G28">IFERROR(INDEX(Calc!$X$11:$X$25,SMALL(IF((G$25&gt;=Calc!$L$11:$L$25)*(G$25&lt;=Calc!$S$11:$S$25)*(Calc!$ES$11:$ES$25),ROW(Calc!$X$11:$X$25)-ROW(INDEX(Calc!$X$11:$X$25,1,1))+1),Calc!$EU18)),"")</f>
        <v/>
      </c>
      <c r="H28" s="270"/>
      <c r="I28" s="243" t="str">
        <f t="array" ref="I28">IFERROR(INDEX(Calc!$X$11:$X$25,SMALL(IF((I$25&gt;=Calc!$L$11:$L$25)*(I$25&lt;=Calc!$S$11:$S$25)*(Calc!$ES$11:$ES$25),ROW(Calc!$X$11:$X$25)-ROW(INDEX(Calc!$X$11:$X$25,1,1))+1),Calc!$EU18)),"")</f>
        <v/>
      </c>
      <c r="J28" s="270"/>
      <c r="K28" s="243" t="str">
        <f t="array" ref="K28">IFERROR(INDEX(Calc!$X$11:$X$25,SMALL(IF((K$25&gt;=Calc!$L$11:$L$25)*(K$25&lt;=Calc!$S$11:$S$25)*(Calc!$ES$11:$ES$25),ROW(Calc!$X$11:$X$25)-ROW(INDEX(Calc!$X$11:$X$25,1,1))+1),Calc!$EU18)),"")</f>
        <v/>
      </c>
      <c r="L28" s="270"/>
      <c r="M28" s="243" t="str">
        <f t="array" ref="M28">IFERROR(INDEX(Calc!$X$11:$X$25,SMALL(IF((M$25&gt;=Calc!$L$11:$L$25)*(M$25&lt;=Calc!$S$11:$S$25)*(Calc!$ES$11:$ES$25),ROW(Calc!$X$11:$X$25)-ROW(INDEX(Calc!$X$11:$X$25,1,1))+1),Calc!$EU18)),"")</f>
        <v>Ryan Briggs</v>
      </c>
      <c r="N28" s="270"/>
      <c r="O28" s="243" t="str">
        <f t="array" ref="O28">IFERROR(INDEX(Calc!$X$11:$X$25,SMALL(IF((O$25&gt;=Calc!$L$11:$L$25)*(O$25&lt;=Calc!$S$11:$S$25)*(Calc!$ES$11:$ES$25),ROW(Calc!$X$11:$X$25)-ROW(INDEX(Calc!$X$11:$X$25,1,1))+1),Calc!$EU18)),"")</f>
        <v>Ryan Briggs</v>
      </c>
      <c r="P28" s="269"/>
    </row>
    <row r="29" spans="1:18" s="174" customFormat="1" ht="15" customHeight="1" x14ac:dyDescent="0.25">
      <c r="A29" s="247"/>
      <c r="B29" s="265"/>
      <c r="C29" s="243" t="str">
        <f t="array" ref="C29">IFERROR(INDEX(Calc!$X$11:$X$25,SMALL(IF((C$25&gt;=Calc!$L$11:$L$25)*(C$25&lt;=Calc!$S$11:$S$25)*(Calc!$ES$11:$ES$25),ROW(Calc!$X$11:$X$25)-ROW(INDEX(Calc!$X$11:$X$25,1,1))+1),Calc!$EU19)),"")</f>
        <v/>
      </c>
      <c r="D29" s="270"/>
      <c r="E29" s="243" t="str">
        <f t="array" ref="E29">IFERROR(INDEX(Calc!$X$11:$X$25,SMALL(IF((E$25&gt;=Calc!$L$11:$L$25)*(E$25&lt;=Calc!$S$11:$S$25)*(Calc!$ES$11:$ES$25),ROW(Calc!$X$11:$X$25)-ROW(INDEX(Calc!$X$11:$X$25,1,1))+1),Calc!$EU19)),"")</f>
        <v/>
      </c>
      <c r="F29" s="270"/>
      <c r="G29" s="243" t="str">
        <f t="array" ref="G29">IFERROR(INDEX(Calc!$X$11:$X$25,SMALL(IF((G$25&gt;=Calc!$L$11:$L$25)*(G$25&lt;=Calc!$S$11:$S$25)*(Calc!$ES$11:$ES$25),ROW(Calc!$X$11:$X$25)-ROW(INDEX(Calc!$X$11:$X$25,1,1))+1),Calc!$EU19)),"")</f>
        <v/>
      </c>
      <c r="H29" s="270"/>
      <c r="I29" s="243" t="str">
        <f t="array" ref="I29">IFERROR(INDEX(Calc!$X$11:$X$25,SMALL(IF((I$25&gt;=Calc!$L$11:$L$25)*(I$25&lt;=Calc!$S$11:$S$25)*(Calc!$ES$11:$ES$25),ROW(Calc!$X$11:$X$25)-ROW(INDEX(Calc!$X$11:$X$25,1,1))+1),Calc!$EU19)),"")</f>
        <v/>
      </c>
      <c r="J29" s="270"/>
      <c r="K29" s="243" t="str">
        <f t="array" ref="K29">IFERROR(INDEX(Calc!$X$11:$X$25,SMALL(IF((K$25&gt;=Calc!$L$11:$L$25)*(K$25&lt;=Calc!$S$11:$S$25)*(Calc!$ES$11:$ES$25),ROW(Calc!$X$11:$X$25)-ROW(INDEX(Calc!$X$11:$X$25,1,1))+1),Calc!$EU19)),"")</f>
        <v/>
      </c>
      <c r="L29" s="270"/>
      <c r="M29" s="243" t="str">
        <f t="array" ref="M29">IFERROR(INDEX(Calc!$X$11:$X$25,SMALL(IF((M$25&gt;=Calc!$L$11:$L$25)*(M$25&lt;=Calc!$S$11:$S$25)*(Calc!$ES$11:$ES$25),ROW(Calc!$X$11:$X$25)-ROW(INDEX(Calc!$X$11:$X$25,1,1))+1),Calc!$EU19)),"")</f>
        <v/>
      </c>
      <c r="N29" s="270"/>
      <c r="O29" s="243" t="str">
        <f t="array" ref="O29">IFERROR(INDEX(Calc!$X$11:$X$25,SMALL(IF((O$25&gt;=Calc!$L$11:$L$25)*(O$25&lt;=Calc!$S$11:$S$25)*(Calc!$ES$11:$ES$25),ROW(Calc!$X$11:$X$25)-ROW(INDEX(Calc!$X$11:$X$25,1,1))+1),Calc!$EU19)),"")</f>
        <v/>
      </c>
      <c r="P29" s="269"/>
    </row>
    <row r="30" spans="1:18" s="174" customFormat="1" ht="15" customHeight="1" x14ac:dyDescent="0.25">
      <c r="A30" s="247"/>
      <c r="B30" s="265"/>
      <c r="C30" s="243" t="str">
        <f t="array" ref="C30">IFERROR(INDEX(Calc!$X$11:$X$25,SMALL(IF((C$25&gt;=Calc!$L$11:$L$25)*(C$25&lt;=Calc!$S$11:$S$25)*(Calc!$ES$11:$ES$25),ROW(Calc!$X$11:$X$25)-ROW(INDEX(Calc!$X$11:$X$25,1,1))+1),Calc!$EU20)),"")</f>
        <v/>
      </c>
      <c r="D30" s="270"/>
      <c r="E30" s="243" t="str">
        <f t="array" ref="E30">IFERROR(INDEX(Calc!$X$11:$X$25,SMALL(IF((E$25&gt;=Calc!$L$11:$L$25)*(E$25&lt;=Calc!$S$11:$S$25)*(Calc!$ES$11:$ES$25),ROW(Calc!$X$11:$X$25)-ROW(INDEX(Calc!$X$11:$X$25,1,1))+1),Calc!$EU20)),"")</f>
        <v/>
      </c>
      <c r="F30" s="270"/>
      <c r="G30" s="243" t="str">
        <f t="array" ref="G30">IFERROR(INDEX(Calc!$X$11:$X$25,SMALL(IF((G$25&gt;=Calc!$L$11:$L$25)*(G$25&lt;=Calc!$S$11:$S$25)*(Calc!$ES$11:$ES$25),ROW(Calc!$X$11:$X$25)-ROW(INDEX(Calc!$X$11:$X$25,1,1))+1),Calc!$EU20)),"")</f>
        <v/>
      </c>
      <c r="H30" s="270"/>
      <c r="I30" s="243" t="str">
        <f t="array" ref="I30">IFERROR(INDEX(Calc!$X$11:$X$25,SMALL(IF((I$25&gt;=Calc!$L$11:$L$25)*(I$25&lt;=Calc!$S$11:$S$25)*(Calc!$ES$11:$ES$25),ROW(Calc!$X$11:$X$25)-ROW(INDEX(Calc!$X$11:$X$25,1,1))+1),Calc!$EU20)),"")</f>
        <v/>
      </c>
      <c r="J30" s="270"/>
      <c r="K30" s="243" t="str">
        <f t="array" ref="K30">IFERROR(INDEX(Calc!$X$11:$X$25,SMALL(IF((K$25&gt;=Calc!$L$11:$L$25)*(K$25&lt;=Calc!$S$11:$S$25)*(Calc!$ES$11:$ES$25),ROW(Calc!$X$11:$X$25)-ROW(INDEX(Calc!$X$11:$X$25,1,1))+1),Calc!$EU20)),"")</f>
        <v/>
      </c>
      <c r="L30" s="270"/>
      <c r="M30" s="243" t="str">
        <f t="array" ref="M30">IFERROR(INDEX(Calc!$X$11:$X$25,SMALL(IF((M$25&gt;=Calc!$L$11:$L$25)*(M$25&lt;=Calc!$S$11:$S$25)*(Calc!$ES$11:$ES$25),ROW(Calc!$X$11:$X$25)-ROW(INDEX(Calc!$X$11:$X$25,1,1))+1),Calc!$EU20)),"")</f>
        <v/>
      </c>
      <c r="N30" s="270"/>
      <c r="O30" s="243" t="str">
        <f t="array" ref="O30">IFERROR(INDEX(Calc!$X$11:$X$25,SMALL(IF((O$25&gt;=Calc!$L$11:$L$25)*(O$25&lt;=Calc!$S$11:$S$25)*(Calc!$ES$11:$ES$25),ROW(Calc!$X$11:$X$25)-ROW(INDEX(Calc!$X$11:$X$25,1,1))+1),Calc!$EU20)),"")</f>
        <v/>
      </c>
      <c r="P30" s="269"/>
    </row>
    <row r="31" spans="1:18" s="174" customFormat="1" ht="15" customHeight="1" x14ac:dyDescent="0.25">
      <c r="A31" s="247"/>
      <c r="B31" s="265"/>
      <c r="C31" s="243" t="str">
        <f t="array" ref="C31">IFERROR(INDEX(Calc!$X$11:$X$25,SMALL(IF((C$25&gt;=Calc!$L$11:$L$25)*(C$25&lt;=Calc!$S$11:$S$25)*(Calc!$ES$11:$ES$25),ROW(Calc!$X$11:$X$25)-ROW(INDEX(Calc!$X$11:$X$25,1,1))+1),Calc!$EU21)),"")</f>
        <v/>
      </c>
      <c r="D31" s="270"/>
      <c r="E31" s="243" t="str">
        <f t="array" ref="E31">IFERROR(INDEX(Calc!$X$11:$X$25,SMALL(IF((E$25&gt;=Calc!$L$11:$L$25)*(E$25&lt;=Calc!$S$11:$S$25)*(Calc!$ES$11:$ES$25),ROW(Calc!$X$11:$X$25)-ROW(INDEX(Calc!$X$11:$X$25,1,1))+1),Calc!$EU21)),"")</f>
        <v/>
      </c>
      <c r="F31" s="270"/>
      <c r="G31" s="243" t="str">
        <f t="array" ref="G31">IFERROR(INDEX(Calc!$X$11:$X$25,SMALL(IF((G$25&gt;=Calc!$L$11:$L$25)*(G$25&lt;=Calc!$S$11:$S$25)*(Calc!$ES$11:$ES$25),ROW(Calc!$X$11:$X$25)-ROW(INDEX(Calc!$X$11:$X$25,1,1))+1),Calc!$EU21)),"")</f>
        <v/>
      </c>
      <c r="H31" s="270"/>
      <c r="I31" s="243" t="str">
        <f t="array" ref="I31">IFERROR(INDEX(Calc!$X$11:$X$25,SMALL(IF((I$25&gt;=Calc!$L$11:$L$25)*(I$25&lt;=Calc!$S$11:$S$25)*(Calc!$ES$11:$ES$25),ROW(Calc!$X$11:$X$25)-ROW(INDEX(Calc!$X$11:$X$25,1,1))+1),Calc!$EU21)),"")</f>
        <v/>
      </c>
      <c r="J31" s="270"/>
      <c r="K31" s="243" t="str">
        <f t="array" ref="K31">IFERROR(INDEX(Calc!$X$11:$X$25,SMALL(IF((K$25&gt;=Calc!$L$11:$L$25)*(K$25&lt;=Calc!$S$11:$S$25)*(Calc!$ES$11:$ES$25),ROW(Calc!$X$11:$X$25)-ROW(INDEX(Calc!$X$11:$X$25,1,1))+1),Calc!$EU21)),"")</f>
        <v/>
      </c>
      <c r="L31" s="270"/>
      <c r="M31" s="243" t="str">
        <f t="array" ref="M31">IFERROR(INDEX(Calc!$X$11:$X$25,SMALL(IF((M$25&gt;=Calc!$L$11:$L$25)*(M$25&lt;=Calc!$S$11:$S$25)*(Calc!$ES$11:$ES$25),ROW(Calc!$X$11:$X$25)-ROW(INDEX(Calc!$X$11:$X$25,1,1))+1),Calc!$EU21)),"")</f>
        <v/>
      </c>
      <c r="N31" s="270"/>
      <c r="O31" s="243" t="str">
        <f t="array" ref="O31">IFERROR(INDEX(Calc!$X$11:$X$25,SMALL(IF((O$25&gt;=Calc!$L$11:$L$25)*(O$25&lt;=Calc!$S$11:$S$25)*(Calc!$ES$11:$ES$25),ROW(Calc!$X$11:$X$25)-ROW(INDEX(Calc!$X$11:$X$25,1,1))+1),Calc!$EU21)),"")</f>
        <v/>
      </c>
      <c r="P31" s="269"/>
    </row>
    <row r="32" spans="1:18" s="174" customFormat="1" ht="15" customHeight="1" x14ac:dyDescent="0.25">
      <c r="A32" s="247"/>
      <c r="B32" s="265"/>
      <c r="C32" s="243" t="str">
        <f t="array" ref="C32">IFERROR(INDEX(Calc!$X$11:$X$25,SMALL(IF((C$25&gt;=Calc!$L$11:$L$25)*(C$25&lt;=Calc!$S$11:$S$25)*(Calc!$ES$11:$ES$25),ROW(Calc!$X$11:$X$25)-ROW(INDEX(Calc!$X$11:$X$25,1,1))+1),Calc!$EU22)),"")</f>
        <v/>
      </c>
      <c r="D32" s="270"/>
      <c r="E32" s="243" t="str">
        <f t="array" ref="E32">IFERROR(INDEX(Calc!$X$11:$X$25,SMALL(IF((E$25&gt;=Calc!$L$11:$L$25)*(E$25&lt;=Calc!$S$11:$S$25)*(Calc!$ES$11:$ES$25),ROW(Calc!$X$11:$X$25)-ROW(INDEX(Calc!$X$11:$X$25,1,1))+1),Calc!$EU22)),"")</f>
        <v/>
      </c>
      <c r="F32" s="270"/>
      <c r="G32" s="243" t="str">
        <f t="array" ref="G32">IFERROR(INDEX(Calc!$X$11:$X$25,SMALL(IF((G$25&gt;=Calc!$L$11:$L$25)*(G$25&lt;=Calc!$S$11:$S$25)*(Calc!$ES$11:$ES$25),ROW(Calc!$X$11:$X$25)-ROW(INDEX(Calc!$X$11:$X$25,1,1))+1),Calc!$EU22)),"")</f>
        <v/>
      </c>
      <c r="H32" s="270"/>
      <c r="I32" s="243" t="str">
        <f t="array" ref="I32">IFERROR(INDEX(Calc!$X$11:$X$25,SMALL(IF((I$25&gt;=Calc!$L$11:$L$25)*(I$25&lt;=Calc!$S$11:$S$25)*(Calc!$ES$11:$ES$25),ROW(Calc!$X$11:$X$25)-ROW(INDEX(Calc!$X$11:$X$25,1,1))+1),Calc!$EU22)),"")</f>
        <v/>
      </c>
      <c r="J32" s="270"/>
      <c r="K32" s="243" t="str">
        <f t="array" ref="K32">IFERROR(INDEX(Calc!$X$11:$X$25,SMALL(IF((K$25&gt;=Calc!$L$11:$L$25)*(K$25&lt;=Calc!$S$11:$S$25)*(Calc!$ES$11:$ES$25),ROW(Calc!$X$11:$X$25)-ROW(INDEX(Calc!$X$11:$X$25,1,1))+1),Calc!$EU22)),"")</f>
        <v/>
      </c>
      <c r="L32" s="270"/>
      <c r="M32" s="243" t="str">
        <f t="array" ref="M32">IFERROR(INDEX(Calc!$X$11:$X$25,SMALL(IF((M$25&gt;=Calc!$L$11:$L$25)*(M$25&lt;=Calc!$S$11:$S$25)*(Calc!$ES$11:$ES$25),ROW(Calc!$X$11:$X$25)-ROW(INDEX(Calc!$X$11:$X$25,1,1))+1),Calc!$EU22)),"")</f>
        <v/>
      </c>
      <c r="N32" s="270"/>
      <c r="O32" s="243" t="str">
        <f t="array" ref="O32">IFERROR(INDEX(Calc!$X$11:$X$25,SMALL(IF((O$25&gt;=Calc!$L$11:$L$25)*(O$25&lt;=Calc!$S$11:$S$25)*(Calc!$ES$11:$ES$25),ROW(Calc!$X$11:$X$25)-ROW(INDEX(Calc!$X$11:$X$25,1,1))+1),Calc!$EU22)),"")</f>
        <v/>
      </c>
      <c r="P32" s="269"/>
    </row>
    <row r="33" spans="1:16" s="174" customFormat="1" ht="15" customHeight="1" x14ac:dyDescent="0.25">
      <c r="A33" s="247"/>
      <c r="B33" s="265"/>
      <c r="C33" s="243" t="str">
        <f t="array" ref="C33">IFERROR(INDEX(Calc!$X$11:$X$25,SMALL(IF((C$25&gt;=Calc!$L$11:$L$25)*(C$25&lt;=Calc!$S$11:$S$25)*(Calc!$ES$11:$ES$25),ROW(Calc!$X$11:$X$25)-ROW(INDEX(Calc!$X$11:$X$25,1,1))+1),Calc!$EU23)),"")</f>
        <v/>
      </c>
      <c r="D33" s="270"/>
      <c r="E33" s="243" t="str">
        <f t="array" ref="E33">IFERROR(INDEX(Calc!$X$11:$X$25,SMALL(IF((E$25&gt;=Calc!$L$11:$L$25)*(E$25&lt;=Calc!$S$11:$S$25)*(Calc!$ES$11:$ES$25),ROW(Calc!$X$11:$X$25)-ROW(INDEX(Calc!$X$11:$X$25,1,1))+1),Calc!$EU23)),"")</f>
        <v/>
      </c>
      <c r="F33" s="270"/>
      <c r="G33" s="243" t="str">
        <f t="array" ref="G33">IFERROR(INDEX(Calc!$X$11:$X$25,SMALL(IF((G$25&gt;=Calc!$L$11:$L$25)*(G$25&lt;=Calc!$S$11:$S$25)*(Calc!$ES$11:$ES$25),ROW(Calc!$X$11:$X$25)-ROW(INDEX(Calc!$X$11:$X$25,1,1))+1),Calc!$EU23)),"")</f>
        <v/>
      </c>
      <c r="H33" s="270"/>
      <c r="I33" s="243" t="str">
        <f t="array" ref="I33">IFERROR(INDEX(Calc!$X$11:$X$25,SMALL(IF((I$25&gt;=Calc!$L$11:$L$25)*(I$25&lt;=Calc!$S$11:$S$25)*(Calc!$ES$11:$ES$25),ROW(Calc!$X$11:$X$25)-ROW(INDEX(Calc!$X$11:$X$25,1,1))+1),Calc!$EU23)),"")</f>
        <v/>
      </c>
      <c r="J33" s="270"/>
      <c r="K33" s="243" t="str">
        <f t="array" ref="K33">IFERROR(INDEX(Calc!$X$11:$X$25,SMALL(IF((K$25&gt;=Calc!$L$11:$L$25)*(K$25&lt;=Calc!$S$11:$S$25)*(Calc!$ES$11:$ES$25),ROW(Calc!$X$11:$X$25)-ROW(INDEX(Calc!$X$11:$X$25,1,1))+1),Calc!$EU23)),"")</f>
        <v/>
      </c>
      <c r="L33" s="270"/>
      <c r="M33" s="243" t="str">
        <f t="array" ref="M33">IFERROR(INDEX(Calc!$X$11:$X$25,SMALL(IF((M$25&gt;=Calc!$L$11:$L$25)*(M$25&lt;=Calc!$S$11:$S$25)*(Calc!$ES$11:$ES$25),ROW(Calc!$X$11:$X$25)-ROW(INDEX(Calc!$X$11:$X$25,1,1))+1),Calc!$EU23)),"")</f>
        <v/>
      </c>
      <c r="N33" s="270"/>
      <c r="O33" s="243" t="str">
        <f t="array" ref="O33">IFERROR(INDEX(Calc!$X$11:$X$25,SMALL(IF((O$25&gt;=Calc!$L$11:$L$25)*(O$25&lt;=Calc!$S$11:$S$25)*(Calc!$ES$11:$ES$25),ROW(Calc!$X$11:$X$25)-ROW(INDEX(Calc!$X$11:$X$25,1,1))+1),Calc!$EU23)),"")</f>
        <v/>
      </c>
      <c r="P33" s="269"/>
    </row>
    <row r="34" spans="1:16" s="174" customFormat="1" ht="15" customHeight="1" x14ac:dyDescent="0.25">
      <c r="A34" s="247"/>
      <c r="B34" s="265"/>
      <c r="C34" s="243" t="str">
        <f t="array" ref="C34">IFERROR(INDEX(Calc!$X$11:$X$25,SMALL(IF((C$25&gt;=Calc!$L$11:$L$25)*(C$25&lt;=Calc!$S$11:$S$25)*(Calc!$ES$11:$ES$25),ROW(Calc!$X$11:$X$25)-ROW(INDEX(Calc!$X$11:$X$25,1,1))+1),Calc!$EU24)),"")</f>
        <v/>
      </c>
      <c r="D34" s="270"/>
      <c r="E34" s="243" t="str">
        <f t="array" ref="E34">IFERROR(INDEX(Calc!$X$11:$X$25,SMALL(IF((E$25&gt;=Calc!$L$11:$L$25)*(E$25&lt;=Calc!$S$11:$S$25)*(Calc!$ES$11:$ES$25),ROW(Calc!$X$11:$X$25)-ROW(INDEX(Calc!$X$11:$X$25,1,1))+1),Calc!$EU24)),"")</f>
        <v/>
      </c>
      <c r="F34" s="270"/>
      <c r="G34" s="243" t="str">
        <f t="array" ref="G34">IFERROR(INDEX(Calc!$X$11:$X$25,SMALL(IF((G$25&gt;=Calc!$L$11:$L$25)*(G$25&lt;=Calc!$S$11:$S$25)*(Calc!$ES$11:$ES$25),ROW(Calc!$X$11:$X$25)-ROW(INDEX(Calc!$X$11:$X$25,1,1))+1),Calc!$EU24)),"")</f>
        <v/>
      </c>
      <c r="H34" s="270"/>
      <c r="I34" s="243" t="str">
        <f t="array" ref="I34">IFERROR(INDEX(Calc!$X$11:$X$25,SMALL(IF((I$25&gt;=Calc!$L$11:$L$25)*(I$25&lt;=Calc!$S$11:$S$25)*(Calc!$ES$11:$ES$25),ROW(Calc!$X$11:$X$25)-ROW(INDEX(Calc!$X$11:$X$25,1,1))+1),Calc!$EU24)),"")</f>
        <v/>
      </c>
      <c r="J34" s="270"/>
      <c r="K34" s="243" t="str">
        <f t="array" ref="K34">IFERROR(INDEX(Calc!$X$11:$X$25,SMALL(IF((K$25&gt;=Calc!$L$11:$L$25)*(K$25&lt;=Calc!$S$11:$S$25)*(Calc!$ES$11:$ES$25),ROW(Calc!$X$11:$X$25)-ROW(INDEX(Calc!$X$11:$X$25,1,1))+1),Calc!$EU24)),"")</f>
        <v/>
      </c>
      <c r="L34" s="270"/>
      <c r="M34" s="243" t="str">
        <f t="array" ref="M34">IFERROR(INDEX(Calc!$X$11:$X$25,SMALL(IF((M$25&gt;=Calc!$L$11:$L$25)*(M$25&lt;=Calc!$S$11:$S$25)*(Calc!$ES$11:$ES$25),ROW(Calc!$X$11:$X$25)-ROW(INDEX(Calc!$X$11:$X$25,1,1))+1),Calc!$EU24)),"")</f>
        <v/>
      </c>
      <c r="N34" s="270"/>
      <c r="O34" s="243" t="str">
        <f t="array" ref="O34">IFERROR(INDEX(Calc!$X$11:$X$25,SMALL(IF((O$25&gt;=Calc!$L$11:$L$25)*(O$25&lt;=Calc!$S$11:$S$25)*(Calc!$ES$11:$ES$25),ROW(Calc!$X$11:$X$25)-ROW(INDEX(Calc!$X$11:$X$25,1,1))+1),Calc!$EU24)),"")</f>
        <v/>
      </c>
      <c r="P34" s="269"/>
    </row>
    <row r="35" spans="1:16" s="174" customFormat="1" ht="15" customHeight="1" x14ac:dyDescent="0.25">
      <c r="A35" s="247"/>
      <c r="B35" s="265"/>
      <c r="C35" s="243" t="str">
        <f t="array" ref="C35">IFERROR(INDEX(Calc!$X$11:$X$25,SMALL(IF((C$25&gt;=Calc!$L$11:$L$25)*(C$25&lt;=Calc!$S$11:$S$25)*(Calc!$ES$11:$ES$25),ROW(Calc!$X$11:$X$25)-ROW(INDEX(Calc!$X$11:$X$25,1,1))+1),Calc!$EU25)),"")</f>
        <v/>
      </c>
      <c r="D35" s="270"/>
      <c r="E35" s="243" t="str">
        <f t="array" ref="E35">IFERROR(INDEX(Calc!$X$11:$X$25,SMALL(IF((E$25&gt;=Calc!$L$11:$L$25)*(E$25&lt;=Calc!$S$11:$S$25)*(Calc!$ES$11:$ES$25),ROW(Calc!$X$11:$X$25)-ROW(INDEX(Calc!$X$11:$X$25,1,1))+1),Calc!$EU25)),"")</f>
        <v/>
      </c>
      <c r="F35" s="270"/>
      <c r="G35" s="243" t="str">
        <f t="array" ref="G35">IFERROR(INDEX(Calc!$X$11:$X$25,SMALL(IF((G$25&gt;=Calc!$L$11:$L$25)*(G$25&lt;=Calc!$S$11:$S$25)*(Calc!$ES$11:$ES$25),ROW(Calc!$X$11:$X$25)-ROW(INDEX(Calc!$X$11:$X$25,1,1))+1),Calc!$EU25)),"")</f>
        <v/>
      </c>
      <c r="H35" s="270"/>
      <c r="I35" s="243" t="str">
        <f t="array" ref="I35">IFERROR(INDEX(Calc!$X$11:$X$25,SMALL(IF((I$25&gt;=Calc!$L$11:$L$25)*(I$25&lt;=Calc!$S$11:$S$25)*(Calc!$ES$11:$ES$25),ROW(Calc!$X$11:$X$25)-ROW(INDEX(Calc!$X$11:$X$25,1,1))+1),Calc!$EU25)),"")</f>
        <v/>
      </c>
      <c r="J35" s="270"/>
      <c r="K35" s="243" t="str">
        <f t="array" ref="K35">IFERROR(INDEX(Calc!$X$11:$X$25,SMALL(IF((K$25&gt;=Calc!$L$11:$L$25)*(K$25&lt;=Calc!$S$11:$S$25)*(Calc!$ES$11:$ES$25),ROW(Calc!$X$11:$X$25)-ROW(INDEX(Calc!$X$11:$X$25,1,1))+1),Calc!$EU25)),"")</f>
        <v/>
      </c>
      <c r="L35" s="270"/>
      <c r="M35" s="243" t="str">
        <f t="array" ref="M35">IFERROR(INDEX(Calc!$X$11:$X$25,SMALL(IF((M$25&gt;=Calc!$L$11:$L$25)*(M$25&lt;=Calc!$S$11:$S$25)*(Calc!$ES$11:$ES$25),ROW(Calc!$X$11:$X$25)-ROW(INDEX(Calc!$X$11:$X$25,1,1))+1),Calc!$EU25)),"")</f>
        <v/>
      </c>
      <c r="N35" s="270"/>
      <c r="O35" s="243" t="str">
        <f t="array" ref="O35">IFERROR(INDEX(Calc!$X$11:$X$25,SMALL(IF((O$25&gt;=Calc!$L$11:$L$25)*(O$25&lt;=Calc!$S$11:$S$25)*(Calc!$ES$11:$ES$25),ROW(Calc!$X$11:$X$25)-ROW(INDEX(Calc!$X$11:$X$25,1,1))+1),Calc!$EU25)),"")</f>
        <v/>
      </c>
      <c r="P35" s="269"/>
    </row>
    <row r="36" spans="1:16" s="174" customFormat="1" ht="15" customHeight="1" x14ac:dyDescent="0.25">
      <c r="A36" s="247"/>
      <c r="B36" s="265"/>
      <c r="C36" s="243" t="str">
        <f t="array" ref="C36">IFERROR(INDEX(Calc!$X$11:$X$25,SMALL(IF((C$25&gt;=Calc!$L$11:$L$25)*(C$25&lt;=Calc!$S$11:$S$25)*(Calc!$ES$11:$ES$25),ROW(Calc!$X$11:$X$25)-ROW(INDEX(Calc!$X$11:$X$25,1,1))+1),Calc!$EU26)),"")</f>
        <v/>
      </c>
      <c r="D36" s="270"/>
      <c r="E36" s="243" t="str">
        <f t="array" ref="E36">IFERROR(INDEX(Calc!$X$11:$X$25,SMALL(IF((E$25&gt;=Calc!$L$11:$L$25)*(E$25&lt;=Calc!$S$11:$S$25)*(Calc!$ES$11:$ES$25),ROW(Calc!$X$11:$X$25)-ROW(INDEX(Calc!$X$11:$X$25,1,1))+1),Calc!$EU26)),"")</f>
        <v/>
      </c>
      <c r="F36" s="270"/>
      <c r="G36" s="243" t="str">
        <f t="array" ref="G36">IFERROR(INDEX(Calc!$X$11:$X$25,SMALL(IF((G$25&gt;=Calc!$L$11:$L$25)*(G$25&lt;=Calc!$S$11:$S$25)*(Calc!$ES$11:$ES$25),ROW(Calc!$X$11:$X$25)-ROW(INDEX(Calc!$X$11:$X$25,1,1))+1),Calc!$EU26)),"")</f>
        <v/>
      </c>
      <c r="H36" s="270"/>
      <c r="I36" s="243" t="str">
        <f t="array" ref="I36">IFERROR(INDEX(Calc!$X$11:$X$25,SMALL(IF((I$25&gt;=Calc!$L$11:$L$25)*(I$25&lt;=Calc!$S$11:$S$25)*(Calc!$ES$11:$ES$25),ROW(Calc!$X$11:$X$25)-ROW(INDEX(Calc!$X$11:$X$25,1,1))+1),Calc!$EU26)),"")</f>
        <v/>
      </c>
      <c r="J36" s="270"/>
      <c r="K36" s="243" t="str">
        <f t="array" ref="K36">IFERROR(INDEX(Calc!$X$11:$X$25,SMALL(IF((K$25&gt;=Calc!$L$11:$L$25)*(K$25&lt;=Calc!$S$11:$S$25)*(Calc!$ES$11:$ES$25),ROW(Calc!$X$11:$X$25)-ROW(INDEX(Calc!$X$11:$X$25,1,1))+1),Calc!$EU26)),"")</f>
        <v/>
      </c>
      <c r="L36" s="270"/>
      <c r="M36" s="243" t="str">
        <f t="array" ref="M36">IFERROR(INDEX(Calc!$X$11:$X$25,SMALL(IF((M$25&gt;=Calc!$L$11:$L$25)*(M$25&lt;=Calc!$S$11:$S$25)*(Calc!$ES$11:$ES$25),ROW(Calc!$X$11:$X$25)-ROW(INDEX(Calc!$X$11:$X$25,1,1))+1),Calc!$EU26)),"")</f>
        <v/>
      </c>
      <c r="N36" s="271"/>
      <c r="O36" s="243" t="str">
        <f t="array" ref="O36">IFERROR(INDEX(Calc!$X$11:$X$25,SMALL(IF((O$25&gt;=Calc!$L$11:$L$25)*(O$25&lt;=Calc!$S$11:$S$25)*(Calc!$ES$11:$ES$25),ROW(Calc!$X$11:$X$25)-ROW(INDEX(Calc!$X$11:$X$25,1,1))+1),Calc!$EU26)),"")</f>
        <v/>
      </c>
      <c r="P36" s="269"/>
    </row>
    <row r="37" spans="1:16" s="174" customFormat="1" ht="9.9499999999999993" customHeight="1" x14ac:dyDescent="0.25">
      <c r="A37" s="247"/>
      <c r="B37" s="265"/>
      <c r="C37" s="244"/>
      <c r="D37" s="270"/>
      <c r="E37" s="244"/>
      <c r="F37" s="270"/>
      <c r="G37" s="244"/>
      <c r="H37" s="270"/>
      <c r="I37" s="244"/>
      <c r="J37" s="270"/>
      <c r="K37" s="244"/>
      <c r="L37" s="270"/>
      <c r="M37" s="244"/>
      <c r="N37" s="271"/>
      <c r="O37" s="244"/>
      <c r="P37" s="269"/>
    </row>
    <row r="38" spans="1:16" s="175" customFormat="1" ht="15" customHeight="1" x14ac:dyDescent="0.25">
      <c r="A38" s="249"/>
      <c r="B38" s="275"/>
      <c r="C38" s="477">
        <f>IFERROR(IF(LEN(O25)=0,"",IF(MONTH(O25+1)=MONTH(O25),O25+1,"")),"")</f>
        <v>44571</v>
      </c>
      <c r="D38" s="276"/>
      <c r="E38" s="477">
        <f>IFERROR(IF(LEN(C38)=0,"",IF(MONTH(C38+1)=MONTH(C38),C38+1,"")),"")</f>
        <v>44572</v>
      </c>
      <c r="F38" s="276"/>
      <c r="G38" s="477">
        <f>IFERROR(IF(LEN(E38)=0,"",IF(MONTH(E38+1)=MONTH(E38),E38+1,"")),"")</f>
        <v>44573</v>
      </c>
      <c r="H38" s="276"/>
      <c r="I38" s="477">
        <f>IFERROR(IF(LEN(G38)=0,"",IF(MONTH(G38+1)=MONTH(G38),G38+1,"")),"")</f>
        <v>44574</v>
      </c>
      <c r="J38" s="276"/>
      <c r="K38" s="477">
        <f>IFERROR(IF(LEN(I38)=0,"",IF(MONTH(I38+1)=MONTH(I38),I38+1,"")),"")</f>
        <v>44575</v>
      </c>
      <c r="L38" s="276"/>
      <c r="M38" s="477">
        <f>IFERROR(IF(LEN(K38)=0,"",IF(MONTH(K38+1)=MONTH(K38),K38+1,"")),"")</f>
        <v>44576</v>
      </c>
      <c r="N38" s="277"/>
      <c r="O38" s="477">
        <f>IFERROR(IF(LEN(M38)=0,"",IF(MONTH(M38+1)=MONTH(M38),M38+1,"")),"")</f>
        <v>44577</v>
      </c>
      <c r="P38" s="278"/>
    </row>
    <row r="39" spans="1:16" s="25" customFormat="1" ht="9.9499999999999993" customHeight="1" x14ac:dyDescent="0.25">
      <c r="A39" s="248"/>
      <c r="B39" s="272"/>
      <c r="C39" s="279"/>
      <c r="D39" s="273"/>
      <c r="E39" s="279"/>
      <c r="F39" s="273"/>
      <c r="G39" s="279"/>
      <c r="H39" s="273"/>
      <c r="I39" s="279"/>
      <c r="J39" s="273"/>
      <c r="K39" s="279"/>
      <c r="L39" s="273"/>
      <c r="M39" s="279"/>
      <c r="N39" s="280"/>
      <c r="O39" s="279"/>
      <c r="P39" s="274"/>
    </row>
    <row r="40" spans="1:16" s="174" customFormat="1" ht="15" customHeight="1" x14ac:dyDescent="0.25">
      <c r="A40" s="247"/>
      <c r="B40" s="265"/>
      <c r="C40" s="243" t="str">
        <f t="array" ref="C40">IFERROR(INDEX(Calc!$X$11:$X$25,SMALL(IF((C$38&gt;=Calc!$L$11:$L$25)*(C$38&lt;=Calc!$S$11:$S$25)*(Calc!$ES$11:$ES$25),ROW(Calc!$X$11:$X$25)-ROW(INDEX(Calc!$X$11:$X$25,1,1))+1),Calc!$EU17)),"")</f>
        <v>Laila Robinson</v>
      </c>
      <c r="D40" s="270"/>
      <c r="E40" s="243" t="str">
        <f t="array" ref="E40">IFERROR(INDEX(Calc!$X$11:$X$25,SMALL(IF((E$38&gt;=Calc!$L$11:$L$25)*(E$38&lt;=Calc!$S$11:$S$25)*(Calc!$ES$11:$ES$25),ROW(Calc!$X$11:$X$25)-ROW(INDEX(Calc!$X$11:$X$25,1,1))+1),Calc!$EU17)),"")</f>
        <v>Laila Robinson</v>
      </c>
      <c r="F40" s="270"/>
      <c r="G40" s="243" t="str">
        <f t="array" ref="G40">IFERROR(INDEX(Calc!$X$11:$X$25,SMALL(IF((G$38&gt;=Calc!$L$11:$L$25)*(G$38&lt;=Calc!$S$11:$S$25)*(Calc!$ES$11:$ES$25),ROW(Calc!$X$11:$X$25)-ROW(INDEX(Calc!$X$11:$X$25,1,1))+1),Calc!$EU17)),"")</f>
        <v>Laila Robinson</v>
      </c>
      <c r="H40" s="270"/>
      <c r="I40" s="243" t="str">
        <f t="array" ref="I40">IFERROR(INDEX(Calc!$X$11:$X$25,SMALL(IF((I$38&gt;=Calc!$L$11:$L$25)*(I$38&lt;=Calc!$S$11:$S$25)*(Calc!$ES$11:$ES$25),ROW(Calc!$X$11:$X$25)-ROW(INDEX(Calc!$X$11:$X$25,1,1))+1),Calc!$EU17)),"")</f>
        <v>Laila Robinson</v>
      </c>
      <c r="J40" s="270"/>
      <c r="K40" s="243" t="str">
        <f t="array" ref="K40">IFERROR(INDEX(Calc!$X$11:$X$25,SMALL(IF((K$38&gt;=Calc!$L$11:$L$25)*(K$38&lt;=Calc!$S$11:$S$25)*(Calc!$ES$11:$ES$25),ROW(Calc!$X$11:$X$25)-ROW(INDEX(Calc!$X$11:$X$25,1,1))+1),Calc!$EU17)),"")</f>
        <v>Laila Robinson</v>
      </c>
      <c r="L40" s="270"/>
      <c r="M40" s="243" t="str">
        <f t="array" ref="M40">IFERROR(INDEX(Calc!$X$11:$X$25,SMALL(IF((M$38&gt;=Calc!$L$11:$L$25)*(M$38&lt;=Calc!$S$11:$S$25)*(Calc!$ES$11:$ES$25),ROW(Calc!$X$11:$X$25)-ROW(INDEX(Calc!$X$11:$X$25,1,1))+1),Calc!$EU17)),"")</f>
        <v>Laila Robinson</v>
      </c>
      <c r="N40" s="271"/>
      <c r="O40" s="243" t="str">
        <f t="array" ref="O40">IFERROR(INDEX(Calc!$X$11:$X$25,SMALL(IF((O$38&gt;=Calc!$L$11:$L$25)*(O$38&lt;=Calc!$S$11:$S$25)*(Calc!$ES$11:$ES$25),ROW(Calc!$X$11:$X$25)-ROW(INDEX(Calc!$X$11:$X$25,1,1))+1),Calc!$EU17)),"")</f>
        <v>Laila Robinson</v>
      </c>
      <c r="P40" s="269"/>
    </row>
    <row r="41" spans="1:16" s="174" customFormat="1" ht="15" customHeight="1" x14ac:dyDescent="0.25">
      <c r="A41" s="247"/>
      <c r="B41" s="265"/>
      <c r="C41" s="243" t="str">
        <f t="array" ref="C41">IFERROR(INDEX(Calc!$X$11:$X$25,SMALL(IF((C$38&gt;=Calc!$L$11:$L$25)*(C$38&lt;=Calc!$S$11:$S$25)*(Calc!$ES$11:$ES$25),ROW(Calc!$X$11:$X$25)-ROW(INDEX(Calc!$X$11:$X$25,1,1))+1),Calc!$EU18)),"")</f>
        <v>Ryan Briggs</v>
      </c>
      <c r="D41" s="270"/>
      <c r="E41" s="243" t="str">
        <f t="array" ref="E41">IFERROR(INDEX(Calc!$X$11:$X$25,SMALL(IF((E$38&gt;=Calc!$L$11:$L$25)*(E$38&lt;=Calc!$S$11:$S$25)*(Calc!$ES$11:$ES$25),ROW(Calc!$X$11:$X$25)-ROW(INDEX(Calc!$X$11:$X$25,1,1))+1),Calc!$EU18)),"")</f>
        <v>Kane Watts</v>
      </c>
      <c r="F41" s="270"/>
      <c r="G41" s="243" t="str">
        <f t="array" ref="G41">IFERROR(INDEX(Calc!$X$11:$X$25,SMALL(IF((G$38&gt;=Calc!$L$11:$L$25)*(G$38&lt;=Calc!$S$11:$S$25)*(Calc!$ES$11:$ES$25),ROW(Calc!$X$11:$X$25)-ROW(INDEX(Calc!$X$11:$X$25,1,1))+1),Calc!$EU18)),"")</f>
        <v>Kane Watts</v>
      </c>
      <c r="H41" s="270"/>
      <c r="I41" s="243" t="str">
        <f t="array" ref="I41">IFERROR(INDEX(Calc!$X$11:$X$25,SMALL(IF((I$38&gt;=Calc!$L$11:$L$25)*(I$38&lt;=Calc!$S$11:$S$25)*(Calc!$ES$11:$ES$25),ROW(Calc!$X$11:$X$25)-ROW(INDEX(Calc!$X$11:$X$25,1,1))+1),Calc!$EU18)),"")</f>
        <v>Kane Watts</v>
      </c>
      <c r="J41" s="270"/>
      <c r="K41" s="243" t="str">
        <f t="array" ref="K41">IFERROR(INDEX(Calc!$X$11:$X$25,SMALL(IF((K$38&gt;=Calc!$L$11:$L$25)*(K$38&lt;=Calc!$S$11:$S$25)*(Calc!$ES$11:$ES$25),ROW(Calc!$X$11:$X$25)-ROW(INDEX(Calc!$X$11:$X$25,1,1))+1),Calc!$EU18)),"")</f>
        <v>Kane Watts</v>
      </c>
      <c r="L41" s="270"/>
      <c r="M41" s="243" t="str">
        <f t="array" ref="M41">IFERROR(INDEX(Calc!$X$11:$X$25,SMALL(IF((M$38&gt;=Calc!$L$11:$L$25)*(M$38&lt;=Calc!$S$11:$S$25)*(Calc!$ES$11:$ES$25),ROW(Calc!$X$11:$X$25)-ROW(INDEX(Calc!$X$11:$X$25,1,1))+1),Calc!$EU18)),"")</f>
        <v>Kane Watts</v>
      </c>
      <c r="N41" s="270"/>
      <c r="O41" s="243" t="str">
        <f t="array" ref="O41">IFERROR(INDEX(Calc!$X$11:$X$25,SMALL(IF((O$38&gt;=Calc!$L$11:$L$25)*(O$38&lt;=Calc!$S$11:$S$25)*(Calc!$ES$11:$ES$25),ROW(Calc!$X$11:$X$25)-ROW(INDEX(Calc!$X$11:$X$25,1,1))+1),Calc!$EU18)),"")</f>
        <v>Kane Watts</v>
      </c>
      <c r="P41" s="269"/>
    </row>
    <row r="42" spans="1:16" s="174" customFormat="1" ht="15" customHeight="1" x14ac:dyDescent="0.25">
      <c r="A42" s="247"/>
      <c r="B42" s="265"/>
      <c r="C42" s="243" t="str">
        <f t="array" ref="C42">IFERROR(INDEX(Calc!$X$11:$X$25,SMALL(IF((C$38&gt;=Calc!$L$11:$L$25)*(C$38&lt;=Calc!$S$11:$S$25)*(Calc!$ES$11:$ES$25),ROW(Calc!$X$11:$X$25)-ROW(INDEX(Calc!$X$11:$X$25,1,1))+1),Calc!$EU19)),"")</f>
        <v/>
      </c>
      <c r="D42" s="270"/>
      <c r="E42" s="243" t="str">
        <f t="array" ref="E42">IFERROR(INDEX(Calc!$X$11:$X$25,SMALL(IF((E$38&gt;=Calc!$L$11:$L$25)*(E$38&lt;=Calc!$S$11:$S$25)*(Calc!$ES$11:$ES$25),ROW(Calc!$X$11:$X$25)-ROW(INDEX(Calc!$X$11:$X$25,1,1))+1),Calc!$EU19)),"")</f>
        <v>Ryan Briggs</v>
      </c>
      <c r="F42" s="270"/>
      <c r="G42" s="243" t="str">
        <f t="array" ref="G42">IFERROR(INDEX(Calc!$X$11:$X$25,SMALL(IF((G$38&gt;=Calc!$L$11:$L$25)*(G$38&lt;=Calc!$S$11:$S$25)*(Calc!$ES$11:$ES$25),ROW(Calc!$X$11:$X$25)-ROW(INDEX(Calc!$X$11:$X$25,1,1))+1),Calc!$EU19)),"")</f>
        <v/>
      </c>
      <c r="H42" s="270"/>
      <c r="I42" s="243" t="str">
        <f t="array" ref="I42">IFERROR(INDEX(Calc!$X$11:$X$25,SMALL(IF((I$38&gt;=Calc!$L$11:$L$25)*(I$38&lt;=Calc!$S$11:$S$25)*(Calc!$ES$11:$ES$25),ROW(Calc!$X$11:$X$25)-ROW(INDEX(Calc!$X$11:$X$25,1,1))+1),Calc!$EU19)),"")</f>
        <v/>
      </c>
      <c r="J42" s="270"/>
      <c r="K42" s="243" t="str">
        <f t="array" ref="K42">IFERROR(INDEX(Calc!$X$11:$X$25,SMALL(IF((K$38&gt;=Calc!$L$11:$L$25)*(K$38&lt;=Calc!$S$11:$S$25)*(Calc!$ES$11:$ES$25),ROW(Calc!$X$11:$X$25)-ROW(INDEX(Calc!$X$11:$X$25,1,1))+1),Calc!$EU19)),"")</f>
        <v/>
      </c>
      <c r="L42" s="270"/>
      <c r="M42" s="243" t="str">
        <f t="array" ref="M42">IFERROR(INDEX(Calc!$X$11:$X$25,SMALL(IF((M$38&gt;=Calc!$L$11:$L$25)*(M$38&lt;=Calc!$S$11:$S$25)*(Calc!$ES$11:$ES$25),ROW(Calc!$X$11:$X$25)-ROW(INDEX(Calc!$X$11:$X$25,1,1))+1),Calc!$EU19)),"")</f>
        <v/>
      </c>
      <c r="N42" s="270"/>
      <c r="O42" s="243" t="str">
        <f t="array" ref="O42">IFERROR(INDEX(Calc!$X$11:$X$25,SMALL(IF((O$38&gt;=Calc!$L$11:$L$25)*(O$38&lt;=Calc!$S$11:$S$25)*(Calc!$ES$11:$ES$25),ROW(Calc!$X$11:$X$25)-ROW(INDEX(Calc!$X$11:$X$25,1,1))+1),Calc!$EU19)),"")</f>
        <v/>
      </c>
      <c r="P42" s="269"/>
    </row>
    <row r="43" spans="1:16" s="174" customFormat="1" ht="15" customHeight="1" x14ac:dyDescent="0.25">
      <c r="A43" s="247"/>
      <c r="B43" s="265"/>
      <c r="C43" s="243" t="str">
        <f t="array" ref="C43">IFERROR(INDEX(Calc!$X$11:$X$25,SMALL(IF((C$38&gt;=Calc!$L$11:$L$25)*(C$38&lt;=Calc!$S$11:$S$25)*(Calc!$ES$11:$ES$25),ROW(Calc!$X$11:$X$25)-ROW(INDEX(Calc!$X$11:$X$25,1,1))+1),Calc!$EU20)),"")</f>
        <v/>
      </c>
      <c r="D43" s="270"/>
      <c r="E43" s="243" t="str">
        <f t="array" ref="E43">IFERROR(INDEX(Calc!$X$11:$X$25,SMALL(IF((E$38&gt;=Calc!$L$11:$L$25)*(E$38&lt;=Calc!$S$11:$S$25)*(Calc!$ES$11:$ES$25),ROW(Calc!$X$11:$X$25)-ROW(INDEX(Calc!$X$11:$X$25,1,1))+1),Calc!$EU20)),"")</f>
        <v/>
      </c>
      <c r="F43" s="270"/>
      <c r="G43" s="243" t="str">
        <f t="array" ref="G43">IFERROR(INDEX(Calc!$X$11:$X$25,SMALL(IF((G$38&gt;=Calc!$L$11:$L$25)*(G$38&lt;=Calc!$S$11:$S$25)*(Calc!$ES$11:$ES$25),ROW(Calc!$X$11:$X$25)-ROW(INDEX(Calc!$X$11:$X$25,1,1))+1),Calc!$EU20)),"")</f>
        <v/>
      </c>
      <c r="H43" s="270"/>
      <c r="I43" s="243" t="str">
        <f t="array" ref="I43">IFERROR(INDEX(Calc!$X$11:$X$25,SMALL(IF((I$38&gt;=Calc!$L$11:$L$25)*(I$38&lt;=Calc!$S$11:$S$25)*(Calc!$ES$11:$ES$25),ROW(Calc!$X$11:$X$25)-ROW(INDEX(Calc!$X$11:$X$25,1,1))+1),Calc!$EU20)),"")</f>
        <v/>
      </c>
      <c r="J43" s="270"/>
      <c r="K43" s="243" t="str">
        <f t="array" ref="K43">IFERROR(INDEX(Calc!$X$11:$X$25,SMALL(IF((K$38&gt;=Calc!$L$11:$L$25)*(K$38&lt;=Calc!$S$11:$S$25)*(Calc!$ES$11:$ES$25),ROW(Calc!$X$11:$X$25)-ROW(INDEX(Calc!$X$11:$X$25,1,1))+1),Calc!$EU20)),"")</f>
        <v/>
      </c>
      <c r="L43" s="270"/>
      <c r="M43" s="243" t="str">
        <f t="array" ref="M43">IFERROR(INDEX(Calc!$X$11:$X$25,SMALL(IF((M$38&gt;=Calc!$L$11:$L$25)*(M$38&lt;=Calc!$S$11:$S$25)*(Calc!$ES$11:$ES$25),ROW(Calc!$X$11:$X$25)-ROW(INDEX(Calc!$X$11:$X$25,1,1))+1),Calc!$EU20)),"")</f>
        <v/>
      </c>
      <c r="N43" s="270"/>
      <c r="O43" s="243" t="str">
        <f t="array" ref="O43">IFERROR(INDEX(Calc!$X$11:$X$25,SMALL(IF((O$38&gt;=Calc!$L$11:$L$25)*(O$38&lt;=Calc!$S$11:$S$25)*(Calc!$ES$11:$ES$25),ROW(Calc!$X$11:$X$25)-ROW(INDEX(Calc!$X$11:$X$25,1,1))+1),Calc!$EU20)),"")</f>
        <v/>
      </c>
      <c r="P43" s="269"/>
    </row>
    <row r="44" spans="1:16" s="174" customFormat="1" ht="15" customHeight="1" x14ac:dyDescent="0.25">
      <c r="A44" s="247"/>
      <c r="B44" s="265"/>
      <c r="C44" s="243" t="str">
        <f t="array" ref="C44">IFERROR(INDEX(Calc!$X$11:$X$25,SMALL(IF((C$38&gt;=Calc!$L$11:$L$25)*(C$38&lt;=Calc!$S$11:$S$25)*(Calc!$ES$11:$ES$25),ROW(Calc!$X$11:$X$25)-ROW(INDEX(Calc!$X$11:$X$25,1,1))+1),Calc!$EU21)),"")</f>
        <v/>
      </c>
      <c r="D44" s="270"/>
      <c r="E44" s="243" t="str">
        <f t="array" ref="E44">IFERROR(INDEX(Calc!$X$11:$X$25,SMALL(IF((E$38&gt;=Calc!$L$11:$L$25)*(E$38&lt;=Calc!$S$11:$S$25)*(Calc!$ES$11:$ES$25),ROW(Calc!$X$11:$X$25)-ROW(INDEX(Calc!$X$11:$X$25,1,1))+1),Calc!$EU21)),"")</f>
        <v/>
      </c>
      <c r="F44" s="270"/>
      <c r="G44" s="243" t="str">
        <f t="array" ref="G44">IFERROR(INDEX(Calc!$X$11:$X$25,SMALL(IF((G$38&gt;=Calc!$L$11:$L$25)*(G$38&lt;=Calc!$S$11:$S$25)*(Calc!$ES$11:$ES$25),ROW(Calc!$X$11:$X$25)-ROW(INDEX(Calc!$X$11:$X$25,1,1))+1),Calc!$EU21)),"")</f>
        <v/>
      </c>
      <c r="H44" s="270"/>
      <c r="I44" s="243" t="str">
        <f t="array" ref="I44">IFERROR(INDEX(Calc!$X$11:$X$25,SMALL(IF((I$38&gt;=Calc!$L$11:$L$25)*(I$38&lt;=Calc!$S$11:$S$25)*(Calc!$ES$11:$ES$25),ROW(Calc!$X$11:$X$25)-ROW(INDEX(Calc!$X$11:$X$25,1,1))+1),Calc!$EU21)),"")</f>
        <v/>
      </c>
      <c r="J44" s="270"/>
      <c r="K44" s="243" t="str">
        <f t="array" ref="K44">IFERROR(INDEX(Calc!$X$11:$X$25,SMALL(IF((K$38&gt;=Calc!$L$11:$L$25)*(K$38&lt;=Calc!$S$11:$S$25)*(Calc!$ES$11:$ES$25),ROW(Calc!$X$11:$X$25)-ROW(INDEX(Calc!$X$11:$X$25,1,1))+1),Calc!$EU21)),"")</f>
        <v/>
      </c>
      <c r="L44" s="270"/>
      <c r="M44" s="243" t="str">
        <f t="array" ref="M44">IFERROR(INDEX(Calc!$X$11:$X$25,SMALL(IF((M$38&gt;=Calc!$L$11:$L$25)*(M$38&lt;=Calc!$S$11:$S$25)*(Calc!$ES$11:$ES$25),ROW(Calc!$X$11:$X$25)-ROW(INDEX(Calc!$X$11:$X$25,1,1))+1),Calc!$EU21)),"")</f>
        <v/>
      </c>
      <c r="N44" s="270"/>
      <c r="O44" s="243" t="str">
        <f t="array" ref="O44">IFERROR(INDEX(Calc!$X$11:$X$25,SMALL(IF((O$38&gt;=Calc!$L$11:$L$25)*(O$38&lt;=Calc!$S$11:$S$25)*(Calc!$ES$11:$ES$25),ROW(Calc!$X$11:$X$25)-ROW(INDEX(Calc!$X$11:$X$25,1,1))+1),Calc!$EU21)),"")</f>
        <v/>
      </c>
      <c r="P44" s="269"/>
    </row>
    <row r="45" spans="1:16" s="174" customFormat="1" ht="15" customHeight="1" x14ac:dyDescent="0.25">
      <c r="A45" s="247"/>
      <c r="B45" s="265"/>
      <c r="C45" s="243" t="str">
        <f t="array" ref="C45">IFERROR(INDEX(Calc!$X$11:$X$25,SMALL(IF((C$38&gt;=Calc!$L$11:$L$25)*(C$38&lt;=Calc!$S$11:$S$25)*(Calc!$ES$11:$ES$25),ROW(Calc!$X$11:$X$25)-ROW(INDEX(Calc!$X$11:$X$25,1,1))+1),Calc!$EU22)),"")</f>
        <v/>
      </c>
      <c r="D45" s="270"/>
      <c r="E45" s="243" t="str">
        <f t="array" ref="E45">IFERROR(INDEX(Calc!$X$11:$X$25,SMALL(IF((E$38&gt;=Calc!$L$11:$L$25)*(E$38&lt;=Calc!$S$11:$S$25)*(Calc!$ES$11:$ES$25),ROW(Calc!$X$11:$X$25)-ROW(INDEX(Calc!$X$11:$X$25,1,1))+1),Calc!$EU22)),"")</f>
        <v/>
      </c>
      <c r="F45" s="270"/>
      <c r="G45" s="243" t="str">
        <f t="array" ref="G45">IFERROR(INDEX(Calc!$X$11:$X$25,SMALL(IF((G$38&gt;=Calc!$L$11:$L$25)*(G$38&lt;=Calc!$S$11:$S$25)*(Calc!$ES$11:$ES$25),ROW(Calc!$X$11:$X$25)-ROW(INDEX(Calc!$X$11:$X$25,1,1))+1),Calc!$EU22)),"")</f>
        <v/>
      </c>
      <c r="H45" s="270"/>
      <c r="I45" s="243" t="str">
        <f t="array" ref="I45">IFERROR(INDEX(Calc!$X$11:$X$25,SMALL(IF((I$38&gt;=Calc!$L$11:$L$25)*(I$38&lt;=Calc!$S$11:$S$25)*(Calc!$ES$11:$ES$25),ROW(Calc!$X$11:$X$25)-ROW(INDEX(Calc!$X$11:$X$25,1,1))+1),Calc!$EU22)),"")</f>
        <v/>
      </c>
      <c r="J45" s="270"/>
      <c r="K45" s="243" t="str">
        <f t="array" ref="K45">IFERROR(INDEX(Calc!$X$11:$X$25,SMALL(IF((K$38&gt;=Calc!$L$11:$L$25)*(K$38&lt;=Calc!$S$11:$S$25)*(Calc!$ES$11:$ES$25),ROW(Calc!$X$11:$X$25)-ROW(INDEX(Calc!$X$11:$X$25,1,1))+1),Calc!$EU22)),"")</f>
        <v/>
      </c>
      <c r="L45" s="270"/>
      <c r="M45" s="243" t="str">
        <f t="array" ref="M45">IFERROR(INDEX(Calc!$X$11:$X$25,SMALL(IF((M$38&gt;=Calc!$L$11:$L$25)*(M$38&lt;=Calc!$S$11:$S$25)*(Calc!$ES$11:$ES$25),ROW(Calc!$X$11:$X$25)-ROW(INDEX(Calc!$X$11:$X$25,1,1))+1),Calc!$EU22)),"")</f>
        <v/>
      </c>
      <c r="N45" s="270"/>
      <c r="O45" s="243" t="str">
        <f t="array" ref="O45">IFERROR(INDEX(Calc!$X$11:$X$25,SMALL(IF((O$38&gt;=Calc!$L$11:$L$25)*(O$38&lt;=Calc!$S$11:$S$25)*(Calc!$ES$11:$ES$25),ROW(Calc!$X$11:$X$25)-ROW(INDEX(Calc!$X$11:$X$25,1,1))+1),Calc!$EU22)),"")</f>
        <v/>
      </c>
      <c r="P45" s="269"/>
    </row>
    <row r="46" spans="1:16" s="174" customFormat="1" ht="15" customHeight="1" x14ac:dyDescent="0.25">
      <c r="A46" s="247"/>
      <c r="B46" s="265"/>
      <c r="C46" s="243" t="str">
        <f t="array" ref="C46">IFERROR(INDEX(Calc!$X$11:$X$25,SMALL(IF((C$38&gt;=Calc!$L$11:$L$25)*(C$38&lt;=Calc!$S$11:$S$25)*(Calc!$ES$11:$ES$25),ROW(Calc!$X$11:$X$25)-ROW(INDEX(Calc!$X$11:$X$25,1,1))+1),Calc!$EU23)),"")</f>
        <v/>
      </c>
      <c r="D46" s="270"/>
      <c r="E46" s="243" t="str">
        <f t="array" ref="E46">IFERROR(INDEX(Calc!$X$11:$X$25,SMALL(IF((E$38&gt;=Calc!$L$11:$L$25)*(E$38&lt;=Calc!$S$11:$S$25)*(Calc!$ES$11:$ES$25),ROW(Calc!$X$11:$X$25)-ROW(INDEX(Calc!$X$11:$X$25,1,1))+1),Calc!$EU23)),"")</f>
        <v/>
      </c>
      <c r="F46" s="270"/>
      <c r="G46" s="243" t="str">
        <f t="array" ref="G46">IFERROR(INDEX(Calc!$X$11:$X$25,SMALL(IF((G$38&gt;=Calc!$L$11:$L$25)*(G$38&lt;=Calc!$S$11:$S$25)*(Calc!$ES$11:$ES$25),ROW(Calc!$X$11:$X$25)-ROW(INDEX(Calc!$X$11:$X$25,1,1))+1),Calc!$EU23)),"")</f>
        <v/>
      </c>
      <c r="H46" s="270"/>
      <c r="I46" s="243" t="str">
        <f t="array" ref="I46">IFERROR(INDEX(Calc!$X$11:$X$25,SMALL(IF((I$38&gt;=Calc!$L$11:$L$25)*(I$38&lt;=Calc!$S$11:$S$25)*(Calc!$ES$11:$ES$25),ROW(Calc!$X$11:$X$25)-ROW(INDEX(Calc!$X$11:$X$25,1,1))+1),Calc!$EU23)),"")</f>
        <v/>
      </c>
      <c r="J46" s="270"/>
      <c r="K46" s="243" t="str">
        <f t="array" ref="K46">IFERROR(INDEX(Calc!$X$11:$X$25,SMALL(IF((K$38&gt;=Calc!$L$11:$L$25)*(K$38&lt;=Calc!$S$11:$S$25)*(Calc!$ES$11:$ES$25),ROW(Calc!$X$11:$X$25)-ROW(INDEX(Calc!$X$11:$X$25,1,1))+1),Calc!$EU23)),"")</f>
        <v/>
      </c>
      <c r="L46" s="270"/>
      <c r="M46" s="243" t="str">
        <f t="array" ref="M46">IFERROR(INDEX(Calc!$X$11:$X$25,SMALL(IF((M$38&gt;=Calc!$L$11:$L$25)*(M$38&lt;=Calc!$S$11:$S$25)*(Calc!$ES$11:$ES$25),ROW(Calc!$X$11:$X$25)-ROW(INDEX(Calc!$X$11:$X$25,1,1))+1),Calc!$EU23)),"")</f>
        <v/>
      </c>
      <c r="N46" s="270"/>
      <c r="O46" s="243" t="str">
        <f t="array" ref="O46">IFERROR(INDEX(Calc!$X$11:$X$25,SMALL(IF((O$38&gt;=Calc!$L$11:$L$25)*(O$38&lt;=Calc!$S$11:$S$25)*(Calc!$ES$11:$ES$25),ROW(Calc!$X$11:$X$25)-ROW(INDEX(Calc!$X$11:$X$25,1,1))+1),Calc!$EU23)),"")</f>
        <v/>
      </c>
      <c r="P46" s="269"/>
    </row>
    <row r="47" spans="1:16" s="174" customFormat="1" ht="15" customHeight="1" x14ac:dyDescent="0.25">
      <c r="A47" s="247"/>
      <c r="B47" s="265"/>
      <c r="C47" s="243" t="str">
        <f t="array" ref="C47">IFERROR(INDEX(Calc!$X$11:$X$25,SMALL(IF((C$38&gt;=Calc!$L$11:$L$25)*(C$38&lt;=Calc!$S$11:$S$25)*(Calc!$ES$11:$ES$25),ROW(Calc!$X$11:$X$25)-ROW(INDEX(Calc!$X$11:$X$25,1,1))+1),Calc!$EU24)),"")</f>
        <v/>
      </c>
      <c r="D47" s="270"/>
      <c r="E47" s="243" t="str">
        <f t="array" ref="E47">IFERROR(INDEX(Calc!$X$11:$X$25,SMALL(IF((E$38&gt;=Calc!$L$11:$L$25)*(E$38&lt;=Calc!$S$11:$S$25)*(Calc!$ES$11:$ES$25),ROW(Calc!$X$11:$X$25)-ROW(INDEX(Calc!$X$11:$X$25,1,1))+1),Calc!$EU24)),"")</f>
        <v/>
      </c>
      <c r="F47" s="270"/>
      <c r="G47" s="243" t="str">
        <f t="array" ref="G47">IFERROR(INDEX(Calc!$X$11:$X$25,SMALL(IF((G$38&gt;=Calc!$L$11:$L$25)*(G$38&lt;=Calc!$S$11:$S$25)*(Calc!$ES$11:$ES$25),ROW(Calc!$X$11:$X$25)-ROW(INDEX(Calc!$X$11:$X$25,1,1))+1),Calc!$EU24)),"")</f>
        <v/>
      </c>
      <c r="H47" s="270"/>
      <c r="I47" s="243" t="str">
        <f t="array" ref="I47">IFERROR(INDEX(Calc!$X$11:$X$25,SMALL(IF((I$38&gt;=Calc!$L$11:$L$25)*(I$38&lt;=Calc!$S$11:$S$25)*(Calc!$ES$11:$ES$25),ROW(Calc!$X$11:$X$25)-ROW(INDEX(Calc!$X$11:$X$25,1,1))+1),Calc!$EU24)),"")</f>
        <v/>
      </c>
      <c r="J47" s="270"/>
      <c r="K47" s="243" t="str">
        <f t="array" ref="K47">IFERROR(INDEX(Calc!$X$11:$X$25,SMALL(IF((K$38&gt;=Calc!$L$11:$L$25)*(K$38&lt;=Calc!$S$11:$S$25)*(Calc!$ES$11:$ES$25),ROW(Calc!$X$11:$X$25)-ROW(INDEX(Calc!$X$11:$X$25,1,1))+1),Calc!$EU24)),"")</f>
        <v/>
      </c>
      <c r="L47" s="270"/>
      <c r="M47" s="243" t="str">
        <f t="array" ref="M47">IFERROR(INDEX(Calc!$X$11:$X$25,SMALL(IF((M$38&gt;=Calc!$L$11:$L$25)*(M$38&lt;=Calc!$S$11:$S$25)*(Calc!$ES$11:$ES$25),ROW(Calc!$X$11:$X$25)-ROW(INDEX(Calc!$X$11:$X$25,1,1))+1),Calc!$EU24)),"")</f>
        <v/>
      </c>
      <c r="N47" s="270"/>
      <c r="O47" s="243" t="str">
        <f t="array" ref="O47">IFERROR(INDEX(Calc!$X$11:$X$25,SMALL(IF((O$38&gt;=Calc!$L$11:$L$25)*(O$38&lt;=Calc!$S$11:$S$25)*(Calc!$ES$11:$ES$25),ROW(Calc!$X$11:$X$25)-ROW(INDEX(Calc!$X$11:$X$25,1,1))+1),Calc!$EU24)),"")</f>
        <v/>
      </c>
      <c r="P47" s="269"/>
    </row>
    <row r="48" spans="1:16" s="174" customFormat="1" ht="15" customHeight="1" x14ac:dyDescent="0.25">
      <c r="A48" s="247"/>
      <c r="B48" s="265"/>
      <c r="C48" s="243" t="str">
        <f t="array" ref="C48">IFERROR(INDEX(Calc!$X$11:$X$25,SMALL(IF((C$38&gt;=Calc!$L$11:$L$25)*(C$38&lt;=Calc!$S$11:$S$25)*(Calc!$ES$11:$ES$25),ROW(Calc!$X$11:$X$25)-ROW(INDEX(Calc!$X$11:$X$25,1,1))+1),Calc!$EU25)),"")</f>
        <v/>
      </c>
      <c r="D48" s="270"/>
      <c r="E48" s="243" t="str">
        <f t="array" ref="E48">IFERROR(INDEX(Calc!$X$11:$X$25,SMALL(IF((E$38&gt;=Calc!$L$11:$L$25)*(E$38&lt;=Calc!$S$11:$S$25)*(Calc!$ES$11:$ES$25),ROW(Calc!$X$11:$X$25)-ROW(INDEX(Calc!$X$11:$X$25,1,1))+1),Calc!$EU25)),"")</f>
        <v/>
      </c>
      <c r="F48" s="270"/>
      <c r="G48" s="243" t="str">
        <f t="array" ref="G48">IFERROR(INDEX(Calc!$X$11:$X$25,SMALL(IF((G$38&gt;=Calc!$L$11:$L$25)*(G$38&lt;=Calc!$S$11:$S$25)*(Calc!$ES$11:$ES$25),ROW(Calc!$X$11:$X$25)-ROW(INDEX(Calc!$X$11:$X$25,1,1))+1),Calc!$EU25)),"")</f>
        <v/>
      </c>
      <c r="H48" s="270"/>
      <c r="I48" s="243" t="str">
        <f t="array" ref="I48">IFERROR(INDEX(Calc!$X$11:$X$25,SMALL(IF((I$38&gt;=Calc!$L$11:$L$25)*(I$38&lt;=Calc!$S$11:$S$25)*(Calc!$ES$11:$ES$25),ROW(Calc!$X$11:$X$25)-ROW(INDEX(Calc!$X$11:$X$25,1,1))+1),Calc!$EU25)),"")</f>
        <v/>
      </c>
      <c r="J48" s="270"/>
      <c r="K48" s="243" t="str">
        <f t="array" ref="K48">IFERROR(INDEX(Calc!$X$11:$X$25,SMALL(IF((K$38&gt;=Calc!$L$11:$L$25)*(K$38&lt;=Calc!$S$11:$S$25)*(Calc!$ES$11:$ES$25),ROW(Calc!$X$11:$X$25)-ROW(INDEX(Calc!$X$11:$X$25,1,1))+1),Calc!$EU25)),"")</f>
        <v/>
      </c>
      <c r="L48" s="270"/>
      <c r="M48" s="243" t="str">
        <f t="array" ref="M48">IFERROR(INDEX(Calc!$X$11:$X$25,SMALL(IF((M$38&gt;=Calc!$L$11:$L$25)*(M$38&lt;=Calc!$S$11:$S$25)*(Calc!$ES$11:$ES$25),ROW(Calc!$X$11:$X$25)-ROW(INDEX(Calc!$X$11:$X$25,1,1))+1),Calc!$EU25)),"")</f>
        <v/>
      </c>
      <c r="N48" s="270"/>
      <c r="O48" s="243" t="str">
        <f t="array" ref="O48">IFERROR(INDEX(Calc!$X$11:$X$25,SMALL(IF((O$38&gt;=Calc!$L$11:$L$25)*(O$38&lt;=Calc!$S$11:$S$25)*(Calc!$ES$11:$ES$25),ROW(Calc!$X$11:$X$25)-ROW(INDEX(Calc!$X$11:$X$25,1,1))+1),Calc!$EU25)),"")</f>
        <v/>
      </c>
      <c r="P48" s="269"/>
    </row>
    <row r="49" spans="1:18" s="174" customFormat="1" ht="15" customHeight="1" x14ac:dyDescent="0.25">
      <c r="A49" s="247"/>
      <c r="B49" s="265"/>
      <c r="C49" s="243" t="str">
        <f t="array" ref="C49">IFERROR(INDEX(Calc!$X$11:$X$25,SMALL(IF((C$38&gt;=Calc!$L$11:$L$25)*(C$38&lt;=Calc!$S$11:$S$25)*(Calc!$ES$11:$ES$25),ROW(Calc!$X$11:$X$25)-ROW(INDEX(Calc!$X$11:$X$25,1,1))+1),Calc!$EU26)),"")</f>
        <v/>
      </c>
      <c r="D49" s="270"/>
      <c r="E49" s="243" t="str">
        <f t="array" ref="E49">IFERROR(INDEX(Calc!$X$11:$X$25,SMALL(IF((E$38&gt;=Calc!$L$11:$L$25)*(E$38&lt;=Calc!$S$11:$S$25)*(Calc!$ES$11:$ES$25),ROW(Calc!$X$11:$X$25)-ROW(INDEX(Calc!$X$11:$X$25,1,1))+1),Calc!$EU26)),"")</f>
        <v/>
      </c>
      <c r="F49" s="270"/>
      <c r="G49" s="243" t="str">
        <f t="array" ref="G49">IFERROR(INDEX(Calc!$X$11:$X$25,SMALL(IF((G$38&gt;=Calc!$L$11:$L$25)*(G$38&lt;=Calc!$S$11:$S$25)*(Calc!$ES$11:$ES$25),ROW(Calc!$X$11:$X$25)-ROW(INDEX(Calc!$X$11:$X$25,1,1))+1),Calc!$EU26)),"")</f>
        <v/>
      </c>
      <c r="H49" s="270"/>
      <c r="I49" s="243" t="str">
        <f t="array" ref="I49">IFERROR(INDEX(Calc!$X$11:$X$25,SMALL(IF((I$38&gt;=Calc!$L$11:$L$25)*(I$38&lt;=Calc!$S$11:$S$25)*(Calc!$ES$11:$ES$25),ROW(Calc!$X$11:$X$25)-ROW(INDEX(Calc!$X$11:$X$25,1,1))+1),Calc!$EU26)),"")</f>
        <v/>
      </c>
      <c r="J49" s="270"/>
      <c r="K49" s="243" t="str">
        <f t="array" ref="K49">IFERROR(INDEX(Calc!$X$11:$X$25,SMALL(IF((K$38&gt;=Calc!$L$11:$L$25)*(K$38&lt;=Calc!$S$11:$S$25)*(Calc!$ES$11:$ES$25),ROW(Calc!$X$11:$X$25)-ROW(INDEX(Calc!$X$11:$X$25,1,1))+1),Calc!$EU26)),"")</f>
        <v/>
      </c>
      <c r="L49" s="270"/>
      <c r="M49" s="243" t="str">
        <f t="array" ref="M49">IFERROR(INDEX(Calc!$X$11:$X$25,SMALL(IF((M$38&gt;=Calc!$L$11:$L$25)*(M$38&lt;=Calc!$S$11:$S$25)*(Calc!$ES$11:$ES$25),ROW(Calc!$X$11:$X$25)-ROW(INDEX(Calc!$X$11:$X$25,1,1))+1),Calc!$EU26)),"")</f>
        <v/>
      </c>
      <c r="N49" s="271"/>
      <c r="O49" s="243" t="str">
        <f t="array" ref="O49">IFERROR(INDEX(Calc!$X$11:$X$25,SMALL(IF((O$38&gt;=Calc!$L$11:$L$25)*(O$38&lt;=Calc!$S$11:$S$25)*(Calc!$ES$11:$ES$25),ROW(Calc!$X$11:$X$25)-ROW(INDEX(Calc!$X$11:$X$25,1,1))+1),Calc!$EU26)),"")</f>
        <v/>
      </c>
      <c r="P49" s="269"/>
    </row>
    <row r="50" spans="1:18" s="25" customFormat="1" ht="9.9499999999999993" customHeight="1" x14ac:dyDescent="0.25">
      <c r="A50" s="248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62"/>
      <c r="O50" s="273"/>
      <c r="P50" s="274"/>
      <c r="R50" s="174"/>
    </row>
    <row r="51" spans="1:18" s="175" customFormat="1" ht="15" customHeight="1" x14ac:dyDescent="0.25">
      <c r="A51" s="249"/>
      <c r="B51" s="275"/>
      <c r="C51" s="477">
        <f>IFERROR(IF(LEN(O38)=0,"",IF(MONTH(O38+1)=MONTH(O38),O38+1,"")),"")</f>
        <v>44578</v>
      </c>
      <c r="D51" s="276"/>
      <c r="E51" s="477">
        <f>IFERROR(IF(LEN(C51)=0,"",IF(MONTH(C51+1)=MONTH(C51),C51+1,"")),"")</f>
        <v>44579</v>
      </c>
      <c r="F51" s="276"/>
      <c r="G51" s="477">
        <f>IFERROR(IF(LEN(E51)=0,"",IF(MONTH(E51+1)=MONTH(E51),E51+1,"")),"")</f>
        <v>44580</v>
      </c>
      <c r="H51" s="276"/>
      <c r="I51" s="477">
        <f>IFERROR(IF(LEN(G51)=0,"",IF(MONTH(G51+1)=MONTH(G51),G51+1,"")),"")</f>
        <v>44581</v>
      </c>
      <c r="J51" s="276"/>
      <c r="K51" s="477">
        <f>IFERROR(IF(LEN(I51)=0,"",IF(MONTH(I51+1)=MONTH(I51),I51+1,"")),"")</f>
        <v>44582</v>
      </c>
      <c r="L51" s="276"/>
      <c r="M51" s="477">
        <f>IFERROR(IF(LEN(K51)=0,"",IF(MONTH(K51+1)=MONTH(K51),K51+1,"")),"")</f>
        <v>44583</v>
      </c>
      <c r="N51" s="277"/>
      <c r="O51" s="477">
        <f>IFERROR(IF(LEN(M51)=0,"",IF(MONTH(M51+1)=MONTH(M51),M51+1,"")),"")</f>
        <v>44584</v>
      </c>
      <c r="P51" s="278"/>
      <c r="Q51" s="176"/>
    </row>
    <row r="52" spans="1:18" s="25" customFormat="1" ht="9.9499999999999993" customHeight="1" x14ac:dyDescent="0.25">
      <c r="A52" s="248"/>
      <c r="B52" s="272"/>
      <c r="C52" s="279"/>
      <c r="D52" s="273"/>
      <c r="E52" s="279"/>
      <c r="F52" s="273"/>
      <c r="G52" s="279"/>
      <c r="H52" s="273"/>
      <c r="I52" s="279"/>
      <c r="J52" s="273"/>
      <c r="K52" s="279"/>
      <c r="L52" s="273"/>
      <c r="M52" s="279"/>
      <c r="N52" s="280"/>
      <c r="O52" s="279"/>
      <c r="P52" s="274"/>
      <c r="Q52" s="177"/>
    </row>
    <row r="53" spans="1:18" s="174" customFormat="1" ht="15" customHeight="1" x14ac:dyDescent="0.25">
      <c r="A53" s="247"/>
      <c r="B53" s="265"/>
      <c r="C53" s="243" t="str">
        <f t="array" ref="C53">IFERROR(INDEX(Calc!$X$11:$X$25,SMALL(IF((C$51&gt;=Calc!$L$11:$L$25)*(C$51&lt;=Calc!$S$11:$S$25)*(Calc!$ES$11:$ES$25),ROW(Calc!$X$11:$X$25)-ROW(INDEX(Calc!$X$11:$X$25,1,1))+1),Calc!$EU17)),"")</f>
        <v>Laila Robinson</v>
      </c>
      <c r="D53" s="270"/>
      <c r="E53" s="243" t="str">
        <f t="array" ref="E53">IFERROR(INDEX(Calc!$X$11:$X$25,SMALL(IF((E$51&gt;=Calc!$L$11:$L$25)*(E$51&lt;=Calc!$S$11:$S$25)*(Calc!$ES$11:$ES$25),ROW(Calc!$X$11:$X$25)-ROW(INDEX(Calc!$X$11:$X$25,1,1))+1),Calc!$EU17)),"")</f>
        <v>Laila Robinson</v>
      </c>
      <c r="F53" s="270"/>
      <c r="G53" s="243" t="str">
        <f t="array" ref="G53">IFERROR(INDEX(Calc!$X$11:$X$25,SMALL(IF((G$51&gt;=Calc!$L$11:$L$25)*(G$51&lt;=Calc!$S$11:$S$25)*(Calc!$ES$11:$ES$25),ROW(Calc!$X$11:$X$25)-ROW(INDEX(Calc!$X$11:$X$25,1,1))+1),Calc!$EU17)),"")</f>
        <v>Laila Robinson</v>
      </c>
      <c r="H53" s="270"/>
      <c r="I53" s="243" t="str">
        <f t="array" ref="I53">IFERROR(INDEX(Calc!$X$11:$X$25,SMALL(IF((I$51&gt;=Calc!$L$11:$L$25)*(I$51&lt;=Calc!$S$11:$S$25)*(Calc!$ES$11:$ES$25),ROW(Calc!$X$11:$X$25)-ROW(INDEX(Calc!$X$11:$X$25,1,1))+1),Calc!$EU17)),"")</f>
        <v>Laila Robinson</v>
      </c>
      <c r="J53" s="270"/>
      <c r="K53" s="243" t="str">
        <f t="array" ref="K53">IFERROR(INDEX(Calc!$X$11:$X$25,SMALL(IF((K$51&gt;=Calc!$L$11:$L$25)*(K$51&lt;=Calc!$S$11:$S$25)*(Calc!$ES$11:$ES$25),ROW(Calc!$X$11:$X$25)-ROW(INDEX(Calc!$X$11:$X$25,1,1))+1),Calc!$EU17)),"")</f>
        <v>Laila Robinson</v>
      </c>
      <c r="L53" s="270"/>
      <c r="M53" s="243" t="str">
        <f t="array" ref="M53">IFERROR(INDEX(Calc!$X$11:$X$25,SMALL(IF((M$51&gt;=Calc!$L$11:$L$25)*(M$51&lt;=Calc!$S$11:$S$25)*(Calc!$ES$11:$ES$25),ROW(Calc!$X$11:$X$25)-ROW(INDEX(Calc!$X$11:$X$25,1,1))+1),Calc!$EU17)),"")</f>
        <v>Laila Robinson</v>
      </c>
      <c r="N53" s="271"/>
      <c r="O53" s="243" t="str">
        <f t="array" ref="O53">IFERROR(INDEX(Calc!$X$11:$X$25,SMALL(IF((O$51&gt;=Calc!$L$11:$L$25)*(O$51&lt;=Calc!$S$11:$S$25)*(Calc!$ES$11:$ES$25),ROW(Calc!$X$11:$X$25)-ROW(INDEX(Calc!$X$11:$X$25,1,1))+1),Calc!$EU17)),"")</f>
        <v>Laila Robinson</v>
      </c>
      <c r="P53" s="269"/>
    </row>
    <row r="54" spans="1:18" s="174" customFormat="1" ht="15" customHeight="1" x14ac:dyDescent="0.25">
      <c r="A54" s="247"/>
      <c r="B54" s="265"/>
      <c r="C54" s="243" t="str">
        <f t="array" ref="C54">IFERROR(INDEX(Calc!$X$11:$X$25,SMALL(IF((C$51&gt;=Calc!$L$11:$L$25)*(C$51&lt;=Calc!$S$11:$S$25)*(Calc!$ES$11:$ES$25),ROW(Calc!$X$11:$X$25)-ROW(INDEX(Calc!$X$11:$X$25,1,1))+1),Calc!$EU18)),"")</f>
        <v>Kane Watts</v>
      </c>
      <c r="D54" s="270"/>
      <c r="E54" s="243" t="str">
        <f t="array" ref="E54">IFERROR(INDEX(Calc!$X$11:$X$25,SMALL(IF((E$51&gt;=Calc!$L$11:$L$25)*(E$51&lt;=Calc!$S$11:$S$25)*(Calc!$ES$11:$ES$25),ROW(Calc!$X$11:$X$25)-ROW(INDEX(Calc!$X$11:$X$25,1,1))+1),Calc!$EU18)),"")</f>
        <v>Kane Watts</v>
      </c>
      <c r="F54" s="270"/>
      <c r="G54" s="243" t="str">
        <f t="array" ref="G54">IFERROR(INDEX(Calc!$X$11:$X$25,SMALL(IF((G$51&gt;=Calc!$L$11:$L$25)*(G$51&lt;=Calc!$S$11:$S$25)*(Calc!$ES$11:$ES$25),ROW(Calc!$X$11:$X$25)-ROW(INDEX(Calc!$X$11:$X$25,1,1))+1),Calc!$EU18)),"")</f>
        <v>Kane Watts</v>
      </c>
      <c r="H54" s="270"/>
      <c r="I54" s="243" t="str">
        <f t="array" ref="I54">IFERROR(INDEX(Calc!$X$11:$X$25,SMALL(IF((I$51&gt;=Calc!$L$11:$L$25)*(I$51&lt;=Calc!$S$11:$S$25)*(Calc!$ES$11:$ES$25),ROW(Calc!$X$11:$X$25)-ROW(INDEX(Calc!$X$11:$X$25,1,1))+1),Calc!$EU18)),"")</f>
        <v>Kane Watts</v>
      </c>
      <c r="J54" s="270"/>
      <c r="K54" s="243" t="str">
        <f t="array" ref="K54">IFERROR(INDEX(Calc!$X$11:$X$25,SMALL(IF((K$51&gt;=Calc!$L$11:$L$25)*(K$51&lt;=Calc!$S$11:$S$25)*(Calc!$ES$11:$ES$25),ROW(Calc!$X$11:$X$25)-ROW(INDEX(Calc!$X$11:$X$25,1,1))+1),Calc!$EU18)),"")</f>
        <v>Kane Watts</v>
      </c>
      <c r="L54" s="270"/>
      <c r="M54" s="243" t="str">
        <f t="array" ref="M54">IFERROR(INDEX(Calc!$X$11:$X$25,SMALL(IF((M$51&gt;=Calc!$L$11:$L$25)*(M$51&lt;=Calc!$S$11:$S$25)*(Calc!$ES$11:$ES$25),ROW(Calc!$X$11:$X$25)-ROW(INDEX(Calc!$X$11:$X$25,1,1))+1),Calc!$EU18)),"")</f>
        <v>Kane Watts</v>
      </c>
      <c r="N54" s="270"/>
      <c r="O54" s="243" t="str">
        <f t="array" ref="O54">IFERROR(INDEX(Calc!$X$11:$X$25,SMALL(IF((O$51&gt;=Calc!$L$11:$L$25)*(O$51&lt;=Calc!$S$11:$S$25)*(Calc!$ES$11:$ES$25),ROW(Calc!$X$11:$X$25)-ROW(INDEX(Calc!$X$11:$X$25,1,1))+1),Calc!$EU18)),"")</f>
        <v>Kane Watts</v>
      </c>
      <c r="P54" s="269"/>
    </row>
    <row r="55" spans="1:18" s="174" customFormat="1" ht="15" customHeight="1" x14ac:dyDescent="0.25">
      <c r="A55" s="247"/>
      <c r="B55" s="265"/>
      <c r="C55" s="243" t="str">
        <f t="array" ref="C55">IFERROR(INDEX(Calc!$X$11:$X$25,SMALL(IF((C$51&gt;=Calc!$L$11:$L$25)*(C$51&lt;=Calc!$S$11:$S$25)*(Calc!$ES$11:$ES$25),ROW(Calc!$X$11:$X$25)-ROW(INDEX(Calc!$X$11:$X$25,1,1))+1),Calc!$EU19)),"")</f>
        <v/>
      </c>
      <c r="D55" s="270"/>
      <c r="E55" s="243" t="str">
        <f t="array" ref="E55">IFERROR(INDEX(Calc!$X$11:$X$25,SMALL(IF((E$51&gt;=Calc!$L$11:$L$25)*(E$51&lt;=Calc!$S$11:$S$25)*(Calc!$ES$11:$ES$25),ROW(Calc!$X$11:$X$25)-ROW(INDEX(Calc!$X$11:$X$25,1,1))+1),Calc!$EU19)),"")</f>
        <v/>
      </c>
      <c r="F55" s="270"/>
      <c r="G55" s="243" t="str">
        <f t="array" ref="G55">IFERROR(INDEX(Calc!$X$11:$X$25,SMALL(IF((G$51&gt;=Calc!$L$11:$L$25)*(G$51&lt;=Calc!$S$11:$S$25)*(Calc!$ES$11:$ES$25),ROW(Calc!$X$11:$X$25)-ROW(INDEX(Calc!$X$11:$X$25,1,1))+1),Calc!$EU19)),"")</f>
        <v/>
      </c>
      <c r="H55" s="270"/>
      <c r="I55" s="243" t="str">
        <f t="array" ref="I55">IFERROR(INDEX(Calc!$X$11:$X$25,SMALL(IF((I$51&gt;=Calc!$L$11:$L$25)*(I$51&lt;=Calc!$S$11:$S$25)*(Calc!$ES$11:$ES$25),ROW(Calc!$X$11:$X$25)-ROW(INDEX(Calc!$X$11:$X$25,1,1))+1),Calc!$EU19)),"")</f>
        <v/>
      </c>
      <c r="J55" s="270"/>
      <c r="K55" s="243" t="str">
        <f t="array" ref="K55">IFERROR(INDEX(Calc!$X$11:$X$25,SMALL(IF((K$51&gt;=Calc!$L$11:$L$25)*(K$51&lt;=Calc!$S$11:$S$25)*(Calc!$ES$11:$ES$25),ROW(Calc!$X$11:$X$25)-ROW(INDEX(Calc!$X$11:$X$25,1,1))+1),Calc!$EU19)),"")</f>
        <v/>
      </c>
      <c r="L55" s="270"/>
      <c r="M55" s="243" t="str">
        <f t="array" ref="M55">IFERROR(INDEX(Calc!$X$11:$X$25,SMALL(IF((M$51&gt;=Calc!$L$11:$L$25)*(M$51&lt;=Calc!$S$11:$S$25)*(Calc!$ES$11:$ES$25),ROW(Calc!$X$11:$X$25)-ROW(INDEX(Calc!$X$11:$X$25,1,1))+1),Calc!$EU19)),"")</f>
        <v/>
      </c>
      <c r="N55" s="270"/>
      <c r="O55" s="243" t="str">
        <f t="array" ref="O55">IFERROR(INDEX(Calc!$X$11:$X$25,SMALL(IF((O$51&gt;=Calc!$L$11:$L$25)*(O$51&lt;=Calc!$S$11:$S$25)*(Calc!$ES$11:$ES$25),ROW(Calc!$X$11:$X$25)-ROW(INDEX(Calc!$X$11:$X$25,1,1))+1),Calc!$EU19)),"")</f>
        <v/>
      </c>
      <c r="P55" s="269"/>
    </row>
    <row r="56" spans="1:18" s="174" customFormat="1" ht="15" customHeight="1" x14ac:dyDescent="0.25">
      <c r="A56" s="247"/>
      <c r="B56" s="265"/>
      <c r="C56" s="243" t="str">
        <f t="array" ref="C56">IFERROR(INDEX(Calc!$X$11:$X$25,SMALL(IF((C$51&gt;=Calc!$L$11:$L$25)*(C$51&lt;=Calc!$S$11:$S$25)*(Calc!$ES$11:$ES$25),ROW(Calc!$X$11:$X$25)-ROW(INDEX(Calc!$X$11:$X$25,1,1))+1),Calc!$EU20)),"")</f>
        <v/>
      </c>
      <c r="D56" s="270"/>
      <c r="E56" s="243" t="str">
        <f t="array" ref="E56">IFERROR(INDEX(Calc!$X$11:$X$25,SMALL(IF((E$51&gt;=Calc!$L$11:$L$25)*(E$51&lt;=Calc!$S$11:$S$25)*(Calc!$ES$11:$ES$25),ROW(Calc!$X$11:$X$25)-ROW(INDEX(Calc!$X$11:$X$25,1,1))+1),Calc!$EU20)),"")</f>
        <v/>
      </c>
      <c r="F56" s="270"/>
      <c r="G56" s="243" t="str">
        <f t="array" ref="G56">IFERROR(INDEX(Calc!$X$11:$X$25,SMALL(IF((G$51&gt;=Calc!$L$11:$L$25)*(G$51&lt;=Calc!$S$11:$S$25)*(Calc!$ES$11:$ES$25),ROW(Calc!$X$11:$X$25)-ROW(INDEX(Calc!$X$11:$X$25,1,1))+1),Calc!$EU20)),"")</f>
        <v/>
      </c>
      <c r="H56" s="270"/>
      <c r="I56" s="243" t="str">
        <f t="array" ref="I56">IFERROR(INDEX(Calc!$X$11:$X$25,SMALL(IF((I$51&gt;=Calc!$L$11:$L$25)*(I$51&lt;=Calc!$S$11:$S$25)*(Calc!$ES$11:$ES$25),ROW(Calc!$X$11:$X$25)-ROW(INDEX(Calc!$X$11:$X$25,1,1))+1),Calc!$EU20)),"")</f>
        <v/>
      </c>
      <c r="J56" s="270"/>
      <c r="K56" s="243" t="str">
        <f t="array" ref="K56">IFERROR(INDEX(Calc!$X$11:$X$25,SMALL(IF((K$51&gt;=Calc!$L$11:$L$25)*(K$51&lt;=Calc!$S$11:$S$25)*(Calc!$ES$11:$ES$25),ROW(Calc!$X$11:$X$25)-ROW(INDEX(Calc!$X$11:$X$25,1,1))+1),Calc!$EU20)),"")</f>
        <v/>
      </c>
      <c r="L56" s="270"/>
      <c r="M56" s="243" t="str">
        <f t="array" ref="M56">IFERROR(INDEX(Calc!$X$11:$X$25,SMALL(IF((M$51&gt;=Calc!$L$11:$L$25)*(M$51&lt;=Calc!$S$11:$S$25)*(Calc!$ES$11:$ES$25),ROW(Calc!$X$11:$X$25)-ROW(INDEX(Calc!$X$11:$X$25,1,1))+1),Calc!$EU20)),"")</f>
        <v/>
      </c>
      <c r="N56" s="270"/>
      <c r="O56" s="243" t="str">
        <f t="array" ref="O56">IFERROR(INDEX(Calc!$X$11:$X$25,SMALL(IF((O$51&gt;=Calc!$L$11:$L$25)*(O$51&lt;=Calc!$S$11:$S$25)*(Calc!$ES$11:$ES$25),ROW(Calc!$X$11:$X$25)-ROW(INDEX(Calc!$X$11:$X$25,1,1))+1),Calc!$EU20)),"")</f>
        <v/>
      </c>
      <c r="P56" s="269"/>
    </row>
    <row r="57" spans="1:18" s="174" customFormat="1" ht="15" customHeight="1" x14ac:dyDescent="0.25">
      <c r="A57" s="247"/>
      <c r="B57" s="265"/>
      <c r="C57" s="243" t="str">
        <f t="array" ref="C57">IFERROR(INDEX(Calc!$X$11:$X$25,SMALL(IF((C$51&gt;=Calc!$L$11:$L$25)*(C$51&lt;=Calc!$S$11:$S$25)*(Calc!$ES$11:$ES$25),ROW(Calc!$X$11:$X$25)-ROW(INDEX(Calc!$X$11:$X$25,1,1))+1),Calc!$EU21)),"")</f>
        <v/>
      </c>
      <c r="D57" s="270"/>
      <c r="E57" s="243" t="str">
        <f t="array" ref="E57">IFERROR(INDEX(Calc!$X$11:$X$25,SMALL(IF((E$51&gt;=Calc!$L$11:$L$25)*(E$51&lt;=Calc!$S$11:$S$25)*(Calc!$ES$11:$ES$25),ROW(Calc!$X$11:$X$25)-ROW(INDEX(Calc!$X$11:$X$25,1,1))+1),Calc!$EU21)),"")</f>
        <v/>
      </c>
      <c r="F57" s="270"/>
      <c r="G57" s="243" t="str">
        <f t="array" ref="G57">IFERROR(INDEX(Calc!$X$11:$X$25,SMALL(IF((G$51&gt;=Calc!$L$11:$L$25)*(G$51&lt;=Calc!$S$11:$S$25)*(Calc!$ES$11:$ES$25),ROW(Calc!$X$11:$X$25)-ROW(INDEX(Calc!$X$11:$X$25,1,1))+1),Calc!$EU21)),"")</f>
        <v/>
      </c>
      <c r="H57" s="270"/>
      <c r="I57" s="243" t="str">
        <f t="array" ref="I57">IFERROR(INDEX(Calc!$X$11:$X$25,SMALL(IF((I$51&gt;=Calc!$L$11:$L$25)*(I$51&lt;=Calc!$S$11:$S$25)*(Calc!$ES$11:$ES$25),ROW(Calc!$X$11:$X$25)-ROW(INDEX(Calc!$X$11:$X$25,1,1))+1),Calc!$EU21)),"")</f>
        <v/>
      </c>
      <c r="J57" s="270"/>
      <c r="K57" s="243" t="str">
        <f t="array" ref="K57">IFERROR(INDEX(Calc!$X$11:$X$25,SMALL(IF((K$51&gt;=Calc!$L$11:$L$25)*(K$51&lt;=Calc!$S$11:$S$25)*(Calc!$ES$11:$ES$25),ROW(Calc!$X$11:$X$25)-ROW(INDEX(Calc!$X$11:$X$25,1,1))+1),Calc!$EU21)),"")</f>
        <v/>
      </c>
      <c r="L57" s="270"/>
      <c r="M57" s="243" t="str">
        <f t="array" ref="M57">IFERROR(INDEX(Calc!$X$11:$X$25,SMALL(IF((M$51&gt;=Calc!$L$11:$L$25)*(M$51&lt;=Calc!$S$11:$S$25)*(Calc!$ES$11:$ES$25),ROW(Calc!$X$11:$X$25)-ROW(INDEX(Calc!$X$11:$X$25,1,1))+1),Calc!$EU21)),"")</f>
        <v/>
      </c>
      <c r="N57" s="270"/>
      <c r="O57" s="243" t="str">
        <f t="array" ref="O57">IFERROR(INDEX(Calc!$X$11:$X$25,SMALL(IF((O$51&gt;=Calc!$L$11:$L$25)*(O$51&lt;=Calc!$S$11:$S$25)*(Calc!$ES$11:$ES$25),ROW(Calc!$X$11:$X$25)-ROW(INDEX(Calc!$X$11:$X$25,1,1))+1),Calc!$EU21)),"")</f>
        <v/>
      </c>
      <c r="P57" s="269"/>
    </row>
    <row r="58" spans="1:18" s="174" customFormat="1" ht="15" customHeight="1" x14ac:dyDescent="0.25">
      <c r="A58" s="247"/>
      <c r="B58" s="265"/>
      <c r="C58" s="243" t="str">
        <f t="array" ref="C58">IFERROR(INDEX(Calc!$X$11:$X$25,SMALL(IF((C$51&gt;=Calc!$L$11:$L$25)*(C$51&lt;=Calc!$S$11:$S$25)*(Calc!$ES$11:$ES$25),ROW(Calc!$X$11:$X$25)-ROW(INDEX(Calc!$X$11:$X$25,1,1))+1),Calc!$EU22)),"")</f>
        <v/>
      </c>
      <c r="D58" s="270"/>
      <c r="E58" s="243" t="str">
        <f t="array" ref="E58">IFERROR(INDEX(Calc!$X$11:$X$25,SMALL(IF((E$51&gt;=Calc!$L$11:$L$25)*(E$51&lt;=Calc!$S$11:$S$25)*(Calc!$ES$11:$ES$25),ROW(Calc!$X$11:$X$25)-ROW(INDEX(Calc!$X$11:$X$25,1,1))+1),Calc!$EU22)),"")</f>
        <v/>
      </c>
      <c r="F58" s="270"/>
      <c r="G58" s="243" t="str">
        <f t="array" ref="G58">IFERROR(INDEX(Calc!$X$11:$X$25,SMALL(IF((G$51&gt;=Calc!$L$11:$L$25)*(G$51&lt;=Calc!$S$11:$S$25)*(Calc!$ES$11:$ES$25),ROW(Calc!$X$11:$X$25)-ROW(INDEX(Calc!$X$11:$X$25,1,1))+1),Calc!$EU22)),"")</f>
        <v/>
      </c>
      <c r="H58" s="270"/>
      <c r="I58" s="243" t="str">
        <f t="array" ref="I58">IFERROR(INDEX(Calc!$X$11:$X$25,SMALL(IF((I$51&gt;=Calc!$L$11:$L$25)*(I$51&lt;=Calc!$S$11:$S$25)*(Calc!$ES$11:$ES$25),ROW(Calc!$X$11:$X$25)-ROW(INDEX(Calc!$X$11:$X$25,1,1))+1),Calc!$EU22)),"")</f>
        <v/>
      </c>
      <c r="J58" s="270"/>
      <c r="K58" s="243" t="str">
        <f t="array" ref="K58">IFERROR(INDEX(Calc!$X$11:$X$25,SMALL(IF((K$51&gt;=Calc!$L$11:$L$25)*(K$51&lt;=Calc!$S$11:$S$25)*(Calc!$ES$11:$ES$25),ROW(Calc!$X$11:$X$25)-ROW(INDEX(Calc!$X$11:$X$25,1,1))+1),Calc!$EU22)),"")</f>
        <v/>
      </c>
      <c r="L58" s="270"/>
      <c r="M58" s="243" t="str">
        <f t="array" ref="M58">IFERROR(INDEX(Calc!$X$11:$X$25,SMALL(IF((M$51&gt;=Calc!$L$11:$L$25)*(M$51&lt;=Calc!$S$11:$S$25)*(Calc!$ES$11:$ES$25),ROW(Calc!$X$11:$X$25)-ROW(INDEX(Calc!$X$11:$X$25,1,1))+1),Calc!$EU22)),"")</f>
        <v/>
      </c>
      <c r="N58" s="270"/>
      <c r="O58" s="243" t="str">
        <f t="array" ref="O58">IFERROR(INDEX(Calc!$X$11:$X$25,SMALL(IF((O$51&gt;=Calc!$L$11:$L$25)*(O$51&lt;=Calc!$S$11:$S$25)*(Calc!$ES$11:$ES$25),ROW(Calc!$X$11:$X$25)-ROW(INDEX(Calc!$X$11:$X$25,1,1))+1),Calc!$EU22)),"")</f>
        <v/>
      </c>
      <c r="P58" s="269"/>
    </row>
    <row r="59" spans="1:18" s="174" customFormat="1" ht="15" customHeight="1" x14ac:dyDescent="0.25">
      <c r="A59" s="247"/>
      <c r="B59" s="265"/>
      <c r="C59" s="243" t="str">
        <f t="array" ref="C59">IFERROR(INDEX(Calc!$X$11:$X$25,SMALL(IF((C$51&gt;=Calc!$L$11:$L$25)*(C$51&lt;=Calc!$S$11:$S$25)*(Calc!$ES$11:$ES$25),ROW(Calc!$X$11:$X$25)-ROW(INDEX(Calc!$X$11:$X$25,1,1))+1),Calc!$EU23)),"")</f>
        <v/>
      </c>
      <c r="D59" s="270"/>
      <c r="E59" s="243" t="str">
        <f t="array" ref="E59">IFERROR(INDEX(Calc!$X$11:$X$25,SMALL(IF((E$51&gt;=Calc!$L$11:$L$25)*(E$51&lt;=Calc!$S$11:$S$25)*(Calc!$ES$11:$ES$25),ROW(Calc!$X$11:$X$25)-ROW(INDEX(Calc!$X$11:$X$25,1,1))+1),Calc!$EU23)),"")</f>
        <v/>
      </c>
      <c r="F59" s="270"/>
      <c r="G59" s="243" t="str">
        <f t="array" ref="G59">IFERROR(INDEX(Calc!$X$11:$X$25,SMALL(IF((G$51&gt;=Calc!$L$11:$L$25)*(G$51&lt;=Calc!$S$11:$S$25)*(Calc!$ES$11:$ES$25),ROW(Calc!$X$11:$X$25)-ROW(INDEX(Calc!$X$11:$X$25,1,1))+1),Calc!$EU23)),"")</f>
        <v/>
      </c>
      <c r="H59" s="270"/>
      <c r="I59" s="243" t="str">
        <f t="array" ref="I59">IFERROR(INDEX(Calc!$X$11:$X$25,SMALL(IF((I$51&gt;=Calc!$L$11:$L$25)*(I$51&lt;=Calc!$S$11:$S$25)*(Calc!$ES$11:$ES$25),ROW(Calc!$X$11:$X$25)-ROW(INDEX(Calc!$X$11:$X$25,1,1))+1),Calc!$EU23)),"")</f>
        <v/>
      </c>
      <c r="J59" s="270"/>
      <c r="K59" s="243" t="str">
        <f t="array" ref="K59">IFERROR(INDEX(Calc!$X$11:$X$25,SMALL(IF((K$51&gt;=Calc!$L$11:$L$25)*(K$51&lt;=Calc!$S$11:$S$25)*(Calc!$ES$11:$ES$25),ROW(Calc!$X$11:$X$25)-ROW(INDEX(Calc!$X$11:$X$25,1,1))+1),Calc!$EU23)),"")</f>
        <v/>
      </c>
      <c r="L59" s="270"/>
      <c r="M59" s="243" t="str">
        <f t="array" ref="M59">IFERROR(INDEX(Calc!$X$11:$X$25,SMALL(IF((M$51&gt;=Calc!$L$11:$L$25)*(M$51&lt;=Calc!$S$11:$S$25)*(Calc!$ES$11:$ES$25),ROW(Calc!$X$11:$X$25)-ROW(INDEX(Calc!$X$11:$X$25,1,1))+1),Calc!$EU23)),"")</f>
        <v/>
      </c>
      <c r="N59" s="270"/>
      <c r="O59" s="243" t="str">
        <f t="array" ref="O59">IFERROR(INDEX(Calc!$X$11:$X$25,SMALL(IF((O$51&gt;=Calc!$L$11:$L$25)*(O$51&lt;=Calc!$S$11:$S$25)*(Calc!$ES$11:$ES$25),ROW(Calc!$X$11:$X$25)-ROW(INDEX(Calc!$X$11:$X$25,1,1))+1),Calc!$EU23)),"")</f>
        <v/>
      </c>
      <c r="P59" s="269"/>
    </row>
    <row r="60" spans="1:18" s="174" customFormat="1" ht="15" customHeight="1" x14ac:dyDescent="0.25">
      <c r="A60" s="247"/>
      <c r="B60" s="265"/>
      <c r="C60" s="243" t="str">
        <f t="array" ref="C60">IFERROR(INDEX(Calc!$X$11:$X$25,SMALL(IF((C$51&gt;=Calc!$L$11:$L$25)*(C$51&lt;=Calc!$S$11:$S$25)*(Calc!$ES$11:$ES$25),ROW(Calc!$X$11:$X$25)-ROW(INDEX(Calc!$X$11:$X$25,1,1))+1),Calc!$EU24)),"")</f>
        <v/>
      </c>
      <c r="D60" s="270"/>
      <c r="E60" s="243" t="str">
        <f t="array" ref="E60">IFERROR(INDEX(Calc!$X$11:$X$25,SMALL(IF((E$51&gt;=Calc!$L$11:$L$25)*(E$51&lt;=Calc!$S$11:$S$25)*(Calc!$ES$11:$ES$25),ROW(Calc!$X$11:$X$25)-ROW(INDEX(Calc!$X$11:$X$25,1,1))+1),Calc!$EU24)),"")</f>
        <v/>
      </c>
      <c r="F60" s="270"/>
      <c r="G60" s="243" t="str">
        <f t="array" ref="G60">IFERROR(INDEX(Calc!$X$11:$X$25,SMALL(IF((G$51&gt;=Calc!$L$11:$L$25)*(G$51&lt;=Calc!$S$11:$S$25)*(Calc!$ES$11:$ES$25),ROW(Calc!$X$11:$X$25)-ROW(INDEX(Calc!$X$11:$X$25,1,1))+1),Calc!$EU24)),"")</f>
        <v/>
      </c>
      <c r="H60" s="270"/>
      <c r="I60" s="243" t="str">
        <f t="array" ref="I60">IFERROR(INDEX(Calc!$X$11:$X$25,SMALL(IF((I$51&gt;=Calc!$L$11:$L$25)*(I$51&lt;=Calc!$S$11:$S$25)*(Calc!$ES$11:$ES$25),ROW(Calc!$X$11:$X$25)-ROW(INDEX(Calc!$X$11:$X$25,1,1))+1),Calc!$EU24)),"")</f>
        <v/>
      </c>
      <c r="J60" s="270"/>
      <c r="K60" s="243" t="str">
        <f t="array" ref="K60">IFERROR(INDEX(Calc!$X$11:$X$25,SMALL(IF((K$51&gt;=Calc!$L$11:$L$25)*(K$51&lt;=Calc!$S$11:$S$25)*(Calc!$ES$11:$ES$25),ROW(Calc!$X$11:$X$25)-ROW(INDEX(Calc!$X$11:$X$25,1,1))+1),Calc!$EU24)),"")</f>
        <v/>
      </c>
      <c r="L60" s="270"/>
      <c r="M60" s="243" t="str">
        <f t="array" ref="M60">IFERROR(INDEX(Calc!$X$11:$X$25,SMALL(IF((M$51&gt;=Calc!$L$11:$L$25)*(M$51&lt;=Calc!$S$11:$S$25)*(Calc!$ES$11:$ES$25),ROW(Calc!$X$11:$X$25)-ROW(INDEX(Calc!$X$11:$X$25,1,1))+1),Calc!$EU24)),"")</f>
        <v/>
      </c>
      <c r="N60" s="270"/>
      <c r="O60" s="243" t="str">
        <f t="array" ref="O60">IFERROR(INDEX(Calc!$X$11:$X$25,SMALL(IF((O$51&gt;=Calc!$L$11:$L$25)*(O$51&lt;=Calc!$S$11:$S$25)*(Calc!$ES$11:$ES$25),ROW(Calc!$X$11:$X$25)-ROW(INDEX(Calc!$X$11:$X$25,1,1))+1),Calc!$EU24)),"")</f>
        <v/>
      </c>
      <c r="P60" s="269"/>
    </row>
    <row r="61" spans="1:18" s="174" customFormat="1" ht="15" customHeight="1" x14ac:dyDescent="0.25">
      <c r="A61" s="247"/>
      <c r="B61" s="265"/>
      <c r="C61" s="243" t="str">
        <f t="array" ref="C61">IFERROR(INDEX(Calc!$X$11:$X$25,SMALL(IF((C$51&gt;=Calc!$L$11:$L$25)*(C$51&lt;=Calc!$S$11:$S$25)*(Calc!$ES$11:$ES$25),ROW(Calc!$X$11:$X$25)-ROW(INDEX(Calc!$X$11:$X$25,1,1))+1),Calc!$EU25)),"")</f>
        <v/>
      </c>
      <c r="D61" s="270"/>
      <c r="E61" s="243" t="str">
        <f t="array" ref="E61">IFERROR(INDEX(Calc!$X$11:$X$25,SMALL(IF((E$51&gt;=Calc!$L$11:$L$25)*(E$51&lt;=Calc!$S$11:$S$25)*(Calc!$ES$11:$ES$25),ROW(Calc!$X$11:$X$25)-ROW(INDEX(Calc!$X$11:$X$25,1,1))+1),Calc!$EU25)),"")</f>
        <v/>
      </c>
      <c r="F61" s="270"/>
      <c r="G61" s="243" t="str">
        <f t="array" ref="G61">IFERROR(INDEX(Calc!$X$11:$X$25,SMALL(IF((G$51&gt;=Calc!$L$11:$L$25)*(G$51&lt;=Calc!$S$11:$S$25)*(Calc!$ES$11:$ES$25),ROW(Calc!$X$11:$X$25)-ROW(INDEX(Calc!$X$11:$X$25,1,1))+1),Calc!$EU25)),"")</f>
        <v/>
      </c>
      <c r="H61" s="270"/>
      <c r="I61" s="243" t="str">
        <f t="array" ref="I61">IFERROR(INDEX(Calc!$X$11:$X$25,SMALL(IF((I$51&gt;=Calc!$L$11:$L$25)*(I$51&lt;=Calc!$S$11:$S$25)*(Calc!$ES$11:$ES$25),ROW(Calc!$X$11:$X$25)-ROW(INDEX(Calc!$X$11:$X$25,1,1))+1),Calc!$EU25)),"")</f>
        <v/>
      </c>
      <c r="J61" s="270"/>
      <c r="K61" s="243" t="str">
        <f t="array" ref="K61">IFERROR(INDEX(Calc!$X$11:$X$25,SMALL(IF((K$51&gt;=Calc!$L$11:$L$25)*(K$51&lt;=Calc!$S$11:$S$25)*(Calc!$ES$11:$ES$25),ROW(Calc!$X$11:$X$25)-ROW(INDEX(Calc!$X$11:$X$25,1,1))+1),Calc!$EU25)),"")</f>
        <v/>
      </c>
      <c r="L61" s="270"/>
      <c r="M61" s="243" t="str">
        <f t="array" ref="M61">IFERROR(INDEX(Calc!$X$11:$X$25,SMALL(IF((M$51&gt;=Calc!$L$11:$L$25)*(M$51&lt;=Calc!$S$11:$S$25)*(Calc!$ES$11:$ES$25),ROW(Calc!$X$11:$X$25)-ROW(INDEX(Calc!$X$11:$X$25,1,1))+1),Calc!$EU25)),"")</f>
        <v/>
      </c>
      <c r="N61" s="270"/>
      <c r="O61" s="243" t="str">
        <f t="array" ref="O61">IFERROR(INDEX(Calc!$X$11:$X$25,SMALL(IF((O$51&gt;=Calc!$L$11:$L$25)*(O$51&lt;=Calc!$S$11:$S$25)*(Calc!$ES$11:$ES$25),ROW(Calc!$X$11:$X$25)-ROW(INDEX(Calc!$X$11:$X$25,1,1))+1),Calc!$EU25)),"")</f>
        <v/>
      </c>
      <c r="P61" s="269"/>
    </row>
    <row r="62" spans="1:18" s="174" customFormat="1" ht="15" customHeight="1" x14ac:dyDescent="0.25">
      <c r="A62" s="247"/>
      <c r="B62" s="265"/>
      <c r="C62" s="243" t="str">
        <f t="array" ref="C62">IFERROR(INDEX(Calc!$X$11:$X$25,SMALL(IF((C$51&gt;=Calc!$L$11:$L$25)*(C$51&lt;=Calc!$S$11:$S$25)*(Calc!$ES$11:$ES$25),ROW(Calc!$X$11:$X$25)-ROW(INDEX(Calc!$X$11:$X$25,1,1))+1),Calc!$EU26)),"")</f>
        <v/>
      </c>
      <c r="D62" s="270"/>
      <c r="E62" s="243" t="str">
        <f t="array" ref="E62">IFERROR(INDEX(Calc!$X$11:$X$25,SMALL(IF((E$51&gt;=Calc!$L$11:$L$25)*(E$51&lt;=Calc!$S$11:$S$25)*(Calc!$ES$11:$ES$25),ROW(Calc!$X$11:$X$25)-ROW(INDEX(Calc!$X$11:$X$25,1,1))+1),Calc!$EU26)),"")</f>
        <v/>
      </c>
      <c r="F62" s="270"/>
      <c r="G62" s="243" t="str">
        <f t="array" ref="G62">IFERROR(INDEX(Calc!$X$11:$X$25,SMALL(IF((G$51&gt;=Calc!$L$11:$L$25)*(G$51&lt;=Calc!$S$11:$S$25)*(Calc!$ES$11:$ES$25),ROW(Calc!$X$11:$X$25)-ROW(INDEX(Calc!$X$11:$X$25,1,1))+1),Calc!$EU26)),"")</f>
        <v/>
      </c>
      <c r="H62" s="270"/>
      <c r="I62" s="243" t="str">
        <f t="array" ref="I62">IFERROR(INDEX(Calc!$X$11:$X$25,SMALL(IF((I$51&gt;=Calc!$L$11:$L$25)*(I$51&lt;=Calc!$S$11:$S$25)*(Calc!$ES$11:$ES$25),ROW(Calc!$X$11:$X$25)-ROW(INDEX(Calc!$X$11:$X$25,1,1))+1),Calc!$EU26)),"")</f>
        <v/>
      </c>
      <c r="J62" s="270"/>
      <c r="K62" s="243" t="str">
        <f t="array" ref="K62">IFERROR(INDEX(Calc!$X$11:$X$25,SMALL(IF((K$51&gt;=Calc!$L$11:$L$25)*(K$51&lt;=Calc!$S$11:$S$25)*(Calc!$ES$11:$ES$25),ROW(Calc!$X$11:$X$25)-ROW(INDEX(Calc!$X$11:$X$25,1,1))+1),Calc!$EU26)),"")</f>
        <v/>
      </c>
      <c r="L62" s="270"/>
      <c r="M62" s="243" t="str">
        <f t="array" ref="M62">IFERROR(INDEX(Calc!$X$11:$X$25,SMALL(IF((M$51&gt;=Calc!$L$11:$L$25)*(M$51&lt;=Calc!$S$11:$S$25)*(Calc!$ES$11:$ES$25),ROW(Calc!$X$11:$X$25)-ROW(INDEX(Calc!$X$11:$X$25,1,1))+1),Calc!$EU26)),"")</f>
        <v/>
      </c>
      <c r="N62" s="271"/>
      <c r="O62" s="243" t="str">
        <f t="array" ref="O62">IFERROR(INDEX(Calc!$X$11:$X$25,SMALL(IF((O$51&gt;=Calc!$L$11:$L$25)*(O$51&lt;=Calc!$S$11:$S$25)*(Calc!$ES$11:$ES$25),ROW(Calc!$X$11:$X$25)-ROW(INDEX(Calc!$X$11:$X$25,1,1))+1),Calc!$EU26)),"")</f>
        <v/>
      </c>
      <c r="P62" s="269"/>
    </row>
    <row r="63" spans="1:18" s="25" customFormat="1" ht="9.9499999999999993" customHeight="1" x14ac:dyDescent="0.25">
      <c r="A63" s="248"/>
      <c r="B63" s="272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62"/>
      <c r="O63" s="273"/>
      <c r="P63" s="274"/>
    </row>
    <row r="64" spans="1:18" s="175" customFormat="1" ht="15" customHeight="1" x14ac:dyDescent="0.25">
      <c r="A64" s="249"/>
      <c r="B64" s="275"/>
      <c r="C64" s="477">
        <f>IFERROR(IF(LEN(O51)=0,"",IF(MONTH(O51+1)=MONTH(O51),O51+1,"")),"")</f>
        <v>44585</v>
      </c>
      <c r="D64" s="276"/>
      <c r="E64" s="477">
        <f>IFERROR(IF(LEN(C64)=0,"",IF(MONTH(C64+1)=MONTH(C64),C64+1,"")),"")</f>
        <v>44586</v>
      </c>
      <c r="F64" s="276"/>
      <c r="G64" s="477">
        <f>IFERROR(IF(LEN(E64)=0,"",IF(MONTH(E64+1)=MONTH(E64),E64+1,"")),"")</f>
        <v>44587</v>
      </c>
      <c r="H64" s="276"/>
      <c r="I64" s="477">
        <f>IFERROR(IF(LEN(G64)=0,"",IF(MONTH(G64+1)=MONTH(G64),G64+1,"")),"")</f>
        <v>44588</v>
      </c>
      <c r="J64" s="276"/>
      <c r="K64" s="477">
        <f>IFERROR(IF(LEN(I64)=0,"",IF(MONTH(I64+1)=MONTH(I64),I64+1,"")),"")</f>
        <v>44589</v>
      </c>
      <c r="L64" s="276"/>
      <c r="M64" s="477">
        <f>IFERROR(IF(LEN(K64)=0,"",IF(MONTH(K64+1)=MONTH(K64),K64+1,"")),"")</f>
        <v>44590</v>
      </c>
      <c r="N64" s="277"/>
      <c r="O64" s="477">
        <f>IFERROR(IF(LEN(M64)=0,"",IF(MONTH(M64+1)=MONTH(M64),M64+1,"")),"")</f>
        <v>44591</v>
      </c>
      <c r="P64" s="278"/>
    </row>
    <row r="65" spans="1:16" s="25" customFormat="1" ht="9.9499999999999993" customHeight="1" x14ac:dyDescent="0.25">
      <c r="A65" s="248"/>
      <c r="B65" s="272"/>
      <c r="C65" s="279"/>
      <c r="D65" s="273"/>
      <c r="E65" s="279"/>
      <c r="F65" s="273"/>
      <c r="G65" s="279"/>
      <c r="H65" s="273"/>
      <c r="I65" s="279"/>
      <c r="J65" s="273"/>
      <c r="K65" s="279"/>
      <c r="L65" s="273"/>
      <c r="M65" s="279"/>
      <c r="N65" s="280"/>
      <c r="O65" s="279"/>
      <c r="P65" s="274"/>
    </row>
    <row r="66" spans="1:16" s="174" customFormat="1" ht="15" customHeight="1" x14ac:dyDescent="0.25">
      <c r="A66" s="247"/>
      <c r="B66" s="265"/>
      <c r="C66" s="243" t="str">
        <f t="array" ref="C66">IFERROR(INDEX(Calc!$X$11:$X$25,SMALL(IF((C$64&gt;=Calc!$L$11:$L$25)*(C$64&lt;=Calc!$S$11:$S$25)*(Calc!$ES$11:$ES$25),ROW(Calc!$X$11:$X$25)-ROW(INDEX(Calc!$X$11:$X$25,1,1))+1),Calc!$EU17)),"")</f>
        <v>Laila Robinson</v>
      </c>
      <c r="D66" s="270"/>
      <c r="E66" s="243" t="str">
        <f t="array" ref="E66">IFERROR(INDEX(Calc!$X$11:$X$25,SMALL(IF((E$64&gt;=Calc!$L$11:$L$25)*(E$64&lt;=Calc!$S$11:$S$25)*(Calc!$ES$11:$ES$25),ROW(Calc!$X$11:$X$25)-ROW(INDEX(Calc!$X$11:$X$25,1,1))+1),Calc!$EU17)),"")</f>
        <v>Kane Watts</v>
      </c>
      <c r="F66" s="270"/>
      <c r="G66" s="243" t="str">
        <f t="array" ref="G66">IFERROR(INDEX(Calc!$X$11:$X$25,SMALL(IF((G$64&gt;=Calc!$L$11:$L$25)*(G$64&lt;=Calc!$S$11:$S$25)*(Calc!$ES$11:$ES$25),ROW(Calc!$X$11:$X$25)-ROW(INDEX(Calc!$X$11:$X$25,1,1))+1),Calc!$EU17)),"")</f>
        <v/>
      </c>
      <c r="H66" s="270"/>
      <c r="I66" s="243" t="str">
        <f t="array" ref="I66">IFERROR(INDEX(Calc!$X$11:$X$25,SMALL(IF((I$64&gt;=Calc!$L$11:$L$25)*(I$64&lt;=Calc!$S$11:$S$25)*(Calc!$ES$11:$ES$25),ROW(Calc!$X$11:$X$25)-ROW(INDEX(Calc!$X$11:$X$25,1,1))+1),Calc!$EU17)),"")</f>
        <v/>
      </c>
      <c r="J66" s="270"/>
      <c r="K66" s="243" t="str">
        <f t="array" ref="K66">IFERROR(INDEX(Calc!$X$11:$X$25,SMALL(IF((K$64&gt;=Calc!$L$11:$L$25)*(K$64&lt;=Calc!$S$11:$S$25)*(Calc!$ES$11:$ES$25),ROW(Calc!$X$11:$X$25)-ROW(INDEX(Calc!$X$11:$X$25,1,1))+1),Calc!$EU17)),"")</f>
        <v/>
      </c>
      <c r="L66" s="270"/>
      <c r="M66" s="243" t="str">
        <f t="array" ref="M66">IFERROR(INDEX(Calc!$X$11:$X$25,SMALL(IF((M$64&gt;=Calc!$L$11:$L$25)*(M$64&lt;=Calc!$S$11:$S$25)*(Calc!$ES$11:$ES$25),ROW(Calc!$X$11:$X$25)-ROW(INDEX(Calc!$X$11:$X$25,1,1))+1),Calc!$EU17)),"")</f>
        <v/>
      </c>
      <c r="N66" s="271"/>
      <c r="O66" s="243" t="str">
        <f t="array" ref="O66">IFERROR(INDEX(Calc!$X$11:$X$25,SMALL(IF((O$64&gt;=Calc!$L$11:$L$25)*(O$64&lt;=Calc!$S$11:$S$25)*(Calc!$ES$11:$ES$25),ROW(Calc!$X$11:$X$25)-ROW(INDEX(Calc!$X$11:$X$25,1,1))+1),Calc!$EU17)),"")</f>
        <v/>
      </c>
      <c r="P66" s="269"/>
    </row>
    <row r="67" spans="1:16" s="174" customFormat="1" ht="15" customHeight="1" x14ac:dyDescent="0.25">
      <c r="A67" s="247"/>
      <c r="B67" s="265"/>
      <c r="C67" s="243" t="str">
        <f t="array" ref="C67">IFERROR(INDEX(Calc!$X$11:$X$25,SMALL(IF((C$64&gt;=Calc!$L$11:$L$25)*(C$64&lt;=Calc!$S$11:$S$25)*(Calc!$ES$11:$ES$25),ROW(Calc!$X$11:$X$25)-ROW(INDEX(Calc!$X$11:$X$25,1,1))+1),Calc!$EU18)),"")</f>
        <v>Kane Watts</v>
      </c>
      <c r="D67" s="270"/>
      <c r="E67" s="243" t="str">
        <f t="array" ref="E67">IFERROR(INDEX(Calc!$X$11:$X$25,SMALL(IF((E$64&gt;=Calc!$L$11:$L$25)*(E$64&lt;=Calc!$S$11:$S$25)*(Calc!$ES$11:$ES$25),ROW(Calc!$X$11:$X$25)-ROW(INDEX(Calc!$X$11:$X$25,1,1))+1),Calc!$EU18)),"")</f>
        <v/>
      </c>
      <c r="F67" s="270"/>
      <c r="G67" s="243" t="str">
        <f t="array" ref="G67">IFERROR(INDEX(Calc!$X$11:$X$25,SMALL(IF((G$64&gt;=Calc!$L$11:$L$25)*(G$64&lt;=Calc!$S$11:$S$25)*(Calc!$ES$11:$ES$25),ROW(Calc!$X$11:$X$25)-ROW(INDEX(Calc!$X$11:$X$25,1,1))+1),Calc!$EU18)),"")</f>
        <v/>
      </c>
      <c r="H67" s="270"/>
      <c r="I67" s="243" t="str">
        <f t="array" ref="I67">IFERROR(INDEX(Calc!$X$11:$X$25,SMALL(IF((I$64&gt;=Calc!$L$11:$L$25)*(I$64&lt;=Calc!$S$11:$S$25)*(Calc!$ES$11:$ES$25),ROW(Calc!$X$11:$X$25)-ROW(INDEX(Calc!$X$11:$X$25,1,1))+1),Calc!$EU18)),"")</f>
        <v/>
      </c>
      <c r="J67" s="270"/>
      <c r="K67" s="243" t="str">
        <f t="array" ref="K67">IFERROR(INDEX(Calc!$X$11:$X$25,SMALL(IF((K$64&gt;=Calc!$L$11:$L$25)*(K$64&lt;=Calc!$S$11:$S$25)*(Calc!$ES$11:$ES$25),ROW(Calc!$X$11:$X$25)-ROW(INDEX(Calc!$X$11:$X$25,1,1))+1),Calc!$EU18)),"")</f>
        <v/>
      </c>
      <c r="L67" s="270"/>
      <c r="M67" s="243" t="str">
        <f t="array" ref="M67">IFERROR(INDEX(Calc!$X$11:$X$25,SMALL(IF((M$64&gt;=Calc!$L$11:$L$25)*(M$64&lt;=Calc!$S$11:$S$25)*(Calc!$ES$11:$ES$25),ROW(Calc!$X$11:$X$25)-ROW(INDEX(Calc!$X$11:$X$25,1,1))+1),Calc!$EU18)),"")</f>
        <v/>
      </c>
      <c r="N67" s="270"/>
      <c r="O67" s="243" t="str">
        <f t="array" ref="O67">IFERROR(INDEX(Calc!$X$11:$X$25,SMALL(IF((O$64&gt;=Calc!$L$11:$L$25)*(O$64&lt;=Calc!$S$11:$S$25)*(Calc!$ES$11:$ES$25),ROW(Calc!$X$11:$X$25)-ROW(INDEX(Calc!$X$11:$X$25,1,1))+1),Calc!$EU18)),"")</f>
        <v/>
      </c>
      <c r="P67" s="269"/>
    </row>
    <row r="68" spans="1:16" s="174" customFormat="1" ht="15" customHeight="1" x14ac:dyDescent="0.25">
      <c r="A68" s="247"/>
      <c r="B68" s="265"/>
      <c r="C68" s="243" t="str">
        <f t="array" ref="C68">IFERROR(INDEX(Calc!$X$11:$X$25,SMALL(IF((C$64&gt;=Calc!$L$11:$L$25)*(C$64&lt;=Calc!$S$11:$S$25)*(Calc!$ES$11:$ES$25),ROW(Calc!$X$11:$X$25)-ROW(INDEX(Calc!$X$11:$X$25,1,1))+1),Calc!$EU19)),"")</f>
        <v/>
      </c>
      <c r="D68" s="270"/>
      <c r="E68" s="243" t="str">
        <f t="array" ref="E68">IFERROR(INDEX(Calc!$X$11:$X$25,SMALL(IF((E$64&gt;=Calc!$L$11:$L$25)*(E$64&lt;=Calc!$S$11:$S$25)*(Calc!$ES$11:$ES$25),ROW(Calc!$X$11:$X$25)-ROW(INDEX(Calc!$X$11:$X$25,1,1))+1),Calc!$EU19)),"")</f>
        <v/>
      </c>
      <c r="F68" s="270"/>
      <c r="G68" s="243" t="str">
        <f t="array" ref="G68">IFERROR(INDEX(Calc!$X$11:$X$25,SMALL(IF((G$64&gt;=Calc!$L$11:$L$25)*(G$64&lt;=Calc!$S$11:$S$25)*(Calc!$ES$11:$ES$25),ROW(Calc!$X$11:$X$25)-ROW(INDEX(Calc!$X$11:$X$25,1,1))+1),Calc!$EU19)),"")</f>
        <v/>
      </c>
      <c r="H68" s="270"/>
      <c r="I68" s="243" t="str">
        <f t="array" ref="I68">IFERROR(INDEX(Calc!$X$11:$X$25,SMALL(IF((I$64&gt;=Calc!$L$11:$L$25)*(I$64&lt;=Calc!$S$11:$S$25)*(Calc!$ES$11:$ES$25),ROW(Calc!$X$11:$X$25)-ROW(INDEX(Calc!$X$11:$X$25,1,1))+1),Calc!$EU19)),"")</f>
        <v/>
      </c>
      <c r="J68" s="270"/>
      <c r="K68" s="243" t="str">
        <f t="array" ref="K68">IFERROR(INDEX(Calc!$X$11:$X$25,SMALL(IF((K$64&gt;=Calc!$L$11:$L$25)*(K$64&lt;=Calc!$S$11:$S$25)*(Calc!$ES$11:$ES$25),ROW(Calc!$X$11:$X$25)-ROW(INDEX(Calc!$X$11:$X$25,1,1))+1),Calc!$EU19)),"")</f>
        <v/>
      </c>
      <c r="L68" s="270"/>
      <c r="M68" s="243" t="str">
        <f t="array" ref="M68">IFERROR(INDEX(Calc!$X$11:$X$25,SMALL(IF((M$64&gt;=Calc!$L$11:$L$25)*(M$64&lt;=Calc!$S$11:$S$25)*(Calc!$ES$11:$ES$25),ROW(Calc!$X$11:$X$25)-ROW(INDEX(Calc!$X$11:$X$25,1,1))+1),Calc!$EU19)),"")</f>
        <v/>
      </c>
      <c r="N68" s="270"/>
      <c r="O68" s="243" t="str">
        <f t="array" ref="O68">IFERROR(INDEX(Calc!$X$11:$X$25,SMALL(IF((O$64&gt;=Calc!$L$11:$L$25)*(O$64&lt;=Calc!$S$11:$S$25)*(Calc!$ES$11:$ES$25),ROW(Calc!$X$11:$X$25)-ROW(INDEX(Calc!$X$11:$X$25,1,1))+1),Calc!$EU19)),"")</f>
        <v/>
      </c>
      <c r="P68" s="269"/>
    </row>
    <row r="69" spans="1:16" s="174" customFormat="1" ht="15" customHeight="1" x14ac:dyDescent="0.25">
      <c r="A69" s="247"/>
      <c r="B69" s="265"/>
      <c r="C69" s="243" t="str">
        <f t="array" ref="C69">IFERROR(INDEX(Calc!$X$11:$X$25,SMALL(IF((C$64&gt;=Calc!$L$11:$L$25)*(C$64&lt;=Calc!$S$11:$S$25)*(Calc!$ES$11:$ES$25),ROW(Calc!$X$11:$X$25)-ROW(INDEX(Calc!$X$11:$X$25,1,1))+1),Calc!$EU20)),"")</f>
        <v/>
      </c>
      <c r="D69" s="270"/>
      <c r="E69" s="243" t="str">
        <f t="array" ref="E69">IFERROR(INDEX(Calc!$X$11:$X$25,SMALL(IF((E$64&gt;=Calc!$L$11:$L$25)*(E$64&lt;=Calc!$S$11:$S$25)*(Calc!$ES$11:$ES$25),ROW(Calc!$X$11:$X$25)-ROW(INDEX(Calc!$X$11:$X$25,1,1))+1),Calc!$EU20)),"")</f>
        <v/>
      </c>
      <c r="F69" s="270"/>
      <c r="G69" s="243" t="str">
        <f t="array" ref="G69">IFERROR(INDEX(Calc!$X$11:$X$25,SMALL(IF((G$64&gt;=Calc!$L$11:$L$25)*(G$64&lt;=Calc!$S$11:$S$25)*(Calc!$ES$11:$ES$25),ROW(Calc!$X$11:$X$25)-ROW(INDEX(Calc!$X$11:$X$25,1,1))+1),Calc!$EU20)),"")</f>
        <v/>
      </c>
      <c r="H69" s="270"/>
      <c r="I69" s="243" t="str">
        <f t="array" ref="I69">IFERROR(INDEX(Calc!$X$11:$X$25,SMALL(IF((I$64&gt;=Calc!$L$11:$L$25)*(I$64&lt;=Calc!$S$11:$S$25)*(Calc!$ES$11:$ES$25),ROW(Calc!$X$11:$X$25)-ROW(INDEX(Calc!$X$11:$X$25,1,1))+1),Calc!$EU20)),"")</f>
        <v/>
      </c>
      <c r="J69" s="270"/>
      <c r="K69" s="243" t="str">
        <f t="array" ref="K69">IFERROR(INDEX(Calc!$X$11:$X$25,SMALL(IF((K$64&gt;=Calc!$L$11:$L$25)*(K$64&lt;=Calc!$S$11:$S$25)*(Calc!$ES$11:$ES$25),ROW(Calc!$X$11:$X$25)-ROW(INDEX(Calc!$X$11:$X$25,1,1))+1),Calc!$EU20)),"")</f>
        <v/>
      </c>
      <c r="L69" s="270"/>
      <c r="M69" s="243" t="str">
        <f t="array" ref="M69">IFERROR(INDEX(Calc!$X$11:$X$25,SMALL(IF((M$64&gt;=Calc!$L$11:$L$25)*(M$64&lt;=Calc!$S$11:$S$25)*(Calc!$ES$11:$ES$25),ROW(Calc!$X$11:$X$25)-ROW(INDEX(Calc!$X$11:$X$25,1,1))+1),Calc!$EU20)),"")</f>
        <v/>
      </c>
      <c r="N69" s="270"/>
      <c r="O69" s="243" t="str">
        <f t="array" ref="O69">IFERROR(INDEX(Calc!$X$11:$X$25,SMALL(IF((O$64&gt;=Calc!$L$11:$L$25)*(O$64&lt;=Calc!$S$11:$S$25)*(Calc!$ES$11:$ES$25),ROW(Calc!$X$11:$X$25)-ROW(INDEX(Calc!$X$11:$X$25,1,1))+1),Calc!$EU20)),"")</f>
        <v/>
      </c>
      <c r="P69" s="269"/>
    </row>
    <row r="70" spans="1:16" s="174" customFormat="1" ht="15" customHeight="1" x14ac:dyDescent="0.25">
      <c r="A70" s="247"/>
      <c r="B70" s="265"/>
      <c r="C70" s="243" t="str">
        <f t="array" ref="C70">IFERROR(INDEX(Calc!$X$11:$X$25,SMALL(IF((C$64&gt;=Calc!$L$11:$L$25)*(C$64&lt;=Calc!$S$11:$S$25)*(Calc!$ES$11:$ES$25),ROW(Calc!$X$11:$X$25)-ROW(INDEX(Calc!$X$11:$X$25,1,1))+1),Calc!$EU21)),"")</f>
        <v/>
      </c>
      <c r="D70" s="270"/>
      <c r="E70" s="243" t="str">
        <f t="array" ref="E70">IFERROR(INDEX(Calc!$X$11:$X$25,SMALL(IF((E$64&gt;=Calc!$L$11:$L$25)*(E$64&lt;=Calc!$S$11:$S$25)*(Calc!$ES$11:$ES$25),ROW(Calc!$X$11:$X$25)-ROW(INDEX(Calc!$X$11:$X$25,1,1))+1),Calc!$EU21)),"")</f>
        <v/>
      </c>
      <c r="F70" s="270"/>
      <c r="G70" s="243" t="str">
        <f t="array" ref="G70">IFERROR(INDEX(Calc!$X$11:$X$25,SMALL(IF((G$64&gt;=Calc!$L$11:$L$25)*(G$64&lt;=Calc!$S$11:$S$25)*(Calc!$ES$11:$ES$25),ROW(Calc!$X$11:$X$25)-ROW(INDEX(Calc!$X$11:$X$25,1,1))+1),Calc!$EU21)),"")</f>
        <v/>
      </c>
      <c r="H70" s="270"/>
      <c r="I70" s="243" t="str">
        <f t="array" ref="I70">IFERROR(INDEX(Calc!$X$11:$X$25,SMALL(IF((I$64&gt;=Calc!$L$11:$L$25)*(I$64&lt;=Calc!$S$11:$S$25)*(Calc!$ES$11:$ES$25),ROW(Calc!$X$11:$X$25)-ROW(INDEX(Calc!$X$11:$X$25,1,1))+1),Calc!$EU21)),"")</f>
        <v/>
      </c>
      <c r="J70" s="270"/>
      <c r="K70" s="243" t="str">
        <f t="array" ref="K70">IFERROR(INDEX(Calc!$X$11:$X$25,SMALL(IF((K$64&gt;=Calc!$L$11:$L$25)*(K$64&lt;=Calc!$S$11:$S$25)*(Calc!$ES$11:$ES$25),ROW(Calc!$X$11:$X$25)-ROW(INDEX(Calc!$X$11:$X$25,1,1))+1),Calc!$EU21)),"")</f>
        <v/>
      </c>
      <c r="L70" s="270"/>
      <c r="M70" s="243" t="str">
        <f t="array" ref="M70">IFERROR(INDEX(Calc!$X$11:$X$25,SMALL(IF((M$64&gt;=Calc!$L$11:$L$25)*(M$64&lt;=Calc!$S$11:$S$25)*(Calc!$ES$11:$ES$25),ROW(Calc!$X$11:$X$25)-ROW(INDEX(Calc!$X$11:$X$25,1,1))+1),Calc!$EU21)),"")</f>
        <v/>
      </c>
      <c r="N70" s="270"/>
      <c r="O70" s="243" t="str">
        <f t="array" ref="O70">IFERROR(INDEX(Calc!$X$11:$X$25,SMALL(IF((O$64&gt;=Calc!$L$11:$L$25)*(O$64&lt;=Calc!$S$11:$S$25)*(Calc!$ES$11:$ES$25),ROW(Calc!$X$11:$X$25)-ROW(INDEX(Calc!$X$11:$X$25,1,1))+1),Calc!$EU21)),"")</f>
        <v/>
      </c>
      <c r="P70" s="269"/>
    </row>
    <row r="71" spans="1:16" s="174" customFormat="1" ht="15" customHeight="1" x14ac:dyDescent="0.25">
      <c r="A71" s="247"/>
      <c r="B71" s="265"/>
      <c r="C71" s="243" t="str">
        <f t="array" ref="C71">IFERROR(INDEX(Calc!$X$11:$X$25,SMALL(IF((C$64&gt;=Calc!$L$11:$L$25)*(C$64&lt;=Calc!$S$11:$S$25)*(Calc!$ES$11:$ES$25),ROW(Calc!$X$11:$X$25)-ROW(INDEX(Calc!$X$11:$X$25,1,1))+1),Calc!$EU22)),"")</f>
        <v/>
      </c>
      <c r="D71" s="270"/>
      <c r="E71" s="243" t="str">
        <f t="array" ref="E71">IFERROR(INDEX(Calc!$X$11:$X$25,SMALL(IF((E$64&gt;=Calc!$L$11:$L$25)*(E$64&lt;=Calc!$S$11:$S$25)*(Calc!$ES$11:$ES$25),ROW(Calc!$X$11:$X$25)-ROW(INDEX(Calc!$X$11:$X$25,1,1))+1),Calc!$EU22)),"")</f>
        <v/>
      </c>
      <c r="F71" s="270"/>
      <c r="G71" s="243" t="str">
        <f t="array" ref="G71">IFERROR(INDEX(Calc!$X$11:$X$25,SMALL(IF((G$64&gt;=Calc!$L$11:$L$25)*(G$64&lt;=Calc!$S$11:$S$25)*(Calc!$ES$11:$ES$25),ROW(Calc!$X$11:$X$25)-ROW(INDEX(Calc!$X$11:$X$25,1,1))+1),Calc!$EU22)),"")</f>
        <v/>
      </c>
      <c r="H71" s="270"/>
      <c r="I71" s="243" t="str">
        <f t="array" ref="I71">IFERROR(INDEX(Calc!$X$11:$X$25,SMALL(IF((I$64&gt;=Calc!$L$11:$L$25)*(I$64&lt;=Calc!$S$11:$S$25)*(Calc!$ES$11:$ES$25),ROW(Calc!$X$11:$X$25)-ROW(INDEX(Calc!$X$11:$X$25,1,1))+1),Calc!$EU22)),"")</f>
        <v/>
      </c>
      <c r="J71" s="270"/>
      <c r="K71" s="243" t="str">
        <f t="array" ref="K71">IFERROR(INDEX(Calc!$X$11:$X$25,SMALL(IF((K$64&gt;=Calc!$L$11:$L$25)*(K$64&lt;=Calc!$S$11:$S$25)*(Calc!$ES$11:$ES$25),ROW(Calc!$X$11:$X$25)-ROW(INDEX(Calc!$X$11:$X$25,1,1))+1),Calc!$EU22)),"")</f>
        <v/>
      </c>
      <c r="L71" s="270"/>
      <c r="M71" s="243" t="str">
        <f t="array" ref="M71">IFERROR(INDEX(Calc!$X$11:$X$25,SMALL(IF((M$64&gt;=Calc!$L$11:$L$25)*(M$64&lt;=Calc!$S$11:$S$25)*(Calc!$ES$11:$ES$25),ROW(Calc!$X$11:$X$25)-ROW(INDEX(Calc!$X$11:$X$25,1,1))+1),Calc!$EU22)),"")</f>
        <v/>
      </c>
      <c r="N71" s="270"/>
      <c r="O71" s="243" t="str">
        <f t="array" ref="O71">IFERROR(INDEX(Calc!$X$11:$X$25,SMALL(IF((O$64&gt;=Calc!$L$11:$L$25)*(O$64&lt;=Calc!$S$11:$S$25)*(Calc!$ES$11:$ES$25),ROW(Calc!$X$11:$X$25)-ROW(INDEX(Calc!$X$11:$X$25,1,1))+1),Calc!$EU22)),"")</f>
        <v/>
      </c>
      <c r="P71" s="269"/>
    </row>
    <row r="72" spans="1:16" s="174" customFormat="1" ht="15" customHeight="1" x14ac:dyDescent="0.25">
      <c r="A72" s="247"/>
      <c r="B72" s="265"/>
      <c r="C72" s="243" t="str">
        <f t="array" ref="C72">IFERROR(INDEX(Calc!$X$11:$X$25,SMALL(IF((C$64&gt;=Calc!$L$11:$L$25)*(C$64&lt;=Calc!$S$11:$S$25)*(Calc!$ES$11:$ES$25),ROW(Calc!$X$11:$X$25)-ROW(INDEX(Calc!$X$11:$X$25,1,1))+1),Calc!$EU23)),"")</f>
        <v/>
      </c>
      <c r="D72" s="270"/>
      <c r="E72" s="243" t="str">
        <f t="array" ref="E72">IFERROR(INDEX(Calc!$X$11:$X$25,SMALL(IF((E$64&gt;=Calc!$L$11:$L$25)*(E$64&lt;=Calc!$S$11:$S$25)*(Calc!$ES$11:$ES$25),ROW(Calc!$X$11:$X$25)-ROW(INDEX(Calc!$X$11:$X$25,1,1))+1),Calc!$EU23)),"")</f>
        <v/>
      </c>
      <c r="F72" s="270"/>
      <c r="G72" s="243" t="str">
        <f t="array" ref="G72">IFERROR(INDEX(Calc!$X$11:$X$25,SMALL(IF((G$64&gt;=Calc!$L$11:$L$25)*(G$64&lt;=Calc!$S$11:$S$25)*(Calc!$ES$11:$ES$25),ROW(Calc!$X$11:$X$25)-ROW(INDEX(Calc!$X$11:$X$25,1,1))+1),Calc!$EU23)),"")</f>
        <v/>
      </c>
      <c r="H72" s="270"/>
      <c r="I72" s="243" t="str">
        <f t="array" ref="I72">IFERROR(INDEX(Calc!$X$11:$X$25,SMALL(IF((I$64&gt;=Calc!$L$11:$L$25)*(I$64&lt;=Calc!$S$11:$S$25)*(Calc!$ES$11:$ES$25),ROW(Calc!$X$11:$X$25)-ROW(INDEX(Calc!$X$11:$X$25,1,1))+1),Calc!$EU23)),"")</f>
        <v/>
      </c>
      <c r="J72" s="270"/>
      <c r="K72" s="243" t="str">
        <f t="array" ref="K72">IFERROR(INDEX(Calc!$X$11:$X$25,SMALL(IF((K$64&gt;=Calc!$L$11:$L$25)*(K$64&lt;=Calc!$S$11:$S$25)*(Calc!$ES$11:$ES$25),ROW(Calc!$X$11:$X$25)-ROW(INDEX(Calc!$X$11:$X$25,1,1))+1),Calc!$EU23)),"")</f>
        <v/>
      </c>
      <c r="L72" s="270"/>
      <c r="M72" s="243" t="str">
        <f t="array" ref="M72">IFERROR(INDEX(Calc!$X$11:$X$25,SMALL(IF((M$64&gt;=Calc!$L$11:$L$25)*(M$64&lt;=Calc!$S$11:$S$25)*(Calc!$ES$11:$ES$25),ROW(Calc!$X$11:$X$25)-ROW(INDEX(Calc!$X$11:$X$25,1,1))+1),Calc!$EU23)),"")</f>
        <v/>
      </c>
      <c r="N72" s="270"/>
      <c r="O72" s="243" t="str">
        <f t="array" ref="O72">IFERROR(INDEX(Calc!$X$11:$X$25,SMALL(IF((O$64&gt;=Calc!$L$11:$L$25)*(O$64&lt;=Calc!$S$11:$S$25)*(Calc!$ES$11:$ES$25),ROW(Calc!$X$11:$X$25)-ROW(INDEX(Calc!$X$11:$X$25,1,1))+1),Calc!$EU23)),"")</f>
        <v/>
      </c>
      <c r="P72" s="269"/>
    </row>
    <row r="73" spans="1:16" s="174" customFormat="1" ht="15" customHeight="1" x14ac:dyDescent="0.25">
      <c r="A73" s="247"/>
      <c r="B73" s="265"/>
      <c r="C73" s="243" t="str">
        <f t="array" ref="C73">IFERROR(INDEX(Calc!$X$11:$X$25,SMALL(IF((C$64&gt;=Calc!$L$11:$L$25)*(C$64&lt;=Calc!$S$11:$S$25)*(Calc!$ES$11:$ES$25),ROW(Calc!$X$11:$X$25)-ROW(INDEX(Calc!$X$11:$X$25,1,1))+1),Calc!$EU24)),"")</f>
        <v/>
      </c>
      <c r="D73" s="270"/>
      <c r="E73" s="243" t="str">
        <f t="array" ref="E73">IFERROR(INDEX(Calc!$X$11:$X$25,SMALL(IF((E$64&gt;=Calc!$L$11:$L$25)*(E$64&lt;=Calc!$S$11:$S$25)*(Calc!$ES$11:$ES$25),ROW(Calc!$X$11:$X$25)-ROW(INDEX(Calc!$X$11:$X$25,1,1))+1),Calc!$EU24)),"")</f>
        <v/>
      </c>
      <c r="F73" s="270"/>
      <c r="G73" s="243" t="str">
        <f t="array" ref="G73">IFERROR(INDEX(Calc!$X$11:$X$25,SMALL(IF((G$64&gt;=Calc!$L$11:$L$25)*(G$64&lt;=Calc!$S$11:$S$25)*(Calc!$ES$11:$ES$25),ROW(Calc!$X$11:$X$25)-ROW(INDEX(Calc!$X$11:$X$25,1,1))+1),Calc!$EU24)),"")</f>
        <v/>
      </c>
      <c r="H73" s="270"/>
      <c r="I73" s="243" t="str">
        <f t="array" ref="I73">IFERROR(INDEX(Calc!$X$11:$X$25,SMALL(IF((I$64&gt;=Calc!$L$11:$L$25)*(I$64&lt;=Calc!$S$11:$S$25)*(Calc!$ES$11:$ES$25),ROW(Calc!$X$11:$X$25)-ROW(INDEX(Calc!$X$11:$X$25,1,1))+1),Calc!$EU24)),"")</f>
        <v/>
      </c>
      <c r="J73" s="270"/>
      <c r="K73" s="243" t="str">
        <f t="array" ref="K73">IFERROR(INDEX(Calc!$X$11:$X$25,SMALL(IF((K$64&gt;=Calc!$L$11:$L$25)*(K$64&lt;=Calc!$S$11:$S$25)*(Calc!$ES$11:$ES$25),ROW(Calc!$X$11:$X$25)-ROW(INDEX(Calc!$X$11:$X$25,1,1))+1),Calc!$EU24)),"")</f>
        <v/>
      </c>
      <c r="L73" s="270"/>
      <c r="M73" s="243" t="str">
        <f t="array" ref="M73">IFERROR(INDEX(Calc!$X$11:$X$25,SMALL(IF((M$64&gt;=Calc!$L$11:$L$25)*(M$64&lt;=Calc!$S$11:$S$25)*(Calc!$ES$11:$ES$25),ROW(Calc!$X$11:$X$25)-ROW(INDEX(Calc!$X$11:$X$25,1,1))+1),Calc!$EU24)),"")</f>
        <v/>
      </c>
      <c r="N73" s="270"/>
      <c r="O73" s="243" t="str">
        <f t="array" ref="O73">IFERROR(INDEX(Calc!$X$11:$X$25,SMALL(IF((O$64&gt;=Calc!$L$11:$L$25)*(O$64&lt;=Calc!$S$11:$S$25)*(Calc!$ES$11:$ES$25),ROW(Calc!$X$11:$X$25)-ROW(INDEX(Calc!$X$11:$X$25,1,1))+1),Calc!$EU24)),"")</f>
        <v/>
      </c>
      <c r="P73" s="269"/>
    </row>
    <row r="74" spans="1:16" s="174" customFormat="1" ht="15" customHeight="1" x14ac:dyDescent="0.25">
      <c r="A74" s="247"/>
      <c r="B74" s="265"/>
      <c r="C74" s="243" t="str">
        <f t="array" ref="C74">IFERROR(INDEX(Calc!$X$11:$X$25,SMALL(IF((C$64&gt;=Calc!$L$11:$L$25)*(C$64&lt;=Calc!$S$11:$S$25)*(Calc!$ES$11:$ES$25),ROW(Calc!$X$11:$X$25)-ROW(INDEX(Calc!$X$11:$X$25,1,1))+1),Calc!$EU25)),"")</f>
        <v/>
      </c>
      <c r="D74" s="270"/>
      <c r="E74" s="243" t="str">
        <f t="array" ref="E74">IFERROR(INDEX(Calc!$X$11:$X$25,SMALL(IF((E$64&gt;=Calc!$L$11:$L$25)*(E$64&lt;=Calc!$S$11:$S$25)*(Calc!$ES$11:$ES$25),ROW(Calc!$X$11:$X$25)-ROW(INDEX(Calc!$X$11:$X$25,1,1))+1),Calc!$EU25)),"")</f>
        <v/>
      </c>
      <c r="F74" s="270"/>
      <c r="G74" s="243" t="str">
        <f t="array" ref="G74">IFERROR(INDEX(Calc!$X$11:$X$25,SMALL(IF((G$64&gt;=Calc!$L$11:$L$25)*(G$64&lt;=Calc!$S$11:$S$25)*(Calc!$ES$11:$ES$25),ROW(Calc!$X$11:$X$25)-ROW(INDEX(Calc!$X$11:$X$25,1,1))+1),Calc!$EU25)),"")</f>
        <v/>
      </c>
      <c r="H74" s="270"/>
      <c r="I74" s="243" t="str">
        <f t="array" ref="I74">IFERROR(INDEX(Calc!$X$11:$X$25,SMALL(IF((I$64&gt;=Calc!$L$11:$L$25)*(I$64&lt;=Calc!$S$11:$S$25)*(Calc!$ES$11:$ES$25),ROW(Calc!$X$11:$X$25)-ROW(INDEX(Calc!$X$11:$X$25,1,1))+1),Calc!$EU25)),"")</f>
        <v/>
      </c>
      <c r="J74" s="270"/>
      <c r="K74" s="243" t="str">
        <f t="array" ref="K74">IFERROR(INDEX(Calc!$X$11:$X$25,SMALL(IF((K$64&gt;=Calc!$L$11:$L$25)*(K$64&lt;=Calc!$S$11:$S$25)*(Calc!$ES$11:$ES$25),ROW(Calc!$X$11:$X$25)-ROW(INDEX(Calc!$X$11:$X$25,1,1))+1),Calc!$EU25)),"")</f>
        <v/>
      </c>
      <c r="L74" s="270"/>
      <c r="M74" s="243" t="str">
        <f t="array" ref="M74">IFERROR(INDEX(Calc!$X$11:$X$25,SMALL(IF((M$64&gt;=Calc!$L$11:$L$25)*(M$64&lt;=Calc!$S$11:$S$25)*(Calc!$ES$11:$ES$25),ROW(Calc!$X$11:$X$25)-ROW(INDEX(Calc!$X$11:$X$25,1,1))+1),Calc!$EU25)),"")</f>
        <v/>
      </c>
      <c r="N74" s="270"/>
      <c r="O74" s="243" t="str">
        <f t="array" ref="O74">IFERROR(INDEX(Calc!$X$11:$X$25,SMALL(IF((O$64&gt;=Calc!$L$11:$L$25)*(O$64&lt;=Calc!$S$11:$S$25)*(Calc!$ES$11:$ES$25),ROW(Calc!$X$11:$X$25)-ROW(INDEX(Calc!$X$11:$X$25,1,1))+1),Calc!$EU25)),"")</f>
        <v/>
      </c>
      <c r="P74" s="269"/>
    </row>
    <row r="75" spans="1:16" s="174" customFormat="1" ht="15" customHeight="1" x14ac:dyDescent="0.25">
      <c r="A75" s="247"/>
      <c r="B75" s="265"/>
      <c r="C75" s="243" t="str">
        <f t="array" ref="C75">IFERROR(INDEX(Calc!$X$11:$X$25,SMALL(IF((C$64&gt;=Calc!$L$11:$L$25)*(C$64&lt;=Calc!$S$11:$S$25)*(Calc!$ES$11:$ES$25),ROW(Calc!$X$11:$X$25)-ROW(INDEX(Calc!$X$11:$X$25,1,1))+1),Calc!$EU26)),"")</f>
        <v/>
      </c>
      <c r="D75" s="270"/>
      <c r="E75" s="243" t="str">
        <f t="array" ref="E75">IFERROR(INDEX(Calc!$X$11:$X$25,SMALL(IF((E$64&gt;=Calc!$L$11:$L$25)*(E$64&lt;=Calc!$S$11:$S$25)*(Calc!$ES$11:$ES$25),ROW(Calc!$X$11:$X$25)-ROW(INDEX(Calc!$X$11:$X$25,1,1))+1),Calc!$EU26)),"")</f>
        <v/>
      </c>
      <c r="F75" s="270"/>
      <c r="G75" s="243" t="str">
        <f t="array" ref="G75">IFERROR(INDEX(Calc!$X$11:$X$25,SMALL(IF((G$64&gt;=Calc!$L$11:$L$25)*(G$64&lt;=Calc!$S$11:$S$25)*(Calc!$ES$11:$ES$25),ROW(Calc!$X$11:$X$25)-ROW(INDEX(Calc!$X$11:$X$25,1,1))+1),Calc!$EU26)),"")</f>
        <v/>
      </c>
      <c r="H75" s="270"/>
      <c r="I75" s="243" t="str">
        <f t="array" ref="I75">IFERROR(INDEX(Calc!$X$11:$X$25,SMALL(IF((I$64&gt;=Calc!$L$11:$L$25)*(I$64&lt;=Calc!$S$11:$S$25)*(Calc!$ES$11:$ES$25),ROW(Calc!$X$11:$X$25)-ROW(INDEX(Calc!$X$11:$X$25,1,1))+1),Calc!$EU26)),"")</f>
        <v/>
      </c>
      <c r="J75" s="270"/>
      <c r="K75" s="243" t="str">
        <f t="array" ref="K75">IFERROR(INDEX(Calc!$X$11:$X$25,SMALL(IF((K$64&gt;=Calc!$L$11:$L$25)*(K$64&lt;=Calc!$S$11:$S$25)*(Calc!$ES$11:$ES$25),ROW(Calc!$X$11:$X$25)-ROW(INDEX(Calc!$X$11:$X$25,1,1))+1),Calc!$EU26)),"")</f>
        <v/>
      </c>
      <c r="L75" s="270"/>
      <c r="M75" s="243" t="str">
        <f t="array" ref="M75">IFERROR(INDEX(Calc!$X$11:$X$25,SMALL(IF((M$64&gt;=Calc!$L$11:$L$25)*(M$64&lt;=Calc!$S$11:$S$25)*(Calc!$ES$11:$ES$25),ROW(Calc!$X$11:$X$25)-ROW(INDEX(Calc!$X$11:$X$25,1,1))+1),Calc!$EU26)),"")</f>
        <v/>
      </c>
      <c r="N75" s="271"/>
      <c r="O75" s="243" t="str">
        <f t="array" ref="O75">IFERROR(INDEX(Calc!$X$11:$X$25,SMALL(IF((O$64&gt;=Calc!$L$11:$L$25)*(O$64&lt;=Calc!$S$11:$S$25)*(Calc!$ES$11:$ES$25),ROW(Calc!$X$11:$X$25)-ROW(INDEX(Calc!$X$11:$X$25,1,1))+1),Calc!$EU26)),"")</f>
        <v/>
      </c>
      <c r="P75" s="269"/>
    </row>
    <row r="76" spans="1:16" s="25" customFormat="1" ht="9.9499999999999993" customHeight="1" x14ac:dyDescent="0.25">
      <c r="A76" s="248"/>
      <c r="B76" s="272"/>
      <c r="C76" s="273"/>
      <c r="D76" s="273"/>
      <c r="E76" s="273"/>
      <c r="F76" s="273"/>
      <c r="G76" s="273"/>
      <c r="H76" s="273"/>
      <c r="I76" s="273"/>
      <c r="J76" s="273"/>
      <c r="K76" s="273"/>
      <c r="L76" s="273"/>
      <c r="M76" s="273"/>
      <c r="N76" s="62"/>
      <c r="O76" s="273"/>
      <c r="P76" s="274"/>
    </row>
    <row r="77" spans="1:16" s="175" customFormat="1" ht="15" customHeight="1" x14ac:dyDescent="0.25">
      <c r="A77" s="249"/>
      <c r="B77" s="275"/>
      <c r="C77" s="477">
        <f>IFERROR(IF(LEN(O64)=0,"",IF(MONTH(O64+1)=MONTH(O64),O64+1,"")),"")</f>
        <v>44592</v>
      </c>
      <c r="D77" s="276"/>
      <c r="E77" s="477" t="str">
        <f>IFERROR(IF(LEN(C77)=0,"",IF(MONTH(C77+1)=MONTH(C77),C77+1,"")),"")</f>
        <v/>
      </c>
      <c r="F77" s="276"/>
      <c r="G77" s="477"/>
      <c r="H77" s="276"/>
      <c r="I77" s="477"/>
      <c r="J77" s="276"/>
      <c r="K77" s="477"/>
      <c r="L77" s="276"/>
      <c r="M77" s="477"/>
      <c r="N77" s="281"/>
      <c r="O77" s="477"/>
      <c r="P77" s="278"/>
    </row>
    <row r="78" spans="1:16" s="25" customFormat="1" ht="9.9499999999999993" customHeight="1" x14ac:dyDescent="0.25">
      <c r="A78" s="248"/>
      <c r="B78" s="282"/>
      <c r="C78" s="280"/>
      <c r="D78" s="62"/>
      <c r="E78" s="280"/>
      <c r="F78" s="62"/>
      <c r="G78" s="477"/>
      <c r="H78" s="62"/>
      <c r="I78" s="477"/>
      <c r="J78" s="62"/>
      <c r="K78" s="477"/>
      <c r="L78" s="62"/>
      <c r="M78" s="477"/>
      <c r="N78" s="283"/>
      <c r="O78" s="477"/>
      <c r="P78" s="274"/>
    </row>
    <row r="79" spans="1:16" s="174" customFormat="1" ht="15" customHeight="1" x14ac:dyDescent="0.25">
      <c r="A79" s="247"/>
      <c r="B79" s="265"/>
      <c r="C79" s="243" t="str">
        <f t="array" ref="C79">IFERROR(INDEX(Calc!$X$11:$X$25,SMALL(IF((C$77&gt;=Calc!$L$11:$L$25)*(C$77&lt;=Calc!$S$11:$S$25)*(Calc!$ES$11:$ES$25),ROW(Calc!$X$11:$X$25)-ROW(INDEX(Calc!$X$11:$X$25,1,1))+1),Calc!$EU17)),"")</f>
        <v/>
      </c>
      <c r="D79" s="270"/>
      <c r="E79" s="243" t="str">
        <f t="array" ref="E79">IFERROR(INDEX(Calc!$X$11:$X$25,SMALL(IF((E$77&gt;=Calc!$L$11:$L$25)*(E$77&lt;=Calc!$S$11:$S$25)*(Calc!$ES$11:$ES$25),ROW(Calc!$X$11:$X$25)-ROW(INDEX(Calc!$X$11:$X$25,1,1))+1),Calc!$EU17)),"")</f>
        <v/>
      </c>
      <c r="F79" s="270"/>
      <c r="G79" s="298"/>
      <c r="H79" s="270"/>
      <c r="I79" s="298"/>
      <c r="J79" s="270"/>
      <c r="K79" s="298"/>
      <c r="L79" s="270"/>
      <c r="M79" s="298"/>
      <c r="N79" s="271"/>
      <c r="O79" s="298"/>
      <c r="P79" s="269"/>
    </row>
    <row r="80" spans="1:16" s="174" customFormat="1" ht="15" customHeight="1" x14ac:dyDescent="0.25">
      <c r="A80" s="247"/>
      <c r="B80" s="265"/>
      <c r="C80" s="243" t="str">
        <f t="array" ref="C80">IFERROR(INDEX(Calc!$X$11:$X$25,SMALL(IF((C$77&gt;=Calc!$L$11:$L$25)*(C$77&lt;=Calc!$S$11:$S$25)*(Calc!$ES$11:$ES$25),ROW(Calc!$X$11:$X$25)-ROW(INDEX(Calc!$X$11:$X$25,1,1))+1),Calc!$EU18)),"")</f>
        <v/>
      </c>
      <c r="D80" s="270"/>
      <c r="E80" s="243" t="str">
        <f t="array" ref="E80">IFERROR(INDEX(Calc!$X$11:$X$25,SMALL(IF((E$77&gt;=Calc!$L$11:$L$25)*(E$77&lt;=Calc!$S$11:$S$25)*(Calc!$ES$11:$ES$25),ROW(Calc!$X$11:$X$25)-ROW(INDEX(Calc!$X$11:$X$25,1,1))+1),Calc!$EU18)),"")</f>
        <v/>
      </c>
      <c r="F80" s="270"/>
      <c r="G80" s="298"/>
      <c r="H80" s="270"/>
      <c r="I80" s="298"/>
      <c r="J80" s="270"/>
      <c r="K80" s="298"/>
      <c r="L80" s="270"/>
      <c r="M80" s="298"/>
      <c r="N80" s="270"/>
      <c r="O80" s="298"/>
      <c r="P80" s="269"/>
    </row>
    <row r="81" spans="1:16" s="174" customFormat="1" ht="15" customHeight="1" x14ac:dyDescent="0.25">
      <c r="A81" s="247"/>
      <c r="B81" s="265"/>
      <c r="C81" s="243" t="str">
        <f t="array" ref="C81">IFERROR(INDEX(Calc!$X$11:$X$25,SMALL(IF((C$77&gt;=Calc!$L$11:$L$25)*(C$77&lt;=Calc!$S$11:$S$25)*(Calc!$ES$11:$ES$25),ROW(Calc!$X$11:$X$25)-ROW(INDEX(Calc!$X$11:$X$25,1,1))+1),Calc!$EU19)),"")</f>
        <v/>
      </c>
      <c r="D81" s="270"/>
      <c r="E81" s="243" t="str">
        <f t="array" ref="E81">IFERROR(INDEX(Calc!$X$11:$X$25,SMALL(IF((E$77&gt;=Calc!$L$11:$L$25)*(E$77&lt;=Calc!$S$11:$S$25)*(Calc!$ES$11:$ES$25),ROW(Calc!$X$11:$X$25)-ROW(INDEX(Calc!$X$11:$X$25,1,1))+1),Calc!$EU19)),"")</f>
        <v/>
      </c>
      <c r="F81" s="270"/>
      <c r="G81" s="298"/>
      <c r="H81" s="270"/>
      <c r="I81" s="298"/>
      <c r="J81" s="270"/>
      <c r="K81" s="298"/>
      <c r="L81" s="270"/>
      <c r="M81" s="298"/>
      <c r="N81" s="270"/>
      <c r="O81" s="298"/>
      <c r="P81" s="269"/>
    </row>
    <row r="82" spans="1:16" s="174" customFormat="1" ht="15" customHeight="1" x14ac:dyDescent="0.25">
      <c r="A82" s="247"/>
      <c r="B82" s="265"/>
      <c r="C82" s="243" t="str">
        <f t="array" ref="C82">IFERROR(INDEX(Calc!$X$11:$X$25,SMALL(IF((C$77&gt;=Calc!$L$11:$L$25)*(C$77&lt;=Calc!$S$11:$S$25)*(Calc!$ES$11:$ES$25),ROW(Calc!$X$11:$X$25)-ROW(INDEX(Calc!$X$11:$X$25,1,1))+1),Calc!$EU20)),"")</f>
        <v/>
      </c>
      <c r="D82" s="270"/>
      <c r="E82" s="243" t="str">
        <f t="array" ref="E82">IFERROR(INDEX(Calc!$X$11:$X$25,SMALL(IF((E$77&gt;=Calc!$L$11:$L$25)*(E$77&lt;=Calc!$S$11:$S$25)*(Calc!$ES$11:$ES$25),ROW(Calc!$X$11:$X$25)-ROW(INDEX(Calc!$X$11:$X$25,1,1))+1),Calc!$EU20)),"")</f>
        <v/>
      </c>
      <c r="F82" s="270"/>
      <c r="G82" s="298"/>
      <c r="H82" s="270"/>
      <c r="I82" s="298"/>
      <c r="J82" s="270"/>
      <c r="K82" s="298"/>
      <c r="L82" s="270"/>
      <c r="M82" s="298"/>
      <c r="N82" s="270"/>
      <c r="O82" s="298"/>
      <c r="P82" s="269"/>
    </row>
    <row r="83" spans="1:16" s="174" customFormat="1" ht="15" customHeight="1" x14ac:dyDescent="0.25">
      <c r="A83" s="247"/>
      <c r="B83" s="265"/>
      <c r="C83" s="243" t="str">
        <f t="array" ref="C83">IFERROR(INDEX(Calc!$X$11:$X$25,SMALL(IF((C$77&gt;=Calc!$L$11:$L$25)*(C$77&lt;=Calc!$S$11:$S$25)*(Calc!$ES$11:$ES$25),ROW(Calc!$X$11:$X$25)-ROW(INDEX(Calc!$X$11:$X$25,1,1))+1),Calc!$EU21)),"")</f>
        <v/>
      </c>
      <c r="D83" s="270"/>
      <c r="E83" s="243" t="str">
        <f t="array" ref="E83">IFERROR(INDEX(Calc!$X$11:$X$25,SMALL(IF((E$77&gt;=Calc!$L$11:$L$25)*(E$77&lt;=Calc!$S$11:$S$25)*(Calc!$ES$11:$ES$25),ROW(Calc!$X$11:$X$25)-ROW(INDEX(Calc!$X$11:$X$25,1,1))+1),Calc!$EU21)),"")</f>
        <v/>
      </c>
      <c r="F83" s="270"/>
      <c r="G83" s="298"/>
      <c r="H83" s="270"/>
      <c r="I83" s="298"/>
      <c r="J83" s="270"/>
      <c r="K83" s="298"/>
      <c r="L83" s="270"/>
      <c r="M83" s="298"/>
      <c r="N83" s="270"/>
      <c r="O83" s="298"/>
      <c r="P83" s="269"/>
    </row>
    <row r="84" spans="1:16" s="174" customFormat="1" ht="15" customHeight="1" x14ac:dyDescent="0.25">
      <c r="A84" s="247"/>
      <c r="B84" s="265"/>
      <c r="C84" s="243" t="str">
        <f t="array" ref="C84">IFERROR(INDEX(Calc!$X$11:$X$25,SMALL(IF((C$77&gt;=Calc!$L$11:$L$25)*(C$77&lt;=Calc!$S$11:$S$25)*(Calc!$ES$11:$ES$25),ROW(Calc!$X$11:$X$25)-ROW(INDEX(Calc!$X$11:$X$25,1,1))+1),Calc!$EU22)),"")</f>
        <v/>
      </c>
      <c r="D84" s="270"/>
      <c r="E84" s="243" t="str">
        <f t="array" ref="E84">IFERROR(INDEX(Calc!$X$11:$X$25,SMALL(IF((E$77&gt;=Calc!$L$11:$L$25)*(E$77&lt;=Calc!$S$11:$S$25)*(Calc!$ES$11:$ES$25),ROW(Calc!$X$11:$X$25)-ROW(INDEX(Calc!$X$11:$X$25,1,1))+1),Calc!$EU22)),"")</f>
        <v/>
      </c>
      <c r="F84" s="270"/>
      <c r="G84" s="298"/>
      <c r="H84" s="270"/>
      <c r="I84" s="298"/>
      <c r="J84" s="270"/>
      <c r="K84" s="298"/>
      <c r="L84" s="270"/>
      <c r="M84" s="298"/>
      <c r="N84" s="270"/>
      <c r="O84" s="298"/>
      <c r="P84" s="269"/>
    </row>
    <row r="85" spans="1:16" s="174" customFormat="1" ht="15" customHeight="1" x14ac:dyDescent="0.25">
      <c r="A85" s="247"/>
      <c r="B85" s="265"/>
      <c r="C85" s="243" t="str">
        <f t="array" ref="C85">IFERROR(INDEX(Calc!$X$11:$X$25,SMALL(IF((C$77&gt;=Calc!$L$11:$L$25)*(C$77&lt;=Calc!$S$11:$S$25)*(Calc!$ES$11:$ES$25),ROW(Calc!$X$11:$X$25)-ROW(INDEX(Calc!$X$11:$X$25,1,1))+1),Calc!$EU23)),"")</f>
        <v/>
      </c>
      <c r="D85" s="270"/>
      <c r="E85" s="243" t="str">
        <f t="array" ref="E85">IFERROR(INDEX(Calc!$X$11:$X$25,SMALL(IF((E$77&gt;=Calc!$L$11:$L$25)*(E$77&lt;=Calc!$S$11:$S$25)*(Calc!$ES$11:$ES$25),ROW(Calc!$X$11:$X$25)-ROW(INDEX(Calc!$X$11:$X$25,1,1))+1),Calc!$EU23)),"")</f>
        <v/>
      </c>
      <c r="F85" s="270"/>
      <c r="G85" s="298"/>
      <c r="H85" s="270"/>
      <c r="I85" s="298"/>
      <c r="J85" s="270"/>
      <c r="K85" s="298"/>
      <c r="L85" s="270"/>
      <c r="M85" s="298"/>
      <c r="N85" s="270"/>
      <c r="O85" s="298"/>
      <c r="P85" s="269"/>
    </row>
    <row r="86" spans="1:16" s="174" customFormat="1" ht="15" customHeight="1" x14ac:dyDescent="0.25">
      <c r="A86" s="247"/>
      <c r="B86" s="265"/>
      <c r="C86" s="243" t="str">
        <f t="array" ref="C86">IFERROR(INDEX(Calc!$X$11:$X$25,SMALL(IF((C$77&gt;=Calc!$L$11:$L$25)*(C$77&lt;=Calc!$S$11:$S$25)*(Calc!$ES$11:$ES$25),ROW(Calc!$X$11:$X$25)-ROW(INDEX(Calc!$X$11:$X$25,1,1))+1),Calc!$EU24)),"")</f>
        <v/>
      </c>
      <c r="D86" s="270"/>
      <c r="E86" s="243" t="str">
        <f t="array" ref="E86">IFERROR(INDEX(Calc!$X$11:$X$25,SMALL(IF((E$77&gt;=Calc!$L$11:$L$25)*(E$77&lt;=Calc!$S$11:$S$25)*(Calc!$ES$11:$ES$25),ROW(Calc!$X$11:$X$25)-ROW(INDEX(Calc!$X$11:$X$25,1,1))+1),Calc!$EU24)),"")</f>
        <v/>
      </c>
      <c r="F86" s="270"/>
      <c r="G86" s="298"/>
      <c r="H86" s="270"/>
      <c r="I86" s="298"/>
      <c r="J86" s="270"/>
      <c r="K86" s="298"/>
      <c r="L86" s="270"/>
      <c r="M86" s="298"/>
      <c r="N86" s="270"/>
      <c r="O86" s="298"/>
      <c r="P86" s="269"/>
    </row>
    <row r="87" spans="1:16" s="174" customFormat="1" ht="15" customHeight="1" x14ac:dyDescent="0.25">
      <c r="A87" s="247"/>
      <c r="B87" s="265"/>
      <c r="C87" s="243" t="str">
        <f t="array" ref="C87">IFERROR(INDEX(Calc!$X$11:$X$25,SMALL(IF((C$77&gt;=Calc!$L$11:$L$25)*(C$77&lt;=Calc!$S$11:$S$25)*(Calc!$ES$11:$ES$25),ROW(Calc!$X$11:$X$25)-ROW(INDEX(Calc!$X$11:$X$25,1,1))+1),Calc!$EU25)),"")</f>
        <v/>
      </c>
      <c r="D87" s="270"/>
      <c r="E87" s="243" t="str">
        <f t="array" ref="E87">IFERROR(INDEX(Calc!$X$11:$X$25,SMALL(IF((E$77&gt;=Calc!$L$11:$L$25)*(E$77&lt;=Calc!$S$11:$S$25)*(Calc!$ES$11:$ES$25),ROW(Calc!$X$11:$X$25)-ROW(INDEX(Calc!$X$11:$X$25,1,1))+1),Calc!$EU25)),"")</f>
        <v/>
      </c>
      <c r="F87" s="270"/>
      <c r="G87" s="298"/>
      <c r="H87" s="270"/>
      <c r="I87" s="298"/>
      <c r="J87" s="270"/>
      <c r="K87" s="298"/>
      <c r="L87" s="270"/>
      <c r="M87" s="298"/>
      <c r="N87" s="270"/>
      <c r="O87" s="298"/>
      <c r="P87" s="269"/>
    </row>
    <row r="88" spans="1:16" s="174" customFormat="1" ht="15" customHeight="1" x14ac:dyDescent="0.25">
      <c r="A88" s="247"/>
      <c r="B88" s="265"/>
      <c r="C88" s="243" t="str">
        <f t="array" ref="C88">IFERROR(INDEX(Calc!$X$11:$X$25,SMALL(IF((C$77&gt;=Calc!$L$11:$L$25)*(C$77&lt;=Calc!$S$11:$S$25)*(Calc!$ES$11:$ES$25),ROW(Calc!$X$11:$X$25)-ROW(INDEX(Calc!$X$11:$X$25,1,1))+1),Calc!$EU26)),"")</f>
        <v/>
      </c>
      <c r="D88" s="270"/>
      <c r="E88" s="243" t="str">
        <f t="array" ref="E88">IFERROR(INDEX(Calc!$X$11:$X$25,SMALL(IF((E$77&gt;=Calc!$L$11:$L$25)*(E$77&lt;=Calc!$S$11:$S$25)*(Calc!$ES$11:$ES$25),ROW(Calc!$X$11:$X$25)-ROW(INDEX(Calc!$X$11:$X$25,1,1))+1),Calc!$EU26)),"")</f>
        <v/>
      </c>
      <c r="F88" s="270"/>
      <c r="G88" s="298"/>
      <c r="H88" s="270"/>
      <c r="I88" s="298"/>
      <c r="J88" s="270"/>
      <c r="K88" s="298"/>
      <c r="L88" s="270"/>
      <c r="M88" s="298"/>
      <c r="N88" s="271"/>
      <c r="O88" s="298"/>
      <c r="P88" s="269"/>
    </row>
    <row r="89" spans="1:16" ht="9.9499999999999993" customHeight="1" x14ac:dyDescent="0.25">
      <c r="A89" s="45"/>
      <c r="B89" s="284"/>
      <c r="C89" s="285"/>
      <c r="D89" s="285"/>
      <c r="E89" s="285"/>
      <c r="F89" s="285"/>
      <c r="G89" s="285"/>
      <c r="H89" s="285"/>
      <c r="I89" s="285"/>
      <c r="J89" s="285"/>
      <c r="K89" s="285"/>
      <c r="L89" s="285"/>
      <c r="M89" s="285"/>
      <c r="N89" s="286"/>
      <c r="O89" s="285"/>
      <c r="P89" s="287"/>
    </row>
    <row r="90" spans="1:16" ht="9.9499999999999993" customHeight="1" x14ac:dyDescent="0.25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</row>
    <row r="91" spans="1:16" s="420" customFormat="1" ht="30" hidden="1" customHeight="1" outlineLevel="1" thickBot="1" x14ac:dyDescent="0.4">
      <c r="C91" s="473" t="s">
        <v>197</v>
      </c>
      <c r="D91" s="473"/>
      <c r="E91" s="476" t="str">
        <f>IFERROR(Calc!EY12&amp;" / "&amp;INDEX(Calc!FB14:FB25,Calc!EY13,1),"")</f>
        <v>2022 / February</v>
      </c>
      <c r="F91" s="473"/>
      <c r="N91" s="422"/>
      <c r="P91" s="423"/>
    </row>
    <row r="92" spans="1:16" ht="9.9499999999999993" hidden="1" customHeight="1" outlineLevel="1" x14ac:dyDescent="0.25">
      <c r="C92" s="171"/>
      <c r="D92" s="171"/>
      <c r="E92" s="171"/>
      <c r="F92" s="171"/>
      <c r="L92" s="171"/>
      <c r="M92" s="171"/>
      <c r="N92" s="171"/>
      <c r="O92" s="171"/>
      <c r="P92" s="171"/>
    </row>
    <row r="93" spans="1:16" ht="9.9499999999999993" hidden="1" customHeight="1" outlineLevel="1" x14ac:dyDescent="0.25">
      <c r="C93" s="171"/>
      <c r="D93" s="171"/>
      <c r="E93" s="171"/>
      <c r="F93" s="171"/>
      <c r="G93" s="171"/>
      <c r="H93" s="171"/>
      <c r="I93" s="171"/>
      <c r="L93" s="171"/>
      <c r="M93" s="171"/>
      <c r="N93" s="171"/>
      <c r="O93" s="171"/>
      <c r="P93" s="171"/>
    </row>
    <row r="94" spans="1:16" ht="9.9499999999999993" hidden="1" customHeight="1" outlineLevel="1" x14ac:dyDescent="0.25">
      <c r="B94" s="289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2"/>
    </row>
    <row r="95" spans="1:16" ht="20.100000000000001" hidden="1" customHeight="1" outlineLevel="1" x14ac:dyDescent="0.25">
      <c r="B95" s="290"/>
      <c r="C95" s="428" t="s">
        <v>15</v>
      </c>
      <c r="D95" s="254"/>
      <c r="E95" s="428" t="s">
        <v>125</v>
      </c>
      <c r="F95" s="254"/>
      <c r="G95" s="428" t="s">
        <v>16</v>
      </c>
      <c r="H95" s="254"/>
      <c r="I95" s="428" t="s">
        <v>17</v>
      </c>
      <c r="J95" s="254"/>
      <c r="K95" s="428" t="s">
        <v>18</v>
      </c>
      <c r="L95" s="254"/>
      <c r="M95" s="428" t="s">
        <v>19</v>
      </c>
      <c r="N95" s="255"/>
      <c r="O95" s="428" t="s">
        <v>20</v>
      </c>
      <c r="P95" s="256"/>
    </row>
    <row r="96" spans="1:16" ht="9.9499999999999993" hidden="1" customHeight="1" outlineLevel="1" x14ac:dyDescent="0.25">
      <c r="B96" s="291"/>
      <c r="C96" s="258"/>
      <c r="D96" s="258"/>
      <c r="E96" s="258"/>
      <c r="F96" s="258"/>
      <c r="G96" s="258"/>
      <c r="H96" s="258"/>
      <c r="I96" s="258"/>
      <c r="J96" s="258"/>
      <c r="K96" s="258"/>
      <c r="L96" s="258"/>
      <c r="M96" s="258"/>
      <c r="N96" s="259"/>
      <c r="O96" s="258"/>
      <c r="P96" s="260"/>
    </row>
    <row r="97" spans="2:16" hidden="1" outlineLevel="1" x14ac:dyDescent="0.25">
      <c r="B97" s="292"/>
      <c r="C97" s="477" t="str">
        <f>IFERROR(IF(WEEKDAY(Calc!EY14)=2,Calc!EY14,""),"")</f>
        <v/>
      </c>
      <c r="D97" s="262"/>
      <c r="E97" s="477">
        <f>IFERROR(IF(LEN(C97)&gt;0,C97+1,IF(WEEKDAY(Calc!EY14)=3,Calc!EY14,"")),"")</f>
        <v>44593</v>
      </c>
      <c r="F97" s="262"/>
      <c r="G97" s="477">
        <f>IFERROR(IF(LEN(E97)&gt;0,E97+1,IF(WEEKDAY(Calc!EY14)=4,Calc!EY14,"")),"")</f>
        <v>44594</v>
      </c>
      <c r="H97" s="262"/>
      <c r="I97" s="477">
        <f>IFERROR(IF(LEN(G97)&gt;0,G97+1,IF(WEEKDAY(Calc!EY14)=5,Calc!EY14,"")),"")</f>
        <v>44595</v>
      </c>
      <c r="J97" s="262"/>
      <c r="K97" s="477">
        <f>IFERROR(IF(LEN(I97)&gt;0,I97+1,IF(WEEKDAY(Calc!EY14)=6,Calc!EY14,"")),"")</f>
        <v>44596</v>
      </c>
      <c r="L97" s="262"/>
      <c r="M97" s="477">
        <f>IFERROR(IF(LEN(K97)&gt;0,K97+1,IF(WEEKDAY(Calc!EY14)=7,Calc!EY14,"")),"")</f>
        <v>44597</v>
      </c>
      <c r="N97" s="263"/>
      <c r="O97" s="477">
        <f>IFERROR(IF(LEN(M97)&gt;0,M97+1,IF(WEEKDAY(Calc!EY14)=1,Calc!EY14,"")),"")</f>
        <v>44598</v>
      </c>
      <c r="P97" s="264"/>
    </row>
    <row r="98" spans="2:16" ht="9.9499999999999993" hidden="1" customHeight="1" outlineLevel="1" x14ac:dyDescent="0.25">
      <c r="B98" s="293"/>
      <c r="C98" s="266"/>
      <c r="D98" s="267"/>
      <c r="E98" s="266"/>
      <c r="F98" s="267"/>
      <c r="G98" s="266"/>
      <c r="H98" s="267"/>
      <c r="I98" s="266"/>
      <c r="J98" s="267"/>
      <c r="K98" s="266"/>
      <c r="L98" s="267"/>
      <c r="M98" s="268"/>
      <c r="N98" s="268"/>
      <c r="O98" s="266"/>
      <c r="P98" s="269"/>
    </row>
    <row r="99" spans="2:16" hidden="1" outlineLevel="1" x14ac:dyDescent="0.25">
      <c r="B99" s="293"/>
      <c r="C99" s="243" t="str">
        <f t="array" ref="C99">IFERROR(INDEX(Calc!$X$11:$X$25,SMALL(IF((C$97&gt;=Calc!$L$11:$L$25)*(C$97&lt;=Calc!$S$11:$S$25)*(Calc!$ES$11:$ES$25),ROW(Calc!$X$11:$X$25)-ROW(INDEX(Calc!$X$11:$X$25,1,1))+1),Calc!$EU17)),"")</f>
        <v/>
      </c>
      <c r="D99" s="270"/>
      <c r="E99" s="243" t="str">
        <f t="array" ref="E99">IFERROR(INDEX(Calc!$X$11:$X$25,SMALL(IF((E$97&gt;=Calc!$L$11:$L$25)*(E$97&lt;=Calc!$S$11:$S$25)*(Calc!$ES$11:$ES$25),ROW(Calc!$X$11:$X$25)-ROW(INDEX(Calc!$X$11:$X$25,1,1))+1),Calc!$EU17)),"")</f>
        <v/>
      </c>
      <c r="F99" s="270"/>
      <c r="G99" s="243" t="str">
        <f t="array" ref="G99">IFERROR(INDEX(Calc!$X$11:$X$25,SMALL(IF((G$97&gt;=Calc!$L$11:$L$25)*(G$97&lt;=Calc!$S$11:$S$25)*(Calc!$ES$11:$ES$25),ROW(Calc!$X$11:$X$25)-ROW(INDEX(Calc!$X$11:$X$25,1,1))+1),Calc!$EU17)),"")</f>
        <v/>
      </c>
      <c r="H99" s="270"/>
      <c r="I99" s="243" t="str">
        <f t="array" ref="I99">IFERROR(INDEX(Calc!$X$11:$X$25,SMALL(IF((I$97&gt;=Calc!$L$11:$L$25)*(I$97&lt;=Calc!$S$11:$S$25)*(Calc!$ES$11:$ES$25),ROW(Calc!$X$11:$X$25)-ROW(INDEX(Calc!$X$11:$X$25,1,1))+1),Calc!$EU17)),"")</f>
        <v/>
      </c>
      <c r="J99" s="270"/>
      <c r="K99" s="243" t="str">
        <f t="array" ref="K99">IFERROR(INDEX(Calc!$X$11:$X$25,SMALL(IF((K$97&gt;=Calc!$L$11:$L$25)*(K$97&lt;=Calc!$S$11:$S$25)*(Calc!$ES$11:$ES$25),ROW(Calc!$X$11:$X$25)-ROW(INDEX(Calc!$X$11:$X$25,1,1))+1),Calc!$EU17)),"")</f>
        <v/>
      </c>
      <c r="L99" s="270"/>
      <c r="M99" s="243" t="str">
        <f t="array" ref="M99">IFERROR(INDEX(Calc!$X$11:$X$25,SMALL(IF((M$97&gt;=Calc!$L$11:$L$25)*(M$97&lt;=Calc!$S$11:$S$25)*(Calc!$ES$11:$ES$25),ROW(Calc!$X$11:$X$25)-ROW(INDEX(Calc!$X$11:$X$25,1,1))+1),Calc!$EU17)),"")</f>
        <v/>
      </c>
      <c r="N99" s="271"/>
      <c r="O99" s="243" t="str">
        <f t="array" ref="O99">IFERROR(INDEX(Calc!$X$11:$X$25,SMALL(IF((O$97&gt;=Calc!$L$11:$L$25)*(O$97&lt;=Calc!$S$11:$S$25)*(Calc!$ES$11:$ES$25),ROW(Calc!$X$11:$X$25)-ROW(INDEX(Calc!$X$11:$X$25,1,1))+1),Calc!$EU17)),"")</f>
        <v/>
      </c>
      <c r="P99" s="269"/>
    </row>
    <row r="100" spans="2:16" hidden="1" outlineLevel="1" x14ac:dyDescent="0.25">
      <c r="B100" s="293"/>
      <c r="C100" s="243" t="str">
        <f t="array" ref="C100">IFERROR(INDEX(Calc!$X$11:$X$25,SMALL(IF((C$97&gt;=Calc!$L$11:$L$25)*(C$97&lt;=Calc!$S$11:$S$25)*(Calc!$ES$11:$ES$25),ROW(Calc!$X$11:$X$25)-ROW(INDEX(Calc!$X$11:$X$25,1,1))+1),Calc!$EU18)),"")</f>
        <v/>
      </c>
      <c r="D100" s="270"/>
      <c r="E100" s="243" t="str">
        <f t="array" ref="E100">IFERROR(INDEX(Calc!$X$11:$X$25,SMALL(IF((E$97&gt;=Calc!$L$11:$L$25)*(E$97&lt;=Calc!$S$11:$S$25)*(Calc!$ES$11:$ES$25),ROW(Calc!$X$11:$X$25)-ROW(INDEX(Calc!$X$11:$X$25,1,1))+1),Calc!$EU18)),"")</f>
        <v/>
      </c>
      <c r="F100" s="270"/>
      <c r="G100" s="243" t="str">
        <f t="array" ref="G100">IFERROR(INDEX(Calc!$X$11:$X$25,SMALL(IF((G$97&gt;=Calc!$L$11:$L$25)*(G$97&lt;=Calc!$S$11:$S$25)*(Calc!$ES$11:$ES$25),ROW(Calc!$X$11:$X$25)-ROW(INDEX(Calc!$X$11:$X$25,1,1))+1),Calc!$EU18)),"")</f>
        <v/>
      </c>
      <c r="H100" s="270"/>
      <c r="I100" s="243" t="str">
        <f t="array" ref="I100">IFERROR(INDEX(Calc!$X$11:$X$25,SMALL(IF((I$97&gt;=Calc!$L$11:$L$25)*(I$97&lt;=Calc!$S$11:$S$25)*(Calc!$ES$11:$ES$25),ROW(Calc!$X$11:$X$25)-ROW(INDEX(Calc!$X$11:$X$25,1,1))+1),Calc!$EU18)),"")</f>
        <v/>
      </c>
      <c r="J100" s="270"/>
      <c r="K100" s="243" t="str">
        <f t="array" ref="K100">IFERROR(INDEX(Calc!$X$11:$X$25,SMALL(IF((K$97&gt;=Calc!$L$11:$L$25)*(K$97&lt;=Calc!$S$11:$S$25)*(Calc!$ES$11:$ES$25),ROW(Calc!$X$11:$X$25)-ROW(INDEX(Calc!$X$11:$X$25,1,1))+1),Calc!$EU18)),"")</f>
        <v/>
      </c>
      <c r="L100" s="270"/>
      <c r="M100" s="243" t="str">
        <f t="array" ref="M100">IFERROR(INDEX(Calc!$X$11:$X$25,SMALL(IF((M$97&gt;=Calc!$L$11:$L$25)*(M$97&lt;=Calc!$S$11:$S$25)*(Calc!$ES$11:$ES$25),ROW(Calc!$X$11:$X$25)-ROW(INDEX(Calc!$X$11:$X$25,1,1))+1),Calc!$EU18)),"")</f>
        <v/>
      </c>
      <c r="N100" s="270"/>
      <c r="O100" s="243" t="str">
        <f t="array" ref="O100">IFERROR(INDEX(Calc!$X$11:$X$25,SMALL(IF((O$97&gt;=Calc!$L$11:$L$25)*(O$97&lt;=Calc!$S$11:$S$25)*(Calc!$ES$11:$ES$25),ROW(Calc!$X$11:$X$25)-ROW(INDEX(Calc!$X$11:$X$25,1,1))+1),Calc!$EU18)),"")</f>
        <v/>
      </c>
      <c r="P100" s="269"/>
    </row>
    <row r="101" spans="2:16" hidden="1" outlineLevel="1" x14ac:dyDescent="0.25">
      <c r="B101" s="293"/>
      <c r="C101" s="243" t="str">
        <f t="array" ref="C101">IFERROR(INDEX(Calc!$X$11:$X$25,SMALL(IF((C$97&gt;=Calc!$L$11:$L$25)*(C$97&lt;=Calc!$S$11:$S$25)*(Calc!$ES$11:$ES$25),ROW(Calc!$X$11:$X$25)-ROW(INDEX(Calc!$X$11:$X$25,1,1))+1),Calc!$EU19)),"")</f>
        <v/>
      </c>
      <c r="D101" s="270"/>
      <c r="E101" s="243" t="str">
        <f t="array" ref="E101">IFERROR(INDEX(Calc!$X$11:$X$25,SMALL(IF((E$97&gt;=Calc!$L$11:$L$25)*(E$97&lt;=Calc!$S$11:$S$25)*(Calc!$ES$11:$ES$25),ROW(Calc!$X$11:$X$25)-ROW(INDEX(Calc!$X$11:$X$25,1,1))+1),Calc!$EU19)),"")</f>
        <v/>
      </c>
      <c r="F101" s="270"/>
      <c r="G101" s="243" t="str">
        <f t="array" ref="G101">IFERROR(INDEX(Calc!$X$11:$X$25,SMALL(IF((G$97&gt;=Calc!$L$11:$L$25)*(G$97&lt;=Calc!$S$11:$S$25)*(Calc!$ES$11:$ES$25),ROW(Calc!$X$11:$X$25)-ROW(INDEX(Calc!$X$11:$X$25,1,1))+1),Calc!$EU19)),"")</f>
        <v/>
      </c>
      <c r="H101" s="270"/>
      <c r="I101" s="243" t="str">
        <f t="array" ref="I101">IFERROR(INDEX(Calc!$X$11:$X$25,SMALL(IF((I$97&gt;=Calc!$L$11:$L$25)*(I$97&lt;=Calc!$S$11:$S$25)*(Calc!$ES$11:$ES$25),ROW(Calc!$X$11:$X$25)-ROW(INDEX(Calc!$X$11:$X$25,1,1))+1),Calc!$EU19)),"")</f>
        <v/>
      </c>
      <c r="J101" s="270"/>
      <c r="K101" s="243" t="str">
        <f t="array" ref="K101">IFERROR(INDEX(Calc!$X$11:$X$25,SMALL(IF((K$97&gt;=Calc!$L$11:$L$25)*(K$97&lt;=Calc!$S$11:$S$25)*(Calc!$ES$11:$ES$25),ROW(Calc!$X$11:$X$25)-ROW(INDEX(Calc!$X$11:$X$25,1,1))+1),Calc!$EU19)),"")</f>
        <v/>
      </c>
      <c r="L101" s="270"/>
      <c r="M101" s="243" t="str">
        <f t="array" ref="M101">IFERROR(INDEX(Calc!$X$11:$X$25,SMALL(IF((M$97&gt;=Calc!$L$11:$L$25)*(M$97&lt;=Calc!$S$11:$S$25)*(Calc!$ES$11:$ES$25),ROW(Calc!$X$11:$X$25)-ROW(INDEX(Calc!$X$11:$X$25,1,1))+1),Calc!$EU19)),"")</f>
        <v/>
      </c>
      <c r="N101" s="270"/>
      <c r="O101" s="243" t="str">
        <f t="array" ref="O101">IFERROR(INDEX(Calc!$X$11:$X$25,SMALL(IF((O$97&gt;=Calc!$L$11:$L$25)*(O$97&lt;=Calc!$S$11:$S$25)*(Calc!$ES$11:$ES$25),ROW(Calc!$X$11:$X$25)-ROW(INDEX(Calc!$X$11:$X$25,1,1))+1),Calc!$EU19)),"")</f>
        <v/>
      </c>
      <c r="P101" s="269"/>
    </row>
    <row r="102" spans="2:16" hidden="1" outlineLevel="1" x14ac:dyDescent="0.25">
      <c r="B102" s="293"/>
      <c r="C102" s="243" t="str">
        <f t="array" ref="C102">IFERROR(INDEX(Calc!$X$11:$X$25,SMALL(IF((C$97&gt;=Calc!$L$11:$L$25)*(C$97&lt;=Calc!$S$11:$S$25)*(Calc!$ES$11:$ES$25),ROW(Calc!$X$11:$X$25)-ROW(INDEX(Calc!$X$11:$X$25,1,1))+1),Calc!$EU20)),"")</f>
        <v/>
      </c>
      <c r="D102" s="270"/>
      <c r="E102" s="243" t="str">
        <f t="array" ref="E102">IFERROR(INDEX(Calc!$X$11:$X$25,SMALL(IF((E$97&gt;=Calc!$L$11:$L$25)*(E$97&lt;=Calc!$S$11:$S$25)*(Calc!$ES$11:$ES$25),ROW(Calc!$X$11:$X$25)-ROW(INDEX(Calc!$X$11:$X$25,1,1))+1),Calc!$EU20)),"")</f>
        <v/>
      </c>
      <c r="F102" s="270"/>
      <c r="G102" s="243" t="str">
        <f t="array" ref="G102">IFERROR(INDEX(Calc!$X$11:$X$25,SMALL(IF((G$97&gt;=Calc!$L$11:$L$25)*(G$97&lt;=Calc!$S$11:$S$25)*(Calc!$ES$11:$ES$25),ROW(Calc!$X$11:$X$25)-ROW(INDEX(Calc!$X$11:$X$25,1,1))+1),Calc!$EU20)),"")</f>
        <v/>
      </c>
      <c r="H102" s="270"/>
      <c r="I102" s="243" t="str">
        <f t="array" ref="I102">IFERROR(INDEX(Calc!$X$11:$X$25,SMALL(IF((I$97&gt;=Calc!$L$11:$L$25)*(I$97&lt;=Calc!$S$11:$S$25)*(Calc!$ES$11:$ES$25),ROW(Calc!$X$11:$X$25)-ROW(INDEX(Calc!$X$11:$X$25,1,1))+1),Calc!$EU20)),"")</f>
        <v/>
      </c>
      <c r="J102" s="270"/>
      <c r="K102" s="243" t="str">
        <f t="array" ref="K102">IFERROR(INDEX(Calc!$X$11:$X$25,SMALL(IF((K$97&gt;=Calc!$L$11:$L$25)*(K$97&lt;=Calc!$S$11:$S$25)*(Calc!$ES$11:$ES$25),ROW(Calc!$X$11:$X$25)-ROW(INDEX(Calc!$X$11:$X$25,1,1))+1),Calc!$EU20)),"")</f>
        <v/>
      </c>
      <c r="L102" s="270"/>
      <c r="M102" s="243" t="str">
        <f t="array" ref="M102">IFERROR(INDEX(Calc!$X$11:$X$25,SMALL(IF((M$97&gt;=Calc!$L$11:$L$25)*(M$97&lt;=Calc!$S$11:$S$25)*(Calc!$ES$11:$ES$25),ROW(Calc!$X$11:$X$25)-ROW(INDEX(Calc!$X$11:$X$25,1,1))+1),Calc!$EU20)),"")</f>
        <v/>
      </c>
      <c r="N102" s="270"/>
      <c r="O102" s="243" t="str">
        <f t="array" ref="O102">IFERROR(INDEX(Calc!$X$11:$X$25,SMALL(IF((O$97&gt;=Calc!$L$11:$L$25)*(O$97&lt;=Calc!$S$11:$S$25)*(Calc!$ES$11:$ES$25),ROW(Calc!$X$11:$X$25)-ROW(INDEX(Calc!$X$11:$X$25,1,1))+1),Calc!$EU20)),"")</f>
        <v/>
      </c>
      <c r="P102" s="269"/>
    </row>
    <row r="103" spans="2:16" hidden="1" outlineLevel="1" x14ac:dyDescent="0.25">
      <c r="B103" s="293"/>
      <c r="C103" s="243" t="str">
        <f t="array" ref="C103">IFERROR(INDEX(Calc!$X$11:$X$25,SMALL(IF((C$97&gt;=Calc!$L$11:$L$25)*(C$97&lt;=Calc!$S$11:$S$25)*(Calc!$ES$11:$ES$25),ROW(Calc!$X$11:$X$25)-ROW(INDEX(Calc!$X$11:$X$25,1,1))+1),Calc!$EU21)),"")</f>
        <v/>
      </c>
      <c r="D103" s="270"/>
      <c r="E103" s="243" t="str">
        <f t="array" ref="E103">IFERROR(INDEX(Calc!$X$11:$X$25,SMALL(IF((E$97&gt;=Calc!$L$11:$L$25)*(E$97&lt;=Calc!$S$11:$S$25)*(Calc!$ES$11:$ES$25),ROW(Calc!$X$11:$X$25)-ROW(INDEX(Calc!$X$11:$X$25,1,1))+1),Calc!$EU21)),"")</f>
        <v/>
      </c>
      <c r="F103" s="270"/>
      <c r="G103" s="243" t="str">
        <f t="array" ref="G103">IFERROR(INDEX(Calc!$X$11:$X$25,SMALL(IF((G$97&gt;=Calc!$L$11:$L$25)*(G$97&lt;=Calc!$S$11:$S$25)*(Calc!$ES$11:$ES$25),ROW(Calc!$X$11:$X$25)-ROW(INDEX(Calc!$X$11:$X$25,1,1))+1),Calc!$EU21)),"")</f>
        <v/>
      </c>
      <c r="H103" s="270"/>
      <c r="I103" s="243" t="str">
        <f t="array" ref="I103">IFERROR(INDEX(Calc!$X$11:$X$25,SMALL(IF((I$97&gt;=Calc!$L$11:$L$25)*(I$97&lt;=Calc!$S$11:$S$25)*(Calc!$ES$11:$ES$25),ROW(Calc!$X$11:$X$25)-ROW(INDEX(Calc!$X$11:$X$25,1,1))+1),Calc!$EU21)),"")</f>
        <v/>
      </c>
      <c r="J103" s="270"/>
      <c r="K103" s="243" t="str">
        <f t="array" ref="K103">IFERROR(INDEX(Calc!$X$11:$X$25,SMALL(IF((K$97&gt;=Calc!$L$11:$L$25)*(K$97&lt;=Calc!$S$11:$S$25)*(Calc!$ES$11:$ES$25),ROW(Calc!$X$11:$X$25)-ROW(INDEX(Calc!$X$11:$X$25,1,1))+1),Calc!$EU21)),"")</f>
        <v/>
      </c>
      <c r="L103" s="270"/>
      <c r="M103" s="243" t="str">
        <f t="array" ref="M103">IFERROR(INDEX(Calc!$X$11:$X$25,SMALL(IF((M$97&gt;=Calc!$L$11:$L$25)*(M$97&lt;=Calc!$S$11:$S$25)*(Calc!$ES$11:$ES$25),ROW(Calc!$X$11:$X$25)-ROW(INDEX(Calc!$X$11:$X$25,1,1))+1),Calc!$EU21)),"")</f>
        <v/>
      </c>
      <c r="N103" s="270"/>
      <c r="O103" s="243" t="str">
        <f t="array" ref="O103">IFERROR(INDEX(Calc!$X$11:$X$25,SMALL(IF((O$97&gt;=Calc!$L$11:$L$25)*(O$97&lt;=Calc!$S$11:$S$25)*(Calc!$ES$11:$ES$25),ROW(Calc!$X$11:$X$25)-ROW(INDEX(Calc!$X$11:$X$25,1,1))+1),Calc!$EU21)),"")</f>
        <v/>
      </c>
      <c r="P103" s="269"/>
    </row>
    <row r="104" spans="2:16" hidden="1" outlineLevel="1" x14ac:dyDescent="0.25">
      <c r="B104" s="293"/>
      <c r="C104" s="243" t="str">
        <f t="array" ref="C104">IFERROR(INDEX(Calc!$X$11:$X$25,SMALL(IF((C$97&gt;=Calc!$L$11:$L$25)*(C$97&lt;=Calc!$S$11:$S$25)*(Calc!$ES$11:$ES$25),ROW(Calc!$X$11:$X$25)-ROW(INDEX(Calc!$X$11:$X$25,1,1))+1),Calc!$EU22)),"")</f>
        <v/>
      </c>
      <c r="D104" s="270"/>
      <c r="E104" s="243" t="str">
        <f t="array" ref="E104">IFERROR(INDEX(Calc!$X$11:$X$25,SMALL(IF((E$97&gt;=Calc!$L$11:$L$25)*(E$97&lt;=Calc!$S$11:$S$25)*(Calc!$ES$11:$ES$25),ROW(Calc!$X$11:$X$25)-ROW(INDEX(Calc!$X$11:$X$25,1,1))+1),Calc!$EU22)),"")</f>
        <v/>
      </c>
      <c r="F104" s="270"/>
      <c r="G104" s="243" t="str">
        <f t="array" ref="G104">IFERROR(INDEX(Calc!$X$11:$X$25,SMALL(IF((G$97&gt;=Calc!$L$11:$L$25)*(G$97&lt;=Calc!$S$11:$S$25)*(Calc!$ES$11:$ES$25),ROW(Calc!$X$11:$X$25)-ROW(INDEX(Calc!$X$11:$X$25,1,1))+1),Calc!$EU22)),"")</f>
        <v/>
      </c>
      <c r="H104" s="270"/>
      <c r="I104" s="243" t="str">
        <f t="array" ref="I104">IFERROR(INDEX(Calc!$X$11:$X$25,SMALL(IF((I$97&gt;=Calc!$L$11:$L$25)*(I$97&lt;=Calc!$S$11:$S$25)*(Calc!$ES$11:$ES$25),ROW(Calc!$X$11:$X$25)-ROW(INDEX(Calc!$X$11:$X$25,1,1))+1),Calc!$EU22)),"")</f>
        <v/>
      </c>
      <c r="J104" s="270"/>
      <c r="K104" s="243" t="str">
        <f t="array" ref="K104">IFERROR(INDEX(Calc!$X$11:$X$25,SMALL(IF((K$97&gt;=Calc!$L$11:$L$25)*(K$97&lt;=Calc!$S$11:$S$25)*(Calc!$ES$11:$ES$25),ROW(Calc!$X$11:$X$25)-ROW(INDEX(Calc!$X$11:$X$25,1,1))+1),Calc!$EU22)),"")</f>
        <v/>
      </c>
      <c r="L104" s="270"/>
      <c r="M104" s="243" t="str">
        <f t="array" ref="M104">IFERROR(INDEX(Calc!$X$11:$X$25,SMALL(IF((M$97&gt;=Calc!$L$11:$L$25)*(M$97&lt;=Calc!$S$11:$S$25)*(Calc!$ES$11:$ES$25),ROW(Calc!$X$11:$X$25)-ROW(INDEX(Calc!$X$11:$X$25,1,1))+1),Calc!$EU22)),"")</f>
        <v/>
      </c>
      <c r="N104" s="270"/>
      <c r="O104" s="243" t="str">
        <f t="array" ref="O104">IFERROR(INDEX(Calc!$X$11:$X$25,SMALL(IF((O$97&gt;=Calc!$L$11:$L$25)*(O$97&lt;=Calc!$S$11:$S$25)*(Calc!$ES$11:$ES$25),ROW(Calc!$X$11:$X$25)-ROW(INDEX(Calc!$X$11:$X$25,1,1))+1),Calc!$EU22)),"")</f>
        <v/>
      </c>
      <c r="P104" s="269"/>
    </row>
    <row r="105" spans="2:16" hidden="1" outlineLevel="1" x14ac:dyDescent="0.25">
      <c r="B105" s="293"/>
      <c r="C105" s="243" t="str">
        <f t="array" ref="C105">IFERROR(INDEX(Calc!$X$11:$X$25,SMALL(IF((C$97&gt;=Calc!$L$11:$L$25)*(C$97&lt;=Calc!$S$11:$S$25)*(Calc!$ES$11:$ES$25),ROW(Calc!$X$11:$X$25)-ROW(INDEX(Calc!$X$11:$X$25,1,1))+1),Calc!$EU23)),"")</f>
        <v/>
      </c>
      <c r="D105" s="270"/>
      <c r="E105" s="243" t="str">
        <f t="array" ref="E105">IFERROR(INDEX(Calc!$X$11:$X$25,SMALL(IF((E$97&gt;=Calc!$L$11:$L$25)*(E$97&lt;=Calc!$S$11:$S$25)*(Calc!$ES$11:$ES$25),ROW(Calc!$X$11:$X$25)-ROW(INDEX(Calc!$X$11:$X$25,1,1))+1),Calc!$EU23)),"")</f>
        <v/>
      </c>
      <c r="F105" s="270"/>
      <c r="G105" s="243" t="str">
        <f t="array" ref="G105">IFERROR(INDEX(Calc!$X$11:$X$25,SMALL(IF((G$97&gt;=Calc!$L$11:$L$25)*(G$97&lt;=Calc!$S$11:$S$25)*(Calc!$ES$11:$ES$25),ROW(Calc!$X$11:$X$25)-ROW(INDEX(Calc!$X$11:$X$25,1,1))+1),Calc!$EU23)),"")</f>
        <v/>
      </c>
      <c r="H105" s="270"/>
      <c r="I105" s="243" t="str">
        <f t="array" ref="I105">IFERROR(INDEX(Calc!$X$11:$X$25,SMALL(IF((I$97&gt;=Calc!$L$11:$L$25)*(I$97&lt;=Calc!$S$11:$S$25)*(Calc!$ES$11:$ES$25),ROW(Calc!$X$11:$X$25)-ROW(INDEX(Calc!$X$11:$X$25,1,1))+1),Calc!$EU23)),"")</f>
        <v/>
      </c>
      <c r="J105" s="270"/>
      <c r="K105" s="243" t="str">
        <f t="array" ref="K105">IFERROR(INDEX(Calc!$X$11:$X$25,SMALL(IF((K$97&gt;=Calc!$L$11:$L$25)*(K$97&lt;=Calc!$S$11:$S$25)*(Calc!$ES$11:$ES$25),ROW(Calc!$X$11:$X$25)-ROW(INDEX(Calc!$X$11:$X$25,1,1))+1),Calc!$EU23)),"")</f>
        <v/>
      </c>
      <c r="L105" s="270"/>
      <c r="M105" s="243" t="str">
        <f t="array" ref="M105">IFERROR(INDEX(Calc!$X$11:$X$25,SMALL(IF((M$97&gt;=Calc!$L$11:$L$25)*(M$97&lt;=Calc!$S$11:$S$25)*(Calc!$ES$11:$ES$25),ROW(Calc!$X$11:$X$25)-ROW(INDEX(Calc!$X$11:$X$25,1,1))+1),Calc!$EU23)),"")</f>
        <v/>
      </c>
      <c r="N105" s="270"/>
      <c r="O105" s="243" t="str">
        <f t="array" ref="O105">IFERROR(INDEX(Calc!$X$11:$X$25,SMALL(IF((O$97&gt;=Calc!$L$11:$L$25)*(O$97&lt;=Calc!$S$11:$S$25)*(Calc!$ES$11:$ES$25),ROW(Calc!$X$11:$X$25)-ROW(INDEX(Calc!$X$11:$X$25,1,1))+1),Calc!$EU23)),"")</f>
        <v/>
      </c>
      <c r="P105" s="269"/>
    </row>
    <row r="106" spans="2:16" hidden="1" outlineLevel="1" x14ac:dyDescent="0.25">
      <c r="B106" s="293"/>
      <c r="C106" s="243" t="str">
        <f t="array" ref="C106">IFERROR(INDEX(Calc!$X$11:$X$25,SMALL(IF((C$97&gt;=Calc!$L$11:$L$25)*(C$97&lt;=Calc!$S$11:$S$25)*(Calc!$ES$11:$ES$25),ROW(Calc!$X$11:$X$25)-ROW(INDEX(Calc!$X$11:$X$25,1,1))+1),Calc!$EU24)),"")</f>
        <v/>
      </c>
      <c r="D106" s="270"/>
      <c r="E106" s="243" t="str">
        <f t="array" ref="E106">IFERROR(INDEX(Calc!$X$11:$X$25,SMALL(IF((E$97&gt;=Calc!$L$11:$L$25)*(E$97&lt;=Calc!$S$11:$S$25)*(Calc!$ES$11:$ES$25),ROW(Calc!$X$11:$X$25)-ROW(INDEX(Calc!$X$11:$X$25,1,1))+1),Calc!$EU24)),"")</f>
        <v/>
      </c>
      <c r="F106" s="270"/>
      <c r="G106" s="243" t="str">
        <f t="array" ref="G106">IFERROR(INDEX(Calc!$X$11:$X$25,SMALL(IF((G$97&gt;=Calc!$L$11:$L$25)*(G$97&lt;=Calc!$S$11:$S$25)*(Calc!$ES$11:$ES$25),ROW(Calc!$X$11:$X$25)-ROW(INDEX(Calc!$X$11:$X$25,1,1))+1),Calc!$EU24)),"")</f>
        <v/>
      </c>
      <c r="H106" s="270"/>
      <c r="I106" s="243" t="str">
        <f t="array" ref="I106">IFERROR(INDEX(Calc!$X$11:$X$25,SMALL(IF((I$97&gt;=Calc!$L$11:$L$25)*(I$97&lt;=Calc!$S$11:$S$25)*(Calc!$ES$11:$ES$25),ROW(Calc!$X$11:$X$25)-ROW(INDEX(Calc!$X$11:$X$25,1,1))+1),Calc!$EU24)),"")</f>
        <v/>
      </c>
      <c r="J106" s="270"/>
      <c r="K106" s="243" t="str">
        <f t="array" ref="K106">IFERROR(INDEX(Calc!$X$11:$X$25,SMALL(IF((K$97&gt;=Calc!$L$11:$L$25)*(K$97&lt;=Calc!$S$11:$S$25)*(Calc!$ES$11:$ES$25),ROW(Calc!$X$11:$X$25)-ROW(INDEX(Calc!$X$11:$X$25,1,1))+1),Calc!$EU24)),"")</f>
        <v/>
      </c>
      <c r="L106" s="270"/>
      <c r="M106" s="243" t="str">
        <f t="array" ref="M106">IFERROR(INDEX(Calc!$X$11:$X$25,SMALL(IF((M$97&gt;=Calc!$L$11:$L$25)*(M$97&lt;=Calc!$S$11:$S$25)*(Calc!$ES$11:$ES$25),ROW(Calc!$X$11:$X$25)-ROW(INDEX(Calc!$X$11:$X$25,1,1))+1),Calc!$EU24)),"")</f>
        <v/>
      </c>
      <c r="N106" s="270"/>
      <c r="O106" s="243" t="str">
        <f t="array" ref="O106">IFERROR(INDEX(Calc!$X$11:$X$25,SMALL(IF((O$97&gt;=Calc!$L$11:$L$25)*(O$97&lt;=Calc!$S$11:$S$25)*(Calc!$ES$11:$ES$25),ROW(Calc!$X$11:$X$25)-ROW(INDEX(Calc!$X$11:$X$25,1,1))+1),Calc!$EU24)),"")</f>
        <v/>
      </c>
      <c r="P106" s="269"/>
    </row>
    <row r="107" spans="2:16" hidden="1" outlineLevel="1" x14ac:dyDescent="0.25">
      <c r="B107" s="293"/>
      <c r="C107" s="243" t="str">
        <f t="array" ref="C107">IFERROR(INDEX(Calc!$X$11:$X$25,SMALL(IF((C$97&gt;=Calc!$L$11:$L$25)*(C$97&lt;=Calc!$S$11:$S$25)*(Calc!$ES$11:$ES$25),ROW(Calc!$X$11:$X$25)-ROW(INDEX(Calc!$X$11:$X$25,1,1))+1),Calc!$EU25)),"")</f>
        <v/>
      </c>
      <c r="D107" s="270"/>
      <c r="E107" s="243" t="str">
        <f t="array" ref="E107">IFERROR(INDEX(Calc!$X$11:$X$25,SMALL(IF((E$97&gt;=Calc!$L$11:$L$25)*(E$97&lt;=Calc!$S$11:$S$25)*(Calc!$ES$11:$ES$25),ROW(Calc!$X$11:$X$25)-ROW(INDEX(Calc!$X$11:$X$25,1,1))+1),Calc!$EU25)),"")</f>
        <v/>
      </c>
      <c r="F107" s="270"/>
      <c r="G107" s="243" t="str">
        <f t="array" ref="G107">IFERROR(INDEX(Calc!$X$11:$X$25,SMALL(IF((G$97&gt;=Calc!$L$11:$L$25)*(G$97&lt;=Calc!$S$11:$S$25)*(Calc!$ES$11:$ES$25),ROW(Calc!$X$11:$X$25)-ROW(INDEX(Calc!$X$11:$X$25,1,1))+1),Calc!$EU25)),"")</f>
        <v/>
      </c>
      <c r="H107" s="270"/>
      <c r="I107" s="243" t="str">
        <f t="array" ref="I107">IFERROR(INDEX(Calc!$X$11:$X$25,SMALL(IF((I$97&gt;=Calc!$L$11:$L$25)*(I$97&lt;=Calc!$S$11:$S$25)*(Calc!$ES$11:$ES$25),ROW(Calc!$X$11:$X$25)-ROW(INDEX(Calc!$X$11:$X$25,1,1))+1),Calc!$EU25)),"")</f>
        <v/>
      </c>
      <c r="J107" s="270"/>
      <c r="K107" s="243" t="str">
        <f t="array" ref="K107">IFERROR(INDEX(Calc!$X$11:$X$25,SMALL(IF((K$97&gt;=Calc!$L$11:$L$25)*(K$97&lt;=Calc!$S$11:$S$25)*(Calc!$ES$11:$ES$25),ROW(Calc!$X$11:$X$25)-ROW(INDEX(Calc!$X$11:$X$25,1,1))+1),Calc!$EU25)),"")</f>
        <v/>
      </c>
      <c r="L107" s="270"/>
      <c r="M107" s="243" t="str">
        <f t="array" ref="M107">IFERROR(INDEX(Calc!$X$11:$X$25,SMALL(IF((M$97&gt;=Calc!$L$11:$L$25)*(M$97&lt;=Calc!$S$11:$S$25)*(Calc!$ES$11:$ES$25),ROW(Calc!$X$11:$X$25)-ROW(INDEX(Calc!$X$11:$X$25,1,1))+1),Calc!$EU25)),"")</f>
        <v/>
      </c>
      <c r="N107" s="270"/>
      <c r="O107" s="243" t="str">
        <f t="array" ref="O107">IFERROR(INDEX(Calc!$X$11:$X$25,SMALL(IF((O$97&gt;=Calc!$L$11:$L$25)*(O$97&lt;=Calc!$S$11:$S$25)*(Calc!$ES$11:$ES$25),ROW(Calc!$X$11:$X$25)-ROW(INDEX(Calc!$X$11:$X$25,1,1))+1),Calc!$EU25)),"")</f>
        <v/>
      </c>
      <c r="P107" s="269"/>
    </row>
    <row r="108" spans="2:16" hidden="1" outlineLevel="1" x14ac:dyDescent="0.25">
      <c r="B108" s="293"/>
      <c r="C108" s="243" t="str">
        <f t="array" ref="C108">IFERROR(INDEX(Calc!$X$11:$X$25,SMALL(IF((C$97&gt;=Calc!$L$11:$L$25)*(C$97&lt;=Calc!$S$11:$S$25)*(Calc!$ES$11:$ES$25),ROW(Calc!$X$11:$X$25)-ROW(INDEX(Calc!$X$11:$X$25,1,1))+1),Calc!$EU26)),"")</f>
        <v/>
      </c>
      <c r="D108" s="270"/>
      <c r="E108" s="243" t="str">
        <f t="array" ref="E108">IFERROR(INDEX(Calc!$X$11:$X$25,SMALL(IF((E$97&gt;=Calc!$L$11:$L$25)*(E$97&lt;=Calc!$S$11:$S$25)*(Calc!$ES$11:$ES$25),ROW(Calc!$X$11:$X$25)-ROW(INDEX(Calc!$X$11:$X$25,1,1))+1),Calc!$EU26)),"")</f>
        <v/>
      </c>
      <c r="F108" s="270"/>
      <c r="G108" s="243" t="str">
        <f t="array" ref="G108">IFERROR(INDEX(Calc!$X$11:$X$25,SMALL(IF((G$97&gt;=Calc!$L$11:$L$25)*(G$97&lt;=Calc!$S$11:$S$25)*(Calc!$ES$11:$ES$25),ROW(Calc!$X$11:$X$25)-ROW(INDEX(Calc!$X$11:$X$25,1,1))+1),Calc!$EU26)),"")</f>
        <v/>
      </c>
      <c r="H108" s="270"/>
      <c r="I108" s="243" t="str">
        <f t="array" ref="I108">IFERROR(INDEX(Calc!$X$11:$X$25,SMALL(IF((I$97&gt;=Calc!$L$11:$L$25)*(I$97&lt;=Calc!$S$11:$S$25)*(Calc!$ES$11:$ES$25),ROW(Calc!$X$11:$X$25)-ROW(INDEX(Calc!$X$11:$X$25,1,1))+1),Calc!$EU26)),"")</f>
        <v/>
      </c>
      <c r="J108" s="270"/>
      <c r="K108" s="243" t="str">
        <f t="array" ref="K108">IFERROR(INDEX(Calc!$X$11:$X$25,SMALL(IF((K$97&gt;=Calc!$L$11:$L$25)*(K$97&lt;=Calc!$S$11:$S$25)*(Calc!$ES$11:$ES$25),ROW(Calc!$X$11:$X$25)-ROW(INDEX(Calc!$X$11:$X$25,1,1))+1),Calc!$EU26)),"")</f>
        <v/>
      </c>
      <c r="L108" s="270"/>
      <c r="M108" s="243" t="str">
        <f t="array" ref="M108">IFERROR(INDEX(Calc!$X$11:$X$25,SMALL(IF((M$97&gt;=Calc!$L$11:$L$25)*(M$97&lt;=Calc!$S$11:$S$25)*(Calc!$ES$11:$ES$25),ROW(Calc!$X$11:$X$25)-ROW(INDEX(Calc!$X$11:$X$25,1,1))+1),Calc!$EU26)),"")</f>
        <v/>
      </c>
      <c r="N108" s="271"/>
      <c r="O108" s="243" t="str">
        <f t="array" ref="O108">IFERROR(INDEX(Calc!$X$11:$X$25,SMALL(IF((O$97&gt;=Calc!$L$11:$L$25)*(O$97&lt;=Calc!$S$11:$S$25)*(Calc!$ES$11:$ES$25),ROW(Calc!$X$11:$X$25)-ROW(INDEX(Calc!$X$11:$X$25,1,1))+1),Calc!$EU26)),"")</f>
        <v/>
      </c>
      <c r="P108" s="269"/>
    </row>
    <row r="109" spans="2:16" hidden="1" outlineLevel="1" x14ac:dyDescent="0.25">
      <c r="B109" s="282"/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62"/>
      <c r="O109" s="273"/>
      <c r="P109" s="274"/>
    </row>
    <row r="110" spans="2:16" hidden="1" outlineLevel="1" x14ac:dyDescent="0.25">
      <c r="B110" s="294"/>
      <c r="C110" s="477">
        <f>IFERROR(IF(LEN(O97)=0,"",IF(MONTH(O97+1)=MONTH(O97),O97+1,"")),"")</f>
        <v>44599</v>
      </c>
      <c r="D110" s="276"/>
      <c r="E110" s="477">
        <f>IFERROR(IF(LEN(C110)=0,"",IF(MONTH(C110+1)=MONTH(C110),C110+1,"")),"")</f>
        <v>44600</v>
      </c>
      <c r="F110" s="276"/>
      <c r="G110" s="477">
        <f>IFERROR(IF(LEN(E110)=0,"",IF(MONTH(E110+1)=MONTH(E110),E110+1,"")),"")</f>
        <v>44601</v>
      </c>
      <c r="H110" s="276"/>
      <c r="I110" s="477">
        <f>IFERROR(IF(LEN(G110)=0,"",IF(MONTH(G110+1)=MONTH(G110),G110+1,"")),"")</f>
        <v>44602</v>
      </c>
      <c r="J110" s="276"/>
      <c r="K110" s="477">
        <f>IFERROR(IF(LEN(I110)=0,"",IF(MONTH(I110+1)=MONTH(I110),I110+1,"")),"")</f>
        <v>44603</v>
      </c>
      <c r="L110" s="276"/>
      <c r="M110" s="477">
        <f>IFERROR(IF(LEN(K110)=0,"",IF(MONTH(K110+1)=MONTH(K110),K110+1,"")),"")</f>
        <v>44604</v>
      </c>
      <c r="N110" s="277"/>
      <c r="O110" s="477">
        <f>IFERROR(IF(LEN(M110)=0,"",IF(MONTH(M110+1)=MONTH(M110),M110+1,"")),"")</f>
        <v>44605</v>
      </c>
      <c r="P110" s="278"/>
    </row>
    <row r="111" spans="2:16" ht="9.9499999999999993" hidden="1" customHeight="1" outlineLevel="1" x14ac:dyDescent="0.25">
      <c r="B111" s="282"/>
      <c r="C111" s="279"/>
      <c r="D111" s="273"/>
      <c r="E111" s="279"/>
      <c r="F111" s="273"/>
      <c r="G111" s="279"/>
      <c r="H111" s="273"/>
      <c r="I111" s="279"/>
      <c r="J111" s="273"/>
      <c r="K111" s="279"/>
      <c r="L111" s="273"/>
      <c r="M111" s="279"/>
      <c r="N111" s="280"/>
      <c r="O111" s="279"/>
      <c r="P111" s="274"/>
    </row>
    <row r="112" spans="2:16" hidden="1" outlineLevel="1" x14ac:dyDescent="0.25">
      <c r="B112" s="293"/>
      <c r="C112" s="243" t="str">
        <f t="array" ref="C112">IFERROR(INDEX(Calc!$X$11:$X$25,SMALL(IF((C$110&gt;=Calc!$L$11:$L$25)*(C$110&lt;=Calc!$S$11:$S$25)*(Calc!$ES$11:$ES$25),ROW(Calc!$X$11:$X$25)-ROW(INDEX(Calc!$X$11:$X$25,1,1))+1),Calc!$EU17)),"")</f>
        <v/>
      </c>
      <c r="D112" s="270"/>
      <c r="E112" s="243" t="str">
        <f t="array" ref="E112">IFERROR(INDEX(Calc!$X$11:$X$25,SMALL(IF((E$110&gt;=Calc!$L$11:$L$25)*(E$110&lt;=Calc!$S$11:$S$25)*(Calc!$ES$11:$ES$25),ROW(Calc!$X$11:$X$25)-ROW(INDEX(Calc!$X$11:$X$25,1,1))+1),Calc!$EU17)),"")</f>
        <v>Jonah Peterson</v>
      </c>
      <c r="F112" s="270"/>
      <c r="G112" s="243" t="str">
        <f t="array" ref="G112">IFERROR(INDEX(Calc!$X$11:$X$25,SMALL(IF((G$110&gt;=Calc!$L$11:$L$25)*(G$110&lt;=Calc!$S$11:$S$25)*(Calc!$ES$11:$ES$25),ROW(Calc!$X$11:$X$25)-ROW(INDEX(Calc!$X$11:$X$25,1,1))+1),Calc!$EU17)),"")</f>
        <v>Jonah Peterson</v>
      </c>
      <c r="H112" s="270"/>
      <c r="I112" s="243" t="str">
        <f t="array" ref="I112">IFERROR(INDEX(Calc!$X$11:$X$25,SMALL(IF((I$110&gt;=Calc!$L$11:$L$25)*(I$110&lt;=Calc!$S$11:$S$25)*(Calc!$ES$11:$ES$25),ROW(Calc!$X$11:$X$25)-ROW(INDEX(Calc!$X$11:$X$25,1,1))+1),Calc!$EU17)),"")</f>
        <v>Jonah Peterson</v>
      </c>
      <c r="J112" s="270"/>
      <c r="K112" s="243" t="str">
        <f t="array" ref="K112">IFERROR(INDEX(Calc!$X$11:$X$25,SMALL(IF((K$110&gt;=Calc!$L$11:$L$25)*(K$110&lt;=Calc!$S$11:$S$25)*(Calc!$ES$11:$ES$25),ROW(Calc!$X$11:$X$25)-ROW(INDEX(Calc!$X$11:$X$25,1,1))+1),Calc!$EU17)),"")</f>
        <v>Jonah Peterson</v>
      </c>
      <c r="L112" s="270"/>
      <c r="M112" s="243" t="str">
        <f t="array" ref="M112">IFERROR(INDEX(Calc!$X$11:$X$25,SMALL(IF((M$110&gt;=Calc!$L$11:$L$25)*(M$110&lt;=Calc!$S$11:$S$25)*(Calc!$ES$11:$ES$25),ROW(Calc!$X$11:$X$25)-ROW(INDEX(Calc!$X$11:$X$25,1,1))+1),Calc!$EU17)),"")</f>
        <v>Jonah Peterson</v>
      </c>
      <c r="N112" s="271"/>
      <c r="O112" s="243" t="str">
        <f t="array" ref="O112">IFERROR(INDEX(Calc!$X$11:$X$25,SMALL(IF((O$110&gt;=Calc!$L$11:$L$25)*(O$110&lt;=Calc!$S$11:$S$25)*(Calc!$ES$11:$ES$25),ROW(Calc!$X$11:$X$25)-ROW(INDEX(Calc!$X$11:$X$25,1,1))+1),Calc!$EU17)),"")</f>
        <v>Jonah Peterson</v>
      </c>
      <c r="P112" s="269"/>
    </row>
    <row r="113" spans="2:16" hidden="1" outlineLevel="1" x14ac:dyDescent="0.25">
      <c r="B113" s="293"/>
      <c r="C113" s="243" t="str">
        <f t="array" ref="C113">IFERROR(INDEX(Calc!$X$11:$X$25,SMALL(IF((C$110&gt;=Calc!$L$11:$L$25)*(C$110&lt;=Calc!$S$11:$S$25)*(Calc!$ES$11:$ES$25),ROW(Calc!$X$11:$X$25)-ROW(INDEX(Calc!$X$11:$X$25,1,1))+1),Calc!$EU18)),"")</f>
        <v/>
      </c>
      <c r="D113" s="270"/>
      <c r="E113" s="243" t="str">
        <f t="array" ref="E113">IFERROR(INDEX(Calc!$X$11:$X$25,SMALL(IF((E$110&gt;=Calc!$L$11:$L$25)*(E$110&lt;=Calc!$S$11:$S$25)*(Calc!$ES$11:$ES$25),ROW(Calc!$X$11:$X$25)-ROW(INDEX(Calc!$X$11:$X$25,1,1))+1),Calc!$EU18)),"")</f>
        <v/>
      </c>
      <c r="F113" s="270"/>
      <c r="G113" s="243" t="str">
        <f t="array" ref="G113">IFERROR(INDEX(Calc!$X$11:$X$25,SMALL(IF((G$110&gt;=Calc!$L$11:$L$25)*(G$110&lt;=Calc!$S$11:$S$25)*(Calc!$ES$11:$ES$25),ROW(Calc!$X$11:$X$25)-ROW(INDEX(Calc!$X$11:$X$25,1,1))+1),Calc!$EU18)),"")</f>
        <v/>
      </c>
      <c r="H113" s="270"/>
      <c r="I113" s="243" t="str">
        <f t="array" ref="I113">IFERROR(INDEX(Calc!$X$11:$X$25,SMALL(IF((I$110&gt;=Calc!$L$11:$L$25)*(I$110&lt;=Calc!$S$11:$S$25)*(Calc!$ES$11:$ES$25),ROW(Calc!$X$11:$X$25)-ROW(INDEX(Calc!$X$11:$X$25,1,1))+1),Calc!$EU18)),"")</f>
        <v/>
      </c>
      <c r="J113" s="270"/>
      <c r="K113" s="243" t="str">
        <f t="array" ref="K113">IFERROR(INDEX(Calc!$X$11:$X$25,SMALL(IF((K$110&gt;=Calc!$L$11:$L$25)*(K$110&lt;=Calc!$S$11:$S$25)*(Calc!$ES$11:$ES$25),ROW(Calc!$X$11:$X$25)-ROW(INDEX(Calc!$X$11:$X$25,1,1))+1),Calc!$EU18)),"")</f>
        <v/>
      </c>
      <c r="L113" s="270"/>
      <c r="M113" s="243" t="str">
        <f t="array" ref="M113">IFERROR(INDEX(Calc!$X$11:$X$25,SMALL(IF((M$110&gt;=Calc!$L$11:$L$25)*(M$110&lt;=Calc!$S$11:$S$25)*(Calc!$ES$11:$ES$25),ROW(Calc!$X$11:$X$25)-ROW(INDEX(Calc!$X$11:$X$25,1,1))+1),Calc!$EU18)),"")</f>
        <v/>
      </c>
      <c r="N113" s="270"/>
      <c r="O113" s="243" t="str">
        <f t="array" ref="O113">IFERROR(INDEX(Calc!$X$11:$X$25,SMALL(IF((O$110&gt;=Calc!$L$11:$L$25)*(O$110&lt;=Calc!$S$11:$S$25)*(Calc!$ES$11:$ES$25),ROW(Calc!$X$11:$X$25)-ROW(INDEX(Calc!$X$11:$X$25,1,1))+1),Calc!$EU18)),"")</f>
        <v/>
      </c>
      <c r="P113" s="269"/>
    </row>
    <row r="114" spans="2:16" hidden="1" outlineLevel="1" x14ac:dyDescent="0.25">
      <c r="B114" s="293"/>
      <c r="C114" s="243" t="str">
        <f t="array" ref="C114">IFERROR(INDEX(Calc!$X$11:$X$25,SMALL(IF((C$110&gt;=Calc!$L$11:$L$25)*(C$110&lt;=Calc!$S$11:$S$25)*(Calc!$ES$11:$ES$25),ROW(Calc!$X$11:$X$25)-ROW(INDEX(Calc!$X$11:$X$25,1,1))+1),Calc!$EU19)),"")</f>
        <v/>
      </c>
      <c r="D114" s="270"/>
      <c r="E114" s="243" t="str">
        <f t="array" ref="E114">IFERROR(INDEX(Calc!$X$11:$X$25,SMALL(IF((E$110&gt;=Calc!$L$11:$L$25)*(E$110&lt;=Calc!$S$11:$S$25)*(Calc!$ES$11:$ES$25),ROW(Calc!$X$11:$X$25)-ROW(INDEX(Calc!$X$11:$X$25,1,1))+1),Calc!$EU19)),"")</f>
        <v/>
      </c>
      <c r="F114" s="270"/>
      <c r="G114" s="243" t="str">
        <f t="array" ref="G114">IFERROR(INDEX(Calc!$X$11:$X$25,SMALL(IF((G$110&gt;=Calc!$L$11:$L$25)*(G$110&lt;=Calc!$S$11:$S$25)*(Calc!$ES$11:$ES$25),ROW(Calc!$X$11:$X$25)-ROW(INDEX(Calc!$X$11:$X$25,1,1))+1),Calc!$EU19)),"")</f>
        <v/>
      </c>
      <c r="H114" s="270"/>
      <c r="I114" s="243" t="str">
        <f t="array" ref="I114">IFERROR(INDEX(Calc!$X$11:$X$25,SMALL(IF((I$110&gt;=Calc!$L$11:$L$25)*(I$110&lt;=Calc!$S$11:$S$25)*(Calc!$ES$11:$ES$25),ROW(Calc!$X$11:$X$25)-ROW(INDEX(Calc!$X$11:$X$25,1,1))+1),Calc!$EU19)),"")</f>
        <v/>
      </c>
      <c r="J114" s="270"/>
      <c r="K114" s="243" t="str">
        <f t="array" ref="K114">IFERROR(INDEX(Calc!$X$11:$X$25,SMALL(IF((K$110&gt;=Calc!$L$11:$L$25)*(K$110&lt;=Calc!$S$11:$S$25)*(Calc!$ES$11:$ES$25),ROW(Calc!$X$11:$X$25)-ROW(INDEX(Calc!$X$11:$X$25,1,1))+1),Calc!$EU19)),"")</f>
        <v/>
      </c>
      <c r="L114" s="270"/>
      <c r="M114" s="243" t="str">
        <f t="array" ref="M114">IFERROR(INDEX(Calc!$X$11:$X$25,SMALL(IF((M$110&gt;=Calc!$L$11:$L$25)*(M$110&lt;=Calc!$S$11:$S$25)*(Calc!$ES$11:$ES$25),ROW(Calc!$X$11:$X$25)-ROW(INDEX(Calc!$X$11:$X$25,1,1))+1),Calc!$EU19)),"")</f>
        <v/>
      </c>
      <c r="N114" s="270"/>
      <c r="O114" s="243" t="str">
        <f t="array" ref="O114">IFERROR(INDEX(Calc!$X$11:$X$25,SMALL(IF((O$110&gt;=Calc!$L$11:$L$25)*(O$110&lt;=Calc!$S$11:$S$25)*(Calc!$ES$11:$ES$25),ROW(Calc!$X$11:$X$25)-ROW(INDEX(Calc!$X$11:$X$25,1,1))+1),Calc!$EU19)),"")</f>
        <v/>
      </c>
      <c r="P114" s="269"/>
    </row>
    <row r="115" spans="2:16" hidden="1" outlineLevel="1" x14ac:dyDescent="0.25">
      <c r="B115" s="293"/>
      <c r="C115" s="243" t="str">
        <f t="array" ref="C115">IFERROR(INDEX(Calc!$X$11:$X$25,SMALL(IF((C$110&gt;=Calc!$L$11:$L$25)*(C$110&lt;=Calc!$S$11:$S$25)*(Calc!$ES$11:$ES$25),ROW(Calc!$X$11:$X$25)-ROW(INDEX(Calc!$X$11:$X$25,1,1))+1),Calc!$EU20)),"")</f>
        <v/>
      </c>
      <c r="D115" s="270"/>
      <c r="E115" s="243" t="str">
        <f t="array" ref="E115">IFERROR(INDEX(Calc!$X$11:$X$25,SMALL(IF((E$110&gt;=Calc!$L$11:$L$25)*(E$110&lt;=Calc!$S$11:$S$25)*(Calc!$ES$11:$ES$25),ROW(Calc!$X$11:$X$25)-ROW(INDEX(Calc!$X$11:$X$25,1,1))+1),Calc!$EU20)),"")</f>
        <v/>
      </c>
      <c r="F115" s="270"/>
      <c r="G115" s="243" t="str">
        <f t="array" ref="G115">IFERROR(INDEX(Calc!$X$11:$X$25,SMALL(IF((G$110&gt;=Calc!$L$11:$L$25)*(G$110&lt;=Calc!$S$11:$S$25)*(Calc!$ES$11:$ES$25),ROW(Calc!$X$11:$X$25)-ROW(INDEX(Calc!$X$11:$X$25,1,1))+1),Calc!$EU20)),"")</f>
        <v/>
      </c>
      <c r="H115" s="270"/>
      <c r="I115" s="243" t="str">
        <f t="array" ref="I115">IFERROR(INDEX(Calc!$X$11:$X$25,SMALL(IF((I$110&gt;=Calc!$L$11:$L$25)*(I$110&lt;=Calc!$S$11:$S$25)*(Calc!$ES$11:$ES$25),ROW(Calc!$X$11:$X$25)-ROW(INDEX(Calc!$X$11:$X$25,1,1))+1),Calc!$EU20)),"")</f>
        <v/>
      </c>
      <c r="J115" s="270"/>
      <c r="K115" s="243" t="str">
        <f t="array" ref="K115">IFERROR(INDEX(Calc!$X$11:$X$25,SMALL(IF((K$110&gt;=Calc!$L$11:$L$25)*(K$110&lt;=Calc!$S$11:$S$25)*(Calc!$ES$11:$ES$25),ROW(Calc!$X$11:$X$25)-ROW(INDEX(Calc!$X$11:$X$25,1,1))+1),Calc!$EU20)),"")</f>
        <v/>
      </c>
      <c r="L115" s="270"/>
      <c r="M115" s="243" t="str">
        <f t="array" ref="M115">IFERROR(INDEX(Calc!$X$11:$X$25,SMALL(IF((M$110&gt;=Calc!$L$11:$L$25)*(M$110&lt;=Calc!$S$11:$S$25)*(Calc!$ES$11:$ES$25),ROW(Calc!$X$11:$X$25)-ROW(INDEX(Calc!$X$11:$X$25,1,1))+1),Calc!$EU20)),"")</f>
        <v/>
      </c>
      <c r="N115" s="270"/>
      <c r="O115" s="243" t="str">
        <f t="array" ref="O115">IFERROR(INDEX(Calc!$X$11:$X$25,SMALL(IF((O$110&gt;=Calc!$L$11:$L$25)*(O$110&lt;=Calc!$S$11:$S$25)*(Calc!$ES$11:$ES$25),ROW(Calc!$X$11:$X$25)-ROW(INDEX(Calc!$X$11:$X$25,1,1))+1),Calc!$EU20)),"")</f>
        <v/>
      </c>
      <c r="P115" s="269"/>
    </row>
    <row r="116" spans="2:16" hidden="1" outlineLevel="1" x14ac:dyDescent="0.25">
      <c r="B116" s="293"/>
      <c r="C116" s="243" t="str">
        <f t="array" ref="C116">IFERROR(INDEX(Calc!$X$11:$X$25,SMALL(IF((C$110&gt;=Calc!$L$11:$L$25)*(C$110&lt;=Calc!$S$11:$S$25)*(Calc!$ES$11:$ES$25),ROW(Calc!$X$11:$X$25)-ROW(INDEX(Calc!$X$11:$X$25,1,1))+1),Calc!$EU21)),"")</f>
        <v/>
      </c>
      <c r="D116" s="270"/>
      <c r="E116" s="243" t="str">
        <f t="array" ref="E116">IFERROR(INDEX(Calc!$X$11:$X$25,SMALL(IF((E$110&gt;=Calc!$L$11:$L$25)*(E$110&lt;=Calc!$S$11:$S$25)*(Calc!$ES$11:$ES$25),ROW(Calc!$X$11:$X$25)-ROW(INDEX(Calc!$X$11:$X$25,1,1))+1),Calc!$EU21)),"")</f>
        <v/>
      </c>
      <c r="F116" s="270"/>
      <c r="G116" s="243" t="str">
        <f t="array" ref="G116">IFERROR(INDEX(Calc!$X$11:$X$25,SMALL(IF((G$110&gt;=Calc!$L$11:$L$25)*(G$110&lt;=Calc!$S$11:$S$25)*(Calc!$ES$11:$ES$25),ROW(Calc!$X$11:$X$25)-ROW(INDEX(Calc!$X$11:$X$25,1,1))+1),Calc!$EU21)),"")</f>
        <v/>
      </c>
      <c r="H116" s="270"/>
      <c r="I116" s="243" t="str">
        <f t="array" ref="I116">IFERROR(INDEX(Calc!$X$11:$X$25,SMALL(IF((I$110&gt;=Calc!$L$11:$L$25)*(I$110&lt;=Calc!$S$11:$S$25)*(Calc!$ES$11:$ES$25),ROW(Calc!$X$11:$X$25)-ROW(INDEX(Calc!$X$11:$X$25,1,1))+1),Calc!$EU21)),"")</f>
        <v/>
      </c>
      <c r="J116" s="270"/>
      <c r="K116" s="243" t="str">
        <f t="array" ref="K116">IFERROR(INDEX(Calc!$X$11:$X$25,SMALL(IF((K$110&gt;=Calc!$L$11:$L$25)*(K$110&lt;=Calc!$S$11:$S$25)*(Calc!$ES$11:$ES$25),ROW(Calc!$X$11:$X$25)-ROW(INDEX(Calc!$X$11:$X$25,1,1))+1),Calc!$EU21)),"")</f>
        <v/>
      </c>
      <c r="L116" s="270"/>
      <c r="M116" s="243" t="str">
        <f t="array" ref="M116">IFERROR(INDEX(Calc!$X$11:$X$25,SMALL(IF((M$110&gt;=Calc!$L$11:$L$25)*(M$110&lt;=Calc!$S$11:$S$25)*(Calc!$ES$11:$ES$25),ROW(Calc!$X$11:$X$25)-ROW(INDEX(Calc!$X$11:$X$25,1,1))+1),Calc!$EU21)),"")</f>
        <v/>
      </c>
      <c r="N116" s="270"/>
      <c r="O116" s="243" t="str">
        <f t="array" ref="O116">IFERROR(INDEX(Calc!$X$11:$X$25,SMALL(IF((O$110&gt;=Calc!$L$11:$L$25)*(O$110&lt;=Calc!$S$11:$S$25)*(Calc!$ES$11:$ES$25),ROW(Calc!$X$11:$X$25)-ROW(INDEX(Calc!$X$11:$X$25,1,1))+1),Calc!$EU21)),"")</f>
        <v/>
      </c>
      <c r="P116" s="269"/>
    </row>
    <row r="117" spans="2:16" hidden="1" outlineLevel="1" x14ac:dyDescent="0.25">
      <c r="B117" s="293"/>
      <c r="C117" s="243" t="str">
        <f t="array" ref="C117">IFERROR(INDEX(Calc!$X$11:$X$25,SMALL(IF((C$110&gt;=Calc!$L$11:$L$25)*(C$110&lt;=Calc!$S$11:$S$25)*(Calc!$ES$11:$ES$25),ROW(Calc!$X$11:$X$25)-ROW(INDEX(Calc!$X$11:$X$25,1,1))+1),Calc!$EU22)),"")</f>
        <v/>
      </c>
      <c r="D117" s="270"/>
      <c r="E117" s="243" t="str">
        <f t="array" ref="E117">IFERROR(INDEX(Calc!$X$11:$X$25,SMALL(IF((E$110&gt;=Calc!$L$11:$L$25)*(E$110&lt;=Calc!$S$11:$S$25)*(Calc!$ES$11:$ES$25),ROW(Calc!$X$11:$X$25)-ROW(INDEX(Calc!$X$11:$X$25,1,1))+1),Calc!$EU22)),"")</f>
        <v/>
      </c>
      <c r="F117" s="270"/>
      <c r="G117" s="243" t="str">
        <f t="array" ref="G117">IFERROR(INDEX(Calc!$X$11:$X$25,SMALL(IF((G$110&gt;=Calc!$L$11:$L$25)*(G$110&lt;=Calc!$S$11:$S$25)*(Calc!$ES$11:$ES$25),ROW(Calc!$X$11:$X$25)-ROW(INDEX(Calc!$X$11:$X$25,1,1))+1),Calc!$EU22)),"")</f>
        <v/>
      </c>
      <c r="H117" s="270"/>
      <c r="I117" s="243" t="str">
        <f t="array" ref="I117">IFERROR(INDEX(Calc!$X$11:$X$25,SMALL(IF((I$110&gt;=Calc!$L$11:$L$25)*(I$110&lt;=Calc!$S$11:$S$25)*(Calc!$ES$11:$ES$25),ROW(Calc!$X$11:$X$25)-ROW(INDEX(Calc!$X$11:$X$25,1,1))+1),Calc!$EU22)),"")</f>
        <v/>
      </c>
      <c r="J117" s="270"/>
      <c r="K117" s="243" t="str">
        <f t="array" ref="K117">IFERROR(INDEX(Calc!$X$11:$X$25,SMALL(IF((K$110&gt;=Calc!$L$11:$L$25)*(K$110&lt;=Calc!$S$11:$S$25)*(Calc!$ES$11:$ES$25),ROW(Calc!$X$11:$X$25)-ROW(INDEX(Calc!$X$11:$X$25,1,1))+1),Calc!$EU22)),"")</f>
        <v/>
      </c>
      <c r="L117" s="270"/>
      <c r="M117" s="243" t="str">
        <f t="array" ref="M117">IFERROR(INDEX(Calc!$X$11:$X$25,SMALL(IF((M$110&gt;=Calc!$L$11:$L$25)*(M$110&lt;=Calc!$S$11:$S$25)*(Calc!$ES$11:$ES$25),ROW(Calc!$X$11:$X$25)-ROW(INDEX(Calc!$X$11:$X$25,1,1))+1),Calc!$EU22)),"")</f>
        <v/>
      </c>
      <c r="N117" s="270"/>
      <c r="O117" s="243" t="str">
        <f t="array" ref="O117">IFERROR(INDEX(Calc!$X$11:$X$25,SMALL(IF((O$110&gt;=Calc!$L$11:$L$25)*(O$110&lt;=Calc!$S$11:$S$25)*(Calc!$ES$11:$ES$25),ROW(Calc!$X$11:$X$25)-ROW(INDEX(Calc!$X$11:$X$25,1,1))+1),Calc!$EU22)),"")</f>
        <v/>
      </c>
      <c r="P117" s="269"/>
    </row>
    <row r="118" spans="2:16" hidden="1" outlineLevel="1" x14ac:dyDescent="0.25">
      <c r="B118" s="293"/>
      <c r="C118" s="243" t="str">
        <f t="array" ref="C118">IFERROR(INDEX(Calc!$X$11:$X$25,SMALL(IF((C$110&gt;=Calc!$L$11:$L$25)*(C$110&lt;=Calc!$S$11:$S$25)*(Calc!$ES$11:$ES$25),ROW(Calc!$X$11:$X$25)-ROW(INDEX(Calc!$X$11:$X$25,1,1))+1),Calc!$EU23)),"")</f>
        <v/>
      </c>
      <c r="D118" s="270"/>
      <c r="E118" s="243" t="str">
        <f t="array" ref="E118">IFERROR(INDEX(Calc!$X$11:$X$25,SMALL(IF((E$110&gt;=Calc!$L$11:$L$25)*(E$110&lt;=Calc!$S$11:$S$25)*(Calc!$ES$11:$ES$25),ROW(Calc!$X$11:$X$25)-ROW(INDEX(Calc!$X$11:$X$25,1,1))+1),Calc!$EU23)),"")</f>
        <v/>
      </c>
      <c r="F118" s="270"/>
      <c r="G118" s="243" t="str">
        <f t="array" ref="G118">IFERROR(INDEX(Calc!$X$11:$X$25,SMALL(IF((G$110&gt;=Calc!$L$11:$L$25)*(G$110&lt;=Calc!$S$11:$S$25)*(Calc!$ES$11:$ES$25),ROW(Calc!$X$11:$X$25)-ROW(INDEX(Calc!$X$11:$X$25,1,1))+1),Calc!$EU23)),"")</f>
        <v/>
      </c>
      <c r="H118" s="270"/>
      <c r="I118" s="243" t="str">
        <f t="array" ref="I118">IFERROR(INDEX(Calc!$X$11:$X$25,SMALL(IF((I$110&gt;=Calc!$L$11:$L$25)*(I$110&lt;=Calc!$S$11:$S$25)*(Calc!$ES$11:$ES$25),ROW(Calc!$X$11:$X$25)-ROW(INDEX(Calc!$X$11:$X$25,1,1))+1),Calc!$EU23)),"")</f>
        <v/>
      </c>
      <c r="J118" s="270"/>
      <c r="K118" s="243" t="str">
        <f t="array" ref="K118">IFERROR(INDEX(Calc!$X$11:$X$25,SMALL(IF((K$110&gt;=Calc!$L$11:$L$25)*(K$110&lt;=Calc!$S$11:$S$25)*(Calc!$ES$11:$ES$25),ROW(Calc!$X$11:$X$25)-ROW(INDEX(Calc!$X$11:$X$25,1,1))+1),Calc!$EU23)),"")</f>
        <v/>
      </c>
      <c r="L118" s="270"/>
      <c r="M118" s="243" t="str">
        <f t="array" ref="M118">IFERROR(INDEX(Calc!$X$11:$X$25,SMALL(IF((M$110&gt;=Calc!$L$11:$L$25)*(M$110&lt;=Calc!$S$11:$S$25)*(Calc!$ES$11:$ES$25),ROW(Calc!$X$11:$X$25)-ROW(INDEX(Calc!$X$11:$X$25,1,1))+1),Calc!$EU23)),"")</f>
        <v/>
      </c>
      <c r="N118" s="270"/>
      <c r="O118" s="243" t="str">
        <f t="array" ref="O118">IFERROR(INDEX(Calc!$X$11:$X$25,SMALL(IF((O$110&gt;=Calc!$L$11:$L$25)*(O$110&lt;=Calc!$S$11:$S$25)*(Calc!$ES$11:$ES$25),ROW(Calc!$X$11:$X$25)-ROW(INDEX(Calc!$X$11:$X$25,1,1))+1),Calc!$EU23)),"")</f>
        <v/>
      </c>
      <c r="P118" s="269"/>
    </row>
    <row r="119" spans="2:16" hidden="1" outlineLevel="1" x14ac:dyDescent="0.25">
      <c r="B119" s="293"/>
      <c r="C119" s="243" t="str">
        <f t="array" ref="C119">IFERROR(INDEX(Calc!$X$11:$X$25,SMALL(IF((C$110&gt;=Calc!$L$11:$L$25)*(C$110&lt;=Calc!$S$11:$S$25)*(Calc!$ES$11:$ES$25),ROW(Calc!$X$11:$X$25)-ROW(INDEX(Calc!$X$11:$X$25,1,1))+1),Calc!$EU24)),"")</f>
        <v/>
      </c>
      <c r="D119" s="270"/>
      <c r="E119" s="243" t="str">
        <f t="array" ref="E119">IFERROR(INDEX(Calc!$X$11:$X$25,SMALL(IF((E$110&gt;=Calc!$L$11:$L$25)*(E$110&lt;=Calc!$S$11:$S$25)*(Calc!$ES$11:$ES$25),ROW(Calc!$X$11:$X$25)-ROW(INDEX(Calc!$X$11:$X$25,1,1))+1),Calc!$EU24)),"")</f>
        <v/>
      </c>
      <c r="F119" s="270"/>
      <c r="G119" s="243" t="str">
        <f t="array" ref="G119">IFERROR(INDEX(Calc!$X$11:$X$25,SMALL(IF((G$110&gt;=Calc!$L$11:$L$25)*(G$110&lt;=Calc!$S$11:$S$25)*(Calc!$ES$11:$ES$25),ROW(Calc!$X$11:$X$25)-ROW(INDEX(Calc!$X$11:$X$25,1,1))+1),Calc!$EU24)),"")</f>
        <v/>
      </c>
      <c r="H119" s="270"/>
      <c r="I119" s="243" t="str">
        <f t="array" ref="I119">IFERROR(INDEX(Calc!$X$11:$X$25,SMALL(IF((I$110&gt;=Calc!$L$11:$L$25)*(I$110&lt;=Calc!$S$11:$S$25)*(Calc!$ES$11:$ES$25),ROW(Calc!$X$11:$X$25)-ROW(INDEX(Calc!$X$11:$X$25,1,1))+1),Calc!$EU24)),"")</f>
        <v/>
      </c>
      <c r="J119" s="270"/>
      <c r="K119" s="243" t="str">
        <f t="array" ref="K119">IFERROR(INDEX(Calc!$X$11:$X$25,SMALL(IF((K$110&gt;=Calc!$L$11:$L$25)*(K$110&lt;=Calc!$S$11:$S$25)*(Calc!$ES$11:$ES$25),ROW(Calc!$X$11:$X$25)-ROW(INDEX(Calc!$X$11:$X$25,1,1))+1),Calc!$EU24)),"")</f>
        <v/>
      </c>
      <c r="L119" s="270"/>
      <c r="M119" s="243" t="str">
        <f t="array" ref="M119">IFERROR(INDEX(Calc!$X$11:$X$25,SMALL(IF((M$110&gt;=Calc!$L$11:$L$25)*(M$110&lt;=Calc!$S$11:$S$25)*(Calc!$ES$11:$ES$25),ROW(Calc!$X$11:$X$25)-ROW(INDEX(Calc!$X$11:$X$25,1,1))+1),Calc!$EU24)),"")</f>
        <v/>
      </c>
      <c r="N119" s="270"/>
      <c r="O119" s="243" t="str">
        <f t="array" ref="O119">IFERROR(INDEX(Calc!$X$11:$X$25,SMALL(IF((O$110&gt;=Calc!$L$11:$L$25)*(O$110&lt;=Calc!$S$11:$S$25)*(Calc!$ES$11:$ES$25),ROW(Calc!$X$11:$X$25)-ROW(INDEX(Calc!$X$11:$X$25,1,1))+1),Calc!$EU24)),"")</f>
        <v/>
      </c>
      <c r="P119" s="269"/>
    </row>
    <row r="120" spans="2:16" hidden="1" outlineLevel="1" x14ac:dyDescent="0.25">
      <c r="B120" s="293"/>
      <c r="C120" s="243" t="str">
        <f t="array" ref="C120">IFERROR(INDEX(Calc!$X$11:$X$25,SMALL(IF((C$110&gt;=Calc!$L$11:$L$25)*(C$110&lt;=Calc!$S$11:$S$25)*(Calc!$ES$11:$ES$25),ROW(Calc!$X$11:$X$25)-ROW(INDEX(Calc!$X$11:$X$25,1,1))+1),Calc!$EU25)),"")</f>
        <v/>
      </c>
      <c r="D120" s="270"/>
      <c r="E120" s="243" t="str">
        <f t="array" ref="E120">IFERROR(INDEX(Calc!$X$11:$X$25,SMALL(IF((E$110&gt;=Calc!$L$11:$L$25)*(E$110&lt;=Calc!$S$11:$S$25)*(Calc!$ES$11:$ES$25),ROW(Calc!$X$11:$X$25)-ROW(INDEX(Calc!$X$11:$X$25,1,1))+1),Calc!$EU25)),"")</f>
        <v/>
      </c>
      <c r="F120" s="270"/>
      <c r="G120" s="243" t="str">
        <f t="array" ref="G120">IFERROR(INDEX(Calc!$X$11:$X$25,SMALL(IF((G$110&gt;=Calc!$L$11:$L$25)*(G$110&lt;=Calc!$S$11:$S$25)*(Calc!$ES$11:$ES$25),ROW(Calc!$X$11:$X$25)-ROW(INDEX(Calc!$X$11:$X$25,1,1))+1),Calc!$EU25)),"")</f>
        <v/>
      </c>
      <c r="H120" s="270"/>
      <c r="I120" s="243" t="str">
        <f t="array" ref="I120">IFERROR(INDEX(Calc!$X$11:$X$25,SMALL(IF((I$110&gt;=Calc!$L$11:$L$25)*(I$110&lt;=Calc!$S$11:$S$25)*(Calc!$ES$11:$ES$25),ROW(Calc!$X$11:$X$25)-ROW(INDEX(Calc!$X$11:$X$25,1,1))+1),Calc!$EU25)),"")</f>
        <v/>
      </c>
      <c r="J120" s="270"/>
      <c r="K120" s="243" t="str">
        <f t="array" ref="K120">IFERROR(INDEX(Calc!$X$11:$X$25,SMALL(IF((K$110&gt;=Calc!$L$11:$L$25)*(K$110&lt;=Calc!$S$11:$S$25)*(Calc!$ES$11:$ES$25),ROW(Calc!$X$11:$X$25)-ROW(INDEX(Calc!$X$11:$X$25,1,1))+1),Calc!$EU25)),"")</f>
        <v/>
      </c>
      <c r="L120" s="270"/>
      <c r="M120" s="243" t="str">
        <f t="array" ref="M120">IFERROR(INDEX(Calc!$X$11:$X$25,SMALL(IF((M$110&gt;=Calc!$L$11:$L$25)*(M$110&lt;=Calc!$S$11:$S$25)*(Calc!$ES$11:$ES$25),ROW(Calc!$X$11:$X$25)-ROW(INDEX(Calc!$X$11:$X$25,1,1))+1),Calc!$EU25)),"")</f>
        <v/>
      </c>
      <c r="N120" s="270"/>
      <c r="O120" s="243" t="str">
        <f t="array" ref="O120">IFERROR(INDEX(Calc!$X$11:$X$25,SMALL(IF((O$110&gt;=Calc!$L$11:$L$25)*(O$110&lt;=Calc!$S$11:$S$25)*(Calc!$ES$11:$ES$25),ROW(Calc!$X$11:$X$25)-ROW(INDEX(Calc!$X$11:$X$25,1,1))+1),Calc!$EU25)),"")</f>
        <v/>
      </c>
      <c r="P120" s="269"/>
    </row>
    <row r="121" spans="2:16" hidden="1" outlineLevel="1" x14ac:dyDescent="0.25">
      <c r="B121" s="293"/>
      <c r="C121" s="243" t="str">
        <f t="array" ref="C121">IFERROR(INDEX(Calc!$X$11:$X$25,SMALL(IF((C$110&gt;=Calc!$L$11:$L$25)*(C$110&lt;=Calc!$S$11:$S$25)*(Calc!$ES$11:$ES$25),ROW(Calc!$X$11:$X$25)-ROW(INDEX(Calc!$X$11:$X$25,1,1))+1),Calc!$EU26)),"")</f>
        <v/>
      </c>
      <c r="D121" s="270"/>
      <c r="E121" s="243" t="str">
        <f t="array" ref="E121">IFERROR(INDEX(Calc!$X$11:$X$25,SMALL(IF((E$110&gt;=Calc!$L$11:$L$25)*(E$110&lt;=Calc!$S$11:$S$25)*(Calc!$ES$11:$ES$25),ROW(Calc!$X$11:$X$25)-ROW(INDEX(Calc!$X$11:$X$25,1,1))+1),Calc!$EU26)),"")</f>
        <v/>
      </c>
      <c r="F121" s="270"/>
      <c r="G121" s="243" t="str">
        <f t="array" ref="G121">IFERROR(INDEX(Calc!$X$11:$X$25,SMALL(IF((G$110&gt;=Calc!$L$11:$L$25)*(G$110&lt;=Calc!$S$11:$S$25)*(Calc!$ES$11:$ES$25),ROW(Calc!$X$11:$X$25)-ROW(INDEX(Calc!$X$11:$X$25,1,1))+1),Calc!$EU26)),"")</f>
        <v/>
      </c>
      <c r="H121" s="270"/>
      <c r="I121" s="243" t="str">
        <f t="array" ref="I121">IFERROR(INDEX(Calc!$X$11:$X$25,SMALL(IF((I$110&gt;=Calc!$L$11:$L$25)*(I$110&lt;=Calc!$S$11:$S$25)*(Calc!$ES$11:$ES$25),ROW(Calc!$X$11:$X$25)-ROW(INDEX(Calc!$X$11:$X$25,1,1))+1),Calc!$EU26)),"")</f>
        <v/>
      </c>
      <c r="J121" s="270"/>
      <c r="K121" s="243" t="str">
        <f t="array" ref="K121">IFERROR(INDEX(Calc!$X$11:$X$25,SMALL(IF((K$110&gt;=Calc!$L$11:$L$25)*(K$110&lt;=Calc!$S$11:$S$25)*(Calc!$ES$11:$ES$25),ROW(Calc!$X$11:$X$25)-ROW(INDEX(Calc!$X$11:$X$25,1,1))+1),Calc!$EU26)),"")</f>
        <v/>
      </c>
      <c r="L121" s="270"/>
      <c r="M121" s="243" t="str">
        <f t="array" ref="M121">IFERROR(INDEX(Calc!$X$11:$X$25,SMALL(IF((M$110&gt;=Calc!$L$11:$L$25)*(M$110&lt;=Calc!$S$11:$S$25)*(Calc!$ES$11:$ES$25),ROW(Calc!$X$11:$X$25)-ROW(INDEX(Calc!$X$11:$X$25,1,1))+1),Calc!$EU26)),"")</f>
        <v/>
      </c>
      <c r="N121" s="271"/>
      <c r="O121" s="243" t="str">
        <f t="array" ref="O121">IFERROR(INDEX(Calc!$X$11:$X$25,SMALL(IF((O$110&gt;=Calc!$L$11:$L$25)*(O$110&lt;=Calc!$S$11:$S$25)*(Calc!$ES$11:$ES$25),ROW(Calc!$X$11:$X$25)-ROW(INDEX(Calc!$X$11:$X$25,1,1))+1),Calc!$EU26)),"")</f>
        <v/>
      </c>
      <c r="P121" s="269"/>
    </row>
    <row r="122" spans="2:16" hidden="1" outlineLevel="1" x14ac:dyDescent="0.25">
      <c r="B122" s="293"/>
      <c r="C122" s="244"/>
      <c r="D122" s="270"/>
      <c r="E122" s="244"/>
      <c r="F122" s="270"/>
      <c r="G122" s="244"/>
      <c r="H122" s="270"/>
      <c r="I122" s="244"/>
      <c r="J122" s="270"/>
      <c r="K122" s="244"/>
      <c r="L122" s="270"/>
      <c r="M122" s="244"/>
      <c r="N122" s="271"/>
      <c r="O122" s="244"/>
      <c r="P122" s="269"/>
    </row>
    <row r="123" spans="2:16" hidden="1" outlineLevel="1" x14ac:dyDescent="0.25">
      <c r="B123" s="294"/>
      <c r="C123" s="477">
        <f>IFERROR(IF(LEN(O110)=0,"",IF(MONTH(O110+1)=MONTH(O110),O110+1,"")),"")</f>
        <v>44606</v>
      </c>
      <c r="D123" s="276"/>
      <c r="E123" s="477">
        <f>IFERROR(IF(LEN(C123)=0,"",IF(MONTH(C123+1)=MONTH(C123),C123+1,"")),"")</f>
        <v>44607</v>
      </c>
      <c r="F123" s="276"/>
      <c r="G123" s="477">
        <f>IFERROR(IF(LEN(E123)=0,"",IF(MONTH(E123+1)=MONTH(E123),E123+1,"")),"")</f>
        <v>44608</v>
      </c>
      <c r="H123" s="276"/>
      <c r="I123" s="477">
        <f>IFERROR(IF(LEN(G123)=0,"",IF(MONTH(G123+1)=MONTH(G123),G123+1,"")),"")</f>
        <v>44609</v>
      </c>
      <c r="J123" s="276"/>
      <c r="K123" s="477">
        <f>IFERROR(IF(LEN(I123)=0,"",IF(MONTH(I123+1)=MONTH(I123),I123+1,"")),"")</f>
        <v>44610</v>
      </c>
      <c r="L123" s="276"/>
      <c r="M123" s="477">
        <f>IFERROR(IF(LEN(K123)=0,"",IF(MONTH(K123+1)=MONTH(K123),K123+1,"")),"")</f>
        <v>44611</v>
      </c>
      <c r="N123" s="277"/>
      <c r="O123" s="477">
        <f>IFERROR(IF(LEN(M123)=0,"",IF(MONTH(M123+1)=MONTH(M123),M123+1,"")),"")</f>
        <v>44612</v>
      </c>
      <c r="P123" s="278"/>
    </row>
    <row r="124" spans="2:16" ht="9.9499999999999993" hidden="1" customHeight="1" outlineLevel="1" x14ac:dyDescent="0.25">
      <c r="B124" s="282"/>
      <c r="C124" s="279"/>
      <c r="D124" s="273"/>
      <c r="E124" s="279"/>
      <c r="F124" s="273"/>
      <c r="G124" s="279"/>
      <c r="H124" s="273"/>
      <c r="I124" s="279"/>
      <c r="J124" s="273"/>
      <c r="K124" s="279"/>
      <c r="L124" s="273"/>
      <c r="M124" s="279"/>
      <c r="N124" s="280"/>
      <c r="O124" s="279"/>
      <c r="P124" s="274"/>
    </row>
    <row r="125" spans="2:16" hidden="1" outlineLevel="1" x14ac:dyDescent="0.25">
      <c r="B125" s="293"/>
      <c r="C125" s="243" t="str">
        <f t="array" ref="C125">IFERROR(INDEX(Calc!$X$11:$X$25,SMALL(IF((C$123&gt;=Calc!$L$11:$L$25)*(C$123&lt;=Calc!$S$11:$S$25)*(Calc!$ES$11:$ES$25),ROW(Calc!$X$11:$X$25)-ROW(INDEX(Calc!$X$11:$X$25,1,1))+1),Calc!$EU17)),"")</f>
        <v>Jonah Peterson</v>
      </c>
      <c r="D125" s="270"/>
      <c r="E125" s="243" t="str">
        <f t="array" ref="E125">IFERROR(INDEX(Calc!$X$11:$X$25,SMALL(IF((E$123&gt;=Calc!$L$11:$L$25)*(E$123&lt;=Calc!$S$11:$S$25)*(Calc!$ES$11:$ES$25),ROW(Calc!$X$11:$X$25)-ROW(INDEX(Calc!$X$11:$X$25,1,1))+1),Calc!$EU17)),"")</f>
        <v>Jonah Peterson</v>
      </c>
      <c r="F125" s="270"/>
      <c r="G125" s="243" t="str">
        <f t="array" ref="G125">IFERROR(INDEX(Calc!$X$11:$X$25,SMALL(IF((G$123&gt;=Calc!$L$11:$L$25)*(G$123&lt;=Calc!$S$11:$S$25)*(Calc!$ES$11:$ES$25),ROW(Calc!$X$11:$X$25)-ROW(INDEX(Calc!$X$11:$X$25,1,1))+1),Calc!$EU17)),"")</f>
        <v/>
      </c>
      <c r="H125" s="270"/>
      <c r="I125" s="243" t="str">
        <f t="array" ref="I125">IFERROR(INDEX(Calc!$X$11:$X$25,SMALL(IF((I$123&gt;=Calc!$L$11:$L$25)*(I$123&lt;=Calc!$S$11:$S$25)*(Calc!$ES$11:$ES$25),ROW(Calc!$X$11:$X$25)-ROW(INDEX(Calc!$X$11:$X$25,1,1))+1),Calc!$EU17)),"")</f>
        <v/>
      </c>
      <c r="J125" s="270"/>
      <c r="K125" s="243" t="str">
        <f t="array" ref="K125">IFERROR(INDEX(Calc!$X$11:$X$25,SMALL(IF((K$123&gt;=Calc!$L$11:$L$25)*(K$123&lt;=Calc!$S$11:$S$25)*(Calc!$ES$11:$ES$25),ROW(Calc!$X$11:$X$25)-ROW(INDEX(Calc!$X$11:$X$25,1,1))+1),Calc!$EU17)),"")</f>
        <v/>
      </c>
      <c r="L125" s="270"/>
      <c r="M125" s="243" t="str">
        <f t="array" ref="M125">IFERROR(INDEX(Calc!$X$11:$X$25,SMALL(IF((M$123&gt;=Calc!$L$11:$L$25)*(M$123&lt;=Calc!$S$11:$S$25)*(Calc!$ES$11:$ES$25),ROW(Calc!$X$11:$X$25)-ROW(INDEX(Calc!$X$11:$X$25,1,1))+1),Calc!$EU17)),"")</f>
        <v/>
      </c>
      <c r="N125" s="271"/>
      <c r="O125" s="243" t="str">
        <f t="array" ref="O125">IFERROR(INDEX(Calc!$X$11:$X$25,SMALL(IF((O$123&gt;=Calc!$L$11:$L$25)*(O$123&lt;=Calc!$S$11:$S$25)*(Calc!$ES$11:$ES$25),ROW(Calc!$X$11:$X$25)-ROW(INDEX(Calc!$X$11:$X$25,1,1))+1),Calc!$EU17)),"")</f>
        <v/>
      </c>
      <c r="P125" s="269"/>
    </row>
    <row r="126" spans="2:16" hidden="1" outlineLevel="1" x14ac:dyDescent="0.25">
      <c r="B126" s="293"/>
      <c r="C126" s="243" t="str">
        <f t="array" ref="C126">IFERROR(INDEX(Calc!$X$11:$X$25,SMALL(IF((C$123&gt;=Calc!$L$11:$L$25)*(C$123&lt;=Calc!$S$11:$S$25)*(Calc!$ES$11:$ES$25),ROW(Calc!$X$11:$X$25)-ROW(INDEX(Calc!$X$11:$X$25,1,1))+1),Calc!$EU18)),"")</f>
        <v/>
      </c>
      <c r="D126" s="270"/>
      <c r="E126" s="243" t="str">
        <f t="array" ref="E126">IFERROR(INDEX(Calc!$X$11:$X$25,SMALL(IF((E$123&gt;=Calc!$L$11:$L$25)*(E$123&lt;=Calc!$S$11:$S$25)*(Calc!$ES$11:$ES$25),ROW(Calc!$X$11:$X$25)-ROW(INDEX(Calc!$X$11:$X$25,1,1))+1),Calc!$EU18)),"")</f>
        <v/>
      </c>
      <c r="F126" s="270"/>
      <c r="G126" s="243" t="str">
        <f t="array" ref="G126">IFERROR(INDEX(Calc!$X$11:$X$25,SMALL(IF((G$123&gt;=Calc!$L$11:$L$25)*(G$123&lt;=Calc!$S$11:$S$25)*(Calc!$ES$11:$ES$25),ROW(Calc!$X$11:$X$25)-ROW(INDEX(Calc!$X$11:$X$25,1,1))+1),Calc!$EU18)),"")</f>
        <v/>
      </c>
      <c r="H126" s="270"/>
      <c r="I126" s="243" t="str">
        <f t="array" ref="I126">IFERROR(INDEX(Calc!$X$11:$X$25,SMALL(IF((I$123&gt;=Calc!$L$11:$L$25)*(I$123&lt;=Calc!$S$11:$S$25)*(Calc!$ES$11:$ES$25),ROW(Calc!$X$11:$X$25)-ROW(INDEX(Calc!$X$11:$X$25,1,1))+1),Calc!$EU18)),"")</f>
        <v/>
      </c>
      <c r="J126" s="270"/>
      <c r="K126" s="243" t="str">
        <f t="array" ref="K126">IFERROR(INDEX(Calc!$X$11:$X$25,SMALL(IF((K$123&gt;=Calc!$L$11:$L$25)*(K$123&lt;=Calc!$S$11:$S$25)*(Calc!$ES$11:$ES$25),ROW(Calc!$X$11:$X$25)-ROW(INDEX(Calc!$X$11:$X$25,1,1))+1),Calc!$EU18)),"")</f>
        <v/>
      </c>
      <c r="L126" s="270"/>
      <c r="M126" s="243" t="str">
        <f t="array" ref="M126">IFERROR(INDEX(Calc!$X$11:$X$25,SMALL(IF((M$123&gt;=Calc!$L$11:$L$25)*(M$123&lt;=Calc!$S$11:$S$25)*(Calc!$ES$11:$ES$25),ROW(Calc!$X$11:$X$25)-ROW(INDEX(Calc!$X$11:$X$25,1,1))+1),Calc!$EU18)),"")</f>
        <v/>
      </c>
      <c r="N126" s="270"/>
      <c r="O126" s="243" t="str">
        <f t="array" ref="O126">IFERROR(INDEX(Calc!$X$11:$X$25,SMALL(IF((O$123&gt;=Calc!$L$11:$L$25)*(O$123&lt;=Calc!$S$11:$S$25)*(Calc!$ES$11:$ES$25),ROW(Calc!$X$11:$X$25)-ROW(INDEX(Calc!$X$11:$X$25,1,1))+1),Calc!$EU18)),"")</f>
        <v/>
      </c>
      <c r="P126" s="269"/>
    </row>
    <row r="127" spans="2:16" hidden="1" outlineLevel="1" x14ac:dyDescent="0.25">
      <c r="B127" s="293"/>
      <c r="C127" s="243" t="str">
        <f t="array" ref="C127">IFERROR(INDEX(Calc!$X$11:$X$25,SMALL(IF((C$123&gt;=Calc!$L$11:$L$25)*(C$123&lt;=Calc!$S$11:$S$25)*(Calc!$ES$11:$ES$25),ROW(Calc!$X$11:$X$25)-ROW(INDEX(Calc!$X$11:$X$25,1,1))+1),Calc!$EU19)),"")</f>
        <v/>
      </c>
      <c r="D127" s="270"/>
      <c r="E127" s="243" t="str">
        <f t="array" ref="E127">IFERROR(INDEX(Calc!$X$11:$X$25,SMALL(IF((E$123&gt;=Calc!$L$11:$L$25)*(E$123&lt;=Calc!$S$11:$S$25)*(Calc!$ES$11:$ES$25),ROW(Calc!$X$11:$X$25)-ROW(INDEX(Calc!$X$11:$X$25,1,1))+1),Calc!$EU19)),"")</f>
        <v/>
      </c>
      <c r="F127" s="270"/>
      <c r="G127" s="243" t="str">
        <f t="array" ref="G127">IFERROR(INDEX(Calc!$X$11:$X$25,SMALL(IF((G$123&gt;=Calc!$L$11:$L$25)*(G$123&lt;=Calc!$S$11:$S$25)*(Calc!$ES$11:$ES$25),ROW(Calc!$X$11:$X$25)-ROW(INDEX(Calc!$X$11:$X$25,1,1))+1),Calc!$EU19)),"")</f>
        <v/>
      </c>
      <c r="H127" s="270"/>
      <c r="I127" s="243" t="str">
        <f t="array" ref="I127">IFERROR(INDEX(Calc!$X$11:$X$25,SMALL(IF((I$123&gt;=Calc!$L$11:$L$25)*(I$123&lt;=Calc!$S$11:$S$25)*(Calc!$ES$11:$ES$25),ROW(Calc!$X$11:$X$25)-ROW(INDEX(Calc!$X$11:$X$25,1,1))+1),Calc!$EU19)),"")</f>
        <v/>
      </c>
      <c r="J127" s="270"/>
      <c r="K127" s="243" t="str">
        <f t="array" ref="K127">IFERROR(INDEX(Calc!$X$11:$X$25,SMALL(IF((K$123&gt;=Calc!$L$11:$L$25)*(K$123&lt;=Calc!$S$11:$S$25)*(Calc!$ES$11:$ES$25),ROW(Calc!$X$11:$X$25)-ROW(INDEX(Calc!$X$11:$X$25,1,1))+1),Calc!$EU19)),"")</f>
        <v/>
      </c>
      <c r="L127" s="270"/>
      <c r="M127" s="243" t="str">
        <f t="array" ref="M127">IFERROR(INDEX(Calc!$X$11:$X$25,SMALL(IF((M$123&gt;=Calc!$L$11:$L$25)*(M$123&lt;=Calc!$S$11:$S$25)*(Calc!$ES$11:$ES$25),ROW(Calc!$X$11:$X$25)-ROW(INDEX(Calc!$X$11:$X$25,1,1))+1),Calc!$EU19)),"")</f>
        <v/>
      </c>
      <c r="N127" s="270"/>
      <c r="O127" s="243" t="str">
        <f t="array" ref="O127">IFERROR(INDEX(Calc!$X$11:$X$25,SMALL(IF((O$123&gt;=Calc!$L$11:$L$25)*(O$123&lt;=Calc!$S$11:$S$25)*(Calc!$ES$11:$ES$25),ROW(Calc!$X$11:$X$25)-ROW(INDEX(Calc!$X$11:$X$25,1,1))+1),Calc!$EU19)),"")</f>
        <v/>
      </c>
      <c r="P127" s="269"/>
    </row>
    <row r="128" spans="2:16" hidden="1" outlineLevel="1" x14ac:dyDescent="0.25">
      <c r="B128" s="293"/>
      <c r="C128" s="243" t="str">
        <f t="array" ref="C128">IFERROR(INDEX(Calc!$X$11:$X$25,SMALL(IF((C$123&gt;=Calc!$L$11:$L$25)*(C$123&lt;=Calc!$S$11:$S$25)*(Calc!$ES$11:$ES$25),ROW(Calc!$X$11:$X$25)-ROW(INDEX(Calc!$X$11:$X$25,1,1))+1),Calc!$EU20)),"")</f>
        <v/>
      </c>
      <c r="D128" s="270"/>
      <c r="E128" s="243" t="str">
        <f t="array" ref="E128">IFERROR(INDEX(Calc!$X$11:$X$25,SMALL(IF((E$123&gt;=Calc!$L$11:$L$25)*(E$123&lt;=Calc!$S$11:$S$25)*(Calc!$ES$11:$ES$25),ROW(Calc!$X$11:$X$25)-ROW(INDEX(Calc!$X$11:$X$25,1,1))+1),Calc!$EU20)),"")</f>
        <v/>
      </c>
      <c r="F128" s="270"/>
      <c r="G128" s="243" t="str">
        <f t="array" ref="G128">IFERROR(INDEX(Calc!$X$11:$X$25,SMALL(IF((G$123&gt;=Calc!$L$11:$L$25)*(G$123&lt;=Calc!$S$11:$S$25)*(Calc!$ES$11:$ES$25),ROW(Calc!$X$11:$X$25)-ROW(INDEX(Calc!$X$11:$X$25,1,1))+1),Calc!$EU20)),"")</f>
        <v/>
      </c>
      <c r="H128" s="270"/>
      <c r="I128" s="243" t="str">
        <f t="array" ref="I128">IFERROR(INDEX(Calc!$X$11:$X$25,SMALL(IF((I$123&gt;=Calc!$L$11:$L$25)*(I$123&lt;=Calc!$S$11:$S$25)*(Calc!$ES$11:$ES$25),ROW(Calc!$X$11:$X$25)-ROW(INDEX(Calc!$X$11:$X$25,1,1))+1),Calc!$EU20)),"")</f>
        <v/>
      </c>
      <c r="J128" s="270"/>
      <c r="K128" s="243" t="str">
        <f t="array" ref="K128">IFERROR(INDEX(Calc!$X$11:$X$25,SMALL(IF((K$123&gt;=Calc!$L$11:$L$25)*(K$123&lt;=Calc!$S$11:$S$25)*(Calc!$ES$11:$ES$25),ROW(Calc!$X$11:$X$25)-ROW(INDEX(Calc!$X$11:$X$25,1,1))+1),Calc!$EU20)),"")</f>
        <v/>
      </c>
      <c r="L128" s="270"/>
      <c r="M128" s="243" t="str">
        <f t="array" ref="M128">IFERROR(INDEX(Calc!$X$11:$X$25,SMALL(IF((M$123&gt;=Calc!$L$11:$L$25)*(M$123&lt;=Calc!$S$11:$S$25)*(Calc!$ES$11:$ES$25),ROW(Calc!$X$11:$X$25)-ROW(INDEX(Calc!$X$11:$X$25,1,1))+1),Calc!$EU20)),"")</f>
        <v/>
      </c>
      <c r="N128" s="270"/>
      <c r="O128" s="243" t="str">
        <f t="array" ref="O128">IFERROR(INDEX(Calc!$X$11:$X$25,SMALL(IF((O$123&gt;=Calc!$L$11:$L$25)*(O$123&lt;=Calc!$S$11:$S$25)*(Calc!$ES$11:$ES$25),ROW(Calc!$X$11:$X$25)-ROW(INDEX(Calc!$X$11:$X$25,1,1))+1),Calc!$EU20)),"")</f>
        <v/>
      </c>
      <c r="P128" s="269"/>
    </row>
    <row r="129" spans="2:16" hidden="1" outlineLevel="1" x14ac:dyDescent="0.25">
      <c r="B129" s="293"/>
      <c r="C129" s="243" t="str">
        <f t="array" ref="C129">IFERROR(INDEX(Calc!$X$11:$X$25,SMALL(IF((C$123&gt;=Calc!$L$11:$L$25)*(C$123&lt;=Calc!$S$11:$S$25)*(Calc!$ES$11:$ES$25),ROW(Calc!$X$11:$X$25)-ROW(INDEX(Calc!$X$11:$X$25,1,1))+1),Calc!$EU21)),"")</f>
        <v/>
      </c>
      <c r="D129" s="270"/>
      <c r="E129" s="243" t="str">
        <f t="array" ref="E129">IFERROR(INDEX(Calc!$X$11:$X$25,SMALL(IF((E$123&gt;=Calc!$L$11:$L$25)*(E$123&lt;=Calc!$S$11:$S$25)*(Calc!$ES$11:$ES$25),ROW(Calc!$X$11:$X$25)-ROW(INDEX(Calc!$X$11:$X$25,1,1))+1),Calc!$EU21)),"")</f>
        <v/>
      </c>
      <c r="F129" s="270"/>
      <c r="G129" s="243" t="str">
        <f t="array" ref="G129">IFERROR(INDEX(Calc!$X$11:$X$25,SMALL(IF((G$123&gt;=Calc!$L$11:$L$25)*(G$123&lt;=Calc!$S$11:$S$25)*(Calc!$ES$11:$ES$25),ROW(Calc!$X$11:$X$25)-ROW(INDEX(Calc!$X$11:$X$25,1,1))+1),Calc!$EU21)),"")</f>
        <v/>
      </c>
      <c r="H129" s="270"/>
      <c r="I129" s="243" t="str">
        <f t="array" ref="I129">IFERROR(INDEX(Calc!$X$11:$X$25,SMALL(IF((I$123&gt;=Calc!$L$11:$L$25)*(I$123&lt;=Calc!$S$11:$S$25)*(Calc!$ES$11:$ES$25),ROW(Calc!$X$11:$X$25)-ROW(INDEX(Calc!$X$11:$X$25,1,1))+1),Calc!$EU21)),"")</f>
        <v/>
      </c>
      <c r="J129" s="270"/>
      <c r="K129" s="243" t="str">
        <f t="array" ref="K129">IFERROR(INDEX(Calc!$X$11:$X$25,SMALL(IF((K$123&gt;=Calc!$L$11:$L$25)*(K$123&lt;=Calc!$S$11:$S$25)*(Calc!$ES$11:$ES$25),ROW(Calc!$X$11:$X$25)-ROW(INDEX(Calc!$X$11:$X$25,1,1))+1),Calc!$EU21)),"")</f>
        <v/>
      </c>
      <c r="L129" s="270"/>
      <c r="M129" s="243" t="str">
        <f t="array" ref="M129">IFERROR(INDEX(Calc!$X$11:$X$25,SMALL(IF((M$123&gt;=Calc!$L$11:$L$25)*(M$123&lt;=Calc!$S$11:$S$25)*(Calc!$ES$11:$ES$25),ROW(Calc!$X$11:$X$25)-ROW(INDEX(Calc!$X$11:$X$25,1,1))+1),Calc!$EU21)),"")</f>
        <v/>
      </c>
      <c r="N129" s="270"/>
      <c r="O129" s="243" t="str">
        <f t="array" ref="O129">IFERROR(INDEX(Calc!$X$11:$X$25,SMALL(IF((O$123&gt;=Calc!$L$11:$L$25)*(O$123&lt;=Calc!$S$11:$S$25)*(Calc!$ES$11:$ES$25),ROW(Calc!$X$11:$X$25)-ROW(INDEX(Calc!$X$11:$X$25,1,1))+1),Calc!$EU21)),"")</f>
        <v/>
      </c>
      <c r="P129" s="269"/>
    </row>
    <row r="130" spans="2:16" hidden="1" outlineLevel="1" x14ac:dyDescent="0.25">
      <c r="B130" s="293"/>
      <c r="C130" s="243" t="str">
        <f t="array" ref="C130">IFERROR(INDEX(Calc!$X$11:$X$25,SMALL(IF((C$123&gt;=Calc!$L$11:$L$25)*(C$123&lt;=Calc!$S$11:$S$25)*(Calc!$ES$11:$ES$25),ROW(Calc!$X$11:$X$25)-ROW(INDEX(Calc!$X$11:$X$25,1,1))+1),Calc!$EU22)),"")</f>
        <v/>
      </c>
      <c r="D130" s="270"/>
      <c r="E130" s="243" t="str">
        <f t="array" ref="E130">IFERROR(INDEX(Calc!$X$11:$X$25,SMALL(IF((E$123&gt;=Calc!$L$11:$L$25)*(E$123&lt;=Calc!$S$11:$S$25)*(Calc!$ES$11:$ES$25),ROW(Calc!$X$11:$X$25)-ROW(INDEX(Calc!$X$11:$X$25,1,1))+1),Calc!$EU22)),"")</f>
        <v/>
      </c>
      <c r="F130" s="270"/>
      <c r="G130" s="243" t="str">
        <f t="array" ref="G130">IFERROR(INDEX(Calc!$X$11:$X$25,SMALL(IF((G$123&gt;=Calc!$L$11:$L$25)*(G$123&lt;=Calc!$S$11:$S$25)*(Calc!$ES$11:$ES$25),ROW(Calc!$X$11:$X$25)-ROW(INDEX(Calc!$X$11:$X$25,1,1))+1),Calc!$EU22)),"")</f>
        <v/>
      </c>
      <c r="H130" s="270"/>
      <c r="I130" s="243" t="str">
        <f t="array" ref="I130">IFERROR(INDEX(Calc!$X$11:$X$25,SMALL(IF((I$123&gt;=Calc!$L$11:$L$25)*(I$123&lt;=Calc!$S$11:$S$25)*(Calc!$ES$11:$ES$25),ROW(Calc!$X$11:$X$25)-ROW(INDEX(Calc!$X$11:$X$25,1,1))+1),Calc!$EU22)),"")</f>
        <v/>
      </c>
      <c r="J130" s="270"/>
      <c r="K130" s="243" t="str">
        <f t="array" ref="K130">IFERROR(INDEX(Calc!$X$11:$X$25,SMALL(IF((K$123&gt;=Calc!$L$11:$L$25)*(K$123&lt;=Calc!$S$11:$S$25)*(Calc!$ES$11:$ES$25),ROW(Calc!$X$11:$X$25)-ROW(INDEX(Calc!$X$11:$X$25,1,1))+1),Calc!$EU22)),"")</f>
        <v/>
      </c>
      <c r="L130" s="270"/>
      <c r="M130" s="243" t="str">
        <f t="array" ref="M130">IFERROR(INDEX(Calc!$X$11:$X$25,SMALL(IF((M$123&gt;=Calc!$L$11:$L$25)*(M$123&lt;=Calc!$S$11:$S$25)*(Calc!$ES$11:$ES$25),ROW(Calc!$X$11:$X$25)-ROW(INDEX(Calc!$X$11:$X$25,1,1))+1),Calc!$EU22)),"")</f>
        <v/>
      </c>
      <c r="N130" s="270"/>
      <c r="O130" s="243" t="str">
        <f t="array" ref="O130">IFERROR(INDEX(Calc!$X$11:$X$25,SMALL(IF((O$123&gt;=Calc!$L$11:$L$25)*(O$123&lt;=Calc!$S$11:$S$25)*(Calc!$ES$11:$ES$25),ROW(Calc!$X$11:$X$25)-ROW(INDEX(Calc!$X$11:$X$25,1,1))+1),Calc!$EU22)),"")</f>
        <v/>
      </c>
      <c r="P130" s="269"/>
    </row>
    <row r="131" spans="2:16" hidden="1" outlineLevel="1" x14ac:dyDescent="0.25">
      <c r="B131" s="293"/>
      <c r="C131" s="243" t="str">
        <f t="array" ref="C131">IFERROR(INDEX(Calc!$X$11:$X$25,SMALL(IF((C$123&gt;=Calc!$L$11:$L$25)*(C$123&lt;=Calc!$S$11:$S$25)*(Calc!$ES$11:$ES$25),ROW(Calc!$X$11:$X$25)-ROW(INDEX(Calc!$X$11:$X$25,1,1))+1),Calc!$EU23)),"")</f>
        <v/>
      </c>
      <c r="D131" s="270"/>
      <c r="E131" s="243" t="str">
        <f t="array" ref="E131">IFERROR(INDEX(Calc!$X$11:$X$25,SMALL(IF((E$123&gt;=Calc!$L$11:$L$25)*(E$123&lt;=Calc!$S$11:$S$25)*(Calc!$ES$11:$ES$25),ROW(Calc!$X$11:$X$25)-ROW(INDEX(Calc!$X$11:$X$25,1,1))+1),Calc!$EU23)),"")</f>
        <v/>
      </c>
      <c r="F131" s="270"/>
      <c r="G131" s="243" t="str">
        <f t="array" ref="G131">IFERROR(INDEX(Calc!$X$11:$X$25,SMALL(IF((G$123&gt;=Calc!$L$11:$L$25)*(G$123&lt;=Calc!$S$11:$S$25)*(Calc!$ES$11:$ES$25),ROW(Calc!$X$11:$X$25)-ROW(INDEX(Calc!$X$11:$X$25,1,1))+1),Calc!$EU23)),"")</f>
        <v/>
      </c>
      <c r="H131" s="270"/>
      <c r="I131" s="243" t="str">
        <f t="array" ref="I131">IFERROR(INDEX(Calc!$X$11:$X$25,SMALL(IF((I$123&gt;=Calc!$L$11:$L$25)*(I$123&lt;=Calc!$S$11:$S$25)*(Calc!$ES$11:$ES$25),ROW(Calc!$X$11:$X$25)-ROW(INDEX(Calc!$X$11:$X$25,1,1))+1),Calc!$EU23)),"")</f>
        <v/>
      </c>
      <c r="J131" s="270"/>
      <c r="K131" s="243" t="str">
        <f t="array" ref="K131">IFERROR(INDEX(Calc!$X$11:$X$25,SMALL(IF((K$123&gt;=Calc!$L$11:$L$25)*(K$123&lt;=Calc!$S$11:$S$25)*(Calc!$ES$11:$ES$25),ROW(Calc!$X$11:$X$25)-ROW(INDEX(Calc!$X$11:$X$25,1,1))+1),Calc!$EU23)),"")</f>
        <v/>
      </c>
      <c r="L131" s="270"/>
      <c r="M131" s="243" t="str">
        <f t="array" ref="M131">IFERROR(INDEX(Calc!$X$11:$X$25,SMALL(IF((M$123&gt;=Calc!$L$11:$L$25)*(M$123&lt;=Calc!$S$11:$S$25)*(Calc!$ES$11:$ES$25),ROW(Calc!$X$11:$X$25)-ROW(INDEX(Calc!$X$11:$X$25,1,1))+1),Calc!$EU23)),"")</f>
        <v/>
      </c>
      <c r="N131" s="270"/>
      <c r="O131" s="243" t="str">
        <f t="array" ref="O131">IFERROR(INDEX(Calc!$X$11:$X$25,SMALL(IF((O$123&gt;=Calc!$L$11:$L$25)*(O$123&lt;=Calc!$S$11:$S$25)*(Calc!$ES$11:$ES$25),ROW(Calc!$X$11:$X$25)-ROW(INDEX(Calc!$X$11:$X$25,1,1))+1),Calc!$EU23)),"")</f>
        <v/>
      </c>
      <c r="P131" s="269"/>
    </row>
    <row r="132" spans="2:16" hidden="1" outlineLevel="1" x14ac:dyDescent="0.25">
      <c r="B132" s="293"/>
      <c r="C132" s="243" t="str">
        <f t="array" ref="C132">IFERROR(INDEX(Calc!$X$11:$X$25,SMALL(IF((C$123&gt;=Calc!$L$11:$L$25)*(C$123&lt;=Calc!$S$11:$S$25)*(Calc!$ES$11:$ES$25),ROW(Calc!$X$11:$X$25)-ROW(INDEX(Calc!$X$11:$X$25,1,1))+1),Calc!$EU24)),"")</f>
        <v/>
      </c>
      <c r="D132" s="270"/>
      <c r="E132" s="243" t="str">
        <f t="array" ref="E132">IFERROR(INDEX(Calc!$X$11:$X$25,SMALL(IF((E$123&gt;=Calc!$L$11:$L$25)*(E$123&lt;=Calc!$S$11:$S$25)*(Calc!$ES$11:$ES$25),ROW(Calc!$X$11:$X$25)-ROW(INDEX(Calc!$X$11:$X$25,1,1))+1),Calc!$EU24)),"")</f>
        <v/>
      </c>
      <c r="F132" s="270"/>
      <c r="G132" s="243" t="str">
        <f t="array" ref="G132">IFERROR(INDEX(Calc!$X$11:$X$25,SMALL(IF((G$123&gt;=Calc!$L$11:$L$25)*(G$123&lt;=Calc!$S$11:$S$25)*(Calc!$ES$11:$ES$25),ROW(Calc!$X$11:$X$25)-ROW(INDEX(Calc!$X$11:$X$25,1,1))+1),Calc!$EU24)),"")</f>
        <v/>
      </c>
      <c r="H132" s="270"/>
      <c r="I132" s="243" t="str">
        <f t="array" ref="I132">IFERROR(INDEX(Calc!$X$11:$X$25,SMALL(IF((I$123&gt;=Calc!$L$11:$L$25)*(I$123&lt;=Calc!$S$11:$S$25)*(Calc!$ES$11:$ES$25),ROW(Calc!$X$11:$X$25)-ROW(INDEX(Calc!$X$11:$X$25,1,1))+1),Calc!$EU24)),"")</f>
        <v/>
      </c>
      <c r="J132" s="270"/>
      <c r="K132" s="243" t="str">
        <f t="array" ref="K132">IFERROR(INDEX(Calc!$X$11:$X$25,SMALL(IF((K$123&gt;=Calc!$L$11:$L$25)*(K$123&lt;=Calc!$S$11:$S$25)*(Calc!$ES$11:$ES$25),ROW(Calc!$X$11:$X$25)-ROW(INDEX(Calc!$X$11:$X$25,1,1))+1),Calc!$EU24)),"")</f>
        <v/>
      </c>
      <c r="L132" s="270"/>
      <c r="M132" s="243" t="str">
        <f t="array" ref="M132">IFERROR(INDEX(Calc!$X$11:$X$25,SMALL(IF((M$123&gt;=Calc!$L$11:$L$25)*(M$123&lt;=Calc!$S$11:$S$25)*(Calc!$ES$11:$ES$25),ROW(Calc!$X$11:$X$25)-ROW(INDEX(Calc!$X$11:$X$25,1,1))+1),Calc!$EU24)),"")</f>
        <v/>
      </c>
      <c r="N132" s="270"/>
      <c r="O132" s="243" t="str">
        <f t="array" ref="O132">IFERROR(INDEX(Calc!$X$11:$X$25,SMALL(IF((O$123&gt;=Calc!$L$11:$L$25)*(O$123&lt;=Calc!$S$11:$S$25)*(Calc!$ES$11:$ES$25),ROW(Calc!$X$11:$X$25)-ROW(INDEX(Calc!$X$11:$X$25,1,1))+1),Calc!$EU24)),"")</f>
        <v/>
      </c>
      <c r="P132" s="269"/>
    </row>
    <row r="133" spans="2:16" hidden="1" outlineLevel="1" x14ac:dyDescent="0.25">
      <c r="B133" s="293"/>
      <c r="C133" s="243" t="str">
        <f t="array" ref="C133">IFERROR(INDEX(Calc!$X$11:$X$25,SMALL(IF((C$123&gt;=Calc!$L$11:$L$25)*(C$123&lt;=Calc!$S$11:$S$25)*(Calc!$ES$11:$ES$25),ROW(Calc!$X$11:$X$25)-ROW(INDEX(Calc!$X$11:$X$25,1,1))+1),Calc!$EU25)),"")</f>
        <v/>
      </c>
      <c r="D133" s="270"/>
      <c r="E133" s="243" t="str">
        <f t="array" ref="E133">IFERROR(INDEX(Calc!$X$11:$X$25,SMALL(IF((E$123&gt;=Calc!$L$11:$L$25)*(E$123&lt;=Calc!$S$11:$S$25)*(Calc!$ES$11:$ES$25),ROW(Calc!$X$11:$X$25)-ROW(INDEX(Calc!$X$11:$X$25,1,1))+1),Calc!$EU25)),"")</f>
        <v/>
      </c>
      <c r="F133" s="270"/>
      <c r="G133" s="243" t="str">
        <f t="array" ref="G133">IFERROR(INDEX(Calc!$X$11:$X$25,SMALL(IF((G$123&gt;=Calc!$L$11:$L$25)*(G$123&lt;=Calc!$S$11:$S$25)*(Calc!$ES$11:$ES$25),ROW(Calc!$X$11:$X$25)-ROW(INDEX(Calc!$X$11:$X$25,1,1))+1),Calc!$EU25)),"")</f>
        <v/>
      </c>
      <c r="H133" s="270"/>
      <c r="I133" s="243" t="str">
        <f t="array" ref="I133">IFERROR(INDEX(Calc!$X$11:$X$25,SMALL(IF((I$123&gt;=Calc!$L$11:$L$25)*(I$123&lt;=Calc!$S$11:$S$25)*(Calc!$ES$11:$ES$25),ROW(Calc!$X$11:$X$25)-ROW(INDEX(Calc!$X$11:$X$25,1,1))+1),Calc!$EU25)),"")</f>
        <v/>
      </c>
      <c r="J133" s="270"/>
      <c r="K133" s="243" t="str">
        <f t="array" ref="K133">IFERROR(INDEX(Calc!$X$11:$X$25,SMALL(IF((K$123&gt;=Calc!$L$11:$L$25)*(K$123&lt;=Calc!$S$11:$S$25)*(Calc!$ES$11:$ES$25),ROW(Calc!$X$11:$X$25)-ROW(INDEX(Calc!$X$11:$X$25,1,1))+1),Calc!$EU25)),"")</f>
        <v/>
      </c>
      <c r="L133" s="270"/>
      <c r="M133" s="243" t="str">
        <f t="array" ref="M133">IFERROR(INDEX(Calc!$X$11:$X$25,SMALL(IF((M$123&gt;=Calc!$L$11:$L$25)*(M$123&lt;=Calc!$S$11:$S$25)*(Calc!$ES$11:$ES$25),ROW(Calc!$X$11:$X$25)-ROW(INDEX(Calc!$X$11:$X$25,1,1))+1),Calc!$EU25)),"")</f>
        <v/>
      </c>
      <c r="N133" s="270"/>
      <c r="O133" s="243" t="str">
        <f t="array" ref="O133">IFERROR(INDEX(Calc!$X$11:$X$25,SMALL(IF((O$123&gt;=Calc!$L$11:$L$25)*(O$123&lt;=Calc!$S$11:$S$25)*(Calc!$ES$11:$ES$25),ROW(Calc!$X$11:$X$25)-ROW(INDEX(Calc!$X$11:$X$25,1,1))+1),Calc!$EU25)),"")</f>
        <v/>
      </c>
      <c r="P133" s="269"/>
    </row>
    <row r="134" spans="2:16" hidden="1" outlineLevel="1" x14ac:dyDescent="0.25">
      <c r="B134" s="293"/>
      <c r="C134" s="243" t="str">
        <f t="array" ref="C134">IFERROR(INDEX(Calc!$X$11:$X$25,SMALL(IF((C$123&gt;=Calc!$L$11:$L$25)*(C$123&lt;=Calc!$S$11:$S$25)*(Calc!$ES$11:$ES$25),ROW(Calc!$X$11:$X$25)-ROW(INDEX(Calc!$X$11:$X$25,1,1))+1),Calc!$EU26)),"")</f>
        <v/>
      </c>
      <c r="D134" s="270"/>
      <c r="E134" s="243" t="str">
        <f t="array" ref="E134">IFERROR(INDEX(Calc!$X$11:$X$25,SMALL(IF((E$123&gt;=Calc!$L$11:$L$25)*(E$123&lt;=Calc!$S$11:$S$25)*(Calc!$ES$11:$ES$25),ROW(Calc!$X$11:$X$25)-ROW(INDEX(Calc!$X$11:$X$25,1,1))+1),Calc!$EU26)),"")</f>
        <v/>
      </c>
      <c r="F134" s="270"/>
      <c r="G134" s="243" t="str">
        <f t="array" ref="G134">IFERROR(INDEX(Calc!$X$11:$X$25,SMALL(IF((G$123&gt;=Calc!$L$11:$L$25)*(G$123&lt;=Calc!$S$11:$S$25)*(Calc!$ES$11:$ES$25),ROW(Calc!$X$11:$X$25)-ROW(INDEX(Calc!$X$11:$X$25,1,1))+1),Calc!$EU26)),"")</f>
        <v/>
      </c>
      <c r="H134" s="270"/>
      <c r="I134" s="243" t="str">
        <f t="array" ref="I134">IFERROR(INDEX(Calc!$X$11:$X$25,SMALL(IF((I$123&gt;=Calc!$L$11:$L$25)*(I$123&lt;=Calc!$S$11:$S$25)*(Calc!$ES$11:$ES$25),ROW(Calc!$X$11:$X$25)-ROW(INDEX(Calc!$X$11:$X$25,1,1))+1),Calc!$EU26)),"")</f>
        <v/>
      </c>
      <c r="J134" s="270"/>
      <c r="K134" s="243" t="str">
        <f t="array" ref="K134">IFERROR(INDEX(Calc!$X$11:$X$25,SMALL(IF((K$123&gt;=Calc!$L$11:$L$25)*(K$123&lt;=Calc!$S$11:$S$25)*(Calc!$ES$11:$ES$25),ROW(Calc!$X$11:$X$25)-ROW(INDEX(Calc!$X$11:$X$25,1,1))+1),Calc!$EU26)),"")</f>
        <v/>
      </c>
      <c r="L134" s="270"/>
      <c r="M134" s="243" t="str">
        <f t="array" ref="M134">IFERROR(INDEX(Calc!$X$11:$X$25,SMALL(IF((M$123&gt;=Calc!$L$11:$L$25)*(M$123&lt;=Calc!$S$11:$S$25)*(Calc!$ES$11:$ES$25),ROW(Calc!$X$11:$X$25)-ROW(INDEX(Calc!$X$11:$X$25,1,1))+1),Calc!$EU26)),"")</f>
        <v/>
      </c>
      <c r="N134" s="271"/>
      <c r="O134" s="243" t="str">
        <f t="array" ref="O134">IFERROR(INDEX(Calc!$X$11:$X$25,SMALL(IF((O$123&gt;=Calc!$L$11:$L$25)*(O$123&lt;=Calc!$S$11:$S$25)*(Calc!$ES$11:$ES$25),ROW(Calc!$X$11:$X$25)-ROW(INDEX(Calc!$X$11:$X$25,1,1))+1),Calc!$EU26)),"")</f>
        <v/>
      </c>
      <c r="P134" s="269"/>
    </row>
    <row r="135" spans="2:16" hidden="1" outlineLevel="1" x14ac:dyDescent="0.25">
      <c r="B135" s="282"/>
      <c r="C135" s="273"/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62"/>
      <c r="O135" s="273"/>
      <c r="P135" s="274"/>
    </row>
    <row r="136" spans="2:16" hidden="1" outlineLevel="1" x14ac:dyDescent="0.25">
      <c r="B136" s="295"/>
      <c r="C136" s="477">
        <f>IFERROR(IF(LEN(O123)=0,"",IF(MONTH(O123+1)=MONTH(O123),O123+1,"")),"")</f>
        <v>44613</v>
      </c>
      <c r="D136" s="276"/>
      <c r="E136" s="477">
        <f>IFERROR(IF(LEN(C136)=0,"",IF(MONTH(C136+1)=MONTH(C136),C136+1,"")),"")</f>
        <v>44614</v>
      </c>
      <c r="F136" s="276"/>
      <c r="G136" s="477">
        <f>IFERROR(IF(LEN(E136)=0,"",IF(MONTH(E136+1)=MONTH(E136),E136+1,"")),"")</f>
        <v>44615</v>
      </c>
      <c r="H136" s="276"/>
      <c r="I136" s="477">
        <f>IFERROR(IF(LEN(G136)=0,"",IF(MONTH(G136+1)=MONTH(G136),G136+1,"")),"")</f>
        <v>44616</v>
      </c>
      <c r="J136" s="276"/>
      <c r="K136" s="477">
        <f>IFERROR(IF(LEN(I136)=0,"",IF(MONTH(I136+1)=MONTH(I136),I136+1,"")),"")</f>
        <v>44617</v>
      </c>
      <c r="L136" s="276"/>
      <c r="M136" s="477">
        <f>IFERROR(IF(LEN(K136)=0,"",IF(MONTH(K136+1)=MONTH(K136),K136+1,"")),"")</f>
        <v>44618</v>
      </c>
      <c r="N136" s="277"/>
      <c r="O136" s="477">
        <f>IFERROR(IF(LEN(M136)=0,"",IF(MONTH(M136+1)=MONTH(M136),M136+1,"")),"")</f>
        <v>44619</v>
      </c>
      <c r="P136" s="278"/>
    </row>
    <row r="137" spans="2:16" ht="9.9499999999999993" hidden="1" customHeight="1" outlineLevel="1" x14ac:dyDescent="0.25">
      <c r="B137" s="296"/>
      <c r="C137" s="279"/>
      <c r="D137" s="273"/>
      <c r="E137" s="279"/>
      <c r="F137" s="273"/>
      <c r="G137" s="279"/>
      <c r="H137" s="273"/>
      <c r="I137" s="279"/>
      <c r="J137" s="273"/>
      <c r="K137" s="279"/>
      <c r="L137" s="273"/>
      <c r="M137" s="279"/>
      <c r="N137" s="280"/>
      <c r="O137" s="279"/>
      <c r="P137" s="274"/>
    </row>
    <row r="138" spans="2:16" hidden="1" outlineLevel="1" x14ac:dyDescent="0.25">
      <c r="B138" s="293"/>
      <c r="C138" s="243" t="str">
        <f t="array" ref="C138">IFERROR(INDEX(Calc!$X$11:$X$25,SMALL(IF((C$136&gt;=Calc!$L$11:$L$25)*(C$136&lt;=Calc!$S$11:$S$25)*(Calc!$ES$11:$ES$25),ROW(Calc!$X$11:$X$25)-ROW(INDEX(Calc!$X$11:$X$25,1,1))+1),Calc!$EU17)),"")</f>
        <v/>
      </c>
      <c r="D138" s="270"/>
      <c r="E138" s="243" t="str">
        <f t="array" ref="E138">IFERROR(INDEX(Calc!$X$11:$X$25,SMALL(IF((E$136&gt;=Calc!$L$11:$L$25)*(E$136&lt;=Calc!$S$11:$S$25)*(Calc!$ES$11:$ES$25),ROW(Calc!$X$11:$X$25)-ROW(INDEX(Calc!$X$11:$X$25,1,1))+1),Calc!$EU17)),"")</f>
        <v/>
      </c>
      <c r="F138" s="270"/>
      <c r="G138" s="243" t="str">
        <f t="array" ref="G138">IFERROR(INDEX(Calc!$X$11:$X$25,SMALL(IF((G$136&gt;=Calc!$L$11:$L$25)*(G$136&lt;=Calc!$S$11:$S$25)*(Calc!$ES$11:$ES$25),ROW(Calc!$X$11:$X$25)-ROW(INDEX(Calc!$X$11:$X$25,1,1))+1),Calc!$EU17)),"")</f>
        <v/>
      </c>
      <c r="H138" s="270"/>
      <c r="I138" s="243" t="str">
        <f t="array" ref="I138">IFERROR(INDEX(Calc!$X$11:$X$25,SMALL(IF((I$136&gt;=Calc!$L$11:$L$25)*(I$136&lt;=Calc!$S$11:$S$25)*(Calc!$ES$11:$ES$25),ROW(Calc!$X$11:$X$25)-ROW(INDEX(Calc!$X$11:$X$25,1,1))+1),Calc!$EU17)),"")</f>
        <v/>
      </c>
      <c r="J138" s="270"/>
      <c r="K138" s="243" t="str">
        <f t="array" ref="K138">IFERROR(INDEX(Calc!$X$11:$X$25,SMALL(IF((K$136&gt;=Calc!$L$11:$L$25)*(K$136&lt;=Calc!$S$11:$S$25)*(Calc!$ES$11:$ES$25),ROW(Calc!$X$11:$X$25)-ROW(INDEX(Calc!$X$11:$X$25,1,1))+1),Calc!$EU17)),"")</f>
        <v/>
      </c>
      <c r="L138" s="270"/>
      <c r="M138" s="243" t="str">
        <f t="array" ref="M138">IFERROR(INDEX(Calc!$X$11:$X$25,SMALL(IF((M$136&gt;=Calc!$L$11:$L$25)*(M$136&lt;=Calc!$S$11:$S$25)*(Calc!$ES$11:$ES$25),ROW(Calc!$X$11:$X$25)-ROW(INDEX(Calc!$X$11:$X$25,1,1))+1),Calc!$EU17)),"")</f>
        <v/>
      </c>
      <c r="N138" s="271"/>
      <c r="O138" s="243" t="str">
        <f t="array" ref="O138">IFERROR(INDEX(Calc!$X$11:$X$25,SMALL(IF((O$136&gt;=Calc!$L$11:$L$25)*(O$136&lt;=Calc!$S$11:$S$25)*(Calc!$ES$11:$ES$25),ROW(Calc!$X$11:$X$25)-ROW(INDEX(Calc!$X$11:$X$25,1,1))+1),Calc!$EU17)),"")</f>
        <v/>
      </c>
      <c r="P138" s="269"/>
    </row>
    <row r="139" spans="2:16" hidden="1" outlineLevel="1" x14ac:dyDescent="0.25">
      <c r="B139" s="293"/>
      <c r="C139" s="243" t="str">
        <f t="array" ref="C139">IFERROR(INDEX(Calc!$X$11:$X$25,SMALL(IF((C$136&gt;=Calc!$L$11:$L$25)*(C$136&lt;=Calc!$S$11:$S$25)*(Calc!$ES$11:$ES$25),ROW(Calc!$X$11:$X$25)-ROW(INDEX(Calc!$X$11:$X$25,1,1))+1),Calc!$EU18)),"")</f>
        <v/>
      </c>
      <c r="D139" s="270"/>
      <c r="E139" s="243" t="str">
        <f t="array" ref="E139">IFERROR(INDEX(Calc!$X$11:$X$25,SMALL(IF((E$136&gt;=Calc!$L$11:$L$25)*(E$136&lt;=Calc!$S$11:$S$25)*(Calc!$ES$11:$ES$25),ROW(Calc!$X$11:$X$25)-ROW(INDEX(Calc!$X$11:$X$25,1,1))+1),Calc!$EU18)),"")</f>
        <v/>
      </c>
      <c r="F139" s="270"/>
      <c r="G139" s="243" t="str">
        <f t="array" ref="G139">IFERROR(INDEX(Calc!$X$11:$X$25,SMALL(IF((G$136&gt;=Calc!$L$11:$L$25)*(G$136&lt;=Calc!$S$11:$S$25)*(Calc!$ES$11:$ES$25),ROW(Calc!$X$11:$X$25)-ROW(INDEX(Calc!$X$11:$X$25,1,1))+1),Calc!$EU18)),"")</f>
        <v/>
      </c>
      <c r="H139" s="270"/>
      <c r="I139" s="243" t="str">
        <f t="array" ref="I139">IFERROR(INDEX(Calc!$X$11:$X$25,SMALL(IF((I$136&gt;=Calc!$L$11:$L$25)*(I$136&lt;=Calc!$S$11:$S$25)*(Calc!$ES$11:$ES$25),ROW(Calc!$X$11:$X$25)-ROW(INDEX(Calc!$X$11:$X$25,1,1))+1),Calc!$EU18)),"")</f>
        <v/>
      </c>
      <c r="J139" s="270"/>
      <c r="K139" s="243" t="str">
        <f t="array" ref="K139">IFERROR(INDEX(Calc!$X$11:$X$25,SMALL(IF((K$136&gt;=Calc!$L$11:$L$25)*(K$136&lt;=Calc!$S$11:$S$25)*(Calc!$ES$11:$ES$25),ROW(Calc!$X$11:$X$25)-ROW(INDEX(Calc!$X$11:$X$25,1,1))+1),Calc!$EU18)),"")</f>
        <v/>
      </c>
      <c r="L139" s="270"/>
      <c r="M139" s="243" t="str">
        <f t="array" ref="M139">IFERROR(INDEX(Calc!$X$11:$X$25,SMALL(IF((M$136&gt;=Calc!$L$11:$L$25)*(M$136&lt;=Calc!$S$11:$S$25)*(Calc!$ES$11:$ES$25),ROW(Calc!$X$11:$X$25)-ROW(INDEX(Calc!$X$11:$X$25,1,1))+1),Calc!$EU18)),"")</f>
        <v/>
      </c>
      <c r="N139" s="270"/>
      <c r="O139" s="243" t="str">
        <f t="array" ref="O139">IFERROR(INDEX(Calc!$X$11:$X$25,SMALL(IF((O$136&gt;=Calc!$L$11:$L$25)*(O$136&lt;=Calc!$S$11:$S$25)*(Calc!$ES$11:$ES$25),ROW(Calc!$X$11:$X$25)-ROW(INDEX(Calc!$X$11:$X$25,1,1))+1),Calc!$EU18)),"")</f>
        <v/>
      </c>
      <c r="P139" s="269"/>
    </row>
    <row r="140" spans="2:16" hidden="1" outlineLevel="1" x14ac:dyDescent="0.25">
      <c r="B140" s="293"/>
      <c r="C140" s="243" t="str">
        <f t="array" ref="C140">IFERROR(INDEX(Calc!$X$11:$X$25,SMALL(IF((C$136&gt;=Calc!$L$11:$L$25)*(C$136&lt;=Calc!$S$11:$S$25)*(Calc!$ES$11:$ES$25),ROW(Calc!$X$11:$X$25)-ROW(INDEX(Calc!$X$11:$X$25,1,1))+1),Calc!$EU19)),"")</f>
        <v/>
      </c>
      <c r="D140" s="270"/>
      <c r="E140" s="243" t="str">
        <f t="array" ref="E140">IFERROR(INDEX(Calc!$X$11:$X$25,SMALL(IF((E$136&gt;=Calc!$L$11:$L$25)*(E$136&lt;=Calc!$S$11:$S$25)*(Calc!$ES$11:$ES$25),ROW(Calc!$X$11:$X$25)-ROW(INDEX(Calc!$X$11:$X$25,1,1))+1),Calc!$EU19)),"")</f>
        <v/>
      </c>
      <c r="F140" s="270"/>
      <c r="G140" s="243" t="str">
        <f t="array" ref="G140">IFERROR(INDEX(Calc!$X$11:$X$25,SMALL(IF((G$136&gt;=Calc!$L$11:$L$25)*(G$136&lt;=Calc!$S$11:$S$25)*(Calc!$ES$11:$ES$25),ROW(Calc!$X$11:$X$25)-ROW(INDEX(Calc!$X$11:$X$25,1,1))+1),Calc!$EU19)),"")</f>
        <v/>
      </c>
      <c r="H140" s="270"/>
      <c r="I140" s="243" t="str">
        <f t="array" ref="I140">IFERROR(INDEX(Calc!$X$11:$X$25,SMALL(IF((I$136&gt;=Calc!$L$11:$L$25)*(I$136&lt;=Calc!$S$11:$S$25)*(Calc!$ES$11:$ES$25),ROW(Calc!$X$11:$X$25)-ROW(INDEX(Calc!$X$11:$X$25,1,1))+1),Calc!$EU19)),"")</f>
        <v/>
      </c>
      <c r="J140" s="270"/>
      <c r="K140" s="243" t="str">
        <f t="array" ref="K140">IFERROR(INDEX(Calc!$X$11:$X$25,SMALL(IF((K$136&gt;=Calc!$L$11:$L$25)*(K$136&lt;=Calc!$S$11:$S$25)*(Calc!$ES$11:$ES$25),ROW(Calc!$X$11:$X$25)-ROW(INDEX(Calc!$X$11:$X$25,1,1))+1),Calc!$EU19)),"")</f>
        <v/>
      </c>
      <c r="L140" s="270"/>
      <c r="M140" s="243" t="str">
        <f t="array" ref="M140">IFERROR(INDEX(Calc!$X$11:$X$25,SMALL(IF((M$136&gt;=Calc!$L$11:$L$25)*(M$136&lt;=Calc!$S$11:$S$25)*(Calc!$ES$11:$ES$25),ROW(Calc!$X$11:$X$25)-ROW(INDEX(Calc!$X$11:$X$25,1,1))+1),Calc!$EU19)),"")</f>
        <v/>
      </c>
      <c r="N140" s="270"/>
      <c r="O140" s="243" t="str">
        <f t="array" ref="O140">IFERROR(INDEX(Calc!$X$11:$X$25,SMALL(IF((O$136&gt;=Calc!$L$11:$L$25)*(O$136&lt;=Calc!$S$11:$S$25)*(Calc!$ES$11:$ES$25),ROW(Calc!$X$11:$X$25)-ROW(INDEX(Calc!$X$11:$X$25,1,1))+1),Calc!$EU19)),"")</f>
        <v/>
      </c>
      <c r="P140" s="269"/>
    </row>
    <row r="141" spans="2:16" hidden="1" outlineLevel="1" x14ac:dyDescent="0.25">
      <c r="B141" s="293"/>
      <c r="C141" s="243" t="str">
        <f t="array" ref="C141">IFERROR(INDEX(Calc!$X$11:$X$25,SMALL(IF((C$136&gt;=Calc!$L$11:$L$25)*(C$136&lt;=Calc!$S$11:$S$25)*(Calc!$ES$11:$ES$25),ROW(Calc!$X$11:$X$25)-ROW(INDEX(Calc!$X$11:$X$25,1,1))+1),Calc!$EU20)),"")</f>
        <v/>
      </c>
      <c r="D141" s="270"/>
      <c r="E141" s="243" t="str">
        <f t="array" ref="E141">IFERROR(INDEX(Calc!$X$11:$X$25,SMALL(IF((E$136&gt;=Calc!$L$11:$L$25)*(E$136&lt;=Calc!$S$11:$S$25)*(Calc!$ES$11:$ES$25),ROW(Calc!$X$11:$X$25)-ROW(INDEX(Calc!$X$11:$X$25,1,1))+1),Calc!$EU20)),"")</f>
        <v/>
      </c>
      <c r="F141" s="270"/>
      <c r="G141" s="243" t="str">
        <f t="array" ref="G141">IFERROR(INDEX(Calc!$X$11:$X$25,SMALL(IF((G$136&gt;=Calc!$L$11:$L$25)*(G$136&lt;=Calc!$S$11:$S$25)*(Calc!$ES$11:$ES$25),ROW(Calc!$X$11:$X$25)-ROW(INDEX(Calc!$X$11:$X$25,1,1))+1),Calc!$EU20)),"")</f>
        <v/>
      </c>
      <c r="H141" s="270"/>
      <c r="I141" s="243" t="str">
        <f t="array" ref="I141">IFERROR(INDEX(Calc!$X$11:$X$25,SMALL(IF((I$136&gt;=Calc!$L$11:$L$25)*(I$136&lt;=Calc!$S$11:$S$25)*(Calc!$ES$11:$ES$25),ROW(Calc!$X$11:$X$25)-ROW(INDEX(Calc!$X$11:$X$25,1,1))+1),Calc!$EU20)),"")</f>
        <v/>
      </c>
      <c r="J141" s="270"/>
      <c r="K141" s="243" t="str">
        <f t="array" ref="K141">IFERROR(INDEX(Calc!$X$11:$X$25,SMALL(IF((K$136&gt;=Calc!$L$11:$L$25)*(K$136&lt;=Calc!$S$11:$S$25)*(Calc!$ES$11:$ES$25),ROW(Calc!$X$11:$X$25)-ROW(INDEX(Calc!$X$11:$X$25,1,1))+1),Calc!$EU20)),"")</f>
        <v/>
      </c>
      <c r="L141" s="270"/>
      <c r="M141" s="243" t="str">
        <f t="array" ref="M141">IFERROR(INDEX(Calc!$X$11:$X$25,SMALL(IF((M$136&gt;=Calc!$L$11:$L$25)*(M$136&lt;=Calc!$S$11:$S$25)*(Calc!$ES$11:$ES$25),ROW(Calc!$X$11:$X$25)-ROW(INDEX(Calc!$X$11:$X$25,1,1))+1),Calc!$EU20)),"")</f>
        <v/>
      </c>
      <c r="N141" s="270"/>
      <c r="O141" s="243" t="str">
        <f t="array" ref="O141">IFERROR(INDEX(Calc!$X$11:$X$25,SMALL(IF((O$136&gt;=Calc!$L$11:$L$25)*(O$136&lt;=Calc!$S$11:$S$25)*(Calc!$ES$11:$ES$25),ROW(Calc!$X$11:$X$25)-ROW(INDEX(Calc!$X$11:$X$25,1,1))+1),Calc!$EU20)),"")</f>
        <v/>
      </c>
      <c r="P141" s="269"/>
    </row>
    <row r="142" spans="2:16" hidden="1" outlineLevel="1" x14ac:dyDescent="0.25">
      <c r="B142" s="293"/>
      <c r="C142" s="243" t="str">
        <f t="array" ref="C142">IFERROR(INDEX(Calc!$X$11:$X$25,SMALL(IF((C$136&gt;=Calc!$L$11:$L$25)*(C$136&lt;=Calc!$S$11:$S$25)*(Calc!$ES$11:$ES$25),ROW(Calc!$X$11:$X$25)-ROW(INDEX(Calc!$X$11:$X$25,1,1))+1),Calc!$EU21)),"")</f>
        <v/>
      </c>
      <c r="D142" s="270"/>
      <c r="E142" s="243" t="str">
        <f t="array" ref="E142">IFERROR(INDEX(Calc!$X$11:$X$25,SMALL(IF((E$136&gt;=Calc!$L$11:$L$25)*(E$136&lt;=Calc!$S$11:$S$25)*(Calc!$ES$11:$ES$25),ROW(Calc!$X$11:$X$25)-ROW(INDEX(Calc!$X$11:$X$25,1,1))+1),Calc!$EU21)),"")</f>
        <v/>
      </c>
      <c r="F142" s="270"/>
      <c r="G142" s="243" t="str">
        <f t="array" ref="G142">IFERROR(INDEX(Calc!$X$11:$X$25,SMALL(IF((G$136&gt;=Calc!$L$11:$L$25)*(G$136&lt;=Calc!$S$11:$S$25)*(Calc!$ES$11:$ES$25),ROW(Calc!$X$11:$X$25)-ROW(INDEX(Calc!$X$11:$X$25,1,1))+1),Calc!$EU21)),"")</f>
        <v/>
      </c>
      <c r="H142" s="270"/>
      <c r="I142" s="243" t="str">
        <f t="array" ref="I142">IFERROR(INDEX(Calc!$X$11:$X$25,SMALL(IF((I$136&gt;=Calc!$L$11:$L$25)*(I$136&lt;=Calc!$S$11:$S$25)*(Calc!$ES$11:$ES$25),ROW(Calc!$X$11:$X$25)-ROW(INDEX(Calc!$X$11:$X$25,1,1))+1),Calc!$EU21)),"")</f>
        <v/>
      </c>
      <c r="J142" s="270"/>
      <c r="K142" s="243" t="str">
        <f t="array" ref="K142">IFERROR(INDEX(Calc!$X$11:$X$25,SMALL(IF((K$136&gt;=Calc!$L$11:$L$25)*(K$136&lt;=Calc!$S$11:$S$25)*(Calc!$ES$11:$ES$25),ROW(Calc!$X$11:$X$25)-ROW(INDEX(Calc!$X$11:$X$25,1,1))+1),Calc!$EU21)),"")</f>
        <v/>
      </c>
      <c r="L142" s="270"/>
      <c r="M142" s="243" t="str">
        <f t="array" ref="M142">IFERROR(INDEX(Calc!$X$11:$X$25,SMALL(IF((M$136&gt;=Calc!$L$11:$L$25)*(M$136&lt;=Calc!$S$11:$S$25)*(Calc!$ES$11:$ES$25),ROW(Calc!$X$11:$X$25)-ROW(INDEX(Calc!$X$11:$X$25,1,1))+1),Calc!$EU21)),"")</f>
        <v/>
      </c>
      <c r="N142" s="270"/>
      <c r="O142" s="243" t="str">
        <f t="array" ref="O142">IFERROR(INDEX(Calc!$X$11:$X$25,SMALL(IF((O$136&gt;=Calc!$L$11:$L$25)*(O$136&lt;=Calc!$S$11:$S$25)*(Calc!$ES$11:$ES$25),ROW(Calc!$X$11:$X$25)-ROW(INDEX(Calc!$X$11:$X$25,1,1))+1),Calc!$EU21)),"")</f>
        <v/>
      </c>
      <c r="P142" s="269"/>
    </row>
    <row r="143" spans="2:16" hidden="1" outlineLevel="1" x14ac:dyDescent="0.25">
      <c r="B143" s="293"/>
      <c r="C143" s="243" t="str">
        <f t="array" ref="C143">IFERROR(INDEX(Calc!$X$11:$X$25,SMALL(IF((C$136&gt;=Calc!$L$11:$L$25)*(C$136&lt;=Calc!$S$11:$S$25)*(Calc!$ES$11:$ES$25),ROW(Calc!$X$11:$X$25)-ROW(INDEX(Calc!$X$11:$X$25,1,1))+1),Calc!$EU22)),"")</f>
        <v/>
      </c>
      <c r="D143" s="270"/>
      <c r="E143" s="243" t="str">
        <f t="array" ref="E143">IFERROR(INDEX(Calc!$X$11:$X$25,SMALL(IF((E$136&gt;=Calc!$L$11:$L$25)*(E$136&lt;=Calc!$S$11:$S$25)*(Calc!$ES$11:$ES$25),ROW(Calc!$X$11:$X$25)-ROW(INDEX(Calc!$X$11:$X$25,1,1))+1),Calc!$EU22)),"")</f>
        <v/>
      </c>
      <c r="F143" s="270"/>
      <c r="G143" s="243" t="str">
        <f t="array" ref="G143">IFERROR(INDEX(Calc!$X$11:$X$25,SMALL(IF((G$136&gt;=Calc!$L$11:$L$25)*(G$136&lt;=Calc!$S$11:$S$25)*(Calc!$ES$11:$ES$25),ROW(Calc!$X$11:$X$25)-ROW(INDEX(Calc!$X$11:$X$25,1,1))+1),Calc!$EU22)),"")</f>
        <v/>
      </c>
      <c r="H143" s="270"/>
      <c r="I143" s="243" t="str">
        <f t="array" ref="I143">IFERROR(INDEX(Calc!$X$11:$X$25,SMALL(IF((I$136&gt;=Calc!$L$11:$L$25)*(I$136&lt;=Calc!$S$11:$S$25)*(Calc!$ES$11:$ES$25),ROW(Calc!$X$11:$X$25)-ROW(INDEX(Calc!$X$11:$X$25,1,1))+1),Calc!$EU22)),"")</f>
        <v/>
      </c>
      <c r="J143" s="270"/>
      <c r="K143" s="243" t="str">
        <f t="array" ref="K143">IFERROR(INDEX(Calc!$X$11:$X$25,SMALL(IF((K$136&gt;=Calc!$L$11:$L$25)*(K$136&lt;=Calc!$S$11:$S$25)*(Calc!$ES$11:$ES$25),ROW(Calc!$X$11:$X$25)-ROW(INDEX(Calc!$X$11:$X$25,1,1))+1),Calc!$EU22)),"")</f>
        <v/>
      </c>
      <c r="L143" s="270"/>
      <c r="M143" s="243" t="str">
        <f t="array" ref="M143">IFERROR(INDEX(Calc!$X$11:$X$25,SMALL(IF((M$136&gt;=Calc!$L$11:$L$25)*(M$136&lt;=Calc!$S$11:$S$25)*(Calc!$ES$11:$ES$25),ROW(Calc!$X$11:$X$25)-ROW(INDEX(Calc!$X$11:$X$25,1,1))+1),Calc!$EU22)),"")</f>
        <v/>
      </c>
      <c r="N143" s="270"/>
      <c r="O143" s="243" t="str">
        <f t="array" ref="O143">IFERROR(INDEX(Calc!$X$11:$X$25,SMALL(IF((O$136&gt;=Calc!$L$11:$L$25)*(O$136&lt;=Calc!$S$11:$S$25)*(Calc!$ES$11:$ES$25),ROW(Calc!$X$11:$X$25)-ROW(INDEX(Calc!$X$11:$X$25,1,1))+1),Calc!$EU22)),"")</f>
        <v/>
      </c>
      <c r="P143" s="269"/>
    </row>
    <row r="144" spans="2:16" hidden="1" outlineLevel="1" x14ac:dyDescent="0.25">
      <c r="B144" s="293"/>
      <c r="C144" s="243" t="str">
        <f t="array" ref="C144">IFERROR(INDEX(Calc!$X$11:$X$25,SMALL(IF((C$136&gt;=Calc!$L$11:$L$25)*(C$136&lt;=Calc!$S$11:$S$25)*(Calc!$ES$11:$ES$25),ROW(Calc!$X$11:$X$25)-ROW(INDEX(Calc!$X$11:$X$25,1,1))+1),Calc!$EU23)),"")</f>
        <v/>
      </c>
      <c r="D144" s="270"/>
      <c r="E144" s="243" t="str">
        <f t="array" ref="E144">IFERROR(INDEX(Calc!$X$11:$X$25,SMALL(IF((E$136&gt;=Calc!$L$11:$L$25)*(E$136&lt;=Calc!$S$11:$S$25)*(Calc!$ES$11:$ES$25),ROW(Calc!$X$11:$X$25)-ROW(INDEX(Calc!$X$11:$X$25,1,1))+1),Calc!$EU23)),"")</f>
        <v/>
      </c>
      <c r="F144" s="270"/>
      <c r="G144" s="243" t="str">
        <f t="array" ref="G144">IFERROR(INDEX(Calc!$X$11:$X$25,SMALL(IF((G$136&gt;=Calc!$L$11:$L$25)*(G$136&lt;=Calc!$S$11:$S$25)*(Calc!$ES$11:$ES$25),ROW(Calc!$X$11:$X$25)-ROW(INDEX(Calc!$X$11:$X$25,1,1))+1),Calc!$EU23)),"")</f>
        <v/>
      </c>
      <c r="H144" s="270"/>
      <c r="I144" s="243" t="str">
        <f t="array" ref="I144">IFERROR(INDEX(Calc!$X$11:$X$25,SMALL(IF((I$136&gt;=Calc!$L$11:$L$25)*(I$136&lt;=Calc!$S$11:$S$25)*(Calc!$ES$11:$ES$25),ROW(Calc!$X$11:$X$25)-ROW(INDEX(Calc!$X$11:$X$25,1,1))+1),Calc!$EU23)),"")</f>
        <v/>
      </c>
      <c r="J144" s="270"/>
      <c r="K144" s="243" t="str">
        <f t="array" ref="K144">IFERROR(INDEX(Calc!$X$11:$X$25,SMALL(IF((K$136&gt;=Calc!$L$11:$L$25)*(K$136&lt;=Calc!$S$11:$S$25)*(Calc!$ES$11:$ES$25),ROW(Calc!$X$11:$X$25)-ROW(INDEX(Calc!$X$11:$X$25,1,1))+1),Calc!$EU23)),"")</f>
        <v/>
      </c>
      <c r="L144" s="270"/>
      <c r="M144" s="243" t="str">
        <f t="array" ref="M144">IFERROR(INDEX(Calc!$X$11:$X$25,SMALL(IF((M$136&gt;=Calc!$L$11:$L$25)*(M$136&lt;=Calc!$S$11:$S$25)*(Calc!$ES$11:$ES$25),ROW(Calc!$X$11:$X$25)-ROW(INDEX(Calc!$X$11:$X$25,1,1))+1),Calc!$EU23)),"")</f>
        <v/>
      </c>
      <c r="N144" s="270"/>
      <c r="O144" s="243" t="str">
        <f t="array" ref="O144">IFERROR(INDEX(Calc!$X$11:$X$25,SMALL(IF((O$136&gt;=Calc!$L$11:$L$25)*(O$136&lt;=Calc!$S$11:$S$25)*(Calc!$ES$11:$ES$25),ROW(Calc!$X$11:$X$25)-ROW(INDEX(Calc!$X$11:$X$25,1,1))+1),Calc!$EU23)),"")</f>
        <v/>
      </c>
      <c r="P144" s="269"/>
    </row>
    <row r="145" spans="2:16" hidden="1" outlineLevel="1" x14ac:dyDescent="0.25">
      <c r="B145" s="293"/>
      <c r="C145" s="243" t="str">
        <f t="array" ref="C145">IFERROR(INDEX(Calc!$X$11:$X$25,SMALL(IF((C$136&gt;=Calc!$L$11:$L$25)*(C$136&lt;=Calc!$S$11:$S$25)*(Calc!$ES$11:$ES$25),ROW(Calc!$X$11:$X$25)-ROW(INDEX(Calc!$X$11:$X$25,1,1))+1),Calc!$EU24)),"")</f>
        <v/>
      </c>
      <c r="D145" s="270"/>
      <c r="E145" s="243" t="str">
        <f t="array" ref="E145">IFERROR(INDEX(Calc!$X$11:$X$25,SMALL(IF((E$136&gt;=Calc!$L$11:$L$25)*(E$136&lt;=Calc!$S$11:$S$25)*(Calc!$ES$11:$ES$25),ROW(Calc!$X$11:$X$25)-ROW(INDEX(Calc!$X$11:$X$25,1,1))+1),Calc!$EU24)),"")</f>
        <v/>
      </c>
      <c r="F145" s="270"/>
      <c r="G145" s="243" t="str">
        <f t="array" ref="G145">IFERROR(INDEX(Calc!$X$11:$X$25,SMALL(IF((G$136&gt;=Calc!$L$11:$L$25)*(G$136&lt;=Calc!$S$11:$S$25)*(Calc!$ES$11:$ES$25),ROW(Calc!$X$11:$X$25)-ROW(INDEX(Calc!$X$11:$X$25,1,1))+1),Calc!$EU24)),"")</f>
        <v/>
      </c>
      <c r="H145" s="270"/>
      <c r="I145" s="243" t="str">
        <f t="array" ref="I145">IFERROR(INDEX(Calc!$X$11:$X$25,SMALL(IF((I$136&gt;=Calc!$L$11:$L$25)*(I$136&lt;=Calc!$S$11:$S$25)*(Calc!$ES$11:$ES$25),ROW(Calc!$X$11:$X$25)-ROW(INDEX(Calc!$X$11:$X$25,1,1))+1),Calc!$EU24)),"")</f>
        <v/>
      </c>
      <c r="J145" s="270"/>
      <c r="K145" s="243" t="str">
        <f t="array" ref="K145">IFERROR(INDEX(Calc!$X$11:$X$25,SMALL(IF((K$136&gt;=Calc!$L$11:$L$25)*(K$136&lt;=Calc!$S$11:$S$25)*(Calc!$ES$11:$ES$25),ROW(Calc!$X$11:$X$25)-ROW(INDEX(Calc!$X$11:$X$25,1,1))+1),Calc!$EU24)),"")</f>
        <v/>
      </c>
      <c r="L145" s="270"/>
      <c r="M145" s="243" t="str">
        <f t="array" ref="M145">IFERROR(INDEX(Calc!$X$11:$X$25,SMALL(IF((M$136&gt;=Calc!$L$11:$L$25)*(M$136&lt;=Calc!$S$11:$S$25)*(Calc!$ES$11:$ES$25),ROW(Calc!$X$11:$X$25)-ROW(INDEX(Calc!$X$11:$X$25,1,1))+1),Calc!$EU24)),"")</f>
        <v/>
      </c>
      <c r="N145" s="270"/>
      <c r="O145" s="243" t="str">
        <f t="array" ref="O145">IFERROR(INDEX(Calc!$X$11:$X$25,SMALL(IF((O$136&gt;=Calc!$L$11:$L$25)*(O$136&lt;=Calc!$S$11:$S$25)*(Calc!$ES$11:$ES$25),ROW(Calc!$X$11:$X$25)-ROW(INDEX(Calc!$X$11:$X$25,1,1))+1),Calc!$EU24)),"")</f>
        <v/>
      </c>
      <c r="P145" s="269"/>
    </row>
    <row r="146" spans="2:16" hidden="1" outlineLevel="1" x14ac:dyDescent="0.25">
      <c r="B146" s="293"/>
      <c r="C146" s="243" t="str">
        <f t="array" ref="C146">IFERROR(INDEX(Calc!$X$11:$X$25,SMALL(IF((C$136&gt;=Calc!$L$11:$L$25)*(C$136&lt;=Calc!$S$11:$S$25)*(Calc!$ES$11:$ES$25),ROW(Calc!$X$11:$X$25)-ROW(INDEX(Calc!$X$11:$X$25,1,1))+1),Calc!$EU25)),"")</f>
        <v/>
      </c>
      <c r="D146" s="270"/>
      <c r="E146" s="243" t="str">
        <f t="array" ref="E146">IFERROR(INDEX(Calc!$X$11:$X$25,SMALL(IF((E$136&gt;=Calc!$L$11:$L$25)*(E$136&lt;=Calc!$S$11:$S$25)*(Calc!$ES$11:$ES$25),ROW(Calc!$X$11:$X$25)-ROW(INDEX(Calc!$X$11:$X$25,1,1))+1),Calc!$EU25)),"")</f>
        <v/>
      </c>
      <c r="F146" s="270"/>
      <c r="G146" s="243" t="str">
        <f t="array" ref="G146">IFERROR(INDEX(Calc!$X$11:$X$25,SMALL(IF((G$136&gt;=Calc!$L$11:$L$25)*(G$136&lt;=Calc!$S$11:$S$25)*(Calc!$ES$11:$ES$25),ROW(Calc!$X$11:$X$25)-ROW(INDEX(Calc!$X$11:$X$25,1,1))+1),Calc!$EU25)),"")</f>
        <v/>
      </c>
      <c r="H146" s="270"/>
      <c r="I146" s="243" t="str">
        <f t="array" ref="I146">IFERROR(INDEX(Calc!$X$11:$X$25,SMALL(IF((I$136&gt;=Calc!$L$11:$L$25)*(I$136&lt;=Calc!$S$11:$S$25)*(Calc!$ES$11:$ES$25),ROW(Calc!$X$11:$X$25)-ROW(INDEX(Calc!$X$11:$X$25,1,1))+1),Calc!$EU25)),"")</f>
        <v/>
      </c>
      <c r="J146" s="270"/>
      <c r="K146" s="243" t="str">
        <f t="array" ref="K146">IFERROR(INDEX(Calc!$X$11:$X$25,SMALL(IF((K$136&gt;=Calc!$L$11:$L$25)*(K$136&lt;=Calc!$S$11:$S$25)*(Calc!$ES$11:$ES$25),ROW(Calc!$X$11:$X$25)-ROW(INDEX(Calc!$X$11:$X$25,1,1))+1),Calc!$EU25)),"")</f>
        <v/>
      </c>
      <c r="L146" s="270"/>
      <c r="M146" s="243" t="str">
        <f t="array" ref="M146">IFERROR(INDEX(Calc!$X$11:$X$25,SMALL(IF((M$136&gt;=Calc!$L$11:$L$25)*(M$136&lt;=Calc!$S$11:$S$25)*(Calc!$ES$11:$ES$25),ROW(Calc!$X$11:$X$25)-ROW(INDEX(Calc!$X$11:$X$25,1,1))+1),Calc!$EU25)),"")</f>
        <v/>
      </c>
      <c r="N146" s="270"/>
      <c r="O146" s="243" t="str">
        <f t="array" ref="O146">IFERROR(INDEX(Calc!$X$11:$X$25,SMALL(IF((O$136&gt;=Calc!$L$11:$L$25)*(O$136&lt;=Calc!$S$11:$S$25)*(Calc!$ES$11:$ES$25),ROW(Calc!$X$11:$X$25)-ROW(INDEX(Calc!$X$11:$X$25,1,1))+1),Calc!$EU25)),"")</f>
        <v/>
      </c>
      <c r="P146" s="269"/>
    </row>
    <row r="147" spans="2:16" hidden="1" outlineLevel="1" x14ac:dyDescent="0.25">
      <c r="B147" s="293"/>
      <c r="C147" s="243" t="str">
        <f t="array" ref="C147">IFERROR(INDEX(Calc!$X$11:$X$25,SMALL(IF((C$136&gt;=Calc!$L$11:$L$25)*(C$136&lt;=Calc!$S$11:$S$25)*(Calc!$ES$11:$ES$25),ROW(Calc!$X$11:$X$25)-ROW(INDEX(Calc!$X$11:$X$25,1,1))+1),Calc!$EU26)),"")</f>
        <v/>
      </c>
      <c r="D147" s="270"/>
      <c r="E147" s="243" t="str">
        <f t="array" ref="E147">IFERROR(INDEX(Calc!$X$11:$X$25,SMALL(IF((E$136&gt;=Calc!$L$11:$L$25)*(E$136&lt;=Calc!$S$11:$S$25)*(Calc!$ES$11:$ES$25),ROW(Calc!$X$11:$X$25)-ROW(INDEX(Calc!$X$11:$X$25,1,1))+1),Calc!$EU26)),"")</f>
        <v/>
      </c>
      <c r="F147" s="270"/>
      <c r="G147" s="243" t="str">
        <f t="array" ref="G147">IFERROR(INDEX(Calc!$X$11:$X$25,SMALL(IF((G$136&gt;=Calc!$L$11:$L$25)*(G$136&lt;=Calc!$S$11:$S$25)*(Calc!$ES$11:$ES$25),ROW(Calc!$X$11:$X$25)-ROW(INDEX(Calc!$X$11:$X$25,1,1))+1),Calc!$EU26)),"")</f>
        <v/>
      </c>
      <c r="H147" s="270"/>
      <c r="I147" s="243" t="str">
        <f t="array" ref="I147">IFERROR(INDEX(Calc!$X$11:$X$25,SMALL(IF((I$136&gt;=Calc!$L$11:$L$25)*(I$136&lt;=Calc!$S$11:$S$25)*(Calc!$ES$11:$ES$25),ROW(Calc!$X$11:$X$25)-ROW(INDEX(Calc!$X$11:$X$25,1,1))+1),Calc!$EU26)),"")</f>
        <v/>
      </c>
      <c r="J147" s="270"/>
      <c r="K147" s="243" t="str">
        <f t="array" ref="K147">IFERROR(INDEX(Calc!$X$11:$X$25,SMALL(IF((K$136&gt;=Calc!$L$11:$L$25)*(K$136&lt;=Calc!$S$11:$S$25)*(Calc!$ES$11:$ES$25),ROW(Calc!$X$11:$X$25)-ROW(INDEX(Calc!$X$11:$X$25,1,1))+1),Calc!$EU26)),"")</f>
        <v/>
      </c>
      <c r="L147" s="270"/>
      <c r="M147" s="243" t="str">
        <f t="array" ref="M147">IFERROR(INDEX(Calc!$X$11:$X$25,SMALL(IF((M$136&gt;=Calc!$L$11:$L$25)*(M$136&lt;=Calc!$S$11:$S$25)*(Calc!$ES$11:$ES$25),ROW(Calc!$X$11:$X$25)-ROW(INDEX(Calc!$X$11:$X$25,1,1))+1),Calc!$EU26)),"")</f>
        <v/>
      </c>
      <c r="N147" s="271"/>
      <c r="O147" s="243" t="str">
        <f t="array" ref="O147">IFERROR(INDEX(Calc!$X$11:$X$25,SMALL(IF((O$136&gt;=Calc!$L$11:$L$25)*(O$136&lt;=Calc!$S$11:$S$25)*(Calc!$ES$11:$ES$25),ROW(Calc!$X$11:$X$25)-ROW(INDEX(Calc!$X$11:$X$25,1,1))+1),Calc!$EU26)),"")</f>
        <v/>
      </c>
      <c r="P147" s="269"/>
    </row>
    <row r="148" spans="2:16" hidden="1" outlineLevel="1" x14ac:dyDescent="0.25">
      <c r="B148" s="282"/>
      <c r="C148" s="273"/>
      <c r="D148" s="273"/>
      <c r="E148" s="273"/>
      <c r="F148" s="273"/>
      <c r="G148" s="273"/>
      <c r="H148" s="273"/>
      <c r="I148" s="273"/>
      <c r="J148" s="273"/>
      <c r="K148" s="273"/>
      <c r="L148" s="273"/>
      <c r="M148" s="273"/>
      <c r="N148" s="62"/>
      <c r="O148" s="273"/>
      <c r="P148" s="274"/>
    </row>
    <row r="149" spans="2:16" hidden="1" outlineLevel="1" x14ac:dyDescent="0.25">
      <c r="B149" s="294"/>
      <c r="C149" s="477">
        <f>IFERROR(IF(LEN(O136)=0,"",IF(MONTH(O136+1)=MONTH(O136),O136+1,"")),"")</f>
        <v>44620</v>
      </c>
      <c r="D149" s="276"/>
      <c r="E149" s="477" t="str">
        <f>IFERROR(IF(LEN(C149)=0,"",IF(MONTH(C149+1)=MONTH(C149),C149+1,"")),"")</f>
        <v/>
      </c>
      <c r="F149" s="276"/>
      <c r="G149" s="477" t="str">
        <f>IFERROR(IF(LEN(E149)=0,"",IF(MONTH(E149+1)=MONTH(E149),E149+1,"")),"")</f>
        <v/>
      </c>
      <c r="H149" s="276"/>
      <c r="I149" s="477" t="str">
        <f>IFERROR(IF(LEN(G149)=0,"",IF(MONTH(G149+1)=MONTH(G149),G149+1,"")),"")</f>
        <v/>
      </c>
      <c r="J149" s="276"/>
      <c r="K149" s="477" t="str">
        <f>IFERROR(IF(LEN(I149)=0,"",IF(MONTH(I149+1)=MONTH(I149),I149+1,"")),"")</f>
        <v/>
      </c>
      <c r="L149" s="276"/>
      <c r="M149" s="477" t="str">
        <f>IFERROR(IF(LEN(K149)=0,"",IF(MONTH(K149+1)=MONTH(K149),K149+1,"")),"")</f>
        <v/>
      </c>
      <c r="N149" s="277"/>
      <c r="O149" s="477" t="str">
        <f>IFERROR(IF(LEN(M149)=0,"",IF(MONTH(M149+1)=MONTH(M149),M149+1,"")),"")</f>
        <v/>
      </c>
      <c r="P149" s="278"/>
    </row>
    <row r="150" spans="2:16" ht="9.9499999999999993" hidden="1" customHeight="1" outlineLevel="1" x14ac:dyDescent="0.25">
      <c r="B150" s="282"/>
      <c r="C150" s="279"/>
      <c r="D150" s="273"/>
      <c r="E150" s="279"/>
      <c r="F150" s="273"/>
      <c r="G150" s="279"/>
      <c r="H150" s="273"/>
      <c r="I150" s="279"/>
      <c r="J150" s="273"/>
      <c r="K150" s="279"/>
      <c r="L150" s="273"/>
      <c r="M150" s="279"/>
      <c r="N150" s="280"/>
      <c r="O150" s="279"/>
      <c r="P150" s="274"/>
    </row>
    <row r="151" spans="2:16" hidden="1" outlineLevel="1" x14ac:dyDescent="0.25">
      <c r="B151" s="293"/>
      <c r="C151" s="243" t="str">
        <f t="array" ref="C151">IFERROR(INDEX(Calc!$X$11:$X$25,SMALL(IF((C$149&gt;=Calc!$L$11:$L$25)*(C$149&lt;=Calc!$S$11:$S$25)*(Calc!$ES$11:$ES$25),ROW(Calc!$X$11:$X$25)-ROW(INDEX(Calc!$X$11:$X$25,1,1))+1),Calc!$EU17)),"")</f>
        <v/>
      </c>
      <c r="D151" s="270"/>
      <c r="E151" s="243" t="str">
        <f t="array" ref="E151">IFERROR(INDEX(Calc!$X$11:$X$25,SMALL(IF((E$149&gt;=Calc!$L$11:$L$25)*(E$149&lt;=Calc!$S$11:$S$25)*(Calc!$ES$11:$ES$25),ROW(Calc!$X$11:$X$25)-ROW(INDEX(Calc!$X$11:$X$25,1,1))+1),Calc!$EU17)),"")</f>
        <v/>
      </c>
      <c r="F151" s="270"/>
      <c r="G151" s="243" t="str">
        <f t="array" ref="G151">IFERROR(INDEX(Calc!$X$11:$X$25,SMALL(IF((G$149&gt;=Calc!$L$11:$L$25)*(G$149&lt;=Calc!$S$11:$S$25)*(Calc!$ES$11:$ES$25),ROW(Calc!$X$11:$X$25)-ROW(INDEX(Calc!$X$11:$X$25,1,1))+1),Calc!$EU17)),"")</f>
        <v/>
      </c>
      <c r="H151" s="270"/>
      <c r="I151" s="243" t="str">
        <f t="array" ref="I151">IFERROR(INDEX(Calc!$X$11:$X$25,SMALL(IF((I$149&gt;=Calc!$L$11:$L$25)*(I$149&lt;=Calc!$S$11:$S$25)*(Calc!$ES$11:$ES$25),ROW(Calc!$X$11:$X$25)-ROW(INDEX(Calc!$X$11:$X$25,1,1))+1),Calc!$EU17)),"")</f>
        <v/>
      </c>
      <c r="J151" s="270"/>
      <c r="K151" s="243" t="str">
        <f t="array" ref="K151">IFERROR(INDEX(Calc!$X$11:$X$25,SMALL(IF((K$149&gt;=Calc!$L$11:$L$25)*(K$149&lt;=Calc!$S$11:$S$25)*(Calc!$ES$11:$ES$25),ROW(Calc!$X$11:$X$25)-ROW(INDEX(Calc!$X$11:$X$25,1,1))+1),Calc!$EU17)),"")</f>
        <v/>
      </c>
      <c r="L151" s="270"/>
      <c r="M151" s="243" t="str">
        <f t="array" ref="M151">IFERROR(INDEX(Calc!$X$11:$X$25,SMALL(IF((M$149&gt;=Calc!$L$11:$L$25)*(M$149&lt;=Calc!$S$11:$S$25)*(Calc!$ES$11:$ES$25),ROW(Calc!$X$11:$X$25)-ROW(INDEX(Calc!$X$11:$X$25,1,1))+1),Calc!$EU17)),"")</f>
        <v/>
      </c>
      <c r="N151" s="271"/>
      <c r="O151" s="243" t="str">
        <f t="array" ref="O151">IFERROR(INDEX(Calc!$X$11:$X$25,SMALL(IF((O$149&gt;=Calc!$L$11:$L$25)*(O$149&lt;=Calc!$S$11:$S$25)*(Calc!$ES$11:$ES$25),ROW(Calc!$X$11:$X$25)-ROW(INDEX(Calc!$X$11:$X$25,1,1))+1),Calc!$EU17)),"")</f>
        <v/>
      </c>
      <c r="P151" s="269"/>
    </row>
    <row r="152" spans="2:16" hidden="1" outlineLevel="1" x14ac:dyDescent="0.25">
      <c r="B152" s="293"/>
      <c r="C152" s="243" t="str">
        <f t="array" ref="C152">IFERROR(INDEX(Calc!$X$11:$X$25,SMALL(IF((C$149&gt;=Calc!$L$11:$L$25)*(C$149&lt;=Calc!$S$11:$S$25)*(Calc!$ES$11:$ES$25),ROW(Calc!$X$11:$X$25)-ROW(INDEX(Calc!$X$11:$X$25,1,1))+1),Calc!$EU18)),"")</f>
        <v/>
      </c>
      <c r="D152" s="270"/>
      <c r="E152" s="243" t="str">
        <f t="array" ref="E152">IFERROR(INDEX(Calc!$X$11:$X$25,SMALL(IF((E$149&gt;=Calc!$L$11:$L$25)*(E$149&lt;=Calc!$S$11:$S$25)*(Calc!$ES$11:$ES$25),ROW(Calc!$X$11:$X$25)-ROW(INDEX(Calc!$X$11:$X$25,1,1))+1),Calc!$EU18)),"")</f>
        <v/>
      </c>
      <c r="F152" s="270"/>
      <c r="G152" s="243" t="str">
        <f t="array" ref="G152">IFERROR(INDEX(Calc!$X$11:$X$25,SMALL(IF((G$149&gt;=Calc!$L$11:$L$25)*(G$149&lt;=Calc!$S$11:$S$25)*(Calc!$ES$11:$ES$25),ROW(Calc!$X$11:$X$25)-ROW(INDEX(Calc!$X$11:$X$25,1,1))+1),Calc!$EU18)),"")</f>
        <v/>
      </c>
      <c r="H152" s="270"/>
      <c r="I152" s="243" t="str">
        <f t="array" ref="I152">IFERROR(INDEX(Calc!$X$11:$X$25,SMALL(IF((I$149&gt;=Calc!$L$11:$L$25)*(I$149&lt;=Calc!$S$11:$S$25)*(Calc!$ES$11:$ES$25),ROW(Calc!$X$11:$X$25)-ROW(INDEX(Calc!$X$11:$X$25,1,1))+1),Calc!$EU18)),"")</f>
        <v/>
      </c>
      <c r="J152" s="270"/>
      <c r="K152" s="243" t="str">
        <f t="array" ref="K152">IFERROR(INDEX(Calc!$X$11:$X$25,SMALL(IF((K$149&gt;=Calc!$L$11:$L$25)*(K$149&lt;=Calc!$S$11:$S$25)*(Calc!$ES$11:$ES$25),ROW(Calc!$X$11:$X$25)-ROW(INDEX(Calc!$X$11:$X$25,1,1))+1),Calc!$EU18)),"")</f>
        <v/>
      </c>
      <c r="L152" s="270"/>
      <c r="M152" s="243" t="str">
        <f t="array" ref="M152">IFERROR(INDEX(Calc!$X$11:$X$25,SMALL(IF((M$149&gt;=Calc!$L$11:$L$25)*(M$149&lt;=Calc!$S$11:$S$25)*(Calc!$ES$11:$ES$25),ROW(Calc!$X$11:$X$25)-ROW(INDEX(Calc!$X$11:$X$25,1,1))+1),Calc!$EU18)),"")</f>
        <v/>
      </c>
      <c r="N152" s="270"/>
      <c r="O152" s="243" t="str">
        <f t="array" ref="O152">IFERROR(INDEX(Calc!$X$11:$X$25,SMALL(IF((O$149&gt;=Calc!$L$11:$L$25)*(O$149&lt;=Calc!$S$11:$S$25)*(Calc!$ES$11:$ES$25),ROW(Calc!$X$11:$X$25)-ROW(INDEX(Calc!$X$11:$X$25,1,1))+1),Calc!$EU18)),"")</f>
        <v/>
      </c>
      <c r="P152" s="269"/>
    </row>
    <row r="153" spans="2:16" hidden="1" outlineLevel="1" x14ac:dyDescent="0.25">
      <c r="B153" s="293"/>
      <c r="C153" s="243" t="str">
        <f t="array" ref="C153">IFERROR(INDEX(Calc!$X$11:$X$25,SMALL(IF((C$149&gt;=Calc!$L$11:$L$25)*(C$149&lt;=Calc!$S$11:$S$25)*(Calc!$ES$11:$ES$25),ROW(Calc!$X$11:$X$25)-ROW(INDEX(Calc!$X$11:$X$25,1,1))+1),Calc!$EU19)),"")</f>
        <v/>
      </c>
      <c r="D153" s="270"/>
      <c r="E153" s="243" t="str">
        <f t="array" ref="E153">IFERROR(INDEX(Calc!$X$11:$X$25,SMALL(IF((E$149&gt;=Calc!$L$11:$L$25)*(E$149&lt;=Calc!$S$11:$S$25)*(Calc!$ES$11:$ES$25),ROW(Calc!$X$11:$X$25)-ROW(INDEX(Calc!$X$11:$X$25,1,1))+1),Calc!$EU19)),"")</f>
        <v/>
      </c>
      <c r="F153" s="270"/>
      <c r="G153" s="243" t="str">
        <f t="array" ref="G153">IFERROR(INDEX(Calc!$X$11:$X$25,SMALL(IF((G$149&gt;=Calc!$L$11:$L$25)*(G$149&lt;=Calc!$S$11:$S$25)*(Calc!$ES$11:$ES$25),ROW(Calc!$X$11:$X$25)-ROW(INDEX(Calc!$X$11:$X$25,1,1))+1),Calc!$EU19)),"")</f>
        <v/>
      </c>
      <c r="H153" s="270"/>
      <c r="I153" s="243" t="str">
        <f t="array" ref="I153">IFERROR(INDEX(Calc!$X$11:$X$25,SMALL(IF((I$149&gt;=Calc!$L$11:$L$25)*(I$149&lt;=Calc!$S$11:$S$25)*(Calc!$ES$11:$ES$25),ROW(Calc!$X$11:$X$25)-ROW(INDEX(Calc!$X$11:$X$25,1,1))+1),Calc!$EU19)),"")</f>
        <v/>
      </c>
      <c r="J153" s="270"/>
      <c r="K153" s="243" t="str">
        <f t="array" ref="K153">IFERROR(INDEX(Calc!$X$11:$X$25,SMALL(IF((K$149&gt;=Calc!$L$11:$L$25)*(K$149&lt;=Calc!$S$11:$S$25)*(Calc!$ES$11:$ES$25),ROW(Calc!$X$11:$X$25)-ROW(INDEX(Calc!$X$11:$X$25,1,1))+1),Calc!$EU19)),"")</f>
        <v/>
      </c>
      <c r="L153" s="270"/>
      <c r="M153" s="243" t="str">
        <f t="array" ref="M153">IFERROR(INDEX(Calc!$X$11:$X$25,SMALL(IF((M$149&gt;=Calc!$L$11:$L$25)*(M$149&lt;=Calc!$S$11:$S$25)*(Calc!$ES$11:$ES$25),ROW(Calc!$X$11:$X$25)-ROW(INDEX(Calc!$X$11:$X$25,1,1))+1),Calc!$EU19)),"")</f>
        <v/>
      </c>
      <c r="N153" s="270"/>
      <c r="O153" s="243" t="str">
        <f t="array" ref="O153">IFERROR(INDEX(Calc!$X$11:$X$25,SMALL(IF((O$149&gt;=Calc!$L$11:$L$25)*(O$149&lt;=Calc!$S$11:$S$25)*(Calc!$ES$11:$ES$25),ROW(Calc!$X$11:$X$25)-ROW(INDEX(Calc!$X$11:$X$25,1,1))+1),Calc!$EU19)),"")</f>
        <v/>
      </c>
      <c r="P153" s="269"/>
    </row>
    <row r="154" spans="2:16" hidden="1" outlineLevel="1" x14ac:dyDescent="0.25">
      <c r="B154" s="293"/>
      <c r="C154" s="243" t="str">
        <f t="array" ref="C154">IFERROR(INDEX(Calc!$X$11:$X$25,SMALL(IF((C$149&gt;=Calc!$L$11:$L$25)*(C$149&lt;=Calc!$S$11:$S$25)*(Calc!$ES$11:$ES$25),ROW(Calc!$X$11:$X$25)-ROW(INDEX(Calc!$X$11:$X$25,1,1))+1),Calc!$EU20)),"")</f>
        <v/>
      </c>
      <c r="D154" s="270"/>
      <c r="E154" s="243" t="str">
        <f t="array" ref="E154">IFERROR(INDEX(Calc!$X$11:$X$25,SMALL(IF((E$149&gt;=Calc!$L$11:$L$25)*(E$149&lt;=Calc!$S$11:$S$25)*(Calc!$ES$11:$ES$25),ROW(Calc!$X$11:$X$25)-ROW(INDEX(Calc!$X$11:$X$25,1,1))+1),Calc!$EU20)),"")</f>
        <v/>
      </c>
      <c r="F154" s="270"/>
      <c r="G154" s="243" t="str">
        <f t="array" ref="G154">IFERROR(INDEX(Calc!$X$11:$X$25,SMALL(IF((G$149&gt;=Calc!$L$11:$L$25)*(G$149&lt;=Calc!$S$11:$S$25)*(Calc!$ES$11:$ES$25),ROW(Calc!$X$11:$X$25)-ROW(INDEX(Calc!$X$11:$X$25,1,1))+1),Calc!$EU20)),"")</f>
        <v/>
      </c>
      <c r="H154" s="270"/>
      <c r="I154" s="243" t="str">
        <f t="array" ref="I154">IFERROR(INDEX(Calc!$X$11:$X$25,SMALL(IF((I$149&gt;=Calc!$L$11:$L$25)*(I$149&lt;=Calc!$S$11:$S$25)*(Calc!$ES$11:$ES$25),ROW(Calc!$X$11:$X$25)-ROW(INDEX(Calc!$X$11:$X$25,1,1))+1),Calc!$EU20)),"")</f>
        <v/>
      </c>
      <c r="J154" s="270"/>
      <c r="K154" s="243" t="str">
        <f t="array" ref="K154">IFERROR(INDEX(Calc!$X$11:$X$25,SMALL(IF((K$149&gt;=Calc!$L$11:$L$25)*(K$149&lt;=Calc!$S$11:$S$25)*(Calc!$ES$11:$ES$25),ROW(Calc!$X$11:$X$25)-ROW(INDEX(Calc!$X$11:$X$25,1,1))+1),Calc!$EU20)),"")</f>
        <v/>
      </c>
      <c r="L154" s="270"/>
      <c r="M154" s="243" t="str">
        <f t="array" ref="M154">IFERROR(INDEX(Calc!$X$11:$X$25,SMALL(IF((M$149&gt;=Calc!$L$11:$L$25)*(M$149&lt;=Calc!$S$11:$S$25)*(Calc!$ES$11:$ES$25),ROW(Calc!$X$11:$X$25)-ROW(INDEX(Calc!$X$11:$X$25,1,1))+1),Calc!$EU20)),"")</f>
        <v/>
      </c>
      <c r="N154" s="270"/>
      <c r="O154" s="243" t="str">
        <f t="array" ref="O154">IFERROR(INDEX(Calc!$X$11:$X$25,SMALL(IF((O$149&gt;=Calc!$L$11:$L$25)*(O$149&lt;=Calc!$S$11:$S$25)*(Calc!$ES$11:$ES$25),ROW(Calc!$X$11:$X$25)-ROW(INDEX(Calc!$X$11:$X$25,1,1))+1),Calc!$EU20)),"")</f>
        <v/>
      </c>
      <c r="P154" s="269"/>
    </row>
    <row r="155" spans="2:16" hidden="1" outlineLevel="1" x14ac:dyDescent="0.25">
      <c r="B155" s="293"/>
      <c r="C155" s="243" t="str">
        <f t="array" ref="C155">IFERROR(INDEX(Calc!$X$11:$X$25,SMALL(IF((C$149&gt;=Calc!$L$11:$L$25)*(C$149&lt;=Calc!$S$11:$S$25)*(Calc!$ES$11:$ES$25),ROW(Calc!$X$11:$X$25)-ROW(INDEX(Calc!$X$11:$X$25,1,1))+1),Calc!$EU21)),"")</f>
        <v/>
      </c>
      <c r="D155" s="270"/>
      <c r="E155" s="243" t="str">
        <f t="array" ref="E155">IFERROR(INDEX(Calc!$X$11:$X$25,SMALL(IF((E$149&gt;=Calc!$L$11:$L$25)*(E$149&lt;=Calc!$S$11:$S$25)*(Calc!$ES$11:$ES$25),ROW(Calc!$X$11:$X$25)-ROW(INDEX(Calc!$X$11:$X$25,1,1))+1),Calc!$EU21)),"")</f>
        <v/>
      </c>
      <c r="F155" s="270"/>
      <c r="G155" s="243" t="str">
        <f t="array" ref="G155">IFERROR(INDEX(Calc!$X$11:$X$25,SMALL(IF((G$149&gt;=Calc!$L$11:$L$25)*(G$149&lt;=Calc!$S$11:$S$25)*(Calc!$ES$11:$ES$25),ROW(Calc!$X$11:$X$25)-ROW(INDEX(Calc!$X$11:$X$25,1,1))+1),Calc!$EU21)),"")</f>
        <v/>
      </c>
      <c r="H155" s="270"/>
      <c r="I155" s="243" t="str">
        <f t="array" ref="I155">IFERROR(INDEX(Calc!$X$11:$X$25,SMALL(IF((I$149&gt;=Calc!$L$11:$L$25)*(I$149&lt;=Calc!$S$11:$S$25)*(Calc!$ES$11:$ES$25),ROW(Calc!$X$11:$X$25)-ROW(INDEX(Calc!$X$11:$X$25,1,1))+1),Calc!$EU21)),"")</f>
        <v/>
      </c>
      <c r="J155" s="270"/>
      <c r="K155" s="243" t="str">
        <f t="array" ref="K155">IFERROR(INDEX(Calc!$X$11:$X$25,SMALL(IF((K$149&gt;=Calc!$L$11:$L$25)*(K$149&lt;=Calc!$S$11:$S$25)*(Calc!$ES$11:$ES$25),ROW(Calc!$X$11:$X$25)-ROW(INDEX(Calc!$X$11:$X$25,1,1))+1),Calc!$EU21)),"")</f>
        <v/>
      </c>
      <c r="L155" s="270"/>
      <c r="M155" s="243" t="str">
        <f t="array" ref="M155">IFERROR(INDEX(Calc!$X$11:$X$25,SMALL(IF((M$149&gt;=Calc!$L$11:$L$25)*(M$149&lt;=Calc!$S$11:$S$25)*(Calc!$ES$11:$ES$25),ROW(Calc!$X$11:$X$25)-ROW(INDEX(Calc!$X$11:$X$25,1,1))+1),Calc!$EU21)),"")</f>
        <v/>
      </c>
      <c r="N155" s="270"/>
      <c r="O155" s="243" t="str">
        <f t="array" ref="O155">IFERROR(INDEX(Calc!$X$11:$X$25,SMALL(IF((O$149&gt;=Calc!$L$11:$L$25)*(O$149&lt;=Calc!$S$11:$S$25)*(Calc!$ES$11:$ES$25),ROW(Calc!$X$11:$X$25)-ROW(INDEX(Calc!$X$11:$X$25,1,1))+1),Calc!$EU21)),"")</f>
        <v/>
      </c>
      <c r="P155" s="269"/>
    </row>
    <row r="156" spans="2:16" hidden="1" outlineLevel="1" x14ac:dyDescent="0.25">
      <c r="B156" s="293"/>
      <c r="C156" s="243" t="str">
        <f t="array" ref="C156">IFERROR(INDEX(Calc!$X$11:$X$25,SMALL(IF((C$149&gt;=Calc!$L$11:$L$25)*(C$149&lt;=Calc!$S$11:$S$25)*(Calc!$ES$11:$ES$25),ROW(Calc!$X$11:$X$25)-ROW(INDEX(Calc!$X$11:$X$25,1,1))+1),Calc!$EU22)),"")</f>
        <v/>
      </c>
      <c r="D156" s="270"/>
      <c r="E156" s="243" t="str">
        <f t="array" ref="E156">IFERROR(INDEX(Calc!$X$11:$X$25,SMALL(IF((E$149&gt;=Calc!$L$11:$L$25)*(E$149&lt;=Calc!$S$11:$S$25)*(Calc!$ES$11:$ES$25),ROW(Calc!$X$11:$X$25)-ROW(INDEX(Calc!$X$11:$X$25,1,1))+1),Calc!$EU22)),"")</f>
        <v/>
      </c>
      <c r="F156" s="270"/>
      <c r="G156" s="243" t="str">
        <f t="array" ref="G156">IFERROR(INDEX(Calc!$X$11:$X$25,SMALL(IF((G$149&gt;=Calc!$L$11:$L$25)*(G$149&lt;=Calc!$S$11:$S$25)*(Calc!$ES$11:$ES$25),ROW(Calc!$X$11:$X$25)-ROW(INDEX(Calc!$X$11:$X$25,1,1))+1),Calc!$EU22)),"")</f>
        <v/>
      </c>
      <c r="H156" s="270"/>
      <c r="I156" s="243" t="str">
        <f t="array" ref="I156">IFERROR(INDEX(Calc!$X$11:$X$25,SMALL(IF((I$149&gt;=Calc!$L$11:$L$25)*(I$149&lt;=Calc!$S$11:$S$25)*(Calc!$ES$11:$ES$25),ROW(Calc!$X$11:$X$25)-ROW(INDEX(Calc!$X$11:$X$25,1,1))+1),Calc!$EU22)),"")</f>
        <v/>
      </c>
      <c r="J156" s="270"/>
      <c r="K156" s="243" t="str">
        <f t="array" ref="K156">IFERROR(INDEX(Calc!$X$11:$X$25,SMALL(IF((K$149&gt;=Calc!$L$11:$L$25)*(K$149&lt;=Calc!$S$11:$S$25)*(Calc!$ES$11:$ES$25),ROW(Calc!$X$11:$X$25)-ROW(INDEX(Calc!$X$11:$X$25,1,1))+1),Calc!$EU22)),"")</f>
        <v/>
      </c>
      <c r="L156" s="270"/>
      <c r="M156" s="243" t="str">
        <f t="array" ref="M156">IFERROR(INDEX(Calc!$X$11:$X$25,SMALL(IF((M$149&gt;=Calc!$L$11:$L$25)*(M$149&lt;=Calc!$S$11:$S$25)*(Calc!$ES$11:$ES$25),ROW(Calc!$X$11:$X$25)-ROW(INDEX(Calc!$X$11:$X$25,1,1))+1),Calc!$EU22)),"")</f>
        <v/>
      </c>
      <c r="N156" s="270"/>
      <c r="O156" s="243" t="str">
        <f t="array" ref="O156">IFERROR(INDEX(Calc!$X$11:$X$25,SMALL(IF((O$149&gt;=Calc!$L$11:$L$25)*(O$149&lt;=Calc!$S$11:$S$25)*(Calc!$ES$11:$ES$25),ROW(Calc!$X$11:$X$25)-ROW(INDEX(Calc!$X$11:$X$25,1,1))+1),Calc!$EU22)),"")</f>
        <v/>
      </c>
      <c r="P156" s="269"/>
    </row>
    <row r="157" spans="2:16" hidden="1" outlineLevel="1" x14ac:dyDescent="0.25">
      <c r="B157" s="293"/>
      <c r="C157" s="243" t="str">
        <f t="array" ref="C157">IFERROR(INDEX(Calc!$X$11:$X$25,SMALL(IF((C$149&gt;=Calc!$L$11:$L$25)*(C$149&lt;=Calc!$S$11:$S$25)*(Calc!$ES$11:$ES$25),ROW(Calc!$X$11:$X$25)-ROW(INDEX(Calc!$X$11:$X$25,1,1))+1),Calc!$EU23)),"")</f>
        <v/>
      </c>
      <c r="D157" s="270"/>
      <c r="E157" s="243" t="str">
        <f t="array" ref="E157">IFERROR(INDEX(Calc!$X$11:$X$25,SMALL(IF((E$149&gt;=Calc!$L$11:$L$25)*(E$149&lt;=Calc!$S$11:$S$25)*(Calc!$ES$11:$ES$25),ROW(Calc!$X$11:$X$25)-ROW(INDEX(Calc!$X$11:$X$25,1,1))+1),Calc!$EU23)),"")</f>
        <v/>
      </c>
      <c r="F157" s="270"/>
      <c r="G157" s="243" t="str">
        <f t="array" ref="G157">IFERROR(INDEX(Calc!$X$11:$X$25,SMALL(IF((G$149&gt;=Calc!$L$11:$L$25)*(G$149&lt;=Calc!$S$11:$S$25)*(Calc!$ES$11:$ES$25),ROW(Calc!$X$11:$X$25)-ROW(INDEX(Calc!$X$11:$X$25,1,1))+1),Calc!$EU23)),"")</f>
        <v/>
      </c>
      <c r="H157" s="270"/>
      <c r="I157" s="243" t="str">
        <f t="array" ref="I157">IFERROR(INDEX(Calc!$X$11:$X$25,SMALL(IF((I$149&gt;=Calc!$L$11:$L$25)*(I$149&lt;=Calc!$S$11:$S$25)*(Calc!$ES$11:$ES$25),ROW(Calc!$X$11:$X$25)-ROW(INDEX(Calc!$X$11:$X$25,1,1))+1),Calc!$EU23)),"")</f>
        <v/>
      </c>
      <c r="J157" s="270"/>
      <c r="K157" s="243" t="str">
        <f t="array" ref="K157">IFERROR(INDEX(Calc!$X$11:$X$25,SMALL(IF((K$149&gt;=Calc!$L$11:$L$25)*(K$149&lt;=Calc!$S$11:$S$25)*(Calc!$ES$11:$ES$25),ROW(Calc!$X$11:$X$25)-ROW(INDEX(Calc!$X$11:$X$25,1,1))+1),Calc!$EU23)),"")</f>
        <v/>
      </c>
      <c r="L157" s="270"/>
      <c r="M157" s="243" t="str">
        <f t="array" ref="M157">IFERROR(INDEX(Calc!$X$11:$X$25,SMALL(IF((M$149&gt;=Calc!$L$11:$L$25)*(M$149&lt;=Calc!$S$11:$S$25)*(Calc!$ES$11:$ES$25),ROW(Calc!$X$11:$X$25)-ROW(INDEX(Calc!$X$11:$X$25,1,1))+1),Calc!$EU23)),"")</f>
        <v/>
      </c>
      <c r="N157" s="270"/>
      <c r="O157" s="243" t="str">
        <f t="array" ref="O157">IFERROR(INDEX(Calc!$X$11:$X$25,SMALL(IF((O$149&gt;=Calc!$L$11:$L$25)*(O$149&lt;=Calc!$S$11:$S$25)*(Calc!$ES$11:$ES$25),ROW(Calc!$X$11:$X$25)-ROW(INDEX(Calc!$X$11:$X$25,1,1))+1),Calc!$EU23)),"")</f>
        <v/>
      </c>
      <c r="P157" s="269"/>
    </row>
    <row r="158" spans="2:16" hidden="1" outlineLevel="1" x14ac:dyDescent="0.25">
      <c r="B158" s="293"/>
      <c r="C158" s="243" t="str">
        <f t="array" ref="C158">IFERROR(INDEX(Calc!$X$11:$X$25,SMALL(IF((C$149&gt;=Calc!$L$11:$L$25)*(C$149&lt;=Calc!$S$11:$S$25)*(Calc!$ES$11:$ES$25),ROW(Calc!$X$11:$X$25)-ROW(INDEX(Calc!$X$11:$X$25,1,1))+1),Calc!$EU24)),"")</f>
        <v/>
      </c>
      <c r="D158" s="270"/>
      <c r="E158" s="243" t="str">
        <f t="array" ref="E158">IFERROR(INDEX(Calc!$X$11:$X$25,SMALL(IF((E$149&gt;=Calc!$L$11:$L$25)*(E$149&lt;=Calc!$S$11:$S$25)*(Calc!$ES$11:$ES$25),ROW(Calc!$X$11:$X$25)-ROW(INDEX(Calc!$X$11:$X$25,1,1))+1),Calc!$EU24)),"")</f>
        <v/>
      </c>
      <c r="F158" s="270"/>
      <c r="G158" s="243" t="str">
        <f t="array" ref="G158">IFERROR(INDEX(Calc!$X$11:$X$25,SMALL(IF((G$149&gt;=Calc!$L$11:$L$25)*(G$149&lt;=Calc!$S$11:$S$25)*(Calc!$ES$11:$ES$25),ROW(Calc!$X$11:$X$25)-ROW(INDEX(Calc!$X$11:$X$25,1,1))+1),Calc!$EU24)),"")</f>
        <v/>
      </c>
      <c r="H158" s="270"/>
      <c r="I158" s="243" t="str">
        <f t="array" ref="I158">IFERROR(INDEX(Calc!$X$11:$X$25,SMALL(IF((I$149&gt;=Calc!$L$11:$L$25)*(I$149&lt;=Calc!$S$11:$S$25)*(Calc!$ES$11:$ES$25),ROW(Calc!$X$11:$X$25)-ROW(INDEX(Calc!$X$11:$X$25,1,1))+1),Calc!$EU24)),"")</f>
        <v/>
      </c>
      <c r="J158" s="270"/>
      <c r="K158" s="243" t="str">
        <f t="array" ref="K158">IFERROR(INDEX(Calc!$X$11:$X$25,SMALL(IF((K$149&gt;=Calc!$L$11:$L$25)*(K$149&lt;=Calc!$S$11:$S$25)*(Calc!$ES$11:$ES$25),ROW(Calc!$X$11:$X$25)-ROW(INDEX(Calc!$X$11:$X$25,1,1))+1),Calc!$EU24)),"")</f>
        <v/>
      </c>
      <c r="L158" s="270"/>
      <c r="M158" s="243" t="str">
        <f t="array" ref="M158">IFERROR(INDEX(Calc!$X$11:$X$25,SMALL(IF((M$149&gt;=Calc!$L$11:$L$25)*(M$149&lt;=Calc!$S$11:$S$25)*(Calc!$ES$11:$ES$25),ROW(Calc!$X$11:$X$25)-ROW(INDEX(Calc!$X$11:$X$25,1,1))+1),Calc!$EU24)),"")</f>
        <v/>
      </c>
      <c r="N158" s="270"/>
      <c r="O158" s="243" t="str">
        <f t="array" ref="O158">IFERROR(INDEX(Calc!$X$11:$X$25,SMALL(IF((O$149&gt;=Calc!$L$11:$L$25)*(O$149&lt;=Calc!$S$11:$S$25)*(Calc!$ES$11:$ES$25),ROW(Calc!$X$11:$X$25)-ROW(INDEX(Calc!$X$11:$X$25,1,1))+1),Calc!$EU24)),"")</f>
        <v/>
      </c>
      <c r="P158" s="269"/>
    </row>
    <row r="159" spans="2:16" hidden="1" outlineLevel="1" x14ac:dyDescent="0.25">
      <c r="B159" s="293"/>
      <c r="C159" s="243" t="str">
        <f t="array" ref="C159">IFERROR(INDEX(Calc!$X$11:$X$25,SMALL(IF((C$149&gt;=Calc!$L$11:$L$25)*(C$149&lt;=Calc!$S$11:$S$25)*(Calc!$ES$11:$ES$25),ROW(Calc!$X$11:$X$25)-ROW(INDEX(Calc!$X$11:$X$25,1,1))+1),Calc!$EU25)),"")</f>
        <v/>
      </c>
      <c r="D159" s="270"/>
      <c r="E159" s="243" t="str">
        <f t="array" ref="E159">IFERROR(INDEX(Calc!$X$11:$X$25,SMALL(IF((E$149&gt;=Calc!$L$11:$L$25)*(E$149&lt;=Calc!$S$11:$S$25)*(Calc!$ES$11:$ES$25),ROW(Calc!$X$11:$X$25)-ROW(INDEX(Calc!$X$11:$X$25,1,1))+1),Calc!$EU25)),"")</f>
        <v/>
      </c>
      <c r="F159" s="270"/>
      <c r="G159" s="243" t="str">
        <f t="array" ref="G159">IFERROR(INDEX(Calc!$X$11:$X$25,SMALL(IF((G$149&gt;=Calc!$L$11:$L$25)*(G$149&lt;=Calc!$S$11:$S$25)*(Calc!$ES$11:$ES$25),ROW(Calc!$X$11:$X$25)-ROW(INDEX(Calc!$X$11:$X$25,1,1))+1),Calc!$EU25)),"")</f>
        <v/>
      </c>
      <c r="H159" s="270"/>
      <c r="I159" s="243" t="str">
        <f t="array" ref="I159">IFERROR(INDEX(Calc!$X$11:$X$25,SMALL(IF((I$149&gt;=Calc!$L$11:$L$25)*(I$149&lt;=Calc!$S$11:$S$25)*(Calc!$ES$11:$ES$25),ROW(Calc!$X$11:$X$25)-ROW(INDEX(Calc!$X$11:$X$25,1,1))+1),Calc!$EU25)),"")</f>
        <v/>
      </c>
      <c r="J159" s="270"/>
      <c r="K159" s="243" t="str">
        <f t="array" ref="K159">IFERROR(INDEX(Calc!$X$11:$X$25,SMALL(IF((K$149&gt;=Calc!$L$11:$L$25)*(K$149&lt;=Calc!$S$11:$S$25)*(Calc!$ES$11:$ES$25),ROW(Calc!$X$11:$X$25)-ROW(INDEX(Calc!$X$11:$X$25,1,1))+1),Calc!$EU25)),"")</f>
        <v/>
      </c>
      <c r="L159" s="270"/>
      <c r="M159" s="243" t="str">
        <f t="array" ref="M159">IFERROR(INDEX(Calc!$X$11:$X$25,SMALL(IF((M$149&gt;=Calc!$L$11:$L$25)*(M$149&lt;=Calc!$S$11:$S$25)*(Calc!$ES$11:$ES$25),ROW(Calc!$X$11:$X$25)-ROW(INDEX(Calc!$X$11:$X$25,1,1))+1),Calc!$EU25)),"")</f>
        <v/>
      </c>
      <c r="N159" s="270"/>
      <c r="O159" s="243" t="str">
        <f t="array" ref="O159">IFERROR(INDEX(Calc!$X$11:$X$25,SMALL(IF((O$149&gt;=Calc!$L$11:$L$25)*(O$149&lt;=Calc!$S$11:$S$25)*(Calc!$ES$11:$ES$25),ROW(Calc!$X$11:$X$25)-ROW(INDEX(Calc!$X$11:$X$25,1,1))+1),Calc!$EU25)),"")</f>
        <v/>
      </c>
      <c r="P159" s="269"/>
    </row>
    <row r="160" spans="2:16" hidden="1" outlineLevel="1" x14ac:dyDescent="0.25">
      <c r="B160" s="293"/>
      <c r="C160" s="243" t="str">
        <f t="array" ref="C160">IFERROR(INDEX(Calc!$X$11:$X$25,SMALL(IF((C$149&gt;=Calc!$L$11:$L$25)*(C$149&lt;=Calc!$S$11:$S$25)*(Calc!$ES$11:$ES$25),ROW(Calc!$X$11:$X$25)-ROW(INDEX(Calc!$X$11:$X$25,1,1))+1),Calc!$EU26)),"")</f>
        <v/>
      </c>
      <c r="D160" s="270"/>
      <c r="E160" s="243" t="str">
        <f t="array" ref="E160">IFERROR(INDEX(Calc!$X$11:$X$25,SMALL(IF((E$149&gt;=Calc!$L$11:$L$25)*(E$149&lt;=Calc!$S$11:$S$25)*(Calc!$ES$11:$ES$25),ROW(Calc!$X$11:$X$25)-ROW(INDEX(Calc!$X$11:$X$25,1,1))+1),Calc!$EU26)),"")</f>
        <v/>
      </c>
      <c r="F160" s="270"/>
      <c r="G160" s="243" t="str">
        <f t="array" ref="G160">IFERROR(INDEX(Calc!$X$11:$X$25,SMALL(IF((G$149&gt;=Calc!$L$11:$L$25)*(G$149&lt;=Calc!$S$11:$S$25)*(Calc!$ES$11:$ES$25),ROW(Calc!$X$11:$X$25)-ROW(INDEX(Calc!$X$11:$X$25,1,1))+1),Calc!$EU26)),"")</f>
        <v/>
      </c>
      <c r="H160" s="270"/>
      <c r="I160" s="243" t="str">
        <f t="array" ref="I160">IFERROR(INDEX(Calc!$X$11:$X$25,SMALL(IF((I$149&gt;=Calc!$L$11:$L$25)*(I$149&lt;=Calc!$S$11:$S$25)*(Calc!$ES$11:$ES$25),ROW(Calc!$X$11:$X$25)-ROW(INDEX(Calc!$X$11:$X$25,1,1))+1),Calc!$EU26)),"")</f>
        <v/>
      </c>
      <c r="J160" s="270"/>
      <c r="K160" s="243" t="str">
        <f t="array" ref="K160">IFERROR(INDEX(Calc!$X$11:$X$25,SMALL(IF((K$149&gt;=Calc!$L$11:$L$25)*(K$149&lt;=Calc!$S$11:$S$25)*(Calc!$ES$11:$ES$25),ROW(Calc!$X$11:$X$25)-ROW(INDEX(Calc!$X$11:$X$25,1,1))+1),Calc!$EU26)),"")</f>
        <v/>
      </c>
      <c r="L160" s="270"/>
      <c r="M160" s="243" t="str">
        <f t="array" ref="M160">IFERROR(INDEX(Calc!$X$11:$X$25,SMALL(IF((M$149&gt;=Calc!$L$11:$L$25)*(M$149&lt;=Calc!$S$11:$S$25)*(Calc!$ES$11:$ES$25),ROW(Calc!$X$11:$X$25)-ROW(INDEX(Calc!$X$11:$X$25,1,1))+1),Calc!$EU26)),"")</f>
        <v/>
      </c>
      <c r="N160" s="271"/>
      <c r="O160" s="243" t="str">
        <f t="array" ref="O160">IFERROR(INDEX(Calc!$X$11:$X$25,SMALL(IF((O$149&gt;=Calc!$L$11:$L$25)*(O$149&lt;=Calc!$S$11:$S$25)*(Calc!$ES$11:$ES$25),ROW(Calc!$X$11:$X$25)-ROW(INDEX(Calc!$X$11:$X$25,1,1))+1),Calc!$EU26)),"")</f>
        <v/>
      </c>
      <c r="P160" s="269"/>
    </row>
    <row r="161" spans="2:16" hidden="1" outlineLevel="1" x14ac:dyDescent="0.25">
      <c r="B161" s="282"/>
      <c r="C161" s="273"/>
      <c r="D161" s="273"/>
      <c r="E161" s="273"/>
      <c r="F161" s="273"/>
      <c r="G161" s="273"/>
      <c r="H161" s="273"/>
      <c r="I161" s="273"/>
      <c r="J161" s="273"/>
      <c r="K161" s="273"/>
      <c r="L161" s="273"/>
      <c r="M161" s="273"/>
      <c r="N161" s="62"/>
      <c r="O161" s="273"/>
      <c r="P161" s="274"/>
    </row>
    <row r="162" spans="2:16" hidden="1" outlineLevel="1" x14ac:dyDescent="0.25">
      <c r="B162" s="294"/>
      <c r="C162" s="477" t="str">
        <f>IFERROR(IF(LEN(O149)=0,"",IF(MONTH(O149+1)=MONTH(O149),O149+1,"")),"")</f>
        <v/>
      </c>
      <c r="D162" s="276"/>
      <c r="E162" s="477" t="str">
        <f>IFERROR(IF(LEN(C162)=0,"",IF(MONTH(C162+1)=MONTH(C162),C162+1,"")),"")</f>
        <v/>
      </c>
      <c r="F162" s="276"/>
      <c r="G162" s="477"/>
      <c r="H162" s="276"/>
      <c r="I162" s="477"/>
      <c r="J162" s="276"/>
      <c r="K162" s="477"/>
      <c r="L162" s="276"/>
      <c r="M162" s="477"/>
      <c r="N162" s="281"/>
      <c r="O162" s="477"/>
      <c r="P162" s="278"/>
    </row>
    <row r="163" spans="2:16" ht="9.9499999999999993" hidden="1" customHeight="1" outlineLevel="1" x14ac:dyDescent="0.25">
      <c r="B163" s="282"/>
      <c r="C163" s="280"/>
      <c r="D163" s="62"/>
      <c r="E163" s="280"/>
      <c r="F163" s="62"/>
      <c r="G163" s="477"/>
      <c r="H163" s="62"/>
      <c r="I163" s="477"/>
      <c r="J163" s="62"/>
      <c r="K163" s="477"/>
      <c r="L163" s="62"/>
      <c r="M163" s="477"/>
      <c r="N163" s="283"/>
      <c r="O163" s="477"/>
      <c r="P163" s="274"/>
    </row>
    <row r="164" spans="2:16" hidden="1" outlineLevel="1" x14ac:dyDescent="0.25">
      <c r="B164" s="293"/>
      <c r="C164" s="243" t="str">
        <f t="array" ref="C164">IFERROR(INDEX(Calc!$X$11:$X$25,SMALL(IF((C$162&gt;=Calc!$L$11:$L$25)*(C$162&lt;=Calc!$S$11:$S$25)*(Calc!$ES$11:$ES$25),ROW(Calc!$X$11:$X$25)-ROW(INDEX(Calc!$X$11:$X$25,1,1))+1),Calc!$EU17)),"")</f>
        <v/>
      </c>
      <c r="D164" s="270"/>
      <c r="E164" s="243" t="str">
        <f t="array" ref="E164">IFERROR(INDEX(Calc!$X$11:$X$25,SMALL(IF((E$162&gt;=Calc!$L$11:$L$25)*(E$162&lt;=Calc!$S$11:$S$25)*(Calc!$ES$11:$ES$25),ROW(Calc!$X$11:$X$25)-ROW(INDEX(Calc!$X$11:$X$25,1,1))+1),Calc!$EU17)),"")</f>
        <v/>
      </c>
      <c r="F164" s="270"/>
      <c r="G164" s="298"/>
      <c r="H164" s="270"/>
      <c r="I164" s="298"/>
      <c r="J164" s="270"/>
      <c r="K164" s="298"/>
      <c r="L164" s="270"/>
      <c r="M164" s="298"/>
      <c r="N164" s="271"/>
      <c r="O164" s="298"/>
      <c r="P164" s="269"/>
    </row>
    <row r="165" spans="2:16" hidden="1" outlineLevel="1" x14ac:dyDescent="0.25">
      <c r="B165" s="293"/>
      <c r="C165" s="243" t="str">
        <f t="array" ref="C165">IFERROR(INDEX(Calc!$X$11:$X$25,SMALL(IF((C$162&gt;=Calc!$L$11:$L$25)*(C$162&lt;=Calc!$S$11:$S$25)*(Calc!$ES$11:$ES$25),ROW(Calc!$X$11:$X$25)-ROW(INDEX(Calc!$X$11:$X$25,1,1))+1),Calc!$EU18)),"")</f>
        <v/>
      </c>
      <c r="D165" s="270"/>
      <c r="E165" s="243" t="str">
        <f t="array" ref="E165">IFERROR(INDEX(Calc!$X$11:$X$25,SMALL(IF((E$162&gt;=Calc!$L$11:$L$25)*(E$162&lt;=Calc!$S$11:$S$25)*(Calc!$ES$11:$ES$25),ROW(Calc!$X$11:$X$25)-ROW(INDEX(Calc!$X$11:$X$25,1,1))+1),Calc!$EU18)),"")</f>
        <v/>
      </c>
      <c r="F165" s="270"/>
      <c r="G165" s="298"/>
      <c r="H165" s="270"/>
      <c r="I165" s="298"/>
      <c r="J165" s="270"/>
      <c r="K165" s="298"/>
      <c r="L165" s="270"/>
      <c r="M165" s="298"/>
      <c r="N165" s="270"/>
      <c r="O165" s="298"/>
      <c r="P165" s="269"/>
    </row>
    <row r="166" spans="2:16" hidden="1" outlineLevel="1" x14ac:dyDescent="0.25">
      <c r="B166" s="293"/>
      <c r="C166" s="243" t="str">
        <f t="array" ref="C166">IFERROR(INDEX(Calc!$X$11:$X$25,SMALL(IF((C$162&gt;=Calc!$L$11:$L$25)*(C$162&lt;=Calc!$S$11:$S$25)*(Calc!$ES$11:$ES$25),ROW(Calc!$X$11:$X$25)-ROW(INDEX(Calc!$X$11:$X$25,1,1))+1),Calc!$EU19)),"")</f>
        <v/>
      </c>
      <c r="D166" s="270"/>
      <c r="E166" s="243" t="str">
        <f t="array" ref="E166">IFERROR(INDEX(Calc!$X$11:$X$25,SMALL(IF((E$162&gt;=Calc!$L$11:$L$25)*(E$162&lt;=Calc!$S$11:$S$25)*(Calc!$ES$11:$ES$25),ROW(Calc!$X$11:$X$25)-ROW(INDEX(Calc!$X$11:$X$25,1,1))+1),Calc!$EU19)),"")</f>
        <v/>
      </c>
      <c r="F166" s="270"/>
      <c r="G166" s="298"/>
      <c r="H166" s="270"/>
      <c r="I166" s="298"/>
      <c r="J166" s="270"/>
      <c r="K166" s="298"/>
      <c r="L166" s="270"/>
      <c r="M166" s="298"/>
      <c r="N166" s="270"/>
      <c r="O166" s="298"/>
      <c r="P166" s="269"/>
    </row>
    <row r="167" spans="2:16" hidden="1" outlineLevel="1" x14ac:dyDescent="0.25">
      <c r="B167" s="293"/>
      <c r="C167" s="243" t="str">
        <f t="array" ref="C167">IFERROR(INDEX(Calc!$X$11:$X$25,SMALL(IF((C$162&gt;=Calc!$L$11:$L$25)*(C$162&lt;=Calc!$S$11:$S$25)*(Calc!$ES$11:$ES$25),ROW(Calc!$X$11:$X$25)-ROW(INDEX(Calc!$X$11:$X$25,1,1))+1),Calc!$EU20)),"")</f>
        <v/>
      </c>
      <c r="D167" s="270"/>
      <c r="E167" s="243" t="str">
        <f t="array" ref="E167">IFERROR(INDEX(Calc!$X$11:$X$25,SMALL(IF((E$162&gt;=Calc!$L$11:$L$25)*(E$162&lt;=Calc!$S$11:$S$25)*(Calc!$ES$11:$ES$25),ROW(Calc!$X$11:$X$25)-ROW(INDEX(Calc!$X$11:$X$25,1,1))+1),Calc!$EU20)),"")</f>
        <v/>
      </c>
      <c r="F167" s="270"/>
      <c r="G167" s="298"/>
      <c r="H167" s="270"/>
      <c r="I167" s="298"/>
      <c r="J167" s="270"/>
      <c r="K167" s="298"/>
      <c r="L167" s="270"/>
      <c r="M167" s="298"/>
      <c r="N167" s="270"/>
      <c r="O167" s="298"/>
      <c r="P167" s="269"/>
    </row>
    <row r="168" spans="2:16" hidden="1" outlineLevel="1" x14ac:dyDescent="0.25">
      <c r="B168" s="293"/>
      <c r="C168" s="243" t="str">
        <f t="array" ref="C168">IFERROR(INDEX(Calc!$X$11:$X$25,SMALL(IF((C$162&gt;=Calc!$L$11:$L$25)*(C$162&lt;=Calc!$S$11:$S$25)*(Calc!$ES$11:$ES$25),ROW(Calc!$X$11:$X$25)-ROW(INDEX(Calc!$X$11:$X$25,1,1))+1),Calc!$EU21)),"")</f>
        <v/>
      </c>
      <c r="D168" s="270"/>
      <c r="E168" s="243" t="str">
        <f t="array" ref="E168">IFERROR(INDEX(Calc!$X$11:$X$25,SMALL(IF((E$162&gt;=Calc!$L$11:$L$25)*(E$162&lt;=Calc!$S$11:$S$25)*(Calc!$ES$11:$ES$25),ROW(Calc!$X$11:$X$25)-ROW(INDEX(Calc!$X$11:$X$25,1,1))+1),Calc!$EU21)),"")</f>
        <v/>
      </c>
      <c r="F168" s="270"/>
      <c r="G168" s="298"/>
      <c r="H168" s="270"/>
      <c r="I168" s="298"/>
      <c r="J168" s="270"/>
      <c r="K168" s="298"/>
      <c r="L168" s="270"/>
      <c r="M168" s="298"/>
      <c r="N168" s="270"/>
      <c r="O168" s="298"/>
      <c r="P168" s="269"/>
    </row>
    <row r="169" spans="2:16" hidden="1" outlineLevel="1" x14ac:dyDescent="0.25">
      <c r="B169" s="293"/>
      <c r="C169" s="243" t="str">
        <f t="array" ref="C169">IFERROR(INDEX(Calc!$X$11:$X$25,SMALL(IF((C$162&gt;=Calc!$L$11:$L$25)*(C$162&lt;=Calc!$S$11:$S$25)*(Calc!$ES$11:$ES$25),ROW(Calc!$X$11:$X$25)-ROW(INDEX(Calc!$X$11:$X$25,1,1))+1),Calc!$EU22)),"")</f>
        <v/>
      </c>
      <c r="D169" s="270"/>
      <c r="E169" s="243" t="str">
        <f t="array" ref="E169">IFERROR(INDEX(Calc!$X$11:$X$25,SMALL(IF((E$162&gt;=Calc!$L$11:$L$25)*(E$162&lt;=Calc!$S$11:$S$25)*(Calc!$ES$11:$ES$25),ROW(Calc!$X$11:$X$25)-ROW(INDEX(Calc!$X$11:$X$25,1,1))+1),Calc!$EU22)),"")</f>
        <v/>
      </c>
      <c r="F169" s="270"/>
      <c r="G169" s="298"/>
      <c r="H169" s="270"/>
      <c r="I169" s="298"/>
      <c r="J169" s="270"/>
      <c r="K169" s="298"/>
      <c r="L169" s="270"/>
      <c r="M169" s="298"/>
      <c r="N169" s="270"/>
      <c r="O169" s="298"/>
      <c r="P169" s="269"/>
    </row>
    <row r="170" spans="2:16" hidden="1" outlineLevel="1" x14ac:dyDescent="0.25">
      <c r="B170" s="293"/>
      <c r="C170" s="243" t="str">
        <f t="array" ref="C170">IFERROR(INDEX(Calc!$X$11:$X$25,SMALL(IF((C$162&gt;=Calc!$L$11:$L$25)*(C$162&lt;=Calc!$S$11:$S$25)*(Calc!$ES$11:$ES$25),ROW(Calc!$X$11:$X$25)-ROW(INDEX(Calc!$X$11:$X$25,1,1))+1),Calc!$EU23)),"")</f>
        <v/>
      </c>
      <c r="D170" s="270"/>
      <c r="E170" s="243" t="str">
        <f t="array" ref="E170">IFERROR(INDEX(Calc!$X$11:$X$25,SMALL(IF((E$162&gt;=Calc!$L$11:$L$25)*(E$162&lt;=Calc!$S$11:$S$25)*(Calc!$ES$11:$ES$25),ROW(Calc!$X$11:$X$25)-ROW(INDEX(Calc!$X$11:$X$25,1,1))+1),Calc!$EU23)),"")</f>
        <v/>
      </c>
      <c r="F170" s="270"/>
      <c r="G170" s="298"/>
      <c r="H170" s="270"/>
      <c r="I170" s="298"/>
      <c r="J170" s="270"/>
      <c r="K170" s="298"/>
      <c r="L170" s="270"/>
      <c r="M170" s="298"/>
      <c r="N170" s="270"/>
      <c r="O170" s="298"/>
      <c r="P170" s="269"/>
    </row>
    <row r="171" spans="2:16" hidden="1" outlineLevel="1" x14ac:dyDescent="0.25">
      <c r="B171" s="293"/>
      <c r="C171" s="243" t="str">
        <f t="array" ref="C171">IFERROR(INDEX(Calc!$X$11:$X$25,SMALL(IF((C$162&gt;=Calc!$L$11:$L$25)*(C$162&lt;=Calc!$S$11:$S$25)*(Calc!$ES$11:$ES$25),ROW(Calc!$X$11:$X$25)-ROW(INDEX(Calc!$X$11:$X$25,1,1))+1),Calc!$EU24)),"")</f>
        <v/>
      </c>
      <c r="D171" s="270"/>
      <c r="E171" s="243" t="str">
        <f t="array" ref="E171">IFERROR(INDEX(Calc!$X$11:$X$25,SMALL(IF((E$162&gt;=Calc!$L$11:$L$25)*(E$162&lt;=Calc!$S$11:$S$25)*(Calc!$ES$11:$ES$25),ROW(Calc!$X$11:$X$25)-ROW(INDEX(Calc!$X$11:$X$25,1,1))+1),Calc!$EU24)),"")</f>
        <v/>
      </c>
      <c r="F171" s="270"/>
      <c r="G171" s="298"/>
      <c r="H171" s="270"/>
      <c r="I171" s="298"/>
      <c r="J171" s="270"/>
      <c r="K171" s="298"/>
      <c r="L171" s="270"/>
      <c r="M171" s="298"/>
      <c r="N171" s="270"/>
      <c r="O171" s="298"/>
      <c r="P171" s="269"/>
    </row>
    <row r="172" spans="2:16" hidden="1" outlineLevel="1" x14ac:dyDescent="0.25">
      <c r="B172" s="293"/>
      <c r="C172" s="243" t="str">
        <f t="array" ref="C172">IFERROR(INDEX(Calc!$X$11:$X$25,SMALL(IF((C$162&gt;=Calc!$L$11:$L$25)*(C$162&lt;=Calc!$S$11:$S$25)*(Calc!$ES$11:$ES$25),ROW(Calc!$X$11:$X$25)-ROW(INDEX(Calc!$X$11:$X$25,1,1))+1),Calc!$EU25)),"")</f>
        <v/>
      </c>
      <c r="D172" s="270"/>
      <c r="E172" s="243" t="str">
        <f t="array" ref="E172">IFERROR(INDEX(Calc!$X$11:$X$25,SMALL(IF((E$162&gt;=Calc!$L$11:$L$25)*(E$162&lt;=Calc!$S$11:$S$25)*(Calc!$ES$11:$ES$25),ROW(Calc!$X$11:$X$25)-ROW(INDEX(Calc!$X$11:$X$25,1,1))+1),Calc!$EU25)),"")</f>
        <v/>
      </c>
      <c r="F172" s="270"/>
      <c r="G172" s="298"/>
      <c r="H172" s="270"/>
      <c r="I172" s="298"/>
      <c r="J172" s="270"/>
      <c r="K172" s="298"/>
      <c r="L172" s="270"/>
      <c r="M172" s="298"/>
      <c r="N172" s="270"/>
      <c r="O172" s="298"/>
      <c r="P172" s="269"/>
    </row>
    <row r="173" spans="2:16" hidden="1" outlineLevel="1" x14ac:dyDescent="0.25">
      <c r="B173" s="293"/>
      <c r="C173" s="243" t="str">
        <f t="array" ref="C173">IFERROR(INDEX(Calc!$X$11:$X$25,SMALL(IF((C$162&gt;=Calc!$L$11:$L$25)*(C$162&lt;=Calc!$S$11:$S$25)*(Calc!$ES$11:$ES$25),ROW(Calc!$X$11:$X$25)-ROW(INDEX(Calc!$X$11:$X$25,1,1))+1),Calc!$EU26)),"")</f>
        <v/>
      </c>
      <c r="D173" s="270"/>
      <c r="E173" s="243" t="str">
        <f t="array" ref="E173">IFERROR(INDEX(Calc!$X$11:$X$25,SMALL(IF((E$162&gt;=Calc!$L$11:$L$25)*(E$162&lt;=Calc!$S$11:$S$25)*(Calc!$ES$11:$ES$25),ROW(Calc!$X$11:$X$25)-ROW(INDEX(Calc!$X$11:$X$25,1,1))+1),Calc!$EU26)),"")</f>
        <v/>
      </c>
      <c r="F173" s="270"/>
      <c r="G173" s="298"/>
      <c r="H173" s="270"/>
      <c r="I173" s="298"/>
      <c r="J173" s="270"/>
      <c r="K173" s="298"/>
      <c r="L173" s="270"/>
      <c r="M173" s="298"/>
      <c r="N173" s="271"/>
      <c r="O173" s="298"/>
      <c r="P173" s="269"/>
    </row>
    <row r="174" spans="2:16" ht="9.9499999999999993" hidden="1" customHeight="1" outlineLevel="1" x14ac:dyDescent="0.25">
      <c r="B174" s="297"/>
      <c r="C174" s="285"/>
      <c r="D174" s="285"/>
      <c r="E174" s="285"/>
      <c r="F174" s="285"/>
      <c r="G174" s="285"/>
      <c r="H174" s="285"/>
      <c r="I174" s="285"/>
      <c r="J174" s="285"/>
      <c r="K174" s="285"/>
      <c r="L174" s="285"/>
      <c r="M174" s="285"/>
      <c r="N174" s="286"/>
      <c r="O174" s="285"/>
      <c r="P174" s="287"/>
    </row>
    <row r="175" spans="2:16" hidden="1" outlineLevel="1" x14ac:dyDescent="0.25"/>
    <row r="176" spans="2:16" collapsed="1" x14ac:dyDescent="0.25"/>
    <row r="198" spans="3:16" hidden="1" x14ac:dyDescent="0.25">
      <c r="C198" s="302" t="s">
        <v>134</v>
      </c>
      <c r="D198" s="303"/>
      <c r="E198" s="303"/>
      <c r="F198" s="303"/>
      <c r="G198" s="303"/>
      <c r="H198" s="303"/>
      <c r="I198" s="303"/>
      <c r="J198" s="303"/>
      <c r="K198" s="303"/>
      <c r="L198" s="303"/>
      <c r="M198" s="303"/>
      <c r="N198" s="303"/>
      <c r="O198" s="303"/>
      <c r="P198" s="304"/>
    </row>
    <row r="199" spans="3:16" hidden="1" x14ac:dyDescent="0.25">
      <c r="C199" s="425">
        <f>Calc!$FD$30</f>
        <v>0</v>
      </c>
      <c r="D199" s="305"/>
      <c r="E199" s="426">
        <f>Calc!$FD$31</f>
        <v>0</v>
      </c>
      <c r="F199" s="305"/>
      <c r="G199" s="426">
        <f>Calc!$FD$32</f>
        <v>0</v>
      </c>
      <c r="H199" s="305"/>
      <c r="I199" s="426">
        <f>Calc!$FD$33</f>
        <v>0</v>
      </c>
      <c r="J199" s="305"/>
      <c r="K199" s="426">
        <f>Calc!$FD$34</f>
        <v>0</v>
      </c>
      <c r="L199" s="305"/>
      <c r="M199" s="426">
        <f>Calc!$FD$35</f>
        <v>1</v>
      </c>
      <c r="N199" s="305"/>
      <c r="O199" s="426">
        <f>Calc!$FD$29</f>
        <v>1</v>
      </c>
      <c r="P199" s="306"/>
    </row>
  </sheetData>
  <sheetProtection algorithmName="SHA-512" hashValue="8jtCHpBGQ4TTrnWWLp3JA0aMOgS+bYF6uOyHa2q/Zk+S2LiKquBuuVO4pn8adHHywMQN/wYcAitey+ZQ7WbYQQ==" saltValue="GxzFP4YBym2X/9CcIPh3IQ==" spinCount="100000" sheet="1" objects="1" scenarios="1"/>
  <conditionalFormatting sqref="C14:O23 C27:O36 C40:O49 C53:O62 C66:O75 C79:E88 C164:E173 C151:O160 C138:O147 C125:O134 C112:O121 C99:O108">
    <cfRule type="expression" dxfId="14" priority="408">
      <formula>LEN(C14)=0</formula>
    </cfRule>
  </conditionalFormatting>
  <conditionalFormatting sqref="C10 E10 G10 I10 K10 M10 O10 E95 G95 I95 K95 M95 O95 C95">
    <cfRule type="expression" dxfId="13" priority="19">
      <formula>C$199=1</formula>
    </cfRule>
  </conditionalFormatting>
  <conditionalFormatting sqref="C12:C88 E12:E88 C97:E173 G12:G88 I12:I88 K12:K88 M12:M88 O12:O88 G97:G173 I97:I173 K97:K173 M97:M173 O97:O173">
    <cfRule type="expression" dxfId="12" priority="13">
      <formula>AND($M$5="No",C$199=1)</formula>
    </cfRule>
  </conditionalFormatting>
  <conditionalFormatting sqref="C12:C23 E12:E23 G12:G23 I12:I23 K12:K23 M12:M23 O12:O23">
    <cfRule type="expression" dxfId="11" priority="12">
      <formula>OR(ISNUMBER(C$12)=FALSE,AND($M$5="No",COUNTIF(Holidays,C$12)&gt;0))</formula>
    </cfRule>
  </conditionalFormatting>
  <conditionalFormatting sqref="C25:C36 E25:E36 G25:G36 I25:I36 K25:K36 M25:M36 O25:O36">
    <cfRule type="expression" dxfId="10" priority="11">
      <formula>OR(ISNUMBER(C$25)=FALSE,AND($M$5="No",COUNTIF(Holidays,C$25)&gt;0))</formula>
    </cfRule>
  </conditionalFormatting>
  <conditionalFormatting sqref="C38:C49 E38:E49 G38:G49 I38:I49 K38:K49 M38:M49 O38:O49">
    <cfRule type="expression" dxfId="9" priority="10">
      <formula>OR(ISNUMBER(C$38)=FALSE,AND($M$5="No",COUNTIF(Holidays,C$38)&gt;0))</formula>
    </cfRule>
  </conditionalFormatting>
  <conditionalFormatting sqref="C51:C62 E51:E62 G51:G62 I51:I62 K51:K62 M51:M62 O51:O62">
    <cfRule type="expression" dxfId="8" priority="9">
      <formula>OR(ISNUMBER(C$51)=FALSE,AND($M$5="No",COUNTIF(Holidays,C$51)&gt;0))</formula>
    </cfRule>
  </conditionalFormatting>
  <conditionalFormatting sqref="C64:C75 E64:E75 G64:G75 I64:I75 K64:K75 M64:M75 O64:O75">
    <cfRule type="expression" dxfId="7" priority="8">
      <formula>OR(ISNUMBER(C$64)=FALSE,AND($M$5="No",COUNTIF(Holidays,C$64)&gt;0))</formula>
    </cfRule>
  </conditionalFormatting>
  <conditionalFormatting sqref="C77:C88 E77:E88">
    <cfRule type="expression" dxfId="6" priority="7">
      <formula>OR(ISNUMBER(C$77)=FALSE,AND($M$5="No",COUNTIF(Holidays,C$77)&gt;0))</formula>
    </cfRule>
  </conditionalFormatting>
  <conditionalFormatting sqref="C97:C108 E97:E108 G97:G108 I97:I108 K97:K108 M97:M108 O97:O108">
    <cfRule type="expression" dxfId="5" priority="6">
      <formula>OR(ISNUMBER(C$97)=FALSE,AND($M$5="No",COUNTIF(Holidays,C$97)&gt;0))</formula>
    </cfRule>
  </conditionalFormatting>
  <conditionalFormatting sqref="C110:C121 E110:E121 G110:G121 I110:I121 K110:K121 M110:M121 O110:O121">
    <cfRule type="expression" dxfId="4" priority="5">
      <formula>OR(ISNUMBER(C$110)=FALSE,AND($M$5="No",COUNTIF(Holidays,C$110)&gt;0))</formula>
    </cfRule>
  </conditionalFormatting>
  <conditionalFormatting sqref="C123:C134 E123:E134 G123:G134 I123:I134 K123:K134 M123:M134 O123:O134">
    <cfRule type="expression" dxfId="3" priority="4">
      <formula>OR(ISNUMBER(C$123)=FALSE,AND($M$5="No",COUNTIF(Holidays,C$123)&gt;0))</formula>
    </cfRule>
  </conditionalFormatting>
  <conditionalFormatting sqref="C136:C147 E136:E147 G136:G147 I136:I147 K136:K147 M136:M147 O136:O147">
    <cfRule type="expression" dxfId="2" priority="3">
      <formula>OR(ISNUMBER(C$136)=FALSE,AND($M$5="No",COUNTIF(Holidays,C$136)&gt;0))</formula>
    </cfRule>
  </conditionalFormatting>
  <conditionalFormatting sqref="C149:C160 E149:E160 G149:G160 I149:I160 K149:K160 M149:M160 O149:O160">
    <cfRule type="expression" dxfId="1" priority="2">
      <formula>OR(ISNUMBER(C$149)=FALSE,AND($M$5="No",COUNTIF(Holidays,C$149)&gt;0))</formula>
    </cfRule>
  </conditionalFormatting>
  <conditionalFormatting sqref="C162:C173 E162:E173">
    <cfRule type="expression" dxfId="0" priority="1">
      <formula>OR(ISNUMBER(C$162)=FALSE,AND($M$5="No",COUNTIF(Holidays,C$162)&gt;0))</formula>
    </cfRule>
  </conditionalFormatting>
  <dataValidations count="1">
    <dataValidation type="list" allowBlank="1" showInputMessage="1" showErrorMessage="1" sqref="M5" xr:uid="{DDC2FC3A-29E8-4FED-9AB8-1EA32FA48AF3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938B335-67E5-425C-B806-969DF2F696F5}">
          <x14:formula1>
            <xm:f>Calc!$FH$13:$FH$22</xm:f>
          </x14:formula1>
          <xm:sqref>E5</xm:sqref>
        </x14:dataValidation>
        <x14:dataValidation type="list" allowBlank="1" showInputMessage="1" showErrorMessage="1" xr:uid="{3B4CFEF7-667D-4DE7-8345-BA9344C48105}">
          <x14:formula1>
            <xm:f>Calc!$FB$14:$FB$25</xm:f>
          </x14:formula1>
          <xm:sqref>E7</xm:sqref>
        </x14:dataValidation>
        <x14:dataValidation type="list" allowBlank="1" showInputMessage="1" showErrorMessage="1" xr:uid="{577287A4-3C44-4564-83D9-E04281BA77E8}">
          <x14:formula1>
            <xm:f>OFFSET(Calc!$FJ$12,0,0,Calc!$FJ$63,1)</xm:f>
          </x14:formula1>
          <xm:sqref>I5</xm:sqref>
        </x14:dataValidation>
        <x14:dataValidation type="list" allowBlank="1" showInputMessage="1" showErrorMessage="1" xr:uid="{B6043321-F080-480B-8819-1E021A05C67B}">
          <x14:formula1>
            <xm:f>OFFSET(Calc!$FL$12,0,0,COUNTIF(Calc!$FL$12:$FL$19,"?*"),1)</xm:f>
          </x14:formula1>
          <xm:sqref>I7</xm:sqref>
        </x14:dataValidation>
        <x14:dataValidation type="list" allowBlank="1" showInputMessage="1" showErrorMessage="1" xr:uid="{6DF2E74E-766A-4174-8C64-48B7CC674694}">
          <x14:formula1>
            <xm:f>Calc!$EX$17:$EX$19</xm:f>
          </x14:formula1>
          <xm:sqref>M7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8AF3-B609-4AA2-8FAB-8D638FCC1B35}">
  <sheetPr codeName="Sheet18"/>
  <dimension ref="B1:FL2010"/>
  <sheetViews>
    <sheetView showGridLines="0" showRowColHeaders="0" zoomScaleNormal="100" workbookViewId="0">
      <pane ySplit="10" topLeftCell="A11" activePane="bottomLeft" state="frozen"/>
      <selection pane="bottomLeft" activeCell="A11" sqref="A11"/>
    </sheetView>
  </sheetViews>
  <sheetFormatPr defaultRowHeight="15" x14ac:dyDescent="0.25"/>
  <cols>
    <col min="1" max="1" width="9.140625" style="14"/>
    <col min="2" max="3" width="9.140625" style="384"/>
    <col min="4" max="4" width="27" style="14" customWidth="1"/>
    <col min="5" max="5" width="25.85546875" style="14" customWidth="1"/>
    <col min="6" max="7" width="9.140625" style="14"/>
    <col min="8" max="8" width="8" style="14" customWidth="1"/>
    <col min="9" max="10" width="9.140625" style="14"/>
    <col min="11" max="11" width="15" style="14" customWidth="1"/>
    <col min="12" max="12" width="15.42578125" style="14" customWidth="1"/>
    <col min="13" max="13" width="11.42578125" style="14" customWidth="1"/>
    <col min="14" max="14" width="14.7109375" style="14" customWidth="1"/>
    <col min="15" max="18" width="14.28515625" style="14" customWidth="1"/>
    <col min="19" max="19" width="17.140625" style="14" customWidth="1"/>
    <col min="20" max="21" width="9.140625" style="14"/>
    <col min="22" max="22" width="16.42578125" style="14" customWidth="1"/>
    <col min="23" max="23" width="13.85546875" style="14" customWidth="1"/>
    <col min="24" max="24" width="32.28515625" style="14" customWidth="1"/>
    <col min="25" max="25" width="14.7109375" style="14" customWidth="1"/>
    <col min="26" max="26" width="13.42578125" style="14" customWidth="1"/>
    <col min="27" max="27" width="14.28515625" style="14" customWidth="1"/>
    <col min="28" max="28" width="8.7109375" style="14" customWidth="1"/>
    <col min="29" max="29" width="12.140625" style="14" customWidth="1"/>
    <col min="30" max="30" width="20.140625" style="14" customWidth="1"/>
    <col min="31" max="93" width="6.7109375" style="14" customWidth="1"/>
    <col min="94" max="94" width="8.7109375" style="14" customWidth="1"/>
    <col min="95" max="96" width="13.28515625" style="14" customWidth="1"/>
    <col min="97" max="98" width="9.140625" style="14"/>
    <col min="99" max="99" width="5.7109375" style="14" customWidth="1"/>
    <col min="100" max="100" width="10.28515625" style="14" customWidth="1"/>
    <col min="101" max="101" width="8.7109375" style="14" customWidth="1"/>
    <col min="102" max="102" width="7.5703125" style="14" customWidth="1"/>
    <col min="103" max="132" width="5.7109375" style="14" customWidth="1"/>
    <col min="133" max="133" width="8.7109375" style="14" customWidth="1"/>
    <col min="134" max="134" width="5.7109375" style="14" customWidth="1"/>
    <col min="135" max="135" width="19.42578125" style="14" customWidth="1"/>
    <col min="136" max="145" width="10.7109375" style="14" customWidth="1"/>
    <col min="146" max="146" width="8.7109375" style="14" customWidth="1"/>
    <col min="147" max="149" width="10.7109375" style="14" customWidth="1"/>
    <col min="150" max="150" width="11.7109375" style="14" customWidth="1"/>
    <col min="151" max="151" width="20.7109375" style="14" customWidth="1"/>
    <col min="152" max="152" width="10" style="14" customWidth="1"/>
    <col min="153" max="153" width="12.7109375" style="14" customWidth="1"/>
    <col min="154" max="154" width="20.7109375" style="14" customWidth="1"/>
    <col min="155" max="155" width="11.5703125" style="14" customWidth="1"/>
    <col min="156" max="156" width="8.7109375" style="14" customWidth="1"/>
    <col min="157" max="157" width="12.7109375" style="14" customWidth="1"/>
    <col min="158" max="159" width="15.7109375" style="14" customWidth="1"/>
    <col min="160" max="160" width="22.42578125" style="14" customWidth="1"/>
    <col min="161" max="165" width="8.7109375" style="14" customWidth="1"/>
    <col min="166" max="166" width="15.7109375" style="14" customWidth="1"/>
    <col min="167" max="167" width="8.7109375" style="14" customWidth="1"/>
    <col min="168" max="168" width="19" style="14" customWidth="1"/>
    <col min="169" max="169" width="5.7109375" style="14" customWidth="1"/>
    <col min="170" max="170" width="18.7109375" style="14" customWidth="1"/>
    <col min="171" max="16384" width="9.140625" style="14"/>
  </cols>
  <sheetData>
    <row r="1" spans="2:168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</row>
    <row r="2" spans="2:168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32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</row>
    <row r="3" spans="2:168" s="384" customFormat="1" x14ac:dyDescent="0.25">
      <c r="B3" s="412" t="s">
        <v>181</v>
      </c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  <c r="Z3" s="412"/>
      <c r="AA3" s="412"/>
      <c r="AB3" s="88"/>
      <c r="AC3" s="412" t="s">
        <v>182</v>
      </c>
      <c r="AD3" s="412"/>
      <c r="AE3" s="412"/>
      <c r="AF3" s="412"/>
      <c r="AG3" s="412"/>
      <c r="AH3" s="412"/>
      <c r="AI3" s="412"/>
      <c r="AJ3" s="412"/>
      <c r="AK3" s="412"/>
      <c r="AL3" s="412"/>
      <c r="AM3" s="412"/>
      <c r="AN3" s="412"/>
      <c r="AO3" s="412"/>
      <c r="AP3" s="412"/>
      <c r="AQ3" s="412"/>
      <c r="AR3" s="412"/>
      <c r="AS3" s="412"/>
      <c r="AT3" s="412"/>
      <c r="AU3" s="412"/>
      <c r="AV3" s="412"/>
      <c r="AW3" s="412"/>
      <c r="AX3" s="412"/>
      <c r="AY3" s="412"/>
      <c r="AZ3" s="412"/>
      <c r="BA3" s="412"/>
      <c r="BB3" s="412"/>
      <c r="BC3" s="412"/>
      <c r="BD3" s="412"/>
      <c r="BE3" s="412"/>
      <c r="BF3" s="412"/>
      <c r="BG3" s="412"/>
      <c r="BH3" s="412"/>
      <c r="BI3" s="412"/>
      <c r="BJ3" s="412"/>
      <c r="BK3" s="412"/>
      <c r="BL3" s="412"/>
      <c r="BM3" s="412"/>
      <c r="BN3" s="412"/>
      <c r="BO3" s="412"/>
      <c r="BP3" s="412"/>
      <c r="BQ3" s="412"/>
      <c r="BR3" s="412"/>
      <c r="BS3" s="412"/>
      <c r="BT3" s="412"/>
      <c r="BU3" s="412"/>
      <c r="BV3" s="412"/>
      <c r="BW3" s="412"/>
      <c r="BX3" s="412"/>
      <c r="BY3" s="412"/>
      <c r="BZ3" s="412"/>
      <c r="CA3" s="412"/>
      <c r="CB3" s="412"/>
      <c r="CC3" s="412"/>
      <c r="CD3" s="412"/>
      <c r="CE3" s="412"/>
      <c r="CF3" s="412"/>
      <c r="CG3" s="412"/>
      <c r="CH3" s="412"/>
      <c r="CI3" s="412"/>
      <c r="CJ3" s="412"/>
      <c r="CK3" s="412"/>
      <c r="CL3" s="412"/>
      <c r="CM3" s="412"/>
      <c r="CN3" s="412"/>
      <c r="CO3" s="412"/>
      <c r="CP3" s="88"/>
      <c r="CQ3" s="412" t="s">
        <v>177</v>
      </c>
      <c r="CR3" s="412"/>
      <c r="CS3" s="412"/>
      <c r="CT3" s="412"/>
      <c r="CU3" s="412"/>
      <c r="CV3" s="412"/>
      <c r="CW3" s="412"/>
      <c r="CX3" s="412"/>
      <c r="CY3" s="412"/>
      <c r="CZ3" s="412"/>
      <c r="DA3" s="412"/>
      <c r="DB3" s="412"/>
      <c r="DC3" s="412"/>
      <c r="DD3" s="412"/>
      <c r="DE3" s="412"/>
      <c r="DF3" s="412"/>
      <c r="DG3" s="412"/>
      <c r="DH3" s="412"/>
      <c r="DI3" s="412"/>
      <c r="DJ3" s="412"/>
      <c r="DK3" s="412"/>
      <c r="DL3" s="412"/>
      <c r="DM3" s="412"/>
      <c r="DN3" s="412"/>
      <c r="DO3" s="412"/>
      <c r="DP3" s="412"/>
      <c r="DQ3" s="412"/>
      <c r="DR3" s="412"/>
      <c r="DS3" s="412"/>
      <c r="DT3" s="412"/>
      <c r="DU3" s="412"/>
      <c r="DV3" s="412"/>
      <c r="DW3" s="412"/>
      <c r="DX3" s="412"/>
      <c r="DY3" s="412"/>
      <c r="DZ3" s="412"/>
      <c r="EA3" s="412"/>
      <c r="EB3" s="412"/>
      <c r="EC3" s="412"/>
      <c r="ED3" s="412"/>
      <c r="EE3" s="412"/>
      <c r="EF3" s="412"/>
      <c r="EG3" s="412"/>
      <c r="EH3" s="412"/>
      <c r="EI3" s="412"/>
      <c r="EJ3" s="412"/>
      <c r="EK3" s="412"/>
      <c r="EL3" s="412"/>
      <c r="EM3" s="412"/>
      <c r="EN3" s="412"/>
      <c r="EO3" s="412"/>
      <c r="EP3" s="88"/>
      <c r="EQ3" s="412" t="s">
        <v>180</v>
      </c>
      <c r="ER3" s="412"/>
      <c r="ES3" s="412"/>
      <c r="ET3" s="412"/>
      <c r="EU3" s="412"/>
      <c r="EV3" s="412"/>
      <c r="EW3" s="412"/>
      <c r="EX3" s="412"/>
      <c r="EY3" s="412"/>
      <c r="EZ3" s="413"/>
      <c r="FA3" s="414" t="s">
        <v>183</v>
      </c>
      <c r="FB3" s="414"/>
      <c r="FC3" s="414"/>
      <c r="FD3" s="414"/>
      <c r="FE3" s="414"/>
      <c r="FF3" s="414"/>
      <c r="FG3" s="414"/>
      <c r="FH3" s="414"/>
      <c r="FI3" s="414"/>
      <c r="FJ3" s="414"/>
      <c r="FK3" s="414"/>
      <c r="FL3" s="414"/>
    </row>
    <row r="4" spans="2:168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</row>
    <row r="5" spans="2:168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76" t="s">
        <v>121</v>
      </c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3"/>
      <c r="BJ5" s="411"/>
      <c r="BK5" s="214" t="s">
        <v>122</v>
      </c>
      <c r="BL5" s="215"/>
      <c r="BM5" s="215"/>
      <c r="BN5" s="215"/>
      <c r="BO5" s="215"/>
      <c r="BP5" s="215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  <c r="CM5" s="215"/>
      <c r="CN5" s="215"/>
      <c r="CO5" s="216"/>
      <c r="CP5" s="15"/>
      <c r="CQ5" s="376" t="s">
        <v>10</v>
      </c>
      <c r="CR5" s="377"/>
      <c r="CS5" s="379"/>
      <c r="CT5" s="87" t="str">
        <f>Employee!G6</f>
        <v>Jonah Peterson</v>
      </c>
      <c r="CU5" s="83"/>
      <c r="CV5" s="66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</row>
    <row r="6" spans="2:168" x14ac:dyDescent="0.25">
      <c r="B6" s="15"/>
      <c r="C6" s="15"/>
      <c r="D6" s="15"/>
      <c r="E6" s="15"/>
      <c r="F6" s="15"/>
      <c r="G6" s="15"/>
      <c r="H6" s="15"/>
      <c r="I6" s="15"/>
      <c r="J6" s="15"/>
      <c r="K6" s="487"/>
      <c r="L6" s="487"/>
      <c r="M6" s="487"/>
      <c r="N6" s="487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385" t="s">
        <v>123</v>
      </c>
      <c r="AD6" s="24">
        <f>INDEX(FA14:FA25,MATCH(TeamMonth,FB14:FB25,0))</f>
        <v>1</v>
      </c>
      <c r="AE6" s="386" t="s">
        <v>124</v>
      </c>
      <c r="AF6" s="387"/>
      <c r="AG6" s="24">
        <f>IFERROR(INDEX(FD14:FD25,AD6),31)</f>
        <v>31</v>
      </c>
      <c r="AH6" s="389" t="s">
        <v>11</v>
      </c>
      <c r="AI6" s="24">
        <f>Team!C5</f>
        <v>2022</v>
      </c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1"/>
      <c r="BJ6" s="532"/>
      <c r="BK6" s="390" t="s">
        <v>12</v>
      </c>
      <c r="BL6" s="207">
        <f>IFERROR(IF(AD6=12,1,AD6+1),"")</f>
        <v>2</v>
      </c>
      <c r="BM6" s="391" t="s">
        <v>124</v>
      </c>
      <c r="BN6" s="391"/>
      <c r="BO6" s="207">
        <f>IFERROR(INDEX(FD14:FD25,BL6),31)</f>
        <v>28</v>
      </c>
      <c r="BP6" s="390" t="s">
        <v>11</v>
      </c>
      <c r="BQ6" s="207">
        <f>IFERROR(IF(AD6=12,AI6+1,AI6),"")</f>
        <v>2022</v>
      </c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2"/>
      <c r="CO6" s="203"/>
      <c r="CP6" s="15"/>
      <c r="CQ6" s="376" t="s">
        <v>83</v>
      </c>
      <c r="CR6" s="377"/>
      <c r="CS6" s="379"/>
      <c r="CT6" s="87">
        <f>IFERROR(MATCH(CT5,EmployeeList!$B$7:$B$21,0),"")</f>
        <v>1</v>
      </c>
      <c r="CU6" s="83"/>
      <c r="CV6" s="66"/>
      <c r="CW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94"/>
      <c r="EQ6" s="194"/>
      <c r="ER6" s="194"/>
      <c r="ES6" s="194"/>
      <c r="ET6" s="194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</row>
    <row r="7" spans="2:168" x14ac:dyDescent="0.25">
      <c r="B7" s="15"/>
      <c r="C7" s="15"/>
      <c r="AB7" s="15"/>
      <c r="AC7" s="113"/>
      <c r="AD7" s="113" t="s">
        <v>78</v>
      </c>
      <c r="AE7" s="67" t="str">
        <f>IFERROR(IF(OR(COUNTIF(Holidays,Calc!AE$8)&gt;0,INDEX(Dashboard!$I$20:$I$26,MATCH(AE$9,Dashboard!$H$20:$H$26,0))="No"),"h",""),"")</f>
        <v>h</v>
      </c>
      <c r="AF7" s="67" t="str">
        <f>IFERROR(IF(OR(COUNTIF(Holidays,Calc!AF$8)&gt;0,INDEX(Dashboard!$I$20:$I$26,MATCH(AF$9,Dashboard!$H$20:$H$26,0))="No"),"h",""),"")</f>
        <v>h</v>
      </c>
      <c r="AG7" s="67" t="str">
        <f>IFERROR(IF(OR(COUNTIF(Holidays,Calc!AG$8)&gt;0,INDEX(Dashboard!$I$20:$I$26,MATCH(AG$9,Dashboard!$H$20:$H$26,0))="No"),"h",""),"")</f>
        <v/>
      </c>
      <c r="AH7" s="67" t="str">
        <f>IFERROR(IF(OR(COUNTIF(Holidays,Calc!AH$8)&gt;0,INDEX(Dashboard!$I$20:$I$26,MATCH(AH$9,Dashboard!$H$20:$H$26,0))="No"),"h",""),"")</f>
        <v/>
      </c>
      <c r="AI7" s="67" t="str">
        <f>IFERROR(IF(OR(COUNTIF(Holidays,Calc!AI$8)&gt;0,INDEX(Dashboard!$I$20:$I$26,MATCH(AI$9,Dashboard!$H$20:$H$26,0))="No"),"h",""),"")</f>
        <v/>
      </c>
      <c r="AJ7" s="67" t="str">
        <f>IFERROR(IF(OR(COUNTIF(Holidays,Calc!AJ$8)&gt;0,INDEX(Dashboard!$I$20:$I$26,MATCH(AJ$9,Dashboard!$H$20:$H$26,0))="No"),"h",""),"")</f>
        <v/>
      </c>
      <c r="AK7" s="67" t="str">
        <f>IFERROR(IF(OR(COUNTIF(Holidays,Calc!AK$8)&gt;0,INDEX(Dashboard!$I$20:$I$26,MATCH(AK$9,Dashboard!$H$20:$H$26,0))="No"),"h",""),"")</f>
        <v/>
      </c>
      <c r="AL7" s="67" t="str">
        <f>IFERROR(IF(OR(COUNTIF(Holidays,Calc!AL$8)&gt;0,INDEX(Dashboard!$I$20:$I$26,MATCH(AL$9,Dashboard!$H$20:$H$26,0))="No"),"h",""),"")</f>
        <v>h</v>
      </c>
      <c r="AM7" s="67" t="str">
        <f>IFERROR(IF(OR(COUNTIF(Holidays,Calc!AM$8)&gt;0,INDEX(Dashboard!$I$20:$I$26,MATCH(AM$9,Dashboard!$H$20:$H$26,0))="No"),"h",""),"")</f>
        <v>h</v>
      </c>
      <c r="AN7" s="67" t="str">
        <f>IFERROR(IF(OR(COUNTIF(Holidays,Calc!AN$8)&gt;0,INDEX(Dashboard!$I$20:$I$26,MATCH(AN$9,Dashboard!$H$20:$H$26,0))="No"),"h",""),"")</f>
        <v/>
      </c>
      <c r="AO7" s="67" t="str">
        <f>IFERROR(IF(OR(COUNTIF(Holidays,Calc!AO$8)&gt;0,INDEX(Dashboard!$I$20:$I$26,MATCH(AO$9,Dashboard!$H$20:$H$26,0))="No"),"h",""),"")</f>
        <v/>
      </c>
      <c r="AP7" s="67" t="str">
        <f>IFERROR(IF(OR(COUNTIF(Holidays,Calc!AP$8)&gt;0,INDEX(Dashboard!$I$20:$I$26,MATCH(AP$9,Dashboard!$H$20:$H$26,0))="No"),"h",""),"")</f>
        <v/>
      </c>
      <c r="AQ7" s="67" t="str">
        <f>IFERROR(IF(OR(COUNTIF(Holidays,Calc!AQ$8)&gt;0,INDEX(Dashboard!$I$20:$I$26,MATCH(AQ$9,Dashboard!$H$20:$H$26,0))="No"),"h",""),"")</f>
        <v/>
      </c>
      <c r="AR7" s="67" t="str">
        <f>IFERROR(IF(OR(COUNTIF(Holidays,Calc!AR$8)&gt;0,INDEX(Dashboard!$I$20:$I$26,MATCH(AR$9,Dashboard!$H$20:$H$26,0))="No"),"h",""),"")</f>
        <v/>
      </c>
      <c r="AS7" s="67" t="str">
        <f>IFERROR(IF(OR(COUNTIF(Holidays,Calc!AS$8)&gt;0,INDEX(Dashboard!$I$20:$I$26,MATCH(AS$9,Dashboard!$H$20:$H$26,0))="No"),"h",""),"")</f>
        <v>h</v>
      </c>
      <c r="AT7" s="67" t="str">
        <f>IFERROR(IF(OR(COUNTIF(Holidays,Calc!AT$8)&gt;0,INDEX(Dashboard!$I$20:$I$26,MATCH(AT$9,Dashboard!$H$20:$H$26,0))="No"),"h",""),"")</f>
        <v>h</v>
      </c>
      <c r="AU7" s="67" t="str">
        <f>IFERROR(IF(OR(COUNTIF(Holidays,Calc!AU$8)&gt;0,INDEX(Dashboard!$I$20:$I$26,MATCH(AU$9,Dashboard!$H$20:$H$26,0))="No"),"h",""),"")</f>
        <v>h</v>
      </c>
      <c r="AV7" s="67" t="str">
        <f>IFERROR(IF(OR(COUNTIF(Holidays,Calc!AV$8)&gt;0,INDEX(Dashboard!$I$20:$I$26,MATCH(AV$9,Dashboard!$H$20:$H$26,0))="No"),"h",""),"")</f>
        <v/>
      </c>
      <c r="AW7" s="67" t="str">
        <f>IFERROR(IF(OR(COUNTIF(Holidays,Calc!AW$8)&gt;0,INDEX(Dashboard!$I$20:$I$26,MATCH(AW$9,Dashboard!$H$20:$H$26,0))="No"),"h",""),"")</f>
        <v/>
      </c>
      <c r="AX7" s="67" t="str">
        <f>IFERROR(IF(OR(COUNTIF(Holidays,Calc!AX$8)&gt;0,INDEX(Dashboard!$I$20:$I$26,MATCH(AX$9,Dashboard!$H$20:$H$26,0))="No"),"h",""),"")</f>
        <v/>
      </c>
      <c r="AY7" s="67" t="str">
        <f>IFERROR(IF(OR(COUNTIF(Holidays,Calc!AY$8)&gt;0,INDEX(Dashboard!$I$20:$I$26,MATCH(AY$9,Dashboard!$H$20:$H$26,0))="No"),"h",""),"")</f>
        <v/>
      </c>
      <c r="AZ7" s="67" t="str">
        <f>IFERROR(IF(OR(COUNTIF(Holidays,Calc!AZ$8)&gt;0,INDEX(Dashboard!$I$20:$I$26,MATCH(AZ$9,Dashboard!$H$20:$H$26,0))="No"),"h",""),"")</f>
        <v>h</v>
      </c>
      <c r="BA7" s="67" t="str">
        <f>IFERROR(IF(OR(COUNTIF(Holidays,Calc!BA$8)&gt;0,INDEX(Dashboard!$I$20:$I$26,MATCH(BA$9,Dashboard!$H$20:$H$26,0))="No"),"h",""),"")</f>
        <v>h</v>
      </c>
      <c r="BB7" s="67" t="str">
        <f>IFERROR(IF(OR(COUNTIF(Holidays,Calc!BB$8)&gt;0,INDEX(Dashboard!$I$20:$I$26,MATCH(BB$9,Dashboard!$H$20:$H$26,0))="No"),"h",""),"")</f>
        <v/>
      </c>
      <c r="BC7" s="67" t="str">
        <f>IFERROR(IF(OR(COUNTIF(Holidays,Calc!BC$8)&gt;0,INDEX(Dashboard!$I$20:$I$26,MATCH(BC$9,Dashboard!$H$20:$H$26,0))="No"),"h",""),"")</f>
        <v/>
      </c>
      <c r="BD7" s="67" t="str">
        <f>IFERROR(IF(OR(COUNTIF(Holidays,Calc!BD$8)&gt;0,INDEX(Dashboard!$I$20:$I$26,MATCH(BD$9,Dashboard!$H$20:$H$26,0))="No"),"h",""),"")</f>
        <v/>
      </c>
      <c r="BE7" s="67" t="str">
        <f>IFERROR(IF(OR(COUNTIF(Holidays,Calc!BE$8)&gt;0,INDEX(Dashboard!$I$20:$I$26,MATCH(BE$9,Dashboard!$H$20:$H$26,0))="No"),"h",""),"")</f>
        <v/>
      </c>
      <c r="BF7" s="67" t="str">
        <f>IFERROR(IF(OR(COUNTIF(Holidays,Calc!BF$8)&gt;0,INDEX(Dashboard!$I$20:$I$26,MATCH(BF$9,Dashboard!$H$20:$H$26,0))="No"),"h",""),"")</f>
        <v/>
      </c>
      <c r="BG7" s="67" t="str">
        <f>IFERROR(IF(OR(COUNTIF(Holidays,Calc!BG$8)&gt;0,INDEX(Dashboard!$I$20:$I$26,MATCH(BG$9,Dashboard!$H$20:$H$26,0))="No"),"h",""),"")</f>
        <v>h</v>
      </c>
      <c r="BH7" s="67" t="str">
        <f>IFERROR(IF(OR(COUNTIF(Holidays,Calc!BH$8)&gt;0,INDEX(Dashboard!$I$20:$I$26,MATCH(BH$9,Dashboard!$H$20:$H$26,0))="No"),"h",""),"")</f>
        <v>h</v>
      </c>
      <c r="BI7" s="67" t="str">
        <f>IFERROR(IF(OR(COUNTIF(Holidays,Calc!BI$8)&gt;0,INDEX(Dashboard!$I$20:$I$26,MATCH(BI$9,Dashboard!$H$20:$H$26,0))="No"),"h",""),"")</f>
        <v/>
      </c>
      <c r="BJ7" s="532"/>
      <c r="BK7" s="67" t="str">
        <f>IFERROR(IF(OR(COUNTIF(Holidays,Calc!BK$8)&gt;0,INDEX(Dashboard!$I$20:$I$26,MATCH(BK$9,Dashboard!$H$20:$H$26,0))="No"),"h",""),"")</f>
        <v/>
      </c>
      <c r="BL7" s="67" t="str">
        <f>IFERROR(IF(OR(COUNTIF(Holidays,Calc!BL$8)&gt;0,INDEX(Dashboard!$I$20:$I$26,MATCH(BL$9,Dashboard!$H$20:$H$26,0))="No"),"h",""),"")</f>
        <v/>
      </c>
      <c r="BM7" s="67" t="str">
        <f>IFERROR(IF(OR(COUNTIF(Holidays,Calc!BM$8)&gt;0,INDEX(Dashboard!$I$20:$I$26,MATCH(BM$9,Dashboard!$H$20:$H$26,0))="No"),"h",""),"")</f>
        <v/>
      </c>
      <c r="BN7" s="67" t="str">
        <f>IFERROR(IF(OR(COUNTIF(Holidays,Calc!BN$8)&gt;0,INDEX(Dashboard!$I$20:$I$26,MATCH(BN$9,Dashboard!$H$20:$H$26,0))="No"),"h",""),"")</f>
        <v/>
      </c>
      <c r="BO7" s="67" t="str">
        <f>IFERROR(IF(OR(COUNTIF(Holidays,Calc!BO$8)&gt;0,INDEX(Dashboard!$I$20:$I$26,MATCH(BO$9,Dashboard!$H$20:$H$26,0))="No"),"h",""),"")</f>
        <v>h</v>
      </c>
      <c r="BP7" s="67" t="str">
        <f>IFERROR(IF(OR(COUNTIF(Holidays,Calc!BP$8)&gt;0,INDEX(Dashboard!$I$20:$I$26,MATCH(BP$9,Dashboard!$H$20:$H$26,0))="No"),"h",""),"")</f>
        <v>h</v>
      </c>
      <c r="BQ7" s="67" t="str">
        <f>IFERROR(IF(OR(COUNTIF(Holidays,Calc!BQ$8)&gt;0,INDEX(Dashboard!$I$20:$I$26,MATCH(BQ$9,Dashboard!$H$20:$H$26,0))="No"),"h",""),"")</f>
        <v/>
      </c>
      <c r="BR7" s="67" t="str">
        <f>IFERROR(IF(OR(COUNTIF(Holidays,Calc!BR$8)&gt;0,INDEX(Dashboard!$I$20:$I$26,MATCH(BR$9,Dashboard!$H$20:$H$26,0))="No"),"h",""),"")</f>
        <v/>
      </c>
      <c r="BS7" s="67" t="str">
        <f>IFERROR(IF(OR(COUNTIF(Holidays,Calc!BS$8)&gt;0,INDEX(Dashboard!$I$20:$I$26,MATCH(BS$9,Dashboard!$H$20:$H$26,0))="No"),"h",""),"")</f>
        <v/>
      </c>
      <c r="BT7" s="67" t="str">
        <f>IFERROR(IF(OR(COUNTIF(Holidays,Calc!BT$8)&gt;0,INDEX(Dashboard!$I$20:$I$26,MATCH(BT$9,Dashboard!$H$20:$H$26,0))="No"),"h",""),"")</f>
        <v/>
      </c>
      <c r="BU7" s="67" t="str">
        <f>IFERROR(IF(OR(COUNTIF(Holidays,Calc!BU$8)&gt;0,INDEX(Dashboard!$I$20:$I$26,MATCH(BU$9,Dashboard!$H$20:$H$26,0))="No"),"h",""),"")</f>
        <v/>
      </c>
      <c r="BV7" s="67" t="str">
        <f>IFERROR(IF(OR(COUNTIF(Holidays,Calc!BV$8)&gt;0,INDEX(Dashboard!$I$20:$I$26,MATCH(BV$9,Dashboard!$H$20:$H$26,0))="No"),"h",""),"")</f>
        <v>h</v>
      </c>
      <c r="BW7" s="67" t="str">
        <f>IFERROR(IF(OR(COUNTIF(Holidays,Calc!BW$8)&gt;0,INDEX(Dashboard!$I$20:$I$26,MATCH(BW$9,Dashboard!$H$20:$H$26,0))="No"),"h",""),"")</f>
        <v>h</v>
      </c>
      <c r="BX7" s="67" t="str">
        <f>IFERROR(IF(OR(COUNTIF(Holidays,Calc!BX$8)&gt;0,INDEX(Dashboard!$I$20:$I$26,MATCH(BX$9,Dashboard!$H$20:$H$26,0))="No"),"h",""),"")</f>
        <v/>
      </c>
      <c r="BY7" s="67" t="str">
        <f>IFERROR(IF(OR(COUNTIF(Holidays,Calc!BY$8)&gt;0,INDEX(Dashboard!$I$20:$I$26,MATCH(BY$9,Dashboard!$H$20:$H$26,0))="No"),"h",""),"")</f>
        <v/>
      </c>
      <c r="BZ7" s="67" t="str">
        <f>IFERROR(IF(OR(COUNTIF(Holidays,Calc!BZ$8)&gt;0,INDEX(Dashboard!$I$20:$I$26,MATCH(BZ$9,Dashboard!$H$20:$H$26,0))="No"),"h",""),"")</f>
        <v/>
      </c>
      <c r="CA7" s="67" t="str">
        <f>IFERROR(IF(OR(COUNTIF(Holidays,Calc!CA$8)&gt;0,INDEX(Dashboard!$I$20:$I$26,MATCH(CA$9,Dashboard!$H$20:$H$26,0))="No"),"h",""),"")</f>
        <v/>
      </c>
      <c r="CB7" s="67" t="str">
        <f>IFERROR(IF(OR(COUNTIF(Holidays,Calc!CB$8)&gt;0,INDEX(Dashboard!$I$20:$I$26,MATCH(CB$9,Dashboard!$H$20:$H$26,0))="No"),"h",""),"")</f>
        <v/>
      </c>
      <c r="CC7" s="67" t="str">
        <f>IFERROR(IF(OR(COUNTIF(Holidays,Calc!CC$8)&gt;0,INDEX(Dashboard!$I$20:$I$26,MATCH(CC$9,Dashboard!$H$20:$H$26,0))="No"),"h",""),"")</f>
        <v>h</v>
      </c>
      <c r="CD7" s="67" t="str">
        <f>IFERROR(IF(OR(COUNTIF(Holidays,Calc!CD$8)&gt;0,INDEX(Dashboard!$I$20:$I$26,MATCH(CD$9,Dashboard!$H$20:$H$26,0))="No"),"h",""),"")</f>
        <v>h</v>
      </c>
      <c r="CE7" s="67" t="str">
        <f>IFERROR(IF(OR(COUNTIF(Holidays,Calc!CE$8)&gt;0,INDEX(Dashboard!$I$20:$I$26,MATCH(CE$9,Dashboard!$H$20:$H$26,0))="No"),"h",""),"")</f>
        <v>h</v>
      </c>
      <c r="CF7" s="67" t="str">
        <f>IFERROR(IF(OR(COUNTIF(Holidays,Calc!CF$8)&gt;0,INDEX(Dashboard!$I$20:$I$26,MATCH(CF$9,Dashboard!$H$20:$H$26,0))="No"),"h",""),"")</f>
        <v/>
      </c>
      <c r="CG7" s="67" t="str">
        <f>IFERROR(IF(OR(COUNTIF(Holidays,Calc!CG$8)&gt;0,INDEX(Dashboard!$I$20:$I$26,MATCH(CG$9,Dashboard!$H$20:$H$26,0))="No"),"h",""),"")</f>
        <v/>
      </c>
      <c r="CH7" s="67" t="str">
        <f>IFERROR(IF(OR(COUNTIF(Holidays,Calc!CH$8)&gt;0,INDEX(Dashboard!$I$20:$I$26,MATCH(CH$9,Dashboard!$H$20:$H$26,0))="No"),"h",""),"")</f>
        <v/>
      </c>
      <c r="CI7" s="67" t="str">
        <f>IFERROR(IF(OR(COUNTIF(Holidays,Calc!CI$8)&gt;0,INDEX(Dashboard!$I$20:$I$26,MATCH(CI$9,Dashboard!$H$20:$H$26,0))="No"),"h",""),"")</f>
        <v/>
      </c>
      <c r="CJ7" s="67" t="str">
        <f>IFERROR(IF(OR(COUNTIF(Holidays,Calc!CJ$8)&gt;0,INDEX(Dashboard!$I$20:$I$26,MATCH(CJ$9,Dashboard!$H$20:$H$26,0))="No"),"h",""),"")</f>
        <v>h</v>
      </c>
      <c r="CK7" s="67" t="str">
        <f>IFERROR(IF(OR(COUNTIF(Holidays,Calc!CK$8)&gt;0,INDEX(Dashboard!$I$20:$I$26,MATCH(CK$9,Dashboard!$H$20:$H$26,0))="No"),"h",""),"")</f>
        <v>h</v>
      </c>
      <c r="CL7" s="67" t="str">
        <f>IFERROR(IF(OR(COUNTIF(Holidays,Calc!CL$8)&gt;0,INDEX(Dashboard!$I$20:$I$26,MATCH(CL$9,Dashboard!$H$20:$H$26,0))="No"),"h",""),"")</f>
        <v/>
      </c>
      <c r="CM7" s="67" t="str">
        <f>IFERROR(IF(OR(COUNTIF(Holidays,Calc!CM$8)&gt;0,INDEX(Dashboard!$I$20:$I$26,MATCH(CM$9,Dashboard!$H$20:$H$26,0))="No"),"h",""),"")</f>
        <v/>
      </c>
      <c r="CN7" s="67" t="str">
        <f>IFERROR(IF(OR(COUNTIF(Holidays,Calc!CN$8)&gt;0,INDEX(Dashboard!$I$20:$I$26,MATCH(CN$9,Dashboard!$H$20:$H$26,0))="No"),"h",""),"")</f>
        <v/>
      </c>
      <c r="CO7" s="67" t="str">
        <f>IFERROR(IF(OR(COUNTIF(Holidays,Calc!CO$8)&gt;0,INDEX(Dashboard!$I$20:$I$26,MATCH(CO$9,Dashboard!$H$20:$H$26,0))="No"),"h",""),"")</f>
        <v/>
      </c>
      <c r="CP7" s="15"/>
      <c r="CQ7" s="392" t="s">
        <v>11</v>
      </c>
      <c r="CR7" s="393"/>
      <c r="CS7" s="394"/>
      <c r="CT7" s="324">
        <f>Employee!$G$8</f>
        <v>2022</v>
      </c>
      <c r="CU7" s="85"/>
      <c r="CV7" s="86"/>
      <c r="CW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</row>
    <row r="8" spans="2:168" x14ac:dyDescent="0.2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13"/>
      <c r="AD8" s="113" t="s">
        <v>77</v>
      </c>
      <c r="AE8" s="143">
        <f t="shared" ref="AE8:BI8" si="0">IFERROR(DATE($AI$6,$AD$6,AE10),"")</f>
        <v>44562</v>
      </c>
      <c r="AF8" s="143">
        <f t="shared" si="0"/>
        <v>44563</v>
      </c>
      <c r="AG8" s="143">
        <f t="shared" si="0"/>
        <v>44564</v>
      </c>
      <c r="AH8" s="143">
        <f t="shared" si="0"/>
        <v>44565</v>
      </c>
      <c r="AI8" s="143">
        <f t="shared" si="0"/>
        <v>44566</v>
      </c>
      <c r="AJ8" s="143">
        <f t="shared" si="0"/>
        <v>44567</v>
      </c>
      <c r="AK8" s="143">
        <f t="shared" si="0"/>
        <v>44568</v>
      </c>
      <c r="AL8" s="143">
        <f t="shared" si="0"/>
        <v>44569</v>
      </c>
      <c r="AM8" s="143">
        <f t="shared" si="0"/>
        <v>44570</v>
      </c>
      <c r="AN8" s="143">
        <f t="shared" si="0"/>
        <v>44571</v>
      </c>
      <c r="AO8" s="143">
        <f t="shared" si="0"/>
        <v>44572</v>
      </c>
      <c r="AP8" s="143">
        <f t="shared" si="0"/>
        <v>44573</v>
      </c>
      <c r="AQ8" s="143">
        <f t="shared" si="0"/>
        <v>44574</v>
      </c>
      <c r="AR8" s="143">
        <f t="shared" si="0"/>
        <v>44575</v>
      </c>
      <c r="AS8" s="143">
        <f t="shared" si="0"/>
        <v>44576</v>
      </c>
      <c r="AT8" s="143">
        <f t="shared" si="0"/>
        <v>44577</v>
      </c>
      <c r="AU8" s="143">
        <f t="shared" si="0"/>
        <v>44578</v>
      </c>
      <c r="AV8" s="143">
        <f t="shared" si="0"/>
        <v>44579</v>
      </c>
      <c r="AW8" s="143">
        <f t="shared" si="0"/>
        <v>44580</v>
      </c>
      <c r="AX8" s="143">
        <f t="shared" si="0"/>
        <v>44581</v>
      </c>
      <c r="AY8" s="143">
        <f t="shared" si="0"/>
        <v>44582</v>
      </c>
      <c r="AZ8" s="143">
        <f t="shared" si="0"/>
        <v>44583</v>
      </c>
      <c r="BA8" s="143">
        <f t="shared" si="0"/>
        <v>44584</v>
      </c>
      <c r="BB8" s="143">
        <f t="shared" si="0"/>
        <v>44585</v>
      </c>
      <c r="BC8" s="143">
        <f t="shared" si="0"/>
        <v>44586</v>
      </c>
      <c r="BD8" s="143">
        <f t="shared" si="0"/>
        <v>44587</v>
      </c>
      <c r="BE8" s="143">
        <f t="shared" si="0"/>
        <v>44588</v>
      </c>
      <c r="BF8" s="143">
        <f t="shared" si="0"/>
        <v>44589</v>
      </c>
      <c r="BG8" s="143">
        <f t="shared" si="0"/>
        <v>44590</v>
      </c>
      <c r="BH8" s="143">
        <f t="shared" si="0"/>
        <v>44591</v>
      </c>
      <c r="BI8" s="143">
        <f t="shared" si="0"/>
        <v>44592</v>
      </c>
      <c r="BJ8" s="533"/>
      <c r="BK8" s="143">
        <f>IFERROR(DATE($BQ$6,$BL$6,BK10),"")</f>
        <v>44593</v>
      </c>
      <c r="BL8" s="143">
        <f t="shared" ref="BL8:CO8" si="1">IFERROR(DATE($BQ$6,$BL$6,BL10),"")</f>
        <v>44594</v>
      </c>
      <c r="BM8" s="143">
        <f t="shared" si="1"/>
        <v>44595</v>
      </c>
      <c r="BN8" s="143">
        <f t="shared" si="1"/>
        <v>44596</v>
      </c>
      <c r="BO8" s="143">
        <f t="shared" si="1"/>
        <v>44597</v>
      </c>
      <c r="BP8" s="143">
        <f t="shared" si="1"/>
        <v>44598</v>
      </c>
      <c r="BQ8" s="143">
        <f t="shared" si="1"/>
        <v>44599</v>
      </c>
      <c r="BR8" s="143">
        <f t="shared" si="1"/>
        <v>44600</v>
      </c>
      <c r="BS8" s="143">
        <f t="shared" si="1"/>
        <v>44601</v>
      </c>
      <c r="BT8" s="143">
        <f t="shared" si="1"/>
        <v>44602</v>
      </c>
      <c r="BU8" s="143">
        <f t="shared" si="1"/>
        <v>44603</v>
      </c>
      <c r="BV8" s="143">
        <f t="shared" si="1"/>
        <v>44604</v>
      </c>
      <c r="BW8" s="143">
        <f t="shared" si="1"/>
        <v>44605</v>
      </c>
      <c r="BX8" s="143">
        <f t="shared" si="1"/>
        <v>44606</v>
      </c>
      <c r="BY8" s="143">
        <f t="shared" si="1"/>
        <v>44607</v>
      </c>
      <c r="BZ8" s="143">
        <f t="shared" si="1"/>
        <v>44608</v>
      </c>
      <c r="CA8" s="143">
        <f t="shared" si="1"/>
        <v>44609</v>
      </c>
      <c r="CB8" s="143">
        <f t="shared" si="1"/>
        <v>44610</v>
      </c>
      <c r="CC8" s="143">
        <f t="shared" si="1"/>
        <v>44611</v>
      </c>
      <c r="CD8" s="143">
        <f t="shared" si="1"/>
        <v>44612</v>
      </c>
      <c r="CE8" s="143">
        <f t="shared" si="1"/>
        <v>44613</v>
      </c>
      <c r="CF8" s="143">
        <f t="shared" si="1"/>
        <v>44614</v>
      </c>
      <c r="CG8" s="143">
        <f t="shared" si="1"/>
        <v>44615</v>
      </c>
      <c r="CH8" s="143">
        <f t="shared" si="1"/>
        <v>44616</v>
      </c>
      <c r="CI8" s="143">
        <f t="shared" si="1"/>
        <v>44617</v>
      </c>
      <c r="CJ8" s="143">
        <f t="shared" si="1"/>
        <v>44618</v>
      </c>
      <c r="CK8" s="143">
        <f t="shared" si="1"/>
        <v>44619</v>
      </c>
      <c r="CL8" s="143">
        <f t="shared" si="1"/>
        <v>44620</v>
      </c>
      <c r="CM8" s="143">
        <f t="shared" si="1"/>
        <v>44621</v>
      </c>
      <c r="CN8" s="143">
        <f t="shared" si="1"/>
        <v>44622</v>
      </c>
      <c r="CO8" s="143">
        <f t="shared" si="1"/>
        <v>44623</v>
      </c>
      <c r="CP8" s="15"/>
      <c r="CQ8" s="376" t="s">
        <v>93</v>
      </c>
      <c r="CR8" s="377"/>
      <c r="CS8" s="379"/>
      <c r="CT8" s="87" t="str">
        <f>IFERROR(IF(Employee!$AK$25="All","All",MATCH(Employee!AK25,types,0)),"")</f>
        <v>All</v>
      </c>
      <c r="CU8" s="83"/>
      <c r="CV8" s="66"/>
      <c r="CW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</row>
    <row r="9" spans="2:168" ht="15" customHeight="1" x14ac:dyDescent="0.25">
      <c r="B9" s="374" t="s">
        <v>52</v>
      </c>
      <c r="C9" s="374"/>
      <c r="D9" s="375">
        <f>MATCH(Registration!B6,Registration!$B$6:$I$6,0)</f>
        <v>1</v>
      </c>
      <c r="E9" s="375">
        <f>MATCH(Registration!C6,Registration!$B$6:$I$6,0)</f>
        <v>2</v>
      </c>
      <c r="F9" s="375">
        <f>MATCH("Year",Registration!$B$6:$I$6,0)</f>
        <v>5</v>
      </c>
      <c r="G9" s="375">
        <f>MATCH("Month",Registration!$B$6:$I$6,0)</f>
        <v>4</v>
      </c>
      <c r="H9" s="375">
        <f>MATCH("Day",Registration!B6:I6,0)</f>
        <v>3</v>
      </c>
      <c r="I9" s="375"/>
      <c r="J9" s="375">
        <f>MATCH(Registration!G6,Registration!$B$6:$I$6,0)</f>
        <v>6</v>
      </c>
      <c r="K9" s="375">
        <f>MATCH(Registration!I6,Registration!$B$6:$I$6,0)</f>
        <v>8</v>
      </c>
      <c r="L9" s="374" t="s">
        <v>84</v>
      </c>
      <c r="M9" s="377"/>
      <c r="N9" s="377"/>
      <c r="O9" s="377"/>
      <c r="P9" s="377"/>
      <c r="Q9" s="377"/>
      <c r="R9" s="377"/>
      <c r="S9" s="374"/>
      <c r="T9" s="376"/>
      <c r="U9" s="377"/>
      <c r="V9" s="376"/>
      <c r="W9" s="376"/>
      <c r="X9" s="377"/>
      <c r="Y9" s="377"/>
      <c r="Z9" s="377"/>
      <c r="AA9" s="379"/>
      <c r="AB9" s="15"/>
      <c r="AC9" s="113" t="s">
        <v>150</v>
      </c>
      <c r="AD9" s="388">
        <f>IFERROR(MATCH(EmployeeList!B6,EmployeeList!B6:D6,0),1)</f>
        <v>1</v>
      </c>
      <c r="AE9" s="208" t="str">
        <f t="shared" ref="AE9:BI9" si="2">IFERROR(INDEX(days,MATCH(WEEKDAY(AE$8),$FA$29:$FA$35,0),3),"")</f>
        <v>Sat</v>
      </c>
      <c r="AF9" s="209" t="str">
        <f t="shared" si="2"/>
        <v>Sun</v>
      </c>
      <c r="AG9" s="209" t="str">
        <f t="shared" si="2"/>
        <v>Mon</v>
      </c>
      <c r="AH9" s="209" t="str">
        <f t="shared" si="2"/>
        <v>Tue</v>
      </c>
      <c r="AI9" s="209" t="str">
        <f t="shared" si="2"/>
        <v>Wed</v>
      </c>
      <c r="AJ9" s="209" t="str">
        <f t="shared" si="2"/>
        <v>Thu</v>
      </c>
      <c r="AK9" s="209" t="str">
        <f t="shared" si="2"/>
        <v>Fri</v>
      </c>
      <c r="AL9" s="209" t="str">
        <f t="shared" si="2"/>
        <v>Sat</v>
      </c>
      <c r="AM9" s="209" t="str">
        <f t="shared" si="2"/>
        <v>Sun</v>
      </c>
      <c r="AN9" s="209" t="str">
        <f t="shared" si="2"/>
        <v>Mon</v>
      </c>
      <c r="AO9" s="209" t="str">
        <f t="shared" si="2"/>
        <v>Tue</v>
      </c>
      <c r="AP9" s="209" t="str">
        <f t="shared" si="2"/>
        <v>Wed</v>
      </c>
      <c r="AQ9" s="209" t="str">
        <f t="shared" si="2"/>
        <v>Thu</v>
      </c>
      <c r="AR9" s="209" t="str">
        <f t="shared" si="2"/>
        <v>Fri</v>
      </c>
      <c r="AS9" s="209" t="str">
        <f t="shared" si="2"/>
        <v>Sat</v>
      </c>
      <c r="AT9" s="209" t="str">
        <f t="shared" si="2"/>
        <v>Sun</v>
      </c>
      <c r="AU9" s="209" t="str">
        <f t="shared" si="2"/>
        <v>Mon</v>
      </c>
      <c r="AV9" s="209" t="str">
        <f t="shared" si="2"/>
        <v>Tue</v>
      </c>
      <c r="AW9" s="209" t="str">
        <f t="shared" si="2"/>
        <v>Wed</v>
      </c>
      <c r="AX9" s="209" t="str">
        <f t="shared" si="2"/>
        <v>Thu</v>
      </c>
      <c r="AY9" s="209" t="str">
        <f t="shared" si="2"/>
        <v>Fri</v>
      </c>
      <c r="AZ9" s="209" t="str">
        <f t="shared" si="2"/>
        <v>Sat</v>
      </c>
      <c r="BA9" s="209" t="str">
        <f t="shared" si="2"/>
        <v>Sun</v>
      </c>
      <c r="BB9" s="209" t="str">
        <f t="shared" si="2"/>
        <v>Mon</v>
      </c>
      <c r="BC9" s="209" t="str">
        <f t="shared" si="2"/>
        <v>Tue</v>
      </c>
      <c r="BD9" s="209" t="str">
        <f t="shared" si="2"/>
        <v>Wed</v>
      </c>
      <c r="BE9" s="209" t="str">
        <f t="shared" si="2"/>
        <v>Thu</v>
      </c>
      <c r="BF9" s="209" t="str">
        <f t="shared" si="2"/>
        <v>Fri</v>
      </c>
      <c r="BG9" s="209" t="str">
        <f t="shared" si="2"/>
        <v>Sat</v>
      </c>
      <c r="BH9" s="209" t="str">
        <f t="shared" si="2"/>
        <v>Sun</v>
      </c>
      <c r="BI9" s="209" t="str">
        <f t="shared" si="2"/>
        <v>Mon</v>
      </c>
      <c r="BJ9" s="534"/>
      <c r="BK9" s="210" t="str">
        <f t="shared" ref="BK9:CO9" si="3">IFERROR(INDEX(days,MATCH(WEEKDAY(BK$8),$FA$29:$FA$35,0),3),"")</f>
        <v>Tue</v>
      </c>
      <c r="BL9" s="211" t="str">
        <f t="shared" si="3"/>
        <v>Wed</v>
      </c>
      <c r="BM9" s="211" t="str">
        <f t="shared" si="3"/>
        <v>Thu</v>
      </c>
      <c r="BN9" s="211" t="str">
        <f t="shared" si="3"/>
        <v>Fri</v>
      </c>
      <c r="BO9" s="211" t="str">
        <f t="shared" si="3"/>
        <v>Sat</v>
      </c>
      <c r="BP9" s="211" t="str">
        <f t="shared" si="3"/>
        <v>Sun</v>
      </c>
      <c r="BQ9" s="211" t="str">
        <f t="shared" si="3"/>
        <v>Mon</v>
      </c>
      <c r="BR9" s="211" t="str">
        <f t="shared" si="3"/>
        <v>Tue</v>
      </c>
      <c r="BS9" s="211" t="str">
        <f t="shared" si="3"/>
        <v>Wed</v>
      </c>
      <c r="BT9" s="211" t="str">
        <f t="shared" si="3"/>
        <v>Thu</v>
      </c>
      <c r="BU9" s="211" t="str">
        <f t="shared" si="3"/>
        <v>Fri</v>
      </c>
      <c r="BV9" s="211" t="str">
        <f t="shared" si="3"/>
        <v>Sat</v>
      </c>
      <c r="BW9" s="211" t="str">
        <f t="shared" si="3"/>
        <v>Sun</v>
      </c>
      <c r="BX9" s="211" t="str">
        <f t="shared" si="3"/>
        <v>Mon</v>
      </c>
      <c r="BY9" s="211" t="str">
        <f t="shared" si="3"/>
        <v>Tue</v>
      </c>
      <c r="BZ9" s="211" t="str">
        <f t="shared" si="3"/>
        <v>Wed</v>
      </c>
      <c r="CA9" s="211" t="str">
        <f t="shared" si="3"/>
        <v>Thu</v>
      </c>
      <c r="CB9" s="211" t="str">
        <f t="shared" si="3"/>
        <v>Fri</v>
      </c>
      <c r="CC9" s="211" t="str">
        <f t="shared" si="3"/>
        <v>Sat</v>
      </c>
      <c r="CD9" s="211" t="str">
        <f t="shared" si="3"/>
        <v>Sun</v>
      </c>
      <c r="CE9" s="211" t="str">
        <f t="shared" si="3"/>
        <v>Mon</v>
      </c>
      <c r="CF9" s="211" t="str">
        <f t="shared" si="3"/>
        <v>Tue</v>
      </c>
      <c r="CG9" s="211" t="str">
        <f t="shared" si="3"/>
        <v>Wed</v>
      </c>
      <c r="CH9" s="211" t="str">
        <f t="shared" si="3"/>
        <v>Thu</v>
      </c>
      <c r="CI9" s="211" t="str">
        <f t="shared" si="3"/>
        <v>Fri</v>
      </c>
      <c r="CJ9" s="211" t="str">
        <f t="shared" si="3"/>
        <v>Sat</v>
      </c>
      <c r="CK9" s="211" t="str">
        <f t="shared" si="3"/>
        <v>Sun</v>
      </c>
      <c r="CL9" s="211" t="str">
        <f t="shared" si="3"/>
        <v>Mon</v>
      </c>
      <c r="CM9" s="211" t="str">
        <f t="shared" si="3"/>
        <v>Tue</v>
      </c>
      <c r="CN9" s="211" t="str">
        <f t="shared" si="3"/>
        <v>Wed</v>
      </c>
      <c r="CO9" s="211" t="str">
        <f t="shared" si="3"/>
        <v>Thu</v>
      </c>
      <c r="CP9" s="15"/>
      <c r="CQ9" s="15"/>
      <c r="CR9" s="15"/>
      <c r="CS9" s="15"/>
      <c r="CT9" s="15"/>
      <c r="CU9" s="15"/>
      <c r="CV9" s="15"/>
      <c r="CW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08" t="s">
        <v>137</v>
      </c>
      <c r="EE9" s="404"/>
      <c r="EF9" s="405"/>
      <c r="EG9" s="404"/>
      <c r="EH9" s="404"/>
      <c r="EI9" s="404"/>
      <c r="EJ9" s="404"/>
      <c r="EK9" s="404"/>
      <c r="EL9" s="404"/>
      <c r="EM9" s="404"/>
      <c r="EN9" s="404"/>
      <c r="EO9" s="406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</row>
    <row r="10" spans="2:168" ht="30" customHeight="1" x14ac:dyDescent="0.25">
      <c r="B10" s="378" t="s">
        <v>85</v>
      </c>
      <c r="C10" s="378" t="s">
        <v>203</v>
      </c>
      <c r="D10" s="367" t="s">
        <v>10</v>
      </c>
      <c r="E10" s="365" t="s">
        <v>30</v>
      </c>
      <c r="F10" s="365" t="s">
        <v>54</v>
      </c>
      <c r="G10" s="365" t="s">
        <v>55</v>
      </c>
      <c r="H10" s="365" t="s">
        <v>53</v>
      </c>
      <c r="I10" s="365" t="s">
        <v>204</v>
      </c>
      <c r="J10" s="365" t="s">
        <v>120</v>
      </c>
      <c r="K10" s="365" t="s">
        <v>82</v>
      </c>
      <c r="L10" s="365" t="s">
        <v>200</v>
      </c>
      <c r="M10" s="365" t="s">
        <v>205</v>
      </c>
      <c r="N10" s="365" t="s">
        <v>202</v>
      </c>
      <c r="O10" s="365" t="s">
        <v>208</v>
      </c>
      <c r="P10" s="365" t="s">
        <v>206</v>
      </c>
      <c r="Q10" s="365" t="s">
        <v>207</v>
      </c>
      <c r="R10" s="365" t="s">
        <v>199</v>
      </c>
      <c r="S10" s="365" t="s">
        <v>201</v>
      </c>
      <c r="T10" s="365" t="s">
        <v>139</v>
      </c>
      <c r="U10" s="365" t="s">
        <v>56</v>
      </c>
      <c r="V10" s="365" t="s">
        <v>9</v>
      </c>
      <c r="W10" s="365" t="s">
        <v>93</v>
      </c>
      <c r="X10" s="365" t="s">
        <v>191</v>
      </c>
      <c r="Y10" s="365" t="s">
        <v>97</v>
      </c>
      <c r="Z10" s="365" t="s">
        <v>95</v>
      </c>
      <c r="AA10" s="366" t="s">
        <v>96</v>
      </c>
      <c r="AB10" s="72"/>
      <c r="AC10" s="71" t="s">
        <v>85</v>
      </c>
      <c r="AD10" s="113" t="s">
        <v>176</v>
      </c>
      <c r="AE10" s="113">
        <v>1</v>
      </c>
      <c r="AF10" s="113">
        <v>2</v>
      </c>
      <c r="AG10" s="113">
        <v>3</v>
      </c>
      <c r="AH10" s="113">
        <v>4</v>
      </c>
      <c r="AI10" s="113">
        <v>5</v>
      </c>
      <c r="AJ10" s="113">
        <v>6</v>
      </c>
      <c r="AK10" s="113">
        <v>7</v>
      </c>
      <c r="AL10" s="113">
        <v>8</v>
      </c>
      <c r="AM10" s="113">
        <v>9</v>
      </c>
      <c r="AN10" s="113">
        <v>10</v>
      </c>
      <c r="AO10" s="113">
        <v>11</v>
      </c>
      <c r="AP10" s="113">
        <v>12</v>
      </c>
      <c r="AQ10" s="113">
        <v>13</v>
      </c>
      <c r="AR10" s="113">
        <v>14</v>
      </c>
      <c r="AS10" s="113">
        <v>15</v>
      </c>
      <c r="AT10" s="113">
        <v>16</v>
      </c>
      <c r="AU10" s="113">
        <v>17</v>
      </c>
      <c r="AV10" s="113">
        <v>18</v>
      </c>
      <c r="AW10" s="113">
        <v>19</v>
      </c>
      <c r="AX10" s="113">
        <v>20</v>
      </c>
      <c r="AY10" s="113">
        <v>21</v>
      </c>
      <c r="AZ10" s="113">
        <v>22</v>
      </c>
      <c r="BA10" s="113">
        <v>23</v>
      </c>
      <c r="BB10" s="113">
        <v>24</v>
      </c>
      <c r="BC10" s="113">
        <v>25</v>
      </c>
      <c r="BD10" s="113">
        <v>26</v>
      </c>
      <c r="BE10" s="113">
        <v>27</v>
      </c>
      <c r="BF10" s="113">
        <v>28</v>
      </c>
      <c r="BG10" s="113">
        <v>29</v>
      </c>
      <c r="BH10" s="113">
        <v>30</v>
      </c>
      <c r="BI10" s="113">
        <v>31</v>
      </c>
      <c r="BJ10" s="535"/>
      <c r="BK10" s="113">
        <v>1</v>
      </c>
      <c r="BL10" s="113">
        <v>2</v>
      </c>
      <c r="BM10" s="113">
        <v>3</v>
      </c>
      <c r="BN10" s="113">
        <v>4</v>
      </c>
      <c r="BO10" s="113">
        <v>5</v>
      </c>
      <c r="BP10" s="113">
        <v>6</v>
      </c>
      <c r="BQ10" s="113">
        <v>7</v>
      </c>
      <c r="BR10" s="113">
        <v>8</v>
      </c>
      <c r="BS10" s="113">
        <v>9</v>
      </c>
      <c r="BT10" s="113">
        <v>10</v>
      </c>
      <c r="BU10" s="113">
        <v>11</v>
      </c>
      <c r="BV10" s="113">
        <v>12</v>
      </c>
      <c r="BW10" s="113">
        <v>13</v>
      </c>
      <c r="BX10" s="113">
        <v>14</v>
      </c>
      <c r="BY10" s="113">
        <v>15</v>
      </c>
      <c r="BZ10" s="113">
        <v>16</v>
      </c>
      <c r="CA10" s="113">
        <v>17</v>
      </c>
      <c r="CB10" s="113">
        <v>18</v>
      </c>
      <c r="CC10" s="113">
        <v>19</v>
      </c>
      <c r="CD10" s="113">
        <v>20</v>
      </c>
      <c r="CE10" s="113">
        <v>21</v>
      </c>
      <c r="CF10" s="113">
        <v>22</v>
      </c>
      <c r="CG10" s="113">
        <v>23</v>
      </c>
      <c r="CH10" s="113">
        <v>24</v>
      </c>
      <c r="CI10" s="113">
        <v>25</v>
      </c>
      <c r="CJ10" s="113">
        <v>26</v>
      </c>
      <c r="CK10" s="113">
        <v>27</v>
      </c>
      <c r="CL10" s="113">
        <v>28</v>
      </c>
      <c r="CM10" s="113">
        <v>29</v>
      </c>
      <c r="CN10" s="113">
        <v>30</v>
      </c>
      <c r="CO10" s="113">
        <v>31</v>
      </c>
      <c r="CP10" s="72"/>
      <c r="CQ10" s="396" t="s">
        <v>91</v>
      </c>
      <c r="CR10" s="396"/>
      <c r="CS10" s="72"/>
      <c r="CT10" s="397" t="s">
        <v>90</v>
      </c>
      <c r="CU10" s="397" t="s">
        <v>89</v>
      </c>
      <c r="CV10" s="397" t="s">
        <v>81</v>
      </c>
      <c r="CW10" s="72"/>
      <c r="CX10" s="72"/>
      <c r="CY10" s="204"/>
      <c r="CZ10" s="204"/>
      <c r="DA10" s="204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204"/>
      <c r="EQ10" s="367" t="s">
        <v>132</v>
      </c>
      <c r="ER10" s="365" t="s">
        <v>135</v>
      </c>
      <c r="ES10" s="366" t="s">
        <v>81</v>
      </c>
      <c r="ET10" s="204"/>
      <c r="EU10" s="204"/>
      <c r="EV10" s="204"/>
      <c r="EW10" s="204"/>
      <c r="EX10" s="204"/>
      <c r="EY10" s="204"/>
      <c r="EZ10" s="204"/>
      <c r="FA10" s="204"/>
      <c r="FB10" s="72"/>
      <c r="FC10" s="72"/>
      <c r="FD10" s="72"/>
      <c r="FE10" s="72"/>
      <c r="FF10" s="415" t="s">
        <v>184</v>
      </c>
      <c r="FG10" s="416"/>
      <c r="FH10" s="417"/>
      <c r="FI10" s="72"/>
      <c r="FJ10" s="397" t="s">
        <v>31</v>
      </c>
      <c r="FL10" s="112" t="s">
        <v>194</v>
      </c>
    </row>
    <row r="11" spans="2:168" ht="15" customHeight="1" x14ac:dyDescent="0.25">
      <c r="B11" s="375">
        <v>1</v>
      </c>
      <c r="C11" s="375">
        <f>IFERROR(IF(OR(INDEX(TableReg[],$B11,D$9)="",INDEX(TableReg[],$B11,E$9)="",INDEX(TableReg[],$B11,F$9)="",INDEX(TableReg[],$B11,G$9)="",INDEX(TableReg[],$B11,H$9)=""),0,1),"")</f>
        <v>1</v>
      </c>
      <c r="D11" s="69" t="str">
        <f>IFERROR(IF($C11=1,INDEX(TableReg[],$B11,D$9),""),"")</f>
        <v>Jonah Peterson</v>
      </c>
      <c r="E11" s="68" t="str">
        <f>IFERROR(IF($C11=1,INDEX(TableReg[],$B11,E$9),""),"")</f>
        <v>Vacation</v>
      </c>
      <c r="F11" s="68">
        <f>IFERROR(IF($C11=1,INDEX(TableReg[],$B11,F$9),""),"")</f>
        <v>2022</v>
      </c>
      <c r="G11" s="68">
        <f>IFERROR(IF($C11=1,INDEX(TableReg[],$B11,G$9),""),"")</f>
        <v>1</v>
      </c>
      <c r="H11" s="68">
        <f>IFERROR(IF($C11=1,INDEX(TableReg[],$B11,H$9),""),"")</f>
        <v>3</v>
      </c>
      <c r="I11" s="368">
        <f>IFERROR(IF($C11&lt;&gt;1,"",INDEX(TableReg[],$B11,J$9)),"")</f>
        <v>1</v>
      </c>
      <c r="J11" s="368">
        <f t="shared" ref="J11:J25" si="4">IFERROR(IF($C11&lt;&gt;1,"",ROUNDUP(I11,0)),"")</f>
        <v>1</v>
      </c>
      <c r="K11" s="68" t="str">
        <f>IFERROR(IF(INDEX(TableReg[],$B11,K$9)="","",INDEX(TableReg[],$B11,K$9)),"")</f>
        <v/>
      </c>
      <c r="L11" s="369">
        <f t="shared" ref="L11:L25" si="5">IFERROR(DATE(F11,G11,H11),"")</f>
        <v>44564</v>
      </c>
      <c r="M11" s="369" t="str">
        <f t="shared" ref="M11:M25" si="6">IFERROR(CHOOSE(WEEKDAY(L11),"Sun","Mon","Tue","Wed","Thu","Fri","Sat"),"")</f>
        <v>Mon</v>
      </c>
      <c r="N11" s="369" t="str">
        <f>IFERROR(IF(OR(COUNTIF(Holidays,L11)&gt;0,INDEX(Dashboard!$I$20:$I$26,MATCH(M11,Dashboard!$H$20:$H$26,0))="No"),"h",""),"")</f>
        <v/>
      </c>
      <c r="O11" s="369">
        <f t="shared" ref="O11:O25" si="7">IFERROR(IF(N11="h",WORKDAY.INTL($L11,$J11,$FD$36,Holidays)+1,WORKDAY.INTL($L11,$J11,$FD$36,Holidays)),"")</f>
        <v>44565</v>
      </c>
      <c r="P11" s="369" t="str">
        <f t="shared" ref="P11:P25" si="8">IFERROR(CHOOSE(WEEKDAY(O11),"Sun","Mon","Tue","Wed","Thu","Fri","Sat"),"")</f>
        <v>Tue</v>
      </c>
      <c r="Q11" s="369" t="str">
        <f>IFERROR(IF(OR(COUNTIF(Holidays,O11)&gt;0,INDEX(Dashboard!$I$20:$I$26,MATCH(P11,Dashboard!$H$20:$H$26,0))="No"),"h",""),"")</f>
        <v/>
      </c>
      <c r="R11" s="369">
        <f t="shared" ref="R11:R25" si="9">IFERROR(IF(Q11="h",WORKDAY.INTL(O11,1,$FD$36,Holidays),O11),"")</f>
        <v>44565</v>
      </c>
      <c r="S11" s="370">
        <f t="shared" ref="S11:S25" si="10">IFERROR(IF(C11&lt;&gt;1,"",O11-1),"")</f>
        <v>44564</v>
      </c>
      <c r="T11" s="167">
        <f t="shared" ref="T11:T25" si="11">IFERROR(MONTH(S11),"")</f>
        <v>1</v>
      </c>
      <c r="U11" s="68">
        <f t="shared" ref="U11:U25" si="12">IFERROR(IF(S11="","",YEAR(S11)),"")</f>
        <v>2022</v>
      </c>
      <c r="V11" s="167" t="str">
        <f>IFERROR(IF(INDEX(EmployeeList!$C$7:$C$21,MATCH(D11,EmployeeList!$B$7:$B$21,0))="","",INDEX(EmployeeList!$C$7:$C$21,MATCH(D11,EmployeeList!$B$7:$B$21,0))),"")</f>
        <v>HR</v>
      </c>
      <c r="W11" s="68">
        <f t="shared" ref="W11:W25" si="13">IFERROR(MATCH(E11,types,0),"")</f>
        <v>1</v>
      </c>
      <c r="X11" s="68" t="str">
        <f>IFERROR(IF(C11&lt;&gt;1,"",IF(Calendar!$M$7=$EX$18,Calc!D11&amp;" - "&amp;Calc!V11,IF(Calendar!$M$7=$EX$19,Calc!D11&amp;" - "&amp;Calc!E11,Calc!D11))),"")</f>
        <v>Jonah Peterson</v>
      </c>
      <c r="Y11" s="371" t="str">
        <f t="shared" ref="Y11:Y25" si="14">IFERROR(IF(C11=0,"",IF(F11=U11,"Same","Different")),"")</f>
        <v>Same</v>
      </c>
      <c r="Z11" s="380">
        <f t="shared" ref="Z11:Z25" si="15">IFERROR(IF(OR(K11="Yes",C11&lt;&gt;1),0,IF(Y11="Same",$I11,NETWORKDAYS.INTL(L11,DATE(F11,12,31),$FD$36,Holidays))),0)</f>
        <v>1</v>
      </c>
      <c r="AA11" s="381">
        <f t="shared" ref="AA11:AA25" si="16">IFERROR(IF(K11="Yes",0,IF(C11&lt;&gt;1,0,IF(Y11="Same",0,$I11-$Z11))),0)</f>
        <v>0</v>
      </c>
      <c r="AB11" s="15"/>
      <c r="AC11" s="67">
        <v>1</v>
      </c>
      <c r="AD11" s="220" t="str">
        <f>IFERROR(IF(INDEX(TableEmployeeList[],$AC11,$AD$9)="","",INDEX(TableEmployeeList[],$AC11,$AD$9)),"")</f>
        <v>Jonah Peterson</v>
      </c>
      <c r="AE11" s="221" t="str">
        <f t="array" ref="AE11">IFERROR(IF(LEN($AD11)=0,"",IF(AE$7="h","h",INDEX($W$11:$W$25,SMALL(IF((AE$8&gt;=$L$11:$L$25)*(AE$8&lt;=$S$11:$S$25)*($D$11:$D$25=$AD11)*($C$11:$C$25=1),ROW($W$11:$W$25)-ROW(INDEX($W$11:$W$25,1,1))+1),1)))),"")</f>
        <v>h</v>
      </c>
      <c r="AF11" s="222" t="str">
        <f t="array" ref="AF11">IFERROR(IF(LEN($AD11)=0,"",IF(AF$7="h","h",INDEX($W$11:$W$25,SMALL(IF((AF$8&gt;=$L$11:$L$25)*(AF$8&lt;=$S$11:$S$25)*($D$11:$D$25=$AD11)*($C$11:$C$25=1),ROW($W$11:$W$25)-ROW(INDEX($W$11:$W$25,1,1))+1),1)))),"")</f>
        <v>h</v>
      </c>
      <c r="AG11" s="222">
        <f t="array" ref="AG11">IFERROR(IF(LEN($AD11)=0,"",IF(AG$7="h","h",INDEX($W$11:$W$25,SMALL(IF((AG$8&gt;=$L$11:$L$25)*(AG$8&lt;=$S$11:$S$25)*($D$11:$D$25=$AD11)*($C$11:$C$25=1),ROW($W$11:$W$25)-ROW(INDEX($W$11:$W$25,1,1))+1),1)))),"")</f>
        <v>1</v>
      </c>
      <c r="AH11" s="222" t="str">
        <f t="array" ref="AH11">IFERROR(IF(LEN($AD11)=0,"",IF(AH$7="h","h",INDEX($W$11:$W$25,SMALL(IF((AH$8&gt;=$L$11:$L$25)*(AH$8&lt;=$S$11:$S$25)*($D$11:$D$25=$AD11)*($C$11:$C$25=1),ROW($W$11:$W$25)-ROW(INDEX($W$11:$W$25,1,1))+1),1)))),"")</f>
        <v/>
      </c>
      <c r="AI11" s="222" t="str">
        <f t="array" ref="AI11">IFERROR(IF(LEN($AD11)=0,"",IF(AI$7="h","h",INDEX($W$11:$W$25,SMALL(IF((AI$8&gt;=$L$11:$L$25)*(AI$8&lt;=$S$11:$S$25)*($D$11:$D$25=$AD11)*($C$11:$C$25=1),ROW($W$11:$W$25)-ROW(INDEX($W$11:$W$25,1,1))+1),1)))),"")</f>
        <v/>
      </c>
      <c r="AJ11" s="222" t="str">
        <f t="array" ref="AJ11">IFERROR(IF(LEN($AD11)=0,"",IF(AJ$7="h","h",INDEX($W$11:$W$25,SMALL(IF((AJ$8&gt;=$L$11:$L$25)*(AJ$8&lt;=$S$11:$S$25)*($D$11:$D$25=$AD11)*($C$11:$C$25=1),ROW($W$11:$W$25)-ROW(INDEX($W$11:$W$25,1,1))+1),1)))),"")</f>
        <v/>
      </c>
      <c r="AK11" s="222" t="str">
        <f t="array" ref="AK11">IFERROR(IF(LEN($AD11)=0,"",IF(AK$7="h","h",INDEX($W$11:$W$25,SMALL(IF((AK$8&gt;=$L$11:$L$25)*(AK$8&lt;=$S$11:$S$25)*($D$11:$D$25=$AD11)*($C$11:$C$25=1),ROW($W$11:$W$25)-ROW(INDEX($W$11:$W$25,1,1))+1),1)))),"")</f>
        <v/>
      </c>
      <c r="AL11" s="222" t="str">
        <f t="array" ref="AL11">IFERROR(IF(LEN($AD11)=0,"",IF(AL$7="h","h",INDEX($W$11:$W$25,SMALL(IF((AL$8&gt;=$L$11:$L$25)*(AL$8&lt;=$S$11:$S$25)*($D$11:$D$25=$AD11)*($C$11:$C$25=1),ROW($W$11:$W$25)-ROW(INDEX($W$11:$W$25,1,1))+1),1)))),"")</f>
        <v>h</v>
      </c>
      <c r="AM11" s="222" t="str">
        <f t="array" ref="AM11">IFERROR(IF(LEN($AD11)=0,"",IF(AM$7="h","h",INDEX($W$11:$W$25,SMALL(IF((AM$8&gt;=$L$11:$L$25)*(AM$8&lt;=$S$11:$S$25)*($D$11:$D$25=$AD11)*($C$11:$C$25=1),ROW($W$11:$W$25)-ROW(INDEX($W$11:$W$25,1,1))+1),1)))),"")</f>
        <v>h</v>
      </c>
      <c r="AN11" s="222" t="str">
        <f t="array" ref="AN11">IFERROR(IF(LEN($AD11)=0,"",IF(AN$7="h","h",INDEX($W$11:$W$25,SMALL(IF((AN$8&gt;=$L$11:$L$25)*(AN$8&lt;=$S$11:$S$25)*($D$11:$D$25=$AD11)*($C$11:$C$25=1),ROW($W$11:$W$25)-ROW(INDEX($W$11:$W$25,1,1))+1),1)))),"")</f>
        <v/>
      </c>
      <c r="AO11" s="222" t="str">
        <f t="array" ref="AO11">IFERROR(IF(LEN($AD11)=0,"",IF(AO$7="h","h",INDEX($W$11:$W$25,SMALL(IF((AO$8&gt;=$L$11:$L$25)*(AO$8&lt;=$S$11:$S$25)*($D$11:$D$25=$AD11)*($C$11:$C$25=1),ROW($W$11:$W$25)-ROW(INDEX($W$11:$W$25,1,1))+1),1)))),"")</f>
        <v/>
      </c>
      <c r="AP11" s="222" t="str">
        <f t="array" ref="AP11">IFERROR(IF(LEN($AD11)=0,"",IF(AP$7="h","h",INDEX($W$11:$W$25,SMALL(IF((AP$8&gt;=$L$11:$L$25)*(AP$8&lt;=$S$11:$S$25)*($D$11:$D$25=$AD11)*($C$11:$C$25=1),ROW($W$11:$W$25)-ROW(INDEX($W$11:$W$25,1,1))+1),1)))),"")</f>
        <v/>
      </c>
      <c r="AQ11" s="222" t="str">
        <f t="array" ref="AQ11">IFERROR(IF(LEN($AD11)=0,"",IF(AQ$7="h","h",INDEX($W$11:$W$25,SMALL(IF((AQ$8&gt;=$L$11:$L$25)*(AQ$8&lt;=$S$11:$S$25)*($D$11:$D$25=$AD11)*($C$11:$C$25=1),ROW($W$11:$W$25)-ROW(INDEX($W$11:$W$25,1,1))+1),1)))),"")</f>
        <v/>
      </c>
      <c r="AR11" s="222" t="str">
        <f t="array" ref="AR11">IFERROR(IF(LEN($AD11)=0,"",IF(AR$7="h","h",INDEX($W$11:$W$25,SMALL(IF((AR$8&gt;=$L$11:$L$25)*(AR$8&lt;=$S$11:$S$25)*($D$11:$D$25=$AD11)*($C$11:$C$25=1),ROW($W$11:$W$25)-ROW(INDEX($W$11:$W$25,1,1))+1),1)))),"")</f>
        <v/>
      </c>
      <c r="AS11" s="222" t="str">
        <f t="array" ref="AS11">IFERROR(IF(LEN($AD11)=0,"",IF(AS$7="h","h",INDEX($W$11:$W$25,SMALL(IF((AS$8&gt;=$L$11:$L$25)*(AS$8&lt;=$S$11:$S$25)*($D$11:$D$25=$AD11)*($C$11:$C$25=1),ROW($W$11:$W$25)-ROW(INDEX($W$11:$W$25,1,1))+1),1)))),"")</f>
        <v>h</v>
      </c>
      <c r="AT11" s="222" t="str">
        <f t="array" ref="AT11">IFERROR(IF(LEN($AD11)=0,"",IF(AT$7="h","h",INDEX($W$11:$W$25,SMALL(IF((AT$8&gt;=$L$11:$L$25)*(AT$8&lt;=$S$11:$S$25)*($D$11:$D$25=$AD11)*($C$11:$C$25=1),ROW($W$11:$W$25)-ROW(INDEX($W$11:$W$25,1,1))+1),1)))),"")</f>
        <v>h</v>
      </c>
      <c r="AU11" s="222" t="str">
        <f t="array" ref="AU11">IFERROR(IF(LEN($AD11)=0,"",IF(AU$7="h","h",INDEX($W$11:$W$25,SMALL(IF((AU$8&gt;=$L$11:$L$25)*(AU$8&lt;=$S$11:$S$25)*($D$11:$D$25=$AD11)*($C$11:$C$25=1),ROW($W$11:$W$25)-ROW(INDEX($W$11:$W$25,1,1))+1),1)))),"")</f>
        <v>h</v>
      </c>
      <c r="AV11" s="222" t="str">
        <f t="array" ref="AV11">IFERROR(IF(LEN($AD11)=0,"",IF(AV$7="h","h",INDEX($W$11:$W$25,SMALL(IF((AV$8&gt;=$L$11:$L$25)*(AV$8&lt;=$S$11:$S$25)*($D$11:$D$25=$AD11)*($C$11:$C$25=1),ROW($W$11:$W$25)-ROW(INDEX($W$11:$W$25,1,1))+1),1)))),"")</f>
        <v/>
      </c>
      <c r="AW11" s="222" t="str">
        <f t="array" ref="AW11">IFERROR(IF(LEN($AD11)=0,"",IF(AW$7="h","h",INDEX($W$11:$W$25,SMALL(IF((AW$8&gt;=$L$11:$L$25)*(AW$8&lt;=$S$11:$S$25)*($D$11:$D$25=$AD11)*($C$11:$C$25=1),ROW($W$11:$W$25)-ROW(INDEX($W$11:$W$25,1,1))+1),1)))),"")</f>
        <v/>
      </c>
      <c r="AX11" s="222" t="str">
        <f t="array" ref="AX11">IFERROR(IF(LEN($AD11)=0,"",IF(AX$7="h","h",INDEX($W$11:$W$25,SMALL(IF((AX$8&gt;=$L$11:$L$25)*(AX$8&lt;=$S$11:$S$25)*($D$11:$D$25=$AD11)*($C$11:$C$25=1),ROW($W$11:$W$25)-ROW(INDEX($W$11:$W$25,1,1))+1),1)))),"")</f>
        <v/>
      </c>
      <c r="AY11" s="222" t="str">
        <f t="array" ref="AY11">IFERROR(IF(LEN($AD11)=0,"",IF(AY$7="h","h",INDEX($W$11:$W$25,SMALL(IF((AY$8&gt;=$L$11:$L$25)*(AY$8&lt;=$S$11:$S$25)*($D$11:$D$25=$AD11)*($C$11:$C$25=1),ROW($W$11:$W$25)-ROW(INDEX($W$11:$W$25,1,1))+1),1)))),"")</f>
        <v/>
      </c>
      <c r="AZ11" s="222" t="str">
        <f t="array" ref="AZ11">IFERROR(IF(LEN($AD11)=0,"",IF(AZ$7="h","h",INDEX($W$11:$W$25,SMALL(IF((AZ$8&gt;=$L$11:$L$25)*(AZ$8&lt;=$S$11:$S$25)*($D$11:$D$25=$AD11)*($C$11:$C$25=1),ROW($W$11:$W$25)-ROW(INDEX($W$11:$W$25,1,1))+1),1)))),"")</f>
        <v>h</v>
      </c>
      <c r="BA11" s="222" t="str">
        <f t="array" ref="BA11">IFERROR(IF(LEN($AD11)=0,"",IF(BA$7="h","h",INDEX($W$11:$W$25,SMALL(IF((BA$8&gt;=$L$11:$L$25)*(BA$8&lt;=$S$11:$S$25)*($D$11:$D$25=$AD11)*($C$11:$C$25=1),ROW($W$11:$W$25)-ROW(INDEX($W$11:$W$25,1,1))+1),1)))),"")</f>
        <v>h</v>
      </c>
      <c r="BB11" s="222" t="str">
        <f t="array" ref="BB11">IFERROR(IF(LEN($AD11)=0,"",IF(BB$7="h","h",INDEX($W$11:$W$25,SMALL(IF((BB$8&gt;=$L$11:$L$25)*(BB$8&lt;=$S$11:$S$25)*($D$11:$D$25=$AD11)*($C$11:$C$25=1),ROW($W$11:$W$25)-ROW(INDEX($W$11:$W$25,1,1))+1),1)))),"")</f>
        <v/>
      </c>
      <c r="BC11" s="222" t="str">
        <f t="array" ref="BC11">IFERROR(IF(LEN($AD11)=0,"",IF(BC$7="h","h",INDEX($W$11:$W$25,SMALL(IF((BC$8&gt;=$L$11:$L$25)*(BC$8&lt;=$S$11:$S$25)*($D$11:$D$25=$AD11)*($C$11:$C$25=1),ROW($W$11:$W$25)-ROW(INDEX($W$11:$W$25,1,1))+1),1)))),"")</f>
        <v/>
      </c>
      <c r="BD11" s="222" t="str">
        <f t="array" ref="BD11">IFERROR(IF(LEN($AD11)=0,"",IF(BD$7="h","h",INDEX($W$11:$W$25,SMALL(IF((BD$8&gt;=$L$11:$L$25)*(BD$8&lt;=$S$11:$S$25)*($D$11:$D$25=$AD11)*($C$11:$C$25=1),ROW($W$11:$W$25)-ROW(INDEX($W$11:$W$25,1,1))+1),1)))),"")</f>
        <v/>
      </c>
      <c r="BE11" s="222" t="str">
        <f t="array" ref="BE11">IFERROR(IF(LEN($AD11)=0,"",IF(BE$7="h","h",INDEX($W$11:$W$25,SMALL(IF((BE$8&gt;=$L$11:$L$25)*(BE$8&lt;=$S$11:$S$25)*($D$11:$D$25=$AD11)*($C$11:$C$25=1),ROW($W$11:$W$25)-ROW(INDEX($W$11:$W$25,1,1))+1),1)))),"")</f>
        <v/>
      </c>
      <c r="BF11" s="222" t="str">
        <f t="array" ref="BF11">IFERROR(IF(LEN($AD11)=0,"",IF(BF$7="h","h",INDEX($W$11:$W$25,SMALL(IF((BF$8&gt;=$L$11:$L$25)*(BF$8&lt;=$S$11:$S$25)*($D$11:$D$25=$AD11)*($C$11:$C$25=1),ROW($W$11:$W$25)-ROW(INDEX($W$11:$W$25,1,1))+1),1)))),"")</f>
        <v/>
      </c>
      <c r="BG11" s="222" t="str">
        <f t="array" ref="BG11">IFERROR(IF(LEN($AD11)=0,"",IF(BG$7="h","h",INDEX($W$11:$W$25,SMALL(IF((BG$8&gt;=$L$11:$L$25)*(BG$8&lt;=$S$11:$S$25)*($D$11:$D$25=$AD11)*($C$11:$C$25=1),ROW($W$11:$W$25)-ROW(INDEX($W$11:$W$25,1,1))+1),1)))),"")</f>
        <v>h</v>
      </c>
      <c r="BH11" s="222" t="str">
        <f t="array" ref="BH11">IFERROR(IF(LEN($AD11)=0,"",IF(BH$7="h","h",INDEX($W$11:$W$25,SMALL(IF((BH$8&gt;=$L$11:$L$25)*(BH$8&lt;=$S$11:$S$25)*($D$11:$D$25=$AD11)*($C$11:$C$25=1),ROW($W$11:$W$25)-ROW(INDEX($W$11:$W$25,1,1))+1),1)))),"")</f>
        <v>h</v>
      </c>
      <c r="BI11" s="223" t="str">
        <f t="array" ref="BI11">IFERROR(IF(LEN($AD11)=0,"",IF(BI$7="h","h",INDEX($W$11:$W$25,SMALL(IF((BI$8&gt;=$L$11:$L$25)*(BI$8&lt;=$S$11:$S$25)*($D$11:$D$25=$AD11)*($C$11:$C$25=1),ROW($W$11:$W$25)-ROW(INDEX($W$11:$W$25,1,1))+1),1)))),"")</f>
        <v/>
      </c>
      <c r="BJ11" s="536" t="str">
        <f t="array" ref="BJ11">IFERROR(IF(LEN($AD11)=0,"",IF(BJ$7="h","h",INDEX($W$11:$W$25,SMALL(IF((BJ$8&gt;=$L$11:$L$25)*(BJ$8&lt;=$S$11:$S$25)*($D$11:$D$25=$AD11)*($C$11:$C$25=1),ROW($W$11:$W$25)-ROW(INDEX($W$11:$W$25,1,1))+1),1)))),"")</f>
        <v/>
      </c>
      <c r="BK11" s="217" t="str">
        <f t="array" ref="BK11">IFERROR(IF(LEN($AD11)=0,"",IF(BK$7="h","h",INDEX($W$11:$W$25,SMALL(IF((BK$8&gt;=$L$11:$L$25)*(BK$8&lt;=$S$11:$S$25)*($D$11:$D$25=$AD11)*($C$11:$C$25=1),ROW($W$11:$W$25)-ROW(INDEX($W$11:$W$25,1,1))+1),1)))),"")</f>
        <v/>
      </c>
      <c r="BL11" s="218" t="str">
        <f t="array" ref="BL11">IFERROR(IF(LEN($AD11)=0,"",IF(BL$7="h","h",INDEX($W$11:$W$25,SMALL(IF((BL$8&gt;=$L$11:$L$25)*(BL$8&lt;=$S$11:$S$25)*($D$11:$D$25=$AD11)*($C$11:$C$25=1),ROW($W$11:$W$25)-ROW(INDEX($W$11:$W$25,1,1))+1),1)))),"")</f>
        <v/>
      </c>
      <c r="BM11" s="218" t="str">
        <f t="array" ref="BM11">IFERROR(IF(LEN($AD11)=0,"",IF(BM$7="h","h",INDEX($W$11:$W$25,SMALL(IF((BM$8&gt;=$L$11:$L$25)*(BM$8&lt;=$S$11:$S$25)*($D$11:$D$25=$AD11)*($C$11:$C$25=1),ROW($W$11:$W$25)-ROW(INDEX($W$11:$W$25,1,1))+1),1)))),"")</f>
        <v/>
      </c>
      <c r="BN11" s="218" t="str">
        <f t="array" ref="BN11">IFERROR(IF(LEN($AD11)=0,"",IF(BN$7="h","h",INDEX($W$11:$W$25,SMALL(IF((BN$8&gt;=$L$11:$L$25)*(BN$8&lt;=$S$11:$S$25)*($D$11:$D$25=$AD11)*($C$11:$C$25=1),ROW($W$11:$W$25)-ROW(INDEX($W$11:$W$25,1,1))+1),1)))),"")</f>
        <v/>
      </c>
      <c r="BO11" s="218" t="str">
        <f t="array" ref="BO11">IFERROR(IF(LEN($AD11)=0,"",IF(BO$7="h","h",INDEX($W$11:$W$25,SMALL(IF((BO$8&gt;=$L$11:$L$25)*(BO$8&lt;=$S$11:$S$25)*($D$11:$D$25=$AD11)*($C$11:$C$25=1),ROW($W$11:$W$25)-ROW(INDEX($W$11:$W$25,1,1))+1),1)))),"")</f>
        <v>h</v>
      </c>
      <c r="BP11" s="218" t="str">
        <f t="array" ref="BP11">IFERROR(IF(LEN($AD11)=0,"",IF(BP$7="h","h",INDEX($W$11:$W$25,SMALL(IF((BP$8&gt;=$L$11:$L$25)*(BP$8&lt;=$S$11:$S$25)*($D$11:$D$25=$AD11)*($C$11:$C$25=1),ROW($W$11:$W$25)-ROW(INDEX($W$11:$W$25,1,1))+1),1)))),"")</f>
        <v>h</v>
      </c>
      <c r="BQ11" s="218" t="str">
        <f t="array" ref="BQ11">IFERROR(IF(LEN($AD11)=0,"",IF(BQ$7="h","h",INDEX($W$11:$W$25,SMALL(IF((BQ$8&gt;=$L$11:$L$25)*(BQ$8&lt;=$S$11:$S$25)*($D$11:$D$25=$AD11)*($C$11:$C$25=1),ROW($W$11:$W$25)-ROW(INDEX($W$11:$W$25,1,1))+1),1)))),"")</f>
        <v/>
      </c>
      <c r="BR11" s="218">
        <f t="array" ref="BR11">IFERROR(IF(LEN($AD11)=0,"",IF(BR$7="h","h",INDEX($W$11:$W$25,SMALL(IF((BR$8&gt;=$L$11:$L$25)*(BR$8&lt;=$S$11:$S$25)*($D$11:$D$25=$AD11)*($C$11:$C$25=1),ROW($W$11:$W$25)-ROW(INDEX($W$11:$W$25,1,1))+1),1)))),"")</f>
        <v>4</v>
      </c>
      <c r="BS11" s="218">
        <f t="array" ref="BS11">IFERROR(IF(LEN($AD11)=0,"",IF(BS$7="h","h",INDEX($W$11:$W$25,SMALL(IF((BS$8&gt;=$L$11:$L$25)*(BS$8&lt;=$S$11:$S$25)*($D$11:$D$25=$AD11)*($C$11:$C$25=1),ROW($W$11:$W$25)-ROW(INDEX($W$11:$W$25,1,1))+1),1)))),"")</f>
        <v>4</v>
      </c>
      <c r="BT11" s="218">
        <f t="array" ref="BT11">IFERROR(IF(LEN($AD11)=0,"",IF(BT$7="h","h",INDEX($W$11:$W$25,SMALL(IF((BT$8&gt;=$L$11:$L$25)*(BT$8&lt;=$S$11:$S$25)*($D$11:$D$25=$AD11)*($C$11:$C$25=1),ROW($W$11:$W$25)-ROW(INDEX($W$11:$W$25,1,1))+1),1)))),"")</f>
        <v>4</v>
      </c>
      <c r="BU11" s="218">
        <f t="array" ref="BU11">IFERROR(IF(LEN($AD11)=0,"",IF(BU$7="h","h",INDEX($W$11:$W$25,SMALL(IF((BU$8&gt;=$L$11:$L$25)*(BU$8&lt;=$S$11:$S$25)*($D$11:$D$25=$AD11)*($C$11:$C$25=1),ROW($W$11:$W$25)-ROW(INDEX($W$11:$W$25,1,1))+1),1)))),"")</f>
        <v>4</v>
      </c>
      <c r="BV11" s="218" t="str">
        <f t="array" ref="BV11">IFERROR(IF(LEN($AD11)=0,"",IF(BV$7="h","h",INDEX($W$11:$W$25,SMALL(IF((BV$8&gt;=$L$11:$L$25)*(BV$8&lt;=$S$11:$S$25)*($D$11:$D$25=$AD11)*($C$11:$C$25=1),ROW($W$11:$W$25)-ROW(INDEX($W$11:$W$25,1,1))+1),1)))),"")</f>
        <v>h</v>
      </c>
      <c r="BW11" s="218" t="str">
        <f t="array" ref="BW11">IFERROR(IF(LEN($AD11)=0,"",IF(BW$7="h","h",INDEX($W$11:$W$25,SMALL(IF((BW$8&gt;=$L$11:$L$25)*(BW$8&lt;=$S$11:$S$25)*($D$11:$D$25=$AD11)*($C$11:$C$25=1),ROW($W$11:$W$25)-ROW(INDEX($W$11:$W$25,1,1))+1),1)))),"")</f>
        <v>h</v>
      </c>
      <c r="BX11" s="218">
        <f t="array" ref="BX11">IFERROR(IF(LEN($AD11)=0,"",IF(BX$7="h","h",INDEX($W$11:$W$25,SMALL(IF((BX$8&gt;=$L$11:$L$25)*(BX$8&lt;=$S$11:$S$25)*($D$11:$D$25=$AD11)*($C$11:$C$25=1),ROW($W$11:$W$25)-ROW(INDEX($W$11:$W$25,1,1))+1),1)))),"")</f>
        <v>4</v>
      </c>
      <c r="BY11" s="218">
        <f t="array" ref="BY11">IFERROR(IF(LEN($AD11)=0,"",IF(BY$7="h","h",INDEX($W$11:$W$25,SMALL(IF((BY$8&gt;=$L$11:$L$25)*(BY$8&lt;=$S$11:$S$25)*($D$11:$D$25=$AD11)*($C$11:$C$25=1),ROW($W$11:$W$25)-ROW(INDEX($W$11:$W$25,1,1))+1),1)))),"")</f>
        <v>4</v>
      </c>
      <c r="BZ11" s="218" t="str">
        <f t="array" ref="BZ11">IFERROR(IF(LEN($AD11)=0,"",IF(BZ$7="h","h",INDEX($W$11:$W$25,SMALL(IF((BZ$8&gt;=$L$11:$L$25)*(BZ$8&lt;=$S$11:$S$25)*($D$11:$D$25=$AD11)*($C$11:$C$25=1),ROW($W$11:$W$25)-ROW(INDEX($W$11:$W$25,1,1))+1),1)))),"")</f>
        <v/>
      </c>
      <c r="CA11" s="218" t="str">
        <f t="array" ref="CA11">IFERROR(IF(LEN($AD11)=0,"",IF(CA$7="h","h",INDEX($W$11:$W$25,SMALL(IF((CA$8&gt;=$L$11:$L$25)*(CA$8&lt;=$S$11:$S$25)*($D$11:$D$25=$AD11)*($C$11:$C$25=1),ROW($W$11:$W$25)-ROW(INDEX($W$11:$W$25,1,1))+1),1)))),"")</f>
        <v/>
      </c>
      <c r="CB11" s="218" t="str">
        <f t="array" ref="CB11">IFERROR(IF(LEN($AD11)=0,"",IF(CB$7="h","h",INDEX($W$11:$W$25,SMALL(IF((CB$8&gt;=$L$11:$L$25)*(CB$8&lt;=$S$11:$S$25)*($D$11:$D$25=$AD11)*($C$11:$C$25=1),ROW($W$11:$W$25)-ROW(INDEX($W$11:$W$25,1,1))+1),1)))),"")</f>
        <v/>
      </c>
      <c r="CC11" s="218" t="str">
        <f t="array" ref="CC11">IFERROR(IF(LEN($AD11)=0,"",IF(CC$7="h","h",INDEX($W$11:$W$25,SMALL(IF((CC$8&gt;=$L$11:$L$25)*(CC$8&lt;=$S$11:$S$25)*($D$11:$D$25=$AD11)*($C$11:$C$25=1),ROW($W$11:$W$25)-ROW(INDEX($W$11:$W$25,1,1))+1),1)))),"")</f>
        <v>h</v>
      </c>
      <c r="CD11" s="218" t="str">
        <f t="array" ref="CD11">IFERROR(IF(LEN($AD11)=0,"",IF(CD$7="h","h",INDEX($W$11:$W$25,SMALL(IF((CD$8&gt;=$L$11:$L$25)*(CD$8&lt;=$S$11:$S$25)*($D$11:$D$25=$AD11)*($C$11:$C$25=1),ROW($W$11:$W$25)-ROW(INDEX($W$11:$W$25,1,1))+1),1)))),"")</f>
        <v>h</v>
      </c>
      <c r="CE11" s="218" t="str">
        <f t="array" ref="CE11">IFERROR(IF(LEN($AD11)=0,"",IF(CE$7="h","h",INDEX($W$11:$W$25,SMALL(IF((CE$8&gt;=$L$11:$L$25)*(CE$8&lt;=$S$11:$S$25)*($D$11:$D$25=$AD11)*($C$11:$C$25=1),ROW($W$11:$W$25)-ROW(INDEX($W$11:$W$25,1,1))+1),1)))),"")</f>
        <v>h</v>
      </c>
      <c r="CF11" s="218" t="str">
        <f t="array" ref="CF11">IFERROR(IF(LEN($AD11)=0,"",IF(CF$7="h","h",INDEX($W$11:$W$25,SMALL(IF((CF$8&gt;=$L$11:$L$25)*(CF$8&lt;=$S$11:$S$25)*($D$11:$D$25=$AD11)*($C$11:$C$25=1),ROW($W$11:$W$25)-ROW(INDEX($W$11:$W$25,1,1))+1),1)))),"")</f>
        <v/>
      </c>
      <c r="CG11" s="218" t="str">
        <f t="array" ref="CG11">IFERROR(IF(LEN($AD11)=0,"",IF(CG$7="h","h",INDEX($W$11:$W$25,SMALL(IF((CG$8&gt;=$L$11:$L$25)*(CG$8&lt;=$S$11:$S$25)*($D$11:$D$25=$AD11)*($C$11:$C$25=1),ROW($W$11:$W$25)-ROW(INDEX($W$11:$W$25,1,1))+1),1)))),"")</f>
        <v/>
      </c>
      <c r="CH11" s="218" t="str">
        <f t="array" ref="CH11">IFERROR(IF(LEN($AD11)=0,"",IF(CH$7="h","h",INDEX($W$11:$W$25,SMALL(IF((CH$8&gt;=$L$11:$L$25)*(CH$8&lt;=$S$11:$S$25)*($D$11:$D$25=$AD11)*($C$11:$C$25=1),ROW($W$11:$W$25)-ROW(INDEX($W$11:$W$25,1,1))+1),1)))),"")</f>
        <v/>
      </c>
      <c r="CI11" s="218" t="str">
        <f t="array" ref="CI11">IFERROR(IF(LEN($AD11)=0,"",IF(CI$7="h","h",INDEX($W$11:$W$25,SMALL(IF((CI$8&gt;=$L$11:$L$25)*(CI$8&lt;=$S$11:$S$25)*($D$11:$D$25=$AD11)*($C$11:$C$25=1),ROW($W$11:$W$25)-ROW(INDEX($W$11:$W$25,1,1))+1),1)))),"")</f>
        <v/>
      </c>
      <c r="CJ11" s="218" t="str">
        <f t="array" ref="CJ11">IFERROR(IF(LEN($AD11)=0,"",IF(CJ$7="h","h",INDEX($W$11:$W$25,SMALL(IF((CJ$8&gt;=$L$11:$L$25)*(CJ$8&lt;=$S$11:$S$25)*($D$11:$D$25=$AD11)*($C$11:$C$25=1),ROW($W$11:$W$25)-ROW(INDEX($W$11:$W$25,1,1))+1),1)))),"")</f>
        <v>h</v>
      </c>
      <c r="CK11" s="218" t="str">
        <f t="array" ref="CK11">IFERROR(IF(LEN($AD11)=0,"",IF(CK$7="h","h",INDEX($W$11:$W$25,SMALL(IF((CK$8&gt;=$L$11:$L$25)*(CK$8&lt;=$S$11:$S$25)*($D$11:$D$25=$AD11)*($C$11:$C$25=1),ROW($W$11:$W$25)-ROW(INDEX($W$11:$W$25,1,1))+1),1)))),"")</f>
        <v>h</v>
      </c>
      <c r="CL11" s="218" t="str">
        <f t="array" ref="CL11">IFERROR(IF(LEN($AD11)=0,"",IF(CL$7="h","h",INDEX($W$11:$W$25,SMALL(IF((CL$8&gt;=$L$11:$L$25)*(CL$8&lt;=$S$11:$S$25)*($D$11:$D$25=$AD11)*($C$11:$C$25=1),ROW($W$11:$W$25)-ROW(INDEX($W$11:$W$25,1,1))+1),1)))),"")</f>
        <v/>
      </c>
      <c r="CM11" s="218" t="str">
        <f t="array" ref="CM11">IFERROR(IF(LEN($AD11)=0,"",IF(CM$7="h","h",INDEX($W$11:$W$25,SMALL(IF((CM$8&gt;=$L$11:$L$25)*(CM$8&lt;=$S$11:$S$25)*($D$11:$D$25=$AD11)*($C$11:$C$25=1),ROW($W$11:$W$25)-ROW(INDEX($W$11:$W$25,1,1))+1),1)))),"")</f>
        <v/>
      </c>
      <c r="CN11" s="218" t="str">
        <f t="array" ref="CN11">IFERROR(IF(LEN($AD11)=0,"",IF(CN$7="h","h",INDEX($W$11:$W$25,SMALL(IF((CN$8&gt;=$L$11:$L$25)*(CN$8&lt;=$S$11:$S$25)*($D$11:$D$25=$AD11)*($C$11:$C$25=1),ROW($W$11:$W$25)-ROW(INDEX($W$11:$W$25,1,1))+1),1)))),"")</f>
        <v/>
      </c>
      <c r="CO11" s="218" t="str">
        <f t="array" ref="CO11">IFERROR(IF(LEN($AD11)=0,"",IF(CO$7="h","h",INDEX($W$11:$W$25,SMALL(IF((CO$8&gt;=$L$11:$L$25)*(CO$8&lt;=$S$11:$S$25)*($D$11:$D$25=$AD11)*($C$11:$C$25=1),ROW($W$11:$W$25)-ROW(INDEX($W$11:$W$25,1,1))+1),1)))),"")</f>
        <v/>
      </c>
      <c r="CP11" s="15"/>
      <c r="CQ11" s="395" t="s">
        <v>11</v>
      </c>
      <c r="CR11" s="16">
        <f>IFERROR(Employee!$G$8,"")</f>
        <v>2022</v>
      </c>
      <c r="CS11" s="15"/>
      <c r="CT11" s="16">
        <f t="shared" ref="CT11:CT25" si="17">IFERROR(IF($CT$5=D11,1,0),0)</f>
        <v>1</v>
      </c>
      <c r="CU11" s="16">
        <f>IFERROR(IF(OR(F11=Employee!$G$8,U11=Employee!$G$8),1,0),0)</f>
        <v>1</v>
      </c>
      <c r="CV11" s="16">
        <f t="shared" ref="CV11:CV25" si="18">IFERROR(CT11*CU11*C11,"")</f>
        <v>1</v>
      </c>
      <c r="CW11" s="15"/>
      <c r="CX11" s="15"/>
      <c r="CY11" s="85"/>
      <c r="CZ11" s="85"/>
      <c r="DA11" s="8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88"/>
      <c r="EQ11" s="66">
        <f>IFERROR(IF(OR(LEN(Calendar!$I$5)=0,Calendar!$I$5="All"),1,IF($V11=Calendar!$I$5,1,0)),0)</f>
        <v>1</v>
      </c>
      <c r="ER11" s="16">
        <f>IFERROR(IF(OR(LEN(Calendar!$I$7)=0,Calendar!$I$7="All"),1,IF($E11=Calendar!$I$7,1,0)),0)</f>
        <v>1</v>
      </c>
      <c r="ES11" s="18">
        <f t="shared" ref="ES11:ES25" si="19">IFERROR(EQ11*ER11,"")</f>
        <v>1</v>
      </c>
      <c r="ET11" s="88"/>
      <c r="EU11" s="88"/>
      <c r="EV11" s="88"/>
      <c r="EW11" s="88"/>
      <c r="EX11" s="88"/>
      <c r="EY11" s="88"/>
      <c r="EZ11" s="88"/>
      <c r="FA11" s="88"/>
      <c r="FB11" s="15"/>
      <c r="FC11" s="15"/>
      <c r="FD11" s="15"/>
      <c r="FE11" s="15"/>
      <c r="FF11" s="15"/>
      <c r="FG11" s="15"/>
      <c r="FH11" s="15"/>
      <c r="FI11" s="15"/>
      <c r="FJ11" s="15"/>
    </row>
    <row r="12" spans="2:168" ht="15" customHeight="1" x14ac:dyDescent="0.25">
      <c r="B12" s="375">
        <v>2</v>
      </c>
      <c r="C12" s="375">
        <f>IFERROR(IF(OR(INDEX(TableReg[],$B12,D$9)="",INDEX(TableReg[],$B12,E$9)="",INDEX(TableReg[],$B12,F$9)="",INDEX(TableReg[],$B12,G$9)="",INDEX(TableReg[],$B12,H$9)=""),0,1),"")</f>
        <v>1</v>
      </c>
      <c r="D12" s="69" t="str">
        <f>IFERROR(IF($C12=1,INDEX(TableReg[],$B12,D$9),""),"")</f>
        <v>Vincent Collins</v>
      </c>
      <c r="E12" s="68" t="str">
        <f>IFERROR(IF($C12=1,INDEX(TableReg[],$B12,E$9),""),"")</f>
        <v>Sick Leave</v>
      </c>
      <c r="F12" s="68">
        <f>IFERROR(IF($C12=1,INDEX(TableReg[],$B12,F$9),""),"")</f>
        <v>2022</v>
      </c>
      <c r="G12" s="68">
        <f>IFERROR(IF($C12=1,INDEX(TableReg[],$B12,G$9),""),"")</f>
        <v>1</v>
      </c>
      <c r="H12" s="68">
        <f>IFERROR(IF($C12=1,INDEX(TableReg[],$B12,H$9),""),"")</f>
        <v>2</v>
      </c>
      <c r="I12" s="368">
        <f>IFERROR(IF($C12&lt;&gt;1,"",INDEX(TableReg[],$B12,J$9)),"")</f>
        <v>2</v>
      </c>
      <c r="J12" s="368">
        <f t="shared" si="4"/>
        <v>2</v>
      </c>
      <c r="K12" s="68" t="str">
        <f>IFERROR(IF(INDEX(TableReg[],$B12,K$9)="","",INDEX(TableReg[],$B12,K$9)),"")</f>
        <v>No</v>
      </c>
      <c r="L12" s="369">
        <f t="shared" si="5"/>
        <v>44563</v>
      </c>
      <c r="M12" s="369" t="str">
        <f t="shared" si="6"/>
        <v>Sun</v>
      </c>
      <c r="N12" s="369" t="str">
        <f>IFERROR(IF(OR(COUNTIF(Holidays,L12)&gt;0,INDEX(Dashboard!$I$20:$I$26,MATCH(M12,Dashboard!$H$20:$H$26,0))="No"),"h",""),"")</f>
        <v>h</v>
      </c>
      <c r="O12" s="369">
        <f t="shared" si="7"/>
        <v>44566</v>
      </c>
      <c r="P12" s="369" t="str">
        <f t="shared" si="8"/>
        <v>Wed</v>
      </c>
      <c r="Q12" s="369" t="str">
        <f>IFERROR(IF(OR(COUNTIF(Holidays,O12)&gt;0,INDEX(Dashboard!$I$20:$I$26,MATCH(P12,Dashboard!$H$20:$H$26,0))="No"),"h",""),"")</f>
        <v/>
      </c>
      <c r="R12" s="369">
        <f t="shared" si="9"/>
        <v>44566</v>
      </c>
      <c r="S12" s="370">
        <f t="shared" si="10"/>
        <v>44565</v>
      </c>
      <c r="T12" s="167">
        <f t="shared" si="11"/>
        <v>1</v>
      </c>
      <c r="U12" s="68">
        <f t="shared" si="12"/>
        <v>2022</v>
      </c>
      <c r="V12" s="167" t="str">
        <f>IFERROR(IF(INDEX(EmployeeList!$C$7:$C$21,MATCH(D12,EmployeeList!$B$7:$B$21,0))="","",INDEX(EmployeeList!$C$7:$C$21,MATCH(D12,EmployeeList!$B$7:$B$21,0))),"")</f>
        <v>Marketing</v>
      </c>
      <c r="W12" s="68">
        <f t="shared" si="13"/>
        <v>2</v>
      </c>
      <c r="X12" s="68" t="str">
        <f>IFERROR(IF(C12&lt;&gt;1,"",IF(Calendar!$M$7=$EX$18,Calc!D12&amp;" - "&amp;Calc!V12,IF(Calendar!$M$7=$EX$19,Calc!D12&amp;" - "&amp;Calc!E12,Calc!D12))),"")</f>
        <v>Vincent Collins</v>
      </c>
      <c r="Y12" s="68" t="str">
        <f t="shared" si="14"/>
        <v>Same</v>
      </c>
      <c r="Z12" s="382">
        <f t="shared" si="15"/>
        <v>2</v>
      </c>
      <c r="AA12" s="381">
        <f t="shared" si="16"/>
        <v>0</v>
      </c>
      <c r="AB12" s="15"/>
      <c r="AC12" s="67">
        <v>2</v>
      </c>
      <c r="AD12" s="69" t="str">
        <f>IFERROR(IF(INDEX(TableEmployeeList[],$AC12,$AD$9)="","",INDEX(TableEmployeeList[],$AC12,$AD$9)),"")</f>
        <v>Laila Robinson</v>
      </c>
      <c r="AE12" s="68" t="str">
        <f t="array" ref="AE12">IFERROR(IF(LEN($AD12)=0,"",IF(AE$7="h","h",INDEX($W$11:$W$25,SMALL(IF((AE$8&gt;=$L$11:$L$25)*(AE$8&lt;=$S$11:$S$25)*($D$11:$D$25=$AD12)*($C$11:$C$25=1),ROW($W$11:$W$25)-ROW(INDEX($W$11:$W$25,1,1))+1),1)))),"")</f>
        <v>h</v>
      </c>
      <c r="AF12" s="68" t="str">
        <f t="array" ref="AF12">IFERROR(IF(LEN($AD12)=0,"",IF(AF$7="h","h",INDEX($W$11:$W$25,SMALL(IF((AF$8&gt;=$L$11:$L$25)*(AF$8&lt;=$S$11:$S$25)*($D$11:$D$25=$AD12)*($C$11:$C$25=1),ROW($W$11:$W$25)-ROW(INDEX($W$11:$W$25,1,1))+1),1)))),"")</f>
        <v>h</v>
      </c>
      <c r="AG12" s="68" t="str">
        <f t="array" ref="AG12">IFERROR(IF(LEN($AD12)=0,"",IF(AG$7="h","h",INDEX($W$11:$W$25,SMALL(IF((AG$8&gt;=$L$11:$L$25)*(AG$8&lt;=$S$11:$S$25)*($D$11:$D$25=$AD12)*($C$11:$C$25=1),ROW($W$11:$W$25)-ROW(INDEX($W$11:$W$25,1,1))+1),1)))),"")</f>
        <v/>
      </c>
      <c r="AH12" s="68" t="str">
        <f t="array" ref="AH12">IFERROR(IF(LEN($AD12)=0,"",IF(AH$7="h","h",INDEX($W$11:$W$25,SMALL(IF((AH$8&gt;=$L$11:$L$25)*(AH$8&lt;=$S$11:$S$25)*($D$11:$D$25=$AD12)*($C$11:$C$25=1),ROW($W$11:$W$25)-ROW(INDEX($W$11:$W$25,1,1))+1),1)))),"")</f>
        <v/>
      </c>
      <c r="AI12" s="68" t="str">
        <f t="array" ref="AI12">IFERROR(IF(LEN($AD12)=0,"",IF(AI$7="h","h",INDEX($W$11:$W$25,SMALL(IF((AI$8&gt;=$L$11:$L$25)*(AI$8&lt;=$S$11:$S$25)*($D$11:$D$25=$AD12)*($C$11:$C$25=1),ROW($W$11:$W$25)-ROW(INDEX($W$11:$W$25,1,1))+1),1)))),"")</f>
        <v/>
      </c>
      <c r="AJ12" s="68" t="str">
        <f t="array" ref="AJ12">IFERROR(IF(LEN($AD12)=0,"",IF(AJ$7="h","h",INDEX($W$11:$W$25,SMALL(IF((AJ$8&gt;=$L$11:$L$25)*(AJ$8&lt;=$S$11:$S$25)*($D$11:$D$25=$AD12)*($C$11:$C$25=1),ROW($W$11:$W$25)-ROW(INDEX($W$11:$W$25,1,1))+1),1)))),"")</f>
        <v/>
      </c>
      <c r="AK12" s="68" t="str">
        <f t="array" ref="AK12">IFERROR(IF(LEN($AD12)=0,"",IF(AK$7="h","h",INDEX($W$11:$W$25,SMALL(IF((AK$8&gt;=$L$11:$L$25)*(AK$8&lt;=$S$11:$S$25)*($D$11:$D$25=$AD12)*($C$11:$C$25=1),ROW($W$11:$W$25)-ROW(INDEX($W$11:$W$25,1,1))+1),1)))),"")</f>
        <v/>
      </c>
      <c r="AL12" s="68" t="str">
        <f t="array" ref="AL12">IFERROR(IF(LEN($AD12)=0,"",IF(AL$7="h","h",INDEX($W$11:$W$25,SMALL(IF((AL$8&gt;=$L$11:$L$25)*(AL$8&lt;=$S$11:$S$25)*($D$11:$D$25=$AD12)*($C$11:$C$25=1),ROW($W$11:$W$25)-ROW(INDEX($W$11:$W$25,1,1))+1),1)))),"")</f>
        <v>h</v>
      </c>
      <c r="AM12" s="68" t="str">
        <f t="array" ref="AM12">IFERROR(IF(LEN($AD12)=0,"",IF(AM$7="h","h",INDEX($W$11:$W$25,SMALL(IF((AM$8&gt;=$L$11:$L$25)*(AM$8&lt;=$S$11:$S$25)*($D$11:$D$25=$AD12)*($C$11:$C$25=1),ROW($W$11:$W$25)-ROW(INDEX($W$11:$W$25,1,1))+1),1)))),"")</f>
        <v>h</v>
      </c>
      <c r="AN12" s="68">
        <f t="array" ref="AN12">IFERROR(IF(LEN($AD12)=0,"",IF(AN$7="h","h",INDEX($W$11:$W$25,SMALL(IF((AN$8&gt;=$L$11:$L$25)*(AN$8&lt;=$S$11:$S$25)*($D$11:$D$25=$AD12)*($C$11:$C$25=1),ROW($W$11:$W$25)-ROW(INDEX($W$11:$W$25,1,1))+1),1)))),"")</f>
        <v>3</v>
      </c>
      <c r="AO12" s="68">
        <f t="array" ref="AO12">IFERROR(IF(LEN($AD12)=0,"",IF(AO$7="h","h",INDEX($W$11:$W$25,SMALL(IF((AO$8&gt;=$L$11:$L$25)*(AO$8&lt;=$S$11:$S$25)*($D$11:$D$25=$AD12)*($C$11:$C$25=1),ROW($W$11:$W$25)-ROW(INDEX($W$11:$W$25,1,1))+1),1)))),"")</f>
        <v>3</v>
      </c>
      <c r="AP12" s="68">
        <f t="array" ref="AP12">IFERROR(IF(LEN($AD12)=0,"",IF(AP$7="h","h",INDEX($W$11:$W$25,SMALL(IF((AP$8&gt;=$L$11:$L$25)*(AP$8&lt;=$S$11:$S$25)*($D$11:$D$25=$AD12)*($C$11:$C$25=1),ROW($W$11:$W$25)-ROW(INDEX($W$11:$W$25,1,1))+1),1)))),"")</f>
        <v>3</v>
      </c>
      <c r="AQ12" s="68">
        <f t="array" ref="AQ12">IFERROR(IF(LEN($AD12)=0,"",IF(AQ$7="h","h",INDEX($W$11:$W$25,SMALL(IF((AQ$8&gt;=$L$11:$L$25)*(AQ$8&lt;=$S$11:$S$25)*($D$11:$D$25=$AD12)*($C$11:$C$25=1),ROW($W$11:$W$25)-ROW(INDEX($W$11:$W$25,1,1))+1),1)))),"")</f>
        <v>3</v>
      </c>
      <c r="AR12" s="68">
        <f t="array" ref="AR12">IFERROR(IF(LEN($AD12)=0,"",IF(AR$7="h","h",INDEX($W$11:$W$25,SMALL(IF((AR$8&gt;=$L$11:$L$25)*(AR$8&lt;=$S$11:$S$25)*($D$11:$D$25=$AD12)*($C$11:$C$25=1),ROW($W$11:$W$25)-ROW(INDEX($W$11:$W$25,1,1))+1),1)))),"")</f>
        <v>3</v>
      </c>
      <c r="AS12" s="68" t="str">
        <f t="array" ref="AS12">IFERROR(IF(LEN($AD12)=0,"",IF(AS$7="h","h",INDEX($W$11:$W$25,SMALL(IF((AS$8&gt;=$L$11:$L$25)*(AS$8&lt;=$S$11:$S$25)*($D$11:$D$25=$AD12)*($C$11:$C$25=1),ROW($W$11:$W$25)-ROW(INDEX($W$11:$W$25,1,1))+1),1)))),"")</f>
        <v>h</v>
      </c>
      <c r="AT12" s="68" t="str">
        <f t="array" ref="AT12">IFERROR(IF(LEN($AD12)=0,"",IF(AT$7="h","h",INDEX($W$11:$W$25,SMALL(IF((AT$8&gt;=$L$11:$L$25)*(AT$8&lt;=$S$11:$S$25)*($D$11:$D$25=$AD12)*($C$11:$C$25=1),ROW($W$11:$W$25)-ROW(INDEX($W$11:$W$25,1,1))+1),1)))),"")</f>
        <v>h</v>
      </c>
      <c r="AU12" s="68" t="str">
        <f t="array" ref="AU12">IFERROR(IF(LEN($AD12)=0,"",IF(AU$7="h","h",INDEX($W$11:$W$25,SMALL(IF((AU$8&gt;=$L$11:$L$25)*(AU$8&lt;=$S$11:$S$25)*($D$11:$D$25=$AD12)*($C$11:$C$25=1),ROW($W$11:$W$25)-ROW(INDEX($W$11:$W$25,1,1))+1),1)))),"")</f>
        <v>h</v>
      </c>
      <c r="AV12" s="68">
        <f t="array" ref="AV12">IFERROR(IF(LEN($AD12)=0,"",IF(AV$7="h","h",INDEX($W$11:$W$25,SMALL(IF((AV$8&gt;=$L$11:$L$25)*(AV$8&lt;=$S$11:$S$25)*($D$11:$D$25=$AD12)*($C$11:$C$25=1),ROW($W$11:$W$25)-ROW(INDEX($W$11:$W$25,1,1))+1),1)))),"")</f>
        <v>3</v>
      </c>
      <c r="AW12" s="68">
        <f t="array" ref="AW12">IFERROR(IF(LEN($AD12)=0,"",IF(AW$7="h","h",INDEX($W$11:$W$25,SMALL(IF((AW$8&gt;=$L$11:$L$25)*(AW$8&lt;=$S$11:$S$25)*($D$11:$D$25=$AD12)*($C$11:$C$25=1),ROW($W$11:$W$25)-ROW(INDEX($W$11:$W$25,1,1))+1),1)))),"")</f>
        <v>3</v>
      </c>
      <c r="AX12" s="68">
        <f t="array" ref="AX12">IFERROR(IF(LEN($AD12)=0,"",IF(AX$7="h","h",INDEX($W$11:$W$25,SMALL(IF((AX$8&gt;=$L$11:$L$25)*(AX$8&lt;=$S$11:$S$25)*($D$11:$D$25=$AD12)*($C$11:$C$25=1),ROW($W$11:$W$25)-ROW(INDEX($W$11:$W$25,1,1))+1),1)))),"")</f>
        <v>3</v>
      </c>
      <c r="AY12" s="68">
        <f t="array" ref="AY12">IFERROR(IF(LEN($AD12)=0,"",IF(AY$7="h","h",INDEX($W$11:$W$25,SMALL(IF((AY$8&gt;=$L$11:$L$25)*(AY$8&lt;=$S$11:$S$25)*($D$11:$D$25=$AD12)*($C$11:$C$25=1),ROW($W$11:$W$25)-ROW(INDEX($W$11:$W$25,1,1))+1),1)))),"")</f>
        <v>3</v>
      </c>
      <c r="AZ12" s="68" t="str">
        <f t="array" ref="AZ12">IFERROR(IF(LEN($AD12)=0,"",IF(AZ$7="h","h",INDEX($W$11:$W$25,SMALL(IF((AZ$8&gt;=$L$11:$L$25)*(AZ$8&lt;=$S$11:$S$25)*($D$11:$D$25=$AD12)*($C$11:$C$25=1),ROW($W$11:$W$25)-ROW(INDEX($W$11:$W$25,1,1))+1),1)))),"")</f>
        <v>h</v>
      </c>
      <c r="BA12" s="68" t="str">
        <f t="array" ref="BA12">IFERROR(IF(LEN($AD12)=0,"",IF(BA$7="h","h",INDEX($W$11:$W$25,SMALL(IF((BA$8&gt;=$L$11:$L$25)*(BA$8&lt;=$S$11:$S$25)*($D$11:$D$25=$AD12)*($C$11:$C$25=1),ROW($W$11:$W$25)-ROW(INDEX($W$11:$W$25,1,1))+1),1)))),"")</f>
        <v>h</v>
      </c>
      <c r="BB12" s="68">
        <f t="array" ref="BB12">IFERROR(IF(LEN($AD12)=0,"",IF(BB$7="h","h",INDEX($W$11:$W$25,SMALL(IF((BB$8&gt;=$L$11:$L$25)*(BB$8&lt;=$S$11:$S$25)*($D$11:$D$25=$AD12)*($C$11:$C$25=1),ROW($W$11:$W$25)-ROW(INDEX($W$11:$W$25,1,1))+1),1)))),"")</f>
        <v>3</v>
      </c>
      <c r="BC12" s="68" t="str">
        <f t="array" ref="BC12">IFERROR(IF(LEN($AD12)=0,"",IF(BC$7="h","h",INDEX($W$11:$W$25,SMALL(IF((BC$8&gt;=$L$11:$L$25)*(BC$8&lt;=$S$11:$S$25)*($D$11:$D$25=$AD12)*($C$11:$C$25=1),ROW($W$11:$W$25)-ROW(INDEX($W$11:$W$25,1,1))+1),1)))),"")</f>
        <v/>
      </c>
      <c r="BD12" s="68" t="str">
        <f t="array" ref="BD12">IFERROR(IF(LEN($AD12)=0,"",IF(BD$7="h","h",INDEX($W$11:$W$25,SMALL(IF((BD$8&gt;=$L$11:$L$25)*(BD$8&lt;=$S$11:$S$25)*($D$11:$D$25=$AD12)*($C$11:$C$25=1),ROW($W$11:$W$25)-ROW(INDEX($W$11:$W$25,1,1))+1),1)))),"")</f>
        <v/>
      </c>
      <c r="BE12" s="68" t="str">
        <f t="array" ref="BE12">IFERROR(IF(LEN($AD12)=0,"",IF(BE$7="h","h",INDEX($W$11:$W$25,SMALL(IF((BE$8&gt;=$L$11:$L$25)*(BE$8&lt;=$S$11:$S$25)*($D$11:$D$25=$AD12)*($C$11:$C$25=1),ROW($W$11:$W$25)-ROW(INDEX($W$11:$W$25,1,1))+1),1)))),"")</f>
        <v/>
      </c>
      <c r="BF12" s="68" t="str">
        <f t="array" ref="BF12">IFERROR(IF(LEN($AD12)=0,"",IF(BF$7="h","h",INDEX($W$11:$W$25,SMALL(IF((BF$8&gt;=$L$11:$L$25)*(BF$8&lt;=$S$11:$S$25)*($D$11:$D$25=$AD12)*($C$11:$C$25=1),ROW($W$11:$W$25)-ROW(INDEX($W$11:$W$25,1,1))+1),1)))),"")</f>
        <v/>
      </c>
      <c r="BG12" s="68" t="str">
        <f t="array" ref="BG12">IFERROR(IF(LEN($AD12)=0,"",IF(BG$7="h","h",INDEX($W$11:$W$25,SMALL(IF((BG$8&gt;=$L$11:$L$25)*(BG$8&lt;=$S$11:$S$25)*($D$11:$D$25=$AD12)*($C$11:$C$25=1),ROW($W$11:$W$25)-ROW(INDEX($W$11:$W$25,1,1))+1),1)))),"")</f>
        <v>h</v>
      </c>
      <c r="BH12" s="68" t="str">
        <f t="array" ref="BH12">IFERROR(IF(LEN($AD12)=0,"",IF(BH$7="h","h",INDEX($W$11:$W$25,SMALL(IF((BH$8&gt;=$L$11:$L$25)*(BH$8&lt;=$S$11:$S$25)*($D$11:$D$25=$AD12)*($C$11:$C$25=1),ROW($W$11:$W$25)-ROW(INDEX($W$11:$W$25,1,1))+1),1)))),"")</f>
        <v>h</v>
      </c>
      <c r="BI12" s="70" t="str">
        <f t="array" ref="BI12">IFERROR(IF(LEN($AD12)=0,"",IF(BI$7="h","h",INDEX($W$11:$W$25,SMALL(IF((BI$8&gt;=$L$11:$L$25)*(BI$8&lt;=$S$11:$S$25)*($D$11:$D$25=$AD12)*($C$11:$C$25=1),ROW($W$11:$W$25)-ROW(INDEX($W$11:$W$25,1,1))+1),1)))),"")</f>
        <v/>
      </c>
      <c r="BJ12" s="536" t="str">
        <f t="array" ref="BJ12">IFERROR(IF(LEN($AD12)=0,"",IF(BJ$7="h","h",INDEX($W$11:$W$25,SMALL(IF((BJ$8&gt;=$L$11:$L$25)*(BJ$8&lt;=$S$11:$S$25)*($D$11:$D$25=$AD12)*($C$11:$C$25=1),ROW($W$11:$W$25)-ROW(INDEX($W$11:$W$25,1,1))+1),1)))),"")</f>
        <v/>
      </c>
      <c r="BK12" s="167" t="str">
        <f t="array" ref="BK12">IFERROR(IF(LEN($AD12)=0,"",IF(BK$7="h","h",INDEX($W$11:$W$25,SMALL(IF((BK$8&gt;=$L$11:$L$25)*(BK$8&lt;=$S$11:$S$25)*($D$11:$D$25=$AD12)*($C$11:$C$25=1),ROW($W$11:$W$25)-ROW(INDEX($W$11:$W$25,1,1))+1),1)))),"")</f>
        <v/>
      </c>
      <c r="BL12" s="167" t="str">
        <f t="array" ref="BL12">IFERROR(IF(LEN($AD12)=0,"",IF(BL$7="h","h",INDEX($W$11:$W$25,SMALL(IF((BL$8&gt;=$L$11:$L$25)*(BL$8&lt;=$S$11:$S$25)*($D$11:$D$25=$AD12)*($C$11:$C$25=1),ROW($W$11:$W$25)-ROW(INDEX($W$11:$W$25,1,1))+1),1)))),"")</f>
        <v/>
      </c>
      <c r="BM12" s="167" t="str">
        <f t="array" ref="BM12">IFERROR(IF(LEN($AD12)=0,"",IF(BM$7="h","h",INDEX($W$11:$W$25,SMALL(IF((BM$8&gt;=$L$11:$L$25)*(BM$8&lt;=$S$11:$S$25)*($D$11:$D$25=$AD12)*($C$11:$C$25=1),ROW($W$11:$W$25)-ROW(INDEX($W$11:$W$25,1,1))+1),1)))),"")</f>
        <v/>
      </c>
      <c r="BN12" s="167" t="str">
        <f t="array" ref="BN12">IFERROR(IF(LEN($AD12)=0,"",IF(BN$7="h","h",INDEX($W$11:$W$25,SMALL(IF((BN$8&gt;=$L$11:$L$25)*(BN$8&lt;=$S$11:$S$25)*($D$11:$D$25=$AD12)*($C$11:$C$25=1),ROW($W$11:$W$25)-ROW(INDEX($W$11:$W$25,1,1))+1),1)))),"")</f>
        <v/>
      </c>
      <c r="BO12" s="167" t="str">
        <f t="array" ref="BO12">IFERROR(IF(LEN($AD12)=0,"",IF(BO$7="h","h",INDEX($W$11:$W$25,SMALL(IF((BO$8&gt;=$L$11:$L$25)*(BO$8&lt;=$S$11:$S$25)*($D$11:$D$25=$AD12)*($C$11:$C$25=1),ROW($W$11:$W$25)-ROW(INDEX($W$11:$W$25,1,1))+1),1)))),"")</f>
        <v>h</v>
      </c>
      <c r="BP12" s="167" t="str">
        <f t="array" ref="BP12">IFERROR(IF(LEN($AD12)=0,"",IF(BP$7="h","h",INDEX($W$11:$W$25,SMALL(IF((BP$8&gt;=$L$11:$L$25)*(BP$8&lt;=$S$11:$S$25)*($D$11:$D$25=$AD12)*($C$11:$C$25=1),ROW($W$11:$W$25)-ROW(INDEX($W$11:$W$25,1,1))+1),1)))),"")</f>
        <v>h</v>
      </c>
      <c r="BQ12" s="167" t="str">
        <f t="array" ref="BQ12">IFERROR(IF(LEN($AD12)=0,"",IF(BQ$7="h","h",INDEX($W$11:$W$25,SMALL(IF((BQ$8&gt;=$L$11:$L$25)*(BQ$8&lt;=$S$11:$S$25)*($D$11:$D$25=$AD12)*($C$11:$C$25=1),ROW($W$11:$W$25)-ROW(INDEX($W$11:$W$25,1,1))+1),1)))),"")</f>
        <v/>
      </c>
      <c r="BR12" s="167" t="str">
        <f t="array" ref="BR12">IFERROR(IF(LEN($AD12)=0,"",IF(BR$7="h","h",INDEX($W$11:$W$25,SMALL(IF((BR$8&gt;=$L$11:$L$25)*(BR$8&lt;=$S$11:$S$25)*($D$11:$D$25=$AD12)*($C$11:$C$25=1),ROW($W$11:$W$25)-ROW(INDEX($W$11:$W$25,1,1))+1),1)))),"")</f>
        <v/>
      </c>
      <c r="BS12" s="167" t="str">
        <f t="array" ref="BS12">IFERROR(IF(LEN($AD12)=0,"",IF(BS$7="h","h",INDEX($W$11:$W$25,SMALL(IF((BS$8&gt;=$L$11:$L$25)*(BS$8&lt;=$S$11:$S$25)*($D$11:$D$25=$AD12)*($C$11:$C$25=1),ROW($W$11:$W$25)-ROW(INDEX($W$11:$W$25,1,1))+1),1)))),"")</f>
        <v/>
      </c>
      <c r="BT12" s="167" t="str">
        <f t="array" ref="BT12">IFERROR(IF(LEN($AD12)=0,"",IF(BT$7="h","h",INDEX($W$11:$W$25,SMALL(IF((BT$8&gt;=$L$11:$L$25)*(BT$8&lt;=$S$11:$S$25)*($D$11:$D$25=$AD12)*($C$11:$C$25=1),ROW($W$11:$W$25)-ROW(INDEX($W$11:$W$25,1,1))+1),1)))),"")</f>
        <v/>
      </c>
      <c r="BU12" s="167" t="str">
        <f t="array" ref="BU12">IFERROR(IF(LEN($AD12)=0,"",IF(BU$7="h","h",INDEX($W$11:$W$25,SMALL(IF((BU$8&gt;=$L$11:$L$25)*(BU$8&lt;=$S$11:$S$25)*($D$11:$D$25=$AD12)*($C$11:$C$25=1),ROW($W$11:$W$25)-ROW(INDEX($W$11:$W$25,1,1))+1),1)))),"")</f>
        <v/>
      </c>
      <c r="BV12" s="167" t="str">
        <f t="array" ref="BV12">IFERROR(IF(LEN($AD12)=0,"",IF(BV$7="h","h",INDEX($W$11:$W$25,SMALL(IF((BV$8&gt;=$L$11:$L$25)*(BV$8&lt;=$S$11:$S$25)*($D$11:$D$25=$AD12)*($C$11:$C$25=1),ROW($W$11:$W$25)-ROW(INDEX($W$11:$W$25,1,1))+1),1)))),"")</f>
        <v>h</v>
      </c>
      <c r="BW12" s="167" t="str">
        <f t="array" ref="BW12">IFERROR(IF(LEN($AD12)=0,"",IF(BW$7="h","h",INDEX($W$11:$W$25,SMALL(IF((BW$8&gt;=$L$11:$L$25)*(BW$8&lt;=$S$11:$S$25)*($D$11:$D$25=$AD12)*($C$11:$C$25=1),ROW($W$11:$W$25)-ROW(INDEX($W$11:$W$25,1,1))+1),1)))),"")</f>
        <v>h</v>
      </c>
      <c r="BX12" s="167" t="str">
        <f t="array" ref="BX12">IFERROR(IF(LEN($AD12)=0,"",IF(BX$7="h","h",INDEX($W$11:$W$25,SMALL(IF((BX$8&gt;=$L$11:$L$25)*(BX$8&lt;=$S$11:$S$25)*($D$11:$D$25=$AD12)*($C$11:$C$25=1),ROW($W$11:$W$25)-ROW(INDEX($W$11:$W$25,1,1))+1),1)))),"")</f>
        <v/>
      </c>
      <c r="BY12" s="167" t="str">
        <f t="array" ref="BY12">IFERROR(IF(LEN($AD12)=0,"",IF(BY$7="h","h",INDEX($W$11:$W$25,SMALL(IF((BY$8&gt;=$L$11:$L$25)*(BY$8&lt;=$S$11:$S$25)*($D$11:$D$25=$AD12)*($C$11:$C$25=1),ROW($W$11:$W$25)-ROW(INDEX($W$11:$W$25,1,1))+1),1)))),"")</f>
        <v/>
      </c>
      <c r="BZ12" s="167" t="str">
        <f t="array" ref="BZ12">IFERROR(IF(LEN($AD12)=0,"",IF(BZ$7="h","h",INDEX($W$11:$W$25,SMALL(IF((BZ$8&gt;=$L$11:$L$25)*(BZ$8&lt;=$S$11:$S$25)*($D$11:$D$25=$AD12)*($C$11:$C$25=1),ROW($W$11:$W$25)-ROW(INDEX($W$11:$W$25,1,1))+1),1)))),"")</f>
        <v/>
      </c>
      <c r="CA12" s="167" t="str">
        <f t="array" ref="CA12">IFERROR(IF(LEN($AD12)=0,"",IF(CA$7="h","h",INDEX($W$11:$W$25,SMALL(IF((CA$8&gt;=$L$11:$L$25)*(CA$8&lt;=$S$11:$S$25)*($D$11:$D$25=$AD12)*($C$11:$C$25=1),ROW($W$11:$W$25)-ROW(INDEX($W$11:$W$25,1,1))+1),1)))),"")</f>
        <v/>
      </c>
      <c r="CB12" s="167" t="str">
        <f t="array" ref="CB12">IFERROR(IF(LEN($AD12)=0,"",IF(CB$7="h","h",INDEX($W$11:$W$25,SMALL(IF((CB$8&gt;=$L$11:$L$25)*(CB$8&lt;=$S$11:$S$25)*($D$11:$D$25=$AD12)*($C$11:$C$25=1),ROW($W$11:$W$25)-ROW(INDEX($W$11:$W$25,1,1))+1),1)))),"")</f>
        <v/>
      </c>
      <c r="CC12" s="167" t="str">
        <f t="array" ref="CC12">IFERROR(IF(LEN($AD12)=0,"",IF(CC$7="h","h",INDEX($W$11:$W$25,SMALL(IF((CC$8&gt;=$L$11:$L$25)*(CC$8&lt;=$S$11:$S$25)*($D$11:$D$25=$AD12)*($C$11:$C$25=1),ROW($W$11:$W$25)-ROW(INDEX($W$11:$W$25,1,1))+1),1)))),"")</f>
        <v>h</v>
      </c>
      <c r="CD12" s="167" t="str">
        <f t="array" ref="CD12">IFERROR(IF(LEN($AD12)=0,"",IF(CD$7="h","h",INDEX($W$11:$W$25,SMALL(IF((CD$8&gt;=$L$11:$L$25)*(CD$8&lt;=$S$11:$S$25)*($D$11:$D$25=$AD12)*($C$11:$C$25=1),ROW($W$11:$W$25)-ROW(INDEX($W$11:$W$25,1,1))+1),1)))),"")</f>
        <v>h</v>
      </c>
      <c r="CE12" s="167" t="str">
        <f t="array" ref="CE12">IFERROR(IF(LEN($AD12)=0,"",IF(CE$7="h","h",INDEX($W$11:$W$25,SMALL(IF((CE$8&gt;=$L$11:$L$25)*(CE$8&lt;=$S$11:$S$25)*($D$11:$D$25=$AD12)*($C$11:$C$25=1),ROW($W$11:$W$25)-ROW(INDEX($W$11:$W$25,1,1))+1),1)))),"")</f>
        <v>h</v>
      </c>
      <c r="CF12" s="167" t="str">
        <f t="array" ref="CF12">IFERROR(IF(LEN($AD12)=0,"",IF(CF$7="h","h",INDEX($W$11:$W$25,SMALL(IF((CF$8&gt;=$L$11:$L$25)*(CF$8&lt;=$S$11:$S$25)*($D$11:$D$25=$AD12)*($C$11:$C$25=1),ROW($W$11:$W$25)-ROW(INDEX($W$11:$W$25,1,1))+1),1)))),"")</f>
        <v/>
      </c>
      <c r="CG12" s="167" t="str">
        <f t="array" ref="CG12">IFERROR(IF(LEN($AD12)=0,"",IF(CG$7="h","h",INDEX($W$11:$W$25,SMALL(IF((CG$8&gt;=$L$11:$L$25)*(CG$8&lt;=$S$11:$S$25)*($D$11:$D$25=$AD12)*($C$11:$C$25=1),ROW($W$11:$W$25)-ROW(INDEX($W$11:$W$25,1,1))+1),1)))),"")</f>
        <v/>
      </c>
      <c r="CH12" s="167" t="str">
        <f t="array" ref="CH12">IFERROR(IF(LEN($AD12)=0,"",IF(CH$7="h","h",INDEX($W$11:$W$25,SMALL(IF((CH$8&gt;=$L$11:$L$25)*(CH$8&lt;=$S$11:$S$25)*($D$11:$D$25=$AD12)*($C$11:$C$25=1),ROW($W$11:$W$25)-ROW(INDEX($W$11:$W$25,1,1))+1),1)))),"")</f>
        <v/>
      </c>
      <c r="CI12" s="167" t="str">
        <f t="array" ref="CI12">IFERROR(IF(LEN($AD12)=0,"",IF(CI$7="h","h",INDEX($W$11:$W$25,SMALL(IF((CI$8&gt;=$L$11:$L$25)*(CI$8&lt;=$S$11:$S$25)*($D$11:$D$25=$AD12)*($C$11:$C$25=1),ROW($W$11:$W$25)-ROW(INDEX($W$11:$W$25,1,1))+1),1)))),"")</f>
        <v/>
      </c>
      <c r="CJ12" s="167" t="str">
        <f t="array" ref="CJ12">IFERROR(IF(LEN($AD12)=0,"",IF(CJ$7="h","h",INDEX($W$11:$W$25,SMALL(IF((CJ$8&gt;=$L$11:$L$25)*(CJ$8&lt;=$S$11:$S$25)*($D$11:$D$25=$AD12)*($C$11:$C$25=1),ROW($W$11:$W$25)-ROW(INDEX($W$11:$W$25,1,1))+1),1)))),"")</f>
        <v>h</v>
      </c>
      <c r="CK12" s="167" t="str">
        <f t="array" ref="CK12">IFERROR(IF(LEN($AD12)=0,"",IF(CK$7="h","h",INDEX($W$11:$W$25,SMALL(IF((CK$8&gt;=$L$11:$L$25)*(CK$8&lt;=$S$11:$S$25)*($D$11:$D$25=$AD12)*($C$11:$C$25=1),ROW($W$11:$W$25)-ROW(INDEX($W$11:$W$25,1,1))+1),1)))),"")</f>
        <v>h</v>
      </c>
      <c r="CL12" s="167" t="str">
        <f t="array" ref="CL12">IFERROR(IF(LEN($AD12)=0,"",IF(CL$7="h","h",INDEX($W$11:$W$25,SMALL(IF((CL$8&gt;=$L$11:$L$25)*(CL$8&lt;=$S$11:$S$25)*($D$11:$D$25=$AD12)*($C$11:$C$25=1),ROW($W$11:$W$25)-ROW(INDEX($W$11:$W$25,1,1))+1),1)))),"")</f>
        <v/>
      </c>
      <c r="CM12" s="167" t="str">
        <f t="array" ref="CM12">IFERROR(IF(LEN($AD12)=0,"",IF(CM$7="h","h",INDEX($W$11:$W$25,SMALL(IF((CM$8&gt;=$L$11:$L$25)*(CM$8&lt;=$S$11:$S$25)*($D$11:$D$25=$AD12)*($C$11:$C$25=1),ROW($W$11:$W$25)-ROW(INDEX($W$11:$W$25,1,1))+1),1)))),"")</f>
        <v/>
      </c>
      <c r="CN12" s="167" t="str">
        <f t="array" ref="CN12">IFERROR(IF(LEN($AD12)=0,"",IF(CN$7="h","h",INDEX($W$11:$W$25,SMALL(IF((CN$8&gt;=$L$11:$L$25)*(CN$8&lt;=$S$11:$S$25)*($D$11:$D$25=$AD12)*($C$11:$C$25=1),ROW($W$11:$W$25)-ROW(INDEX($W$11:$W$25,1,1))+1),1)))),"")</f>
        <v/>
      </c>
      <c r="CO12" s="167" t="str">
        <f t="array" ref="CO12">IFERROR(IF(LEN($AD12)=0,"",IF(CO$7="h","h",INDEX($W$11:$W$25,SMALL(IF((CO$8&gt;=$L$11:$L$25)*(CO$8&lt;=$S$11:$S$25)*($D$11:$D$25=$AD12)*($C$11:$C$25=1),ROW($W$11:$W$25)-ROW(INDEX($W$11:$W$25,1,1))+1),1)))),"")</f>
        <v/>
      </c>
      <c r="CP12" s="15"/>
      <c r="CQ12" s="395" t="s">
        <v>80</v>
      </c>
      <c r="CR12" s="16"/>
      <c r="CS12" s="15"/>
      <c r="CT12" s="16">
        <f t="shared" si="17"/>
        <v>0</v>
      </c>
      <c r="CU12" s="16">
        <f>IFERROR(IF(OR(F12=Employee!$G$8,U12=Employee!$G$8),1,0),0)</f>
        <v>1</v>
      </c>
      <c r="CV12" s="16">
        <f t="shared" si="18"/>
        <v>0</v>
      </c>
      <c r="CW12" s="15"/>
      <c r="CX12" s="362" t="s">
        <v>98</v>
      </c>
      <c r="CY12" s="398"/>
      <c r="CZ12" s="399"/>
      <c r="DA12" s="400"/>
      <c r="DB12" s="363"/>
      <c r="DC12" s="363"/>
      <c r="DD12" s="363"/>
      <c r="DE12" s="363"/>
      <c r="DF12" s="363"/>
      <c r="DG12" s="363"/>
      <c r="DH12" s="363"/>
      <c r="DI12" s="363"/>
      <c r="DJ12" s="363"/>
      <c r="DK12" s="363"/>
      <c r="DL12" s="363"/>
      <c r="DM12" s="363"/>
      <c r="DN12" s="363"/>
      <c r="DO12" s="363"/>
      <c r="DP12" s="363"/>
      <c r="DQ12" s="363"/>
      <c r="DR12" s="363"/>
      <c r="DS12" s="363"/>
      <c r="DT12" s="363"/>
      <c r="DU12" s="363"/>
      <c r="DV12" s="363"/>
      <c r="DW12" s="363"/>
      <c r="DX12" s="363"/>
      <c r="DY12" s="363"/>
      <c r="DZ12" s="363"/>
      <c r="EA12" s="363"/>
      <c r="EB12" s="364"/>
      <c r="EC12" s="15"/>
      <c r="ED12" s="407" t="s">
        <v>108</v>
      </c>
      <c r="EE12" s="407"/>
      <c r="EF12" s="375" t="s">
        <v>140</v>
      </c>
      <c r="EG12" s="375" t="s">
        <v>141</v>
      </c>
      <c r="EH12" s="375" t="s">
        <v>142</v>
      </c>
      <c r="EI12" s="375" t="s">
        <v>143</v>
      </c>
      <c r="EJ12" s="375" t="s">
        <v>144</v>
      </c>
      <c r="EK12" s="375" t="s">
        <v>145</v>
      </c>
      <c r="EL12" s="375" t="s">
        <v>146</v>
      </c>
      <c r="EM12" s="375" t="s">
        <v>147</v>
      </c>
      <c r="EN12" s="375" t="s">
        <v>148</v>
      </c>
      <c r="EO12" s="375" t="s">
        <v>149</v>
      </c>
      <c r="EP12" s="88"/>
      <c r="EQ12" s="66">
        <f>IFERROR(IF(OR(LEN(Calendar!$I$5)=0,Calendar!$I$5="All"),1,IF($V12=Calendar!$I$5,1,0)),0)</f>
        <v>1</v>
      </c>
      <c r="ER12" s="16">
        <f>IFERROR(IF(OR(LEN(Calendar!$I$7)=0,Calendar!$I$7="All"),1,IF($E12=Calendar!$I$7,1,0)),0)</f>
        <v>1</v>
      </c>
      <c r="ES12" s="18">
        <f t="shared" si="19"/>
        <v>1</v>
      </c>
      <c r="ET12" s="307"/>
      <c r="EU12" s="300" t="s">
        <v>126</v>
      </c>
      <c r="EV12" s="16">
        <f>IFERROR(Calendar!E5,"")</f>
        <v>2022</v>
      </c>
      <c r="EW12" s="88"/>
      <c r="EX12" s="111" t="s">
        <v>129</v>
      </c>
      <c r="EY12" s="16">
        <f>IFERROR(IF(EV13=12,EV12+1,EV12),"")</f>
        <v>2022</v>
      </c>
      <c r="EZ12" s="88"/>
      <c r="FA12" s="88"/>
      <c r="FB12" s="15"/>
      <c r="FC12" s="15"/>
      <c r="FD12" s="15"/>
      <c r="FE12" s="15"/>
      <c r="FF12" s="395" t="s">
        <v>118</v>
      </c>
      <c r="FG12" s="395" t="s">
        <v>12</v>
      </c>
      <c r="FH12" s="395" t="s">
        <v>11</v>
      </c>
      <c r="FI12" s="15"/>
      <c r="FJ12" s="375" t="s">
        <v>100</v>
      </c>
      <c r="FL12" s="375" t="s">
        <v>100</v>
      </c>
    </row>
    <row r="13" spans="2:168" ht="15" customHeight="1" x14ac:dyDescent="0.25">
      <c r="B13" s="375">
        <v>3</v>
      </c>
      <c r="C13" s="375">
        <f>IFERROR(IF(OR(INDEX(TableReg[],$B13,D$9)="",INDEX(TableReg[],$B13,E$9)="",INDEX(TableReg[],$B13,F$9)="",INDEX(TableReg[],$B13,G$9)="",INDEX(TableReg[],$B13,H$9)=""),0,1),"")</f>
        <v>1</v>
      </c>
      <c r="D13" s="69" t="str">
        <f>IFERROR(IF($C13=1,INDEX(TableReg[],$B13,D$9),""),"")</f>
        <v>Laila Robinson</v>
      </c>
      <c r="E13" s="68" t="str">
        <f>IFERROR(IF($C13=1,INDEX(TableReg[],$B13,E$9),""),"")</f>
        <v>Unpaid Leave</v>
      </c>
      <c r="F13" s="68">
        <f>IFERROR(IF($C13=1,INDEX(TableReg[],$B13,F$9),""),"")</f>
        <v>2022</v>
      </c>
      <c r="G13" s="68">
        <f>IFERROR(IF($C13=1,INDEX(TableReg[],$B13,G$9),""),"")</f>
        <v>1</v>
      </c>
      <c r="H13" s="68">
        <f>IFERROR(IF($C13=1,INDEX(TableReg[],$B13,H$9),""),"")</f>
        <v>8</v>
      </c>
      <c r="I13" s="368">
        <f>IFERROR(IF($C13&lt;&gt;1,"",INDEX(TableReg[],$B13,J$9)),"")</f>
        <v>10</v>
      </c>
      <c r="J13" s="368">
        <f t="shared" si="4"/>
        <v>10</v>
      </c>
      <c r="K13" s="68" t="str">
        <f>IFERROR(IF(INDEX(TableReg[],$B13,K$9)="","",INDEX(TableReg[],$B13,K$9)),"")</f>
        <v/>
      </c>
      <c r="L13" s="369">
        <f t="shared" si="5"/>
        <v>44569</v>
      </c>
      <c r="M13" s="369" t="str">
        <f t="shared" si="6"/>
        <v>Sat</v>
      </c>
      <c r="N13" s="369" t="str">
        <f>IFERROR(IF(OR(COUNTIF(Holidays,L13)&gt;0,INDEX(Dashboard!$I$20:$I$26,MATCH(M13,Dashboard!$H$20:$H$26,0))="No"),"h",""),"")</f>
        <v>h</v>
      </c>
      <c r="O13" s="369">
        <f t="shared" si="7"/>
        <v>44586</v>
      </c>
      <c r="P13" s="369" t="str">
        <f t="shared" si="8"/>
        <v>Tue</v>
      </c>
      <c r="Q13" s="369" t="str">
        <f>IFERROR(IF(OR(COUNTIF(Holidays,O13)&gt;0,INDEX(Dashboard!$I$20:$I$26,MATCH(P13,Dashboard!$H$20:$H$26,0))="No"),"h",""),"")</f>
        <v/>
      </c>
      <c r="R13" s="369">
        <f t="shared" si="9"/>
        <v>44586</v>
      </c>
      <c r="S13" s="370">
        <f t="shared" si="10"/>
        <v>44585</v>
      </c>
      <c r="T13" s="167">
        <f t="shared" si="11"/>
        <v>1</v>
      </c>
      <c r="U13" s="68">
        <f t="shared" si="12"/>
        <v>2022</v>
      </c>
      <c r="V13" s="167" t="str">
        <f>IFERROR(IF(INDEX(EmployeeList!$C$7:$C$21,MATCH(D13,EmployeeList!$B$7:$B$21,0))="","",INDEX(EmployeeList!$C$7:$C$21,MATCH(D13,EmployeeList!$B$7:$B$21,0))),"")</f>
        <v>Marketing</v>
      </c>
      <c r="W13" s="68">
        <f t="shared" si="13"/>
        <v>3</v>
      </c>
      <c r="X13" s="68" t="str">
        <f>IFERROR(IF(C13&lt;&gt;1,"",IF(Calendar!$M$7=$EX$18,Calc!D13&amp;" - "&amp;Calc!V13,IF(Calendar!$M$7=$EX$19,Calc!D13&amp;" - "&amp;Calc!E13,Calc!D13))),"")</f>
        <v>Laila Robinson</v>
      </c>
      <c r="Y13" s="68" t="str">
        <f t="shared" si="14"/>
        <v>Same</v>
      </c>
      <c r="Z13" s="382">
        <f t="shared" si="15"/>
        <v>10</v>
      </c>
      <c r="AA13" s="381">
        <f t="shared" si="16"/>
        <v>0</v>
      </c>
      <c r="AB13" s="15"/>
      <c r="AC13" s="67">
        <v>3</v>
      </c>
      <c r="AD13" s="69" t="str">
        <f>IFERROR(IF(INDEX(TableEmployeeList[],$AC13,$AD$9)="","",INDEX(TableEmployeeList[],$AC13,$AD$9)),"")</f>
        <v>Vincent Collins</v>
      </c>
      <c r="AE13" s="68" t="str">
        <f t="array" ref="AE13">IFERROR(IF(LEN($AD13)=0,"",IF(AE$7="h","h",INDEX($W$11:$W$25,SMALL(IF((AE$8&gt;=$L$11:$L$25)*(AE$8&lt;=$S$11:$S$25)*($D$11:$D$25=$AD13)*($C$11:$C$25=1),ROW($W$11:$W$25)-ROW(INDEX($W$11:$W$25,1,1))+1),1)))),"")</f>
        <v>h</v>
      </c>
      <c r="AF13" s="68" t="str">
        <f t="array" ref="AF13">IFERROR(IF(LEN($AD13)=0,"",IF(AF$7="h","h",INDEX($W$11:$W$25,SMALL(IF((AF$8&gt;=$L$11:$L$25)*(AF$8&lt;=$S$11:$S$25)*($D$11:$D$25=$AD13)*($C$11:$C$25=1),ROW($W$11:$W$25)-ROW(INDEX($W$11:$W$25,1,1))+1),1)))),"")</f>
        <v>h</v>
      </c>
      <c r="AG13" s="68">
        <f t="array" ref="AG13">IFERROR(IF(LEN($AD13)=0,"",IF(AG$7="h","h",INDEX($W$11:$W$25,SMALL(IF((AG$8&gt;=$L$11:$L$25)*(AG$8&lt;=$S$11:$S$25)*($D$11:$D$25=$AD13)*($C$11:$C$25=1),ROW($W$11:$W$25)-ROW(INDEX($W$11:$W$25,1,1))+1),1)))),"")</f>
        <v>2</v>
      </c>
      <c r="AH13" s="68">
        <f t="array" ref="AH13">IFERROR(IF(LEN($AD13)=0,"",IF(AH$7="h","h",INDEX($W$11:$W$25,SMALL(IF((AH$8&gt;=$L$11:$L$25)*(AH$8&lt;=$S$11:$S$25)*($D$11:$D$25=$AD13)*($C$11:$C$25=1),ROW($W$11:$W$25)-ROW(INDEX($W$11:$W$25,1,1))+1),1)))),"")</f>
        <v>2</v>
      </c>
      <c r="AI13" s="68" t="str">
        <f t="array" ref="AI13">IFERROR(IF(LEN($AD13)=0,"",IF(AI$7="h","h",INDEX($W$11:$W$25,SMALL(IF((AI$8&gt;=$L$11:$L$25)*(AI$8&lt;=$S$11:$S$25)*($D$11:$D$25=$AD13)*($C$11:$C$25=1),ROW($W$11:$W$25)-ROW(INDEX($W$11:$W$25,1,1))+1),1)))),"")</f>
        <v/>
      </c>
      <c r="AJ13" s="68" t="str">
        <f t="array" ref="AJ13">IFERROR(IF(LEN($AD13)=0,"",IF(AJ$7="h","h",INDEX($W$11:$W$25,SMALL(IF((AJ$8&gt;=$L$11:$L$25)*(AJ$8&lt;=$S$11:$S$25)*($D$11:$D$25=$AD13)*($C$11:$C$25=1),ROW($W$11:$W$25)-ROW(INDEX($W$11:$W$25,1,1))+1),1)))),"")</f>
        <v/>
      </c>
      <c r="AK13" s="68" t="str">
        <f t="array" ref="AK13">IFERROR(IF(LEN($AD13)=0,"",IF(AK$7="h","h",INDEX($W$11:$W$25,SMALL(IF((AK$8&gt;=$L$11:$L$25)*(AK$8&lt;=$S$11:$S$25)*($D$11:$D$25=$AD13)*($C$11:$C$25=1),ROW($W$11:$W$25)-ROW(INDEX($W$11:$W$25,1,1))+1),1)))),"")</f>
        <v/>
      </c>
      <c r="AL13" s="68" t="str">
        <f t="array" ref="AL13">IFERROR(IF(LEN($AD13)=0,"",IF(AL$7="h","h",INDEX($W$11:$W$25,SMALL(IF((AL$8&gt;=$L$11:$L$25)*(AL$8&lt;=$S$11:$S$25)*($D$11:$D$25=$AD13)*($C$11:$C$25=1),ROW($W$11:$W$25)-ROW(INDEX($W$11:$W$25,1,1))+1),1)))),"")</f>
        <v>h</v>
      </c>
      <c r="AM13" s="68" t="str">
        <f t="array" ref="AM13">IFERROR(IF(LEN($AD13)=0,"",IF(AM$7="h","h",INDEX($W$11:$W$25,SMALL(IF((AM$8&gt;=$L$11:$L$25)*(AM$8&lt;=$S$11:$S$25)*($D$11:$D$25=$AD13)*($C$11:$C$25=1),ROW($W$11:$W$25)-ROW(INDEX($W$11:$W$25,1,1))+1),1)))),"")</f>
        <v>h</v>
      </c>
      <c r="AN13" s="68" t="str">
        <f t="array" ref="AN13">IFERROR(IF(LEN($AD13)=0,"",IF(AN$7="h","h",INDEX($W$11:$W$25,SMALL(IF((AN$8&gt;=$L$11:$L$25)*(AN$8&lt;=$S$11:$S$25)*($D$11:$D$25=$AD13)*($C$11:$C$25=1),ROW($W$11:$W$25)-ROW(INDEX($W$11:$W$25,1,1))+1),1)))),"")</f>
        <v/>
      </c>
      <c r="AO13" s="68" t="str">
        <f t="array" ref="AO13">IFERROR(IF(LEN($AD13)=0,"",IF(AO$7="h","h",INDEX($W$11:$W$25,SMALL(IF((AO$8&gt;=$L$11:$L$25)*(AO$8&lt;=$S$11:$S$25)*($D$11:$D$25=$AD13)*($C$11:$C$25=1),ROW($W$11:$W$25)-ROW(INDEX($W$11:$W$25,1,1))+1),1)))),"")</f>
        <v/>
      </c>
      <c r="AP13" s="68" t="str">
        <f t="array" ref="AP13">IFERROR(IF(LEN($AD13)=0,"",IF(AP$7="h","h",INDEX($W$11:$W$25,SMALL(IF((AP$8&gt;=$L$11:$L$25)*(AP$8&lt;=$S$11:$S$25)*($D$11:$D$25=$AD13)*($C$11:$C$25=1),ROW($W$11:$W$25)-ROW(INDEX($W$11:$W$25,1,1))+1),1)))),"")</f>
        <v/>
      </c>
      <c r="AQ13" s="68" t="str">
        <f t="array" ref="AQ13">IFERROR(IF(LEN($AD13)=0,"",IF(AQ$7="h","h",INDEX($W$11:$W$25,SMALL(IF((AQ$8&gt;=$L$11:$L$25)*(AQ$8&lt;=$S$11:$S$25)*($D$11:$D$25=$AD13)*($C$11:$C$25=1),ROW($W$11:$W$25)-ROW(INDEX($W$11:$W$25,1,1))+1),1)))),"")</f>
        <v/>
      </c>
      <c r="AR13" s="68" t="str">
        <f t="array" ref="AR13">IFERROR(IF(LEN($AD13)=0,"",IF(AR$7="h","h",INDEX($W$11:$W$25,SMALL(IF((AR$8&gt;=$L$11:$L$25)*(AR$8&lt;=$S$11:$S$25)*($D$11:$D$25=$AD13)*($C$11:$C$25=1),ROW($W$11:$W$25)-ROW(INDEX($W$11:$W$25,1,1))+1),1)))),"")</f>
        <v/>
      </c>
      <c r="AS13" s="68" t="str">
        <f t="array" ref="AS13">IFERROR(IF(LEN($AD13)=0,"",IF(AS$7="h","h",INDEX($W$11:$W$25,SMALL(IF((AS$8&gt;=$L$11:$L$25)*(AS$8&lt;=$S$11:$S$25)*($D$11:$D$25=$AD13)*($C$11:$C$25=1),ROW($W$11:$W$25)-ROW(INDEX($W$11:$W$25,1,1))+1),1)))),"")</f>
        <v>h</v>
      </c>
      <c r="AT13" s="68" t="str">
        <f t="array" ref="AT13">IFERROR(IF(LEN($AD13)=0,"",IF(AT$7="h","h",INDEX($W$11:$W$25,SMALL(IF((AT$8&gt;=$L$11:$L$25)*(AT$8&lt;=$S$11:$S$25)*($D$11:$D$25=$AD13)*($C$11:$C$25=1),ROW($W$11:$W$25)-ROW(INDEX($W$11:$W$25,1,1))+1),1)))),"")</f>
        <v>h</v>
      </c>
      <c r="AU13" s="68" t="str">
        <f t="array" ref="AU13">IFERROR(IF(LEN($AD13)=0,"",IF(AU$7="h","h",INDEX($W$11:$W$25,SMALL(IF((AU$8&gt;=$L$11:$L$25)*(AU$8&lt;=$S$11:$S$25)*($D$11:$D$25=$AD13)*($C$11:$C$25=1),ROW($W$11:$W$25)-ROW(INDEX($W$11:$W$25,1,1))+1),1)))),"")</f>
        <v>h</v>
      </c>
      <c r="AV13" s="68" t="str">
        <f t="array" ref="AV13">IFERROR(IF(LEN($AD13)=0,"",IF(AV$7="h","h",INDEX($W$11:$W$25,SMALL(IF((AV$8&gt;=$L$11:$L$25)*(AV$8&lt;=$S$11:$S$25)*($D$11:$D$25=$AD13)*($C$11:$C$25=1),ROW($W$11:$W$25)-ROW(INDEX($W$11:$W$25,1,1))+1),1)))),"")</f>
        <v/>
      </c>
      <c r="AW13" s="68" t="str">
        <f t="array" ref="AW13">IFERROR(IF(LEN($AD13)=0,"",IF(AW$7="h","h",INDEX($W$11:$W$25,SMALL(IF((AW$8&gt;=$L$11:$L$25)*(AW$8&lt;=$S$11:$S$25)*($D$11:$D$25=$AD13)*($C$11:$C$25=1),ROW($W$11:$W$25)-ROW(INDEX($W$11:$W$25,1,1))+1),1)))),"")</f>
        <v/>
      </c>
      <c r="AX13" s="68" t="str">
        <f t="array" ref="AX13">IFERROR(IF(LEN($AD13)=0,"",IF(AX$7="h","h",INDEX($W$11:$W$25,SMALL(IF((AX$8&gt;=$L$11:$L$25)*(AX$8&lt;=$S$11:$S$25)*($D$11:$D$25=$AD13)*($C$11:$C$25=1),ROW($W$11:$W$25)-ROW(INDEX($W$11:$W$25,1,1))+1),1)))),"")</f>
        <v/>
      </c>
      <c r="AY13" s="68" t="str">
        <f t="array" ref="AY13">IFERROR(IF(LEN($AD13)=0,"",IF(AY$7="h","h",INDEX($W$11:$W$25,SMALL(IF((AY$8&gt;=$L$11:$L$25)*(AY$8&lt;=$S$11:$S$25)*($D$11:$D$25=$AD13)*($C$11:$C$25=1),ROW($W$11:$W$25)-ROW(INDEX($W$11:$W$25,1,1))+1),1)))),"")</f>
        <v/>
      </c>
      <c r="AZ13" s="68" t="str">
        <f t="array" ref="AZ13">IFERROR(IF(LEN($AD13)=0,"",IF(AZ$7="h","h",INDEX($W$11:$W$25,SMALL(IF((AZ$8&gt;=$L$11:$L$25)*(AZ$8&lt;=$S$11:$S$25)*($D$11:$D$25=$AD13)*($C$11:$C$25=1),ROW($W$11:$W$25)-ROW(INDEX($W$11:$W$25,1,1))+1),1)))),"")</f>
        <v>h</v>
      </c>
      <c r="BA13" s="68" t="str">
        <f t="array" ref="BA13">IFERROR(IF(LEN($AD13)=0,"",IF(BA$7="h","h",INDEX($W$11:$W$25,SMALL(IF((BA$8&gt;=$L$11:$L$25)*(BA$8&lt;=$S$11:$S$25)*($D$11:$D$25=$AD13)*($C$11:$C$25=1),ROW($W$11:$W$25)-ROW(INDEX($W$11:$W$25,1,1))+1),1)))),"")</f>
        <v>h</v>
      </c>
      <c r="BB13" s="68" t="str">
        <f t="array" ref="BB13">IFERROR(IF(LEN($AD13)=0,"",IF(BB$7="h","h",INDEX($W$11:$W$25,SMALL(IF((BB$8&gt;=$L$11:$L$25)*(BB$8&lt;=$S$11:$S$25)*($D$11:$D$25=$AD13)*($C$11:$C$25=1),ROW($W$11:$W$25)-ROW(INDEX($W$11:$W$25,1,1))+1),1)))),"")</f>
        <v/>
      </c>
      <c r="BC13" s="68" t="str">
        <f t="array" ref="BC13">IFERROR(IF(LEN($AD13)=0,"",IF(BC$7="h","h",INDEX($W$11:$W$25,SMALL(IF((BC$8&gt;=$L$11:$L$25)*(BC$8&lt;=$S$11:$S$25)*($D$11:$D$25=$AD13)*($C$11:$C$25=1),ROW($W$11:$W$25)-ROW(INDEX($W$11:$W$25,1,1))+1),1)))),"")</f>
        <v/>
      </c>
      <c r="BD13" s="68" t="str">
        <f t="array" ref="BD13">IFERROR(IF(LEN($AD13)=0,"",IF(BD$7="h","h",INDEX($W$11:$W$25,SMALL(IF((BD$8&gt;=$L$11:$L$25)*(BD$8&lt;=$S$11:$S$25)*($D$11:$D$25=$AD13)*($C$11:$C$25=1),ROW($W$11:$W$25)-ROW(INDEX($W$11:$W$25,1,1))+1),1)))),"")</f>
        <v/>
      </c>
      <c r="BE13" s="68" t="str">
        <f t="array" ref="BE13">IFERROR(IF(LEN($AD13)=0,"",IF(BE$7="h","h",INDEX($W$11:$W$25,SMALL(IF((BE$8&gt;=$L$11:$L$25)*(BE$8&lt;=$S$11:$S$25)*($D$11:$D$25=$AD13)*($C$11:$C$25=1),ROW($W$11:$W$25)-ROW(INDEX($W$11:$W$25,1,1))+1),1)))),"")</f>
        <v/>
      </c>
      <c r="BF13" s="68" t="str">
        <f t="array" ref="BF13">IFERROR(IF(LEN($AD13)=0,"",IF(BF$7="h","h",INDEX($W$11:$W$25,SMALL(IF((BF$8&gt;=$L$11:$L$25)*(BF$8&lt;=$S$11:$S$25)*($D$11:$D$25=$AD13)*($C$11:$C$25=1),ROW($W$11:$W$25)-ROW(INDEX($W$11:$W$25,1,1))+1),1)))),"")</f>
        <v/>
      </c>
      <c r="BG13" s="68" t="str">
        <f t="array" ref="BG13">IFERROR(IF(LEN($AD13)=0,"",IF(BG$7="h","h",INDEX($W$11:$W$25,SMALL(IF((BG$8&gt;=$L$11:$L$25)*(BG$8&lt;=$S$11:$S$25)*($D$11:$D$25=$AD13)*($C$11:$C$25=1),ROW($W$11:$W$25)-ROW(INDEX($W$11:$W$25,1,1))+1),1)))),"")</f>
        <v>h</v>
      </c>
      <c r="BH13" s="68" t="str">
        <f t="array" ref="BH13">IFERROR(IF(LEN($AD13)=0,"",IF(BH$7="h","h",INDEX($W$11:$W$25,SMALL(IF((BH$8&gt;=$L$11:$L$25)*(BH$8&lt;=$S$11:$S$25)*($D$11:$D$25=$AD13)*($C$11:$C$25=1),ROW($W$11:$W$25)-ROW(INDEX($W$11:$W$25,1,1))+1),1)))),"")</f>
        <v>h</v>
      </c>
      <c r="BI13" s="70" t="str">
        <f t="array" ref="BI13">IFERROR(IF(LEN($AD13)=0,"",IF(BI$7="h","h",INDEX($W$11:$W$25,SMALL(IF((BI$8&gt;=$L$11:$L$25)*(BI$8&lt;=$S$11:$S$25)*($D$11:$D$25=$AD13)*($C$11:$C$25=1),ROW($W$11:$W$25)-ROW(INDEX($W$11:$W$25,1,1))+1),1)))),"")</f>
        <v/>
      </c>
      <c r="BJ13" s="536" t="str">
        <f t="array" ref="BJ13">IFERROR(IF(LEN($AD13)=0,"",IF(BJ$7="h","h",INDEX($W$11:$W$25,SMALL(IF((BJ$8&gt;=$L$11:$L$25)*(BJ$8&lt;=$S$11:$S$25)*($D$11:$D$25=$AD13)*($C$11:$C$25=1),ROW($W$11:$W$25)-ROW(INDEX($W$11:$W$25,1,1))+1),1)))),"")</f>
        <v/>
      </c>
      <c r="BK13" s="167" t="str">
        <f t="array" ref="BK13">IFERROR(IF(LEN($AD13)=0,"",IF(BK$7="h","h",INDEX($W$11:$W$25,SMALL(IF((BK$8&gt;=$L$11:$L$25)*(BK$8&lt;=$S$11:$S$25)*($D$11:$D$25=$AD13)*($C$11:$C$25=1),ROW($W$11:$W$25)-ROW(INDEX($W$11:$W$25,1,1))+1),1)))),"")</f>
        <v/>
      </c>
      <c r="BL13" s="167" t="str">
        <f t="array" ref="BL13">IFERROR(IF(LEN($AD13)=0,"",IF(BL$7="h","h",INDEX($W$11:$W$25,SMALL(IF((BL$8&gt;=$L$11:$L$25)*(BL$8&lt;=$S$11:$S$25)*($D$11:$D$25=$AD13)*($C$11:$C$25=1),ROW($W$11:$W$25)-ROW(INDEX($W$11:$W$25,1,1))+1),1)))),"")</f>
        <v/>
      </c>
      <c r="BM13" s="167" t="str">
        <f t="array" ref="BM13">IFERROR(IF(LEN($AD13)=0,"",IF(BM$7="h","h",INDEX($W$11:$W$25,SMALL(IF((BM$8&gt;=$L$11:$L$25)*(BM$8&lt;=$S$11:$S$25)*($D$11:$D$25=$AD13)*($C$11:$C$25=1),ROW($W$11:$W$25)-ROW(INDEX($W$11:$W$25,1,1))+1),1)))),"")</f>
        <v/>
      </c>
      <c r="BN13" s="167" t="str">
        <f t="array" ref="BN13">IFERROR(IF(LEN($AD13)=0,"",IF(BN$7="h","h",INDEX($W$11:$W$25,SMALL(IF((BN$8&gt;=$L$11:$L$25)*(BN$8&lt;=$S$11:$S$25)*($D$11:$D$25=$AD13)*($C$11:$C$25=1),ROW($W$11:$W$25)-ROW(INDEX($W$11:$W$25,1,1))+1),1)))),"")</f>
        <v/>
      </c>
      <c r="BO13" s="167" t="str">
        <f t="array" ref="BO13">IFERROR(IF(LEN($AD13)=0,"",IF(BO$7="h","h",INDEX($W$11:$W$25,SMALL(IF((BO$8&gt;=$L$11:$L$25)*(BO$8&lt;=$S$11:$S$25)*($D$11:$D$25=$AD13)*($C$11:$C$25=1),ROW($W$11:$W$25)-ROW(INDEX($W$11:$W$25,1,1))+1),1)))),"")</f>
        <v>h</v>
      </c>
      <c r="BP13" s="167" t="str">
        <f t="array" ref="BP13">IFERROR(IF(LEN($AD13)=0,"",IF(BP$7="h","h",INDEX($W$11:$W$25,SMALL(IF((BP$8&gt;=$L$11:$L$25)*(BP$8&lt;=$S$11:$S$25)*($D$11:$D$25=$AD13)*($C$11:$C$25=1),ROW($W$11:$W$25)-ROW(INDEX($W$11:$W$25,1,1))+1),1)))),"")</f>
        <v>h</v>
      </c>
      <c r="BQ13" s="167" t="str">
        <f t="array" ref="BQ13">IFERROR(IF(LEN($AD13)=0,"",IF(BQ$7="h","h",INDEX($W$11:$W$25,SMALL(IF((BQ$8&gt;=$L$11:$L$25)*(BQ$8&lt;=$S$11:$S$25)*($D$11:$D$25=$AD13)*($C$11:$C$25=1),ROW($W$11:$W$25)-ROW(INDEX($W$11:$W$25,1,1))+1),1)))),"")</f>
        <v/>
      </c>
      <c r="BR13" s="167" t="str">
        <f t="array" ref="BR13">IFERROR(IF(LEN($AD13)=0,"",IF(BR$7="h","h",INDEX($W$11:$W$25,SMALL(IF((BR$8&gt;=$L$11:$L$25)*(BR$8&lt;=$S$11:$S$25)*($D$11:$D$25=$AD13)*($C$11:$C$25=1),ROW($W$11:$W$25)-ROW(INDEX($W$11:$W$25,1,1))+1),1)))),"")</f>
        <v/>
      </c>
      <c r="BS13" s="167" t="str">
        <f t="array" ref="BS13">IFERROR(IF(LEN($AD13)=0,"",IF(BS$7="h","h",INDEX($W$11:$W$25,SMALL(IF((BS$8&gt;=$L$11:$L$25)*(BS$8&lt;=$S$11:$S$25)*($D$11:$D$25=$AD13)*($C$11:$C$25=1),ROW($W$11:$W$25)-ROW(INDEX($W$11:$W$25,1,1))+1),1)))),"")</f>
        <v/>
      </c>
      <c r="BT13" s="167" t="str">
        <f t="array" ref="BT13">IFERROR(IF(LEN($AD13)=0,"",IF(BT$7="h","h",INDEX($W$11:$W$25,SMALL(IF((BT$8&gt;=$L$11:$L$25)*(BT$8&lt;=$S$11:$S$25)*($D$11:$D$25=$AD13)*($C$11:$C$25=1),ROW($W$11:$W$25)-ROW(INDEX($W$11:$W$25,1,1))+1),1)))),"")</f>
        <v/>
      </c>
      <c r="BU13" s="167" t="str">
        <f t="array" ref="BU13">IFERROR(IF(LEN($AD13)=0,"",IF(BU$7="h","h",INDEX($W$11:$W$25,SMALL(IF((BU$8&gt;=$L$11:$L$25)*(BU$8&lt;=$S$11:$S$25)*($D$11:$D$25=$AD13)*($C$11:$C$25=1),ROW($W$11:$W$25)-ROW(INDEX($W$11:$W$25,1,1))+1),1)))),"")</f>
        <v/>
      </c>
      <c r="BV13" s="167" t="str">
        <f t="array" ref="BV13">IFERROR(IF(LEN($AD13)=0,"",IF(BV$7="h","h",INDEX($W$11:$W$25,SMALL(IF((BV$8&gt;=$L$11:$L$25)*(BV$8&lt;=$S$11:$S$25)*($D$11:$D$25=$AD13)*($C$11:$C$25=1),ROW($W$11:$W$25)-ROW(INDEX($W$11:$W$25,1,1))+1),1)))),"")</f>
        <v>h</v>
      </c>
      <c r="BW13" s="167" t="str">
        <f t="array" ref="BW13">IFERROR(IF(LEN($AD13)=0,"",IF(BW$7="h","h",INDEX($W$11:$W$25,SMALL(IF((BW$8&gt;=$L$11:$L$25)*(BW$8&lt;=$S$11:$S$25)*($D$11:$D$25=$AD13)*($C$11:$C$25=1),ROW($W$11:$W$25)-ROW(INDEX($W$11:$W$25,1,1))+1),1)))),"")</f>
        <v>h</v>
      </c>
      <c r="BX13" s="167" t="str">
        <f t="array" ref="BX13">IFERROR(IF(LEN($AD13)=0,"",IF(BX$7="h","h",INDEX($W$11:$W$25,SMALL(IF((BX$8&gt;=$L$11:$L$25)*(BX$8&lt;=$S$11:$S$25)*($D$11:$D$25=$AD13)*($C$11:$C$25=1),ROW($W$11:$W$25)-ROW(INDEX($W$11:$W$25,1,1))+1),1)))),"")</f>
        <v/>
      </c>
      <c r="BY13" s="167" t="str">
        <f t="array" ref="BY13">IFERROR(IF(LEN($AD13)=0,"",IF(BY$7="h","h",INDEX($W$11:$W$25,SMALL(IF((BY$8&gt;=$L$11:$L$25)*(BY$8&lt;=$S$11:$S$25)*($D$11:$D$25=$AD13)*($C$11:$C$25=1),ROW($W$11:$W$25)-ROW(INDEX($W$11:$W$25,1,1))+1),1)))),"")</f>
        <v/>
      </c>
      <c r="BZ13" s="167" t="str">
        <f t="array" ref="BZ13">IFERROR(IF(LEN($AD13)=0,"",IF(BZ$7="h","h",INDEX($W$11:$W$25,SMALL(IF((BZ$8&gt;=$L$11:$L$25)*(BZ$8&lt;=$S$11:$S$25)*($D$11:$D$25=$AD13)*($C$11:$C$25=1),ROW($W$11:$W$25)-ROW(INDEX($W$11:$W$25,1,1))+1),1)))),"")</f>
        <v/>
      </c>
      <c r="CA13" s="167" t="str">
        <f t="array" ref="CA13">IFERROR(IF(LEN($AD13)=0,"",IF(CA$7="h","h",INDEX($W$11:$W$25,SMALL(IF((CA$8&gt;=$L$11:$L$25)*(CA$8&lt;=$S$11:$S$25)*($D$11:$D$25=$AD13)*($C$11:$C$25=1),ROW($W$11:$W$25)-ROW(INDEX($W$11:$W$25,1,1))+1),1)))),"")</f>
        <v/>
      </c>
      <c r="CB13" s="167" t="str">
        <f t="array" ref="CB13">IFERROR(IF(LEN($AD13)=0,"",IF(CB$7="h","h",INDEX($W$11:$W$25,SMALL(IF((CB$8&gt;=$L$11:$L$25)*(CB$8&lt;=$S$11:$S$25)*($D$11:$D$25=$AD13)*($C$11:$C$25=1),ROW($W$11:$W$25)-ROW(INDEX($W$11:$W$25,1,1))+1),1)))),"")</f>
        <v/>
      </c>
      <c r="CC13" s="167" t="str">
        <f t="array" ref="CC13">IFERROR(IF(LEN($AD13)=0,"",IF(CC$7="h","h",INDEX($W$11:$W$25,SMALL(IF((CC$8&gt;=$L$11:$L$25)*(CC$8&lt;=$S$11:$S$25)*($D$11:$D$25=$AD13)*($C$11:$C$25=1),ROW($W$11:$W$25)-ROW(INDEX($W$11:$W$25,1,1))+1),1)))),"")</f>
        <v>h</v>
      </c>
      <c r="CD13" s="167" t="str">
        <f t="array" ref="CD13">IFERROR(IF(LEN($AD13)=0,"",IF(CD$7="h","h",INDEX($W$11:$W$25,SMALL(IF((CD$8&gt;=$L$11:$L$25)*(CD$8&lt;=$S$11:$S$25)*($D$11:$D$25=$AD13)*($C$11:$C$25=1),ROW($W$11:$W$25)-ROW(INDEX($W$11:$W$25,1,1))+1),1)))),"")</f>
        <v>h</v>
      </c>
      <c r="CE13" s="167" t="str">
        <f t="array" ref="CE13">IFERROR(IF(LEN($AD13)=0,"",IF(CE$7="h","h",INDEX($W$11:$W$25,SMALL(IF((CE$8&gt;=$L$11:$L$25)*(CE$8&lt;=$S$11:$S$25)*($D$11:$D$25=$AD13)*($C$11:$C$25=1),ROW($W$11:$W$25)-ROW(INDEX($W$11:$W$25,1,1))+1),1)))),"")</f>
        <v>h</v>
      </c>
      <c r="CF13" s="167" t="str">
        <f t="array" ref="CF13">IFERROR(IF(LEN($AD13)=0,"",IF(CF$7="h","h",INDEX($W$11:$W$25,SMALL(IF((CF$8&gt;=$L$11:$L$25)*(CF$8&lt;=$S$11:$S$25)*($D$11:$D$25=$AD13)*($C$11:$C$25=1),ROW($W$11:$W$25)-ROW(INDEX($W$11:$W$25,1,1))+1),1)))),"")</f>
        <v/>
      </c>
      <c r="CG13" s="167" t="str">
        <f t="array" ref="CG13">IFERROR(IF(LEN($AD13)=0,"",IF(CG$7="h","h",INDEX($W$11:$W$25,SMALL(IF((CG$8&gt;=$L$11:$L$25)*(CG$8&lt;=$S$11:$S$25)*($D$11:$D$25=$AD13)*($C$11:$C$25=1),ROW($W$11:$W$25)-ROW(INDEX($W$11:$W$25,1,1))+1),1)))),"")</f>
        <v/>
      </c>
      <c r="CH13" s="167" t="str">
        <f t="array" ref="CH13">IFERROR(IF(LEN($AD13)=0,"",IF(CH$7="h","h",INDEX($W$11:$W$25,SMALL(IF((CH$8&gt;=$L$11:$L$25)*(CH$8&lt;=$S$11:$S$25)*($D$11:$D$25=$AD13)*($C$11:$C$25=1),ROW($W$11:$W$25)-ROW(INDEX($W$11:$W$25,1,1))+1),1)))),"")</f>
        <v/>
      </c>
      <c r="CI13" s="167" t="str">
        <f t="array" ref="CI13">IFERROR(IF(LEN($AD13)=0,"",IF(CI$7="h","h",INDEX($W$11:$W$25,SMALL(IF((CI$8&gt;=$L$11:$L$25)*(CI$8&lt;=$S$11:$S$25)*($D$11:$D$25=$AD13)*($C$11:$C$25=1),ROW($W$11:$W$25)-ROW(INDEX($W$11:$W$25,1,1))+1),1)))),"")</f>
        <v/>
      </c>
      <c r="CJ13" s="167" t="str">
        <f t="array" ref="CJ13">IFERROR(IF(LEN($AD13)=0,"",IF(CJ$7="h","h",INDEX($W$11:$W$25,SMALL(IF((CJ$8&gt;=$L$11:$L$25)*(CJ$8&lt;=$S$11:$S$25)*($D$11:$D$25=$AD13)*($C$11:$C$25=1),ROW($W$11:$W$25)-ROW(INDEX($W$11:$W$25,1,1))+1),1)))),"")</f>
        <v>h</v>
      </c>
      <c r="CK13" s="167" t="str">
        <f t="array" ref="CK13">IFERROR(IF(LEN($AD13)=0,"",IF(CK$7="h","h",INDEX($W$11:$W$25,SMALL(IF((CK$8&gt;=$L$11:$L$25)*(CK$8&lt;=$S$11:$S$25)*($D$11:$D$25=$AD13)*($C$11:$C$25=1),ROW($W$11:$W$25)-ROW(INDEX($W$11:$W$25,1,1))+1),1)))),"")</f>
        <v>h</v>
      </c>
      <c r="CL13" s="167" t="str">
        <f t="array" ref="CL13">IFERROR(IF(LEN($AD13)=0,"",IF(CL$7="h","h",INDEX($W$11:$W$25,SMALL(IF((CL$8&gt;=$L$11:$L$25)*(CL$8&lt;=$S$11:$S$25)*($D$11:$D$25=$AD13)*($C$11:$C$25=1),ROW($W$11:$W$25)-ROW(INDEX($W$11:$W$25,1,1))+1),1)))),"")</f>
        <v/>
      </c>
      <c r="CM13" s="167" t="str">
        <f t="array" ref="CM13">IFERROR(IF(LEN($AD13)=0,"",IF(CM$7="h","h",INDEX($W$11:$W$25,SMALL(IF((CM$8&gt;=$L$11:$L$25)*(CM$8&lt;=$S$11:$S$25)*($D$11:$D$25=$AD13)*($C$11:$C$25=1),ROW($W$11:$W$25)-ROW(INDEX($W$11:$W$25,1,1))+1),1)))),"")</f>
        <v/>
      </c>
      <c r="CN13" s="167" t="str">
        <f t="array" ref="CN13">IFERROR(IF(LEN($AD13)=0,"",IF(CN$7="h","h",INDEX($W$11:$W$25,SMALL(IF((CN$8&gt;=$L$11:$L$25)*(CN$8&lt;=$S$11:$S$25)*($D$11:$D$25=$AD13)*($C$11:$C$25=1),ROW($W$11:$W$25)-ROW(INDEX($W$11:$W$25,1,1))+1),1)))),"")</f>
        <v/>
      </c>
      <c r="CO13" s="167" t="str">
        <f t="array" ref="CO13">IFERROR(IF(LEN($AD13)=0,"",IF(CO$7="h","h",INDEX($W$11:$W$25,SMALL(IF((CO$8&gt;=$L$11:$L$25)*(CO$8&lt;=$S$11:$S$25)*($D$11:$D$25=$AD13)*($C$11:$C$25=1),ROW($W$11:$W$25)-ROW(INDEX($W$11:$W$25,1,1))+1),1)))),"")</f>
        <v/>
      </c>
      <c r="CP13" s="15"/>
      <c r="CQ13" s="16">
        <v>1</v>
      </c>
      <c r="CR13" s="17">
        <f t="shared" ref="CR13:CR24" si="20">IFERROR(DATE($CR$11,CQ13,1),"")</f>
        <v>44562</v>
      </c>
      <c r="CS13" s="15"/>
      <c r="CT13" s="16">
        <f t="shared" si="17"/>
        <v>0</v>
      </c>
      <c r="CU13" s="16">
        <f>IFERROR(IF(OR(F13=Employee!$G$8,U13=Employee!$G$8),1,0),0)</f>
        <v>1</v>
      </c>
      <c r="CV13" s="16">
        <f t="shared" si="18"/>
        <v>0</v>
      </c>
      <c r="CW13" s="15"/>
      <c r="CX13" s="76" t="s">
        <v>92</v>
      </c>
      <c r="CY13" s="311"/>
      <c r="CZ13" s="312"/>
      <c r="DA13" s="312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4"/>
      <c r="EC13" s="15"/>
      <c r="ED13" s="16" t="s">
        <v>179</v>
      </c>
      <c r="EE13" s="328"/>
      <c r="EF13" s="198">
        <f>StartYear</f>
        <v>2022</v>
      </c>
      <c r="EG13" s="198">
        <f t="shared" ref="EG13:EO13" si="21">EF13+1</f>
        <v>2023</v>
      </c>
      <c r="EH13" s="198">
        <f t="shared" si="21"/>
        <v>2024</v>
      </c>
      <c r="EI13" s="198">
        <f t="shared" si="21"/>
        <v>2025</v>
      </c>
      <c r="EJ13" s="198">
        <f t="shared" si="21"/>
        <v>2026</v>
      </c>
      <c r="EK13" s="198">
        <f t="shared" si="21"/>
        <v>2027</v>
      </c>
      <c r="EL13" s="198">
        <f t="shared" si="21"/>
        <v>2028</v>
      </c>
      <c r="EM13" s="198">
        <f t="shared" si="21"/>
        <v>2029</v>
      </c>
      <c r="EN13" s="198">
        <f t="shared" si="21"/>
        <v>2030</v>
      </c>
      <c r="EO13" s="198">
        <f t="shared" si="21"/>
        <v>2031</v>
      </c>
      <c r="EP13" s="88"/>
      <c r="EQ13" s="66">
        <f>IFERROR(IF(OR(LEN(Calendar!$I$5)=0,Calendar!$I$5="All"),1,IF($V13=Calendar!$I$5,1,0)),0)</f>
        <v>1</v>
      </c>
      <c r="ER13" s="16">
        <f>IFERROR(IF(OR(LEN(Calendar!$I$7)=0,Calendar!$I$7="All"),1,IF($E13=Calendar!$I$7,1,0)),0)</f>
        <v>1</v>
      </c>
      <c r="ES13" s="18">
        <f t="shared" si="19"/>
        <v>1</v>
      </c>
      <c r="ET13" s="307"/>
      <c r="EU13" s="300" t="s">
        <v>127</v>
      </c>
      <c r="EV13" s="16">
        <f>IFERROR(INDEX($FA$14:$FA$25,MATCH(Calendar!$E$7,Calc!$FB$14:$FB$25,0),1),"")</f>
        <v>1</v>
      </c>
      <c r="EW13" s="88"/>
      <c r="EX13" s="111" t="s">
        <v>130</v>
      </c>
      <c r="EY13" s="16">
        <f>IFERROR(IF(EV13=12,1,EV13+1),"")</f>
        <v>2</v>
      </c>
      <c r="EZ13" s="88"/>
      <c r="FA13" s="108" t="s">
        <v>80</v>
      </c>
      <c r="FB13" s="109"/>
      <c r="FC13" s="110"/>
      <c r="FD13" s="110"/>
      <c r="FE13" s="15"/>
      <c r="FF13" s="16">
        <v>1</v>
      </c>
      <c r="FG13" s="16">
        <v>1</v>
      </c>
      <c r="FH13" s="16">
        <f>StartYear</f>
        <v>2022</v>
      </c>
      <c r="FI13" s="15"/>
      <c r="FJ13" s="68" t="str">
        <f>IF(Dashboard!F20="","",Dashboard!F20)</f>
        <v>Sales</v>
      </c>
      <c r="FL13" s="16" t="str">
        <f t="array" ref="FL13">IFERROR(INDEX(types,SMALL(IF(LEN(types)&gt;0,ROW(types)-ROW(INDEX(types,1,1))+1),ROW(Dashboard!L20)-ROW(Dashboard!$L$19))),"")</f>
        <v>Vacation</v>
      </c>
    </row>
    <row r="14" spans="2:168" ht="15" customHeight="1" x14ac:dyDescent="0.25">
      <c r="B14" s="375">
        <v>4</v>
      </c>
      <c r="C14" s="375">
        <f>IFERROR(IF(OR(INDEX(TableReg[],$B14,D$9)="",INDEX(TableReg[],$B14,E$9)="",INDEX(TableReg[],$B14,F$9)="",INDEX(TableReg[],$B14,G$9)="",INDEX(TableReg[],$B14,H$9)=""),0,1),"")</f>
        <v>1</v>
      </c>
      <c r="D14" s="69" t="str">
        <f>IFERROR(IF($C14=1,INDEX(TableReg[],$B14,D$9),""),"")</f>
        <v>Kane Watts</v>
      </c>
      <c r="E14" s="68" t="str">
        <f>IFERROR(IF($C14=1,INDEX(TableReg[],$B14,E$9),""),"")</f>
        <v>Vacation</v>
      </c>
      <c r="F14" s="68">
        <f>IFERROR(IF($C14=1,INDEX(TableReg[],$B14,F$9),""),"")</f>
        <v>2022</v>
      </c>
      <c r="G14" s="68">
        <f>IFERROR(IF($C14=1,INDEX(TableReg[],$B14,G$9),""),"")</f>
        <v>1</v>
      </c>
      <c r="H14" s="68">
        <f>IFERROR(IF($C14=1,INDEX(TableReg[],$B14,H$9),""),"")</f>
        <v>11</v>
      </c>
      <c r="I14" s="368">
        <f>IFERROR(IF($C14&lt;&gt;1,"",INDEX(TableReg[],$B14,J$9)),"")</f>
        <v>10</v>
      </c>
      <c r="J14" s="368">
        <f t="shared" si="4"/>
        <v>10</v>
      </c>
      <c r="K14" s="68" t="str">
        <f>IFERROR(IF(INDEX(TableReg[],$B14,K$9)="","",INDEX(TableReg[],$B14,K$9)),"")</f>
        <v>No</v>
      </c>
      <c r="L14" s="369">
        <f t="shared" si="5"/>
        <v>44572</v>
      </c>
      <c r="M14" s="369" t="str">
        <f t="shared" si="6"/>
        <v>Tue</v>
      </c>
      <c r="N14" s="369" t="str">
        <f>IFERROR(IF(OR(COUNTIF(Holidays,L14)&gt;0,INDEX(Dashboard!$I$20:$I$26,MATCH(M14,Dashboard!$H$20:$H$26,0))="No"),"h",""),"")</f>
        <v/>
      </c>
      <c r="O14" s="369">
        <f t="shared" si="7"/>
        <v>44587</v>
      </c>
      <c r="P14" s="369" t="str">
        <f t="shared" si="8"/>
        <v>Wed</v>
      </c>
      <c r="Q14" s="369" t="str">
        <f>IFERROR(IF(OR(COUNTIF(Holidays,O14)&gt;0,INDEX(Dashboard!$I$20:$I$26,MATCH(P14,Dashboard!$H$20:$H$26,0))="No"),"h",""),"")</f>
        <v/>
      </c>
      <c r="R14" s="369">
        <f t="shared" si="9"/>
        <v>44587</v>
      </c>
      <c r="S14" s="370">
        <f t="shared" si="10"/>
        <v>44586</v>
      </c>
      <c r="T14" s="167">
        <f t="shared" si="11"/>
        <v>1</v>
      </c>
      <c r="U14" s="68">
        <f t="shared" si="12"/>
        <v>2022</v>
      </c>
      <c r="V14" s="167" t="str">
        <f>IFERROR(IF(INDEX(EmployeeList!$C$7:$C$21,MATCH(D14,EmployeeList!$B$7:$B$21,0))="","",INDEX(EmployeeList!$C$7:$C$21,MATCH(D14,EmployeeList!$B$7:$B$21,0))),"")</f>
        <v>Finance</v>
      </c>
      <c r="W14" s="68">
        <f t="shared" si="13"/>
        <v>1</v>
      </c>
      <c r="X14" s="68" t="str">
        <f>IFERROR(IF(C14&lt;&gt;1,"",IF(Calendar!$M$7=$EX$18,Calc!D14&amp;" - "&amp;Calc!V14,IF(Calendar!$M$7=$EX$19,Calc!D14&amp;" - "&amp;Calc!E14,Calc!D14))),"")</f>
        <v>Kane Watts</v>
      </c>
      <c r="Y14" s="68" t="str">
        <f t="shared" si="14"/>
        <v>Same</v>
      </c>
      <c r="Z14" s="382">
        <f t="shared" si="15"/>
        <v>10</v>
      </c>
      <c r="AA14" s="381">
        <f t="shared" si="16"/>
        <v>0</v>
      </c>
      <c r="AB14" s="15"/>
      <c r="AC14" s="67">
        <v>4</v>
      </c>
      <c r="AD14" s="69" t="str">
        <f>IFERROR(IF(INDEX(TableEmployeeList[],$AC14,$AD$9)="","",INDEX(TableEmployeeList[],$AC14,$AD$9)),"")</f>
        <v>Noah Kim</v>
      </c>
      <c r="AE14" s="68" t="str">
        <f t="array" ref="AE14">IFERROR(IF(LEN($AD14)=0,"",IF(AE$7="h","h",INDEX($W$11:$W$25,SMALL(IF((AE$8&gt;=$L$11:$L$25)*(AE$8&lt;=$S$11:$S$25)*($D$11:$D$25=$AD14)*($C$11:$C$25=1),ROW($W$11:$W$25)-ROW(INDEX($W$11:$W$25,1,1))+1),1)))),"")</f>
        <v>h</v>
      </c>
      <c r="AF14" s="68" t="str">
        <f t="array" ref="AF14">IFERROR(IF(LEN($AD14)=0,"",IF(AF$7="h","h",INDEX($W$11:$W$25,SMALL(IF((AF$8&gt;=$L$11:$L$25)*(AF$8&lt;=$S$11:$S$25)*($D$11:$D$25=$AD14)*($C$11:$C$25=1),ROW($W$11:$W$25)-ROW(INDEX($W$11:$W$25,1,1))+1),1)))),"")</f>
        <v>h</v>
      </c>
      <c r="AG14" s="68" t="str">
        <f t="array" ref="AG14">IFERROR(IF(LEN($AD14)=0,"",IF(AG$7="h","h",INDEX($W$11:$W$25,SMALL(IF((AG$8&gt;=$L$11:$L$25)*(AG$8&lt;=$S$11:$S$25)*($D$11:$D$25=$AD14)*($C$11:$C$25=1),ROW($W$11:$W$25)-ROW(INDEX($W$11:$W$25,1,1))+1),1)))),"")</f>
        <v/>
      </c>
      <c r="AH14" s="68" t="str">
        <f t="array" ref="AH14">IFERROR(IF(LEN($AD14)=0,"",IF(AH$7="h","h",INDEX($W$11:$W$25,SMALL(IF((AH$8&gt;=$L$11:$L$25)*(AH$8&lt;=$S$11:$S$25)*($D$11:$D$25=$AD14)*($C$11:$C$25=1),ROW($W$11:$W$25)-ROW(INDEX($W$11:$W$25,1,1))+1),1)))),"")</f>
        <v/>
      </c>
      <c r="AI14" s="68" t="str">
        <f t="array" ref="AI14">IFERROR(IF(LEN($AD14)=0,"",IF(AI$7="h","h",INDEX($W$11:$W$25,SMALL(IF((AI$8&gt;=$L$11:$L$25)*(AI$8&lt;=$S$11:$S$25)*($D$11:$D$25=$AD14)*($C$11:$C$25=1),ROW($W$11:$W$25)-ROW(INDEX($W$11:$W$25,1,1))+1),1)))),"")</f>
        <v/>
      </c>
      <c r="AJ14" s="68" t="str">
        <f t="array" ref="AJ14">IFERROR(IF(LEN($AD14)=0,"",IF(AJ$7="h","h",INDEX($W$11:$W$25,SMALL(IF((AJ$8&gt;=$L$11:$L$25)*(AJ$8&lt;=$S$11:$S$25)*($D$11:$D$25=$AD14)*($C$11:$C$25=1),ROW($W$11:$W$25)-ROW(INDEX($W$11:$W$25,1,1))+1),1)))),"")</f>
        <v/>
      </c>
      <c r="AK14" s="68" t="str">
        <f t="array" ref="AK14">IFERROR(IF(LEN($AD14)=0,"",IF(AK$7="h","h",INDEX($W$11:$W$25,SMALL(IF((AK$8&gt;=$L$11:$L$25)*(AK$8&lt;=$S$11:$S$25)*($D$11:$D$25=$AD14)*($C$11:$C$25=1),ROW($W$11:$W$25)-ROW(INDEX($W$11:$W$25,1,1))+1),1)))),"")</f>
        <v/>
      </c>
      <c r="AL14" s="68" t="str">
        <f t="array" ref="AL14">IFERROR(IF(LEN($AD14)=0,"",IF(AL$7="h","h",INDEX($W$11:$W$25,SMALL(IF((AL$8&gt;=$L$11:$L$25)*(AL$8&lt;=$S$11:$S$25)*($D$11:$D$25=$AD14)*($C$11:$C$25=1),ROW($W$11:$W$25)-ROW(INDEX($W$11:$W$25,1,1))+1),1)))),"")</f>
        <v>h</v>
      </c>
      <c r="AM14" s="68" t="str">
        <f t="array" ref="AM14">IFERROR(IF(LEN($AD14)=0,"",IF(AM$7="h","h",INDEX($W$11:$W$25,SMALL(IF((AM$8&gt;=$L$11:$L$25)*(AM$8&lt;=$S$11:$S$25)*($D$11:$D$25=$AD14)*($C$11:$C$25=1),ROW($W$11:$W$25)-ROW(INDEX($W$11:$W$25,1,1))+1),1)))),"")</f>
        <v>h</v>
      </c>
      <c r="AN14" s="68" t="str">
        <f t="array" ref="AN14">IFERROR(IF(LEN($AD14)=0,"",IF(AN$7="h","h",INDEX($W$11:$W$25,SMALL(IF((AN$8&gt;=$L$11:$L$25)*(AN$8&lt;=$S$11:$S$25)*($D$11:$D$25=$AD14)*($C$11:$C$25=1),ROW($W$11:$W$25)-ROW(INDEX($W$11:$W$25,1,1))+1),1)))),"")</f>
        <v/>
      </c>
      <c r="AO14" s="167" t="str">
        <f t="array" ref="AO14">IFERROR(IF(LEN($AD14)=0,"",IF(AO$7="h","h",INDEX($W$11:$W$25,SMALL(IF((AO$8&gt;=$L$11:$L$25)*(AO$8&lt;=$S$11:$S$25)*($D$11:$D$25=$AD14)*($C$11:$C$25=1),ROW($W$11:$W$25)-ROW(INDEX($W$11:$W$25,1,1))+1),1)))),"")</f>
        <v/>
      </c>
      <c r="AP14" s="68" t="str">
        <f t="array" ref="AP14">IFERROR(IF(LEN($AD14)=0,"",IF(AP$7="h","h",INDEX($W$11:$W$25,SMALL(IF((AP$8&gt;=$L$11:$L$25)*(AP$8&lt;=$S$11:$S$25)*($D$11:$D$25=$AD14)*($C$11:$C$25=1),ROW($W$11:$W$25)-ROW(INDEX($W$11:$W$25,1,1))+1),1)))),"")</f>
        <v/>
      </c>
      <c r="AQ14" s="68" t="str">
        <f t="array" ref="AQ14">IFERROR(IF(LEN($AD14)=0,"",IF(AQ$7="h","h",INDEX($W$11:$W$25,SMALL(IF((AQ$8&gt;=$L$11:$L$25)*(AQ$8&lt;=$S$11:$S$25)*($D$11:$D$25=$AD14)*($C$11:$C$25=1),ROW($W$11:$W$25)-ROW(INDEX($W$11:$W$25,1,1))+1),1)))),"")</f>
        <v/>
      </c>
      <c r="AR14" s="68" t="str">
        <f t="array" ref="AR14">IFERROR(IF(LEN($AD14)=0,"",IF(AR$7="h","h",INDEX($W$11:$W$25,SMALL(IF((AR$8&gt;=$L$11:$L$25)*(AR$8&lt;=$S$11:$S$25)*($D$11:$D$25=$AD14)*($C$11:$C$25=1),ROW($W$11:$W$25)-ROW(INDEX($W$11:$W$25,1,1))+1),1)))),"")</f>
        <v/>
      </c>
      <c r="AS14" s="68" t="str">
        <f t="array" ref="AS14">IFERROR(IF(LEN($AD14)=0,"",IF(AS$7="h","h",INDEX($W$11:$W$25,SMALL(IF((AS$8&gt;=$L$11:$L$25)*(AS$8&lt;=$S$11:$S$25)*($D$11:$D$25=$AD14)*($C$11:$C$25=1),ROW($W$11:$W$25)-ROW(INDEX($W$11:$W$25,1,1))+1),1)))),"")</f>
        <v>h</v>
      </c>
      <c r="AT14" s="68" t="str">
        <f t="array" ref="AT14">IFERROR(IF(LEN($AD14)=0,"",IF(AT$7="h","h",INDEX($W$11:$W$25,SMALL(IF((AT$8&gt;=$L$11:$L$25)*(AT$8&lt;=$S$11:$S$25)*($D$11:$D$25=$AD14)*($C$11:$C$25=1),ROW($W$11:$W$25)-ROW(INDEX($W$11:$W$25,1,1))+1),1)))),"")</f>
        <v>h</v>
      </c>
      <c r="AU14" s="68" t="str">
        <f t="array" ref="AU14">IFERROR(IF(LEN($AD14)=0,"",IF(AU$7="h","h",INDEX($W$11:$W$25,SMALL(IF((AU$8&gt;=$L$11:$L$25)*(AU$8&lt;=$S$11:$S$25)*($D$11:$D$25=$AD14)*($C$11:$C$25=1),ROW($W$11:$W$25)-ROW(INDEX($W$11:$W$25,1,1))+1),1)))),"")</f>
        <v>h</v>
      </c>
      <c r="AV14" s="68" t="str">
        <f t="array" ref="AV14">IFERROR(IF(LEN($AD14)=0,"",IF(AV$7="h","h",INDEX($W$11:$W$25,SMALL(IF((AV$8&gt;=$L$11:$L$25)*(AV$8&lt;=$S$11:$S$25)*($D$11:$D$25=$AD14)*($C$11:$C$25=1),ROW($W$11:$W$25)-ROW(INDEX($W$11:$W$25,1,1))+1),1)))),"")</f>
        <v/>
      </c>
      <c r="AW14" s="68" t="str">
        <f t="array" ref="AW14">IFERROR(IF(LEN($AD14)=0,"",IF(AW$7="h","h",INDEX($W$11:$W$25,SMALL(IF((AW$8&gt;=$L$11:$L$25)*(AW$8&lt;=$S$11:$S$25)*($D$11:$D$25=$AD14)*($C$11:$C$25=1),ROW($W$11:$W$25)-ROW(INDEX($W$11:$W$25,1,1))+1),1)))),"")</f>
        <v/>
      </c>
      <c r="AX14" s="68" t="str">
        <f t="array" ref="AX14">IFERROR(IF(LEN($AD14)=0,"",IF(AX$7="h","h",INDEX($W$11:$W$25,SMALL(IF((AX$8&gt;=$L$11:$L$25)*(AX$8&lt;=$S$11:$S$25)*($D$11:$D$25=$AD14)*($C$11:$C$25=1),ROW($W$11:$W$25)-ROW(INDEX($W$11:$W$25,1,1))+1),1)))),"")</f>
        <v/>
      </c>
      <c r="AY14" s="68" t="str">
        <f t="array" ref="AY14">IFERROR(IF(LEN($AD14)=0,"",IF(AY$7="h","h",INDEX($W$11:$W$25,SMALL(IF((AY$8&gt;=$L$11:$L$25)*(AY$8&lt;=$S$11:$S$25)*($D$11:$D$25=$AD14)*($C$11:$C$25=1),ROW($W$11:$W$25)-ROW(INDEX($W$11:$W$25,1,1))+1),1)))),"")</f>
        <v/>
      </c>
      <c r="AZ14" s="68" t="str">
        <f t="array" ref="AZ14">IFERROR(IF(LEN($AD14)=0,"",IF(AZ$7="h","h",INDEX($W$11:$W$25,SMALL(IF((AZ$8&gt;=$L$11:$L$25)*(AZ$8&lt;=$S$11:$S$25)*($D$11:$D$25=$AD14)*($C$11:$C$25=1),ROW($W$11:$W$25)-ROW(INDEX($W$11:$W$25,1,1))+1),1)))),"")</f>
        <v>h</v>
      </c>
      <c r="BA14" s="68" t="str">
        <f t="array" ref="BA14">IFERROR(IF(LEN($AD14)=0,"",IF(BA$7="h","h",INDEX($W$11:$W$25,SMALL(IF((BA$8&gt;=$L$11:$L$25)*(BA$8&lt;=$S$11:$S$25)*($D$11:$D$25=$AD14)*($C$11:$C$25=1),ROW($W$11:$W$25)-ROW(INDEX($W$11:$W$25,1,1))+1),1)))),"")</f>
        <v>h</v>
      </c>
      <c r="BB14" s="68" t="str">
        <f t="array" ref="BB14">IFERROR(IF(LEN($AD14)=0,"",IF(BB$7="h","h",INDEX($W$11:$W$25,SMALL(IF((BB$8&gt;=$L$11:$L$25)*(BB$8&lt;=$S$11:$S$25)*($D$11:$D$25=$AD14)*($C$11:$C$25=1),ROW($W$11:$W$25)-ROW(INDEX($W$11:$W$25,1,1))+1),1)))),"")</f>
        <v/>
      </c>
      <c r="BC14" s="68" t="str">
        <f t="array" ref="BC14">IFERROR(IF(LEN($AD14)=0,"",IF(BC$7="h","h",INDEX($W$11:$W$25,SMALL(IF((BC$8&gt;=$L$11:$L$25)*(BC$8&lt;=$S$11:$S$25)*($D$11:$D$25=$AD14)*($C$11:$C$25=1),ROW($W$11:$W$25)-ROW(INDEX($W$11:$W$25,1,1))+1),1)))),"")</f>
        <v/>
      </c>
      <c r="BD14" s="68" t="str">
        <f t="array" ref="BD14">IFERROR(IF(LEN($AD14)=0,"",IF(BD$7="h","h",INDEX($W$11:$W$25,SMALL(IF((BD$8&gt;=$L$11:$L$25)*(BD$8&lt;=$S$11:$S$25)*($D$11:$D$25=$AD14)*($C$11:$C$25=1),ROW($W$11:$W$25)-ROW(INDEX($W$11:$W$25,1,1))+1),1)))),"")</f>
        <v/>
      </c>
      <c r="BE14" s="68" t="str">
        <f t="array" ref="BE14">IFERROR(IF(LEN($AD14)=0,"",IF(BE$7="h","h",INDEX($W$11:$W$25,SMALL(IF((BE$8&gt;=$L$11:$L$25)*(BE$8&lt;=$S$11:$S$25)*($D$11:$D$25=$AD14)*($C$11:$C$25=1),ROW($W$11:$W$25)-ROW(INDEX($W$11:$W$25,1,1))+1),1)))),"")</f>
        <v/>
      </c>
      <c r="BF14" s="68" t="str">
        <f t="array" ref="BF14">IFERROR(IF(LEN($AD14)=0,"",IF(BF$7="h","h",INDEX($W$11:$W$25,SMALL(IF((BF$8&gt;=$L$11:$L$25)*(BF$8&lt;=$S$11:$S$25)*($D$11:$D$25=$AD14)*($C$11:$C$25=1),ROW($W$11:$W$25)-ROW(INDEX($W$11:$W$25,1,1))+1),1)))),"")</f>
        <v/>
      </c>
      <c r="BG14" s="68" t="str">
        <f t="array" ref="BG14">IFERROR(IF(LEN($AD14)=0,"",IF(BG$7="h","h",INDEX($W$11:$W$25,SMALL(IF((BG$8&gt;=$L$11:$L$25)*(BG$8&lt;=$S$11:$S$25)*($D$11:$D$25=$AD14)*($C$11:$C$25=1),ROW($W$11:$W$25)-ROW(INDEX($W$11:$W$25,1,1))+1),1)))),"")</f>
        <v>h</v>
      </c>
      <c r="BH14" s="68" t="str">
        <f t="array" ref="BH14">IFERROR(IF(LEN($AD14)=0,"",IF(BH$7="h","h",INDEX($W$11:$W$25,SMALL(IF((BH$8&gt;=$L$11:$L$25)*(BH$8&lt;=$S$11:$S$25)*($D$11:$D$25=$AD14)*($C$11:$C$25=1),ROW($W$11:$W$25)-ROW(INDEX($W$11:$W$25,1,1))+1),1)))),"")</f>
        <v>h</v>
      </c>
      <c r="BI14" s="70" t="str">
        <f t="array" ref="BI14">IFERROR(IF(LEN($AD14)=0,"",IF(BI$7="h","h",INDEX($W$11:$W$25,SMALL(IF((BI$8&gt;=$L$11:$L$25)*(BI$8&lt;=$S$11:$S$25)*($D$11:$D$25=$AD14)*($C$11:$C$25=1),ROW($W$11:$W$25)-ROW(INDEX($W$11:$W$25,1,1))+1),1)))),"")</f>
        <v/>
      </c>
      <c r="BJ14" s="536" t="str">
        <f t="array" ref="BJ14">IFERROR(IF(LEN($AD14)=0,"",IF(BJ$7="h","h",INDEX($W$11:$W$25,SMALL(IF((BJ$8&gt;=$L$11:$L$25)*(BJ$8&lt;=$S$11:$S$25)*($D$11:$D$25=$AD14)*($C$11:$C$25=1),ROW($W$11:$W$25)-ROW(INDEX($W$11:$W$25,1,1))+1),1)))),"")</f>
        <v/>
      </c>
      <c r="BK14" s="167" t="str">
        <f t="array" ref="BK14">IFERROR(IF(LEN($AD14)=0,"",IF(BK$7="h","h",INDEX($W$11:$W$25,SMALL(IF((BK$8&gt;=$L$11:$L$25)*(BK$8&lt;=$S$11:$S$25)*($D$11:$D$25=$AD14)*($C$11:$C$25=1),ROW($W$11:$W$25)-ROW(INDEX($W$11:$W$25,1,1))+1),1)))),"")</f>
        <v/>
      </c>
      <c r="BL14" s="167" t="str">
        <f t="array" ref="BL14">IFERROR(IF(LEN($AD14)=0,"",IF(BL$7="h","h",INDEX($W$11:$W$25,SMALL(IF((BL$8&gt;=$L$11:$L$25)*(BL$8&lt;=$S$11:$S$25)*($D$11:$D$25=$AD14)*($C$11:$C$25=1),ROW($W$11:$W$25)-ROW(INDEX($W$11:$W$25,1,1))+1),1)))),"")</f>
        <v/>
      </c>
      <c r="BM14" s="167" t="str">
        <f t="array" ref="BM14">IFERROR(IF(LEN($AD14)=0,"",IF(BM$7="h","h",INDEX($W$11:$W$25,SMALL(IF((BM$8&gt;=$L$11:$L$25)*(BM$8&lt;=$S$11:$S$25)*($D$11:$D$25=$AD14)*($C$11:$C$25=1),ROW($W$11:$W$25)-ROW(INDEX($W$11:$W$25,1,1))+1),1)))),"")</f>
        <v/>
      </c>
      <c r="BN14" s="167" t="str">
        <f t="array" ref="BN14">IFERROR(IF(LEN($AD14)=0,"",IF(BN$7="h","h",INDEX($W$11:$W$25,SMALL(IF((BN$8&gt;=$L$11:$L$25)*(BN$8&lt;=$S$11:$S$25)*($D$11:$D$25=$AD14)*($C$11:$C$25=1),ROW($W$11:$W$25)-ROW(INDEX($W$11:$W$25,1,1))+1),1)))),"")</f>
        <v/>
      </c>
      <c r="BO14" s="167" t="str">
        <f t="array" ref="BO14">IFERROR(IF(LEN($AD14)=0,"",IF(BO$7="h","h",INDEX($W$11:$W$25,SMALL(IF((BO$8&gt;=$L$11:$L$25)*(BO$8&lt;=$S$11:$S$25)*($D$11:$D$25=$AD14)*($C$11:$C$25=1),ROW($W$11:$W$25)-ROW(INDEX($W$11:$W$25,1,1))+1),1)))),"")</f>
        <v>h</v>
      </c>
      <c r="BP14" s="167" t="str">
        <f t="array" ref="BP14">IFERROR(IF(LEN($AD14)=0,"",IF(BP$7="h","h",INDEX($W$11:$W$25,SMALL(IF((BP$8&gt;=$L$11:$L$25)*(BP$8&lt;=$S$11:$S$25)*($D$11:$D$25=$AD14)*($C$11:$C$25=1),ROW($W$11:$W$25)-ROW(INDEX($W$11:$W$25,1,1))+1),1)))),"")</f>
        <v>h</v>
      </c>
      <c r="BQ14" s="167" t="str">
        <f t="array" ref="BQ14">IFERROR(IF(LEN($AD14)=0,"",IF(BQ$7="h","h",INDEX($W$11:$W$25,SMALL(IF((BQ$8&gt;=$L$11:$L$25)*(BQ$8&lt;=$S$11:$S$25)*($D$11:$D$25=$AD14)*($C$11:$C$25=1),ROW($W$11:$W$25)-ROW(INDEX($W$11:$W$25,1,1))+1),1)))),"")</f>
        <v/>
      </c>
      <c r="BR14" s="167" t="str">
        <f t="array" ref="BR14">IFERROR(IF(LEN($AD14)=0,"",IF(BR$7="h","h",INDEX($W$11:$W$25,SMALL(IF((BR$8&gt;=$L$11:$L$25)*(BR$8&lt;=$S$11:$S$25)*($D$11:$D$25=$AD14)*($C$11:$C$25=1),ROW($W$11:$W$25)-ROW(INDEX($W$11:$W$25,1,1))+1),1)))),"")</f>
        <v/>
      </c>
      <c r="BS14" s="167" t="str">
        <f t="array" ref="BS14">IFERROR(IF(LEN($AD14)=0,"",IF(BS$7="h","h",INDEX($W$11:$W$25,SMALL(IF((BS$8&gt;=$L$11:$L$25)*(BS$8&lt;=$S$11:$S$25)*($D$11:$D$25=$AD14)*($C$11:$C$25=1),ROW($W$11:$W$25)-ROW(INDEX($W$11:$W$25,1,1))+1),1)))),"")</f>
        <v/>
      </c>
      <c r="BT14" s="167" t="str">
        <f t="array" ref="BT14">IFERROR(IF(LEN($AD14)=0,"",IF(BT$7="h","h",INDEX($W$11:$W$25,SMALL(IF((BT$8&gt;=$L$11:$L$25)*(BT$8&lt;=$S$11:$S$25)*($D$11:$D$25=$AD14)*($C$11:$C$25=1),ROW($W$11:$W$25)-ROW(INDEX($W$11:$W$25,1,1))+1),1)))),"")</f>
        <v/>
      </c>
      <c r="BU14" s="167" t="str">
        <f t="array" ref="BU14">IFERROR(IF(LEN($AD14)=0,"",IF(BU$7="h","h",INDEX($W$11:$W$25,SMALL(IF((BU$8&gt;=$L$11:$L$25)*(BU$8&lt;=$S$11:$S$25)*($D$11:$D$25=$AD14)*($C$11:$C$25=1),ROW($W$11:$W$25)-ROW(INDEX($W$11:$W$25,1,1))+1),1)))),"")</f>
        <v/>
      </c>
      <c r="BV14" s="167" t="str">
        <f t="array" ref="BV14">IFERROR(IF(LEN($AD14)=0,"",IF(BV$7="h","h",INDEX($W$11:$W$25,SMALL(IF((BV$8&gt;=$L$11:$L$25)*(BV$8&lt;=$S$11:$S$25)*($D$11:$D$25=$AD14)*($C$11:$C$25=1),ROW($W$11:$W$25)-ROW(INDEX($W$11:$W$25,1,1))+1),1)))),"")</f>
        <v>h</v>
      </c>
      <c r="BW14" s="167" t="str">
        <f t="array" ref="BW14">IFERROR(IF(LEN($AD14)=0,"",IF(BW$7="h","h",INDEX($W$11:$W$25,SMALL(IF((BW$8&gt;=$L$11:$L$25)*(BW$8&lt;=$S$11:$S$25)*($D$11:$D$25=$AD14)*($C$11:$C$25=1),ROW($W$11:$W$25)-ROW(INDEX($W$11:$W$25,1,1))+1),1)))),"")</f>
        <v>h</v>
      </c>
      <c r="BX14" s="167" t="str">
        <f t="array" ref="BX14">IFERROR(IF(LEN($AD14)=0,"",IF(BX$7="h","h",INDEX($W$11:$W$25,SMALL(IF((BX$8&gt;=$L$11:$L$25)*(BX$8&lt;=$S$11:$S$25)*($D$11:$D$25=$AD14)*($C$11:$C$25=1),ROW($W$11:$W$25)-ROW(INDEX($W$11:$W$25,1,1))+1),1)))),"")</f>
        <v/>
      </c>
      <c r="BY14" s="167" t="str">
        <f t="array" ref="BY14">IFERROR(IF(LEN($AD14)=0,"",IF(BY$7="h","h",INDEX($W$11:$W$25,SMALL(IF((BY$8&gt;=$L$11:$L$25)*(BY$8&lt;=$S$11:$S$25)*($D$11:$D$25=$AD14)*($C$11:$C$25=1),ROW($W$11:$W$25)-ROW(INDEX($W$11:$W$25,1,1))+1),1)))),"")</f>
        <v/>
      </c>
      <c r="BZ14" s="167" t="str">
        <f t="array" ref="BZ14">IFERROR(IF(LEN($AD14)=0,"",IF(BZ$7="h","h",INDEX($W$11:$W$25,SMALL(IF((BZ$8&gt;=$L$11:$L$25)*(BZ$8&lt;=$S$11:$S$25)*($D$11:$D$25=$AD14)*($C$11:$C$25=1),ROW($W$11:$W$25)-ROW(INDEX($W$11:$W$25,1,1))+1),1)))),"")</f>
        <v/>
      </c>
      <c r="CA14" s="167" t="str">
        <f t="array" ref="CA14">IFERROR(IF(LEN($AD14)=0,"",IF(CA$7="h","h",INDEX($W$11:$W$25,SMALL(IF((CA$8&gt;=$L$11:$L$25)*(CA$8&lt;=$S$11:$S$25)*($D$11:$D$25=$AD14)*($C$11:$C$25=1),ROW($W$11:$W$25)-ROW(INDEX($W$11:$W$25,1,1))+1),1)))),"")</f>
        <v/>
      </c>
      <c r="CB14" s="167" t="str">
        <f t="array" ref="CB14">IFERROR(IF(LEN($AD14)=0,"",IF(CB$7="h","h",INDEX($W$11:$W$25,SMALL(IF((CB$8&gt;=$L$11:$L$25)*(CB$8&lt;=$S$11:$S$25)*($D$11:$D$25=$AD14)*($C$11:$C$25=1),ROW($W$11:$W$25)-ROW(INDEX($W$11:$W$25,1,1))+1),1)))),"")</f>
        <v/>
      </c>
      <c r="CC14" s="167" t="str">
        <f t="array" ref="CC14">IFERROR(IF(LEN($AD14)=0,"",IF(CC$7="h","h",INDEX($W$11:$W$25,SMALL(IF((CC$8&gt;=$L$11:$L$25)*(CC$8&lt;=$S$11:$S$25)*($D$11:$D$25=$AD14)*($C$11:$C$25=1),ROW($W$11:$W$25)-ROW(INDEX($W$11:$W$25,1,1))+1),1)))),"")</f>
        <v>h</v>
      </c>
      <c r="CD14" s="167" t="str">
        <f t="array" ref="CD14">IFERROR(IF(LEN($AD14)=0,"",IF(CD$7="h","h",INDEX($W$11:$W$25,SMALL(IF((CD$8&gt;=$L$11:$L$25)*(CD$8&lt;=$S$11:$S$25)*($D$11:$D$25=$AD14)*($C$11:$C$25=1),ROW($W$11:$W$25)-ROW(INDEX($W$11:$W$25,1,1))+1),1)))),"")</f>
        <v>h</v>
      </c>
      <c r="CE14" s="167" t="str">
        <f t="array" ref="CE14">IFERROR(IF(LEN($AD14)=0,"",IF(CE$7="h","h",INDEX($W$11:$W$25,SMALL(IF((CE$8&gt;=$L$11:$L$25)*(CE$8&lt;=$S$11:$S$25)*($D$11:$D$25=$AD14)*($C$11:$C$25=1),ROW($W$11:$W$25)-ROW(INDEX($W$11:$W$25,1,1))+1),1)))),"")</f>
        <v>h</v>
      </c>
      <c r="CF14" s="167" t="str">
        <f t="array" ref="CF14">IFERROR(IF(LEN($AD14)=0,"",IF(CF$7="h","h",INDEX($W$11:$W$25,SMALL(IF((CF$8&gt;=$L$11:$L$25)*(CF$8&lt;=$S$11:$S$25)*($D$11:$D$25=$AD14)*($C$11:$C$25=1),ROW($W$11:$W$25)-ROW(INDEX($W$11:$W$25,1,1))+1),1)))),"")</f>
        <v/>
      </c>
      <c r="CG14" s="167" t="str">
        <f t="array" ref="CG14">IFERROR(IF(LEN($AD14)=0,"",IF(CG$7="h","h",INDEX($W$11:$W$25,SMALL(IF((CG$8&gt;=$L$11:$L$25)*(CG$8&lt;=$S$11:$S$25)*($D$11:$D$25=$AD14)*($C$11:$C$25=1),ROW($W$11:$W$25)-ROW(INDEX($W$11:$W$25,1,1))+1),1)))),"")</f>
        <v/>
      </c>
      <c r="CH14" s="167" t="str">
        <f t="array" ref="CH14">IFERROR(IF(LEN($AD14)=0,"",IF(CH$7="h","h",INDEX($W$11:$W$25,SMALL(IF((CH$8&gt;=$L$11:$L$25)*(CH$8&lt;=$S$11:$S$25)*($D$11:$D$25=$AD14)*($C$11:$C$25=1),ROW($W$11:$W$25)-ROW(INDEX($W$11:$W$25,1,1))+1),1)))),"")</f>
        <v/>
      </c>
      <c r="CI14" s="167" t="str">
        <f t="array" ref="CI14">IFERROR(IF(LEN($AD14)=0,"",IF(CI$7="h","h",INDEX($W$11:$W$25,SMALL(IF((CI$8&gt;=$L$11:$L$25)*(CI$8&lt;=$S$11:$S$25)*($D$11:$D$25=$AD14)*($C$11:$C$25=1),ROW($W$11:$W$25)-ROW(INDEX($W$11:$W$25,1,1))+1),1)))),"")</f>
        <v/>
      </c>
      <c r="CJ14" s="167" t="str">
        <f t="array" ref="CJ14">IFERROR(IF(LEN($AD14)=0,"",IF(CJ$7="h","h",INDEX($W$11:$W$25,SMALL(IF((CJ$8&gt;=$L$11:$L$25)*(CJ$8&lt;=$S$11:$S$25)*($D$11:$D$25=$AD14)*($C$11:$C$25=1),ROW($W$11:$W$25)-ROW(INDEX($W$11:$W$25,1,1))+1),1)))),"")</f>
        <v>h</v>
      </c>
      <c r="CK14" s="167" t="str">
        <f t="array" ref="CK14">IFERROR(IF(LEN($AD14)=0,"",IF(CK$7="h","h",INDEX($W$11:$W$25,SMALL(IF((CK$8&gt;=$L$11:$L$25)*(CK$8&lt;=$S$11:$S$25)*($D$11:$D$25=$AD14)*($C$11:$C$25=1),ROW($W$11:$W$25)-ROW(INDEX($W$11:$W$25,1,1))+1),1)))),"")</f>
        <v>h</v>
      </c>
      <c r="CL14" s="167" t="str">
        <f t="array" ref="CL14">IFERROR(IF(LEN($AD14)=0,"",IF(CL$7="h","h",INDEX($W$11:$W$25,SMALL(IF((CL$8&gt;=$L$11:$L$25)*(CL$8&lt;=$S$11:$S$25)*($D$11:$D$25=$AD14)*($C$11:$C$25=1),ROW($W$11:$W$25)-ROW(INDEX($W$11:$W$25,1,1))+1),1)))),"")</f>
        <v/>
      </c>
      <c r="CM14" s="167" t="str">
        <f t="array" ref="CM14">IFERROR(IF(LEN($AD14)=0,"",IF(CM$7="h","h",INDEX($W$11:$W$25,SMALL(IF((CM$8&gt;=$L$11:$L$25)*(CM$8&lt;=$S$11:$S$25)*($D$11:$D$25=$AD14)*($C$11:$C$25=1),ROW($W$11:$W$25)-ROW(INDEX($W$11:$W$25,1,1))+1),1)))),"")</f>
        <v/>
      </c>
      <c r="CN14" s="167" t="str">
        <f t="array" ref="CN14">IFERROR(IF(LEN($AD14)=0,"",IF(CN$7="h","h",INDEX($W$11:$W$25,SMALL(IF((CN$8&gt;=$L$11:$L$25)*(CN$8&lt;=$S$11:$S$25)*($D$11:$D$25=$AD14)*($C$11:$C$25=1),ROW($W$11:$W$25)-ROW(INDEX($W$11:$W$25,1,1))+1),1)))),"")</f>
        <v/>
      </c>
      <c r="CO14" s="167" t="str">
        <f t="array" ref="CO14">IFERROR(IF(LEN($AD14)=0,"",IF(CO$7="h","h",INDEX($W$11:$W$25,SMALL(IF((CO$8&gt;=$L$11:$L$25)*(CO$8&lt;=$S$11:$S$25)*($D$11:$D$25=$AD14)*($C$11:$C$25=1),ROW($W$11:$W$25)-ROW(INDEX($W$11:$W$25,1,1))+1),1)))),"")</f>
        <v/>
      </c>
      <c r="CP14" s="15"/>
      <c r="CQ14" s="16">
        <v>2</v>
      </c>
      <c r="CR14" s="17">
        <f t="shared" si="20"/>
        <v>44593</v>
      </c>
      <c r="CS14" s="15"/>
      <c r="CT14" s="16">
        <f t="shared" si="17"/>
        <v>0</v>
      </c>
      <c r="CU14" s="16">
        <f>IFERROR(IF(OR(F14=Employee!$G$8,U14=Employee!$G$8),1,0),0)</f>
        <v>1</v>
      </c>
      <c r="CV14" s="16">
        <f t="shared" si="18"/>
        <v>0</v>
      </c>
      <c r="CW14" s="15"/>
      <c r="CX14" s="75" t="str">
        <f>IF(INDEX(Dashboard!$I$20:$I$26,MATCH(CX$16,Dashboard!$H$20:$H$26,0))="No","h","")</f>
        <v/>
      </c>
      <c r="CY14" s="313" t="str">
        <f>IF(INDEX(Dashboard!$I$20:$I$26,MATCH(CY$16,Dashboard!$H$20:$H$26,0))="No","h","")</f>
        <v/>
      </c>
      <c r="CZ14" s="313" t="str">
        <f>IF(INDEX(Dashboard!$I$20:$I$26,MATCH(CZ$16,Dashboard!$H$20:$H$26,0))="No","h","")</f>
        <v/>
      </c>
      <c r="DA14" s="314" t="str">
        <f>IF(INDEX(Dashboard!$I$20:$I$26,MATCH(DA$16,Dashboard!$H$20:$H$26,0))="No","h","")</f>
        <v/>
      </c>
      <c r="DB14" s="24" t="str">
        <f>IF(INDEX(Dashboard!$I$20:$I$26,MATCH(DB$16,Dashboard!$H$20:$H$26,0))="No","h","")</f>
        <v/>
      </c>
      <c r="DC14" s="24" t="str">
        <f>IF(INDEX(Dashboard!$I$20:$I$26,MATCH(DC$16,Dashboard!$H$20:$H$26,0))="No","h","")</f>
        <v>h</v>
      </c>
      <c r="DD14" s="24" t="str">
        <f>IF(INDEX(Dashboard!$I$20:$I$26,MATCH(DD$16,Dashboard!$H$20:$H$26,0))="No","h","")</f>
        <v>h</v>
      </c>
      <c r="DE14" s="20"/>
      <c r="DF14" s="24" t="str">
        <f t="shared" ref="DF14:DL14" si="22">CX14</f>
        <v/>
      </c>
      <c r="DG14" s="24" t="str">
        <f t="shared" si="22"/>
        <v/>
      </c>
      <c r="DH14" s="24" t="str">
        <f t="shared" si="22"/>
        <v/>
      </c>
      <c r="DI14" s="24" t="str">
        <f t="shared" si="22"/>
        <v/>
      </c>
      <c r="DJ14" s="24" t="str">
        <f t="shared" si="22"/>
        <v/>
      </c>
      <c r="DK14" s="24" t="str">
        <f t="shared" si="22"/>
        <v>h</v>
      </c>
      <c r="DL14" s="24" t="str">
        <f t="shared" si="22"/>
        <v>h</v>
      </c>
      <c r="DM14" s="20"/>
      <c r="DN14" s="24" t="str">
        <f t="shared" ref="DN14:DT14" si="23">CX14</f>
        <v/>
      </c>
      <c r="DO14" s="24" t="str">
        <f t="shared" si="23"/>
        <v/>
      </c>
      <c r="DP14" s="24" t="str">
        <f t="shared" si="23"/>
        <v/>
      </c>
      <c r="DQ14" s="24" t="str">
        <f t="shared" si="23"/>
        <v/>
      </c>
      <c r="DR14" s="24" t="str">
        <f t="shared" si="23"/>
        <v/>
      </c>
      <c r="DS14" s="24" t="str">
        <f t="shared" si="23"/>
        <v>h</v>
      </c>
      <c r="DT14" s="24" t="str">
        <f t="shared" si="23"/>
        <v>h</v>
      </c>
      <c r="DU14" s="20"/>
      <c r="DV14" s="75" t="str">
        <f t="shared" ref="DV14:EB14" si="24">CX14</f>
        <v/>
      </c>
      <c r="DW14" s="75" t="str">
        <f t="shared" si="24"/>
        <v/>
      </c>
      <c r="DX14" s="75" t="str">
        <f t="shared" si="24"/>
        <v/>
      </c>
      <c r="DY14" s="75" t="str">
        <f t="shared" si="24"/>
        <v/>
      </c>
      <c r="DZ14" s="75" t="str">
        <f t="shared" si="24"/>
        <v/>
      </c>
      <c r="EA14" s="75" t="str">
        <f t="shared" si="24"/>
        <v>h</v>
      </c>
      <c r="EB14" s="75" t="str">
        <f t="shared" si="24"/>
        <v>h</v>
      </c>
      <c r="EC14" s="15"/>
      <c r="ED14" s="16">
        <f>IFERROR(IF(EE14="","",MATCH(EE14,Entitlement!$B$8:$K$8,0)),"")</f>
        <v>4</v>
      </c>
      <c r="EE14" s="16" t="str">
        <f>IFERROR(IF(Dashboard!L20="","",Dashboard!L20),"")</f>
        <v>Vacation</v>
      </c>
      <c r="EF14" s="16">
        <f>IFERROR(INDEX(TableEntitlements1[],$CT$6,$ED14),0)</f>
        <v>20</v>
      </c>
      <c r="EG14" s="16">
        <f>IFERROR(INDEX(TableEntitlements2[],$CT$6,$ED14),0)</f>
        <v>0</v>
      </c>
      <c r="EH14" s="16">
        <f>IFERROR(INDEX(TableEntitlements3[],$CT$6,$ED14),0)</f>
        <v>0</v>
      </c>
      <c r="EI14" s="16">
        <f>IFERROR(INDEX(TableEntitlements4[],$CT$6,$ED14),0)</f>
        <v>0</v>
      </c>
      <c r="EJ14" s="16">
        <f>IFERROR(INDEX(TableEntitlements5[],$CT$6,$ED14),0)</f>
        <v>0</v>
      </c>
      <c r="EK14" s="16">
        <f>IFERROR(INDEX(TableEntitlements6[],$CT$6,$ED14),0)</f>
        <v>0</v>
      </c>
      <c r="EL14" s="16">
        <f>IFERROR(INDEX(TableEntitlements7[],$CT$6,$ED14),0)</f>
        <v>0</v>
      </c>
      <c r="EM14" s="16">
        <f>IFERROR(INDEX(TableEntitlements8[],$CT$6,$ED14),0)</f>
        <v>0</v>
      </c>
      <c r="EN14" s="16">
        <f>IFERROR(INDEX(TableEntitlements9[],$CT$6,$ED14),0)</f>
        <v>0</v>
      </c>
      <c r="EO14" s="16">
        <f>IFERROR(INDEX(TableEntitlements10[],$CT$6,$ED14),0)</f>
        <v>0</v>
      </c>
      <c r="EP14" s="88"/>
      <c r="EQ14" s="66">
        <f>IFERROR(IF(OR(LEN(Calendar!$I$5)=0,Calendar!$I$5="All"),1,IF($V14=Calendar!$I$5,1,0)),0)</f>
        <v>1</v>
      </c>
      <c r="ER14" s="16">
        <f>IFERROR(IF(OR(LEN(Calendar!$I$7)=0,Calendar!$I$7="All"),1,IF($E14=Calendar!$I$7,1,0)),0)</f>
        <v>1</v>
      </c>
      <c r="ES14" s="18">
        <f t="shared" si="19"/>
        <v>1</v>
      </c>
      <c r="ET14" s="307"/>
      <c r="EU14" s="300" t="s">
        <v>128</v>
      </c>
      <c r="EV14" s="17">
        <f>IFERROR(DATE(EV12,EV13,1),"")</f>
        <v>44562</v>
      </c>
      <c r="EW14" s="88"/>
      <c r="EX14" s="111" t="s">
        <v>131</v>
      </c>
      <c r="EY14" s="17">
        <f>IFERROR(DATE(EY12,EY13,1),"")</f>
        <v>44593</v>
      </c>
      <c r="EZ14" s="88"/>
      <c r="FA14" s="18">
        <v>1</v>
      </c>
      <c r="FB14" s="16" t="s">
        <v>29</v>
      </c>
      <c r="FC14" s="16" t="s">
        <v>64</v>
      </c>
      <c r="FD14" s="16">
        <v>31</v>
      </c>
      <c r="FE14" s="15"/>
      <c r="FF14" s="16">
        <v>2</v>
      </c>
      <c r="FG14" s="16">
        <v>2</v>
      </c>
      <c r="FH14" s="16">
        <f t="shared" ref="FH14:FH22" si="25">FH13+1</f>
        <v>2023</v>
      </c>
      <c r="FI14" s="15"/>
      <c r="FJ14" s="68" t="str">
        <f>IF(Dashboard!F21="","",Dashboard!F21)</f>
        <v>Marketing</v>
      </c>
      <c r="FL14" s="16" t="str">
        <f t="array" ref="FL14">IFERROR(INDEX(types,SMALL(IF(LEN(types)&gt;0,ROW(types)-ROW(INDEX(types,1,1))+1),ROW(Dashboard!L21)-ROW(Dashboard!$L$19))),"")</f>
        <v>Sick Leave</v>
      </c>
    </row>
    <row r="15" spans="2:168" ht="15" customHeight="1" x14ac:dyDescent="0.25">
      <c r="B15" s="375">
        <v>5</v>
      </c>
      <c r="C15" s="375">
        <f>IFERROR(IF(OR(INDEX(TableReg[],$B15,D$9)="",INDEX(TableReg[],$B15,E$9)="",INDEX(TableReg[],$B15,F$9)="",INDEX(TableReg[],$B15,G$9)="",INDEX(TableReg[],$B15,H$9)=""),0,1),"")</f>
        <v>1</v>
      </c>
      <c r="D15" s="69" t="str">
        <f>IFERROR(IF($C15=1,INDEX(TableReg[],$B15,D$9),""),"")</f>
        <v>Ryan Briggs</v>
      </c>
      <c r="E15" s="68" t="str">
        <f>IFERROR(IF($C15=1,INDEX(TableReg[],$B15,E$9),""),"")</f>
        <v>Unpaid Leave</v>
      </c>
      <c r="F15" s="68">
        <f>IFERROR(IF($C15=1,INDEX(TableReg[],$B15,F$9),""),"")</f>
        <v>2022</v>
      </c>
      <c r="G15" s="68">
        <f>IFERROR(IF($C15=1,INDEX(TableReg[],$B15,G$9),""),"")</f>
        <v>1</v>
      </c>
      <c r="H15" s="68">
        <f>IFERROR(IF($C15=1,INDEX(TableReg[],$B15,H$9),""),"")</f>
        <v>5</v>
      </c>
      <c r="I15" s="368">
        <f>IFERROR(IF($C15&lt;&gt;1,"",INDEX(TableReg[],$B15,J$9)),"")</f>
        <v>5</v>
      </c>
      <c r="J15" s="368">
        <f t="shared" si="4"/>
        <v>5</v>
      </c>
      <c r="K15" s="68" t="str">
        <f>IFERROR(IF(INDEX(TableReg[],$B15,K$9)="","",INDEX(TableReg[],$B15,K$9)),"")</f>
        <v>Yes</v>
      </c>
      <c r="L15" s="369">
        <f t="shared" si="5"/>
        <v>44566</v>
      </c>
      <c r="M15" s="369" t="str">
        <f t="shared" si="6"/>
        <v>Wed</v>
      </c>
      <c r="N15" s="369" t="str">
        <f>IFERROR(IF(OR(COUNTIF(Holidays,L15)&gt;0,INDEX(Dashboard!$I$20:$I$26,MATCH(M15,Dashboard!$H$20:$H$26,0))="No"),"h",""),"")</f>
        <v/>
      </c>
      <c r="O15" s="369">
        <f t="shared" si="7"/>
        <v>44573</v>
      </c>
      <c r="P15" s="369" t="str">
        <f t="shared" si="8"/>
        <v>Wed</v>
      </c>
      <c r="Q15" s="369" t="str">
        <f>IFERROR(IF(OR(COUNTIF(Holidays,O15)&gt;0,INDEX(Dashboard!$I$20:$I$26,MATCH(P15,Dashboard!$H$20:$H$26,0))="No"),"h",""),"")</f>
        <v/>
      </c>
      <c r="R15" s="369">
        <f t="shared" si="9"/>
        <v>44573</v>
      </c>
      <c r="S15" s="370">
        <f t="shared" si="10"/>
        <v>44572</v>
      </c>
      <c r="T15" s="167">
        <f t="shared" si="11"/>
        <v>1</v>
      </c>
      <c r="U15" s="68">
        <f t="shared" si="12"/>
        <v>2022</v>
      </c>
      <c r="V15" s="167" t="str">
        <f>IFERROR(IF(INDEX(EmployeeList!$C$7:$C$21,MATCH(D15,EmployeeList!$B$7:$B$21,0))="","",INDEX(EmployeeList!$C$7:$C$21,MATCH(D15,EmployeeList!$B$7:$B$21,0))),"")</f>
        <v>Accounting</v>
      </c>
      <c r="W15" s="68">
        <f t="shared" si="13"/>
        <v>3</v>
      </c>
      <c r="X15" s="68" t="str">
        <f>IFERROR(IF(C15&lt;&gt;1,"",IF(Calendar!$M$7=$EX$18,Calc!D15&amp;" - "&amp;Calc!V15,IF(Calendar!$M$7=$EX$19,Calc!D15&amp;" - "&amp;Calc!E15,Calc!D15))),"")</f>
        <v>Ryan Briggs</v>
      </c>
      <c r="Y15" s="68" t="str">
        <f t="shared" si="14"/>
        <v>Same</v>
      </c>
      <c r="Z15" s="382">
        <f t="shared" si="15"/>
        <v>0</v>
      </c>
      <c r="AA15" s="381">
        <f t="shared" si="16"/>
        <v>0</v>
      </c>
      <c r="AB15" s="15"/>
      <c r="AC15" s="67">
        <v>5</v>
      </c>
      <c r="AD15" s="69" t="str">
        <f>IFERROR(IF(INDEX(TableEmployeeList[],$AC15,$AD$9)="","",INDEX(TableEmployeeList[],$AC15,$AD$9)),"")</f>
        <v>Kane Watts</v>
      </c>
      <c r="AE15" s="68" t="str">
        <f t="array" ref="AE15">IFERROR(IF(LEN($AD15)=0,"",IF(AE$7="h","h",INDEX($W$11:$W$25,SMALL(IF((AE$8&gt;=$L$11:$L$25)*(AE$8&lt;=$S$11:$S$25)*($D$11:$D$25=$AD15)*($C$11:$C$25=1),ROW($W$11:$W$25)-ROW(INDEX($W$11:$W$25,1,1))+1),1)))),"")</f>
        <v>h</v>
      </c>
      <c r="AF15" s="68" t="str">
        <f t="array" ref="AF15">IFERROR(IF(LEN($AD15)=0,"",IF(AF$7="h","h",INDEX($W$11:$W$25,SMALL(IF((AF$8&gt;=$L$11:$L$25)*(AF$8&lt;=$S$11:$S$25)*($D$11:$D$25=$AD15)*($C$11:$C$25=1),ROW($W$11:$W$25)-ROW(INDEX($W$11:$W$25,1,1))+1),1)))),"")</f>
        <v>h</v>
      </c>
      <c r="AG15" s="68" t="str">
        <f t="array" ref="AG15">IFERROR(IF(LEN($AD15)=0,"",IF(AG$7="h","h",INDEX($W$11:$W$25,SMALL(IF((AG$8&gt;=$L$11:$L$25)*(AG$8&lt;=$S$11:$S$25)*($D$11:$D$25=$AD15)*($C$11:$C$25=1),ROW($W$11:$W$25)-ROW(INDEX($W$11:$W$25,1,1))+1),1)))),"")</f>
        <v/>
      </c>
      <c r="AH15" s="68" t="str">
        <f t="array" ref="AH15">IFERROR(IF(LEN($AD15)=0,"",IF(AH$7="h","h",INDEX($W$11:$W$25,SMALL(IF((AH$8&gt;=$L$11:$L$25)*(AH$8&lt;=$S$11:$S$25)*($D$11:$D$25=$AD15)*($C$11:$C$25=1),ROW($W$11:$W$25)-ROW(INDEX($W$11:$W$25,1,1))+1),1)))),"")</f>
        <v/>
      </c>
      <c r="AI15" s="68" t="str">
        <f t="array" ref="AI15">IFERROR(IF(LEN($AD15)=0,"",IF(AI$7="h","h",INDEX($W$11:$W$25,SMALL(IF((AI$8&gt;=$L$11:$L$25)*(AI$8&lt;=$S$11:$S$25)*($D$11:$D$25=$AD15)*($C$11:$C$25=1),ROW($W$11:$W$25)-ROW(INDEX($W$11:$W$25,1,1))+1),1)))),"")</f>
        <v/>
      </c>
      <c r="AJ15" s="68" t="str">
        <f t="array" ref="AJ15">IFERROR(IF(LEN($AD15)=0,"",IF(AJ$7="h","h",INDEX($W$11:$W$25,SMALL(IF((AJ$8&gt;=$L$11:$L$25)*(AJ$8&lt;=$S$11:$S$25)*($D$11:$D$25=$AD15)*($C$11:$C$25=1),ROW($W$11:$W$25)-ROW(INDEX($W$11:$W$25,1,1))+1),1)))),"")</f>
        <v/>
      </c>
      <c r="AK15" s="68" t="str">
        <f t="array" ref="AK15">IFERROR(IF(LEN($AD15)=0,"",IF(AK$7="h","h",INDEX($W$11:$W$25,SMALL(IF((AK$8&gt;=$L$11:$L$25)*(AK$8&lt;=$S$11:$S$25)*($D$11:$D$25=$AD15)*($C$11:$C$25=1),ROW($W$11:$W$25)-ROW(INDEX($W$11:$W$25,1,1))+1),1)))),"")</f>
        <v/>
      </c>
      <c r="AL15" s="68" t="str">
        <f t="array" ref="AL15">IFERROR(IF(LEN($AD15)=0,"",IF(AL$7="h","h",INDEX($W$11:$W$25,SMALL(IF((AL$8&gt;=$L$11:$L$25)*(AL$8&lt;=$S$11:$S$25)*($D$11:$D$25=$AD15)*($C$11:$C$25=1),ROW($W$11:$W$25)-ROW(INDEX($W$11:$W$25,1,1))+1),1)))),"")</f>
        <v>h</v>
      </c>
      <c r="AM15" s="68" t="str">
        <f t="array" ref="AM15">IFERROR(IF(LEN($AD15)=0,"",IF(AM$7="h","h",INDEX($W$11:$W$25,SMALL(IF((AM$8&gt;=$L$11:$L$25)*(AM$8&lt;=$S$11:$S$25)*($D$11:$D$25=$AD15)*($C$11:$C$25=1),ROW($W$11:$W$25)-ROW(INDEX($W$11:$W$25,1,1))+1),1)))),"")</f>
        <v>h</v>
      </c>
      <c r="AN15" s="68" t="str">
        <f t="array" ref="AN15">IFERROR(IF(LEN($AD15)=0,"",IF(AN$7="h","h",INDEX($W$11:$W$25,SMALL(IF((AN$8&gt;=$L$11:$L$25)*(AN$8&lt;=$S$11:$S$25)*($D$11:$D$25=$AD15)*($C$11:$C$25=1),ROW($W$11:$W$25)-ROW(INDEX($W$11:$W$25,1,1))+1),1)))),"")</f>
        <v/>
      </c>
      <c r="AO15" s="167">
        <f t="array" ref="AO15">IFERROR(IF(LEN($AD15)=0,"",IF(AO$7="h","h",INDEX($W$11:$W$25,SMALL(IF((AO$8&gt;=$L$11:$L$25)*(AO$8&lt;=$S$11:$S$25)*($D$11:$D$25=$AD15)*($C$11:$C$25=1),ROW($W$11:$W$25)-ROW(INDEX($W$11:$W$25,1,1))+1),1)))),"")</f>
        <v>1</v>
      </c>
      <c r="AP15" s="68">
        <f t="array" ref="AP15">IFERROR(IF(LEN($AD15)=0,"",IF(AP$7="h","h",INDEX($W$11:$W$25,SMALL(IF((AP$8&gt;=$L$11:$L$25)*(AP$8&lt;=$S$11:$S$25)*($D$11:$D$25=$AD15)*($C$11:$C$25=1),ROW($W$11:$W$25)-ROW(INDEX($W$11:$W$25,1,1))+1),1)))),"")</f>
        <v>1</v>
      </c>
      <c r="AQ15" s="68">
        <f t="array" ref="AQ15">IFERROR(IF(LEN($AD15)=0,"",IF(AQ$7="h","h",INDEX($W$11:$W$25,SMALL(IF((AQ$8&gt;=$L$11:$L$25)*(AQ$8&lt;=$S$11:$S$25)*($D$11:$D$25=$AD15)*($C$11:$C$25=1),ROW($W$11:$W$25)-ROW(INDEX($W$11:$W$25,1,1))+1),1)))),"")</f>
        <v>1</v>
      </c>
      <c r="AR15" s="68">
        <f t="array" ref="AR15">IFERROR(IF(LEN($AD15)=0,"",IF(AR$7="h","h",INDEX($W$11:$W$25,SMALL(IF((AR$8&gt;=$L$11:$L$25)*(AR$8&lt;=$S$11:$S$25)*($D$11:$D$25=$AD15)*($C$11:$C$25=1),ROW($W$11:$W$25)-ROW(INDEX($W$11:$W$25,1,1))+1),1)))),"")</f>
        <v>1</v>
      </c>
      <c r="AS15" s="68" t="str">
        <f t="array" ref="AS15">IFERROR(IF(LEN($AD15)=0,"",IF(AS$7="h","h",INDEX($W$11:$W$25,SMALL(IF((AS$8&gt;=$L$11:$L$25)*(AS$8&lt;=$S$11:$S$25)*($D$11:$D$25=$AD15)*($C$11:$C$25=1),ROW($W$11:$W$25)-ROW(INDEX($W$11:$W$25,1,1))+1),1)))),"")</f>
        <v>h</v>
      </c>
      <c r="AT15" s="68" t="str">
        <f t="array" ref="AT15">IFERROR(IF(LEN($AD15)=0,"",IF(AT$7="h","h",INDEX($W$11:$W$25,SMALL(IF((AT$8&gt;=$L$11:$L$25)*(AT$8&lt;=$S$11:$S$25)*($D$11:$D$25=$AD15)*($C$11:$C$25=1),ROW($W$11:$W$25)-ROW(INDEX($W$11:$W$25,1,1))+1),1)))),"")</f>
        <v>h</v>
      </c>
      <c r="AU15" s="68" t="str">
        <f t="array" ref="AU15">IFERROR(IF(LEN($AD15)=0,"",IF(AU$7="h","h",INDEX($W$11:$W$25,SMALL(IF((AU$8&gt;=$L$11:$L$25)*(AU$8&lt;=$S$11:$S$25)*($D$11:$D$25=$AD15)*($C$11:$C$25=1),ROW($W$11:$W$25)-ROW(INDEX($W$11:$W$25,1,1))+1),1)))),"")</f>
        <v>h</v>
      </c>
      <c r="AV15" s="68">
        <f t="array" ref="AV15">IFERROR(IF(LEN($AD15)=0,"",IF(AV$7="h","h",INDEX($W$11:$W$25,SMALL(IF((AV$8&gt;=$L$11:$L$25)*(AV$8&lt;=$S$11:$S$25)*($D$11:$D$25=$AD15)*($C$11:$C$25=1),ROW($W$11:$W$25)-ROW(INDEX($W$11:$W$25,1,1))+1),1)))),"")</f>
        <v>1</v>
      </c>
      <c r="AW15" s="68">
        <f t="array" ref="AW15">IFERROR(IF(LEN($AD15)=0,"",IF(AW$7="h","h",INDEX($W$11:$W$25,SMALL(IF((AW$8&gt;=$L$11:$L$25)*(AW$8&lt;=$S$11:$S$25)*($D$11:$D$25=$AD15)*($C$11:$C$25=1),ROW($W$11:$W$25)-ROW(INDEX($W$11:$W$25,1,1))+1),1)))),"")</f>
        <v>1</v>
      </c>
      <c r="AX15" s="68">
        <f t="array" ref="AX15">IFERROR(IF(LEN($AD15)=0,"",IF(AX$7="h","h",INDEX($W$11:$W$25,SMALL(IF((AX$8&gt;=$L$11:$L$25)*(AX$8&lt;=$S$11:$S$25)*($D$11:$D$25=$AD15)*($C$11:$C$25=1),ROW($W$11:$W$25)-ROW(INDEX($W$11:$W$25,1,1))+1),1)))),"")</f>
        <v>1</v>
      </c>
      <c r="AY15" s="68">
        <f t="array" ref="AY15">IFERROR(IF(LEN($AD15)=0,"",IF(AY$7="h","h",INDEX($W$11:$W$25,SMALL(IF((AY$8&gt;=$L$11:$L$25)*(AY$8&lt;=$S$11:$S$25)*($D$11:$D$25=$AD15)*($C$11:$C$25=1),ROW($W$11:$W$25)-ROW(INDEX($W$11:$W$25,1,1))+1),1)))),"")</f>
        <v>1</v>
      </c>
      <c r="AZ15" s="68" t="str">
        <f t="array" ref="AZ15">IFERROR(IF(LEN($AD15)=0,"",IF(AZ$7="h","h",INDEX($W$11:$W$25,SMALL(IF((AZ$8&gt;=$L$11:$L$25)*(AZ$8&lt;=$S$11:$S$25)*($D$11:$D$25=$AD15)*($C$11:$C$25=1),ROW($W$11:$W$25)-ROW(INDEX($W$11:$W$25,1,1))+1),1)))),"")</f>
        <v>h</v>
      </c>
      <c r="BA15" s="68" t="str">
        <f t="array" ref="BA15">IFERROR(IF(LEN($AD15)=0,"",IF(BA$7="h","h",INDEX($W$11:$W$25,SMALL(IF((BA$8&gt;=$L$11:$L$25)*(BA$8&lt;=$S$11:$S$25)*($D$11:$D$25=$AD15)*($C$11:$C$25=1),ROW($W$11:$W$25)-ROW(INDEX($W$11:$W$25,1,1))+1),1)))),"")</f>
        <v>h</v>
      </c>
      <c r="BB15" s="68">
        <f t="array" ref="BB15">IFERROR(IF(LEN($AD15)=0,"",IF(BB$7="h","h",INDEX($W$11:$W$25,SMALL(IF((BB$8&gt;=$L$11:$L$25)*(BB$8&lt;=$S$11:$S$25)*($D$11:$D$25=$AD15)*($C$11:$C$25=1),ROW($W$11:$W$25)-ROW(INDEX($W$11:$W$25,1,1))+1),1)))),"")</f>
        <v>1</v>
      </c>
      <c r="BC15" s="68">
        <f t="array" ref="BC15">IFERROR(IF(LEN($AD15)=0,"",IF(BC$7="h","h",INDEX($W$11:$W$25,SMALL(IF((BC$8&gt;=$L$11:$L$25)*(BC$8&lt;=$S$11:$S$25)*($D$11:$D$25=$AD15)*($C$11:$C$25=1),ROW($W$11:$W$25)-ROW(INDEX($W$11:$W$25,1,1))+1),1)))),"")</f>
        <v>1</v>
      </c>
      <c r="BD15" s="68" t="str">
        <f t="array" ref="BD15">IFERROR(IF(LEN($AD15)=0,"",IF(BD$7="h","h",INDEX($W$11:$W$25,SMALL(IF((BD$8&gt;=$L$11:$L$25)*(BD$8&lt;=$S$11:$S$25)*($D$11:$D$25=$AD15)*($C$11:$C$25=1),ROW($W$11:$W$25)-ROW(INDEX($W$11:$W$25,1,1))+1),1)))),"")</f>
        <v/>
      </c>
      <c r="BE15" s="68" t="str">
        <f t="array" ref="BE15">IFERROR(IF(LEN($AD15)=0,"",IF(BE$7="h","h",INDEX($W$11:$W$25,SMALL(IF((BE$8&gt;=$L$11:$L$25)*(BE$8&lt;=$S$11:$S$25)*($D$11:$D$25=$AD15)*($C$11:$C$25=1),ROW($W$11:$W$25)-ROW(INDEX($W$11:$W$25,1,1))+1),1)))),"")</f>
        <v/>
      </c>
      <c r="BF15" s="68" t="str">
        <f t="array" ref="BF15">IFERROR(IF(LEN($AD15)=0,"",IF(BF$7="h","h",INDEX($W$11:$W$25,SMALL(IF((BF$8&gt;=$L$11:$L$25)*(BF$8&lt;=$S$11:$S$25)*($D$11:$D$25=$AD15)*($C$11:$C$25=1),ROW($W$11:$W$25)-ROW(INDEX($W$11:$W$25,1,1))+1),1)))),"")</f>
        <v/>
      </c>
      <c r="BG15" s="68" t="str">
        <f t="array" ref="BG15">IFERROR(IF(LEN($AD15)=0,"",IF(BG$7="h","h",INDEX($W$11:$W$25,SMALL(IF((BG$8&gt;=$L$11:$L$25)*(BG$8&lt;=$S$11:$S$25)*($D$11:$D$25=$AD15)*($C$11:$C$25=1),ROW($W$11:$W$25)-ROW(INDEX($W$11:$W$25,1,1))+1),1)))),"")</f>
        <v>h</v>
      </c>
      <c r="BH15" s="68" t="str">
        <f t="array" ref="BH15">IFERROR(IF(LEN($AD15)=0,"",IF(BH$7="h","h",INDEX($W$11:$W$25,SMALL(IF((BH$8&gt;=$L$11:$L$25)*(BH$8&lt;=$S$11:$S$25)*($D$11:$D$25=$AD15)*($C$11:$C$25=1),ROW($W$11:$W$25)-ROW(INDEX($W$11:$W$25,1,1))+1),1)))),"")</f>
        <v>h</v>
      </c>
      <c r="BI15" s="70" t="str">
        <f t="array" ref="BI15">IFERROR(IF(LEN($AD15)=0,"",IF(BI$7="h","h",INDEX($W$11:$W$25,SMALL(IF((BI$8&gt;=$L$11:$L$25)*(BI$8&lt;=$S$11:$S$25)*($D$11:$D$25=$AD15)*($C$11:$C$25=1),ROW($W$11:$W$25)-ROW(INDEX($W$11:$W$25,1,1))+1),1)))),"")</f>
        <v/>
      </c>
      <c r="BJ15" s="536" t="str">
        <f t="array" ref="BJ15">IFERROR(IF(LEN($AD15)=0,"",IF(BJ$7="h","h",INDEX($W$11:$W$25,SMALL(IF((BJ$8&gt;=$L$11:$L$25)*(BJ$8&lt;=$S$11:$S$25)*($D$11:$D$25=$AD15)*($C$11:$C$25=1),ROW($W$11:$W$25)-ROW(INDEX($W$11:$W$25,1,1))+1),1)))),"")</f>
        <v/>
      </c>
      <c r="BK15" s="167" t="str">
        <f t="array" ref="BK15">IFERROR(IF(LEN($AD15)=0,"",IF(BK$7="h","h",INDEX($W$11:$W$25,SMALL(IF((BK$8&gt;=$L$11:$L$25)*(BK$8&lt;=$S$11:$S$25)*($D$11:$D$25=$AD15)*($C$11:$C$25=1),ROW($W$11:$W$25)-ROW(INDEX($W$11:$W$25,1,1))+1),1)))),"")</f>
        <v/>
      </c>
      <c r="BL15" s="167" t="str">
        <f t="array" ref="BL15">IFERROR(IF(LEN($AD15)=0,"",IF(BL$7="h","h",INDEX($W$11:$W$25,SMALL(IF((BL$8&gt;=$L$11:$L$25)*(BL$8&lt;=$S$11:$S$25)*($D$11:$D$25=$AD15)*($C$11:$C$25=1),ROW($W$11:$W$25)-ROW(INDEX($W$11:$W$25,1,1))+1),1)))),"")</f>
        <v/>
      </c>
      <c r="BM15" s="167" t="str">
        <f t="array" ref="BM15">IFERROR(IF(LEN($AD15)=0,"",IF(BM$7="h","h",INDEX($W$11:$W$25,SMALL(IF((BM$8&gt;=$L$11:$L$25)*(BM$8&lt;=$S$11:$S$25)*($D$11:$D$25=$AD15)*($C$11:$C$25=1),ROW($W$11:$W$25)-ROW(INDEX($W$11:$W$25,1,1))+1),1)))),"")</f>
        <v/>
      </c>
      <c r="BN15" s="167" t="str">
        <f t="array" ref="BN15">IFERROR(IF(LEN($AD15)=0,"",IF(BN$7="h","h",INDEX($W$11:$W$25,SMALL(IF((BN$8&gt;=$L$11:$L$25)*(BN$8&lt;=$S$11:$S$25)*($D$11:$D$25=$AD15)*($C$11:$C$25=1),ROW($W$11:$W$25)-ROW(INDEX($W$11:$W$25,1,1))+1),1)))),"")</f>
        <v/>
      </c>
      <c r="BO15" s="167" t="str">
        <f t="array" ref="BO15">IFERROR(IF(LEN($AD15)=0,"",IF(BO$7="h","h",INDEX($W$11:$W$25,SMALL(IF((BO$8&gt;=$L$11:$L$25)*(BO$8&lt;=$S$11:$S$25)*($D$11:$D$25=$AD15)*($C$11:$C$25=1),ROW($W$11:$W$25)-ROW(INDEX($W$11:$W$25,1,1))+1),1)))),"")</f>
        <v>h</v>
      </c>
      <c r="BP15" s="167" t="str">
        <f t="array" ref="BP15">IFERROR(IF(LEN($AD15)=0,"",IF(BP$7="h","h",INDEX($W$11:$W$25,SMALL(IF((BP$8&gt;=$L$11:$L$25)*(BP$8&lt;=$S$11:$S$25)*($D$11:$D$25=$AD15)*($C$11:$C$25=1),ROW($W$11:$W$25)-ROW(INDEX($W$11:$W$25,1,1))+1),1)))),"")</f>
        <v>h</v>
      </c>
      <c r="BQ15" s="167" t="str">
        <f t="array" ref="BQ15">IFERROR(IF(LEN($AD15)=0,"",IF(BQ$7="h","h",INDEX($W$11:$W$25,SMALL(IF((BQ$8&gt;=$L$11:$L$25)*(BQ$8&lt;=$S$11:$S$25)*($D$11:$D$25=$AD15)*($C$11:$C$25=1),ROW($W$11:$W$25)-ROW(INDEX($W$11:$W$25,1,1))+1),1)))),"")</f>
        <v/>
      </c>
      <c r="BR15" s="167" t="str">
        <f t="array" ref="BR15">IFERROR(IF(LEN($AD15)=0,"",IF(BR$7="h","h",INDEX($W$11:$W$25,SMALL(IF((BR$8&gt;=$L$11:$L$25)*(BR$8&lt;=$S$11:$S$25)*($D$11:$D$25=$AD15)*($C$11:$C$25=1),ROW($W$11:$W$25)-ROW(INDEX($W$11:$W$25,1,1))+1),1)))),"")</f>
        <v/>
      </c>
      <c r="BS15" s="167" t="str">
        <f t="array" ref="BS15">IFERROR(IF(LEN($AD15)=0,"",IF(BS$7="h","h",INDEX($W$11:$W$25,SMALL(IF((BS$8&gt;=$L$11:$L$25)*(BS$8&lt;=$S$11:$S$25)*($D$11:$D$25=$AD15)*($C$11:$C$25=1),ROW($W$11:$W$25)-ROW(INDEX($W$11:$W$25,1,1))+1),1)))),"")</f>
        <v/>
      </c>
      <c r="BT15" s="167" t="str">
        <f t="array" ref="BT15">IFERROR(IF(LEN($AD15)=0,"",IF(BT$7="h","h",INDEX($W$11:$W$25,SMALL(IF((BT$8&gt;=$L$11:$L$25)*(BT$8&lt;=$S$11:$S$25)*($D$11:$D$25=$AD15)*($C$11:$C$25=1),ROW($W$11:$W$25)-ROW(INDEX($W$11:$W$25,1,1))+1),1)))),"")</f>
        <v/>
      </c>
      <c r="BU15" s="167" t="str">
        <f t="array" ref="BU15">IFERROR(IF(LEN($AD15)=0,"",IF(BU$7="h","h",INDEX($W$11:$W$25,SMALL(IF((BU$8&gt;=$L$11:$L$25)*(BU$8&lt;=$S$11:$S$25)*($D$11:$D$25=$AD15)*($C$11:$C$25=1),ROW($W$11:$W$25)-ROW(INDEX($W$11:$W$25,1,1))+1),1)))),"")</f>
        <v/>
      </c>
      <c r="BV15" s="167" t="str">
        <f t="array" ref="BV15">IFERROR(IF(LEN($AD15)=0,"",IF(BV$7="h","h",INDEX($W$11:$W$25,SMALL(IF((BV$8&gt;=$L$11:$L$25)*(BV$8&lt;=$S$11:$S$25)*($D$11:$D$25=$AD15)*($C$11:$C$25=1),ROW($W$11:$W$25)-ROW(INDEX($W$11:$W$25,1,1))+1),1)))),"")</f>
        <v>h</v>
      </c>
      <c r="BW15" s="167" t="str">
        <f t="array" ref="BW15">IFERROR(IF(LEN($AD15)=0,"",IF(BW$7="h","h",INDEX($W$11:$W$25,SMALL(IF((BW$8&gt;=$L$11:$L$25)*(BW$8&lt;=$S$11:$S$25)*($D$11:$D$25=$AD15)*($C$11:$C$25=1),ROW($W$11:$W$25)-ROW(INDEX($W$11:$W$25,1,1))+1),1)))),"")</f>
        <v>h</v>
      </c>
      <c r="BX15" s="167" t="str">
        <f t="array" ref="BX15">IFERROR(IF(LEN($AD15)=0,"",IF(BX$7="h","h",INDEX($W$11:$W$25,SMALL(IF((BX$8&gt;=$L$11:$L$25)*(BX$8&lt;=$S$11:$S$25)*($D$11:$D$25=$AD15)*($C$11:$C$25=1),ROW($W$11:$W$25)-ROW(INDEX($W$11:$W$25,1,1))+1),1)))),"")</f>
        <v/>
      </c>
      <c r="BY15" s="167" t="str">
        <f t="array" ref="BY15">IFERROR(IF(LEN($AD15)=0,"",IF(BY$7="h","h",INDEX($W$11:$W$25,SMALL(IF((BY$8&gt;=$L$11:$L$25)*(BY$8&lt;=$S$11:$S$25)*($D$11:$D$25=$AD15)*($C$11:$C$25=1),ROW($W$11:$W$25)-ROW(INDEX($W$11:$W$25,1,1))+1),1)))),"")</f>
        <v/>
      </c>
      <c r="BZ15" s="167" t="str">
        <f t="array" ref="BZ15">IFERROR(IF(LEN($AD15)=0,"",IF(BZ$7="h","h",INDEX($W$11:$W$25,SMALL(IF((BZ$8&gt;=$L$11:$L$25)*(BZ$8&lt;=$S$11:$S$25)*($D$11:$D$25=$AD15)*($C$11:$C$25=1),ROW($W$11:$W$25)-ROW(INDEX($W$11:$W$25,1,1))+1),1)))),"")</f>
        <v/>
      </c>
      <c r="CA15" s="167" t="str">
        <f t="array" ref="CA15">IFERROR(IF(LEN($AD15)=0,"",IF(CA$7="h","h",INDEX($W$11:$W$25,SMALL(IF((CA$8&gt;=$L$11:$L$25)*(CA$8&lt;=$S$11:$S$25)*($D$11:$D$25=$AD15)*($C$11:$C$25=1),ROW($W$11:$W$25)-ROW(INDEX($W$11:$W$25,1,1))+1),1)))),"")</f>
        <v/>
      </c>
      <c r="CB15" s="167" t="str">
        <f t="array" ref="CB15">IFERROR(IF(LEN($AD15)=0,"",IF(CB$7="h","h",INDEX($W$11:$W$25,SMALL(IF((CB$8&gt;=$L$11:$L$25)*(CB$8&lt;=$S$11:$S$25)*($D$11:$D$25=$AD15)*($C$11:$C$25=1),ROW($W$11:$W$25)-ROW(INDEX($W$11:$W$25,1,1))+1),1)))),"")</f>
        <v/>
      </c>
      <c r="CC15" s="167" t="str">
        <f t="array" ref="CC15">IFERROR(IF(LEN($AD15)=0,"",IF(CC$7="h","h",INDEX($W$11:$W$25,SMALL(IF((CC$8&gt;=$L$11:$L$25)*(CC$8&lt;=$S$11:$S$25)*($D$11:$D$25=$AD15)*($C$11:$C$25=1),ROW($W$11:$W$25)-ROW(INDEX($W$11:$W$25,1,1))+1),1)))),"")</f>
        <v>h</v>
      </c>
      <c r="CD15" s="167" t="str">
        <f t="array" ref="CD15">IFERROR(IF(LEN($AD15)=0,"",IF(CD$7="h","h",INDEX($W$11:$W$25,SMALL(IF((CD$8&gt;=$L$11:$L$25)*(CD$8&lt;=$S$11:$S$25)*($D$11:$D$25=$AD15)*($C$11:$C$25=1),ROW($W$11:$W$25)-ROW(INDEX($W$11:$W$25,1,1))+1),1)))),"")</f>
        <v>h</v>
      </c>
      <c r="CE15" s="167" t="str">
        <f t="array" ref="CE15">IFERROR(IF(LEN($AD15)=0,"",IF(CE$7="h","h",INDEX($W$11:$W$25,SMALL(IF((CE$8&gt;=$L$11:$L$25)*(CE$8&lt;=$S$11:$S$25)*($D$11:$D$25=$AD15)*($C$11:$C$25=1),ROW($W$11:$W$25)-ROW(INDEX($W$11:$W$25,1,1))+1),1)))),"")</f>
        <v>h</v>
      </c>
      <c r="CF15" s="167" t="str">
        <f t="array" ref="CF15">IFERROR(IF(LEN($AD15)=0,"",IF(CF$7="h","h",INDEX($W$11:$W$25,SMALL(IF((CF$8&gt;=$L$11:$L$25)*(CF$8&lt;=$S$11:$S$25)*($D$11:$D$25=$AD15)*($C$11:$C$25=1),ROW($W$11:$W$25)-ROW(INDEX($W$11:$W$25,1,1))+1),1)))),"")</f>
        <v/>
      </c>
      <c r="CG15" s="167" t="str">
        <f t="array" ref="CG15">IFERROR(IF(LEN($AD15)=0,"",IF(CG$7="h","h",INDEX($W$11:$W$25,SMALL(IF((CG$8&gt;=$L$11:$L$25)*(CG$8&lt;=$S$11:$S$25)*($D$11:$D$25=$AD15)*($C$11:$C$25=1),ROW($W$11:$W$25)-ROW(INDEX($W$11:$W$25,1,1))+1),1)))),"")</f>
        <v/>
      </c>
      <c r="CH15" s="167" t="str">
        <f t="array" ref="CH15">IFERROR(IF(LEN($AD15)=0,"",IF(CH$7="h","h",INDEX($W$11:$W$25,SMALL(IF((CH$8&gt;=$L$11:$L$25)*(CH$8&lt;=$S$11:$S$25)*($D$11:$D$25=$AD15)*($C$11:$C$25=1),ROW($W$11:$W$25)-ROW(INDEX($W$11:$W$25,1,1))+1),1)))),"")</f>
        <v/>
      </c>
      <c r="CI15" s="167" t="str">
        <f t="array" ref="CI15">IFERROR(IF(LEN($AD15)=0,"",IF(CI$7="h","h",INDEX($W$11:$W$25,SMALL(IF((CI$8&gt;=$L$11:$L$25)*(CI$8&lt;=$S$11:$S$25)*($D$11:$D$25=$AD15)*($C$11:$C$25=1),ROW($W$11:$W$25)-ROW(INDEX($W$11:$W$25,1,1))+1),1)))),"")</f>
        <v/>
      </c>
      <c r="CJ15" s="167" t="str">
        <f t="array" ref="CJ15">IFERROR(IF(LEN($AD15)=0,"",IF(CJ$7="h","h",INDEX($W$11:$W$25,SMALL(IF((CJ$8&gt;=$L$11:$L$25)*(CJ$8&lt;=$S$11:$S$25)*($D$11:$D$25=$AD15)*($C$11:$C$25=1),ROW($W$11:$W$25)-ROW(INDEX($W$11:$W$25,1,1))+1),1)))),"")</f>
        <v>h</v>
      </c>
      <c r="CK15" s="167" t="str">
        <f t="array" ref="CK15">IFERROR(IF(LEN($AD15)=0,"",IF(CK$7="h","h",INDEX($W$11:$W$25,SMALL(IF((CK$8&gt;=$L$11:$L$25)*(CK$8&lt;=$S$11:$S$25)*($D$11:$D$25=$AD15)*($C$11:$C$25=1),ROW($W$11:$W$25)-ROW(INDEX($W$11:$W$25,1,1))+1),1)))),"")</f>
        <v>h</v>
      </c>
      <c r="CL15" s="167" t="str">
        <f t="array" ref="CL15">IFERROR(IF(LEN($AD15)=0,"",IF(CL$7="h","h",INDEX($W$11:$W$25,SMALL(IF((CL$8&gt;=$L$11:$L$25)*(CL$8&lt;=$S$11:$S$25)*($D$11:$D$25=$AD15)*($C$11:$C$25=1),ROW($W$11:$W$25)-ROW(INDEX($W$11:$W$25,1,1))+1),1)))),"")</f>
        <v/>
      </c>
      <c r="CM15" s="167" t="str">
        <f t="array" ref="CM15">IFERROR(IF(LEN($AD15)=0,"",IF(CM$7="h","h",INDEX($W$11:$W$25,SMALL(IF((CM$8&gt;=$L$11:$L$25)*(CM$8&lt;=$S$11:$S$25)*($D$11:$D$25=$AD15)*($C$11:$C$25=1),ROW($W$11:$W$25)-ROW(INDEX($W$11:$W$25,1,1))+1),1)))),"")</f>
        <v/>
      </c>
      <c r="CN15" s="167" t="str">
        <f t="array" ref="CN15">IFERROR(IF(LEN($AD15)=0,"",IF(CN$7="h","h",INDEX($W$11:$W$25,SMALL(IF((CN$8&gt;=$L$11:$L$25)*(CN$8&lt;=$S$11:$S$25)*($D$11:$D$25=$AD15)*($C$11:$C$25=1),ROW($W$11:$W$25)-ROW(INDEX($W$11:$W$25,1,1))+1),1)))),"")</f>
        <v/>
      </c>
      <c r="CO15" s="167" t="str">
        <f t="array" ref="CO15">IFERROR(IF(LEN($AD15)=0,"",IF(CO$7="h","h",INDEX($W$11:$W$25,SMALL(IF((CO$8&gt;=$L$11:$L$25)*(CO$8&lt;=$S$11:$S$25)*($D$11:$D$25=$AD15)*($C$11:$C$25=1),ROW($W$11:$W$25)-ROW(INDEX($W$11:$W$25,1,1))+1),1)))),"")</f>
        <v/>
      </c>
      <c r="CP15" s="15"/>
      <c r="CQ15" s="16">
        <v>3</v>
      </c>
      <c r="CR15" s="17">
        <f t="shared" si="20"/>
        <v>44621</v>
      </c>
      <c r="CS15" s="15"/>
      <c r="CT15" s="16">
        <f t="shared" si="17"/>
        <v>0</v>
      </c>
      <c r="CU15" s="16">
        <f>IFERROR(IF(OR(F15=Employee!$G$8,U15=Employee!$G$8),1,0),0)</f>
        <v>1</v>
      </c>
      <c r="CV15" s="16">
        <f t="shared" si="18"/>
        <v>0</v>
      </c>
      <c r="CW15" s="15"/>
      <c r="CX15" s="97" t="s">
        <v>29</v>
      </c>
      <c r="CY15" s="308"/>
      <c r="CZ15" s="308"/>
      <c r="DA15" s="308"/>
      <c r="DB15" s="98"/>
      <c r="DC15" s="99"/>
      <c r="DD15" s="100"/>
      <c r="DE15" s="19"/>
      <c r="DF15" s="97" t="s">
        <v>42</v>
      </c>
      <c r="DG15" s="98"/>
      <c r="DH15" s="98"/>
      <c r="DI15" s="98"/>
      <c r="DJ15" s="98"/>
      <c r="DK15" s="99"/>
      <c r="DL15" s="100"/>
      <c r="DM15" s="19"/>
      <c r="DN15" s="97" t="s">
        <v>43</v>
      </c>
      <c r="DO15" s="98"/>
      <c r="DP15" s="98"/>
      <c r="DQ15" s="98"/>
      <c r="DR15" s="98"/>
      <c r="DS15" s="99"/>
      <c r="DT15" s="100"/>
      <c r="DU15" s="19"/>
      <c r="DV15" s="97" t="s">
        <v>44</v>
      </c>
      <c r="DW15" s="98"/>
      <c r="DX15" s="98"/>
      <c r="DY15" s="98"/>
      <c r="DZ15" s="98"/>
      <c r="EA15" s="99"/>
      <c r="EB15" s="100"/>
      <c r="EC15" s="15"/>
      <c r="ED15" s="16">
        <f>IFERROR(IF(EE15="","",MATCH(EE15,Entitlement!$B$8:$K$8,0)),"")</f>
        <v>5</v>
      </c>
      <c r="EE15" s="16" t="str">
        <f>IFERROR(IF(Dashboard!L21="","",Dashboard!L21),"")</f>
        <v>Sick Leave</v>
      </c>
      <c r="EF15" s="16">
        <f>IFERROR(INDEX(TableEntitlements1[],$CT$6,$ED15),0)</f>
        <v>10</v>
      </c>
      <c r="EG15" s="16">
        <f>IFERROR(INDEX(TableEntitlements2[],$CT$6,$ED15),0)</f>
        <v>0</v>
      </c>
      <c r="EH15" s="16">
        <f>IFERROR(INDEX(TableEntitlements3[],$CT$6,$ED15),0)</f>
        <v>0</v>
      </c>
      <c r="EI15" s="16">
        <f>IFERROR(INDEX(TableEntitlements4[],$CT$6,$ED15),0)</f>
        <v>0</v>
      </c>
      <c r="EJ15" s="16">
        <f>IFERROR(INDEX(TableEntitlements5[],$CT$6,$ED15),0)</f>
        <v>0</v>
      </c>
      <c r="EK15" s="16">
        <f>IFERROR(INDEX(TableEntitlements6[],$CT$6,$ED15),0)</f>
        <v>0</v>
      </c>
      <c r="EL15" s="16">
        <f>IFERROR(INDEX(TableEntitlements7[],$CT$6,$ED15),0)</f>
        <v>0</v>
      </c>
      <c r="EM15" s="16">
        <f>IFERROR(INDEX(TableEntitlements8[],$CT$6,$ED15),0)</f>
        <v>0</v>
      </c>
      <c r="EN15" s="16">
        <f>IFERROR(INDEX(TableEntitlements9[],$CT$6,$ED15),0)</f>
        <v>0</v>
      </c>
      <c r="EO15" s="16">
        <f>IFERROR(INDEX(TableEntitlements10[],$CT$6,$ED15),0)</f>
        <v>0</v>
      </c>
      <c r="EP15" s="88"/>
      <c r="EQ15" s="66">
        <f>IFERROR(IF(OR(LEN(Calendar!$I$5)=0,Calendar!$I$5="All"),1,IF($V15=Calendar!$I$5,1,0)),0)</f>
        <v>1</v>
      </c>
      <c r="ER15" s="16">
        <f>IFERROR(IF(OR(LEN(Calendar!$I$7)=0,Calendar!$I$7="All"),1,IF($E15=Calendar!$I$7,1,0)),0)</f>
        <v>1</v>
      </c>
      <c r="ES15" s="18">
        <f t="shared" si="19"/>
        <v>1</v>
      </c>
      <c r="ET15" s="88"/>
      <c r="EU15" s="88"/>
      <c r="EV15" s="88"/>
      <c r="EW15" s="88"/>
      <c r="EX15" s="88"/>
      <c r="EY15" s="88"/>
      <c r="EZ15" s="88"/>
      <c r="FA15" s="18">
        <v>2</v>
      </c>
      <c r="FB15" s="16" t="s">
        <v>42</v>
      </c>
      <c r="FC15" s="16" t="s">
        <v>65</v>
      </c>
      <c r="FD15" s="16">
        <f>IFERROR(IF(MOD(AI6,4)=0,29,28),31)</f>
        <v>28</v>
      </c>
      <c r="FE15" s="15"/>
      <c r="FF15" s="16">
        <v>3</v>
      </c>
      <c r="FG15" s="16">
        <v>3</v>
      </c>
      <c r="FH15" s="16">
        <f t="shared" si="25"/>
        <v>2024</v>
      </c>
      <c r="FI15" s="15"/>
      <c r="FJ15" s="68" t="str">
        <f>IF(Dashboard!F22="","",Dashboard!F22)</f>
        <v>Accounting</v>
      </c>
      <c r="FL15" s="16" t="str">
        <f t="array" ref="FL15">IFERROR(INDEX(types,SMALL(IF(LEN(types)&gt;0,ROW(types)-ROW(INDEX(types,1,1))+1),ROW(Dashboard!L22)-ROW(Dashboard!$L$19))),"")</f>
        <v>Unpaid Leave</v>
      </c>
    </row>
    <row r="16" spans="2:168" ht="15" customHeight="1" x14ac:dyDescent="0.25">
      <c r="B16" s="375">
        <v>6</v>
      </c>
      <c r="C16" s="375">
        <f>IFERROR(IF(OR(INDEX(TableReg[],$B16,D$9)="",INDEX(TableReg[],$B16,E$9)="",INDEX(TableReg[],$B16,F$9)="",INDEX(TableReg[],$B16,G$9)="",INDEX(TableReg[],$B16,H$9)=""),0,1),"")</f>
        <v>1</v>
      </c>
      <c r="D16" s="69" t="str">
        <f>IFERROR(IF($C16=1,INDEX(TableReg[],$B16,D$9),""),"")</f>
        <v>Jonah Peterson</v>
      </c>
      <c r="E16" s="68" t="str">
        <f>IFERROR(IF($C16=1,INDEX(TableReg[],$B16,E$9),""),"")</f>
        <v>Other</v>
      </c>
      <c r="F16" s="68">
        <f>IFERROR(IF($C16=1,INDEX(TableReg[],$B16,F$9),""),"")</f>
        <v>2022</v>
      </c>
      <c r="G16" s="68">
        <f>IFERROR(IF($C16=1,INDEX(TableReg[],$B16,G$9),""),"")</f>
        <v>2</v>
      </c>
      <c r="H16" s="68">
        <f>IFERROR(IF($C16=1,INDEX(TableReg[],$B16,H$9),""),"")</f>
        <v>8</v>
      </c>
      <c r="I16" s="368">
        <f>IFERROR(IF($C16&lt;&gt;1,"",INDEX(TableReg[],$B16,J$9)),"")</f>
        <v>5.5</v>
      </c>
      <c r="J16" s="368">
        <f t="shared" si="4"/>
        <v>6</v>
      </c>
      <c r="K16" s="68" t="str">
        <f>IFERROR(IF(INDEX(TableReg[],$B16,K$9)="","",INDEX(TableReg[],$B16,K$9)),"")</f>
        <v/>
      </c>
      <c r="L16" s="369">
        <f t="shared" si="5"/>
        <v>44600</v>
      </c>
      <c r="M16" s="369" t="str">
        <f t="shared" si="6"/>
        <v>Tue</v>
      </c>
      <c r="N16" s="369" t="str">
        <f>IFERROR(IF(OR(COUNTIF(Holidays,L16)&gt;0,INDEX(Dashboard!$I$20:$I$26,MATCH(M16,Dashboard!$H$20:$H$26,0))="No"),"h",""),"")</f>
        <v/>
      </c>
      <c r="O16" s="369">
        <f t="shared" si="7"/>
        <v>44608</v>
      </c>
      <c r="P16" s="369" t="str">
        <f t="shared" si="8"/>
        <v>Wed</v>
      </c>
      <c r="Q16" s="369" t="str">
        <f>IFERROR(IF(OR(COUNTIF(Holidays,O16)&gt;0,INDEX(Dashboard!$I$20:$I$26,MATCH(P16,Dashboard!$H$20:$H$26,0))="No"),"h",""),"")</f>
        <v/>
      </c>
      <c r="R16" s="369">
        <f t="shared" si="9"/>
        <v>44608</v>
      </c>
      <c r="S16" s="370">
        <f t="shared" si="10"/>
        <v>44607</v>
      </c>
      <c r="T16" s="167">
        <f t="shared" si="11"/>
        <v>2</v>
      </c>
      <c r="U16" s="68">
        <f t="shared" si="12"/>
        <v>2022</v>
      </c>
      <c r="V16" s="167" t="str">
        <f>IFERROR(IF(INDEX(EmployeeList!$C$7:$C$21,MATCH(D16,EmployeeList!$B$7:$B$21,0))="","",INDEX(EmployeeList!$C$7:$C$21,MATCH(D16,EmployeeList!$B$7:$B$21,0))),"")</f>
        <v>HR</v>
      </c>
      <c r="W16" s="68">
        <f t="shared" si="13"/>
        <v>4</v>
      </c>
      <c r="X16" s="68" t="str">
        <f>IFERROR(IF(C16&lt;&gt;1,"",IF(Calendar!$M$7=$EX$18,Calc!D16&amp;" - "&amp;Calc!V16,IF(Calendar!$M$7=$EX$19,Calc!D16&amp;" - "&amp;Calc!E16,Calc!D16))),"")</f>
        <v>Jonah Peterson</v>
      </c>
      <c r="Y16" s="68" t="str">
        <f t="shared" si="14"/>
        <v>Same</v>
      </c>
      <c r="Z16" s="382">
        <f t="shared" si="15"/>
        <v>5.5</v>
      </c>
      <c r="AA16" s="381">
        <f t="shared" si="16"/>
        <v>0</v>
      </c>
      <c r="AB16" s="15"/>
      <c r="AC16" s="67">
        <v>6</v>
      </c>
      <c r="AD16" s="69" t="str">
        <f>IFERROR(IF(INDEX(TableEmployeeList[],$AC16,$AD$9)="","",INDEX(TableEmployeeList[],$AC16,$AD$9)),"")</f>
        <v>Ryan Briggs</v>
      </c>
      <c r="AE16" s="68" t="str">
        <f t="array" ref="AE16">IFERROR(IF(LEN($AD16)=0,"",IF(AE$7="h","h",INDEX($W$11:$W$25,SMALL(IF((AE$8&gt;=$L$11:$L$25)*(AE$8&lt;=$S$11:$S$25)*($D$11:$D$25=$AD16)*($C$11:$C$25=1),ROW($W$11:$W$25)-ROW(INDEX($W$11:$W$25,1,1))+1),1)))),"")</f>
        <v>h</v>
      </c>
      <c r="AF16" s="68" t="str">
        <f t="array" ref="AF16">IFERROR(IF(LEN($AD16)=0,"",IF(AF$7="h","h",INDEX($W$11:$W$25,SMALL(IF((AF$8&gt;=$L$11:$L$25)*(AF$8&lt;=$S$11:$S$25)*($D$11:$D$25=$AD16)*($C$11:$C$25=1),ROW($W$11:$W$25)-ROW(INDEX($W$11:$W$25,1,1))+1),1)))),"")</f>
        <v>h</v>
      </c>
      <c r="AG16" s="68" t="str">
        <f t="array" ref="AG16">IFERROR(IF(LEN($AD16)=0,"",IF(AG$7="h","h",INDEX($W$11:$W$25,SMALL(IF((AG$8&gt;=$L$11:$L$25)*(AG$8&lt;=$S$11:$S$25)*($D$11:$D$25=$AD16)*($C$11:$C$25=1),ROW($W$11:$W$25)-ROW(INDEX($W$11:$W$25,1,1))+1),1)))),"")</f>
        <v/>
      </c>
      <c r="AH16" s="68" t="str">
        <f t="array" ref="AH16">IFERROR(IF(LEN($AD16)=0,"",IF(AH$7="h","h",INDEX($W$11:$W$25,SMALL(IF((AH$8&gt;=$L$11:$L$25)*(AH$8&lt;=$S$11:$S$25)*($D$11:$D$25=$AD16)*($C$11:$C$25=1),ROW($W$11:$W$25)-ROW(INDEX($W$11:$W$25,1,1))+1),1)))),"")</f>
        <v/>
      </c>
      <c r="AI16" s="68">
        <f t="array" ref="AI16">IFERROR(IF(LEN($AD16)=0,"",IF(AI$7="h","h",INDEX($W$11:$W$25,SMALL(IF((AI$8&gt;=$L$11:$L$25)*(AI$8&lt;=$S$11:$S$25)*($D$11:$D$25=$AD16)*($C$11:$C$25=1),ROW($W$11:$W$25)-ROW(INDEX($W$11:$W$25,1,1))+1),1)))),"")</f>
        <v>3</v>
      </c>
      <c r="AJ16" s="68">
        <f t="array" ref="AJ16">IFERROR(IF(LEN($AD16)=0,"",IF(AJ$7="h","h",INDEX($W$11:$W$25,SMALL(IF((AJ$8&gt;=$L$11:$L$25)*(AJ$8&lt;=$S$11:$S$25)*($D$11:$D$25=$AD16)*($C$11:$C$25=1),ROW($W$11:$W$25)-ROW(INDEX($W$11:$W$25,1,1))+1),1)))),"")</f>
        <v>3</v>
      </c>
      <c r="AK16" s="68">
        <f t="array" ref="AK16">IFERROR(IF(LEN($AD16)=0,"",IF(AK$7="h","h",INDEX($W$11:$W$25,SMALL(IF((AK$8&gt;=$L$11:$L$25)*(AK$8&lt;=$S$11:$S$25)*($D$11:$D$25=$AD16)*($C$11:$C$25=1),ROW($W$11:$W$25)-ROW(INDEX($W$11:$W$25,1,1))+1),1)))),"")</f>
        <v>3</v>
      </c>
      <c r="AL16" s="68" t="str">
        <f t="array" ref="AL16">IFERROR(IF(LEN($AD16)=0,"",IF(AL$7="h","h",INDEX($W$11:$W$25,SMALL(IF((AL$8&gt;=$L$11:$L$25)*(AL$8&lt;=$S$11:$S$25)*($D$11:$D$25=$AD16)*($C$11:$C$25=1),ROW($W$11:$W$25)-ROW(INDEX($W$11:$W$25,1,1))+1),1)))),"")</f>
        <v>h</v>
      </c>
      <c r="AM16" s="68" t="str">
        <f t="array" ref="AM16">IFERROR(IF(LEN($AD16)=0,"",IF(AM$7="h","h",INDEX($W$11:$W$25,SMALL(IF((AM$8&gt;=$L$11:$L$25)*(AM$8&lt;=$S$11:$S$25)*($D$11:$D$25=$AD16)*($C$11:$C$25=1),ROW($W$11:$W$25)-ROW(INDEX($W$11:$W$25,1,1))+1),1)))),"")</f>
        <v>h</v>
      </c>
      <c r="AN16" s="68">
        <f t="array" ref="AN16">IFERROR(IF(LEN($AD16)=0,"",IF(AN$7="h","h",INDEX($W$11:$W$25,SMALL(IF((AN$8&gt;=$L$11:$L$25)*(AN$8&lt;=$S$11:$S$25)*($D$11:$D$25=$AD16)*($C$11:$C$25=1),ROW($W$11:$W$25)-ROW(INDEX($W$11:$W$25,1,1))+1),1)))),"")</f>
        <v>3</v>
      </c>
      <c r="AO16" s="167">
        <f t="array" ref="AO16">IFERROR(IF(LEN($AD16)=0,"",IF(AO$7="h","h",INDEX($W$11:$W$25,SMALL(IF((AO$8&gt;=$L$11:$L$25)*(AO$8&lt;=$S$11:$S$25)*($D$11:$D$25=$AD16)*($C$11:$C$25=1),ROW($W$11:$W$25)-ROW(INDEX($W$11:$W$25,1,1))+1),1)))),"")</f>
        <v>3</v>
      </c>
      <c r="AP16" s="68" t="str">
        <f t="array" ref="AP16">IFERROR(IF(LEN($AD16)=0,"",IF(AP$7="h","h",INDEX($W$11:$W$25,SMALL(IF((AP$8&gt;=$L$11:$L$25)*(AP$8&lt;=$S$11:$S$25)*($D$11:$D$25=$AD16)*($C$11:$C$25=1),ROW($W$11:$W$25)-ROW(INDEX($W$11:$W$25,1,1))+1),1)))),"")</f>
        <v/>
      </c>
      <c r="AQ16" s="68" t="str">
        <f t="array" ref="AQ16">IFERROR(IF(LEN($AD16)=0,"",IF(AQ$7="h","h",INDEX($W$11:$W$25,SMALL(IF((AQ$8&gt;=$L$11:$L$25)*(AQ$8&lt;=$S$11:$S$25)*($D$11:$D$25=$AD16)*($C$11:$C$25=1),ROW($W$11:$W$25)-ROW(INDEX($W$11:$W$25,1,1))+1),1)))),"")</f>
        <v/>
      </c>
      <c r="AR16" s="68" t="str">
        <f t="array" ref="AR16">IFERROR(IF(LEN($AD16)=0,"",IF(AR$7="h","h",INDEX($W$11:$W$25,SMALL(IF((AR$8&gt;=$L$11:$L$25)*(AR$8&lt;=$S$11:$S$25)*($D$11:$D$25=$AD16)*($C$11:$C$25=1),ROW($W$11:$W$25)-ROW(INDEX($W$11:$W$25,1,1))+1),1)))),"")</f>
        <v/>
      </c>
      <c r="AS16" s="68" t="str">
        <f t="array" ref="AS16">IFERROR(IF(LEN($AD16)=0,"",IF(AS$7="h","h",INDEX($W$11:$W$25,SMALL(IF((AS$8&gt;=$L$11:$L$25)*(AS$8&lt;=$S$11:$S$25)*($D$11:$D$25=$AD16)*($C$11:$C$25=1),ROW($W$11:$W$25)-ROW(INDEX($W$11:$W$25,1,1))+1),1)))),"")</f>
        <v>h</v>
      </c>
      <c r="AT16" s="68" t="str">
        <f t="array" ref="AT16">IFERROR(IF(LEN($AD16)=0,"",IF(AT$7="h","h",INDEX($W$11:$W$25,SMALL(IF((AT$8&gt;=$L$11:$L$25)*(AT$8&lt;=$S$11:$S$25)*($D$11:$D$25=$AD16)*($C$11:$C$25=1),ROW($W$11:$W$25)-ROW(INDEX($W$11:$W$25,1,1))+1),1)))),"")</f>
        <v>h</v>
      </c>
      <c r="AU16" s="68" t="str">
        <f t="array" ref="AU16">IFERROR(IF(LEN($AD16)=0,"",IF(AU$7="h","h",INDEX($W$11:$W$25,SMALL(IF((AU$8&gt;=$L$11:$L$25)*(AU$8&lt;=$S$11:$S$25)*($D$11:$D$25=$AD16)*($C$11:$C$25=1),ROW($W$11:$W$25)-ROW(INDEX($W$11:$W$25,1,1))+1),1)))),"")</f>
        <v>h</v>
      </c>
      <c r="AV16" s="68" t="str">
        <f t="array" ref="AV16">IFERROR(IF(LEN($AD16)=0,"",IF(AV$7="h","h",INDEX($W$11:$W$25,SMALL(IF((AV$8&gt;=$L$11:$L$25)*(AV$8&lt;=$S$11:$S$25)*($D$11:$D$25=$AD16)*($C$11:$C$25=1),ROW($W$11:$W$25)-ROW(INDEX($W$11:$W$25,1,1))+1),1)))),"")</f>
        <v/>
      </c>
      <c r="AW16" s="68" t="str">
        <f t="array" ref="AW16">IFERROR(IF(LEN($AD16)=0,"",IF(AW$7="h","h",INDEX($W$11:$W$25,SMALL(IF((AW$8&gt;=$L$11:$L$25)*(AW$8&lt;=$S$11:$S$25)*($D$11:$D$25=$AD16)*($C$11:$C$25=1),ROW($W$11:$W$25)-ROW(INDEX($W$11:$W$25,1,1))+1),1)))),"")</f>
        <v/>
      </c>
      <c r="AX16" s="68" t="str">
        <f t="array" ref="AX16">IFERROR(IF(LEN($AD16)=0,"",IF(AX$7="h","h",INDEX($W$11:$W$25,SMALL(IF((AX$8&gt;=$L$11:$L$25)*(AX$8&lt;=$S$11:$S$25)*($D$11:$D$25=$AD16)*($C$11:$C$25=1),ROW($W$11:$W$25)-ROW(INDEX($W$11:$W$25,1,1))+1),1)))),"")</f>
        <v/>
      </c>
      <c r="AY16" s="68" t="str">
        <f t="array" ref="AY16">IFERROR(IF(LEN($AD16)=0,"",IF(AY$7="h","h",INDEX($W$11:$W$25,SMALL(IF((AY$8&gt;=$L$11:$L$25)*(AY$8&lt;=$S$11:$S$25)*($D$11:$D$25=$AD16)*($C$11:$C$25=1),ROW($W$11:$W$25)-ROW(INDEX($W$11:$W$25,1,1))+1),1)))),"")</f>
        <v/>
      </c>
      <c r="AZ16" s="68" t="str">
        <f t="array" ref="AZ16">IFERROR(IF(LEN($AD16)=0,"",IF(AZ$7="h","h",INDEX($W$11:$W$25,SMALL(IF((AZ$8&gt;=$L$11:$L$25)*(AZ$8&lt;=$S$11:$S$25)*($D$11:$D$25=$AD16)*($C$11:$C$25=1),ROW($W$11:$W$25)-ROW(INDEX($W$11:$W$25,1,1))+1),1)))),"")</f>
        <v>h</v>
      </c>
      <c r="BA16" s="68" t="str">
        <f t="array" ref="BA16">IFERROR(IF(LEN($AD16)=0,"",IF(BA$7="h","h",INDEX($W$11:$W$25,SMALL(IF((BA$8&gt;=$L$11:$L$25)*(BA$8&lt;=$S$11:$S$25)*($D$11:$D$25=$AD16)*($C$11:$C$25=1),ROW($W$11:$W$25)-ROW(INDEX($W$11:$W$25,1,1))+1),1)))),"")</f>
        <v>h</v>
      </c>
      <c r="BB16" s="68" t="str">
        <f t="array" ref="BB16">IFERROR(IF(LEN($AD16)=0,"",IF(BB$7="h","h",INDEX($W$11:$W$25,SMALL(IF((BB$8&gt;=$L$11:$L$25)*(BB$8&lt;=$S$11:$S$25)*($D$11:$D$25=$AD16)*($C$11:$C$25=1),ROW($W$11:$W$25)-ROW(INDEX($W$11:$W$25,1,1))+1),1)))),"")</f>
        <v/>
      </c>
      <c r="BC16" s="68" t="str">
        <f t="array" ref="BC16">IFERROR(IF(LEN($AD16)=0,"",IF(BC$7="h","h",INDEX($W$11:$W$25,SMALL(IF((BC$8&gt;=$L$11:$L$25)*(BC$8&lt;=$S$11:$S$25)*($D$11:$D$25=$AD16)*($C$11:$C$25=1),ROW($W$11:$W$25)-ROW(INDEX($W$11:$W$25,1,1))+1),1)))),"")</f>
        <v/>
      </c>
      <c r="BD16" s="68" t="str">
        <f t="array" ref="BD16">IFERROR(IF(LEN($AD16)=0,"",IF(BD$7="h","h",INDEX($W$11:$W$25,SMALL(IF((BD$8&gt;=$L$11:$L$25)*(BD$8&lt;=$S$11:$S$25)*($D$11:$D$25=$AD16)*($C$11:$C$25=1),ROW($W$11:$W$25)-ROW(INDEX($W$11:$W$25,1,1))+1),1)))),"")</f>
        <v/>
      </c>
      <c r="BE16" s="68" t="str">
        <f t="array" ref="BE16">IFERROR(IF(LEN($AD16)=0,"",IF(BE$7="h","h",INDEX($W$11:$W$25,SMALL(IF((BE$8&gt;=$L$11:$L$25)*(BE$8&lt;=$S$11:$S$25)*($D$11:$D$25=$AD16)*($C$11:$C$25=1),ROW($W$11:$W$25)-ROW(INDEX($W$11:$W$25,1,1))+1),1)))),"")</f>
        <v/>
      </c>
      <c r="BF16" s="68" t="str">
        <f t="array" ref="BF16">IFERROR(IF(LEN($AD16)=0,"",IF(BF$7="h","h",INDEX($W$11:$W$25,SMALL(IF((BF$8&gt;=$L$11:$L$25)*(BF$8&lt;=$S$11:$S$25)*($D$11:$D$25=$AD16)*($C$11:$C$25=1),ROW($W$11:$W$25)-ROW(INDEX($W$11:$W$25,1,1))+1),1)))),"")</f>
        <v/>
      </c>
      <c r="BG16" s="68" t="str">
        <f t="array" ref="BG16">IFERROR(IF(LEN($AD16)=0,"",IF(BG$7="h","h",INDEX($W$11:$W$25,SMALL(IF((BG$8&gt;=$L$11:$L$25)*(BG$8&lt;=$S$11:$S$25)*($D$11:$D$25=$AD16)*($C$11:$C$25=1),ROW($W$11:$W$25)-ROW(INDEX($W$11:$W$25,1,1))+1),1)))),"")</f>
        <v>h</v>
      </c>
      <c r="BH16" s="68" t="str">
        <f t="array" ref="BH16">IFERROR(IF(LEN($AD16)=0,"",IF(BH$7="h","h",INDEX($W$11:$W$25,SMALL(IF((BH$8&gt;=$L$11:$L$25)*(BH$8&lt;=$S$11:$S$25)*($D$11:$D$25=$AD16)*($C$11:$C$25=1),ROW($W$11:$W$25)-ROW(INDEX($W$11:$W$25,1,1))+1),1)))),"")</f>
        <v>h</v>
      </c>
      <c r="BI16" s="70" t="str">
        <f t="array" ref="BI16">IFERROR(IF(LEN($AD16)=0,"",IF(BI$7="h","h",INDEX($W$11:$W$25,SMALL(IF((BI$8&gt;=$L$11:$L$25)*(BI$8&lt;=$S$11:$S$25)*($D$11:$D$25=$AD16)*($C$11:$C$25=1),ROW($W$11:$W$25)-ROW(INDEX($W$11:$W$25,1,1))+1),1)))),"")</f>
        <v/>
      </c>
      <c r="BJ16" s="536" t="str">
        <f t="array" ref="BJ16">IFERROR(IF(LEN($AD16)=0,"",IF(BJ$7="h","h",INDEX($W$11:$W$25,SMALL(IF((BJ$8&gt;=$L$11:$L$25)*(BJ$8&lt;=$S$11:$S$25)*($D$11:$D$25=$AD16)*($C$11:$C$25=1),ROW($W$11:$W$25)-ROW(INDEX($W$11:$W$25,1,1))+1),1)))),"")</f>
        <v/>
      </c>
      <c r="BK16" s="167" t="str">
        <f t="array" ref="BK16">IFERROR(IF(LEN($AD16)=0,"",IF(BK$7="h","h",INDEX($W$11:$W$25,SMALL(IF((BK$8&gt;=$L$11:$L$25)*(BK$8&lt;=$S$11:$S$25)*($D$11:$D$25=$AD16)*($C$11:$C$25=1),ROW($W$11:$W$25)-ROW(INDEX($W$11:$W$25,1,1))+1),1)))),"")</f>
        <v/>
      </c>
      <c r="BL16" s="167" t="str">
        <f t="array" ref="BL16">IFERROR(IF(LEN($AD16)=0,"",IF(BL$7="h","h",INDEX($W$11:$W$25,SMALL(IF((BL$8&gt;=$L$11:$L$25)*(BL$8&lt;=$S$11:$S$25)*($D$11:$D$25=$AD16)*($C$11:$C$25=1),ROW($W$11:$W$25)-ROW(INDEX($W$11:$W$25,1,1))+1),1)))),"")</f>
        <v/>
      </c>
      <c r="BM16" s="167" t="str">
        <f t="array" ref="BM16">IFERROR(IF(LEN($AD16)=0,"",IF(BM$7="h","h",INDEX($W$11:$W$25,SMALL(IF((BM$8&gt;=$L$11:$L$25)*(BM$8&lt;=$S$11:$S$25)*($D$11:$D$25=$AD16)*($C$11:$C$25=1),ROW($W$11:$W$25)-ROW(INDEX($W$11:$W$25,1,1))+1),1)))),"")</f>
        <v/>
      </c>
      <c r="BN16" s="167" t="str">
        <f t="array" ref="BN16">IFERROR(IF(LEN($AD16)=0,"",IF(BN$7="h","h",INDEX($W$11:$W$25,SMALL(IF((BN$8&gt;=$L$11:$L$25)*(BN$8&lt;=$S$11:$S$25)*($D$11:$D$25=$AD16)*($C$11:$C$25=1),ROW($W$11:$W$25)-ROW(INDEX($W$11:$W$25,1,1))+1),1)))),"")</f>
        <v/>
      </c>
      <c r="BO16" s="167" t="str">
        <f t="array" ref="BO16">IFERROR(IF(LEN($AD16)=0,"",IF(BO$7="h","h",INDEX($W$11:$W$25,SMALL(IF((BO$8&gt;=$L$11:$L$25)*(BO$8&lt;=$S$11:$S$25)*($D$11:$D$25=$AD16)*($C$11:$C$25=1),ROW($W$11:$W$25)-ROW(INDEX($W$11:$W$25,1,1))+1),1)))),"")</f>
        <v>h</v>
      </c>
      <c r="BP16" s="167" t="str">
        <f t="array" ref="BP16">IFERROR(IF(LEN($AD16)=0,"",IF(BP$7="h","h",INDEX($W$11:$W$25,SMALL(IF((BP$8&gt;=$L$11:$L$25)*(BP$8&lt;=$S$11:$S$25)*($D$11:$D$25=$AD16)*($C$11:$C$25=1),ROW($W$11:$W$25)-ROW(INDEX($W$11:$W$25,1,1))+1),1)))),"")</f>
        <v>h</v>
      </c>
      <c r="BQ16" s="167" t="str">
        <f t="array" ref="BQ16">IFERROR(IF(LEN($AD16)=0,"",IF(BQ$7="h","h",INDEX($W$11:$W$25,SMALL(IF((BQ$8&gt;=$L$11:$L$25)*(BQ$8&lt;=$S$11:$S$25)*($D$11:$D$25=$AD16)*($C$11:$C$25=1),ROW($W$11:$W$25)-ROW(INDEX($W$11:$W$25,1,1))+1),1)))),"")</f>
        <v/>
      </c>
      <c r="BR16" s="167" t="str">
        <f t="array" ref="BR16">IFERROR(IF(LEN($AD16)=0,"",IF(BR$7="h","h",INDEX($W$11:$W$25,SMALL(IF((BR$8&gt;=$L$11:$L$25)*(BR$8&lt;=$S$11:$S$25)*($D$11:$D$25=$AD16)*($C$11:$C$25=1),ROW($W$11:$W$25)-ROW(INDEX($W$11:$W$25,1,1))+1),1)))),"")</f>
        <v/>
      </c>
      <c r="BS16" s="167" t="str">
        <f t="array" ref="BS16">IFERROR(IF(LEN($AD16)=0,"",IF(BS$7="h","h",INDEX($W$11:$W$25,SMALL(IF((BS$8&gt;=$L$11:$L$25)*(BS$8&lt;=$S$11:$S$25)*($D$11:$D$25=$AD16)*($C$11:$C$25=1),ROW($W$11:$W$25)-ROW(INDEX($W$11:$W$25,1,1))+1),1)))),"")</f>
        <v/>
      </c>
      <c r="BT16" s="167" t="str">
        <f t="array" ref="BT16">IFERROR(IF(LEN($AD16)=0,"",IF(BT$7="h","h",INDEX($W$11:$W$25,SMALL(IF((BT$8&gt;=$L$11:$L$25)*(BT$8&lt;=$S$11:$S$25)*($D$11:$D$25=$AD16)*($C$11:$C$25=1),ROW($W$11:$W$25)-ROW(INDEX($W$11:$W$25,1,1))+1),1)))),"")</f>
        <v/>
      </c>
      <c r="BU16" s="167" t="str">
        <f t="array" ref="BU16">IFERROR(IF(LEN($AD16)=0,"",IF(BU$7="h","h",INDEX($W$11:$W$25,SMALL(IF((BU$8&gt;=$L$11:$L$25)*(BU$8&lt;=$S$11:$S$25)*($D$11:$D$25=$AD16)*($C$11:$C$25=1),ROW($W$11:$W$25)-ROW(INDEX($W$11:$W$25,1,1))+1),1)))),"")</f>
        <v/>
      </c>
      <c r="BV16" s="167" t="str">
        <f t="array" ref="BV16">IFERROR(IF(LEN($AD16)=0,"",IF(BV$7="h","h",INDEX($W$11:$W$25,SMALL(IF((BV$8&gt;=$L$11:$L$25)*(BV$8&lt;=$S$11:$S$25)*($D$11:$D$25=$AD16)*($C$11:$C$25=1),ROW($W$11:$W$25)-ROW(INDEX($W$11:$W$25,1,1))+1),1)))),"")</f>
        <v>h</v>
      </c>
      <c r="BW16" s="167" t="str">
        <f t="array" ref="BW16">IFERROR(IF(LEN($AD16)=0,"",IF(BW$7="h","h",INDEX($W$11:$W$25,SMALL(IF((BW$8&gt;=$L$11:$L$25)*(BW$8&lt;=$S$11:$S$25)*($D$11:$D$25=$AD16)*($C$11:$C$25=1),ROW($W$11:$W$25)-ROW(INDEX($W$11:$W$25,1,1))+1),1)))),"")</f>
        <v>h</v>
      </c>
      <c r="BX16" s="167" t="str">
        <f t="array" ref="BX16">IFERROR(IF(LEN($AD16)=0,"",IF(BX$7="h","h",INDEX($W$11:$W$25,SMALL(IF((BX$8&gt;=$L$11:$L$25)*(BX$8&lt;=$S$11:$S$25)*($D$11:$D$25=$AD16)*($C$11:$C$25=1),ROW($W$11:$W$25)-ROW(INDEX($W$11:$W$25,1,1))+1),1)))),"")</f>
        <v/>
      </c>
      <c r="BY16" s="167" t="str">
        <f t="array" ref="BY16">IFERROR(IF(LEN($AD16)=0,"",IF(BY$7="h","h",INDEX($W$11:$W$25,SMALL(IF((BY$8&gt;=$L$11:$L$25)*(BY$8&lt;=$S$11:$S$25)*($D$11:$D$25=$AD16)*($C$11:$C$25=1),ROW($W$11:$W$25)-ROW(INDEX($W$11:$W$25,1,1))+1),1)))),"")</f>
        <v/>
      </c>
      <c r="BZ16" s="167" t="str">
        <f t="array" ref="BZ16">IFERROR(IF(LEN($AD16)=0,"",IF(BZ$7="h","h",INDEX($W$11:$W$25,SMALL(IF((BZ$8&gt;=$L$11:$L$25)*(BZ$8&lt;=$S$11:$S$25)*($D$11:$D$25=$AD16)*($C$11:$C$25=1),ROW($W$11:$W$25)-ROW(INDEX($W$11:$W$25,1,1))+1),1)))),"")</f>
        <v/>
      </c>
      <c r="CA16" s="167" t="str">
        <f t="array" ref="CA16">IFERROR(IF(LEN($AD16)=0,"",IF(CA$7="h","h",INDEX($W$11:$W$25,SMALL(IF((CA$8&gt;=$L$11:$L$25)*(CA$8&lt;=$S$11:$S$25)*($D$11:$D$25=$AD16)*($C$11:$C$25=1),ROW($W$11:$W$25)-ROW(INDEX($W$11:$W$25,1,1))+1),1)))),"")</f>
        <v/>
      </c>
      <c r="CB16" s="167" t="str">
        <f t="array" ref="CB16">IFERROR(IF(LEN($AD16)=0,"",IF(CB$7="h","h",INDEX($W$11:$W$25,SMALL(IF((CB$8&gt;=$L$11:$L$25)*(CB$8&lt;=$S$11:$S$25)*($D$11:$D$25=$AD16)*($C$11:$C$25=1),ROW($W$11:$W$25)-ROW(INDEX($W$11:$W$25,1,1))+1),1)))),"")</f>
        <v/>
      </c>
      <c r="CC16" s="167" t="str">
        <f t="array" ref="CC16">IFERROR(IF(LEN($AD16)=0,"",IF(CC$7="h","h",INDEX($W$11:$W$25,SMALL(IF((CC$8&gt;=$L$11:$L$25)*(CC$8&lt;=$S$11:$S$25)*($D$11:$D$25=$AD16)*($C$11:$C$25=1),ROW($W$11:$W$25)-ROW(INDEX($W$11:$W$25,1,1))+1),1)))),"")</f>
        <v>h</v>
      </c>
      <c r="CD16" s="167" t="str">
        <f t="array" ref="CD16">IFERROR(IF(LEN($AD16)=0,"",IF(CD$7="h","h",INDEX($W$11:$W$25,SMALL(IF((CD$8&gt;=$L$11:$L$25)*(CD$8&lt;=$S$11:$S$25)*($D$11:$D$25=$AD16)*($C$11:$C$25=1),ROW($W$11:$W$25)-ROW(INDEX($W$11:$W$25,1,1))+1),1)))),"")</f>
        <v>h</v>
      </c>
      <c r="CE16" s="167" t="str">
        <f t="array" ref="CE16">IFERROR(IF(LEN($AD16)=0,"",IF(CE$7="h","h",INDEX($W$11:$W$25,SMALL(IF((CE$8&gt;=$L$11:$L$25)*(CE$8&lt;=$S$11:$S$25)*($D$11:$D$25=$AD16)*($C$11:$C$25=1),ROW($W$11:$W$25)-ROW(INDEX($W$11:$W$25,1,1))+1),1)))),"")</f>
        <v>h</v>
      </c>
      <c r="CF16" s="167" t="str">
        <f t="array" ref="CF16">IFERROR(IF(LEN($AD16)=0,"",IF(CF$7="h","h",INDEX($W$11:$W$25,SMALL(IF((CF$8&gt;=$L$11:$L$25)*(CF$8&lt;=$S$11:$S$25)*($D$11:$D$25=$AD16)*($C$11:$C$25=1),ROW($W$11:$W$25)-ROW(INDEX($W$11:$W$25,1,1))+1),1)))),"")</f>
        <v/>
      </c>
      <c r="CG16" s="167" t="str">
        <f t="array" ref="CG16">IFERROR(IF(LEN($AD16)=0,"",IF(CG$7="h","h",INDEX($W$11:$W$25,SMALL(IF((CG$8&gt;=$L$11:$L$25)*(CG$8&lt;=$S$11:$S$25)*($D$11:$D$25=$AD16)*($C$11:$C$25=1),ROW($W$11:$W$25)-ROW(INDEX($W$11:$W$25,1,1))+1),1)))),"")</f>
        <v/>
      </c>
      <c r="CH16" s="167" t="str">
        <f t="array" ref="CH16">IFERROR(IF(LEN($AD16)=0,"",IF(CH$7="h","h",INDEX($W$11:$W$25,SMALL(IF((CH$8&gt;=$L$11:$L$25)*(CH$8&lt;=$S$11:$S$25)*($D$11:$D$25=$AD16)*($C$11:$C$25=1),ROW($W$11:$W$25)-ROW(INDEX($W$11:$W$25,1,1))+1),1)))),"")</f>
        <v/>
      </c>
      <c r="CI16" s="167" t="str">
        <f t="array" ref="CI16">IFERROR(IF(LEN($AD16)=0,"",IF(CI$7="h","h",INDEX($W$11:$W$25,SMALL(IF((CI$8&gt;=$L$11:$L$25)*(CI$8&lt;=$S$11:$S$25)*($D$11:$D$25=$AD16)*($C$11:$C$25=1),ROW($W$11:$W$25)-ROW(INDEX($W$11:$W$25,1,1))+1),1)))),"")</f>
        <v/>
      </c>
      <c r="CJ16" s="167" t="str">
        <f t="array" ref="CJ16">IFERROR(IF(LEN($AD16)=0,"",IF(CJ$7="h","h",INDEX($W$11:$W$25,SMALL(IF((CJ$8&gt;=$L$11:$L$25)*(CJ$8&lt;=$S$11:$S$25)*($D$11:$D$25=$AD16)*($C$11:$C$25=1),ROW($W$11:$W$25)-ROW(INDEX($W$11:$W$25,1,1))+1),1)))),"")</f>
        <v>h</v>
      </c>
      <c r="CK16" s="167" t="str">
        <f t="array" ref="CK16">IFERROR(IF(LEN($AD16)=0,"",IF(CK$7="h","h",INDEX($W$11:$W$25,SMALL(IF((CK$8&gt;=$L$11:$L$25)*(CK$8&lt;=$S$11:$S$25)*($D$11:$D$25=$AD16)*($C$11:$C$25=1),ROW($W$11:$W$25)-ROW(INDEX($W$11:$W$25,1,1))+1),1)))),"")</f>
        <v>h</v>
      </c>
      <c r="CL16" s="167" t="str">
        <f t="array" ref="CL16">IFERROR(IF(LEN($AD16)=0,"",IF(CL$7="h","h",INDEX($W$11:$W$25,SMALL(IF((CL$8&gt;=$L$11:$L$25)*(CL$8&lt;=$S$11:$S$25)*($D$11:$D$25=$AD16)*($C$11:$C$25=1),ROW($W$11:$W$25)-ROW(INDEX($W$11:$W$25,1,1))+1),1)))),"")</f>
        <v/>
      </c>
      <c r="CM16" s="167" t="str">
        <f t="array" ref="CM16">IFERROR(IF(LEN($AD16)=0,"",IF(CM$7="h","h",INDEX($W$11:$W$25,SMALL(IF((CM$8&gt;=$L$11:$L$25)*(CM$8&lt;=$S$11:$S$25)*($D$11:$D$25=$AD16)*($C$11:$C$25=1),ROW($W$11:$W$25)-ROW(INDEX($W$11:$W$25,1,1))+1),1)))),"")</f>
        <v/>
      </c>
      <c r="CN16" s="167" t="str">
        <f t="array" ref="CN16">IFERROR(IF(LEN($AD16)=0,"",IF(CN$7="h","h",INDEX($W$11:$W$25,SMALL(IF((CN$8&gt;=$L$11:$L$25)*(CN$8&lt;=$S$11:$S$25)*($D$11:$D$25=$AD16)*($C$11:$C$25=1),ROW($W$11:$W$25)-ROW(INDEX($W$11:$W$25,1,1))+1),1)))),"")</f>
        <v/>
      </c>
      <c r="CO16" s="167" t="str">
        <f t="array" ref="CO16">IFERROR(IF(LEN($AD16)=0,"",IF(CO$7="h","h",INDEX($W$11:$W$25,SMALL(IF((CO$8&gt;=$L$11:$L$25)*(CO$8&lt;=$S$11:$S$25)*($D$11:$D$25=$AD16)*($C$11:$C$25=1),ROW($W$11:$W$25)-ROW(INDEX($W$11:$W$25,1,1))+1),1)))),"")</f>
        <v/>
      </c>
      <c r="CP16" s="15"/>
      <c r="CQ16" s="16">
        <v>4</v>
      </c>
      <c r="CR16" s="17">
        <f t="shared" si="20"/>
        <v>44652</v>
      </c>
      <c r="CS16" s="15"/>
      <c r="CT16" s="16">
        <f t="shared" si="17"/>
        <v>1</v>
      </c>
      <c r="CU16" s="16">
        <f>IFERROR(IF(OR(F16=Employee!$G$8,U16=Employee!$G$8),1,0),0)</f>
        <v>1</v>
      </c>
      <c r="CV16" s="16">
        <f t="shared" si="18"/>
        <v>1</v>
      </c>
      <c r="CW16" s="15"/>
      <c r="CX16" s="89" t="s">
        <v>23</v>
      </c>
      <c r="CY16" s="315" t="s">
        <v>24</v>
      </c>
      <c r="CZ16" s="315" t="s">
        <v>25</v>
      </c>
      <c r="DA16" s="315" t="s">
        <v>26</v>
      </c>
      <c r="DB16" s="90" t="s">
        <v>27</v>
      </c>
      <c r="DC16" s="90" t="s">
        <v>28</v>
      </c>
      <c r="DD16" s="91" t="s">
        <v>22</v>
      </c>
      <c r="DE16" s="20"/>
      <c r="DF16" s="89" t="s">
        <v>23</v>
      </c>
      <c r="DG16" s="90" t="s">
        <v>24</v>
      </c>
      <c r="DH16" s="90" t="s">
        <v>25</v>
      </c>
      <c r="DI16" s="90" t="s">
        <v>26</v>
      </c>
      <c r="DJ16" s="90" t="s">
        <v>27</v>
      </c>
      <c r="DK16" s="90" t="s">
        <v>28</v>
      </c>
      <c r="DL16" s="91" t="s">
        <v>22</v>
      </c>
      <c r="DM16" s="20"/>
      <c r="DN16" s="89" t="s">
        <v>23</v>
      </c>
      <c r="DO16" s="90" t="s">
        <v>24</v>
      </c>
      <c r="DP16" s="90" t="s">
        <v>25</v>
      </c>
      <c r="DQ16" s="90" t="s">
        <v>26</v>
      </c>
      <c r="DR16" s="90" t="s">
        <v>27</v>
      </c>
      <c r="DS16" s="90" t="s">
        <v>28</v>
      </c>
      <c r="DT16" s="91" t="s">
        <v>22</v>
      </c>
      <c r="DU16" s="5"/>
      <c r="DV16" s="89" t="s">
        <v>23</v>
      </c>
      <c r="DW16" s="90" t="s">
        <v>24</v>
      </c>
      <c r="DX16" s="90" t="s">
        <v>25</v>
      </c>
      <c r="DY16" s="90" t="s">
        <v>26</v>
      </c>
      <c r="DZ16" s="90" t="s">
        <v>27</v>
      </c>
      <c r="EA16" s="90" t="s">
        <v>28</v>
      </c>
      <c r="EB16" s="91" t="s">
        <v>22</v>
      </c>
      <c r="EC16" s="15"/>
      <c r="ED16" s="16">
        <f>IFERROR(IF(EE16="","",MATCH(EE16,Entitlement!$B$8:$K$8,0)),"")</f>
        <v>6</v>
      </c>
      <c r="EE16" s="16" t="str">
        <f>IFERROR(IF(Dashboard!L22="","",Dashboard!L22),"")</f>
        <v>Unpaid Leave</v>
      </c>
      <c r="EF16" s="16">
        <f>IFERROR(INDEX(TableEntitlements1[],$CT$6,$ED16),0)</f>
        <v>30</v>
      </c>
      <c r="EG16" s="16">
        <f>IFERROR(INDEX(TableEntitlements2[],$CT$6,$ED16),0)</f>
        <v>0</v>
      </c>
      <c r="EH16" s="16">
        <f>IFERROR(INDEX(TableEntitlements3[],$CT$6,$ED16),0)</f>
        <v>0</v>
      </c>
      <c r="EI16" s="16">
        <f>IFERROR(INDEX(TableEntitlements4[],$CT$6,$ED16),0)</f>
        <v>0</v>
      </c>
      <c r="EJ16" s="16">
        <f>IFERROR(INDEX(TableEntitlements5[],$CT$6,$ED16),0)</f>
        <v>0</v>
      </c>
      <c r="EK16" s="16">
        <f>IFERROR(INDEX(TableEntitlements6[],$CT$6,$ED16),0)</f>
        <v>0</v>
      </c>
      <c r="EL16" s="16">
        <f>IFERROR(INDEX(TableEntitlements7[],$CT$6,$ED16),0)</f>
        <v>0</v>
      </c>
      <c r="EM16" s="16">
        <f>IFERROR(INDEX(TableEntitlements8[],$CT$6,$ED16),0)</f>
        <v>0</v>
      </c>
      <c r="EN16" s="16">
        <f>IFERROR(INDEX(TableEntitlements9[],$CT$6,$ED16),0)</f>
        <v>0</v>
      </c>
      <c r="EO16" s="16">
        <f>IFERROR(INDEX(TableEntitlements10[],$CT$6,$ED16),0)</f>
        <v>0</v>
      </c>
      <c r="EP16" s="88"/>
      <c r="EQ16" s="66">
        <f>IFERROR(IF(OR(LEN(Calendar!$I$5)=0,Calendar!$I$5="All"),1,IF($V16=Calendar!$I$5,1,0)),0)</f>
        <v>1</v>
      </c>
      <c r="ER16" s="16">
        <f>IFERROR(IF(OR(LEN(Calendar!$I$7)=0,Calendar!$I$7="All"),1,IF($E16=Calendar!$I$7,1,0)),0)</f>
        <v>1</v>
      </c>
      <c r="ES16" s="18">
        <f t="shared" si="19"/>
        <v>1</v>
      </c>
      <c r="ET16" s="307"/>
      <c r="EU16" s="301" t="s">
        <v>94</v>
      </c>
      <c r="EV16" s="88"/>
      <c r="EW16" s="88"/>
      <c r="EX16" s="301" t="s">
        <v>192</v>
      </c>
      <c r="EY16" s="88"/>
      <c r="EZ16" s="88"/>
      <c r="FA16" s="18">
        <v>3</v>
      </c>
      <c r="FB16" s="16" t="s">
        <v>43</v>
      </c>
      <c r="FC16" s="16" t="s">
        <v>66</v>
      </c>
      <c r="FD16" s="16">
        <v>31</v>
      </c>
      <c r="FE16" s="15"/>
      <c r="FF16" s="16">
        <v>4</v>
      </c>
      <c r="FG16" s="16">
        <v>4</v>
      </c>
      <c r="FH16" s="16">
        <f t="shared" si="25"/>
        <v>2025</v>
      </c>
      <c r="FI16" s="15"/>
      <c r="FJ16" s="68" t="str">
        <f>IF(Dashboard!F23="","",Dashboard!F23)</f>
        <v>Finance</v>
      </c>
      <c r="FL16" s="16" t="str">
        <f t="array" ref="FL16">IFERROR(INDEX(types,SMALL(IF(LEN(types)&gt;0,ROW(types)-ROW(INDEX(types,1,1))+1),ROW(Dashboard!L23)-ROW(Dashboard!$L$19))),"")</f>
        <v>Other</v>
      </c>
    </row>
    <row r="17" spans="2:168" ht="15" customHeight="1" x14ac:dyDescent="0.25">
      <c r="B17" s="375">
        <v>7</v>
      </c>
      <c r="C17" s="375">
        <f>IFERROR(IF(OR(INDEX(TableReg[],$B17,D$9)="",INDEX(TableReg[],$B17,E$9)="",INDEX(TableReg[],$B17,F$9)="",INDEX(TableReg[],$B17,G$9)="",INDEX(TableReg[],$B17,H$9)=""),0,1),"")</f>
        <v>1</v>
      </c>
      <c r="D17" s="69" t="str">
        <f>IFERROR(IF($C17=1,INDEX(TableReg[],$B17,D$9),""),"")</f>
        <v>Rylie Norman</v>
      </c>
      <c r="E17" s="68" t="str">
        <f>IFERROR(IF($C17=1,INDEX(TableReg[],$B17,E$9),""),"")</f>
        <v>Remotely Working</v>
      </c>
      <c r="F17" s="68">
        <f>IFERROR(IF($C17=1,INDEX(TableReg[],$B17,F$9),""),"")</f>
        <v>2022</v>
      </c>
      <c r="G17" s="68">
        <f>IFERROR(IF($C17=1,INDEX(TableReg[],$B17,G$9),""),"")</f>
        <v>3</v>
      </c>
      <c r="H17" s="68">
        <f>IFERROR(IF($C17=1,INDEX(TableReg[],$B17,H$9),""),"")</f>
        <v>1</v>
      </c>
      <c r="I17" s="368">
        <f>IFERROR(IF($C17&lt;&gt;1,"",INDEX(TableReg[],$B17,J$9)),"")</f>
        <v>10</v>
      </c>
      <c r="J17" s="368">
        <f t="shared" si="4"/>
        <v>10</v>
      </c>
      <c r="K17" s="68" t="str">
        <f>IFERROR(IF(INDEX(TableReg[],$B17,K$9)="","",INDEX(TableReg[],$B17,K$9)),"")</f>
        <v/>
      </c>
      <c r="L17" s="369">
        <f t="shared" si="5"/>
        <v>44621</v>
      </c>
      <c r="M17" s="369" t="str">
        <f t="shared" si="6"/>
        <v>Tue</v>
      </c>
      <c r="N17" s="369" t="str">
        <f>IFERROR(IF(OR(COUNTIF(Holidays,L17)&gt;0,INDEX(Dashboard!$I$20:$I$26,MATCH(M17,Dashboard!$H$20:$H$26,0))="No"),"h",""),"")</f>
        <v/>
      </c>
      <c r="O17" s="369">
        <f t="shared" si="7"/>
        <v>44635</v>
      </c>
      <c r="P17" s="369" t="str">
        <f t="shared" si="8"/>
        <v>Tue</v>
      </c>
      <c r="Q17" s="369" t="str">
        <f>IFERROR(IF(OR(COUNTIF(Holidays,O17)&gt;0,INDEX(Dashboard!$I$20:$I$26,MATCH(P17,Dashboard!$H$20:$H$26,0))="No"),"h",""),"")</f>
        <v/>
      </c>
      <c r="R17" s="369">
        <f t="shared" si="9"/>
        <v>44635</v>
      </c>
      <c r="S17" s="370">
        <f t="shared" si="10"/>
        <v>44634</v>
      </c>
      <c r="T17" s="167">
        <f t="shared" si="11"/>
        <v>3</v>
      </c>
      <c r="U17" s="68">
        <f t="shared" si="12"/>
        <v>2022</v>
      </c>
      <c r="V17" s="167" t="str">
        <f>IFERROR(IF(INDEX(EmployeeList!$C$7:$C$21,MATCH(D17,EmployeeList!$B$7:$B$21,0))="","",INDEX(EmployeeList!$C$7:$C$21,MATCH(D17,EmployeeList!$B$7:$B$21,0))),"")</f>
        <v>Sales</v>
      </c>
      <c r="W17" s="68">
        <f t="shared" si="13"/>
        <v>5</v>
      </c>
      <c r="X17" s="68" t="str">
        <f>IFERROR(IF(C17&lt;&gt;1,"",IF(Calendar!$M$7=$EX$18,Calc!D17&amp;" - "&amp;Calc!V17,IF(Calendar!$M$7=$EX$19,Calc!D17&amp;" - "&amp;Calc!E17,Calc!D17))),"")</f>
        <v>Rylie Norman</v>
      </c>
      <c r="Y17" s="68" t="str">
        <f t="shared" si="14"/>
        <v>Same</v>
      </c>
      <c r="Z17" s="382">
        <f t="shared" si="15"/>
        <v>10</v>
      </c>
      <c r="AA17" s="381">
        <f t="shared" si="16"/>
        <v>0</v>
      </c>
      <c r="AB17" s="15"/>
      <c r="AC17" s="67">
        <v>7</v>
      </c>
      <c r="AD17" s="69" t="str">
        <f>IFERROR(IF(INDEX(TableEmployeeList[],$AC17,$AD$9)="","",INDEX(TableEmployeeList[],$AC17,$AD$9)),"")</f>
        <v>Kobe Murphy</v>
      </c>
      <c r="AE17" s="68" t="str">
        <f t="array" ref="AE17">IFERROR(IF(LEN($AD17)=0,"",IF(AE$7="h","h",INDEX($W$11:$W$25,SMALL(IF((AE$8&gt;=$L$11:$L$25)*(AE$8&lt;=$S$11:$S$25)*($D$11:$D$25=$AD17)*($C$11:$C$25=1),ROW($W$11:$W$25)-ROW(INDEX($W$11:$W$25,1,1))+1),1)))),"")</f>
        <v>h</v>
      </c>
      <c r="AF17" s="68" t="str">
        <f t="array" ref="AF17">IFERROR(IF(LEN($AD17)=0,"",IF(AF$7="h","h",INDEX($W$11:$W$25,SMALL(IF((AF$8&gt;=$L$11:$L$25)*(AF$8&lt;=$S$11:$S$25)*($D$11:$D$25=$AD17)*($C$11:$C$25=1),ROW($W$11:$W$25)-ROW(INDEX($W$11:$W$25,1,1))+1),1)))),"")</f>
        <v>h</v>
      </c>
      <c r="AG17" s="68" t="str">
        <f t="array" ref="AG17">IFERROR(IF(LEN($AD17)=0,"",IF(AG$7="h","h",INDEX($W$11:$W$25,SMALL(IF((AG$8&gt;=$L$11:$L$25)*(AG$8&lt;=$S$11:$S$25)*($D$11:$D$25=$AD17)*($C$11:$C$25=1),ROW($W$11:$W$25)-ROW(INDEX($W$11:$W$25,1,1))+1),1)))),"")</f>
        <v/>
      </c>
      <c r="AH17" s="68" t="str">
        <f t="array" ref="AH17">IFERROR(IF(LEN($AD17)=0,"",IF(AH$7="h","h",INDEX($W$11:$W$25,SMALL(IF((AH$8&gt;=$L$11:$L$25)*(AH$8&lt;=$S$11:$S$25)*($D$11:$D$25=$AD17)*($C$11:$C$25=1),ROW($W$11:$W$25)-ROW(INDEX($W$11:$W$25,1,1))+1),1)))),"")</f>
        <v/>
      </c>
      <c r="AI17" s="68" t="str">
        <f t="array" ref="AI17">IFERROR(IF(LEN($AD17)=0,"",IF(AI$7="h","h",INDEX($W$11:$W$25,SMALL(IF((AI$8&gt;=$L$11:$L$25)*(AI$8&lt;=$S$11:$S$25)*($D$11:$D$25=$AD17)*($C$11:$C$25=1),ROW($W$11:$W$25)-ROW(INDEX($W$11:$W$25,1,1))+1),1)))),"")</f>
        <v/>
      </c>
      <c r="AJ17" s="68" t="str">
        <f t="array" ref="AJ17">IFERROR(IF(LEN($AD17)=0,"",IF(AJ$7="h","h",INDEX($W$11:$W$25,SMALL(IF((AJ$8&gt;=$L$11:$L$25)*(AJ$8&lt;=$S$11:$S$25)*($D$11:$D$25=$AD17)*($C$11:$C$25=1),ROW($W$11:$W$25)-ROW(INDEX($W$11:$W$25,1,1))+1),1)))),"")</f>
        <v/>
      </c>
      <c r="AK17" s="68" t="str">
        <f t="array" ref="AK17">IFERROR(IF(LEN($AD17)=0,"",IF(AK$7="h","h",INDEX($W$11:$W$25,SMALL(IF((AK$8&gt;=$L$11:$L$25)*(AK$8&lt;=$S$11:$S$25)*($D$11:$D$25=$AD17)*($C$11:$C$25=1),ROW($W$11:$W$25)-ROW(INDEX($W$11:$W$25,1,1))+1),1)))),"")</f>
        <v/>
      </c>
      <c r="AL17" s="68" t="str">
        <f t="array" ref="AL17">IFERROR(IF(LEN($AD17)=0,"",IF(AL$7="h","h",INDEX($W$11:$W$25,SMALL(IF((AL$8&gt;=$L$11:$L$25)*(AL$8&lt;=$S$11:$S$25)*($D$11:$D$25=$AD17)*($C$11:$C$25=1),ROW($W$11:$W$25)-ROW(INDEX($W$11:$W$25,1,1))+1),1)))),"")</f>
        <v>h</v>
      </c>
      <c r="AM17" s="68" t="str">
        <f t="array" ref="AM17">IFERROR(IF(LEN($AD17)=0,"",IF(AM$7="h","h",INDEX($W$11:$W$25,SMALL(IF((AM$8&gt;=$L$11:$L$25)*(AM$8&lt;=$S$11:$S$25)*($D$11:$D$25=$AD17)*($C$11:$C$25=1),ROW($W$11:$W$25)-ROW(INDEX($W$11:$W$25,1,1))+1),1)))),"")</f>
        <v>h</v>
      </c>
      <c r="AN17" s="68" t="str">
        <f t="array" ref="AN17">IFERROR(IF(LEN($AD17)=0,"",IF(AN$7="h","h",INDEX($W$11:$W$25,SMALL(IF((AN$8&gt;=$L$11:$L$25)*(AN$8&lt;=$S$11:$S$25)*($D$11:$D$25=$AD17)*($C$11:$C$25=1),ROW($W$11:$W$25)-ROW(INDEX($W$11:$W$25,1,1))+1),1)))),"")</f>
        <v/>
      </c>
      <c r="AO17" s="167" t="str">
        <f t="array" ref="AO17">IFERROR(IF(LEN($AD17)=0,"",IF(AO$7="h","h",INDEX($W$11:$W$25,SMALL(IF((AO$8&gt;=$L$11:$L$25)*(AO$8&lt;=$S$11:$S$25)*($D$11:$D$25=$AD17)*($C$11:$C$25=1),ROW($W$11:$W$25)-ROW(INDEX($W$11:$W$25,1,1))+1),1)))),"")</f>
        <v/>
      </c>
      <c r="AP17" s="68" t="str">
        <f t="array" ref="AP17">IFERROR(IF(LEN($AD17)=0,"",IF(AP$7="h","h",INDEX($W$11:$W$25,SMALL(IF((AP$8&gt;=$L$11:$L$25)*(AP$8&lt;=$S$11:$S$25)*($D$11:$D$25=$AD17)*($C$11:$C$25=1),ROW($W$11:$W$25)-ROW(INDEX($W$11:$W$25,1,1))+1),1)))),"")</f>
        <v/>
      </c>
      <c r="AQ17" s="68" t="str">
        <f t="array" ref="AQ17">IFERROR(IF(LEN($AD17)=0,"",IF(AQ$7="h","h",INDEX($W$11:$W$25,SMALL(IF((AQ$8&gt;=$L$11:$L$25)*(AQ$8&lt;=$S$11:$S$25)*($D$11:$D$25=$AD17)*($C$11:$C$25=1),ROW($W$11:$W$25)-ROW(INDEX($W$11:$W$25,1,1))+1),1)))),"")</f>
        <v/>
      </c>
      <c r="AR17" s="68" t="str">
        <f t="array" ref="AR17">IFERROR(IF(LEN($AD17)=0,"",IF(AR$7="h","h",INDEX($W$11:$W$25,SMALL(IF((AR$8&gt;=$L$11:$L$25)*(AR$8&lt;=$S$11:$S$25)*($D$11:$D$25=$AD17)*($C$11:$C$25=1),ROW($W$11:$W$25)-ROW(INDEX($W$11:$W$25,1,1))+1),1)))),"")</f>
        <v/>
      </c>
      <c r="AS17" s="68" t="str">
        <f t="array" ref="AS17">IFERROR(IF(LEN($AD17)=0,"",IF(AS$7="h","h",INDEX($W$11:$W$25,SMALL(IF((AS$8&gt;=$L$11:$L$25)*(AS$8&lt;=$S$11:$S$25)*($D$11:$D$25=$AD17)*($C$11:$C$25=1),ROW($W$11:$W$25)-ROW(INDEX($W$11:$W$25,1,1))+1),1)))),"")</f>
        <v>h</v>
      </c>
      <c r="AT17" s="68" t="str">
        <f t="array" ref="AT17">IFERROR(IF(LEN($AD17)=0,"",IF(AT$7="h","h",INDEX($W$11:$W$25,SMALL(IF((AT$8&gt;=$L$11:$L$25)*(AT$8&lt;=$S$11:$S$25)*($D$11:$D$25=$AD17)*($C$11:$C$25=1),ROW($W$11:$W$25)-ROW(INDEX($W$11:$W$25,1,1))+1),1)))),"")</f>
        <v>h</v>
      </c>
      <c r="AU17" s="68" t="str">
        <f t="array" ref="AU17">IFERROR(IF(LEN($AD17)=0,"",IF(AU$7="h","h",INDEX($W$11:$W$25,SMALL(IF((AU$8&gt;=$L$11:$L$25)*(AU$8&lt;=$S$11:$S$25)*($D$11:$D$25=$AD17)*($C$11:$C$25=1),ROW($W$11:$W$25)-ROW(INDEX($W$11:$W$25,1,1))+1),1)))),"")</f>
        <v>h</v>
      </c>
      <c r="AV17" s="68" t="str">
        <f t="array" ref="AV17">IFERROR(IF(LEN($AD17)=0,"",IF(AV$7="h","h",INDEX($W$11:$W$25,SMALL(IF((AV$8&gt;=$L$11:$L$25)*(AV$8&lt;=$S$11:$S$25)*($D$11:$D$25=$AD17)*($C$11:$C$25=1),ROW($W$11:$W$25)-ROW(INDEX($W$11:$W$25,1,1))+1),1)))),"")</f>
        <v/>
      </c>
      <c r="AW17" s="68" t="str">
        <f t="array" ref="AW17">IFERROR(IF(LEN($AD17)=0,"",IF(AW$7="h","h",INDEX($W$11:$W$25,SMALL(IF((AW$8&gt;=$L$11:$L$25)*(AW$8&lt;=$S$11:$S$25)*($D$11:$D$25=$AD17)*($C$11:$C$25=1),ROW($W$11:$W$25)-ROW(INDEX($W$11:$W$25,1,1))+1),1)))),"")</f>
        <v/>
      </c>
      <c r="AX17" s="68" t="str">
        <f t="array" ref="AX17">IFERROR(IF(LEN($AD17)=0,"",IF(AX$7="h","h",INDEX($W$11:$W$25,SMALL(IF((AX$8&gt;=$L$11:$L$25)*(AX$8&lt;=$S$11:$S$25)*($D$11:$D$25=$AD17)*($C$11:$C$25=1),ROW($W$11:$W$25)-ROW(INDEX($W$11:$W$25,1,1))+1),1)))),"")</f>
        <v/>
      </c>
      <c r="AY17" s="68" t="str">
        <f t="array" ref="AY17">IFERROR(IF(LEN($AD17)=0,"",IF(AY$7="h","h",INDEX($W$11:$W$25,SMALL(IF((AY$8&gt;=$L$11:$L$25)*(AY$8&lt;=$S$11:$S$25)*($D$11:$D$25=$AD17)*($C$11:$C$25=1),ROW($W$11:$W$25)-ROW(INDEX($W$11:$W$25,1,1))+1),1)))),"")</f>
        <v/>
      </c>
      <c r="AZ17" s="68" t="str">
        <f t="array" ref="AZ17">IFERROR(IF(LEN($AD17)=0,"",IF(AZ$7="h","h",INDEX($W$11:$W$25,SMALL(IF((AZ$8&gt;=$L$11:$L$25)*(AZ$8&lt;=$S$11:$S$25)*($D$11:$D$25=$AD17)*($C$11:$C$25=1),ROW($W$11:$W$25)-ROW(INDEX($W$11:$W$25,1,1))+1),1)))),"")</f>
        <v>h</v>
      </c>
      <c r="BA17" s="68" t="str">
        <f t="array" ref="BA17">IFERROR(IF(LEN($AD17)=0,"",IF(BA$7="h","h",INDEX($W$11:$W$25,SMALL(IF((BA$8&gt;=$L$11:$L$25)*(BA$8&lt;=$S$11:$S$25)*($D$11:$D$25=$AD17)*($C$11:$C$25=1),ROW($W$11:$W$25)-ROW(INDEX($W$11:$W$25,1,1))+1),1)))),"")</f>
        <v>h</v>
      </c>
      <c r="BB17" s="68" t="str">
        <f t="array" ref="BB17">IFERROR(IF(LEN($AD17)=0,"",IF(BB$7="h","h",INDEX($W$11:$W$25,SMALL(IF((BB$8&gt;=$L$11:$L$25)*(BB$8&lt;=$S$11:$S$25)*($D$11:$D$25=$AD17)*($C$11:$C$25=1),ROW($W$11:$W$25)-ROW(INDEX($W$11:$W$25,1,1))+1),1)))),"")</f>
        <v/>
      </c>
      <c r="BC17" s="68" t="str">
        <f t="array" ref="BC17">IFERROR(IF(LEN($AD17)=0,"",IF(BC$7="h","h",INDEX($W$11:$W$25,SMALL(IF((BC$8&gt;=$L$11:$L$25)*(BC$8&lt;=$S$11:$S$25)*($D$11:$D$25=$AD17)*($C$11:$C$25=1),ROW($W$11:$W$25)-ROW(INDEX($W$11:$W$25,1,1))+1),1)))),"")</f>
        <v/>
      </c>
      <c r="BD17" s="68" t="str">
        <f t="array" ref="BD17">IFERROR(IF(LEN($AD17)=0,"",IF(BD$7="h","h",INDEX($W$11:$W$25,SMALL(IF((BD$8&gt;=$L$11:$L$25)*(BD$8&lt;=$S$11:$S$25)*($D$11:$D$25=$AD17)*($C$11:$C$25=1),ROW($W$11:$W$25)-ROW(INDEX($W$11:$W$25,1,1))+1),1)))),"")</f>
        <v/>
      </c>
      <c r="BE17" s="68" t="str">
        <f t="array" ref="BE17">IFERROR(IF(LEN($AD17)=0,"",IF(BE$7="h","h",INDEX($W$11:$W$25,SMALL(IF((BE$8&gt;=$L$11:$L$25)*(BE$8&lt;=$S$11:$S$25)*($D$11:$D$25=$AD17)*($C$11:$C$25=1),ROW($W$11:$W$25)-ROW(INDEX($W$11:$W$25,1,1))+1),1)))),"")</f>
        <v/>
      </c>
      <c r="BF17" s="68" t="str">
        <f t="array" ref="BF17">IFERROR(IF(LEN($AD17)=0,"",IF(BF$7="h","h",INDEX($W$11:$W$25,SMALL(IF((BF$8&gt;=$L$11:$L$25)*(BF$8&lt;=$S$11:$S$25)*($D$11:$D$25=$AD17)*($C$11:$C$25=1),ROW($W$11:$W$25)-ROW(INDEX($W$11:$W$25,1,1))+1),1)))),"")</f>
        <v/>
      </c>
      <c r="BG17" s="68" t="str">
        <f t="array" ref="BG17">IFERROR(IF(LEN($AD17)=0,"",IF(BG$7="h","h",INDEX($W$11:$W$25,SMALL(IF((BG$8&gt;=$L$11:$L$25)*(BG$8&lt;=$S$11:$S$25)*($D$11:$D$25=$AD17)*($C$11:$C$25=1),ROW($W$11:$W$25)-ROW(INDEX($W$11:$W$25,1,1))+1),1)))),"")</f>
        <v>h</v>
      </c>
      <c r="BH17" s="68" t="str">
        <f t="array" ref="BH17">IFERROR(IF(LEN($AD17)=0,"",IF(BH$7="h","h",INDEX($W$11:$W$25,SMALL(IF((BH$8&gt;=$L$11:$L$25)*(BH$8&lt;=$S$11:$S$25)*($D$11:$D$25=$AD17)*($C$11:$C$25=1),ROW($W$11:$W$25)-ROW(INDEX($W$11:$W$25,1,1))+1),1)))),"")</f>
        <v>h</v>
      </c>
      <c r="BI17" s="70" t="str">
        <f t="array" ref="BI17">IFERROR(IF(LEN($AD17)=0,"",IF(BI$7="h","h",INDEX($W$11:$W$25,SMALL(IF((BI$8&gt;=$L$11:$L$25)*(BI$8&lt;=$S$11:$S$25)*($D$11:$D$25=$AD17)*($C$11:$C$25=1),ROW($W$11:$W$25)-ROW(INDEX($W$11:$W$25,1,1))+1),1)))),"")</f>
        <v/>
      </c>
      <c r="BJ17" s="536" t="str">
        <f t="array" ref="BJ17">IFERROR(IF(LEN($AD17)=0,"",IF(BJ$7="h","h",INDEX($W$11:$W$25,SMALL(IF((BJ$8&gt;=$L$11:$L$25)*(BJ$8&lt;=$S$11:$S$25)*($D$11:$D$25=$AD17)*($C$11:$C$25=1),ROW($W$11:$W$25)-ROW(INDEX($W$11:$W$25,1,1))+1),1)))),"")</f>
        <v/>
      </c>
      <c r="BK17" s="167" t="str">
        <f t="array" ref="BK17">IFERROR(IF(LEN($AD17)=0,"",IF(BK$7="h","h",INDEX($W$11:$W$25,SMALL(IF((BK$8&gt;=$L$11:$L$25)*(BK$8&lt;=$S$11:$S$25)*($D$11:$D$25=$AD17)*($C$11:$C$25=1),ROW($W$11:$W$25)-ROW(INDEX($W$11:$W$25,1,1))+1),1)))),"")</f>
        <v/>
      </c>
      <c r="BL17" s="167" t="str">
        <f t="array" ref="BL17">IFERROR(IF(LEN($AD17)=0,"",IF(BL$7="h","h",INDEX($W$11:$W$25,SMALL(IF((BL$8&gt;=$L$11:$L$25)*(BL$8&lt;=$S$11:$S$25)*($D$11:$D$25=$AD17)*($C$11:$C$25=1),ROW($W$11:$W$25)-ROW(INDEX($W$11:$W$25,1,1))+1),1)))),"")</f>
        <v/>
      </c>
      <c r="BM17" s="167" t="str">
        <f t="array" ref="BM17">IFERROR(IF(LEN($AD17)=0,"",IF(BM$7="h","h",INDEX($W$11:$W$25,SMALL(IF((BM$8&gt;=$L$11:$L$25)*(BM$8&lt;=$S$11:$S$25)*($D$11:$D$25=$AD17)*($C$11:$C$25=1),ROW($W$11:$W$25)-ROW(INDEX($W$11:$W$25,1,1))+1),1)))),"")</f>
        <v/>
      </c>
      <c r="BN17" s="167" t="str">
        <f t="array" ref="BN17">IFERROR(IF(LEN($AD17)=0,"",IF(BN$7="h","h",INDEX($W$11:$W$25,SMALL(IF((BN$8&gt;=$L$11:$L$25)*(BN$8&lt;=$S$11:$S$25)*($D$11:$D$25=$AD17)*($C$11:$C$25=1),ROW($W$11:$W$25)-ROW(INDEX($W$11:$W$25,1,1))+1),1)))),"")</f>
        <v/>
      </c>
      <c r="BO17" s="167" t="str">
        <f t="array" ref="BO17">IFERROR(IF(LEN($AD17)=0,"",IF(BO$7="h","h",INDEX($W$11:$W$25,SMALL(IF((BO$8&gt;=$L$11:$L$25)*(BO$8&lt;=$S$11:$S$25)*($D$11:$D$25=$AD17)*($C$11:$C$25=1),ROW($W$11:$W$25)-ROW(INDEX($W$11:$W$25,1,1))+1),1)))),"")</f>
        <v>h</v>
      </c>
      <c r="BP17" s="167" t="str">
        <f t="array" ref="BP17">IFERROR(IF(LEN($AD17)=0,"",IF(BP$7="h","h",INDEX($W$11:$W$25,SMALL(IF((BP$8&gt;=$L$11:$L$25)*(BP$8&lt;=$S$11:$S$25)*($D$11:$D$25=$AD17)*($C$11:$C$25=1),ROW($W$11:$W$25)-ROW(INDEX($W$11:$W$25,1,1))+1),1)))),"")</f>
        <v>h</v>
      </c>
      <c r="BQ17" s="167" t="str">
        <f t="array" ref="BQ17">IFERROR(IF(LEN($AD17)=0,"",IF(BQ$7="h","h",INDEX($W$11:$W$25,SMALL(IF((BQ$8&gt;=$L$11:$L$25)*(BQ$8&lt;=$S$11:$S$25)*($D$11:$D$25=$AD17)*($C$11:$C$25=1),ROW($W$11:$W$25)-ROW(INDEX($W$11:$W$25,1,1))+1),1)))),"")</f>
        <v/>
      </c>
      <c r="BR17" s="167" t="str">
        <f t="array" ref="BR17">IFERROR(IF(LEN($AD17)=0,"",IF(BR$7="h","h",INDEX($W$11:$W$25,SMALL(IF((BR$8&gt;=$L$11:$L$25)*(BR$8&lt;=$S$11:$S$25)*($D$11:$D$25=$AD17)*($C$11:$C$25=1),ROW($W$11:$W$25)-ROW(INDEX($W$11:$W$25,1,1))+1),1)))),"")</f>
        <v/>
      </c>
      <c r="BS17" s="167" t="str">
        <f t="array" ref="BS17">IFERROR(IF(LEN($AD17)=0,"",IF(BS$7="h","h",INDEX($W$11:$W$25,SMALL(IF((BS$8&gt;=$L$11:$L$25)*(BS$8&lt;=$S$11:$S$25)*($D$11:$D$25=$AD17)*($C$11:$C$25=1),ROW($W$11:$W$25)-ROW(INDEX($W$11:$W$25,1,1))+1),1)))),"")</f>
        <v/>
      </c>
      <c r="BT17" s="167" t="str">
        <f t="array" ref="BT17">IFERROR(IF(LEN($AD17)=0,"",IF(BT$7="h","h",INDEX($W$11:$W$25,SMALL(IF((BT$8&gt;=$L$11:$L$25)*(BT$8&lt;=$S$11:$S$25)*($D$11:$D$25=$AD17)*($C$11:$C$25=1),ROW($W$11:$W$25)-ROW(INDEX($W$11:$W$25,1,1))+1),1)))),"")</f>
        <v/>
      </c>
      <c r="BU17" s="167" t="str">
        <f t="array" ref="BU17">IFERROR(IF(LEN($AD17)=0,"",IF(BU$7="h","h",INDEX($W$11:$W$25,SMALL(IF((BU$8&gt;=$L$11:$L$25)*(BU$8&lt;=$S$11:$S$25)*($D$11:$D$25=$AD17)*($C$11:$C$25=1),ROW($W$11:$W$25)-ROW(INDEX($W$11:$W$25,1,1))+1),1)))),"")</f>
        <v/>
      </c>
      <c r="BV17" s="167" t="str">
        <f t="array" ref="BV17">IFERROR(IF(LEN($AD17)=0,"",IF(BV$7="h","h",INDEX($W$11:$W$25,SMALL(IF((BV$8&gt;=$L$11:$L$25)*(BV$8&lt;=$S$11:$S$25)*($D$11:$D$25=$AD17)*($C$11:$C$25=1),ROW($W$11:$W$25)-ROW(INDEX($W$11:$W$25,1,1))+1),1)))),"")</f>
        <v>h</v>
      </c>
      <c r="BW17" s="167" t="str">
        <f t="array" ref="BW17">IFERROR(IF(LEN($AD17)=0,"",IF(BW$7="h","h",INDEX($W$11:$W$25,SMALL(IF((BW$8&gt;=$L$11:$L$25)*(BW$8&lt;=$S$11:$S$25)*($D$11:$D$25=$AD17)*($C$11:$C$25=1),ROW($W$11:$W$25)-ROW(INDEX($W$11:$W$25,1,1))+1),1)))),"")</f>
        <v>h</v>
      </c>
      <c r="BX17" s="167" t="str">
        <f t="array" ref="BX17">IFERROR(IF(LEN($AD17)=0,"",IF(BX$7="h","h",INDEX($W$11:$W$25,SMALL(IF((BX$8&gt;=$L$11:$L$25)*(BX$8&lt;=$S$11:$S$25)*($D$11:$D$25=$AD17)*($C$11:$C$25=1),ROW($W$11:$W$25)-ROW(INDEX($W$11:$W$25,1,1))+1),1)))),"")</f>
        <v/>
      </c>
      <c r="BY17" s="167" t="str">
        <f t="array" ref="BY17">IFERROR(IF(LEN($AD17)=0,"",IF(BY$7="h","h",INDEX($W$11:$W$25,SMALL(IF((BY$8&gt;=$L$11:$L$25)*(BY$8&lt;=$S$11:$S$25)*($D$11:$D$25=$AD17)*($C$11:$C$25=1),ROW($W$11:$W$25)-ROW(INDEX($W$11:$W$25,1,1))+1),1)))),"")</f>
        <v/>
      </c>
      <c r="BZ17" s="167" t="str">
        <f t="array" ref="BZ17">IFERROR(IF(LEN($AD17)=0,"",IF(BZ$7="h","h",INDEX($W$11:$W$25,SMALL(IF((BZ$8&gt;=$L$11:$L$25)*(BZ$8&lt;=$S$11:$S$25)*($D$11:$D$25=$AD17)*($C$11:$C$25=1),ROW($W$11:$W$25)-ROW(INDEX($W$11:$W$25,1,1))+1),1)))),"")</f>
        <v/>
      </c>
      <c r="CA17" s="167" t="str">
        <f t="array" ref="CA17">IFERROR(IF(LEN($AD17)=0,"",IF(CA$7="h","h",INDEX($W$11:$W$25,SMALL(IF((CA$8&gt;=$L$11:$L$25)*(CA$8&lt;=$S$11:$S$25)*($D$11:$D$25=$AD17)*($C$11:$C$25=1),ROW($W$11:$W$25)-ROW(INDEX($W$11:$W$25,1,1))+1),1)))),"")</f>
        <v/>
      </c>
      <c r="CB17" s="167" t="str">
        <f t="array" ref="CB17">IFERROR(IF(LEN($AD17)=0,"",IF(CB$7="h","h",INDEX($W$11:$W$25,SMALL(IF((CB$8&gt;=$L$11:$L$25)*(CB$8&lt;=$S$11:$S$25)*($D$11:$D$25=$AD17)*($C$11:$C$25=1),ROW($W$11:$W$25)-ROW(INDEX($W$11:$W$25,1,1))+1),1)))),"")</f>
        <v/>
      </c>
      <c r="CC17" s="167" t="str">
        <f t="array" ref="CC17">IFERROR(IF(LEN($AD17)=0,"",IF(CC$7="h","h",INDEX($W$11:$W$25,SMALL(IF((CC$8&gt;=$L$11:$L$25)*(CC$8&lt;=$S$11:$S$25)*($D$11:$D$25=$AD17)*($C$11:$C$25=1),ROW($W$11:$W$25)-ROW(INDEX($W$11:$W$25,1,1))+1),1)))),"")</f>
        <v>h</v>
      </c>
      <c r="CD17" s="167" t="str">
        <f t="array" ref="CD17">IFERROR(IF(LEN($AD17)=0,"",IF(CD$7="h","h",INDEX($W$11:$W$25,SMALL(IF((CD$8&gt;=$L$11:$L$25)*(CD$8&lt;=$S$11:$S$25)*($D$11:$D$25=$AD17)*($C$11:$C$25=1),ROW($W$11:$W$25)-ROW(INDEX($W$11:$W$25,1,1))+1),1)))),"")</f>
        <v>h</v>
      </c>
      <c r="CE17" s="167" t="str">
        <f t="array" ref="CE17">IFERROR(IF(LEN($AD17)=0,"",IF(CE$7="h","h",INDEX($W$11:$W$25,SMALL(IF((CE$8&gt;=$L$11:$L$25)*(CE$8&lt;=$S$11:$S$25)*($D$11:$D$25=$AD17)*($C$11:$C$25=1),ROW($W$11:$W$25)-ROW(INDEX($W$11:$W$25,1,1))+1),1)))),"")</f>
        <v>h</v>
      </c>
      <c r="CF17" s="167" t="str">
        <f t="array" ref="CF17">IFERROR(IF(LEN($AD17)=0,"",IF(CF$7="h","h",INDEX($W$11:$W$25,SMALL(IF((CF$8&gt;=$L$11:$L$25)*(CF$8&lt;=$S$11:$S$25)*($D$11:$D$25=$AD17)*($C$11:$C$25=1),ROW($W$11:$W$25)-ROW(INDEX($W$11:$W$25,1,1))+1),1)))),"")</f>
        <v/>
      </c>
      <c r="CG17" s="167" t="str">
        <f t="array" ref="CG17">IFERROR(IF(LEN($AD17)=0,"",IF(CG$7="h","h",INDEX($W$11:$W$25,SMALL(IF((CG$8&gt;=$L$11:$L$25)*(CG$8&lt;=$S$11:$S$25)*($D$11:$D$25=$AD17)*($C$11:$C$25=1),ROW($W$11:$W$25)-ROW(INDEX($W$11:$W$25,1,1))+1),1)))),"")</f>
        <v/>
      </c>
      <c r="CH17" s="167" t="str">
        <f t="array" ref="CH17">IFERROR(IF(LEN($AD17)=0,"",IF(CH$7="h","h",INDEX($W$11:$W$25,SMALL(IF((CH$8&gt;=$L$11:$L$25)*(CH$8&lt;=$S$11:$S$25)*($D$11:$D$25=$AD17)*($C$11:$C$25=1),ROW($W$11:$W$25)-ROW(INDEX($W$11:$W$25,1,1))+1),1)))),"")</f>
        <v/>
      </c>
      <c r="CI17" s="167" t="str">
        <f t="array" ref="CI17">IFERROR(IF(LEN($AD17)=0,"",IF(CI$7="h","h",INDEX($W$11:$W$25,SMALL(IF((CI$8&gt;=$L$11:$L$25)*(CI$8&lt;=$S$11:$S$25)*($D$11:$D$25=$AD17)*($C$11:$C$25=1),ROW($W$11:$W$25)-ROW(INDEX($W$11:$W$25,1,1))+1),1)))),"")</f>
        <v/>
      </c>
      <c r="CJ17" s="167" t="str">
        <f t="array" ref="CJ17">IFERROR(IF(LEN($AD17)=0,"",IF(CJ$7="h","h",INDEX($W$11:$W$25,SMALL(IF((CJ$8&gt;=$L$11:$L$25)*(CJ$8&lt;=$S$11:$S$25)*($D$11:$D$25=$AD17)*($C$11:$C$25=1),ROW($W$11:$W$25)-ROW(INDEX($W$11:$W$25,1,1))+1),1)))),"")</f>
        <v>h</v>
      </c>
      <c r="CK17" s="167" t="str">
        <f t="array" ref="CK17">IFERROR(IF(LEN($AD17)=0,"",IF(CK$7="h","h",INDEX($W$11:$W$25,SMALL(IF((CK$8&gt;=$L$11:$L$25)*(CK$8&lt;=$S$11:$S$25)*($D$11:$D$25=$AD17)*($C$11:$C$25=1),ROW($W$11:$W$25)-ROW(INDEX($W$11:$W$25,1,1))+1),1)))),"")</f>
        <v>h</v>
      </c>
      <c r="CL17" s="167" t="str">
        <f t="array" ref="CL17">IFERROR(IF(LEN($AD17)=0,"",IF(CL$7="h","h",INDEX($W$11:$W$25,SMALL(IF((CL$8&gt;=$L$11:$L$25)*(CL$8&lt;=$S$11:$S$25)*($D$11:$D$25=$AD17)*($C$11:$C$25=1),ROW($W$11:$W$25)-ROW(INDEX($W$11:$W$25,1,1))+1),1)))),"")</f>
        <v/>
      </c>
      <c r="CM17" s="167" t="str">
        <f t="array" ref="CM17">IFERROR(IF(LEN($AD17)=0,"",IF(CM$7="h","h",INDEX($W$11:$W$25,SMALL(IF((CM$8&gt;=$L$11:$L$25)*(CM$8&lt;=$S$11:$S$25)*($D$11:$D$25=$AD17)*($C$11:$C$25=1),ROW($W$11:$W$25)-ROW(INDEX($W$11:$W$25,1,1))+1),1)))),"")</f>
        <v/>
      </c>
      <c r="CN17" s="167" t="str">
        <f t="array" ref="CN17">IFERROR(IF(LEN($AD17)=0,"",IF(CN$7="h","h",INDEX($W$11:$W$25,SMALL(IF((CN$8&gt;=$L$11:$L$25)*(CN$8&lt;=$S$11:$S$25)*($D$11:$D$25=$AD17)*($C$11:$C$25=1),ROW($W$11:$W$25)-ROW(INDEX($W$11:$W$25,1,1))+1),1)))),"")</f>
        <v/>
      </c>
      <c r="CO17" s="167" t="str">
        <f t="array" ref="CO17">IFERROR(IF(LEN($AD17)=0,"",IF(CO$7="h","h",INDEX($W$11:$W$25,SMALL(IF((CO$8&gt;=$L$11:$L$25)*(CO$8&lt;=$S$11:$S$25)*($D$11:$D$25=$AD17)*($C$11:$C$25=1),ROW($W$11:$W$25)-ROW(INDEX($W$11:$W$25,1,1))+1),1)))),"")</f>
        <v/>
      </c>
      <c r="CP17" s="15"/>
      <c r="CQ17" s="16">
        <v>5</v>
      </c>
      <c r="CR17" s="17">
        <f t="shared" si="20"/>
        <v>44682</v>
      </c>
      <c r="CS17" s="15"/>
      <c r="CT17" s="16">
        <f t="shared" si="17"/>
        <v>0</v>
      </c>
      <c r="CU17" s="16">
        <f>IFERROR(IF(OR(F17=Employee!$G$8,U17=Employee!$G$8),1,0),0)</f>
        <v>1</v>
      </c>
      <c r="CV17" s="16">
        <f t="shared" si="18"/>
        <v>0</v>
      </c>
      <c r="CW17" s="15"/>
      <c r="CX17" s="77" t="str">
        <f>IFERROR(IF(Employee!C13="","",IF(OR(COUNTIF(Holidays,Employee!C13)&gt;0,CX$14="h"),"h","")),"")</f>
        <v/>
      </c>
      <c r="CY17" s="316" t="str">
        <f>IFERROR(IF(Employee!D13="","",IF(OR(COUNTIF(Holidays,Employee!D13)&gt;0,CY$14="h"),"h","")),"")</f>
        <v/>
      </c>
      <c r="CZ17" s="316" t="str">
        <f>IFERROR(IF(Employee!E13="","",IF(OR(COUNTIF(Holidays,Employee!E13)&gt;0,CZ$14="h"),"h","")),"")</f>
        <v/>
      </c>
      <c r="DA17" s="317" t="str">
        <f>IFERROR(IF(Employee!F13="","",IF(OR(COUNTIF(Holidays,Employee!F13)&gt;0,DA$14="h"),"h","")),"")</f>
        <v/>
      </c>
      <c r="DB17" s="77" t="str">
        <f>IFERROR(IF(Employee!G13="","",IF(OR(COUNTIF(Holidays,Employee!G13)&gt;0,DB$14="h"),"h","")),"")</f>
        <v/>
      </c>
      <c r="DC17" s="77" t="str">
        <f>IFERROR(IF(Employee!H13="","",IF(OR(COUNTIF(Holidays,Employee!H13)&gt;0,DC$14="h"),"h","")),"")</f>
        <v>h</v>
      </c>
      <c r="DD17" s="77" t="str">
        <f>IFERROR(IF(Employee!I13="","",IF(OR(COUNTIF(Holidays,Employee!I13)&gt;0,DD$14="h"),"h","")),"")</f>
        <v>h</v>
      </c>
      <c r="DE17" s="78"/>
      <c r="DF17" s="77" t="str">
        <f>IFERROR(IF(Employee!K13="","",IF(OR(COUNTIF(Holidays,Employee!K13)&gt;0,DF$14="h"),"h","")),"")</f>
        <v/>
      </c>
      <c r="DG17" s="77" t="str">
        <f>IFERROR(IF(Employee!L13="","",IF(OR(COUNTIF(Holidays,Employee!L13)&gt;0,DG$14="h"),"h","")),"")</f>
        <v/>
      </c>
      <c r="DH17" s="77" t="str">
        <f>IFERROR(IF(Employee!M13="","",IF(OR(COUNTIF(Holidays,Employee!M13)&gt;0,DH$14="h"),"h","")),"")</f>
        <v/>
      </c>
      <c r="DI17" s="77" t="str">
        <f>IFERROR(IF(Employee!N13="","",IF(OR(COUNTIF(Holidays,Employee!N13)&gt;0,DI$14="h"),"h","")),"")</f>
        <v/>
      </c>
      <c r="DJ17" s="77" t="str">
        <f>IFERROR(IF(Employee!O13="","",IF(OR(COUNTIF(Holidays,Employee!O13)&gt;0,DJ$14="h"),"h","")),"")</f>
        <v/>
      </c>
      <c r="DK17" s="77" t="str">
        <f>IFERROR(IF(Employee!P13="","",IF(OR(COUNTIF(Holidays,Employee!P13)&gt;0,DK$14="h"),"h","")),"")</f>
        <v>h</v>
      </c>
      <c r="DL17" s="77" t="str">
        <f>IFERROR(IF(Employee!Q13="","",IF(OR(COUNTIF(Holidays,Employee!Q13)&gt;0,DL$14="h"),"h","")),"")</f>
        <v>h</v>
      </c>
      <c r="DM17" s="78"/>
      <c r="DN17" s="77" t="str">
        <f>IFERROR(IF(Employee!S13="","",IF(OR(COUNTIF(Holidays,Employee!S13)&gt;0,DN$14="h"),"h","")),"")</f>
        <v/>
      </c>
      <c r="DO17" s="77" t="str">
        <f>IFERROR(IF(Employee!T13="","",IF(OR(COUNTIF(Holidays,Employee!T13)&gt;0,DO$14="h"),"h","")),"")</f>
        <v/>
      </c>
      <c r="DP17" s="77" t="str">
        <f>IFERROR(IF(Employee!U13="","",IF(OR(COUNTIF(Holidays,Employee!U13)&gt;0,DP$14="h"),"h","")),"")</f>
        <v/>
      </c>
      <c r="DQ17" s="77" t="str">
        <f>IFERROR(IF(Employee!V13="","",IF(OR(COUNTIF(Holidays,Employee!V13)&gt;0,DQ$14="h"),"h","")),"")</f>
        <v/>
      </c>
      <c r="DR17" s="77" t="str">
        <f>IFERROR(IF(Employee!W13="","",IF(OR(COUNTIF(Holidays,Employee!W13)&gt;0,DR$14="h"),"h","")),"")</f>
        <v/>
      </c>
      <c r="DS17" s="77" t="str">
        <f>IFERROR(IF(Employee!X13="","",IF(OR(COUNTIF(Holidays,Employee!X13)&gt;0,DS$14="h"),"h","")),"")</f>
        <v>h</v>
      </c>
      <c r="DT17" s="77" t="str">
        <f>IFERROR(IF(Employee!Y13="","",IF(OR(COUNTIF(Holidays,Employee!Y13)&gt;0,DT$14="h"),"h","")),"")</f>
        <v>h</v>
      </c>
      <c r="DU17" s="79"/>
      <c r="DV17" s="77" t="str">
        <f>IFERROR(IF(Employee!AA13="","",IF(OR(COUNTIF(Holidays,Employee!AA13)&gt;0,DV$14="h"),"h","")),"")</f>
        <v/>
      </c>
      <c r="DW17" s="77" t="str">
        <f>IFERROR(IF(Employee!AB13="","",IF(OR(COUNTIF(Holidays,Employee!AB13)&gt;0,DW$14="h"),"h","")),"")</f>
        <v/>
      </c>
      <c r="DX17" s="77" t="str">
        <f>IFERROR(IF(Employee!AC13="","",IF(OR(COUNTIF(Holidays,Employee!AC13)&gt;0,DX$14="h"),"h","")),"")</f>
        <v/>
      </c>
      <c r="DY17" s="77" t="str">
        <f>IFERROR(IF(Employee!AD13="","",IF(OR(COUNTIF(Holidays,Employee!AD13)&gt;0,DY$14="h"),"h","")),"")</f>
        <v/>
      </c>
      <c r="DZ17" s="77" t="str">
        <f>IFERROR(IF(Employee!AE13="","",IF(OR(COUNTIF(Holidays,Employee!AE13)&gt;0,DZ$14="h"),"h","")),"")</f>
        <v/>
      </c>
      <c r="EA17" s="77" t="str">
        <f>IFERROR(IF(Employee!AF13="","",IF(OR(COUNTIF(Holidays,Employee!AF13)&gt;0,EA$14="h"),"h","")),"")</f>
        <v>h</v>
      </c>
      <c r="EB17" s="77" t="str">
        <f>IFERROR(IF(Employee!AG13="","",IF(OR(COUNTIF(Holidays,Employee!AG13)&gt;0,EB$14="h"),"h","")),"")</f>
        <v>h</v>
      </c>
      <c r="EC17" s="15"/>
      <c r="ED17" s="16">
        <f>IFERROR(IF(EE17="","",MATCH(EE17,Entitlement!$B$8:$K$8,0)),"")</f>
        <v>7</v>
      </c>
      <c r="EE17" s="16" t="str">
        <f>IFERROR(IF(Dashboard!L23="","",Dashboard!L23),"")</f>
        <v>Other</v>
      </c>
      <c r="EF17" s="16">
        <f>IFERROR(INDEX(TableEntitlements1[],$CT$6,$ED17),0)</f>
        <v>8</v>
      </c>
      <c r="EG17" s="16">
        <f>IFERROR(INDEX(TableEntitlements2[],$CT$6,$ED17),0)</f>
        <v>0</v>
      </c>
      <c r="EH17" s="16">
        <f>IFERROR(INDEX(TableEntitlements3[],$CT$6,$ED17),0)</f>
        <v>0</v>
      </c>
      <c r="EI17" s="16">
        <f>IFERROR(INDEX(TableEntitlements4[],$CT$6,$ED17),0)</f>
        <v>0</v>
      </c>
      <c r="EJ17" s="16">
        <f>IFERROR(INDEX(TableEntitlements5[],$CT$6,$ED17),0)</f>
        <v>0</v>
      </c>
      <c r="EK17" s="16">
        <f>IFERROR(INDEX(TableEntitlements6[],$CT$6,$ED17),0)</f>
        <v>0</v>
      </c>
      <c r="EL17" s="16">
        <f>IFERROR(INDEX(TableEntitlements7[],$CT$6,$ED17),0)</f>
        <v>0</v>
      </c>
      <c r="EM17" s="16">
        <f>IFERROR(INDEX(TableEntitlements8[],$CT$6,$ED17),0)</f>
        <v>0</v>
      </c>
      <c r="EN17" s="16">
        <f>IFERROR(INDEX(TableEntitlements9[],$CT$6,$ED17),0)</f>
        <v>0</v>
      </c>
      <c r="EO17" s="16">
        <f>IFERROR(INDEX(TableEntitlements10[],$CT$6,$ED17),0)</f>
        <v>0</v>
      </c>
      <c r="EP17" s="88"/>
      <c r="EQ17" s="66">
        <f>IFERROR(IF(OR(LEN(Calendar!$I$5)=0,Calendar!$I$5="All"),1,IF($V17=Calendar!$I$5,1,0)),0)</f>
        <v>1</v>
      </c>
      <c r="ER17" s="16">
        <f>IFERROR(IF(OR(LEN(Calendar!$I$7)=0,Calendar!$I$7="All"),1,IF($E17=Calendar!$I$7,1,0)),0)</f>
        <v>1</v>
      </c>
      <c r="ES17" s="18">
        <f t="shared" si="19"/>
        <v>1</v>
      </c>
      <c r="ET17" s="307"/>
      <c r="EU17" s="66">
        <v>1</v>
      </c>
      <c r="EV17" s="88"/>
      <c r="EW17" s="88"/>
      <c r="EX17" s="16" t="s">
        <v>107</v>
      </c>
      <c r="EY17" s="88"/>
      <c r="EZ17" s="88"/>
      <c r="FA17" s="18">
        <v>4</v>
      </c>
      <c r="FB17" s="16" t="s">
        <v>44</v>
      </c>
      <c r="FC17" s="16" t="s">
        <v>67</v>
      </c>
      <c r="FD17" s="16">
        <v>30</v>
      </c>
      <c r="FE17" s="15"/>
      <c r="FF17" s="16">
        <v>5</v>
      </c>
      <c r="FG17" s="16">
        <v>5</v>
      </c>
      <c r="FH17" s="16">
        <f t="shared" si="25"/>
        <v>2026</v>
      </c>
      <c r="FI17" s="15"/>
      <c r="FJ17" s="68" t="str">
        <f>IF(Dashboard!F24="","",Dashboard!F24)</f>
        <v>HR</v>
      </c>
      <c r="FL17" s="16" t="str">
        <f t="array" ref="FL17">IFERROR(INDEX(types,SMALL(IF(LEN(types)&gt;0,ROW(types)-ROW(INDEX(types,1,1))+1),ROW(Dashboard!L24)-ROW(Dashboard!$L$19))),"")</f>
        <v>Remotely Working</v>
      </c>
    </row>
    <row r="18" spans="2:168" ht="15" customHeight="1" x14ac:dyDescent="0.25">
      <c r="B18" s="375">
        <v>8</v>
      </c>
      <c r="C18" s="375">
        <f>IFERROR(IF(OR(INDEX(TableReg[],$B18,D$9)="",INDEX(TableReg[],$B18,E$9)="",INDEX(TableReg[],$B18,F$9)="",INDEX(TableReg[],$B18,G$9)="",INDEX(TableReg[],$B18,H$9)=""),0,1),"")</f>
        <v>1</v>
      </c>
      <c r="D18" s="69" t="str">
        <f>IFERROR(IF($C18=1,INDEX(TableReg[],$B18,D$9),""),"")</f>
        <v>Kobe Murphy</v>
      </c>
      <c r="E18" s="68" t="str">
        <f>IFERROR(IF($C18=1,INDEX(TableReg[],$B18,E$9),""),"")</f>
        <v>Vacation</v>
      </c>
      <c r="F18" s="68">
        <f>IFERROR(IF($C18=1,INDEX(TableReg[],$B18,F$9),""),"")</f>
        <v>2022</v>
      </c>
      <c r="G18" s="68">
        <f>IFERROR(IF($C18=1,INDEX(TableReg[],$B18,G$9),""),"")</f>
        <v>3</v>
      </c>
      <c r="H18" s="68">
        <f>IFERROR(IF($C18=1,INDEX(TableReg[],$B18,H$9),""),"")</f>
        <v>5</v>
      </c>
      <c r="I18" s="368">
        <f>IFERROR(IF($C18&lt;&gt;1,"",INDEX(TableReg[],$B18,J$9)),"")</f>
        <v>5</v>
      </c>
      <c r="J18" s="368">
        <f t="shared" si="4"/>
        <v>5</v>
      </c>
      <c r="K18" s="68" t="str">
        <f>IFERROR(IF(INDEX(TableReg[],$B18,K$9)="","",INDEX(TableReg[],$B18,K$9)),"")</f>
        <v>Yes</v>
      </c>
      <c r="L18" s="369">
        <f t="shared" si="5"/>
        <v>44625</v>
      </c>
      <c r="M18" s="369" t="str">
        <f t="shared" si="6"/>
        <v>Sat</v>
      </c>
      <c r="N18" s="369" t="str">
        <f>IFERROR(IF(OR(COUNTIF(Holidays,L18)&gt;0,INDEX(Dashboard!$I$20:$I$26,MATCH(M18,Dashboard!$H$20:$H$26,0))="No"),"h",""),"")</f>
        <v>h</v>
      </c>
      <c r="O18" s="369">
        <f t="shared" si="7"/>
        <v>44632</v>
      </c>
      <c r="P18" s="369" t="str">
        <f t="shared" si="8"/>
        <v>Sat</v>
      </c>
      <c r="Q18" s="369" t="str">
        <f>IFERROR(IF(OR(COUNTIF(Holidays,O18)&gt;0,INDEX(Dashboard!$I$20:$I$26,MATCH(P18,Dashboard!$H$20:$H$26,0))="No"),"h",""),"")</f>
        <v>h</v>
      </c>
      <c r="R18" s="369">
        <f t="shared" si="9"/>
        <v>44634</v>
      </c>
      <c r="S18" s="370">
        <f t="shared" si="10"/>
        <v>44631</v>
      </c>
      <c r="T18" s="167">
        <f t="shared" si="11"/>
        <v>3</v>
      </c>
      <c r="U18" s="68">
        <f t="shared" si="12"/>
        <v>2022</v>
      </c>
      <c r="V18" s="167" t="str">
        <f>IFERROR(IF(INDEX(EmployeeList!$C$7:$C$21,MATCH(D18,EmployeeList!$B$7:$B$21,0))="","",INDEX(EmployeeList!$C$7:$C$21,MATCH(D18,EmployeeList!$B$7:$B$21,0))),"")</f>
        <v>Accounting</v>
      </c>
      <c r="W18" s="68">
        <f t="shared" si="13"/>
        <v>1</v>
      </c>
      <c r="X18" s="68" t="str">
        <f>IFERROR(IF(C18&lt;&gt;1,"",IF(Calendar!$M$7=$EX$18,Calc!D18&amp;" - "&amp;Calc!V18,IF(Calendar!$M$7=$EX$19,Calc!D18&amp;" - "&amp;Calc!E18,Calc!D18))),"")</f>
        <v>Kobe Murphy</v>
      </c>
      <c r="Y18" s="68" t="str">
        <f t="shared" si="14"/>
        <v>Same</v>
      </c>
      <c r="Z18" s="382">
        <f t="shared" si="15"/>
        <v>0</v>
      </c>
      <c r="AA18" s="381">
        <f t="shared" si="16"/>
        <v>0</v>
      </c>
      <c r="AB18" s="15"/>
      <c r="AC18" s="67">
        <v>8</v>
      </c>
      <c r="AD18" s="69" t="str">
        <f>IFERROR(IF(INDEX(TableEmployeeList[],$AC18,$AD$9)="","",INDEX(TableEmployeeList[],$AC18,$AD$9)),"")</f>
        <v>Rylie Norman</v>
      </c>
      <c r="AE18" s="68" t="str">
        <f t="array" ref="AE18">IFERROR(IF(LEN($AD18)=0,"",IF(AE$7="h","h",INDEX($W$11:$W$25,SMALL(IF((AE$8&gt;=$L$11:$L$25)*(AE$8&lt;=$S$11:$S$25)*($D$11:$D$25=$AD18)*($C$11:$C$25=1),ROW($W$11:$W$25)-ROW(INDEX($W$11:$W$25,1,1))+1),1)))),"")</f>
        <v>h</v>
      </c>
      <c r="AF18" s="68" t="str">
        <f t="array" ref="AF18">IFERROR(IF(LEN($AD18)=0,"",IF(AF$7="h","h",INDEX($W$11:$W$25,SMALL(IF((AF$8&gt;=$L$11:$L$25)*(AF$8&lt;=$S$11:$S$25)*($D$11:$D$25=$AD18)*($C$11:$C$25=1),ROW($W$11:$W$25)-ROW(INDEX($W$11:$W$25,1,1))+1),1)))),"")</f>
        <v>h</v>
      </c>
      <c r="AG18" s="68" t="str">
        <f t="array" ref="AG18">IFERROR(IF(LEN($AD18)=0,"",IF(AG$7="h","h",INDEX($W$11:$W$25,SMALL(IF((AG$8&gt;=$L$11:$L$25)*(AG$8&lt;=$S$11:$S$25)*($D$11:$D$25=$AD18)*($C$11:$C$25=1),ROW($W$11:$W$25)-ROW(INDEX($W$11:$W$25,1,1))+1),1)))),"")</f>
        <v/>
      </c>
      <c r="AH18" s="68" t="str">
        <f t="array" ref="AH18">IFERROR(IF(LEN($AD18)=0,"",IF(AH$7="h","h",INDEX($W$11:$W$25,SMALL(IF((AH$8&gt;=$L$11:$L$25)*(AH$8&lt;=$S$11:$S$25)*($D$11:$D$25=$AD18)*($C$11:$C$25=1),ROW($W$11:$W$25)-ROW(INDEX($W$11:$W$25,1,1))+1),1)))),"")</f>
        <v/>
      </c>
      <c r="AI18" s="68" t="str">
        <f t="array" ref="AI18">IFERROR(IF(LEN($AD18)=0,"",IF(AI$7="h","h",INDEX($W$11:$W$25,SMALL(IF((AI$8&gt;=$L$11:$L$25)*(AI$8&lt;=$S$11:$S$25)*($D$11:$D$25=$AD18)*($C$11:$C$25=1),ROW($W$11:$W$25)-ROW(INDEX($W$11:$W$25,1,1))+1),1)))),"")</f>
        <v/>
      </c>
      <c r="AJ18" s="68" t="str">
        <f t="array" ref="AJ18">IFERROR(IF(LEN($AD18)=0,"",IF(AJ$7="h","h",INDEX($W$11:$W$25,SMALL(IF((AJ$8&gt;=$L$11:$L$25)*(AJ$8&lt;=$S$11:$S$25)*($D$11:$D$25=$AD18)*($C$11:$C$25=1),ROW($W$11:$W$25)-ROW(INDEX($W$11:$W$25,1,1))+1),1)))),"")</f>
        <v/>
      </c>
      <c r="AK18" s="68" t="str">
        <f t="array" ref="AK18">IFERROR(IF(LEN($AD18)=0,"",IF(AK$7="h","h",INDEX($W$11:$W$25,SMALL(IF((AK$8&gt;=$L$11:$L$25)*(AK$8&lt;=$S$11:$S$25)*($D$11:$D$25=$AD18)*($C$11:$C$25=1),ROW($W$11:$W$25)-ROW(INDEX($W$11:$W$25,1,1))+1),1)))),"")</f>
        <v/>
      </c>
      <c r="AL18" s="68" t="str">
        <f t="array" ref="AL18">IFERROR(IF(LEN($AD18)=0,"",IF(AL$7="h","h",INDEX($W$11:$W$25,SMALL(IF((AL$8&gt;=$L$11:$L$25)*(AL$8&lt;=$S$11:$S$25)*($D$11:$D$25=$AD18)*($C$11:$C$25=1),ROW($W$11:$W$25)-ROW(INDEX($W$11:$W$25,1,1))+1),1)))),"")</f>
        <v>h</v>
      </c>
      <c r="AM18" s="68" t="str">
        <f t="array" ref="AM18">IFERROR(IF(LEN($AD18)=0,"",IF(AM$7="h","h",INDEX($W$11:$W$25,SMALL(IF((AM$8&gt;=$L$11:$L$25)*(AM$8&lt;=$S$11:$S$25)*($D$11:$D$25=$AD18)*($C$11:$C$25=1),ROW($W$11:$W$25)-ROW(INDEX($W$11:$W$25,1,1))+1),1)))),"")</f>
        <v>h</v>
      </c>
      <c r="AN18" s="68" t="str">
        <f t="array" ref="AN18">IFERROR(IF(LEN($AD18)=0,"",IF(AN$7="h","h",INDEX($W$11:$W$25,SMALL(IF((AN$8&gt;=$L$11:$L$25)*(AN$8&lt;=$S$11:$S$25)*($D$11:$D$25=$AD18)*($C$11:$C$25=1),ROW($W$11:$W$25)-ROW(INDEX($W$11:$W$25,1,1))+1),1)))),"")</f>
        <v/>
      </c>
      <c r="AO18" s="167" t="str">
        <f t="array" ref="AO18">IFERROR(IF(LEN($AD18)=0,"",IF(AO$7="h","h",INDEX($W$11:$W$25,SMALL(IF((AO$8&gt;=$L$11:$L$25)*(AO$8&lt;=$S$11:$S$25)*($D$11:$D$25=$AD18)*($C$11:$C$25=1),ROW($W$11:$W$25)-ROW(INDEX($W$11:$W$25,1,1))+1),1)))),"")</f>
        <v/>
      </c>
      <c r="AP18" s="68" t="str">
        <f t="array" ref="AP18">IFERROR(IF(LEN($AD18)=0,"",IF(AP$7="h","h",INDEX($W$11:$W$25,SMALL(IF((AP$8&gt;=$L$11:$L$25)*(AP$8&lt;=$S$11:$S$25)*($D$11:$D$25=$AD18)*($C$11:$C$25=1),ROW($W$11:$W$25)-ROW(INDEX($W$11:$W$25,1,1))+1),1)))),"")</f>
        <v/>
      </c>
      <c r="AQ18" s="68" t="str">
        <f t="array" ref="AQ18">IFERROR(IF(LEN($AD18)=0,"",IF(AQ$7="h","h",INDEX($W$11:$W$25,SMALL(IF((AQ$8&gt;=$L$11:$L$25)*(AQ$8&lt;=$S$11:$S$25)*($D$11:$D$25=$AD18)*($C$11:$C$25=1),ROW($W$11:$W$25)-ROW(INDEX($W$11:$W$25,1,1))+1),1)))),"")</f>
        <v/>
      </c>
      <c r="AR18" s="68" t="str">
        <f t="array" ref="AR18">IFERROR(IF(LEN($AD18)=0,"",IF(AR$7="h","h",INDEX($W$11:$W$25,SMALL(IF((AR$8&gt;=$L$11:$L$25)*(AR$8&lt;=$S$11:$S$25)*($D$11:$D$25=$AD18)*($C$11:$C$25=1),ROW($W$11:$W$25)-ROW(INDEX($W$11:$W$25,1,1))+1),1)))),"")</f>
        <v/>
      </c>
      <c r="AS18" s="68" t="str">
        <f t="array" ref="AS18">IFERROR(IF(LEN($AD18)=0,"",IF(AS$7="h","h",INDEX($W$11:$W$25,SMALL(IF((AS$8&gt;=$L$11:$L$25)*(AS$8&lt;=$S$11:$S$25)*($D$11:$D$25=$AD18)*($C$11:$C$25=1),ROW($W$11:$W$25)-ROW(INDEX($W$11:$W$25,1,1))+1),1)))),"")</f>
        <v>h</v>
      </c>
      <c r="AT18" s="68" t="str">
        <f t="array" ref="AT18">IFERROR(IF(LEN($AD18)=0,"",IF(AT$7="h","h",INDEX($W$11:$W$25,SMALL(IF((AT$8&gt;=$L$11:$L$25)*(AT$8&lt;=$S$11:$S$25)*($D$11:$D$25=$AD18)*($C$11:$C$25=1),ROW($W$11:$W$25)-ROW(INDEX($W$11:$W$25,1,1))+1),1)))),"")</f>
        <v>h</v>
      </c>
      <c r="AU18" s="68" t="str">
        <f t="array" ref="AU18">IFERROR(IF(LEN($AD18)=0,"",IF(AU$7="h","h",INDEX($W$11:$W$25,SMALL(IF((AU$8&gt;=$L$11:$L$25)*(AU$8&lt;=$S$11:$S$25)*($D$11:$D$25=$AD18)*($C$11:$C$25=1),ROW($W$11:$W$25)-ROW(INDEX($W$11:$W$25,1,1))+1),1)))),"")</f>
        <v>h</v>
      </c>
      <c r="AV18" s="68" t="str">
        <f t="array" ref="AV18">IFERROR(IF(LEN($AD18)=0,"",IF(AV$7="h","h",INDEX($W$11:$W$25,SMALL(IF((AV$8&gt;=$L$11:$L$25)*(AV$8&lt;=$S$11:$S$25)*($D$11:$D$25=$AD18)*($C$11:$C$25=1),ROW($W$11:$W$25)-ROW(INDEX($W$11:$W$25,1,1))+1),1)))),"")</f>
        <v/>
      </c>
      <c r="AW18" s="68" t="str">
        <f t="array" ref="AW18">IFERROR(IF(LEN($AD18)=0,"",IF(AW$7="h","h",INDEX($W$11:$W$25,SMALL(IF((AW$8&gt;=$L$11:$L$25)*(AW$8&lt;=$S$11:$S$25)*($D$11:$D$25=$AD18)*($C$11:$C$25=1),ROW($W$11:$W$25)-ROW(INDEX($W$11:$W$25,1,1))+1),1)))),"")</f>
        <v/>
      </c>
      <c r="AX18" s="68" t="str">
        <f t="array" ref="AX18">IFERROR(IF(LEN($AD18)=0,"",IF(AX$7="h","h",INDEX($W$11:$W$25,SMALL(IF((AX$8&gt;=$L$11:$L$25)*(AX$8&lt;=$S$11:$S$25)*($D$11:$D$25=$AD18)*($C$11:$C$25=1),ROW($W$11:$W$25)-ROW(INDEX($W$11:$W$25,1,1))+1),1)))),"")</f>
        <v/>
      </c>
      <c r="AY18" s="68" t="str">
        <f t="array" ref="AY18">IFERROR(IF(LEN($AD18)=0,"",IF(AY$7="h","h",INDEX($W$11:$W$25,SMALL(IF((AY$8&gt;=$L$11:$L$25)*(AY$8&lt;=$S$11:$S$25)*($D$11:$D$25=$AD18)*($C$11:$C$25=1),ROW($W$11:$W$25)-ROW(INDEX($W$11:$W$25,1,1))+1),1)))),"")</f>
        <v/>
      </c>
      <c r="AZ18" s="68" t="str">
        <f t="array" ref="AZ18">IFERROR(IF(LEN($AD18)=0,"",IF(AZ$7="h","h",INDEX($W$11:$W$25,SMALL(IF((AZ$8&gt;=$L$11:$L$25)*(AZ$8&lt;=$S$11:$S$25)*($D$11:$D$25=$AD18)*($C$11:$C$25=1),ROW($W$11:$W$25)-ROW(INDEX($W$11:$W$25,1,1))+1),1)))),"")</f>
        <v>h</v>
      </c>
      <c r="BA18" s="68" t="str">
        <f t="array" ref="BA18">IFERROR(IF(LEN($AD18)=0,"",IF(BA$7="h","h",INDEX($W$11:$W$25,SMALL(IF((BA$8&gt;=$L$11:$L$25)*(BA$8&lt;=$S$11:$S$25)*($D$11:$D$25=$AD18)*($C$11:$C$25=1),ROW($W$11:$W$25)-ROW(INDEX($W$11:$W$25,1,1))+1),1)))),"")</f>
        <v>h</v>
      </c>
      <c r="BB18" s="68" t="str">
        <f t="array" ref="BB18">IFERROR(IF(LEN($AD18)=0,"",IF(BB$7="h","h",INDEX($W$11:$W$25,SMALL(IF((BB$8&gt;=$L$11:$L$25)*(BB$8&lt;=$S$11:$S$25)*($D$11:$D$25=$AD18)*($C$11:$C$25=1),ROW($W$11:$W$25)-ROW(INDEX($W$11:$W$25,1,1))+1),1)))),"")</f>
        <v/>
      </c>
      <c r="BC18" s="68" t="str">
        <f t="array" ref="BC18">IFERROR(IF(LEN($AD18)=0,"",IF(BC$7="h","h",INDEX($W$11:$W$25,SMALL(IF((BC$8&gt;=$L$11:$L$25)*(BC$8&lt;=$S$11:$S$25)*($D$11:$D$25=$AD18)*($C$11:$C$25=1),ROW($W$11:$W$25)-ROW(INDEX($W$11:$W$25,1,1))+1),1)))),"")</f>
        <v/>
      </c>
      <c r="BD18" s="68" t="str">
        <f t="array" ref="BD18">IFERROR(IF(LEN($AD18)=0,"",IF(BD$7="h","h",INDEX($W$11:$W$25,SMALL(IF((BD$8&gt;=$L$11:$L$25)*(BD$8&lt;=$S$11:$S$25)*($D$11:$D$25=$AD18)*($C$11:$C$25=1),ROW($W$11:$W$25)-ROW(INDEX($W$11:$W$25,1,1))+1),1)))),"")</f>
        <v/>
      </c>
      <c r="BE18" s="68" t="str">
        <f t="array" ref="BE18">IFERROR(IF(LEN($AD18)=0,"",IF(BE$7="h","h",INDEX($W$11:$W$25,SMALL(IF((BE$8&gt;=$L$11:$L$25)*(BE$8&lt;=$S$11:$S$25)*($D$11:$D$25=$AD18)*($C$11:$C$25=1),ROW($W$11:$W$25)-ROW(INDEX($W$11:$W$25,1,1))+1),1)))),"")</f>
        <v/>
      </c>
      <c r="BF18" s="68" t="str">
        <f t="array" ref="BF18">IFERROR(IF(LEN($AD18)=0,"",IF(BF$7="h","h",INDEX($W$11:$W$25,SMALL(IF((BF$8&gt;=$L$11:$L$25)*(BF$8&lt;=$S$11:$S$25)*($D$11:$D$25=$AD18)*($C$11:$C$25=1),ROW($W$11:$W$25)-ROW(INDEX($W$11:$W$25,1,1))+1),1)))),"")</f>
        <v/>
      </c>
      <c r="BG18" s="68" t="str">
        <f t="array" ref="BG18">IFERROR(IF(LEN($AD18)=0,"",IF(BG$7="h","h",INDEX($W$11:$W$25,SMALL(IF((BG$8&gt;=$L$11:$L$25)*(BG$8&lt;=$S$11:$S$25)*($D$11:$D$25=$AD18)*($C$11:$C$25=1),ROW($W$11:$W$25)-ROW(INDEX($W$11:$W$25,1,1))+1),1)))),"")</f>
        <v>h</v>
      </c>
      <c r="BH18" s="68" t="str">
        <f t="array" ref="BH18">IFERROR(IF(LEN($AD18)=0,"",IF(BH$7="h","h",INDEX($W$11:$W$25,SMALL(IF((BH$8&gt;=$L$11:$L$25)*(BH$8&lt;=$S$11:$S$25)*($D$11:$D$25=$AD18)*($C$11:$C$25=1),ROW($W$11:$W$25)-ROW(INDEX($W$11:$W$25,1,1))+1),1)))),"")</f>
        <v>h</v>
      </c>
      <c r="BI18" s="70" t="str">
        <f t="array" ref="BI18">IFERROR(IF(LEN($AD18)=0,"",IF(BI$7="h","h",INDEX($W$11:$W$25,SMALL(IF((BI$8&gt;=$L$11:$L$25)*(BI$8&lt;=$S$11:$S$25)*($D$11:$D$25=$AD18)*($C$11:$C$25=1),ROW($W$11:$W$25)-ROW(INDEX($W$11:$W$25,1,1))+1),1)))),"")</f>
        <v/>
      </c>
      <c r="BJ18" s="536" t="str">
        <f t="array" ref="BJ18">IFERROR(IF(LEN($AD18)=0,"",IF(BJ$7="h","h",INDEX($W$11:$W$25,SMALL(IF((BJ$8&gt;=$L$11:$L$25)*(BJ$8&lt;=$S$11:$S$25)*($D$11:$D$25=$AD18)*($C$11:$C$25=1),ROW($W$11:$W$25)-ROW(INDEX($W$11:$W$25,1,1))+1),1)))),"")</f>
        <v/>
      </c>
      <c r="BK18" s="167" t="str">
        <f t="array" ref="BK18">IFERROR(IF(LEN($AD18)=0,"",IF(BK$7="h","h",INDEX($W$11:$W$25,SMALL(IF((BK$8&gt;=$L$11:$L$25)*(BK$8&lt;=$S$11:$S$25)*($D$11:$D$25=$AD18)*($C$11:$C$25=1),ROW($W$11:$W$25)-ROW(INDEX($W$11:$W$25,1,1))+1),1)))),"")</f>
        <v/>
      </c>
      <c r="BL18" s="167" t="str">
        <f t="array" ref="BL18">IFERROR(IF(LEN($AD18)=0,"",IF(BL$7="h","h",INDEX($W$11:$W$25,SMALL(IF((BL$8&gt;=$L$11:$L$25)*(BL$8&lt;=$S$11:$S$25)*($D$11:$D$25=$AD18)*($C$11:$C$25=1),ROW($W$11:$W$25)-ROW(INDEX($W$11:$W$25,1,1))+1),1)))),"")</f>
        <v/>
      </c>
      <c r="BM18" s="167" t="str">
        <f t="array" ref="BM18">IFERROR(IF(LEN($AD18)=0,"",IF(BM$7="h","h",INDEX($W$11:$W$25,SMALL(IF((BM$8&gt;=$L$11:$L$25)*(BM$8&lt;=$S$11:$S$25)*($D$11:$D$25=$AD18)*($C$11:$C$25=1),ROW($W$11:$W$25)-ROW(INDEX($W$11:$W$25,1,1))+1),1)))),"")</f>
        <v/>
      </c>
      <c r="BN18" s="167" t="str">
        <f t="array" ref="BN18">IFERROR(IF(LEN($AD18)=0,"",IF(BN$7="h","h",INDEX($W$11:$W$25,SMALL(IF((BN$8&gt;=$L$11:$L$25)*(BN$8&lt;=$S$11:$S$25)*($D$11:$D$25=$AD18)*($C$11:$C$25=1),ROW($W$11:$W$25)-ROW(INDEX($W$11:$W$25,1,1))+1),1)))),"")</f>
        <v/>
      </c>
      <c r="BO18" s="167" t="str">
        <f t="array" ref="BO18">IFERROR(IF(LEN($AD18)=0,"",IF(BO$7="h","h",INDEX($W$11:$W$25,SMALL(IF((BO$8&gt;=$L$11:$L$25)*(BO$8&lt;=$S$11:$S$25)*($D$11:$D$25=$AD18)*($C$11:$C$25=1),ROW($W$11:$W$25)-ROW(INDEX($W$11:$W$25,1,1))+1),1)))),"")</f>
        <v>h</v>
      </c>
      <c r="BP18" s="167" t="str">
        <f t="array" ref="BP18">IFERROR(IF(LEN($AD18)=0,"",IF(BP$7="h","h",INDEX($W$11:$W$25,SMALL(IF((BP$8&gt;=$L$11:$L$25)*(BP$8&lt;=$S$11:$S$25)*($D$11:$D$25=$AD18)*($C$11:$C$25=1),ROW($W$11:$W$25)-ROW(INDEX($W$11:$W$25,1,1))+1),1)))),"")</f>
        <v>h</v>
      </c>
      <c r="BQ18" s="167" t="str">
        <f t="array" ref="BQ18">IFERROR(IF(LEN($AD18)=0,"",IF(BQ$7="h","h",INDEX($W$11:$W$25,SMALL(IF((BQ$8&gt;=$L$11:$L$25)*(BQ$8&lt;=$S$11:$S$25)*($D$11:$D$25=$AD18)*($C$11:$C$25=1),ROW($W$11:$W$25)-ROW(INDEX($W$11:$W$25,1,1))+1),1)))),"")</f>
        <v/>
      </c>
      <c r="BR18" s="167" t="str">
        <f t="array" ref="BR18">IFERROR(IF(LEN($AD18)=0,"",IF(BR$7="h","h",INDEX($W$11:$W$25,SMALL(IF((BR$8&gt;=$L$11:$L$25)*(BR$8&lt;=$S$11:$S$25)*($D$11:$D$25=$AD18)*($C$11:$C$25=1),ROW($W$11:$W$25)-ROW(INDEX($W$11:$W$25,1,1))+1),1)))),"")</f>
        <v/>
      </c>
      <c r="BS18" s="167" t="str">
        <f t="array" ref="BS18">IFERROR(IF(LEN($AD18)=0,"",IF(BS$7="h","h",INDEX($W$11:$W$25,SMALL(IF((BS$8&gt;=$L$11:$L$25)*(BS$8&lt;=$S$11:$S$25)*($D$11:$D$25=$AD18)*($C$11:$C$25=1),ROW($W$11:$W$25)-ROW(INDEX($W$11:$W$25,1,1))+1),1)))),"")</f>
        <v/>
      </c>
      <c r="BT18" s="167" t="str">
        <f t="array" ref="BT18">IFERROR(IF(LEN($AD18)=0,"",IF(BT$7="h","h",INDEX($W$11:$W$25,SMALL(IF((BT$8&gt;=$L$11:$L$25)*(BT$8&lt;=$S$11:$S$25)*($D$11:$D$25=$AD18)*($C$11:$C$25=1),ROW($W$11:$W$25)-ROW(INDEX($W$11:$W$25,1,1))+1),1)))),"")</f>
        <v/>
      </c>
      <c r="BU18" s="167" t="str">
        <f t="array" ref="BU18">IFERROR(IF(LEN($AD18)=0,"",IF(BU$7="h","h",INDEX($W$11:$W$25,SMALL(IF((BU$8&gt;=$L$11:$L$25)*(BU$8&lt;=$S$11:$S$25)*($D$11:$D$25=$AD18)*($C$11:$C$25=1),ROW($W$11:$W$25)-ROW(INDEX($W$11:$W$25,1,1))+1),1)))),"")</f>
        <v/>
      </c>
      <c r="BV18" s="167" t="str">
        <f t="array" ref="BV18">IFERROR(IF(LEN($AD18)=0,"",IF(BV$7="h","h",INDEX($W$11:$W$25,SMALL(IF((BV$8&gt;=$L$11:$L$25)*(BV$8&lt;=$S$11:$S$25)*($D$11:$D$25=$AD18)*($C$11:$C$25=1),ROW($W$11:$W$25)-ROW(INDEX($W$11:$W$25,1,1))+1),1)))),"")</f>
        <v>h</v>
      </c>
      <c r="BW18" s="167" t="str">
        <f t="array" ref="BW18">IFERROR(IF(LEN($AD18)=0,"",IF(BW$7="h","h",INDEX($W$11:$W$25,SMALL(IF((BW$8&gt;=$L$11:$L$25)*(BW$8&lt;=$S$11:$S$25)*($D$11:$D$25=$AD18)*($C$11:$C$25=1),ROW($W$11:$W$25)-ROW(INDEX($W$11:$W$25,1,1))+1),1)))),"")</f>
        <v>h</v>
      </c>
      <c r="BX18" s="167" t="str">
        <f t="array" ref="BX18">IFERROR(IF(LEN($AD18)=0,"",IF(BX$7="h","h",INDEX($W$11:$W$25,SMALL(IF((BX$8&gt;=$L$11:$L$25)*(BX$8&lt;=$S$11:$S$25)*($D$11:$D$25=$AD18)*($C$11:$C$25=1),ROW($W$11:$W$25)-ROW(INDEX($W$11:$W$25,1,1))+1),1)))),"")</f>
        <v/>
      </c>
      <c r="BY18" s="167" t="str">
        <f t="array" ref="BY18">IFERROR(IF(LEN($AD18)=0,"",IF(BY$7="h","h",INDEX($W$11:$W$25,SMALL(IF((BY$8&gt;=$L$11:$L$25)*(BY$8&lt;=$S$11:$S$25)*($D$11:$D$25=$AD18)*($C$11:$C$25=1),ROW($W$11:$W$25)-ROW(INDEX($W$11:$W$25,1,1))+1),1)))),"")</f>
        <v/>
      </c>
      <c r="BZ18" s="167" t="str">
        <f t="array" ref="BZ18">IFERROR(IF(LEN($AD18)=0,"",IF(BZ$7="h","h",INDEX($W$11:$W$25,SMALL(IF((BZ$8&gt;=$L$11:$L$25)*(BZ$8&lt;=$S$11:$S$25)*($D$11:$D$25=$AD18)*($C$11:$C$25=1),ROW($W$11:$W$25)-ROW(INDEX($W$11:$W$25,1,1))+1),1)))),"")</f>
        <v/>
      </c>
      <c r="CA18" s="167" t="str">
        <f t="array" ref="CA18">IFERROR(IF(LEN($AD18)=0,"",IF(CA$7="h","h",INDEX($W$11:$W$25,SMALL(IF((CA$8&gt;=$L$11:$L$25)*(CA$8&lt;=$S$11:$S$25)*($D$11:$D$25=$AD18)*($C$11:$C$25=1),ROW($W$11:$W$25)-ROW(INDEX($W$11:$W$25,1,1))+1),1)))),"")</f>
        <v/>
      </c>
      <c r="CB18" s="167" t="str">
        <f t="array" ref="CB18">IFERROR(IF(LEN($AD18)=0,"",IF(CB$7="h","h",INDEX($W$11:$W$25,SMALL(IF((CB$8&gt;=$L$11:$L$25)*(CB$8&lt;=$S$11:$S$25)*($D$11:$D$25=$AD18)*($C$11:$C$25=1),ROW($W$11:$W$25)-ROW(INDEX($W$11:$W$25,1,1))+1),1)))),"")</f>
        <v/>
      </c>
      <c r="CC18" s="167" t="str">
        <f t="array" ref="CC18">IFERROR(IF(LEN($AD18)=0,"",IF(CC$7="h","h",INDEX($W$11:$W$25,SMALL(IF((CC$8&gt;=$L$11:$L$25)*(CC$8&lt;=$S$11:$S$25)*($D$11:$D$25=$AD18)*($C$11:$C$25=1),ROW($W$11:$W$25)-ROW(INDEX($W$11:$W$25,1,1))+1),1)))),"")</f>
        <v>h</v>
      </c>
      <c r="CD18" s="167" t="str">
        <f t="array" ref="CD18">IFERROR(IF(LEN($AD18)=0,"",IF(CD$7="h","h",INDEX($W$11:$W$25,SMALL(IF((CD$8&gt;=$L$11:$L$25)*(CD$8&lt;=$S$11:$S$25)*($D$11:$D$25=$AD18)*($C$11:$C$25=1),ROW($W$11:$W$25)-ROW(INDEX($W$11:$W$25,1,1))+1),1)))),"")</f>
        <v>h</v>
      </c>
      <c r="CE18" s="167" t="str">
        <f t="array" ref="CE18">IFERROR(IF(LEN($AD18)=0,"",IF(CE$7="h","h",INDEX($W$11:$W$25,SMALL(IF((CE$8&gt;=$L$11:$L$25)*(CE$8&lt;=$S$11:$S$25)*($D$11:$D$25=$AD18)*($C$11:$C$25=1),ROW($W$11:$W$25)-ROW(INDEX($W$11:$W$25,1,1))+1),1)))),"")</f>
        <v>h</v>
      </c>
      <c r="CF18" s="167" t="str">
        <f t="array" ref="CF18">IFERROR(IF(LEN($AD18)=0,"",IF(CF$7="h","h",INDEX($W$11:$W$25,SMALL(IF((CF$8&gt;=$L$11:$L$25)*(CF$8&lt;=$S$11:$S$25)*($D$11:$D$25=$AD18)*($C$11:$C$25=1),ROW($W$11:$W$25)-ROW(INDEX($W$11:$W$25,1,1))+1),1)))),"")</f>
        <v/>
      </c>
      <c r="CG18" s="167" t="str">
        <f t="array" ref="CG18">IFERROR(IF(LEN($AD18)=0,"",IF(CG$7="h","h",INDEX($W$11:$W$25,SMALL(IF((CG$8&gt;=$L$11:$L$25)*(CG$8&lt;=$S$11:$S$25)*($D$11:$D$25=$AD18)*($C$11:$C$25=1),ROW($W$11:$W$25)-ROW(INDEX($W$11:$W$25,1,1))+1),1)))),"")</f>
        <v/>
      </c>
      <c r="CH18" s="167" t="str">
        <f t="array" ref="CH18">IFERROR(IF(LEN($AD18)=0,"",IF(CH$7="h","h",INDEX($W$11:$W$25,SMALL(IF((CH$8&gt;=$L$11:$L$25)*(CH$8&lt;=$S$11:$S$25)*($D$11:$D$25=$AD18)*($C$11:$C$25=1),ROW($W$11:$W$25)-ROW(INDEX($W$11:$W$25,1,1))+1),1)))),"")</f>
        <v/>
      </c>
      <c r="CI18" s="167" t="str">
        <f t="array" ref="CI18">IFERROR(IF(LEN($AD18)=0,"",IF(CI$7="h","h",INDEX($W$11:$W$25,SMALL(IF((CI$8&gt;=$L$11:$L$25)*(CI$8&lt;=$S$11:$S$25)*($D$11:$D$25=$AD18)*($C$11:$C$25=1),ROW($W$11:$W$25)-ROW(INDEX($W$11:$W$25,1,1))+1),1)))),"")</f>
        <v/>
      </c>
      <c r="CJ18" s="167" t="str">
        <f t="array" ref="CJ18">IFERROR(IF(LEN($AD18)=0,"",IF(CJ$7="h","h",INDEX($W$11:$W$25,SMALL(IF((CJ$8&gt;=$L$11:$L$25)*(CJ$8&lt;=$S$11:$S$25)*($D$11:$D$25=$AD18)*($C$11:$C$25=1),ROW($W$11:$W$25)-ROW(INDEX($W$11:$W$25,1,1))+1),1)))),"")</f>
        <v>h</v>
      </c>
      <c r="CK18" s="167" t="str">
        <f t="array" ref="CK18">IFERROR(IF(LEN($AD18)=0,"",IF(CK$7="h","h",INDEX($W$11:$W$25,SMALL(IF((CK$8&gt;=$L$11:$L$25)*(CK$8&lt;=$S$11:$S$25)*($D$11:$D$25=$AD18)*($C$11:$C$25=1),ROW($W$11:$W$25)-ROW(INDEX($W$11:$W$25,1,1))+1),1)))),"")</f>
        <v>h</v>
      </c>
      <c r="CL18" s="167" t="str">
        <f t="array" ref="CL18">IFERROR(IF(LEN($AD18)=0,"",IF(CL$7="h","h",INDEX($W$11:$W$25,SMALL(IF((CL$8&gt;=$L$11:$L$25)*(CL$8&lt;=$S$11:$S$25)*($D$11:$D$25=$AD18)*($C$11:$C$25=1),ROW($W$11:$W$25)-ROW(INDEX($W$11:$W$25,1,1))+1),1)))),"")</f>
        <v/>
      </c>
      <c r="CM18" s="167">
        <f t="array" ref="CM18">IFERROR(IF(LEN($AD18)=0,"",IF(CM$7="h","h",INDEX($W$11:$W$25,SMALL(IF((CM$8&gt;=$L$11:$L$25)*(CM$8&lt;=$S$11:$S$25)*($D$11:$D$25=$AD18)*($C$11:$C$25=1),ROW($W$11:$W$25)-ROW(INDEX($W$11:$W$25,1,1))+1),1)))),"")</f>
        <v>5</v>
      </c>
      <c r="CN18" s="167">
        <f t="array" ref="CN18">IFERROR(IF(LEN($AD18)=0,"",IF(CN$7="h","h",INDEX($W$11:$W$25,SMALL(IF((CN$8&gt;=$L$11:$L$25)*(CN$8&lt;=$S$11:$S$25)*($D$11:$D$25=$AD18)*($C$11:$C$25=1),ROW($W$11:$W$25)-ROW(INDEX($W$11:$W$25,1,1))+1),1)))),"")</f>
        <v>5</v>
      </c>
      <c r="CO18" s="167">
        <f t="array" ref="CO18">IFERROR(IF(LEN($AD18)=0,"",IF(CO$7="h","h",INDEX($W$11:$W$25,SMALL(IF((CO$8&gt;=$L$11:$L$25)*(CO$8&lt;=$S$11:$S$25)*($D$11:$D$25=$AD18)*($C$11:$C$25=1),ROW($W$11:$W$25)-ROW(INDEX($W$11:$W$25,1,1))+1),1)))),"")</f>
        <v>5</v>
      </c>
      <c r="CP18" s="15"/>
      <c r="CQ18" s="16">
        <v>6</v>
      </c>
      <c r="CR18" s="17">
        <f t="shared" si="20"/>
        <v>44713</v>
      </c>
      <c r="CS18" s="15"/>
      <c r="CT18" s="16">
        <f t="shared" si="17"/>
        <v>0</v>
      </c>
      <c r="CU18" s="16">
        <f>IFERROR(IF(OR(F18=Employee!$G$8,U18=Employee!$G$8),1,0),0)</f>
        <v>1</v>
      </c>
      <c r="CV18" s="16">
        <f t="shared" si="18"/>
        <v>0</v>
      </c>
      <c r="CW18" s="15"/>
      <c r="CX18" s="77" t="str">
        <f>IFERROR(IF(Employee!C14="","",IF(OR(COUNTIF(Holidays,Employee!C14)&gt;0,CX$14="h"),"h","")),"")</f>
        <v/>
      </c>
      <c r="CY18" s="316" t="str">
        <f>IFERROR(IF(Employee!D14="","",IF(OR(COUNTIF(Holidays,Employee!D14)&gt;0,CY$14="h"),"h","")),"")</f>
        <v/>
      </c>
      <c r="CZ18" s="316" t="str">
        <f>IFERROR(IF(Employee!E14="","",IF(OR(COUNTIF(Holidays,Employee!E14)&gt;0,CZ$14="h"),"h","")),"")</f>
        <v/>
      </c>
      <c r="DA18" s="317" t="str">
        <f>IFERROR(IF(Employee!F14="","",IF(OR(COUNTIF(Holidays,Employee!F14)&gt;0,DA$14="h"),"h","")),"")</f>
        <v/>
      </c>
      <c r="DB18" s="77" t="str">
        <f>IFERROR(IF(Employee!G14="","",IF(OR(COUNTIF(Holidays,Employee!G14)&gt;0,DB$14="h"),"h","")),"")</f>
        <v/>
      </c>
      <c r="DC18" s="77" t="str">
        <f>IFERROR(IF(Employee!H14="","",IF(OR(COUNTIF(Holidays,Employee!H14)&gt;0,DC$14="h"),"h","")),"")</f>
        <v>h</v>
      </c>
      <c r="DD18" s="77" t="str">
        <f>IFERROR(IF(Employee!I14="","",IF(OR(COUNTIF(Holidays,Employee!I14)&gt;0,DD$14="h"),"h","")),"")</f>
        <v>h</v>
      </c>
      <c r="DE18" s="78"/>
      <c r="DF18" s="77" t="str">
        <f>IFERROR(IF(Employee!K14="","",IF(OR(COUNTIF(Holidays,Employee!K14)&gt;0,DF$14="h"),"h","")),"")</f>
        <v/>
      </c>
      <c r="DG18" s="77" t="str">
        <f>IFERROR(IF(Employee!L14="","",IF(OR(COUNTIF(Holidays,Employee!L14)&gt;0,DG$14="h"),"h","")),"")</f>
        <v/>
      </c>
      <c r="DH18" s="77" t="str">
        <f>IFERROR(IF(Employee!M14="","",IF(OR(COUNTIF(Holidays,Employee!M14)&gt;0,DH$14="h"),"h","")),"")</f>
        <v/>
      </c>
      <c r="DI18" s="77" t="str">
        <f>IFERROR(IF(Employee!N14="","",IF(OR(COUNTIF(Holidays,Employee!N14)&gt;0,DI$14="h"),"h","")),"")</f>
        <v/>
      </c>
      <c r="DJ18" s="77" t="str">
        <f>IFERROR(IF(Employee!O14="","",IF(OR(COUNTIF(Holidays,Employee!O14)&gt;0,DJ$14="h"),"h","")),"")</f>
        <v/>
      </c>
      <c r="DK18" s="77" t="str">
        <f>IFERROR(IF(Employee!P14="","",IF(OR(COUNTIF(Holidays,Employee!P14)&gt;0,DK$14="h"),"h","")),"")</f>
        <v>h</v>
      </c>
      <c r="DL18" s="77" t="str">
        <f>IFERROR(IF(Employee!Q14="","",IF(OR(COUNTIF(Holidays,Employee!Q14)&gt;0,DL$14="h"),"h","")),"")</f>
        <v>h</v>
      </c>
      <c r="DM18" s="78"/>
      <c r="DN18" s="77" t="str">
        <f>IFERROR(IF(Employee!S14="","",IF(OR(COUNTIF(Holidays,Employee!S14)&gt;0,DN$14="h"),"h","")),"")</f>
        <v/>
      </c>
      <c r="DO18" s="77" t="str">
        <f>IFERROR(IF(Employee!T14="","",IF(OR(COUNTIF(Holidays,Employee!T14)&gt;0,DO$14="h"),"h","")),"")</f>
        <v/>
      </c>
      <c r="DP18" s="77" t="str">
        <f>IFERROR(IF(Employee!U14="","",IF(OR(COUNTIF(Holidays,Employee!U14)&gt;0,DP$14="h"),"h","")),"")</f>
        <v/>
      </c>
      <c r="DQ18" s="77" t="str">
        <f>IFERROR(IF(Employee!V14="","",IF(OR(COUNTIF(Holidays,Employee!V14)&gt;0,DQ$14="h"),"h","")),"")</f>
        <v/>
      </c>
      <c r="DR18" s="77" t="str">
        <f>IFERROR(IF(Employee!W14="","",IF(OR(COUNTIF(Holidays,Employee!W14)&gt;0,DR$14="h"),"h","")),"")</f>
        <v/>
      </c>
      <c r="DS18" s="77" t="str">
        <f>IFERROR(IF(Employee!X14="","",IF(OR(COUNTIF(Holidays,Employee!X14)&gt;0,DS$14="h"),"h","")),"")</f>
        <v>h</v>
      </c>
      <c r="DT18" s="77" t="str">
        <f>IFERROR(IF(Employee!Y14="","",IF(OR(COUNTIF(Holidays,Employee!Y14)&gt;0,DT$14="h"),"h","")),"")</f>
        <v>h</v>
      </c>
      <c r="DU18" s="79"/>
      <c r="DV18" s="77" t="str">
        <f>IFERROR(IF(Employee!AA14="","",IF(OR(COUNTIF(Holidays,Employee!AA14)&gt;0,DV$14="h"),"h","")),"")</f>
        <v/>
      </c>
      <c r="DW18" s="77" t="str">
        <f>IFERROR(IF(Employee!AB14="","",IF(OR(COUNTIF(Holidays,Employee!AB14)&gt;0,DW$14="h"),"h","")),"")</f>
        <v/>
      </c>
      <c r="DX18" s="77" t="str">
        <f>IFERROR(IF(Employee!AC14="","",IF(OR(COUNTIF(Holidays,Employee!AC14)&gt;0,DX$14="h"),"h","")),"")</f>
        <v/>
      </c>
      <c r="DY18" s="77" t="str">
        <f>IFERROR(IF(Employee!AD14="","",IF(OR(COUNTIF(Holidays,Employee!AD14)&gt;0,DY$14="h"),"h","")),"")</f>
        <v/>
      </c>
      <c r="DZ18" s="77" t="str">
        <f>IFERROR(IF(Employee!AE14="","",IF(OR(COUNTIF(Holidays,Employee!AE14)&gt;0,DZ$14="h"),"h","")),"")</f>
        <v/>
      </c>
      <c r="EA18" s="77" t="str">
        <f>IFERROR(IF(Employee!AF14="","",IF(OR(COUNTIF(Holidays,Employee!AF14)&gt;0,EA$14="h"),"h","")),"")</f>
        <v>h</v>
      </c>
      <c r="EB18" s="77" t="str">
        <f>IFERROR(IF(Employee!AG14="","",IF(OR(COUNTIF(Holidays,Employee!AG14)&gt;0,EB$14="h"),"h","")),"")</f>
        <v>h</v>
      </c>
      <c r="EC18" s="15"/>
      <c r="ED18" s="16">
        <f>IFERROR(IF(EE18="","",MATCH(EE18,Entitlement!$B$8:$K$8,0)),"")</f>
        <v>8</v>
      </c>
      <c r="EE18" s="16" t="str">
        <f>IFERROR(IF(Dashboard!L24="","",Dashboard!L24),"")</f>
        <v>Remotely Working</v>
      </c>
      <c r="EF18" s="16">
        <f>IFERROR(INDEX(TableEntitlements1[],$CT$6,$ED18),0)</f>
        <v>20</v>
      </c>
      <c r="EG18" s="16">
        <f>IFERROR(INDEX(TableEntitlements2[],$CT$6,$ED18),0)</f>
        <v>0</v>
      </c>
      <c r="EH18" s="16">
        <f>IFERROR(INDEX(TableEntitlements3[],$CT$6,$ED18),0)</f>
        <v>0</v>
      </c>
      <c r="EI18" s="16">
        <f>IFERROR(INDEX(TableEntitlements4[],$CT$6,$ED18),0)</f>
        <v>0</v>
      </c>
      <c r="EJ18" s="16">
        <f>IFERROR(INDEX(TableEntitlements5[],$CT$6,$ED18),0)</f>
        <v>0</v>
      </c>
      <c r="EK18" s="16">
        <f>IFERROR(INDEX(TableEntitlements6[],$CT$6,$ED18),0)</f>
        <v>0</v>
      </c>
      <c r="EL18" s="16">
        <f>IFERROR(INDEX(TableEntitlements7[],$CT$6,$ED18),0)</f>
        <v>0</v>
      </c>
      <c r="EM18" s="16">
        <f>IFERROR(INDEX(TableEntitlements8[],$CT$6,$ED18),0)</f>
        <v>0</v>
      </c>
      <c r="EN18" s="16">
        <f>IFERROR(INDEX(TableEntitlements9[],$CT$6,$ED18),0)</f>
        <v>0</v>
      </c>
      <c r="EO18" s="16">
        <f>IFERROR(INDEX(TableEntitlements10[],$CT$6,$ED18),0)</f>
        <v>0</v>
      </c>
      <c r="EP18" s="88"/>
      <c r="EQ18" s="66">
        <f>IFERROR(IF(OR(LEN(Calendar!$I$5)=0,Calendar!$I$5="All"),1,IF($V18=Calendar!$I$5,1,0)),0)</f>
        <v>1</v>
      </c>
      <c r="ER18" s="16">
        <f>IFERROR(IF(OR(LEN(Calendar!$I$7)=0,Calendar!$I$7="All"),1,IF($E18=Calendar!$I$7,1,0)),0)</f>
        <v>1</v>
      </c>
      <c r="ES18" s="18">
        <f t="shared" si="19"/>
        <v>1</v>
      </c>
      <c r="ET18" s="307"/>
      <c r="EU18" s="66">
        <v>2</v>
      </c>
      <c r="EV18" s="88"/>
      <c r="EW18" s="88"/>
      <c r="EX18" s="16" t="s">
        <v>189</v>
      </c>
      <c r="EY18" s="88"/>
      <c r="EZ18" s="88"/>
      <c r="FA18" s="18">
        <v>5</v>
      </c>
      <c r="FB18" s="16" t="s">
        <v>45</v>
      </c>
      <c r="FC18" s="16" t="s">
        <v>45</v>
      </c>
      <c r="FD18" s="16">
        <v>31</v>
      </c>
      <c r="FE18" s="15"/>
      <c r="FF18" s="16">
        <v>6</v>
      </c>
      <c r="FG18" s="16">
        <v>6</v>
      </c>
      <c r="FH18" s="16">
        <f t="shared" si="25"/>
        <v>2027</v>
      </c>
      <c r="FI18" s="15"/>
      <c r="FJ18" s="68" t="str">
        <f>IF(Dashboard!F25="","",Dashboard!F25)</f>
        <v/>
      </c>
      <c r="FL18" s="16" t="str">
        <f t="array" ref="FL18">IFERROR(INDEX(types,SMALL(IF(LEN(types)&gt;0,ROW(types)-ROW(INDEX(types,1,1))+1),ROW(Dashboard!L25)-ROW(Dashboard!$L$19))),"")</f>
        <v/>
      </c>
    </row>
    <row r="19" spans="2:168" ht="15" customHeight="1" x14ac:dyDescent="0.25">
      <c r="B19" s="375">
        <v>9</v>
      </c>
      <c r="C19" s="375">
        <f>IFERROR(IF(OR(INDEX(TableReg[],$B19,D$9)="",INDEX(TableReg[],$B19,E$9)="",INDEX(TableReg[],$B19,F$9)="",INDEX(TableReg[],$B19,G$9)="",INDEX(TableReg[],$B19,H$9)=""),0,1),"")</f>
        <v>1</v>
      </c>
      <c r="D19" s="69" t="str">
        <f>IFERROR(IF($C19=1,INDEX(TableReg[],$B19,D$9),""),"")</f>
        <v>Jonah Peterson</v>
      </c>
      <c r="E19" s="68" t="str">
        <f>IFERROR(IF($C19=1,INDEX(TableReg[],$B19,E$9),""),"")</f>
        <v>Sick Leave</v>
      </c>
      <c r="F19" s="68">
        <f>IFERROR(IF($C19=1,INDEX(TableReg[],$B19,F$9),""),"")</f>
        <v>2022</v>
      </c>
      <c r="G19" s="68">
        <f>IFERROR(IF($C19=1,INDEX(TableReg[],$B19,G$9),""),"")</f>
        <v>4</v>
      </c>
      <c r="H19" s="68">
        <f>IFERROR(IF($C19=1,INDEX(TableReg[],$B19,H$9),""),"")</f>
        <v>8</v>
      </c>
      <c r="I19" s="368">
        <f>IFERROR(IF($C19&lt;&gt;1,"",INDEX(TableReg[],$B19,J$9)),"")</f>
        <v>0.5</v>
      </c>
      <c r="J19" s="368">
        <f t="shared" si="4"/>
        <v>1</v>
      </c>
      <c r="K19" s="68" t="str">
        <f>IFERROR(IF(INDEX(TableReg[],$B19,K$9)="","",INDEX(TableReg[],$B19,K$9)),"")</f>
        <v/>
      </c>
      <c r="L19" s="369">
        <f t="shared" si="5"/>
        <v>44659</v>
      </c>
      <c r="M19" s="369" t="str">
        <f t="shared" si="6"/>
        <v>Fri</v>
      </c>
      <c r="N19" s="369" t="str">
        <f>IFERROR(IF(OR(COUNTIF(Holidays,L19)&gt;0,INDEX(Dashboard!$I$20:$I$26,MATCH(M19,Dashboard!$H$20:$H$26,0))="No"),"h",""),"")</f>
        <v/>
      </c>
      <c r="O19" s="369">
        <f t="shared" si="7"/>
        <v>44662</v>
      </c>
      <c r="P19" s="369" t="str">
        <f t="shared" si="8"/>
        <v>Mon</v>
      </c>
      <c r="Q19" s="369" t="str">
        <f>IFERROR(IF(OR(COUNTIF(Holidays,O19)&gt;0,INDEX(Dashboard!$I$20:$I$26,MATCH(P19,Dashboard!$H$20:$H$26,0))="No"),"h",""),"")</f>
        <v/>
      </c>
      <c r="R19" s="369">
        <f t="shared" si="9"/>
        <v>44662</v>
      </c>
      <c r="S19" s="370">
        <f t="shared" si="10"/>
        <v>44661</v>
      </c>
      <c r="T19" s="167">
        <f t="shared" si="11"/>
        <v>4</v>
      </c>
      <c r="U19" s="68">
        <f t="shared" si="12"/>
        <v>2022</v>
      </c>
      <c r="V19" s="167" t="str">
        <f>IFERROR(IF(INDEX(EmployeeList!$C$7:$C$21,MATCH(D19,EmployeeList!$B$7:$B$21,0))="","",INDEX(EmployeeList!$C$7:$C$21,MATCH(D19,EmployeeList!$B$7:$B$21,0))),"")</f>
        <v>HR</v>
      </c>
      <c r="W19" s="68">
        <f t="shared" si="13"/>
        <v>2</v>
      </c>
      <c r="X19" s="68" t="str">
        <f>IFERROR(IF(C19&lt;&gt;1,"",IF(Calendar!$M$7=$EX$18,Calc!D19&amp;" - "&amp;Calc!V19,IF(Calendar!$M$7=$EX$19,Calc!D19&amp;" - "&amp;Calc!E19,Calc!D19))),"")</f>
        <v>Jonah Peterson</v>
      </c>
      <c r="Y19" s="68" t="str">
        <f t="shared" si="14"/>
        <v>Same</v>
      </c>
      <c r="Z19" s="382">
        <f t="shared" si="15"/>
        <v>0.5</v>
      </c>
      <c r="AA19" s="381">
        <f t="shared" si="16"/>
        <v>0</v>
      </c>
      <c r="AB19" s="15"/>
      <c r="AC19" s="67">
        <v>9</v>
      </c>
      <c r="AD19" s="69" t="str">
        <f>IFERROR(IF(INDEX(TableEmployeeList[],$AC19,$AD$9)="","",INDEX(TableEmployeeList[],$AC19,$AD$9)),"")</f>
        <v>Adalynn Turner</v>
      </c>
      <c r="AE19" s="68" t="str">
        <f t="array" ref="AE19">IFERROR(IF(LEN($AD19)=0,"",IF(AE$7="h","h",INDEX($W$11:$W$25,SMALL(IF((AE$8&gt;=$L$11:$L$25)*(AE$8&lt;=$S$11:$S$25)*($D$11:$D$25=$AD19)*($C$11:$C$25=1),ROW($W$11:$W$25)-ROW(INDEX($W$11:$W$25,1,1))+1),1)))),"")</f>
        <v>h</v>
      </c>
      <c r="AF19" s="68" t="str">
        <f t="array" ref="AF19">IFERROR(IF(LEN($AD19)=0,"",IF(AF$7="h","h",INDEX($W$11:$W$25,SMALL(IF((AF$8&gt;=$L$11:$L$25)*(AF$8&lt;=$S$11:$S$25)*($D$11:$D$25=$AD19)*($C$11:$C$25=1),ROW($W$11:$W$25)-ROW(INDEX($W$11:$W$25,1,1))+1),1)))),"")</f>
        <v>h</v>
      </c>
      <c r="AG19" s="68" t="str">
        <f t="array" ref="AG19">IFERROR(IF(LEN($AD19)=0,"",IF(AG$7="h","h",INDEX($W$11:$W$25,SMALL(IF((AG$8&gt;=$L$11:$L$25)*(AG$8&lt;=$S$11:$S$25)*($D$11:$D$25=$AD19)*($C$11:$C$25=1),ROW($W$11:$W$25)-ROW(INDEX($W$11:$W$25,1,1))+1),1)))),"")</f>
        <v/>
      </c>
      <c r="AH19" s="68" t="str">
        <f t="array" ref="AH19">IFERROR(IF(LEN($AD19)=0,"",IF(AH$7="h","h",INDEX($W$11:$W$25,SMALL(IF((AH$8&gt;=$L$11:$L$25)*(AH$8&lt;=$S$11:$S$25)*($D$11:$D$25=$AD19)*($C$11:$C$25=1),ROW($W$11:$W$25)-ROW(INDEX($W$11:$W$25,1,1))+1),1)))),"")</f>
        <v/>
      </c>
      <c r="AI19" s="68" t="str">
        <f t="array" ref="AI19">IFERROR(IF(LEN($AD19)=0,"",IF(AI$7="h","h",INDEX($W$11:$W$25,SMALL(IF((AI$8&gt;=$L$11:$L$25)*(AI$8&lt;=$S$11:$S$25)*($D$11:$D$25=$AD19)*($C$11:$C$25=1),ROW($W$11:$W$25)-ROW(INDEX($W$11:$W$25,1,1))+1),1)))),"")</f>
        <v/>
      </c>
      <c r="AJ19" s="68" t="str">
        <f t="array" ref="AJ19">IFERROR(IF(LEN($AD19)=0,"",IF(AJ$7="h","h",INDEX($W$11:$W$25,SMALL(IF((AJ$8&gt;=$L$11:$L$25)*(AJ$8&lt;=$S$11:$S$25)*($D$11:$D$25=$AD19)*($C$11:$C$25=1),ROW($W$11:$W$25)-ROW(INDEX($W$11:$W$25,1,1))+1),1)))),"")</f>
        <v/>
      </c>
      <c r="AK19" s="68" t="str">
        <f t="array" ref="AK19">IFERROR(IF(LEN($AD19)=0,"",IF(AK$7="h","h",INDEX($W$11:$W$25,SMALL(IF((AK$8&gt;=$L$11:$L$25)*(AK$8&lt;=$S$11:$S$25)*($D$11:$D$25=$AD19)*($C$11:$C$25=1),ROW($W$11:$W$25)-ROW(INDEX($W$11:$W$25,1,1))+1),1)))),"")</f>
        <v/>
      </c>
      <c r="AL19" s="68" t="str">
        <f t="array" ref="AL19">IFERROR(IF(LEN($AD19)=0,"",IF(AL$7="h","h",INDEX($W$11:$W$25,SMALL(IF((AL$8&gt;=$L$11:$L$25)*(AL$8&lt;=$S$11:$S$25)*($D$11:$D$25=$AD19)*($C$11:$C$25=1),ROW($W$11:$W$25)-ROW(INDEX($W$11:$W$25,1,1))+1),1)))),"")</f>
        <v>h</v>
      </c>
      <c r="AM19" s="68" t="str">
        <f t="array" ref="AM19">IFERROR(IF(LEN($AD19)=0,"",IF(AM$7="h","h",INDEX($W$11:$W$25,SMALL(IF((AM$8&gt;=$L$11:$L$25)*(AM$8&lt;=$S$11:$S$25)*($D$11:$D$25=$AD19)*($C$11:$C$25=1),ROW($W$11:$W$25)-ROW(INDEX($W$11:$W$25,1,1))+1),1)))),"")</f>
        <v>h</v>
      </c>
      <c r="AN19" s="68" t="str">
        <f t="array" ref="AN19">IFERROR(IF(LEN($AD19)=0,"",IF(AN$7="h","h",INDEX($W$11:$W$25,SMALL(IF((AN$8&gt;=$L$11:$L$25)*(AN$8&lt;=$S$11:$S$25)*($D$11:$D$25=$AD19)*($C$11:$C$25=1),ROW($W$11:$W$25)-ROW(INDEX($W$11:$W$25,1,1))+1),1)))),"")</f>
        <v/>
      </c>
      <c r="AO19" s="167" t="str">
        <f t="array" ref="AO19">IFERROR(IF(LEN($AD19)=0,"",IF(AO$7="h","h",INDEX($W$11:$W$25,SMALL(IF((AO$8&gt;=$L$11:$L$25)*(AO$8&lt;=$S$11:$S$25)*($D$11:$D$25=$AD19)*($C$11:$C$25=1),ROW($W$11:$W$25)-ROW(INDEX($W$11:$W$25,1,1))+1),1)))),"")</f>
        <v/>
      </c>
      <c r="AP19" s="68" t="str">
        <f t="array" ref="AP19">IFERROR(IF(LEN($AD19)=0,"",IF(AP$7="h","h",INDEX($W$11:$W$25,SMALL(IF((AP$8&gt;=$L$11:$L$25)*(AP$8&lt;=$S$11:$S$25)*($D$11:$D$25=$AD19)*($C$11:$C$25=1),ROW($W$11:$W$25)-ROW(INDEX($W$11:$W$25,1,1))+1),1)))),"")</f>
        <v/>
      </c>
      <c r="AQ19" s="68" t="str">
        <f t="array" ref="AQ19">IFERROR(IF(LEN($AD19)=0,"",IF(AQ$7="h","h",INDEX($W$11:$W$25,SMALL(IF((AQ$8&gt;=$L$11:$L$25)*(AQ$8&lt;=$S$11:$S$25)*($D$11:$D$25=$AD19)*($C$11:$C$25=1),ROW($W$11:$W$25)-ROW(INDEX($W$11:$W$25,1,1))+1),1)))),"")</f>
        <v/>
      </c>
      <c r="AR19" s="68" t="str">
        <f t="array" ref="AR19">IFERROR(IF(LEN($AD19)=0,"",IF(AR$7="h","h",INDEX($W$11:$W$25,SMALL(IF((AR$8&gt;=$L$11:$L$25)*(AR$8&lt;=$S$11:$S$25)*($D$11:$D$25=$AD19)*($C$11:$C$25=1),ROW($W$11:$W$25)-ROW(INDEX($W$11:$W$25,1,1))+1),1)))),"")</f>
        <v/>
      </c>
      <c r="AS19" s="68" t="str">
        <f t="array" ref="AS19">IFERROR(IF(LEN($AD19)=0,"",IF(AS$7="h","h",INDEX($W$11:$W$25,SMALL(IF((AS$8&gt;=$L$11:$L$25)*(AS$8&lt;=$S$11:$S$25)*($D$11:$D$25=$AD19)*($C$11:$C$25=1),ROW($W$11:$W$25)-ROW(INDEX($W$11:$W$25,1,1))+1),1)))),"")</f>
        <v>h</v>
      </c>
      <c r="AT19" s="68" t="str">
        <f t="array" ref="AT19">IFERROR(IF(LEN($AD19)=0,"",IF(AT$7="h","h",INDEX($W$11:$W$25,SMALL(IF((AT$8&gt;=$L$11:$L$25)*(AT$8&lt;=$S$11:$S$25)*($D$11:$D$25=$AD19)*($C$11:$C$25=1),ROW($W$11:$W$25)-ROW(INDEX($W$11:$W$25,1,1))+1),1)))),"")</f>
        <v>h</v>
      </c>
      <c r="AU19" s="68" t="str">
        <f t="array" ref="AU19">IFERROR(IF(LEN($AD19)=0,"",IF(AU$7="h","h",INDEX($W$11:$W$25,SMALL(IF((AU$8&gt;=$L$11:$L$25)*(AU$8&lt;=$S$11:$S$25)*($D$11:$D$25=$AD19)*($C$11:$C$25=1),ROW($W$11:$W$25)-ROW(INDEX($W$11:$W$25,1,1))+1),1)))),"")</f>
        <v>h</v>
      </c>
      <c r="AV19" s="68" t="str">
        <f t="array" ref="AV19">IFERROR(IF(LEN($AD19)=0,"",IF(AV$7="h","h",INDEX($W$11:$W$25,SMALL(IF((AV$8&gt;=$L$11:$L$25)*(AV$8&lt;=$S$11:$S$25)*($D$11:$D$25=$AD19)*($C$11:$C$25=1),ROW($W$11:$W$25)-ROW(INDEX($W$11:$W$25,1,1))+1),1)))),"")</f>
        <v/>
      </c>
      <c r="AW19" s="68" t="str">
        <f t="array" ref="AW19">IFERROR(IF(LEN($AD19)=0,"",IF(AW$7="h","h",INDEX($W$11:$W$25,SMALL(IF((AW$8&gt;=$L$11:$L$25)*(AW$8&lt;=$S$11:$S$25)*($D$11:$D$25=$AD19)*($C$11:$C$25=1),ROW($W$11:$W$25)-ROW(INDEX($W$11:$W$25,1,1))+1),1)))),"")</f>
        <v/>
      </c>
      <c r="AX19" s="68" t="str">
        <f t="array" ref="AX19">IFERROR(IF(LEN($AD19)=0,"",IF(AX$7="h","h",INDEX($W$11:$W$25,SMALL(IF((AX$8&gt;=$L$11:$L$25)*(AX$8&lt;=$S$11:$S$25)*($D$11:$D$25=$AD19)*($C$11:$C$25=1),ROW($W$11:$W$25)-ROW(INDEX($W$11:$W$25,1,1))+1),1)))),"")</f>
        <v/>
      </c>
      <c r="AY19" s="68" t="str">
        <f t="array" ref="AY19">IFERROR(IF(LEN($AD19)=0,"",IF(AY$7="h","h",INDEX($W$11:$W$25,SMALL(IF((AY$8&gt;=$L$11:$L$25)*(AY$8&lt;=$S$11:$S$25)*($D$11:$D$25=$AD19)*($C$11:$C$25=1),ROW($W$11:$W$25)-ROW(INDEX($W$11:$W$25,1,1))+1),1)))),"")</f>
        <v/>
      </c>
      <c r="AZ19" s="68" t="str">
        <f t="array" ref="AZ19">IFERROR(IF(LEN($AD19)=0,"",IF(AZ$7="h","h",INDEX($W$11:$W$25,SMALL(IF((AZ$8&gt;=$L$11:$L$25)*(AZ$8&lt;=$S$11:$S$25)*($D$11:$D$25=$AD19)*($C$11:$C$25=1),ROW($W$11:$W$25)-ROW(INDEX($W$11:$W$25,1,1))+1),1)))),"")</f>
        <v>h</v>
      </c>
      <c r="BA19" s="68" t="str">
        <f t="array" ref="BA19">IFERROR(IF(LEN($AD19)=0,"",IF(BA$7="h","h",INDEX($W$11:$W$25,SMALL(IF((BA$8&gt;=$L$11:$L$25)*(BA$8&lt;=$S$11:$S$25)*($D$11:$D$25=$AD19)*($C$11:$C$25=1),ROW($W$11:$W$25)-ROW(INDEX($W$11:$W$25,1,1))+1),1)))),"")</f>
        <v>h</v>
      </c>
      <c r="BB19" s="68" t="str">
        <f t="array" ref="BB19">IFERROR(IF(LEN($AD19)=0,"",IF(BB$7="h","h",INDEX($W$11:$W$25,SMALL(IF((BB$8&gt;=$L$11:$L$25)*(BB$8&lt;=$S$11:$S$25)*($D$11:$D$25=$AD19)*($C$11:$C$25=1),ROW($W$11:$W$25)-ROW(INDEX($W$11:$W$25,1,1))+1),1)))),"")</f>
        <v/>
      </c>
      <c r="BC19" s="68" t="str">
        <f t="array" ref="BC19">IFERROR(IF(LEN($AD19)=0,"",IF(BC$7="h","h",INDEX($W$11:$W$25,SMALL(IF((BC$8&gt;=$L$11:$L$25)*(BC$8&lt;=$S$11:$S$25)*($D$11:$D$25=$AD19)*($C$11:$C$25=1),ROW($W$11:$W$25)-ROW(INDEX($W$11:$W$25,1,1))+1),1)))),"")</f>
        <v/>
      </c>
      <c r="BD19" s="68" t="str">
        <f t="array" ref="BD19">IFERROR(IF(LEN($AD19)=0,"",IF(BD$7="h","h",INDEX($W$11:$W$25,SMALL(IF((BD$8&gt;=$L$11:$L$25)*(BD$8&lt;=$S$11:$S$25)*($D$11:$D$25=$AD19)*($C$11:$C$25=1),ROW($W$11:$W$25)-ROW(INDEX($W$11:$W$25,1,1))+1),1)))),"")</f>
        <v/>
      </c>
      <c r="BE19" s="68" t="str">
        <f t="array" ref="BE19">IFERROR(IF(LEN($AD19)=0,"",IF(BE$7="h","h",INDEX($W$11:$W$25,SMALL(IF((BE$8&gt;=$L$11:$L$25)*(BE$8&lt;=$S$11:$S$25)*($D$11:$D$25=$AD19)*($C$11:$C$25=1),ROW($W$11:$W$25)-ROW(INDEX($W$11:$W$25,1,1))+1),1)))),"")</f>
        <v/>
      </c>
      <c r="BF19" s="68" t="str">
        <f t="array" ref="BF19">IFERROR(IF(LEN($AD19)=0,"",IF(BF$7="h","h",INDEX($W$11:$W$25,SMALL(IF((BF$8&gt;=$L$11:$L$25)*(BF$8&lt;=$S$11:$S$25)*($D$11:$D$25=$AD19)*($C$11:$C$25=1),ROW($W$11:$W$25)-ROW(INDEX($W$11:$W$25,1,1))+1),1)))),"")</f>
        <v/>
      </c>
      <c r="BG19" s="68" t="str">
        <f t="array" ref="BG19">IFERROR(IF(LEN($AD19)=0,"",IF(BG$7="h","h",INDEX($W$11:$W$25,SMALL(IF((BG$8&gt;=$L$11:$L$25)*(BG$8&lt;=$S$11:$S$25)*($D$11:$D$25=$AD19)*($C$11:$C$25=1),ROW($W$11:$W$25)-ROW(INDEX($W$11:$W$25,1,1))+1),1)))),"")</f>
        <v>h</v>
      </c>
      <c r="BH19" s="68" t="str">
        <f t="array" ref="BH19">IFERROR(IF(LEN($AD19)=0,"",IF(BH$7="h","h",INDEX($W$11:$W$25,SMALL(IF((BH$8&gt;=$L$11:$L$25)*(BH$8&lt;=$S$11:$S$25)*($D$11:$D$25=$AD19)*($C$11:$C$25=1),ROW($W$11:$W$25)-ROW(INDEX($W$11:$W$25,1,1))+1),1)))),"")</f>
        <v>h</v>
      </c>
      <c r="BI19" s="70" t="str">
        <f t="array" ref="BI19">IFERROR(IF(LEN($AD19)=0,"",IF(BI$7="h","h",INDEX($W$11:$W$25,SMALL(IF((BI$8&gt;=$L$11:$L$25)*(BI$8&lt;=$S$11:$S$25)*($D$11:$D$25=$AD19)*($C$11:$C$25=1),ROW($W$11:$W$25)-ROW(INDEX($W$11:$W$25,1,1))+1),1)))),"")</f>
        <v/>
      </c>
      <c r="BJ19" s="536" t="str">
        <f t="array" ref="BJ19">IFERROR(IF(LEN($AD19)=0,"",IF(BJ$7="h","h",INDEX($W$11:$W$25,SMALL(IF((BJ$8&gt;=$L$11:$L$25)*(BJ$8&lt;=$S$11:$S$25)*($D$11:$D$25=$AD19)*($C$11:$C$25=1),ROW($W$11:$W$25)-ROW(INDEX($W$11:$W$25,1,1))+1),1)))),"")</f>
        <v/>
      </c>
      <c r="BK19" s="167" t="str">
        <f t="array" ref="BK19">IFERROR(IF(LEN($AD19)=0,"",IF(BK$7="h","h",INDEX($W$11:$W$25,SMALL(IF((BK$8&gt;=$L$11:$L$25)*(BK$8&lt;=$S$11:$S$25)*($D$11:$D$25=$AD19)*($C$11:$C$25=1),ROW($W$11:$W$25)-ROW(INDEX($W$11:$W$25,1,1))+1),1)))),"")</f>
        <v/>
      </c>
      <c r="BL19" s="167" t="str">
        <f t="array" ref="BL19">IFERROR(IF(LEN($AD19)=0,"",IF(BL$7="h","h",INDEX($W$11:$W$25,SMALL(IF((BL$8&gt;=$L$11:$L$25)*(BL$8&lt;=$S$11:$S$25)*($D$11:$D$25=$AD19)*($C$11:$C$25=1),ROW($W$11:$W$25)-ROW(INDEX($W$11:$W$25,1,1))+1),1)))),"")</f>
        <v/>
      </c>
      <c r="BM19" s="167" t="str">
        <f t="array" ref="BM19">IFERROR(IF(LEN($AD19)=0,"",IF(BM$7="h","h",INDEX($W$11:$W$25,SMALL(IF((BM$8&gt;=$L$11:$L$25)*(BM$8&lt;=$S$11:$S$25)*($D$11:$D$25=$AD19)*($C$11:$C$25=1),ROW($W$11:$W$25)-ROW(INDEX($W$11:$W$25,1,1))+1),1)))),"")</f>
        <v/>
      </c>
      <c r="BN19" s="167" t="str">
        <f t="array" ref="BN19">IFERROR(IF(LEN($AD19)=0,"",IF(BN$7="h","h",INDEX($W$11:$W$25,SMALL(IF((BN$8&gt;=$L$11:$L$25)*(BN$8&lt;=$S$11:$S$25)*($D$11:$D$25=$AD19)*($C$11:$C$25=1),ROW($W$11:$W$25)-ROW(INDEX($W$11:$W$25,1,1))+1),1)))),"")</f>
        <v/>
      </c>
      <c r="BO19" s="167" t="str">
        <f t="array" ref="BO19">IFERROR(IF(LEN($AD19)=0,"",IF(BO$7="h","h",INDEX($W$11:$W$25,SMALL(IF((BO$8&gt;=$L$11:$L$25)*(BO$8&lt;=$S$11:$S$25)*($D$11:$D$25=$AD19)*($C$11:$C$25=1),ROW($W$11:$W$25)-ROW(INDEX($W$11:$W$25,1,1))+1),1)))),"")</f>
        <v>h</v>
      </c>
      <c r="BP19" s="167" t="str">
        <f t="array" ref="BP19">IFERROR(IF(LEN($AD19)=0,"",IF(BP$7="h","h",INDEX($W$11:$W$25,SMALL(IF((BP$8&gt;=$L$11:$L$25)*(BP$8&lt;=$S$11:$S$25)*($D$11:$D$25=$AD19)*($C$11:$C$25=1),ROW($W$11:$W$25)-ROW(INDEX($W$11:$W$25,1,1))+1),1)))),"")</f>
        <v>h</v>
      </c>
      <c r="BQ19" s="167" t="str">
        <f t="array" ref="BQ19">IFERROR(IF(LEN($AD19)=0,"",IF(BQ$7="h","h",INDEX($W$11:$W$25,SMALL(IF((BQ$8&gt;=$L$11:$L$25)*(BQ$8&lt;=$S$11:$S$25)*($D$11:$D$25=$AD19)*($C$11:$C$25=1),ROW($W$11:$W$25)-ROW(INDEX($W$11:$W$25,1,1))+1),1)))),"")</f>
        <v/>
      </c>
      <c r="BR19" s="167" t="str">
        <f t="array" ref="BR19">IFERROR(IF(LEN($AD19)=0,"",IF(BR$7="h","h",INDEX($W$11:$W$25,SMALL(IF((BR$8&gt;=$L$11:$L$25)*(BR$8&lt;=$S$11:$S$25)*($D$11:$D$25=$AD19)*($C$11:$C$25=1),ROW($W$11:$W$25)-ROW(INDEX($W$11:$W$25,1,1))+1),1)))),"")</f>
        <v/>
      </c>
      <c r="BS19" s="167" t="str">
        <f t="array" ref="BS19">IFERROR(IF(LEN($AD19)=0,"",IF(BS$7="h","h",INDEX($W$11:$W$25,SMALL(IF((BS$8&gt;=$L$11:$L$25)*(BS$8&lt;=$S$11:$S$25)*($D$11:$D$25=$AD19)*($C$11:$C$25=1),ROW($W$11:$W$25)-ROW(INDEX($W$11:$W$25,1,1))+1),1)))),"")</f>
        <v/>
      </c>
      <c r="BT19" s="167" t="str">
        <f t="array" ref="BT19">IFERROR(IF(LEN($AD19)=0,"",IF(BT$7="h","h",INDEX($W$11:$W$25,SMALL(IF((BT$8&gt;=$L$11:$L$25)*(BT$8&lt;=$S$11:$S$25)*($D$11:$D$25=$AD19)*($C$11:$C$25=1),ROW($W$11:$W$25)-ROW(INDEX($W$11:$W$25,1,1))+1),1)))),"")</f>
        <v/>
      </c>
      <c r="BU19" s="167" t="str">
        <f t="array" ref="BU19">IFERROR(IF(LEN($AD19)=0,"",IF(BU$7="h","h",INDEX($W$11:$W$25,SMALL(IF((BU$8&gt;=$L$11:$L$25)*(BU$8&lt;=$S$11:$S$25)*($D$11:$D$25=$AD19)*($C$11:$C$25=1),ROW($W$11:$W$25)-ROW(INDEX($W$11:$W$25,1,1))+1),1)))),"")</f>
        <v/>
      </c>
      <c r="BV19" s="167" t="str">
        <f t="array" ref="BV19">IFERROR(IF(LEN($AD19)=0,"",IF(BV$7="h","h",INDEX($W$11:$W$25,SMALL(IF((BV$8&gt;=$L$11:$L$25)*(BV$8&lt;=$S$11:$S$25)*($D$11:$D$25=$AD19)*($C$11:$C$25=1),ROW($W$11:$W$25)-ROW(INDEX($W$11:$W$25,1,1))+1),1)))),"")</f>
        <v>h</v>
      </c>
      <c r="BW19" s="167" t="str">
        <f t="array" ref="BW19">IFERROR(IF(LEN($AD19)=0,"",IF(BW$7="h","h",INDEX($W$11:$W$25,SMALL(IF((BW$8&gt;=$L$11:$L$25)*(BW$8&lt;=$S$11:$S$25)*($D$11:$D$25=$AD19)*($C$11:$C$25=1),ROW($W$11:$W$25)-ROW(INDEX($W$11:$W$25,1,1))+1),1)))),"")</f>
        <v>h</v>
      </c>
      <c r="BX19" s="167" t="str">
        <f t="array" ref="BX19">IFERROR(IF(LEN($AD19)=0,"",IF(BX$7="h","h",INDEX($W$11:$W$25,SMALL(IF((BX$8&gt;=$L$11:$L$25)*(BX$8&lt;=$S$11:$S$25)*($D$11:$D$25=$AD19)*($C$11:$C$25=1),ROW($W$11:$W$25)-ROW(INDEX($W$11:$W$25,1,1))+1),1)))),"")</f>
        <v/>
      </c>
      <c r="BY19" s="167" t="str">
        <f t="array" ref="BY19">IFERROR(IF(LEN($AD19)=0,"",IF(BY$7="h","h",INDEX($W$11:$W$25,SMALL(IF((BY$8&gt;=$L$11:$L$25)*(BY$8&lt;=$S$11:$S$25)*($D$11:$D$25=$AD19)*($C$11:$C$25=1),ROW($W$11:$W$25)-ROW(INDEX($W$11:$W$25,1,1))+1),1)))),"")</f>
        <v/>
      </c>
      <c r="BZ19" s="167" t="str">
        <f t="array" ref="BZ19">IFERROR(IF(LEN($AD19)=0,"",IF(BZ$7="h","h",INDEX($W$11:$W$25,SMALL(IF((BZ$8&gt;=$L$11:$L$25)*(BZ$8&lt;=$S$11:$S$25)*($D$11:$D$25=$AD19)*($C$11:$C$25=1),ROW($W$11:$W$25)-ROW(INDEX($W$11:$W$25,1,1))+1),1)))),"")</f>
        <v/>
      </c>
      <c r="CA19" s="167" t="str">
        <f t="array" ref="CA19">IFERROR(IF(LEN($AD19)=0,"",IF(CA$7="h","h",INDEX($W$11:$W$25,SMALL(IF((CA$8&gt;=$L$11:$L$25)*(CA$8&lt;=$S$11:$S$25)*($D$11:$D$25=$AD19)*($C$11:$C$25=1),ROW($W$11:$W$25)-ROW(INDEX($W$11:$W$25,1,1))+1),1)))),"")</f>
        <v/>
      </c>
      <c r="CB19" s="167" t="str">
        <f t="array" ref="CB19">IFERROR(IF(LEN($AD19)=0,"",IF(CB$7="h","h",INDEX($W$11:$W$25,SMALL(IF((CB$8&gt;=$L$11:$L$25)*(CB$8&lt;=$S$11:$S$25)*($D$11:$D$25=$AD19)*($C$11:$C$25=1),ROW($W$11:$W$25)-ROW(INDEX($W$11:$W$25,1,1))+1),1)))),"")</f>
        <v/>
      </c>
      <c r="CC19" s="167" t="str">
        <f t="array" ref="CC19">IFERROR(IF(LEN($AD19)=0,"",IF(CC$7="h","h",INDEX($W$11:$W$25,SMALL(IF((CC$8&gt;=$L$11:$L$25)*(CC$8&lt;=$S$11:$S$25)*($D$11:$D$25=$AD19)*($C$11:$C$25=1),ROW($W$11:$W$25)-ROW(INDEX($W$11:$W$25,1,1))+1),1)))),"")</f>
        <v>h</v>
      </c>
      <c r="CD19" s="167" t="str">
        <f t="array" ref="CD19">IFERROR(IF(LEN($AD19)=0,"",IF(CD$7="h","h",INDEX($W$11:$W$25,SMALL(IF((CD$8&gt;=$L$11:$L$25)*(CD$8&lt;=$S$11:$S$25)*($D$11:$D$25=$AD19)*($C$11:$C$25=1),ROW($W$11:$W$25)-ROW(INDEX($W$11:$W$25,1,1))+1),1)))),"")</f>
        <v>h</v>
      </c>
      <c r="CE19" s="167" t="str">
        <f t="array" ref="CE19">IFERROR(IF(LEN($AD19)=0,"",IF(CE$7="h","h",INDEX($W$11:$W$25,SMALL(IF((CE$8&gt;=$L$11:$L$25)*(CE$8&lt;=$S$11:$S$25)*($D$11:$D$25=$AD19)*($C$11:$C$25=1),ROW($W$11:$W$25)-ROW(INDEX($W$11:$W$25,1,1))+1),1)))),"")</f>
        <v>h</v>
      </c>
      <c r="CF19" s="167" t="str">
        <f t="array" ref="CF19">IFERROR(IF(LEN($AD19)=0,"",IF(CF$7="h","h",INDEX($W$11:$W$25,SMALL(IF((CF$8&gt;=$L$11:$L$25)*(CF$8&lt;=$S$11:$S$25)*($D$11:$D$25=$AD19)*($C$11:$C$25=1),ROW($W$11:$W$25)-ROW(INDEX($W$11:$W$25,1,1))+1),1)))),"")</f>
        <v/>
      </c>
      <c r="CG19" s="167" t="str">
        <f t="array" ref="CG19">IFERROR(IF(LEN($AD19)=0,"",IF(CG$7="h","h",INDEX($W$11:$W$25,SMALL(IF((CG$8&gt;=$L$11:$L$25)*(CG$8&lt;=$S$11:$S$25)*($D$11:$D$25=$AD19)*($C$11:$C$25=1),ROW($W$11:$W$25)-ROW(INDEX($W$11:$W$25,1,1))+1),1)))),"")</f>
        <v/>
      </c>
      <c r="CH19" s="167" t="str">
        <f t="array" ref="CH19">IFERROR(IF(LEN($AD19)=0,"",IF(CH$7="h","h",INDEX($W$11:$W$25,SMALL(IF((CH$8&gt;=$L$11:$L$25)*(CH$8&lt;=$S$11:$S$25)*($D$11:$D$25=$AD19)*($C$11:$C$25=1),ROW($W$11:$W$25)-ROW(INDEX($W$11:$W$25,1,1))+1),1)))),"")</f>
        <v/>
      </c>
      <c r="CI19" s="167" t="str">
        <f t="array" ref="CI19">IFERROR(IF(LEN($AD19)=0,"",IF(CI$7="h","h",INDEX($W$11:$W$25,SMALL(IF((CI$8&gt;=$L$11:$L$25)*(CI$8&lt;=$S$11:$S$25)*($D$11:$D$25=$AD19)*($C$11:$C$25=1),ROW($W$11:$W$25)-ROW(INDEX($W$11:$W$25,1,1))+1),1)))),"")</f>
        <v/>
      </c>
      <c r="CJ19" s="167" t="str">
        <f t="array" ref="CJ19">IFERROR(IF(LEN($AD19)=0,"",IF(CJ$7="h","h",INDEX($W$11:$W$25,SMALL(IF((CJ$8&gt;=$L$11:$L$25)*(CJ$8&lt;=$S$11:$S$25)*($D$11:$D$25=$AD19)*($C$11:$C$25=1),ROW($W$11:$W$25)-ROW(INDEX($W$11:$W$25,1,1))+1),1)))),"")</f>
        <v>h</v>
      </c>
      <c r="CK19" s="167" t="str">
        <f t="array" ref="CK19">IFERROR(IF(LEN($AD19)=0,"",IF(CK$7="h","h",INDEX($W$11:$W$25,SMALL(IF((CK$8&gt;=$L$11:$L$25)*(CK$8&lt;=$S$11:$S$25)*($D$11:$D$25=$AD19)*($C$11:$C$25=1),ROW($W$11:$W$25)-ROW(INDEX($W$11:$W$25,1,1))+1),1)))),"")</f>
        <v>h</v>
      </c>
      <c r="CL19" s="167" t="str">
        <f t="array" ref="CL19">IFERROR(IF(LEN($AD19)=0,"",IF(CL$7="h","h",INDEX($W$11:$W$25,SMALL(IF((CL$8&gt;=$L$11:$L$25)*(CL$8&lt;=$S$11:$S$25)*($D$11:$D$25=$AD19)*($C$11:$C$25=1),ROW($W$11:$W$25)-ROW(INDEX($W$11:$W$25,1,1))+1),1)))),"")</f>
        <v/>
      </c>
      <c r="CM19" s="167" t="str">
        <f t="array" ref="CM19">IFERROR(IF(LEN($AD19)=0,"",IF(CM$7="h","h",INDEX($W$11:$W$25,SMALL(IF((CM$8&gt;=$L$11:$L$25)*(CM$8&lt;=$S$11:$S$25)*($D$11:$D$25=$AD19)*($C$11:$C$25=1),ROW($W$11:$W$25)-ROW(INDEX($W$11:$W$25,1,1))+1),1)))),"")</f>
        <v/>
      </c>
      <c r="CN19" s="167" t="str">
        <f t="array" ref="CN19">IFERROR(IF(LEN($AD19)=0,"",IF(CN$7="h","h",INDEX($W$11:$W$25,SMALL(IF((CN$8&gt;=$L$11:$L$25)*(CN$8&lt;=$S$11:$S$25)*($D$11:$D$25=$AD19)*($C$11:$C$25=1),ROW($W$11:$W$25)-ROW(INDEX($W$11:$W$25,1,1))+1),1)))),"")</f>
        <v/>
      </c>
      <c r="CO19" s="167" t="str">
        <f t="array" ref="CO19">IFERROR(IF(LEN($AD19)=0,"",IF(CO$7="h","h",INDEX($W$11:$W$25,SMALL(IF((CO$8&gt;=$L$11:$L$25)*(CO$8&lt;=$S$11:$S$25)*($D$11:$D$25=$AD19)*($C$11:$C$25=1),ROW($W$11:$W$25)-ROW(INDEX($W$11:$W$25,1,1))+1),1)))),"")</f>
        <v/>
      </c>
      <c r="CP19" s="15"/>
      <c r="CQ19" s="16">
        <v>7</v>
      </c>
      <c r="CR19" s="17">
        <f t="shared" si="20"/>
        <v>44743</v>
      </c>
      <c r="CS19" s="15"/>
      <c r="CT19" s="16">
        <f t="shared" si="17"/>
        <v>1</v>
      </c>
      <c r="CU19" s="16">
        <f>IFERROR(IF(OR(F19=Employee!$G$8,U19=Employee!$G$8),1,0),0)</f>
        <v>1</v>
      </c>
      <c r="CV19" s="16">
        <f t="shared" si="18"/>
        <v>1</v>
      </c>
      <c r="CW19" s="15"/>
      <c r="CX19" s="77" t="str">
        <f>IFERROR(IF(Employee!C15="","",IF(OR(COUNTIF(Holidays,Employee!C15)&gt;0,CX$14="h"),"h","")),"")</f>
        <v/>
      </c>
      <c r="CY19" s="316" t="str">
        <f>IFERROR(IF(Employee!D15="","",IF(OR(COUNTIF(Holidays,Employee!D15)&gt;0,CY$14="h"),"h","")),"")</f>
        <v/>
      </c>
      <c r="CZ19" s="316" t="str">
        <f>IFERROR(IF(Employee!E15="","",IF(OR(COUNTIF(Holidays,Employee!E15)&gt;0,CZ$14="h"),"h","")),"")</f>
        <v/>
      </c>
      <c r="DA19" s="317" t="str">
        <f>IFERROR(IF(Employee!F15="","",IF(OR(COUNTIF(Holidays,Employee!F15)&gt;0,DA$14="h"),"h","")),"")</f>
        <v/>
      </c>
      <c r="DB19" s="77" t="str">
        <f>IFERROR(IF(Employee!G15="","",IF(OR(COUNTIF(Holidays,Employee!G15)&gt;0,DB$14="h"),"h","")),"")</f>
        <v/>
      </c>
      <c r="DC19" s="77" t="str">
        <f>IFERROR(IF(Employee!H15="","",IF(OR(COUNTIF(Holidays,Employee!H15)&gt;0,DC$14="h"),"h","")),"")</f>
        <v>h</v>
      </c>
      <c r="DD19" s="77" t="str">
        <f>IFERROR(IF(Employee!I15="","",IF(OR(COUNTIF(Holidays,Employee!I15)&gt;0,DD$14="h"),"h","")),"")</f>
        <v>h</v>
      </c>
      <c r="DE19" s="78"/>
      <c r="DF19" s="77" t="str">
        <f>IFERROR(IF(Employee!K15="","",IF(OR(COUNTIF(Holidays,Employee!K15)&gt;0,DF$14="h"),"h","")),"")</f>
        <v/>
      </c>
      <c r="DG19" s="77" t="str">
        <f>IFERROR(IF(Employee!L15="","",IF(OR(COUNTIF(Holidays,Employee!L15)&gt;0,DG$14="h"),"h","")),"")</f>
        <v/>
      </c>
      <c r="DH19" s="77" t="str">
        <f>IFERROR(IF(Employee!M15="","",IF(OR(COUNTIF(Holidays,Employee!M15)&gt;0,DH$14="h"),"h","")),"")</f>
        <v/>
      </c>
      <c r="DI19" s="77" t="str">
        <f>IFERROR(IF(Employee!N15="","",IF(OR(COUNTIF(Holidays,Employee!N15)&gt;0,DI$14="h"),"h","")),"")</f>
        <v/>
      </c>
      <c r="DJ19" s="77" t="str">
        <f>IFERROR(IF(Employee!O15="","",IF(OR(COUNTIF(Holidays,Employee!O15)&gt;0,DJ$14="h"),"h","")),"")</f>
        <v/>
      </c>
      <c r="DK19" s="77" t="str">
        <f>IFERROR(IF(Employee!P15="","",IF(OR(COUNTIF(Holidays,Employee!P15)&gt;0,DK$14="h"),"h","")),"")</f>
        <v>h</v>
      </c>
      <c r="DL19" s="77" t="str">
        <f>IFERROR(IF(Employee!Q15="","",IF(OR(COUNTIF(Holidays,Employee!Q15)&gt;0,DL$14="h"),"h","")),"")</f>
        <v>h</v>
      </c>
      <c r="DM19" s="78"/>
      <c r="DN19" s="77" t="str">
        <f>IFERROR(IF(Employee!S15="","",IF(OR(COUNTIF(Holidays,Employee!S15)&gt;0,DN$14="h"),"h","")),"")</f>
        <v/>
      </c>
      <c r="DO19" s="77" t="str">
        <f>IFERROR(IF(Employee!T15="","",IF(OR(COUNTIF(Holidays,Employee!T15)&gt;0,DO$14="h"),"h","")),"")</f>
        <v/>
      </c>
      <c r="DP19" s="77" t="str">
        <f>IFERROR(IF(Employee!U15="","",IF(OR(COUNTIF(Holidays,Employee!U15)&gt;0,DP$14="h"),"h","")),"")</f>
        <v/>
      </c>
      <c r="DQ19" s="77" t="str">
        <f>IFERROR(IF(Employee!V15="","",IF(OR(COUNTIF(Holidays,Employee!V15)&gt;0,DQ$14="h"),"h","")),"")</f>
        <v/>
      </c>
      <c r="DR19" s="77" t="str">
        <f>IFERROR(IF(Employee!W15="","",IF(OR(COUNTIF(Holidays,Employee!W15)&gt;0,DR$14="h"),"h","")),"")</f>
        <v/>
      </c>
      <c r="DS19" s="77" t="str">
        <f>IFERROR(IF(Employee!X15="","",IF(OR(COUNTIF(Holidays,Employee!X15)&gt;0,DS$14="h"),"h","")),"")</f>
        <v>h</v>
      </c>
      <c r="DT19" s="77" t="str">
        <f>IFERROR(IF(Employee!Y15="","",IF(OR(COUNTIF(Holidays,Employee!Y15)&gt;0,DT$14="h"),"h","")),"")</f>
        <v>h</v>
      </c>
      <c r="DU19" s="79"/>
      <c r="DV19" s="77" t="str">
        <f>IFERROR(IF(Employee!AA15="","",IF(OR(COUNTIF(Holidays,Employee!AA15)&gt;0,DV$14="h"),"h","")),"")</f>
        <v/>
      </c>
      <c r="DW19" s="77" t="str">
        <f>IFERROR(IF(Employee!AB15="","",IF(OR(COUNTIF(Holidays,Employee!AB15)&gt;0,DW$14="h"),"h","")),"")</f>
        <v/>
      </c>
      <c r="DX19" s="77" t="str">
        <f>IFERROR(IF(Employee!AC15="","",IF(OR(COUNTIF(Holidays,Employee!AC15)&gt;0,DX$14="h"),"h","")),"")</f>
        <v/>
      </c>
      <c r="DY19" s="77" t="str">
        <f>IFERROR(IF(Employee!AD15="","",IF(OR(COUNTIF(Holidays,Employee!AD15)&gt;0,DY$14="h"),"h","")),"")</f>
        <v/>
      </c>
      <c r="DZ19" s="77" t="str">
        <f>IFERROR(IF(Employee!AE15="","",IF(OR(COUNTIF(Holidays,Employee!AE15)&gt;0,DZ$14="h"),"h","")),"")</f>
        <v/>
      </c>
      <c r="EA19" s="77" t="str">
        <f>IFERROR(IF(Employee!AF15="","",IF(OR(COUNTIF(Holidays,Employee!AF15)&gt;0,EA$14="h"),"h","")),"")</f>
        <v>h</v>
      </c>
      <c r="EB19" s="77" t="str">
        <f>IFERROR(IF(Employee!AG15="","",IF(OR(COUNTIF(Holidays,Employee!AG15)&gt;0,EB$14="h"),"h","")),"")</f>
        <v>h</v>
      </c>
      <c r="EC19" s="15"/>
      <c r="ED19" s="16" t="str">
        <f>IFERROR(IF(EE19="","",MATCH(EE19,Entitlement!$B$8:$K$8,0)),"")</f>
        <v/>
      </c>
      <c r="EE19" s="16" t="str">
        <f>IFERROR(IF(Dashboard!L25="","",Dashboard!L25),"")</f>
        <v/>
      </c>
      <c r="EF19" s="16">
        <f>IFERROR(INDEX(TableEntitlements1[],$CT$6,$ED19),0)</f>
        <v>0</v>
      </c>
      <c r="EG19" s="16">
        <f>IFERROR(INDEX(TableEntitlements2[],$CT$6,$ED19),0)</f>
        <v>0</v>
      </c>
      <c r="EH19" s="16">
        <f>IFERROR(INDEX(TableEntitlements3[],$CT$6,$ED19),0)</f>
        <v>0</v>
      </c>
      <c r="EI19" s="16">
        <f>IFERROR(INDEX(TableEntitlements4[],$CT$6,$ED19),0)</f>
        <v>0</v>
      </c>
      <c r="EJ19" s="16">
        <f>IFERROR(INDEX(TableEntitlements5[],$CT$6,$ED19),0)</f>
        <v>0</v>
      </c>
      <c r="EK19" s="16">
        <f>IFERROR(INDEX(TableEntitlements6[],$CT$6,$ED19),0)</f>
        <v>0</v>
      </c>
      <c r="EL19" s="16">
        <f>IFERROR(INDEX(TableEntitlements7[],$CT$6,$ED19),0)</f>
        <v>0</v>
      </c>
      <c r="EM19" s="16">
        <f>IFERROR(INDEX(TableEntitlements8[],$CT$6,$ED19),0)</f>
        <v>0</v>
      </c>
      <c r="EN19" s="16">
        <f>IFERROR(INDEX(TableEntitlements9[],$CT$6,$ED19),0)</f>
        <v>0</v>
      </c>
      <c r="EO19" s="16">
        <f>IFERROR(INDEX(TableEntitlements10[],$CT$6,$ED19),0)</f>
        <v>0</v>
      </c>
      <c r="EP19" s="88"/>
      <c r="EQ19" s="66">
        <f>IFERROR(IF(OR(LEN(Calendar!$I$5)=0,Calendar!$I$5="All"),1,IF($V19=Calendar!$I$5,1,0)),0)</f>
        <v>1</v>
      </c>
      <c r="ER19" s="16">
        <f>IFERROR(IF(OR(LEN(Calendar!$I$7)=0,Calendar!$I$7="All"),1,IF($E19=Calendar!$I$7,1,0)),0)</f>
        <v>1</v>
      </c>
      <c r="ES19" s="18">
        <f t="shared" si="19"/>
        <v>1</v>
      </c>
      <c r="ET19" s="307"/>
      <c r="EU19" s="66">
        <v>3</v>
      </c>
      <c r="EV19" s="88"/>
      <c r="EW19" s="88"/>
      <c r="EX19" s="16" t="s">
        <v>190</v>
      </c>
      <c r="EY19" s="88"/>
      <c r="EZ19" s="88"/>
      <c r="FA19" s="18">
        <v>6</v>
      </c>
      <c r="FB19" s="16" t="s">
        <v>46</v>
      </c>
      <c r="FC19" s="16" t="s">
        <v>68</v>
      </c>
      <c r="FD19" s="16">
        <v>30</v>
      </c>
      <c r="FE19" s="15"/>
      <c r="FF19" s="16">
        <v>7</v>
      </c>
      <c r="FG19" s="16">
        <v>7</v>
      </c>
      <c r="FH19" s="16">
        <f t="shared" si="25"/>
        <v>2028</v>
      </c>
      <c r="FI19" s="15"/>
      <c r="FJ19" s="68" t="str">
        <f>IF(Dashboard!F26="","",Dashboard!F26)</f>
        <v/>
      </c>
      <c r="FL19" s="16" t="str">
        <f t="array" ref="FL19">IFERROR(INDEX(types,SMALL(IF(LEN(types)&gt;0,ROW(types)-ROW(INDEX(types,1,1))+1),ROW(Dashboard!L26)-ROW(Dashboard!$L$19))),"")</f>
        <v/>
      </c>
    </row>
    <row r="20" spans="2:168" ht="15" customHeight="1" x14ac:dyDescent="0.25">
      <c r="B20" s="375">
        <v>10</v>
      </c>
      <c r="C20" s="375">
        <f>IFERROR(IF(OR(INDEX(TableReg[],$B20,D$9)="",INDEX(TableReg[],$B20,E$9)="",INDEX(TableReg[],$B20,F$9)="",INDEX(TableReg[],$B20,G$9)="",INDEX(TableReg[],$B20,H$9)=""),0,1),"")</f>
        <v>1</v>
      </c>
      <c r="D20" s="69" t="str">
        <f>IFERROR(IF($C20=1,INDEX(TableReg[],$B20,D$9),""),"")</f>
        <v>Kane Watts</v>
      </c>
      <c r="E20" s="68" t="str">
        <f>IFERROR(IF($C20=1,INDEX(TableReg[],$B20,E$9),""),"")</f>
        <v>Vacation</v>
      </c>
      <c r="F20" s="68">
        <f>IFERROR(IF($C20=1,INDEX(TableReg[],$B20,F$9),""),"")</f>
        <v>2022</v>
      </c>
      <c r="G20" s="68">
        <f>IFERROR(IF($C20=1,INDEX(TableReg[],$B20,G$9),""),"")</f>
        <v>4</v>
      </c>
      <c r="H20" s="68">
        <f>IFERROR(IF($C20=1,INDEX(TableReg[],$B20,H$9),""),"")</f>
        <v>9</v>
      </c>
      <c r="I20" s="368">
        <f>IFERROR(IF($C20&lt;&gt;1,"",INDEX(TableReg[],$B20,J$9)),"")</f>
        <v>3</v>
      </c>
      <c r="J20" s="368">
        <f t="shared" si="4"/>
        <v>3</v>
      </c>
      <c r="K20" s="68" t="str">
        <f>IFERROR(IF(INDEX(TableReg[],$B20,K$9)="","",INDEX(TableReg[],$B20,K$9)),"")</f>
        <v/>
      </c>
      <c r="L20" s="369">
        <f t="shared" si="5"/>
        <v>44660</v>
      </c>
      <c r="M20" s="369" t="str">
        <f t="shared" si="6"/>
        <v>Sat</v>
      </c>
      <c r="N20" s="369" t="str">
        <f>IFERROR(IF(OR(COUNTIF(Holidays,L20)&gt;0,INDEX(Dashboard!$I$20:$I$26,MATCH(M20,Dashboard!$H$20:$H$26,0))="No"),"h",""),"")</f>
        <v>h</v>
      </c>
      <c r="O20" s="369">
        <f t="shared" si="7"/>
        <v>44665</v>
      </c>
      <c r="P20" s="369" t="str">
        <f t="shared" si="8"/>
        <v>Thu</v>
      </c>
      <c r="Q20" s="369" t="str">
        <f>IFERROR(IF(OR(COUNTIF(Holidays,O20)&gt;0,INDEX(Dashboard!$I$20:$I$26,MATCH(P20,Dashboard!$H$20:$H$26,0))="No"),"h",""),"")</f>
        <v/>
      </c>
      <c r="R20" s="369">
        <f t="shared" si="9"/>
        <v>44665</v>
      </c>
      <c r="S20" s="370">
        <f t="shared" si="10"/>
        <v>44664</v>
      </c>
      <c r="T20" s="167">
        <f t="shared" si="11"/>
        <v>4</v>
      </c>
      <c r="U20" s="68">
        <f t="shared" si="12"/>
        <v>2022</v>
      </c>
      <c r="V20" s="167" t="str">
        <f>IFERROR(IF(INDEX(EmployeeList!$C$7:$C$21,MATCH(D20,EmployeeList!$B$7:$B$21,0))="","",INDEX(EmployeeList!$C$7:$C$21,MATCH(D20,EmployeeList!$B$7:$B$21,0))),"")</f>
        <v>Finance</v>
      </c>
      <c r="W20" s="68">
        <f t="shared" si="13"/>
        <v>1</v>
      </c>
      <c r="X20" s="68" t="str">
        <f>IFERROR(IF(C20&lt;&gt;1,"",IF(Calendar!$M$7=$EX$18,Calc!D20&amp;" - "&amp;Calc!V20,IF(Calendar!$M$7=$EX$19,Calc!D20&amp;" - "&amp;Calc!E20,Calc!D20))),"")</f>
        <v>Kane Watts</v>
      </c>
      <c r="Y20" s="68" t="str">
        <f t="shared" si="14"/>
        <v>Same</v>
      </c>
      <c r="Z20" s="382">
        <f t="shared" si="15"/>
        <v>3</v>
      </c>
      <c r="AA20" s="381">
        <f t="shared" si="16"/>
        <v>0</v>
      </c>
      <c r="AB20" s="15"/>
      <c r="AC20" s="67">
        <v>10</v>
      </c>
      <c r="AD20" s="69" t="str">
        <f>IFERROR(IF(INDEX(TableEmployeeList[],$AC20,$AD$9)="","",INDEX(TableEmployeeList[],$AC20,$AD$9)),"")</f>
        <v>Aylin Berry</v>
      </c>
      <c r="AE20" s="68" t="str">
        <f t="array" ref="AE20">IFERROR(IF(LEN($AD20)=0,"",IF(AE$7="h","h",INDEX($W$11:$W$25,SMALL(IF((AE$8&gt;=$L$11:$L$25)*(AE$8&lt;=$S$11:$S$25)*($D$11:$D$25=$AD20)*($C$11:$C$25=1),ROW($W$11:$W$25)-ROW(INDEX($W$11:$W$25,1,1))+1),1)))),"")</f>
        <v>h</v>
      </c>
      <c r="AF20" s="68" t="str">
        <f t="array" ref="AF20">IFERROR(IF(LEN($AD20)=0,"",IF(AF$7="h","h",INDEX($W$11:$W$25,SMALL(IF((AF$8&gt;=$L$11:$L$25)*(AF$8&lt;=$S$11:$S$25)*($D$11:$D$25=$AD20)*($C$11:$C$25=1),ROW($W$11:$W$25)-ROW(INDEX($W$11:$W$25,1,1))+1),1)))),"")</f>
        <v>h</v>
      </c>
      <c r="AG20" s="68" t="str">
        <f t="array" ref="AG20">IFERROR(IF(LEN($AD20)=0,"",IF(AG$7="h","h",INDEX($W$11:$W$25,SMALL(IF((AG$8&gt;=$L$11:$L$25)*(AG$8&lt;=$S$11:$S$25)*($D$11:$D$25=$AD20)*($C$11:$C$25=1),ROW($W$11:$W$25)-ROW(INDEX($W$11:$W$25,1,1))+1),1)))),"")</f>
        <v/>
      </c>
      <c r="AH20" s="68" t="str">
        <f t="array" ref="AH20">IFERROR(IF(LEN($AD20)=0,"",IF(AH$7="h","h",INDEX($W$11:$W$25,SMALL(IF((AH$8&gt;=$L$11:$L$25)*(AH$8&lt;=$S$11:$S$25)*($D$11:$D$25=$AD20)*($C$11:$C$25=1),ROW($W$11:$W$25)-ROW(INDEX($W$11:$W$25,1,1))+1),1)))),"")</f>
        <v/>
      </c>
      <c r="AI20" s="68" t="str">
        <f t="array" ref="AI20">IFERROR(IF(LEN($AD20)=0,"",IF(AI$7="h","h",INDEX($W$11:$W$25,SMALL(IF((AI$8&gt;=$L$11:$L$25)*(AI$8&lt;=$S$11:$S$25)*($D$11:$D$25=$AD20)*($C$11:$C$25=1),ROW($W$11:$W$25)-ROW(INDEX($W$11:$W$25,1,1))+1),1)))),"")</f>
        <v/>
      </c>
      <c r="AJ20" s="68" t="str">
        <f t="array" ref="AJ20">IFERROR(IF(LEN($AD20)=0,"",IF(AJ$7="h","h",INDEX($W$11:$W$25,SMALL(IF((AJ$8&gt;=$L$11:$L$25)*(AJ$8&lt;=$S$11:$S$25)*($D$11:$D$25=$AD20)*($C$11:$C$25=1),ROW($W$11:$W$25)-ROW(INDEX($W$11:$W$25,1,1))+1),1)))),"")</f>
        <v/>
      </c>
      <c r="AK20" s="68" t="str">
        <f t="array" ref="AK20">IFERROR(IF(LEN($AD20)=0,"",IF(AK$7="h","h",INDEX($W$11:$W$25,SMALL(IF((AK$8&gt;=$L$11:$L$25)*(AK$8&lt;=$S$11:$S$25)*($D$11:$D$25=$AD20)*($C$11:$C$25=1),ROW($W$11:$W$25)-ROW(INDEX($W$11:$W$25,1,1))+1),1)))),"")</f>
        <v/>
      </c>
      <c r="AL20" s="68" t="str">
        <f t="array" ref="AL20">IFERROR(IF(LEN($AD20)=0,"",IF(AL$7="h","h",INDEX($W$11:$W$25,SMALL(IF((AL$8&gt;=$L$11:$L$25)*(AL$8&lt;=$S$11:$S$25)*($D$11:$D$25=$AD20)*($C$11:$C$25=1),ROW($W$11:$W$25)-ROW(INDEX($W$11:$W$25,1,1))+1),1)))),"")</f>
        <v>h</v>
      </c>
      <c r="AM20" s="68" t="str">
        <f t="array" ref="AM20">IFERROR(IF(LEN($AD20)=0,"",IF(AM$7="h","h",INDEX($W$11:$W$25,SMALL(IF((AM$8&gt;=$L$11:$L$25)*(AM$8&lt;=$S$11:$S$25)*($D$11:$D$25=$AD20)*($C$11:$C$25=1),ROW($W$11:$W$25)-ROW(INDEX($W$11:$W$25,1,1))+1),1)))),"")</f>
        <v>h</v>
      </c>
      <c r="AN20" s="68" t="str">
        <f t="array" ref="AN20">IFERROR(IF(LEN($AD20)=0,"",IF(AN$7="h","h",INDEX($W$11:$W$25,SMALL(IF((AN$8&gt;=$L$11:$L$25)*(AN$8&lt;=$S$11:$S$25)*($D$11:$D$25=$AD20)*($C$11:$C$25=1),ROW($W$11:$W$25)-ROW(INDEX($W$11:$W$25,1,1))+1),1)))),"")</f>
        <v/>
      </c>
      <c r="AO20" s="167" t="str">
        <f t="array" ref="AO20">IFERROR(IF(LEN($AD20)=0,"",IF(AO$7="h","h",INDEX($W$11:$W$25,SMALL(IF((AO$8&gt;=$L$11:$L$25)*(AO$8&lt;=$S$11:$S$25)*($D$11:$D$25=$AD20)*($C$11:$C$25=1),ROW($W$11:$W$25)-ROW(INDEX($W$11:$W$25,1,1))+1),1)))),"")</f>
        <v/>
      </c>
      <c r="AP20" s="68" t="str">
        <f t="array" ref="AP20">IFERROR(IF(LEN($AD20)=0,"",IF(AP$7="h","h",INDEX($W$11:$W$25,SMALL(IF((AP$8&gt;=$L$11:$L$25)*(AP$8&lt;=$S$11:$S$25)*($D$11:$D$25=$AD20)*($C$11:$C$25=1),ROW($W$11:$W$25)-ROW(INDEX($W$11:$W$25,1,1))+1),1)))),"")</f>
        <v/>
      </c>
      <c r="AQ20" s="68" t="str">
        <f t="array" ref="AQ20">IFERROR(IF(LEN($AD20)=0,"",IF(AQ$7="h","h",INDEX($W$11:$W$25,SMALL(IF((AQ$8&gt;=$L$11:$L$25)*(AQ$8&lt;=$S$11:$S$25)*($D$11:$D$25=$AD20)*($C$11:$C$25=1),ROW($W$11:$W$25)-ROW(INDEX($W$11:$W$25,1,1))+1),1)))),"")</f>
        <v/>
      </c>
      <c r="AR20" s="68" t="str">
        <f t="array" ref="AR20">IFERROR(IF(LEN($AD20)=0,"",IF(AR$7="h","h",INDEX($W$11:$W$25,SMALL(IF((AR$8&gt;=$L$11:$L$25)*(AR$8&lt;=$S$11:$S$25)*($D$11:$D$25=$AD20)*($C$11:$C$25=1),ROW($W$11:$W$25)-ROW(INDEX($W$11:$W$25,1,1))+1),1)))),"")</f>
        <v/>
      </c>
      <c r="AS20" s="68" t="str">
        <f t="array" ref="AS20">IFERROR(IF(LEN($AD20)=0,"",IF(AS$7="h","h",INDEX($W$11:$W$25,SMALL(IF((AS$8&gt;=$L$11:$L$25)*(AS$8&lt;=$S$11:$S$25)*($D$11:$D$25=$AD20)*($C$11:$C$25=1),ROW($W$11:$W$25)-ROW(INDEX($W$11:$W$25,1,1))+1),1)))),"")</f>
        <v>h</v>
      </c>
      <c r="AT20" s="68" t="str">
        <f t="array" ref="AT20">IFERROR(IF(LEN($AD20)=0,"",IF(AT$7="h","h",INDEX($W$11:$W$25,SMALL(IF((AT$8&gt;=$L$11:$L$25)*(AT$8&lt;=$S$11:$S$25)*($D$11:$D$25=$AD20)*($C$11:$C$25=1),ROW($W$11:$W$25)-ROW(INDEX($W$11:$W$25,1,1))+1),1)))),"")</f>
        <v>h</v>
      </c>
      <c r="AU20" s="68" t="str">
        <f t="array" ref="AU20">IFERROR(IF(LEN($AD20)=0,"",IF(AU$7="h","h",INDEX($W$11:$W$25,SMALL(IF((AU$8&gt;=$L$11:$L$25)*(AU$8&lt;=$S$11:$S$25)*($D$11:$D$25=$AD20)*($C$11:$C$25=1),ROW($W$11:$W$25)-ROW(INDEX($W$11:$W$25,1,1))+1),1)))),"")</f>
        <v>h</v>
      </c>
      <c r="AV20" s="68" t="str">
        <f t="array" ref="AV20">IFERROR(IF(LEN($AD20)=0,"",IF(AV$7="h","h",INDEX($W$11:$W$25,SMALL(IF((AV$8&gt;=$L$11:$L$25)*(AV$8&lt;=$S$11:$S$25)*($D$11:$D$25=$AD20)*($C$11:$C$25=1),ROW($W$11:$W$25)-ROW(INDEX($W$11:$W$25,1,1))+1),1)))),"")</f>
        <v/>
      </c>
      <c r="AW20" s="68" t="str">
        <f t="array" ref="AW20">IFERROR(IF(LEN($AD20)=0,"",IF(AW$7="h","h",INDEX($W$11:$W$25,SMALL(IF((AW$8&gt;=$L$11:$L$25)*(AW$8&lt;=$S$11:$S$25)*($D$11:$D$25=$AD20)*($C$11:$C$25=1),ROW($W$11:$W$25)-ROW(INDEX($W$11:$W$25,1,1))+1),1)))),"")</f>
        <v/>
      </c>
      <c r="AX20" s="68" t="str">
        <f t="array" ref="AX20">IFERROR(IF(LEN($AD20)=0,"",IF(AX$7="h","h",INDEX($W$11:$W$25,SMALL(IF((AX$8&gt;=$L$11:$L$25)*(AX$8&lt;=$S$11:$S$25)*($D$11:$D$25=$AD20)*($C$11:$C$25=1),ROW($W$11:$W$25)-ROW(INDEX($W$11:$W$25,1,1))+1),1)))),"")</f>
        <v/>
      </c>
      <c r="AY20" s="68" t="str">
        <f t="array" ref="AY20">IFERROR(IF(LEN($AD20)=0,"",IF(AY$7="h","h",INDEX($W$11:$W$25,SMALL(IF((AY$8&gt;=$L$11:$L$25)*(AY$8&lt;=$S$11:$S$25)*($D$11:$D$25=$AD20)*($C$11:$C$25=1),ROW($W$11:$W$25)-ROW(INDEX($W$11:$W$25,1,1))+1),1)))),"")</f>
        <v/>
      </c>
      <c r="AZ20" s="68" t="str">
        <f t="array" ref="AZ20">IFERROR(IF(LEN($AD20)=0,"",IF(AZ$7="h","h",INDEX($W$11:$W$25,SMALL(IF((AZ$8&gt;=$L$11:$L$25)*(AZ$8&lt;=$S$11:$S$25)*($D$11:$D$25=$AD20)*($C$11:$C$25=1),ROW($W$11:$W$25)-ROW(INDEX($W$11:$W$25,1,1))+1),1)))),"")</f>
        <v>h</v>
      </c>
      <c r="BA20" s="68" t="str">
        <f t="array" ref="BA20">IFERROR(IF(LEN($AD20)=0,"",IF(BA$7="h","h",INDEX($W$11:$W$25,SMALL(IF((BA$8&gt;=$L$11:$L$25)*(BA$8&lt;=$S$11:$S$25)*($D$11:$D$25=$AD20)*($C$11:$C$25=1),ROW($W$11:$W$25)-ROW(INDEX($W$11:$W$25,1,1))+1),1)))),"")</f>
        <v>h</v>
      </c>
      <c r="BB20" s="68" t="str">
        <f t="array" ref="BB20">IFERROR(IF(LEN($AD20)=0,"",IF(BB$7="h","h",INDEX($W$11:$W$25,SMALL(IF((BB$8&gt;=$L$11:$L$25)*(BB$8&lt;=$S$11:$S$25)*($D$11:$D$25=$AD20)*($C$11:$C$25=1),ROW($W$11:$W$25)-ROW(INDEX($W$11:$W$25,1,1))+1),1)))),"")</f>
        <v/>
      </c>
      <c r="BC20" s="68" t="str">
        <f t="array" ref="BC20">IFERROR(IF(LEN($AD20)=0,"",IF(BC$7="h","h",INDEX($W$11:$W$25,SMALL(IF((BC$8&gt;=$L$11:$L$25)*(BC$8&lt;=$S$11:$S$25)*($D$11:$D$25=$AD20)*($C$11:$C$25=1),ROW($W$11:$W$25)-ROW(INDEX($W$11:$W$25,1,1))+1),1)))),"")</f>
        <v/>
      </c>
      <c r="BD20" s="68" t="str">
        <f t="array" ref="BD20">IFERROR(IF(LEN($AD20)=0,"",IF(BD$7="h","h",INDEX($W$11:$W$25,SMALL(IF((BD$8&gt;=$L$11:$L$25)*(BD$8&lt;=$S$11:$S$25)*($D$11:$D$25=$AD20)*($C$11:$C$25=1),ROW($W$11:$W$25)-ROW(INDEX($W$11:$W$25,1,1))+1),1)))),"")</f>
        <v/>
      </c>
      <c r="BE20" s="68" t="str">
        <f t="array" ref="BE20">IFERROR(IF(LEN($AD20)=0,"",IF(BE$7="h","h",INDEX($W$11:$W$25,SMALL(IF((BE$8&gt;=$L$11:$L$25)*(BE$8&lt;=$S$11:$S$25)*($D$11:$D$25=$AD20)*($C$11:$C$25=1),ROW($W$11:$W$25)-ROW(INDEX($W$11:$W$25,1,1))+1),1)))),"")</f>
        <v/>
      </c>
      <c r="BF20" s="68" t="str">
        <f t="array" ref="BF20">IFERROR(IF(LEN($AD20)=0,"",IF(BF$7="h","h",INDEX($W$11:$W$25,SMALL(IF((BF$8&gt;=$L$11:$L$25)*(BF$8&lt;=$S$11:$S$25)*($D$11:$D$25=$AD20)*($C$11:$C$25=1),ROW($W$11:$W$25)-ROW(INDEX($W$11:$W$25,1,1))+1),1)))),"")</f>
        <v/>
      </c>
      <c r="BG20" s="68" t="str">
        <f t="array" ref="BG20">IFERROR(IF(LEN($AD20)=0,"",IF(BG$7="h","h",INDEX($W$11:$W$25,SMALL(IF((BG$8&gt;=$L$11:$L$25)*(BG$8&lt;=$S$11:$S$25)*($D$11:$D$25=$AD20)*($C$11:$C$25=1),ROW($W$11:$W$25)-ROW(INDEX($W$11:$W$25,1,1))+1),1)))),"")</f>
        <v>h</v>
      </c>
      <c r="BH20" s="68" t="str">
        <f t="array" ref="BH20">IFERROR(IF(LEN($AD20)=0,"",IF(BH$7="h","h",INDEX($W$11:$W$25,SMALL(IF((BH$8&gt;=$L$11:$L$25)*(BH$8&lt;=$S$11:$S$25)*($D$11:$D$25=$AD20)*($C$11:$C$25=1),ROW($W$11:$W$25)-ROW(INDEX($W$11:$W$25,1,1))+1),1)))),"")</f>
        <v>h</v>
      </c>
      <c r="BI20" s="70" t="str">
        <f t="array" ref="BI20">IFERROR(IF(LEN($AD20)=0,"",IF(BI$7="h","h",INDEX($W$11:$W$25,SMALL(IF((BI$8&gt;=$L$11:$L$25)*(BI$8&lt;=$S$11:$S$25)*($D$11:$D$25=$AD20)*($C$11:$C$25=1),ROW($W$11:$W$25)-ROW(INDEX($W$11:$W$25,1,1))+1),1)))),"")</f>
        <v/>
      </c>
      <c r="BJ20" s="536" t="str">
        <f t="array" ref="BJ20">IFERROR(IF(LEN($AD20)=0,"",IF(BJ$7="h","h",INDEX($W$11:$W$25,SMALL(IF((BJ$8&gt;=$L$11:$L$25)*(BJ$8&lt;=$S$11:$S$25)*($D$11:$D$25=$AD20)*($C$11:$C$25=1),ROW($W$11:$W$25)-ROW(INDEX($W$11:$W$25,1,1))+1),1)))),"")</f>
        <v/>
      </c>
      <c r="BK20" s="167" t="str">
        <f t="array" ref="BK20">IFERROR(IF(LEN($AD20)=0,"",IF(BK$7="h","h",INDEX($W$11:$W$25,SMALL(IF((BK$8&gt;=$L$11:$L$25)*(BK$8&lt;=$S$11:$S$25)*($D$11:$D$25=$AD20)*($C$11:$C$25=1),ROW($W$11:$W$25)-ROW(INDEX($W$11:$W$25,1,1))+1),1)))),"")</f>
        <v/>
      </c>
      <c r="BL20" s="167" t="str">
        <f t="array" ref="BL20">IFERROR(IF(LEN($AD20)=0,"",IF(BL$7="h","h",INDEX($W$11:$W$25,SMALL(IF((BL$8&gt;=$L$11:$L$25)*(BL$8&lt;=$S$11:$S$25)*($D$11:$D$25=$AD20)*($C$11:$C$25=1),ROW($W$11:$W$25)-ROW(INDEX($W$11:$W$25,1,1))+1),1)))),"")</f>
        <v/>
      </c>
      <c r="BM20" s="167" t="str">
        <f t="array" ref="BM20">IFERROR(IF(LEN($AD20)=0,"",IF(BM$7="h","h",INDEX($W$11:$W$25,SMALL(IF((BM$8&gt;=$L$11:$L$25)*(BM$8&lt;=$S$11:$S$25)*($D$11:$D$25=$AD20)*($C$11:$C$25=1),ROW($W$11:$W$25)-ROW(INDEX($W$11:$W$25,1,1))+1),1)))),"")</f>
        <v/>
      </c>
      <c r="BN20" s="167" t="str">
        <f t="array" ref="BN20">IFERROR(IF(LEN($AD20)=0,"",IF(BN$7="h","h",INDEX($W$11:$W$25,SMALL(IF((BN$8&gt;=$L$11:$L$25)*(BN$8&lt;=$S$11:$S$25)*($D$11:$D$25=$AD20)*($C$11:$C$25=1),ROW($W$11:$W$25)-ROW(INDEX($W$11:$W$25,1,1))+1),1)))),"")</f>
        <v/>
      </c>
      <c r="BO20" s="167" t="str">
        <f t="array" ref="BO20">IFERROR(IF(LEN($AD20)=0,"",IF(BO$7="h","h",INDEX($W$11:$W$25,SMALL(IF((BO$8&gt;=$L$11:$L$25)*(BO$8&lt;=$S$11:$S$25)*($D$11:$D$25=$AD20)*($C$11:$C$25=1),ROW($W$11:$W$25)-ROW(INDEX($W$11:$W$25,1,1))+1),1)))),"")</f>
        <v>h</v>
      </c>
      <c r="BP20" s="167" t="str">
        <f t="array" ref="BP20">IFERROR(IF(LEN($AD20)=0,"",IF(BP$7="h","h",INDEX($W$11:$W$25,SMALL(IF((BP$8&gt;=$L$11:$L$25)*(BP$8&lt;=$S$11:$S$25)*($D$11:$D$25=$AD20)*($C$11:$C$25=1),ROW($W$11:$W$25)-ROW(INDEX($W$11:$W$25,1,1))+1),1)))),"")</f>
        <v>h</v>
      </c>
      <c r="BQ20" s="167" t="str">
        <f t="array" ref="BQ20">IFERROR(IF(LEN($AD20)=0,"",IF(BQ$7="h","h",INDEX($W$11:$W$25,SMALL(IF((BQ$8&gt;=$L$11:$L$25)*(BQ$8&lt;=$S$11:$S$25)*($D$11:$D$25=$AD20)*($C$11:$C$25=1),ROW($W$11:$W$25)-ROW(INDEX($W$11:$W$25,1,1))+1),1)))),"")</f>
        <v/>
      </c>
      <c r="BR20" s="167" t="str">
        <f t="array" ref="BR20">IFERROR(IF(LEN($AD20)=0,"",IF(BR$7="h","h",INDEX($W$11:$W$25,SMALL(IF((BR$8&gt;=$L$11:$L$25)*(BR$8&lt;=$S$11:$S$25)*($D$11:$D$25=$AD20)*($C$11:$C$25=1),ROW($W$11:$W$25)-ROW(INDEX($W$11:$W$25,1,1))+1),1)))),"")</f>
        <v/>
      </c>
      <c r="BS20" s="167" t="str">
        <f t="array" ref="BS20">IFERROR(IF(LEN($AD20)=0,"",IF(BS$7="h","h",INDEX($W$11:$W$25,SMALL(IF((BS$8&gt;=$L$11:$L$25)*(BS$8&lt;=$S$11:$S$25)*($D$11:$D$25=$AD20)*($C$11:$C$25=1),ROW($W$11:$W$25)-ROW(INDEX($W$11:$W$25,1,1))+1),1)))),"")</f>
        <v/>
      </c>
      <c r="BT20" s="167" t="str">
        <f t="array" ref="BT20">IFERROR(IF(LEN($AD20)=0,"",IF(BT$7="h","h",INDEX($W$11:$W$25,SMALL(IF((BT$8&gt;=$L$11:$L$25)*(BT$8&lt;=$S$11:$S$25)*($D$11:$D$25=$AD20)*($C$11:$C$25=1),ROW($W$11:$W$25)-ROW(INDEX($W$11:$W$25,1,1))+1),1)))),"")</f>
        <v/>
      </c>
      <c r="BU20" s="167" t="str">
        <f t="array" ref="BU20">IFERROR(IF(LEN($AD20)=0,"",IF(BU$7="h","h",INDEX($W$11:$W$25,SMALL(IF((BU$8&gt;=$L$11:$L$25)*(BU$8&lt;=$S$11:$S$25)*($D$11:$D$25=$AD20)*($C$11:$C$25=1),ROW($W$11:$W$25)-ROW(INDEX($W$11:$W$25,1,1))+1),1)))),"")</f>
        <v/>
      </c>
      <c r="BV20" s="167" t="str">
        <f t="array" ref="BV20">IFERROR(IF(LEN($AD20)=0,"",IF(BV$7="h","h",INDEX($W$11:$W$25,SMALL(IF((BV$8&gt;=$L$11:$L$25)*(BV$8&lt;=$S$11:$S$25)*($D$11:$D$25=$AD20)*($C$11:$C$25=1),ROW($W$11:$W$25)-ROW(INDEX($W$11:$W$25,1,1))+1),1)))),"")</f>
        <v>h</v>
      </c>
      <c r="BW20" s="167" t="str">
        <f t="array" ref="BW20">IFERROR(IF(LEN($AD20)=0,"",IF(BW$7="h","h",INDEX($W$11:$W$25,SMALL(IF((BW$8&gt;=$L$11:$L$25)*(BW$8&lt;=$S$11:$S$25)*($D$11:$D$25=$AD20)*($C$11:$C$25=1),ROW($W$11:$W$25)-ROW(INDEX($W$11:$W$25,1,1))+1),1)))),"")</f>
        <v>h</v>
      </c>
      <c r="BX20" s="167" t="str">
        <f t="array" ref="BX20">IFERROR(IF(LEN($AD20)=0,"",IF(BX$7="h","h",INDEX($W$11:$W$25,SMALL(IF((BX$8&gt;=$L$11:$L$25)*(BX$8&lt;=$S$11:$S$25)*($D$11:$D$25=$AD20)*($C$11:$C$25=1),ROW($W$11:$W$25)-ROW(INDEX($W$11:$W$25,1,1))+1),1)))),"")</f>
        <v/>
      </c>
      <c r="BY20" s="167" t="str">
        <f t="array" ref="BY20">IFERROR(IF(LEN($AD20)=0,"",IF(BY$7="h","h",INDEX($W$11:$W$25,SMALL(IF((BY$8&gt;=$L$11:$L$25)*(BY$8&lt;=$S$11:$S$25)*($D$11:$D$25=$AD20)*($C$11:$C$25=1),ROW($W$11:$W$25)-ROW(INDEX($W$11:$W$25,1,1))+1),1)))),"")</f>
        <v/>
      </c>
      <c r="BZ20" s="167" t="str">
        <f t="array" ref="BZ20">IFERROR(IF(LEN($AD20)=0,"",IF(BZ$7="h","h",INDEX($W$11:$W$25,SMALL(IF((BZ$8&gt;=$L$11:$L$25)*(BZ$8&lt;=$S$11:$S$25)*($D$11:$D$25=$AD20)*($C$11:$C$25=1),ROW($W$11:$W$25)-ROW(INDEX($W$11:$W$25,1,1))+1),1)))),"")</f>
        <v/>
      </c>
      <c r="CA20" s="167" t="str">
        <f t="array" ref="CA20">IFERROR(IF(LEN($AD20)=0,"",IF(CA$7="h","h",INDEX($W$11:$W$25,SMALL(IF((CA$8&gt;=$L$11:$L$25)*(CA$8&lt;=$S$11:$S$25)*($D$11:$D$25=$AD20)*($C$11:$C$25=1),ROW($W$11:$W$25)-ROW(INDEX($W$11:$W$25,1,1))+1),1)))),"")</f>
        <v/>
      </c>
      <c r="CB20" s="167" t="str">
        <f t="array" ref="CB20">IFERROR(IF(LEN($AD20)=0,"",IF(CB$7="h","h",INDEX($W$11:$W$25,SMALL(IF((CB$8&gt;=$L$11:$L$25)*(CB$8&lt;=$S$11:$S$25)*($D$11:$D$25=$AD20)*($C$11:$C$25=1),ROW($W$11:$W$25)-ROW(INDEX($W$11:$W$25,1,1))+1),1)))),"")</f>
        <v/>
      </c>
      <c r="CC20" s="167" t="str">
        <f t="array" ref="CC20">IFERROR(IF(LEN($AD20)=0,"",IF(CC$7="h","h",INDEX($W$11:$W$25,SMALL(IF((CC$8&gt;=$L$11:$L$25)*(CC$8&lt;=$S$11:$S$25)*($D$11:$D$25=$AD20)*($C$11:$C$25=1),ROW($W$11:$W$25)-ROW(INDEX($W$11:$W$25,1,1))+1),1)))),"")</f>
        <v>h</v>
      </c>
      <c r="CD20" s="167" t="str">
        <f t="array" ref="CD20">IFERROR(IF(LEN($AD20)=0,"",IF(CD$7="h","h",INDEX($W$11:$W$25,SMALL(IF((CD$8&gt;=$L$11:$L$25)*(CD$8&lt;=$S$11:$S$25)*($D$11:$D$25=$AD20)*($C$11:$C$25=1),ROW($W$11:$W$25)-ROW(INDEX($W$11:$W$25,1,1))+1),1)))),"")</f>
        <v>h</v>
      </c>
      <c r="CE20" s="167" t="str">
        <f t="array" ref="CE20">IFERROR(IF(LEN($AD20)=0,"",IF(CE$7="h","h",INDEX($W$11:$W$25,SMALL(IF((CE$8&gt;=$L$11:$L$25)*(CE$8&lt;=$S$11:$S$25)*($D$11:$D$25=$AD20)*($C$11:$C$25=1),ROW($W$11:$W$25)-ROW(INDEX($W$11:$W$25,1,1))+1),1)))),"")</f>
        <v>h</v>
      </c>
      <c r="CF20" s="167" t="str">
        <f t="array" ref="CF20">IFERROR(IF(LEN($AD20)=0,"",IF(CF$7="h","h",INDEX($W$11:$W$25,SMALL(IF((CF$8&gt;=$L$11:$L$25)*(CF$8&lt;=$S$11:$S$25)*($D$11:$D$25=$AD20)*($C$11:$C$25=1),ROW($W$11:$W$25)-ROW(INDEX($W$11:$W$25,1,1))+1),1)))),"")</f>
        <v/>
      </c>
      <c r="CG20" s="167" t="str">
        <f t="array" ref="CG20">IFERROR(IF(LEN($AD20)=0,"",IF(CG$7="h","h",INDEX($W$11:$W$25,SMALL(IF((CG$8&gt;=$L$11:$L$25)*(CG$8&lt;=$S$11:$S$25)*($D$11:$D$25=$AD20)*($C$11:$C$25=1),ROW($W$11:$W$25)-ROW(INDEX($W$11:$W$25,1,1))+1),1)))),"")</f>
        <v/>
      </c>
      <c r="CH20" s="167" t="str">
        <f t="array" ref="CH20">IFERROR(IF(LEN($AD20)=0,"",IF(CH$7="h","h",INDEX($W$11:$W$25,SMALL(IF((CH$8&gt;=$L$11:$L$25)*(CH$8&lt;=$S$11:$S$25)*($D$11:$D$25=$AD20)*($C$11:$C$25=1),ROW($W$11:$W$25)-ROW(INDEX($W$11:$W$25,1,1))+1),1)))),"")</f>
        <v/>
      </c>
      <c r="CI20" s="167" t="str">
        <f t="array" ref="CI20">IFERROR(IF(LEN($AD20)=0,"",IF(CI$7="h","h",INDEX($W$11:$W$25,SMALL(IF((CI$8&gt;=$L$11:$L$25)*(CI$8&lt;=$S$11:$S$25)*($D$11:$D$25=$AD20)*($C$11:$C$25=1),ROW($W$11:$W$25)-ROW(INDEX($W$11:$W$25,1,1))+1),1)))),"")</f>
        <v/>
      </c>
      <c r="CJ20" s="167" t="str">
        <f t="array" ref="CJ20">IFERROR(IF(LEN($AD20)=0,"",IF(CJ$7="h","h",INDEX($W$11:$W$25,SMALL(IF((CJ$8&gt;=$L$11:$L$25)*(CJ$8&lt;=$S$11:$S$25)*($D$11:$D$25=$AD20)*($C$11:$C$25=1),ROW($W$11:$W$25)-ROW(INDEX($W$11:$W$25,1,1))+1),1)))),"")</f>
        <v>h</v>
      </c>
      <c r="CK20" s="167" t="str">
        <f t="array" ref="CK20">IFERROR(IF(LEN($AD20)=0,"",IF(CK$7="h","h",INDEX($W$11:$W$25,SMALL(IF((CK$8&gt;=$L$11:$L$25)*(CK$8&lt;=$S$11:$S$25)*($D$11:$D$25=$AD20)*($C$11:$C$25=1),ROW($W$11:$W$25)-ROW(INDEX($W$11:$W$25,1,1))+1),1)))),"")</f>
        <v>h</v>
      </c>
      <c r="CL20" s="167" t="str">
        <f t="array" ref="CL20">IFERROR(IF(LEN($AD20)=0,"",IF(CL$7="h","h",INDEX($W$11:$W$25,SMALL(IF((CL$8&gt;=$L$11:$L$25)*(CL$8&lt;=$S$11:$S$25)*($D$11:$D$25=$AD20)*($C$11:$C$25=1),ROW($W$11:$W$25)-ROW(INDEX($W$11:$W$25,1,1))+1),1)))),"")</f>
        <v/>
      </c>
      <c r="CM20" s="167" t="str">
        <f t="array" ref="CM20">IFERROR(IF(LEN($AD20)=0,"",IF(CM$7="h","h",INDEX($W$11:$W$25,SMALL(IF((CM$8&gt;=$L$11:$L$25)*(CM$8&lt;=$S$11:$S$25)*($D$11:$D$25=$AD20)*($C$11:$C$25=1),ROW($W$11:$W$25)-ROW(INDEX($W$11:$W$25,1,1))+1),1)))),"")</f>
        <v/>
      </c>
      <c r="CN20" s="167" t="str">
        <f t="array" ref="CN20">IFERROR(IF(LEN($AD20)=0,"",IF(CN$7="h","h",INDEX($W$11:$W$25,SMALL(IF((CN$8&gt;=$L$11:$L$25)*(CN$8&lt;=$S$11:$S$25)*($D$11:$D$25=$AD20)*($C$11:$C$25=1),ROW($W$11:$W$25)-ROW(INDEX($W$11:$W$25,1,1))+1),1)))),"")</f>
        <v/>
      </c>
      <c r="CO20" s="167" t="str">
        <f t="array" ref="CO20">IFERROR(IF(LEN($AD20)=0,"",IF(CO$7="h","h",INDEX($W$11:$W$25,SMALL(IF((CO$8&gt;=$L$11:$L$25)*(CO$8&lt;=$S$11:$S$25)*($D$11:$D$25=$AD20)*($C$11:$C$25=1),ROW($W$11:$W$25)-ROW(INDEX($W$11:$W$25,1,1))+1),1)))),"")</f>
        <v/>
      </c>
      <c r="CP20" s="15"/>
      <c r="CQ20" s="16">
        <v>8</v>
      </c>
      <c r="CR20" s="17">
        <f t="shared" si="20"/>
        <v>44774</v>
      </c>
      <c r="CS20" s="15"/>
      <c r="CT20" s="16">
        <f t="shared" si="17"/>
        <v>0</v>
      </c>
      <c r="CU20" s="16">
        <f>IFERROR(IF(OR(F20=Employee!$G$8,U20=Employee!$G$8),1,0),0)</f>
        <v>1</v>
      </c>
      <c r="CV20" s="16">
        <f t="shared" si="18"/>
        <v>0</v>
      </c>
      <c r="CW20" s="15"/>
      <c r="CX20" s="77" t="str">
        <f>IFERROR(IF(Employee!C16="","",IF(OR(COUNTIF(Holidays,Employee!C16)&gt;0,CX$14="h"),"h","")),"")</f>
        <v>h</v>
      </c>
      <c r="CY20" s="316" t="str">
        <f>IFERROR(IF(Employee!D16="","",IF(OR(COUNTIF(Holidays,Employee!D16)&gt;0,CY$14="h"),"h","")),"")</f>
        <v/>
      </c>
      <c r="CZ20" s="316" t="str">
        <f>IFERROR(IF(Employee!E16="","",IF(OR(COUNTIF(Holidays,Employee!E16)&gt;0,CZ$14="h"),"h","")),"")</f>
        <v/>
      </c>
      <c r="DA20" s="317" t="str">
        <f>IFERROR(IF(Employee!F16="","",IF(OR(COUNTIF(Holidays,Employee!F16)&gt;0,DA$14="h"),"h","")),"")</f>
        <v/>
      </c>
      <c r="DB20" s="77" t="str">
        <f>IFERROR(IF(Employee!G16="","",IF(OR(COUNTIF(Holidays,Employee!G16)&gt;0,DB$14="h"),"h","")),"")</f>
        <v/>
      </c>
      <c r="DC20" s="77" t="str">
        <f>IFERROR(IF(Employee!H16="","",IF(OR(COUNTIF(Holidays,Employee!H16)&gt;0,DC$14="h"),"h","")),"")</f>
        <v>h</v>
      </c>
      <c r="DD20" s="77" t="str">
        <f>IFERROR(IF(Employee!I16="","",IF(OR(COUNTIF(Holidays,Employee!I16)&gt;0,DD$14="h"),"h","")),"")</f>
        <v>h</v>
      </c>
      <c r="DE20" s="78"/>
      <c r="DF20" s="77" t="str">
        <f>IFERROR(IF(Employee!K16="","",IF(OR(COUNTIF(Holidays,Employee!K16)&gt;0,DF$14="h"),"h","")),"")</f>
        <v>h</v>
      </c>
      <c r="DG20" s="77" t="str">
        <f>IFERROR(IF(Employee!L16="","",IF(OR(COUNTIF(Holidays,Employee!L16)&gt;0,DG$14="h"),"h","")),"")</f>
        <v/>
      </c>
      <c r="DH20" s="77" t="str">
        <f>IFERROR(IF(Employee!M16="","",IF(OR(COUNTIF(Holidays,Employee!M16)&gt;0,DH$14="h"),"h","")),"")</f>
        <v/>
      </c>
      <c r="DI20" s="77" t="str">
        <f>IFERROR(IF(Employee!N16="","",IF(OR(COUNTIF(Holidays,Employee!N16)&gt;0,DI$14="h"),"h","")),"")</f>
        <v/>
      </c>
      <c r="DJ20" s="77" t="str">
        <f>IFERROR(IF(Employee!O16="","",IF(OR(COUNTIF(Holidays,Employee!O16)&gt;0,DJ$14="h"),"h","")),"")</f>
        <v/>
      </c>
      <c r="DK20" s="77" t="str">
        <f>IFERROR(IF(Employee!P16="","",IF(OR(COUNTIF(Holidays,Employee!P16)&gt;0,DK$14="h"),"h","")),"")</f>
        <v>h</v>
      </c>
      <c r="DL20" s="77" t="str">
        <f>IFERROR(IF(Employee!Q16="","",IF(OR(COUNTIF(Holidays,Employee!Q16)&gt;0,DL$14="h"),"h","")),"")</f>
        <v>h</v>
      </c>
      <c r="DM20" s="78"/>
      <c r="DN20" s="77" t="str">
        <f>IFERROR(IF(Employee!S16="","",IF(OR(COUNTIF(Holidays,Employee!S16)&gt;0,DN$14="h"),"h","")),"")</f>
        <v/>
      </c>
      <c r="DO20" s="77" t="str">
        <f>IFERROR(IF(Employee!T16="","",IF(OR(COUNTIF(Holidays,Employee!T16)&gt;0,DO$14="h"),"h","")),"")</f>
        <v/>
      </c>
      <c r="DP20" s="77" t="str">
        <f>IFERROR(IF(Employee!U16="","",IF(OR(COUNTIF(Holidays,Employee!U16)&gt;0,DP$14="h"),"h","")),"")</f>
        <v/>
      </c>
      <c r="DQ20" s="77" t="str">
        <f>IFERROR(IF(Employee!V16="","",IF(OR(COUNTIF(Holidays,Employee!V16)&gt;0,DQ$14="h"),"h","")),"")</f>
        <v/>
      </c>
      <c r="DR20" s="77" t="str">
        <f>IFERROR(IF(Employee!W16="","",IF(OR(COUNTIF(Holidays,Employee!W16)&gt;0,DR$14="h"),"h","")),"")</f>
        <v/>
      </c>
      <c r="DS20" s="77" t="str">
        <f>IFERROR(IF(Employee!X16="","",IF(OR(COUNTIF(Holidays,Employee!X16)&gt;0,DS$14="h"),"h","")),"")</f>
        <v>h</v>
      </c>
      <c r="DT20" s="77" t="str">
        <f>IFERROR(IF(Employee!Y16="","",IF(OR(COUNTIF(Holidays,Employee!Y16)&gt;0,DT$14="h"),"h","")),"")</f>
        <v>h</v>
      </c>
      <c r="DU20" s="79"/>
      <c r="DV20" s="77" t="str">
        <f>IFERROR(IF(Employee!AA16="","",IF(OR(COUNTIF(Holidays,Employee!AA16)&gt;0,DV$14="h"),"h","")),"")</f>
        <v/>
      </c>
      <c r="DW20" s="77" t="str">
        <f>IFERROR(IF(Employee!AB16="","",IF(OR(COUNTIF(Holidays,Employee!AB16)&gt;0,DW$14="h"),"h","")),"")</f>
        <v/>
      </c>
      <c r="DX20" s="77" t="str">
        <f>IFERROR(IF(Employee!AC16="","",IF(OR(COUNTIF(Holidays,Employee!AC16)&gt;0,DX$14="h"),"h","")),"")</f>
        <v/>
      </c>
      <c r="DY20" s="77" t="str">
        <f>IFERROR(IF(Employee!AD16="","",IF(OR(COUNTIF(Holidays,Employee!AD16)&gt;0,DY$14="h"),"h","")),"")</f>
        <v/>
      </c>
      <c r="DZ20" s="77" t="str">
        <f>IFERROR(IF(Employee!AE16="","",IF(OR(COUNTIF(Holidays,Employee!AE16)&gt;0,DZ$14="h"),"h","")),"")</f>
        <v/>
      </c>
      <c r="EA20" s="77" t="str">
        <f>IFERROR(IF(Employee!AF16="","",IF(OR(COUNTIF(Holidays,Employee!AF16)&gt;0,EA$14="h"),"h","")),"")</f>
        <v>h</v>
      </c>
      <c r="EB20" s="77" t="str">
        <f>IFERROR(IF(Employee!AG16="","",IF(OR(COUNTIF(Holidays,Employee!AG16)&gt;0,EB$14="h"),"h","")),"")</f>
        <v>h</v>
      </c>
      <c r="EC20" s="15"/>
      <c r="ED20" s="16" t="str">
        <f>IFERROR(IF(EE20="","",MATCH(EE20,Entitlement!$B$8:$K$8,0)),"")</f>
        <v/>
      </c>
      <c r="EE20" s="16" t="str">
        <f>IFERROR(IF(Dashboard!L26="","",Dashboard!L26),"")</f>
        <v/>
      </c>
      <c r="EF20" s="16">
        <f>IFERROR(INDEX(TableEntitlements1[],$CT$6,$ED20),0)</f>
        <v>0</v>
      </c>
      <c r="EG20" s="16">
        <f>IFERROR(INDEX(TableEntitlements2[],$CT$6,$ED20),0)</f>
        <v>0</v>
      </c>
      <c r="EH20" s="16">
        <f>IFERROR(INDEX(TableEntitlements3[],$CT$6,$ED20),0)</f>
        <v>0</v>
      </c>
      <c r="EI20" s="16">
        <f>IFERROR(INDEX(TableEntitlements4[],$CT$6,$ED20),0)</f>
        <v>0</v>
      </c>
      <c r="EJ20" s="16">
        <f>IFERROR(INDEX(TableEntitlements5[],$CT$6,$ED20),0)</f>
        <v>0</v>
      </c>
      <c r="EK20" s="16">
        <f>IFERROR(INDEX(TableEntitlements6[],$CT$6,$ED20),0)</f>
        <v>0</v>
      </c>
      <c r="EL20" s="16">
        <f>IFERROR(INDEX(TableEntitlements7[],$CT$6,$ED20),0)</f>
        <v>0</v>
      </c>
      <c r="EM20" s="16">
        <f>IFERROR(INDEX(TableEntitlements8[],$CT$6,$ED20),0)</f>
        <v>0</v>
      </c>
      <c r="EN20" s="16">
        <f>IFERROR(INDEX(TableEntitlements9[],$CT$6,$ED20),0)</f>
        <v>0</v>
      </c>
      <c r="EO20" s="16">
        <f>IFERROR(INDEX(TableEntitlements10[],$CT$6,$ED20),0)</f>
        <v>0</v>
      </c>
      <c r="EP20" s="88"/>
      <c r="EQ20" s="66">
        <f>IFERROR(IF(OR(LEN(Calendar!$I$5)=0,Calendar!$I$5="All"),1,IF($V20=Calendar!$I$5,1,0)),0)</f>
        <v>1</v>
      </c>
      <c r="ER20" s="16">
        <f>IFERROR(IF(OR(LEN(Calendar!$I$7)=0,Calendar!$I$7="All"),1,IF($E20=Calendar!$I$7,1,0)),0)</f>
        <v>1</v>
      </c>
      <c r="ES20" s="18">
        <f t="shared" si="19"/>
        <v>1</v>
      </c>
      <c r="ET20" s="307"/>
      <c r="EU20" s="66">
        <v>4</v>
      </c>
      <c r="EV20" s="88"/>
      <c r="EW20" s="88"/>
      <c r="EX20" s="88"/>
      <c r="EY20" s="88"/>
      <c r="EZ20" s="88"/>
      <c r="FA20" s="18">
        <v>7</v>
      </c>
      <c r="FB20" s="16" t="s">
        <v>47</v>
      </c>
      <c r="FC20" s="16" t="s">
        <v>69</v>
      </c>
      <c r="FD20" s="16">
        <v>31</v>
      </c>
      <c r="FE20" s="15"/>
      <c r="FF20" s="16">
        <v>8</v>
      </c>
      <c r="FG20" s="16">
        <v>8</v>
      </c>
      <c r="FH20" s="16">
        <f t="shared" si="25"/>
        <v>2029</v>
      </c>
      <c r="FI20" s="15"/>
      <c r="FJ20" s="68" t="str">
        <f>IF(Dashboard!F27="","",Dashboard!F27)</f>
        <v/>
      </c>
    </row>
    <row r="21" spans="2:168" ht="15" customHeight="1" x14ac:dyDescent="0.25">
      <c r="B21" s="375">
        <v>11</v>
      </c>
      <c r="C21" s="375">
        <f>IFERROR(IF(OR(INDEX(TableReg[],$B21,D$9)="",INDEX(TableReg[],$B21,E$9)="",INDEX(TableReg[],$B21,F$9)="",INDEX(TableReg[],$B21,G$9)="",INDEX(TableReg[],$B21,H$9)=""),0,1),"")</f>
        <v>1</v>
      </c>
      <c r="D21" s="69" t="str">
        <f>IFERROR(IF($C21=1,INDEX(TableReg[],$B21,D$9),""),"")</f>
        <v>Adalynn Turner</v>
      </c>
      <c r="E21" s="68" t="str">
        <f>IFERROR(IF($C21=1,INDEX(TableReg[],$B21,E$9),""),"")</f>
        <v>Other</v>
      </c>
      <c r="F21" s="68">
        <f>IFERROR(IF($C21=1,INDEX(TableReg[],$B21,F$9),""),"")</f>
        <v>2022</v>
      </c>
      <c r="G21" s="68">
        <f>IFERROR(IF($C21=1,INDEX(TableReg[],$B21,G$9),""),"")</f>
        <v>5</v>
      </c>
      <c r="H21" s="68">
        <f>IFERROR(IF($C21=1,INDEX(TableReg[],$B21,H$9),""),"")</f>
        <v>10</v>
      </c>
      <c r="I21" s="368">
        <f>IFERROR(IF($C21&lt;&gt;1,"",INDEX(TableReg[],$B21,J$9)),"")</f>
        <v>5</v>
      </c>
      <c r="J21" s="368">
        <f t="shared" si="4"/>
        <v>5</v>
      </c>
      <c r="K21" s="68" t="str">
        <f>IFERROR(IF(INDEX(TableReg[],$B21,K$9)="","",INDEX(TableReg[],$B21,K$9)),"")</f>
        <v/>
      </c>
      <c r="L21" s="369">
        <f t="shared" si="5"/>
        <v>44691</v>
      </c>
      <c r="M21" s="369" t="str">
        <f t="shared" si="6"/>
        <v>Tue</v>
      </c>
      <c r="N21" s="369" t="str">
        <f>IFERROR(IF(OR(COUNTIF(Holidays,L21)&gt;0,INDEX(Dashboard!$I$20:$I$26,MATCH(M21,Dashboard!$H$20:$H$26,0))="No"),"h",""),"")</f>
        <v/>
      </c>
      <c r="O21" s="369">
        <f t="shared" si="7"/>
        <v>44698</v>
      </c>
      <c r="P21" s="369" t="str">
        <f t="shared" si="8"/>
        <v>Tue</v>
      </c>
      <c r="Q21" s="369" t="str">
        <f>IFERROR(IF(OR(COUNTIF(Holidays,O21)&gt;0,INDEX(Dashboard!$I$20:$I$26,MATCH(P21,Dashboard!$H$20:$H$26,0))="No"),"h",""),"")</f>
        <v/>
      </c>
      <c r="R21" s="369">
        <f t="shared" si="9"/>
        <v>44698</v>
      </c>
      <c r="S21" s="370">
        <f t="shared" si="10"/>
        <v>44697</v>
      </c>
      <c r="T21" s="167">
        <f t="shared" si="11"/>
        <v>5</v>
      </c>
      <c r="U21" s="68">
        <f t="shared" si="12"/>
        <v>2022</v>
      </c>
      <c r="V21" s="167" t="str">
        <f>IFERROR(IF(INDEX(EmployeeList!$C$7:$C$21,MATCH(D21,EmployeeList!$B$7:$B$21,0))="","",INDEX(EmployeeList!$C$7:$C$21,MATCH(D21,EmployeeList!$B$7:$B$21,0))),"")</f>
        <v>Sales</v>
      </c>
      <c r="W21" s="68">
        <f t="shared" si="13"/>
        <v>4</v>
      </c>
      <c r="X21" s="68" t="str">
        <f>IFERROR(IF(C21&lt;&gt;1,"",IF(Calendar!$M$7=$EX$18,Calc!D21&amp;" - "&amp;Calc!V21,IF(Calendar!$M$7=$EX$19,Calc!D21&amp;" - "&amp;Calc!E21,Calc!D21))),"")</f>
        <v>Adalynn Turner</v>
      </c>
      <c r="Y21" s="68" t="str">
        <f t="shared" si="14"/>
        <v>Same</v>
      </c>
      <c r="Z21" s="382">
        <f t="shared" si="15"/>
        <v>5</v>
      </c>
      <c r="AA21" s="381">
        <f t="shared" si="16"/>
        <v>0</v>
      </c>
      <c r="AB21" s="15"/>
      <c r="AC21" s="67">
        <v>11</v>
      </c>
      <c r="AD21" s="69" t="str">
        <f>IFERROR(IF(INDEX(TableEmployeeList[],$AC21,$AD$9)="","",INDEX(TableEmployeeList[],$AC21,$AD$9)),"")</f>
        <v/>
      </c>
      <c r="AE21" s="68" t="str">
        <f t="array" ref="AE21">IFERROR(IF(LEN($AD21)=0,"",IF(AE$7="h","h",INDEX($W$11:$W$25,SMALL(IF((AE$8&gt;=$L$11:$L$25)*(AE$8&lt;=$S$11:$S$25)*($D$11:$D$25=$AD21)*($C$11:$C$25=1),ROW($W$11:$W$25)-ROW(INDEX($W$11:$W$25,1,1))+1),1)))),"")</f>
        <v/>
      </c>
      <c r="AF21" s="68" t="str">
        <f t="array" ref="AF21">IFERROR(IF(LEN($AD21)=0,"",IF(AF$7="h","h",INDEX($W$11:$W$25,SMALL(IF((AF$8&gt;=$L$11:$L$25)*(AF$8&lt;=$S$11:$S$25)*($D$11:$D$25=$AD21)*($C$11:$C$25=1),ROW($W$11:$W$25)-ROW(INDEX($W$11:$W$25,1,1))+1),1)))),"")</f>
        <v/>
      </c>
      <c r="AG21" s="68" t="str">
        <f t="array" ref="AG21">IFERROR(IF(LEN($AD21)=0,"",IF(AG$7="h","h",INDEX($W$11:$W$25,SMALL(IF((AG$8&gt;=$L$11:$L$25)*(AG$8&lt;=$S$11:$S$25)*($D$11:$D$25=$AD21)*($C$11:$C$25=1),ROW($W$11:$W$25)-ROW(INDEX($W$11:$W$25,1,1))+1),1)))),"")</f>
        <v/>
      </c>
      <c r="AH21" s="68" t="str">
        <f t="array" ref="AH21">IFERROR(IF(LEN($AD21)=0,"",IF(AH$7="h","h",INDEX($W$11:$W$25,SMALL(IF((AH$8&gt;=$L$11:$L$25)*(AH$8&lt;=$S$11:$S$25)*($D$11:$D$25=$AD21)*($C$11:$C$25=1),ROW($W$11:$W$25)-ROW(INDEX($W$11:$W$25,1,1))+1),1)))),"")</f>
        <v/>
      </c>
      <c r="AI21" s="68" t="str">
        <f t="array" ref="AI21">IFERROR(IF(LEN($AD21)=0,"",IF(AI$7="h","h",INDEX($W$11:$W$25,SMALL(IF((AI$8&gt;=$L$11:$L$25)*(AI$8&lt;=$S$11:$S$25)*($D$11:$D$25=$AD21)*($C$11:$C$25=1),ROW($W$11:$W$25)-ROW(INDEX($W$11:$W$25,1,1))+1),1)))),"")</f>
        <v/>
      </c>
      <c r="AJ21" s="68" t="str">
        <f t="array" ref="AJ21">IFERROR(IF(LEN($AD21)=0,"",IF(AJ$7="h","h",INDEX($W$11:$W$25,SMALL(IF((AJ$8&gt;=$L$11:$L$25)*(AJ$8&lt;=$S$11:$S$25)*($D$11:$D$25=$AD21)*($C$11:$C$25=1),ROW($W$11:$W$25)-ROW(INDEX($W$11:$W$25,1,1))+1),1)))),"")</f>
        <v/>
      </c>
      <c r="AK21" s="68" t="str">
        <f t="array" ref="AK21">IFERROR(IF(LEN($AD21)=0,"",IF(AK$7="h","h",INDEX($W$11:$W$25,SMALL(IF((AK$8&gt;=$L$11:$L$25)*(AK$8&lt;=$S$11:$S$25)*($D$11:$D$25=$AD21)*($C$11:$C$25=1),ROW($W$11:$W$25)-ROW(INDEX($W$11:$W$25,1,1))+1),1)))),"")</f>
        <v/>
      </c>
      <c r="AL21" s="68" t="str">
        <f t="array" ref="AL21">IFERROR(IF(LEN($AD21)=0,"",IF(AL$7="h","h",INDEX($W$11:$W$25,SMALL(IF((AL$8&gt;=$L$11:$L$25)*(AL$8&lt;=$S$11:$S$25)*($D$11:$D$25=$AD21)*($C$11:$C$25=1),ROW($W$11:$W$25)-ROW(INDEX($W$11:$W$25,1,1))+1),1)))),"")</f>
        <v/>
      </c>
      <c r="AM21" s="68" t="str">
        <f t="array" ref="AM21">IFERROR(IF(LEN($AD21)=0,"",IF(AM$7="h","h",INDEX($W$11:$W$25,SMALL(IF((AM$8&gt;=$L$11:$L$25)*(AM$8&lt;=$S$11:$S$25)*($D$11:$D$25=$AD21)*($C$11:$C$25=1),ROW($W$11:$W$25)-ROW(INDEX($W$11:$W$25,1,1))+1),1)))),"")</f>
        <v/>
      </c>
      <c r="AN21" s="68" t="str">
        <f t="array" ref="AN21">IFERROR(IF(LEN($AD21)=0,"",IF(AN$7="h","h",INDEX($W$11:$W$25,SMALL(IF((AN$8&gt;=$L$11:$L$25)*(AN$8&lt;=$S$11:$S$25)*($D$11:$D$25=$AD21)*($C$11:$C$25=1),ROW($W$11:$W$25)-ROW(INDEX($W$11:$W$25,1,1))+1),1)))),"")</f>
        <v/>
      </c>
      <c r="AO21" s="68" t="str">
        <f t="array" ref="AO21">IFERROR(IF(LEN($AD21)=0,"",IF(AO$7="h","h",INDEX($W$11:$W$25,SMALL(IF((AO$8&gt;=$L$11:$L$25)*(AO$8&lt;=$S$11:$S$25)*($D$11:$D$25=$AD21)*($C$11:$C$25=1),ROW($W$11:$W$25)-ROW(INDEX($W$11:$W$25,1,1))+1),1)))),"")</f>
        <v/>
      </c>
      <c r="AP21" s="68" t="str">
        <f t="array" ref="AP21">IFERROR(IF(LEN($AD21)=0,"",IF(AP$7="h","h",INDEX($W$11:$W$25,SMALL(IF((AP$8&gt;=$L$11:$L$25)*(AP$8&lt;=$S$11:$S$25)*($D$11:$D$25=$AD21)*($C$11:$C$25=1),ROW($W$11:$W$25)-ROW(INDEX($W$11:$W$25,1,1))+1),1)))),"")</f>
        <v/>
      </c>
      <c r="AQ21" s="68" t="str">
        <f t="array" ref="AQ21">IFERROR(IF(LEN($AD21)=0,"",IF(AQ$7="h","h",INDEX($W$11:$W$25,SMALL(IF((AQ$8&gt;=$L$11:$L$25)*(AQ$8&lt;=$S$11:$S$25)*($D$11:$D$25=$AD21)*($C$11:$C$25=1),ROW($W$11:$W$25)-ROW(INDEX($W$11:$W$25,1,1))+1),1)))),"")</f>
        <v/>
      </c>
      <c r="AR21" s="68" t="str">
        <f t="array" ref="AR21">IFERROR(IF(LEN($AD21)=0,"",IF(AR$7="h","h",INDEX($W$11:$W$25,SMALL(IF((AR$8&gt;=$L$11:$L$25)*(AR$8&lt;=$S$11:$S$25)*($D$11:$D$25=$AD21)*($C$11:$C$25=1),ROW($W$11:$W$25)-ROW(INDEX($W$11:$W$25,1,1))+1),1)))),"")</f>
        <v/>
      </c>
      <c r="AS21" s="68" t="str">
        <f t="array" ref="AS21">IFERROR(IF(LEN($AD21)=0,"",IF(AS$7="h","h",INDEX($W$11:$W$25,SMALL(IF((AS$8&gt;=$L$11:$L$25)*(AS$8&lt;=$S$11:$S$25)*($D$11:$D$25=$AD21)*($C$11:$C$25=1),ROW($W$11:$W$25)-ROW(INDEX($W$11:$W$25,1,1))+1),1)))),"")</f>
        <v/>
      </c>
      <c r="AT21" s="68" t="str">
        <f t="array" ref="AT21">IFERROR(IF(LEN($AD21)=0,"",IF(AT$7="h","h",INDEX($W$11:$W$25,SMALL(IF((AT$8&gt;=$L$11:$L$25)*(AT$8&lt;=$S$11:$S$25)*($D$11:$D$25=$AD21)*($C$11:$C$25=1),ROW($W$11:$W$25)-ROW(INDEX($W$11:$W$25,1,1))+1),1)))),"")</f>
        <v/>
      </c>
      <c r="AU21" s="68" t="str">
        <f t="array" ref="AU21">IFERROR(IF(LEN($AD21)=0,"",IF(AU$7="h","h",INDEX($W$11:$W$25,SMALL(IF((AU$8&gt;=$L$11:$L$25)*(AU$8&lt;=$S$11:$S$25)*($D$11:$D$25=$AD21)*($C$11:$C$25=1),ROW($W$11:$W$25)-ROW(INDEX($W$11:$W$25,1,1))+1),1)))),"")</f>
        <v/>
      </c>
      <c r="AV21" s="68" t="str">
        <f t="array" ref="AV21">IFERROR(IF(LEN($AD21)=0,"",IF(AV$7="h","h",INDEX($W$11:$W$25,SMALL(IF((AV$8&gt;=$L$11:$L$25)*(AV$8&lt;=$S$11:$S$25)*($D$11:$D$25=$AD21)*($C$11:$C$25=1),ROW($W$11:$W$25)-ROW(INDEX($W$11:$W$25,1,1))+1),1)))),"")</f>
        <v/>
      </c>
      <c r="AW21" s="68" t="str">
        <f t="array" ref="AW21">IFERROR(IF(LEN($AD21)=0,"",IF(AW$7="h","h",INDEX($W$11:$W$25,SMALL(IF((AW$8&gt;=$L$11:$L$25)*(AW$8&lt;=$S$11:$S$25)*($D$11:$D$25=$AD21)*($C$11:$C$25=1),ROW($W$11:$W$25)-ROW(INDEX($W$11:$W$25,1,1))+1),1)))),"")</f>
        <v/>
      </c>
      <c r="AX21" s="68" t="str">
        <f t="array" ref="AX21">IFERROR(IF(LEN($AD21)=0,"",IF(AX$7="h","h",INDEX($W$11:$W$25,SMALL(IF((AX$8&gt;=$L$11:$L$25)*(AX$8&lt;=$S$11:$S$25)*($D$11:$D$25=$AD21)*($C$11:$C$25=1),ROW($W$11:$W$25)-ROW(INDEX($W$11:$W$25,1,1))+1),1)))),"")</f>
        <v/>
      </c>
      <c r="AY21" s="68" t="str">
        <f t="array" ref="AY21">IFERROR(IF(LEN($AD21)=0,"",IF(AY$7="h","h",INDEX($W$11:$W$25,SMALL(IF((AY$8&gt;=$L$11:$L$25)*(AY$8&lt;=$S$11:$S$25)*($D$11:$D$25=$AD21)*($C$11:$C$25=1),ROW($W$11:$W$25)-ROW(INDEX($W$11:$W$25,1,1))+1),1)))),"")</f>
        <v/>
      </c>
      <c r="AZ21" s="68" t="str">
        <f t="array" ref="AZ21">IFERROR(IF(LEN($AD21)=0,"",IF(AZ$7="h","h",INDEX($W$11:$W$25,SMALL(IF((AZ$8&gt;=$L$11:$L$25)*(AZ$8&lt;=$S$11:$S$25)*($D$11:$D$25=$AD21)*($C$11:$C$25=1),ROW($W$11:$W$25)-ROW(INDEX($W$11:$W$25,1,1))+1),1)))),"")</f>
        <v/>
      </c>
      <c r="BA21" s="68" t="str">
        <f t="array" ref="BA21">IFERROR(IF(LEN($AD21)=0,"",IF(BA$7="h","h",INDEX($W$11:$W$25,SMALL(IF((BA$8&gt;=$L$11:$L$25)*(BA$8&lt;=$S$11:$S$25)*($D$11:$D$25=$AD21)*($C$11:$C$25=1),ROW($W$11:$W$25)-ROW(INDEX($W$11:$W$25,1,1))+1),1)))),"")</f>
        <v/>
      </c>
      <c r="BB21" s="68" t="str">
        <f t="array" ref="BB21">IFERROR(IF(LEN($AD21)=0,"",IF(BB$7="h","h",INDEX($W$11:$W$25,SMALL(IF((BB$8&gt;=$L$11:$L$25)*(BB$8&lt;=$S$11:$S$25)*($D$11:$D$25=$AD21)*($C$11:$C$25=1),ROW($W$11:$W$25)-ROW(INDEX($W$11:$W$25,1,1))+1),1)))),"")</f>
        <v/>
      </c>
      <c r="BC21" s="68" t="str">
        <f t="array" ref="BC21">IFERROR(IF(LEN($AD21)=0,"",IF(BC$7="h","h",INDEX($W$11:$W$25,SMALL(IF((BC$8&gt;=$L$11:$L$25)*(BC$8&lt;=$S$11:$S$25)*($D$11:$D$25=$AD21)*($C$11:$C$25=1),ROW($W$11:$W$25)-ROW(INDEX($W$11:$W$25,1,1))+1),1)))),"")</f>
        <v/>
      </c>
      <c r="BD21" s="68" t="str">
        <f t="array" ref="BD21">IFERROR(IF(LEN($AD21)=0,"",IF(BD$7="h","h",INDEX($W$11:$W$25,SMALL(IF((BD$8&gt;=$L$11:$L$25)*(BD$8&lt;=$S$11:$S$25)*($D$11:$D$25=$AD21)*($C$11:$C$25=1),ROW($W$11:$W$25)-ROW(INDEX($W$11:$W$25,1,1))+1),1)))),"")</f>
        <v/>
      </c>
      <c r="BE21" s="68" t="str">
        <f t="array" ref="BE21">IFERROR(IF(LEN($AD21)=0,"",IF(BE$7="h","h",INDEX($W$11:$W$25,SMALL(IF((BE$8&gt;=$L$11:$L$25)*(BE$8&lt;=$S$11:$S$25)*($D$11:$D$25=$AD21)*($C$11:$C$25=1),ROW($W$11:$W$25)-ROW(INDEX($W$11:$W$25,1,1))+1),1)))),"")</f>
        <v/>
      </c>
      <c r="BF21" s="68" t="str">
        <f t="array" ref="BF21">IFERROR(IF(LEN($AD21)=0,"",IF(BF$7="h","h",INDEX($W$11:$W$25,SMALL(IF((BF$8&gt;=$L$11:$L$25)*(BF$8&lt;=$S$11:$S$25)*($D$11:$D$25=$AD21)*($C$11:$C$25=1),ROW($W$11:$W$25)-ROW(INDEX($W$11:$W$25,1,1))+1),1)))),"")</f>
        <v/>
      </c>
      <c r="BG21" s="68" t="str">
        <f t="array" ref="BG21">IFERROR(IF(LEN($AD21)=0,"",IF(BG$7="h","h",INDEX($W$11:$W$25,SMALL(IF((BG$8&gt;=$L$11:$L$25)*(BG$8&lt;=$S$11:$S$25)*($D$11:$D$25=$AD21)*($C$11:$C$25=1),ROW($W$11:$W$25)-ROW(INDEX($W$11:$W$25,1,1))+1),1)))),"")</f>
        <v/>
      </c>
      <c r="BH21" s="68" t="str">
        <f t="array" ref="BH21">IFERROR(IF(LEN($AD21)=0,"",IF(BH$7="h","h",INDEX($W$11:$W$25,SMALL(IF((BH$8&gt;=$L$11:$L$25)*(BH$8&lt;=$S$11:$S$25)*($D$11:$D$25=$AD21)*($C$11:$C$25=1),ROW($W$11:$W$25)-ROW(INDEX($W$11:$W$25,1,1))+1),1)))),"")</f>
        <v/>
      </c>
      <c r="BI21" s="70" t="str">
        <f t="array" ref="BI21">IFERROR(IF(LEN($AD21)=0,"",IF(BI$7="h","h",INDEX($W$11:$W$25,SMALL(IF((BI$8&gt;=$L$11:$L$25)*(BI$8&lt;=$S$11:$S$25)*($D$11:$D$25=$AD21)*($C$11:$C$25=1),ROW($W$11:$W$25)-ROW(INDEX($W$11:$W$25,1,1))+1),1)))),"")</f>
        <v/>
      </c>
      <c r="BJ21" s="536" t="str">
        <f t="array" ref="BJ21">IFERROR(IF(LEN($AD21)=0,"",IF(BJ$7="h","h",INDEX($W$11:$W$25,SMALL(IF((BJ$8&gt;=$L$11:$L$25)*(BJ$8&lt;=$S$11:$S$25)*($D$11:$D$25=$AD21)*($C$11:$C$25=1),ROW($W$11:$W$25)-ROW(INDEX($W$11:$W$25,1,1))+1),1)))),"")</f>
        <v/>
      </c>
      <c r="BK21" s="167" t="str">
        <f t="array" ref="BK21">IFERROR(IF(LEN($AD21)=0,"",IF(BK$7="h","h",INDEX($W$11:$W$25,SMALL(IF((BK$8&gt;=$L$11:$L$25)*(BK$8&lt;=$S$11:$S$25)*($D$11:$D$25=$AD21)*($C$11:$C$25=1),ROW($W$11:$W$25)-ROW(INDEX($W$11:$W$25,1,1))+1),1)))),"")</f>
        <v/>
      </c>
      <c r="BL21" s="167" t="str">
        <f t="array" ref="BL21">IFERROR(IF(LEN($AD21)=0,"",IF(BL$7="h","h",INDEX($W$11:$W$25,SMALL(IF((BL$8&gt;=$L$11:$L$25)*(BL$8&lt;=$S$11:$S$25)*($D$11:$D$25=$AD21)*($C$11:$C$25=1),ROW($W$11:$W$25)-ROW(INDEX($W$11:$W$25,1,1))+1),1)))),"")</f>
        <v/>
      </c>
      <c r="BM21" s="167" t="str">
        <f t="array" ref="BM21">IFERROR(IF(LEN($AD21)=0,"",IF(BM$7="h","h",INDEX($W$11:$W$25,SMALL(IF((BM$8&gt;=$L$11:$L$25)*(BM$8&lt;=$S$11:$S$25)*($D$11:$D$25=$AD21)*($C$11:$C$25=1),ROW($W$11:$W$25)-ROW(INDEX($W$11:$W$25,1,1))+1),1)))),"")</f>
        <v/>
      </c>
      <c r="BN21" s="167" t="str">
        <f t="array" ref="BN21">IFERROR(IF(LEN($AD21)=0,"",IF(BN$7="h","h",INDEX($W$11:$W$25,SMALL(IF((BN$8&gt;=$L$11:$L$25)*(BN$8&lt;=$S$11:$S$25)*($D$11:$D$25=$AD21)*($C$11:$C$25=1),ROW($W$11:$W$25)-ROW(INDEX($W$11:$W$25,1,1))+1),1)))),"")</f>
        <v/>
      </c>
      <c r="BO21" s="167" t="str">
        <f t="array" ref="BO21">IFERROR(IF(LEN($AD21)=0,"",IF(BO$7="h","h",INDEX($W$11:$W$25,SMALL(IF((BO$8&gt;=$L$11:$L$25)*(BO$8&lt;=$S$11:$S$25)*($D$11:$D$25=$AD21)*($C$11:$C$25=1),ROW($W$11:$W$25)-ROW(INDEX($W$11:$W$25,1,1))+1),1)))),"")</f>
        <v/>
      </c>
      <c r="BP21" s="167" t="str">
        <f t="array" ref="BP21">IFERROR(IF(LEN($AD21)=0,"",IF(BP$7="h","h",INDEX($W$11:$W$25,SMALL(IF((BP$8&gt;=$L$11:$L$25)*(BP$8&lt;=$S$11:$S$25)*($D$11:$D$25=$AD21)*($C$11:$C$25=1),ROW($W$11:$W$25)-ROW(INDEX($W$11:$W$25,1,1))+1),1)))),"")</f>
        <v/>
      </c>
      <c r="BQ21" s="167" t="str">
        <f t="array" ref="BQ21">IFERROR(IF(LEN($AD21)=0,"",IF(BQ$7="h","h",INDEX($W$11:$W$25,SMALL(IF((BQ$8&gt;=$L$11:$L$25)*(BQ$8&lt;=$S$11:$S$25)*($D$11:$D$25=$AD21)*($C$11:$C$25=1),ROW($W$11:$W$25)-ROW(INDEX($W$11:$W$25,1,1))+1),1)))),"")</f>
        <v/>
      </c>
      <c r="BR21" s="167" t="str">
        <f t="array" ref="BR21">IFERROR(IF(LEN($AD21)=0,"",IF(BR$7="h","h",INDEX($W$11:$W$25,SMALL(IF((BR$8&gt;=$L$11:$L$25)*(BR$8&lt;=$S$11:$S$25)*($D$11:$D$25=$AD21)*($C$11:$C$25=1),ROW($W$11:$W$25)-ROW(INDEX($W$11:$W$25,1,1))+1),1)))),"")</f>
        <v/>
      </c>
      <c r="BS21" s="167" t="str">
        <f t="array" ref="BS21">IFERROR(IF(LEN($AD21)=0,"",IF(BS$7="h","h",INDEX($W$11:$W$25,SMALL(IF((BS$8&gt;=$L$11:$L$25)*(BS$8&lt;=$S$11:$S$25)*($D$11:$D$25=$AD21)*($C$11:$C$25=1),ROW($W$11:$W$25)-ROW(INDEX($W$11:$W$25,1,1))+1),1)))),"")</f>
        <v/>
      </c>
      <c r="BT21" s="167" t="str">
        <f t="array" ref="BT21">IFERROR(IF(LEN($AD21)=0,"",IF(BT$7="h","h",INDEX($W$11:$W$25,SMALL(IF((BT$8&gt;=$L$11:$L$25)*(BT$8&lt;=$S$11:$S$25)*($D$11:$D$25=$AD21)*($C$11:$C$25=1),ROW($W$11:$W$25)-ROW(INDEX($W$11:$W$25,1,1))+1),1)))),"")</f>
        <v/>
      </c>
      <c r="BU21" s="167" t="str">
        <f t="array" ref="BU21">IFERROR(IF(LEN($AD21)=0,"",IF(BU$7="h","h",INDEX($W$11:$W$25,SMALL(IF((BU$8&gt;=$L$11:$L$25)*(BU$8&lt;=$S$11:$S$25)*($D$11:$D$25=$AD21)*($C$11:$C$25=1),ROW($W$11:$W$25)-ROW(INDEX($W$11:$W$25,1,1))+1),1)))),"")</f>
        <v/>
      </c>
      <c r="BV21" s="167" t="str">
        <f t="array" ref="BV21">IFERROR(IF(LEN($AD21)=0,"",IF(BV$7="h","h",INDEX($W$11:$W$25,SMALL(IF((BV$8&gt;=$L$11:$L$25)*(BV$8&lt;=$S$11:$S$25)*($D$11:$D$25=$AD21)*($C$11:$C$25=1),ROW($W$11:$W$25)-ROW(INDEX($W$11:$W$25,1,1))+1),1)))),"")</f>
        <v/>
      </c>
      <c r="BW21" s="167" t="str">
        <f t="array" ref="BW21">IFERROR(IF(LEN($AD21)=0,"",IF(BW$7="h","h",INDEX($W$11:$W$25,SMALL(IF((BW$8&gt;=$L$11:$L$25)*(BW$8&lt;=$S$11:$S$25)*($D$11:$D$25=$AD21)*($C$11:$C$25=1),ROW($W$11:$W$25)-ROW(INDEX($W$11:$W$25,1,1))+1),1)))),"")</f>
        <v/>
      </c>
      <c r="BX21" s="167" t="str">
        <f t="array" ref="BX21">IFERROR(IF(LEN($AD21)=0,"",IF(BX$7="h","h",INDEX($W$11:$W$25,SMALL(IF((BX$8&gt;=$L$11:$L$25)*(BX$8&lt;=$S$11:$S$25)*($D$11:$D$25=$AD21)*($C$11:$C$25=1),ROW($W$11:$W$25)-ROW(INDEX($W$11:$W$25,1,1))+1),1)))),"")</f>
        <v/>
      </c>
      <c r="BY21" s="167" t="str">
        <f t="array" ref="BY21">IFERROR(IF(LEN($AD21)=0,"",IF(BY$7="h","h",INDEX($W$11:$W$25,SMALL(IF((BY$8&gt;=$L$11:$L$25)*(BY$8&lt;=$S$11:$S$25)*($D$11:$D$25=$AD21)*($C$11:$C$25=1),ROW($W$11:$W$25)-ROW(INDEX($W$11:$W$25,1,1))+1),1)))),"")</f>
        <v/>
      </c>
      <c r="BZ21" s="167" t="str">
        <f t="array" ref="BZ21">IFERROR(IF(LEN($AD21)=0,"",IF(BZ$7="h","h",INDEX($W$11:$W$25,SMALL(IF((BZ$8&gt;=$L$11:$L$25)*(BZ$8&lt;=$S$11:$S$25)*($D$11:$D$25=$AD21)*($C$11:$C$25=1),ROW($W$11:$W$25)-ROW(INDEX($W$11:$W$25,1,1))+1),1)))),"")</f>
        <v/>
      </c>
      <c r="CA21" s="167" t="str">
        <f t="array" ref="CA21">IFERROR(IF(LEN($AD21)=0,"",IF(CA$7="h","h",INDEX($W$11:$W$25,SMALL(IF((CA$8&gt;=$L$11:$L$25)*(CA$8&lt;=$S$11:$S$25)*($D$11:$D$25=$AD21)*($C$11:$C$25=1),ROW($W$11:$W$25)-ROW(INDEX($W$11:$W$25,1,1))+1),1)))),"")</f>
        <v/>
      </c>
      <c r="CB21" s="167" t="str">
        <f t="array" ref="CB21">IFERROR(IF(LEN($AD21)=0,"",IF(CB$7="h","h",INDEX($W$11:$W$25,SMALL(IF((CB$8&gt;=$L$11:$L$25)*(CB$8&lt;=$S$11:$S$25)*($D$11:$D$25=$AD21)*($C$11:$C$25=1),ROW($W$11:$W$25)-ROW(INDEX($W$11:$W$25,1,1))+1),1)))),"")</f>
        <v/>
      </c>
      <c r="CC21" s="167" t="str">
        <f t="array" ref="CC21">IFERROR(IF(LEN($AD21)=0,"",IF(CC$7="h","h",INDEX($W$11:$W$25,SMALL(IF((CC$8&gt;=$L$11:$L$25)*(CC$8&lt;=$S$11:$S$25)*($D$11:$D$25=$AD21)*($C$11:$C$25=1),ROW($W$11:$W$25)-ROW(INDEX($W$11:$W$25,1,1))+1),1)))),"")</f>
        <v/>
      </c>
      <c r="CD21" s="167" t="str">
        <f t="array" ref="CD21">IFERROR(IF(LEN($AD21)=0,"",IF(CD$7="h","h",INDEX($W$11:$W$25,SMALL(IF((CD$8&gt;=$L$11:$L$25)*(CD$8&lt;=$S$11:$S$25)*($D$11:$D$25=$AD21)*($C$11:$C$25=1),ROW($W$11:$W$25)-ROW(INDEX($W$11:$W$25,1,1))+1),1)))),"")</f>
        <v/>
      </c>
      <c r="CE21" s="167" t="str">
        <f t="array" ref="CE21">IFERROR(IF(LEN($AD21)=0,"",IF(CE$7="h","h",INDEX($W$11:$W$25,SMALL(IF((CE$8&gt;=$L$11:$L$25)*(CE$8&lt;=$S$11:$S$25)*($D$11:$D$25=$AD21)*($C$11:$C$25=1),ROW($W$11:$W$25)-ROW(INDEX($W$11:$W$25,1,1))+1),1)))),"")</f>
        <v/>
      </c>
      <c r="CF21" s="167" t="str">
        <f t="array" ref="CF21">IFERROR(IF(LEN($AD21)=0,"",IF(CF$7="h","h",INDEX($W$11:$W$25,SMALL(IF((CF$8&gt;=$L$11:$L$25)*(CF$8&lt;=$S$11:$S$25)*($D$11:$D$25=$AD21)*($C$11:$C$25=1),ROW($W$11:$W$25)-ROW(INDEX($W$11:$W$25,1,1))+1),1)))),"")</f>
        <v/>
      </c>
      <c r="CG21" s="167" t="str">
        <f t="array" ref="CG21">IFERROR(IF(LEN($AD21)=0,"",IF(CG$7="h","h",INDEX($W$11:$W$25,SMALL(IF((CG$8&gt;=$L$11:$L$25)*(CG$8&lt;=$S$11:$S$25)*($D$11:$D$25=$AD21)*($C$11:$C$25=1),ROW($W$11:$W$25)-ROW(INDEX($W$11:$W$25,1,1))+1),1)))),"")</f>
        <v/>
      </c>
      <c r="CH21" s="167" t="str">
        <f t="array" ref="CH21">IFERROR(IF(LEN($AD21)=0,"",IF(CH$7="h","h",INDEX($W$11:$W$25,SMALL(IF((CH$8&gt;=$L$11:$L$25)*(CH$8&lt;=$S$11:$S$25)*($D$11:$D$25=$AD21)*($C$11:$C$25=1),ROW($W$11:$W$25)-ROW(INDEX($W$11:$W$25,1,1))+1),1)))),"")</f>
        <v/>
      </c>
      <c r="CI21" s="167" t="str">
        <f t="array" ref="CI21">IFERROR(IF(LEN($AD21)=0,"",IF(CI$7="h","h",INDEX($W$11:$W$25,SMALL(IF((CI$8&gt;=$L$11:$L$25)*(CI$8&lt;=$S$11:$S$25)*($D$11:$D$25=$AD21)*($C$11:$C$25=1),ROW($W$11:$W$25)-ROW(INDEX($W$11:$W$25,1,1))+1),1)))),"")</f>
        <v/>
      </c>
      <c r="CJ21" s="167" t="str">
        <f t="array" ref="CJ21">IFERROR(IF(LEN($AD21)=0,"",IF(CJ$7="h","h",INDEX($W$11:$W$25,SMALL(IF((CJ$8&gt;=$L$11:$L$25)*(CJ$8&lt;=$S$11:$S$25)*($D$11:$D$25=$AD21)*($C$11:$C$25=1),ROW($W$11:$W$25)-ROW(INDEX($W$11:$W$25,1,1))+1),1)))),"")</f>
        <v/>
      </c>
      <c r="CK21" s="167" t="str">
        <f t="array" ref="CK21">IFERROR(IF(LEN($AD21)=0,"",IF(CK$7="h","h",INDEX($W$11:$W$25,SMALL(IF((CK$8&gt;=$L$11:$L$25)*(CK$8&lt;=$S$11:$S$25)*($D$11:$D$25=$AD21)*($C$11:$C$25=1),ROW($W$11:$W$25)-ROW(INDEX($W$11:$W$25,1,1))+1),1)))),"")</f>
        <v/>
      </c>
      <c r="CL21" s="167" t="str">
        <f t="array" ref="CL21">IFERROR(IF(LEN($AD21)=0,"",IF(CL$7="h","h",INDEX($W$11:$W$25,SMALL(IF((CL$8&gt;=$L$11:$L$25)*(CL$8&lt;=$S$11:$S$25)*($D$11:$D$25=$AD21)*($C$11:$C$25=1),ROW($W$11:$W$25)-ROW(INDEX($W$11:$W$25,1,1))+1),1)))),"")</f>
        <v/>
      </c>
      <c r="CM21" s="167" t="str">
        <f t="array" ref="CM21">IFERROR(IF(LEN($AD21)=0,"",IF(CM$7="h","h",INDEX($W$11:$W$25,SMALL(IF((CM$8&gt;=$L$11:$L$25)*(CM$8&lt;=$S$11:$S$25)*($D$11:$D$25=$AD21)*($C$11:$C$25=1),ROW($W$11:$W$25)-ROW(INDEX($W$11:$W$25,1,1))+1),1)))),"")</f>
        <v/>
      </c>
      <c r="CN21" s="167" t="str">
        <f t="array" ref="CN21">IFERROR(IF(LEN($AD21)=0,"",IF(CN$7="h","h",INDEX($W$11:$W$25,SMALL(IF((CN$8&gt;=$L$11:$L$25)*(CN$8&lt;=$S$11:$S$25)*($D$11:$D$25=$AD21)*($C$11:$C$25=1),ROW($W$11:$W$25)-ROW(INDEX($W$11:$W$25,1,1))+1),1)))),"")</f>
        <v/>
      </c>
      <c r="CO21" s="167" t="str">
        <f t="array" ref="CO21">IFERROR(IF(LEN($AD21)=0,"",IF(CO$7="h","h",INDEX($W$11:$W$25,SMALL(IF((CO$8&gt;=$L$11:$L$25)*(CO$8&lt;=$S$11:$S$25)*($D$11:$D$25=$AD21)*($C$11:$C$25=1),ROW($W$11:$W$25)-ROW(INDEX($W$11:$W$25,1,1))+1),1)))),"")</f>
        <v/>
      </c>
      <c r="CP21" s="15"/>
      <c r="CQ21" s="16">
        <v>9</v>
      </c>
      <c r="CR21" s="17">
        <f t="shared" si="20"/>
        <v>44805</v>
      </c>
      <c r="CS21" s="15"/>
      <c r="CT21" s="16">
        <f t="shared" si="17"/>
        <v>0</v>
      </c>
      <c r="CU21" s="16">
        <f>IFERROR(IF(OR(F21=Employee!$G$8,U21=Employee!$G$8),1,0),0)</f>
        <v>1</v>
      </c>
      <c r="CV21" s="16">
        <f t="shared" si="18"/>
        <v>0</v>
      </c>
      <c r="CW21" s="15"/>
      <c r="CX21" s="77" t="str">
        <f>IFERROR(IF(Employee!C17="","",IF(OR(COUNTIF(Holidays,Employee!C17)&gt;0,CX$14="h"),"h","")),"")</f>
        <v/>
      </c>
      <c r="CY21" s="316" t="str">
        <f>IFERROR(IF(Employee!D17="","",IF(OR(COUNTIF(Holidays,Employee!D17)&gt;0,CY$14="h"),"h","")),"")</f>
        <v/>
      </c>
      <c r="CZ21" s="316" t="str">
        <f>IFERROR(IF(Employee!E17="","",IF(OR(COUNTIF(Holidays,Employee!E17)&gt;0,CZ$14="h"),"h","")),"")</f>
        <v/>
      </c>
      <c r="DA21" s="317" t="str">
        <f>IFERROR(IF(Employee!F17="","",IF(OR(COUNTIF(Holidays,Employee!F17)&gt;0,DA$14="h"),"h","")),"")</f>
        <v/>
      </c>
      <c r="DB21" s="77" t="str">
        <f>IFERROR(IF(Employee!G17="","",IF(OR(COUNTIF(Holidays,Employee!G17)&gt;0,DB$14="h"),"h","")),"")</f>
        <v/>
      </c>
      <c r="DC21" s="77" t="str">
        <f>IFERROR(IF(Employee!H17="","",IF(OR(COUNTIF(Holidays,Employee!H17)&gt;0,DC$14="h"),"h","")),"")</f>
        <v>h</v>
      </c>
      <c r="DD21" s="77" t="str">
        <f>IFERROR(IF(Employee!I17="","",IF(OR(COUNTIF(Holidays,Employee!I17)&gt;0,DD$14="h"),"h","")),"")</f>
        <v>h</v>
      </c>
      <c r="DE21" s="78"/>
      <c r="DF21" s="77" t="str">
        <f>IFERROR(IF(Employee!K17="","",IF(OR(COUNTIF(Holidays,Employee!K17)&gt;0,DF$14="h"),"h","")),"")</f>
        <v/>
      </c>
      <c r="DG21" s="77" t="str">
        <f>IFERROR(IF(Employee!L17="","",IF(OR(COUNTIF(Holidays,Employee!L17)&gt;0,DG$14="h"),"h","")),"")</f>
        <v/>
      </c>
      <c r="DH21" s="77" t="str">
        <f>IFERROR(IF(Employee!M17="","",IF(OR(COUNTIF(Holidays,Employee!M17)&gt;0,DH$14="h"),"h","")),"")</f>
        <v/>
      </c>
      <c r="DI21" s="77" t="str">
        <f>IFERROR(IF(Employee!N17="","",IF(OR(COUNTIF(Holidays,Employee!N17)&gt;0,DI$14="h"),"h","")),"")</f>
        <v/>
      </c>
      <c r="DJ21" s="77" t="str">
        <f>IFERROR(IF(Employee!O17="","",IF(OR(COUNTIF(Holidays,Employee!O17)&gt;0,DJ$14="h"),"h","")),"")</f>
        <v/>
      </c>
      <c r="DK21" s="77" t="str">
        <f>IFERROR(IF(Employee!P17="","",IF(OR(COUNTIF(Holidays,Employee!P17)&gt;0,DK$14="h"),"h","")),"")</f>
        <v/>
      </c>
      <c r="DL21" s="77" t="str">
        <f>IFERROR(IF(Employee!Q17="","",IF(OR(COUNTIF(Holidays,Employee!Q17)&gt;0,DL$14="h"),"h","")),"")</f>
        <v/>
      </c>
      <c r="DM21" s="78"/>
      <c r="DN21" s="77" t="str">
        <f>IFERROR(IF(Employee!S17="","",IF(OR(COUNTIF(Holidays,Employee!S17)&gt;0,DN$14="h"),"h","")),"")</f>
        <v/>
      </c>
      <c r="DO21" s="77" t="str">
        <f>IFERROR(IF(Employee!T17="","",IF(OR(COUNTIF(Holidays,Employee!T17)&gt;0,DO$14="h"),"h","")),"")</f>
        <v/>
      </c>
      <c r="DP21" s="77" t="str">
        <f>IFERROR(IF(Employee!U17="","",IF(OR(COUNTIF(Holidays,Employee!U17)&gt;0,DP$14="h"),"h","")),"")</f>
        <v/>
      </c>
      <c r="DQ21" s="77" t="str">
        <f>IFERROR(IF(Employee!V17="","",IF(OR(COUNTIF(Holidays,Employee!V17)&gt;0,DQ$14="h"),"h","")),"")</f>
        <v/>
      </c>
      <c r="DR21" s="77" t="str">
        <f>IFERROR(IF(Employee!W17="","",IF(OR(COUNTIF(Holidays,Employee!W17)&gt;0,DR$14="h"),"h","")),"")</f>
        <v/>
      </c>
      <c r="DS21" s="77" t="str">
        <f>IFERROR(IF(Employee!X17="","",IF(OR(COUNTIF(Holidays,Employee!X17)&gt;0,DS$14="h"),"h","")),"")</f>
        <v/>
      </c>
      <c r="DT21" s="77" t="str">
        <f>IFERROR(IF(Employee!Y17="","",IF(OR(COUNTIF(Holidays,Employee!Y17)&gt;0,DT$14="h"),"h","")),"")</f>
        <v/>
      </c>
      <c r="DU21" s="79"/>
      <c r="DV21" s="77" t="str">
        <f>IFERROR(IF(Employee!AA17="","",IF(OR(COUNTIF(Holidays,Employee!AA17)&gt;0,DV$14="h"),"h","")),"")</f>
        <v/>
      </c>
      <c r="DW21" s="77" t="str">
        <f>IFERROR(IF(Employee!AB17="","",IF(OR(COUNTIF(Holidays,Employee!AB17)&gt;0,DW$14="h"),"h","")),"")</f>
        <v/>
      </c>
      <c r="DX21" s="77" t="str">
        <f>IFERROR(IF(Employee!AC17="","",IF(OR(COUNTIF(Holidays,Employee!AC17)&gt;0,DX$14="h"),"h","")),"")</f>
        <v/>
      </c>
      <c r="DY21" s="77" t="str">
        <f>IFERROR(IF(Employee!AD17="","",IF(OR(COUNTIF(Holidays,Employee!AD17)&gt;0,DY$14="h"),"h","")),"")</f>
        <v/>
      </c>
      <c r="DZ21" s="77" t="str">
        <f>IFERROR(IF(Employee!AE17="","",IF(OR(COUNTIF(Holidays,Employee!AE17)&gt;0,DZ$14="h"),"h","")),"")</f>
        <v/>
      </c>
      <c r="EA21" s="77" t="str">
        <f>IFERROR(IF(Employee!AF17="","",IF(OR(COUNTIF(Holidays,Employee!AF17)&gt;0,EA$14="h"),"h","")),"")</f>
        <v>h</v>
      </c>
      <c r="EB21" s="77" t="str">
        <f>IFERROR(IF(Employee!AG17="","",IF(OR(COUNTIF(Holidays,Employee!AG17)&gt;0,EB$14="h"),"h","")),"")</f>
        <v/>
      </c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88"/>
      <c r="EQ21" s="66">
        <f>IFERROR(IF(OR(LEN(Calendar!$I$5)=0,Calendar!$I$5="All"),1,IF($V21=Calendar!$I$5,1,0)),0)</f>
        <v>1</v>
      </c>
      <c r="ER21" s="16">
        <f>IFERROR(IF(OR(LEN(Calendar!$I$7)=0,Calendar!$I$7="All"),1,IF($E21=Calendar!$I$7,1,0)),0)</f>
        <v>1</v>
      </c>
      <c r="ES21" s="18">
        <f t="shared" si="19"/>
        <v>1</v>
      </c>
      <c r="ET21" s="307"/>
      <c r="EU21" s="66">
        <v>5</v>
      </c>
      <c r="EV21" s="88"/>
      <c r="EW21" s="88"/>
      <c r="EX21" s="88"/>
      <c r="EY21" s="88"/>
      <c r="EZ21" s="88"/>
      <c r="FA21" s="18">
        <v>8</v>
      </c>
      <c r="FB21" s="16" t="s">
        <v>48</v>
      </c>
      <c r="FC21" s="16" t="s">
        <v>70</v>
      </c>
      <c r="FD21" s="16">
        <v>31</v>
      </c>
      <c r="FE21" s="15"/>
      <c r="FF21" s="16">
        <v>9</v>
      </c>
      <c r="FG21" s="16">
        <v>9</v>
      </c>
      <c r="FH21" s="16">
        <f t="shared" si="25"/>
        <v>2030</v>
      </c>
      <c r="FI21" s="15"/>
      <c r="FJ21" s="68" t="str">
        <f>IF(Dashboard!F28="","",Dashboard!F28)</f>
        <v/>
      </c>
    </row>
    <row r="22" spans="2:168" ht="15" customHeight="1" x14ac:dyDescent="0.25">
      <c r="B22" s="375">
        <v>12</v>
      </c>
      <c r="C22" s="375">
        <f>IFERROR(IF(OR(INDEX(TableReg[],$B22,D$9)="",INDEX(TableReg[],$B22,E$9)="",INDEX(TableReg[],$B22,F$9)="",INDEX(TableReg[],$B22,G$9)="",INDEX(TableReg[],$B22,H$9)=""),0,1),"")</f>
        <v>0</v>
      </c>
      <c r="D22" s="69" t="str">
        <f>IFERROR(IF($C22=1,INDEX(TableReg[],$B22,D$9),""),"")</f>
        <v/>
      </c>
      <c r="E22" s="68" t="str">
        <f>IFERROR(IF($C22=1,INDEX(TableReg[],$B22,E$9),""),"")</f>
        <v/>
      </c>
      <c r="F22" s="68" t="str">
        <f>IFERROR(IF($C22=1,INDEX(TableReg[],$B22,F$9),""),"")</f>
        <v/>
      </c>
      <c r="G22" s="68" t="str">
        <f>IFERROR(IF($C22=1,INDEX(TableReg[],$B22,G$9),""),"")</f>
        <v/>
      </c>
      <c r="H22" s="68" t="str">
        <f>IFERROR(IF($C22=1,INDEX(TableReg[],$B22,H$9),""),"")</f>
        <v/>
      </c>
      <c r="I22" s="368" t="str">
        <f>IFERROR(IF($C22&lt;&gt;1,"",INDEX(TableReg[],$B22,J$9)),"")</f>
        <v/>
      </c>
      <c r="J22" s="368" t="str">
        <f t="shared" si="4"/>
        <v/>
      </c>
      <c r="K22" s="68" t="str">
        <f>IFERROR(IF(INDEX(TableReg[],$B22,K$9)="","",INDEX(TableReg[],$B22,K$9)),"")</f>
        <v/>
      </c>
      <c r="L22" s="369" t="str">
        <f t="shared" si="5"/>
        <v/>
      </c>
      <c r="M22" s="369" t="str">
        <f t="shared" si="6"/>
        <v/>
      </c>
      <c r="N22" s="369" t="str">
        <f>IFERROR(IF(OR(COUNTIF(Holidays,L22)&gt;0,INDEX(Dashboard!$I$20:$I$26,MATCH(M22,Dashboard!$H$20:$H$26,0))="No"),"h",""),"")</f>
        <v/>
      </c>
      <c r="O22" s="369" t="str">
        <f t="shared" si="7"/>
        <v/>
      </c>
      <c r="P22" s="369" t="str">
        <f t="shared" si="8"/>
        <v/>
      </c>
      <c r="Q22" s="369" t="str">
        <f>IFERROR(IF(OR(COUNTIF(Holidays,O22)&gt;0,INDEX(Dashboard!$I$20:$I$26,MATCH(P22,Dashboard!$H$20:$H$26,0))="No"),"h",""),"")</f>
        <v/>
      </c>
      <c r="R22" s="369" t="str">
        <f t="shared" si="9"/>
        <v/>
      </c>
      <c r="S22" s="370" t="str">
        <f t="shared" si="10"/>
        <v/>
      </c>
      <c r="T22" s="167" t="str">
        <f t="shared" si="11"/>
        <v/>
      </c>
      <c r="U22" s="68" t="str">
        <f t="shared" si="12"/>
        <v/>
      </c>
      <c r="V22" s="167" t="str">
        <f>IFERROR(IF(INDEX(EmployeeList!$C$7:$C$21,MATCH(D22,EmployeeList!$B$7:$B$21,0))="","",INDEX(EmployeeList!$C$7:$C$21,MATCH(D22,EmployeeList!$B$7:$B$21,0))),"")</f>
        <v/>
      </c>
      <c r="W22" s="68" t="str">
        <f t="shared" si="13"/>
        <v/>
      </c>
      <c r="X22" s="68" t="str">
        <f>IFERROR(IF(C22&lt;&gt;1,"",IF(Calendar!$M$7=$EX$18,Calc!D22&amp;" - "&amp;Calc!V22,IF(Calendar!$M$7=$EX$19,Calc!D22&amp;" - "&amp;Calc!E22,Calc!D22))),"")</f>
        <v/>
      </c>
      <c r="Y22" s="68" t="str">
        <f t="shared" si="14"/>
        <v/>
      </c>
      <c r="Z22" s="382">
        <f t="shared" si="15"/>
        <v>0</v>
      </c>
      <c r="AA22" s="381">
        <f t="shared" si="16"/>
        <v>0</v>
      </c>
      <c r="AB22" s="15"/>
      <c r="AC22" s="67">
        <v>12</v>
      </c>
      <c r="AD22" s="69" t="str">
        <f>IFERROR(IF(INDEX(TableEmployeeList[],$AC22,$AD$9)="","",INDEX(TableEmployeeList[],$AC22,$AD$9)),"")</f>
        <v/>
      </c>
      <c r="AE22" s="68" t="str">
        <f t="array" ref="AE22">IFERROR(IF(LEN($AD22)=0,"",IF(AE$7="h","h",INDEX($W$11:$W$25,SMALL(IF((AE$8&gt;=$L$11:$L$25)*(AE$8&lt;=$S$11:$S$25)*($D$11:$D$25=$AD22)*($C$11:$C$25=1),ROW($W$11:$W$25)-ROW(INDEX($W$11:$W$25,1,1))+1),1)))),"")</f>
        <v/>
      </c>
      <c r="AF22" s="68" t="str">
        <f t="array" ref="AF22">IFERROR(IF(LEN($AD22)=0,"",IF(AF$7="h","h",INDEX($W$11:$W$25,SMALL(IF((AF$8&gt;=$L$11:$L$25)*(AF$8&lt;=$S$11:$S$25)*($D$11:$D$25=$AD22)*($C$11:$C$25=1),ROW($W$11:$W$25)-ROW(INDEX($W$11:$W$25,1,1))+1),1)))),"")</f>
        <v/>
      </c>
      <c r="AG22" s="68" t="str">
        <f t="array" ref="AG22">IFERROR(IF(LEN($AD22)=0,"",IF(AG$7="h","h",INDEX($W$11:$W$25,SMALL(IF((AG$8&gt;=$L$11:$L$25)*(AG$8&lt;=$S$11:$S$25)*($D$11:$D$25=$AD22)*($C$11:$C$25=1),ROW($W$11:$W$25)-ROW(INDEX($W$11:$W$25,1,1))+1),1)))),"")</f>
        <v/>
      </c>
      <c r="AH22" s="68" t="str">
        <f t="array" ref="AH22">IFERROR(IF(LEN($AD22)=0,"",IF(AH$7="h","h",INDEX($W$11:$W$25,SMALL(IF((AH$8&gt;=$L$11:$L$25)*(AH$8&lt;=$S$11:$S$25)*($D$11:$D$25=$AD22)*($C$11:$C$25=1),ROW($W$11:$W$25)-ROW(INDEX($W$11:$W$25,1,1))+1),1)))),"")</f>
        <v/>
      </c>
      <c r="AI22" s="68" t="str">
        <f t="array" ref="AI22">IFERROR(IF(LEN($AD22)=0,"",IF(AI$7="h","h",INDEX($W$11:$W$25,SMALL(IF((AI$8&gt;=$L$11:$L$25)*(AI$8&lt;=$S$11:$S$25)*($D$11:$D$25=$AD22)*($C$11:$C$25=1),ROW($W$11:$W$25)-ROW(INDEX($W$11:$W$25,1,1))+1),1)))),"")</f>
        <v/>
      </c>
      <c r="AJ22" s="68" t="str">
        <f t="array" ref="AJ22">IFERROR(IF(LEN($AD22)=0,"",IF(AJ$7="h","h",INDEX($W$11:$W$25,SMALL(IF((AJ$8&gt;=$L$11:$L$25)*(AJ$8&lt;=$S$11:$S$25)*($D$11:$D$25=$AD22)*($C$11:$C$25=1),ROW($W$11:$W$25)-ROW(INDEX($W$11:$W$25,1,1))+1),1)))),"")</f>
        <v/>
      </c>
      <c r="AK22" s="68" t="str">
        <f t="array" ref="AK22">IFERROR(IF(LEN($AD22)=0,"",IF(AK$7="h","h",INDEX($W$11:$W$25,SMALL(IF((AK$8&gt;=$L$11:$L$25)*(AK$8&lt;=$S$11:$S$25)*($D$11:$D$25=$AD22)*($C$11:$C$25=1),ROW($W$11:$W$25)-ROW(INDEX($W$11:$W$25,1,1))+1),1)))),"")</f>
        <v/>
      </c>
      <c r="AL22" s="68" t="str">
        <f t="array" ref="AL22">IFERROR(IF(LEN($AD22)=0,"",IF(AL$7="h","h",INDEX($W$11:$W$25,SMALL(IF((AL$8&gt;=$L$11:$L$25)*(AL$8&lt;=$S$11:$S$25)*($D$11:$D$25=$AD22)*($C$11:$C$25=1),ROW($W$11:$W$25)-ROW(INDEX($W$11:$W$25,1,1))+1),1)))),"")</f>
        <v/>
      </c>
      <c r="AM22" s="68" t="str">
        <f t="array" ref="AM22">IFERROR(IF(LEN($AD22)=0,"",IF(AM$7="h","h",INDEX($W$11:$W$25,SMALL(IF((AM$8&gt;=$L$11:$L$25)*(AM$8&lt;=$S$11:$S$25)*($D$11:$D$25=$AD22)*($C$11:$C$25=1),ROW($W$11:$W$25)-ROW(INDEX($W$11:$W$25,1,1))+1),1)))),"")</f>
        <v/>
      </c>
      <c r="AN22" s="68" t="str">
        <f t="array" ref="AN22">IFERROR(IF(LEN($AD22)=0,"",IF(AN$7="h","h",INDEX($W$11:$W$25,SMALL(IF((AN$8&gt;=$L$11:$L$25)*(AN$8&lt;=$S$11:$S$25)*($D$11:$D$25=$AD22)*($C$11:$C$25=1),ROW($W$11:$W$25)-ROW(INDEX($W$11:$W$25,1,1))+1),1)))),"")</f>
        <v/>
      </c>
      <c r="AO22" s="68" t="str">
        <f t="array" ref="AO22">IFERROR(IF(LEN($AD22)=0,"",IF(AO$7="h","h",INDEX($W$11:$W$25,SMALL(IF((AO$8&gt;=$L$11:$L$25)*(AO$8&lt;=$S$11:$S$25)*($D$11:$D$25=$AD22)*($C$11:$C$25=1),ROW($W$11:$W$25)-ROW(INDEX($W$11:$W$25,1,1))+1),1)))),"")</f>
        <v/>
      </c>
      <c r="AP22" s="68" t="str">
        <f t="array" ref="AP22">IFERROR(IF(LEN($AD22)=0,"",IF(AP$7="h","h",INDEX($W$11:$W$25,SMALL(IF((AP$8&gt;=$L$11:$L$25)*(AP$8&lt;=$S$11:$S$25)*($D$11:$D$25=$AD22)*($C$11:$C$25=1),ROW($W$11:$W$25)-ROW(INDEX($W$11:$W$25,1,1))+1),1)))),"")</f>
        <v/>
      </c>
      <c r="AQ22" s="68" t="str">
        <f t="array" ref="AQ22">IFERROR(IF(LEN($AD22)=0,"",IF(AQ$7="h","h",INDEX($W$11:$W$25,SMALL(IF((AQ$8&gt;=$L$11:$L$25)*(AQ$8&lt;=$S$11:$S$25)*($D$11:$D$25=$AD22)*($C$11:$C$25=1),ROW($W$11:$W$25)-ROW(INDEX($W$11:$W$25,1,1))+1),1)))),"")</f>
        <v/>
      </c>
      <c r="AR22" s="68" t="str">
        <f t="array" ref="AR22">IFERROR(IF(LEN($AD22)=0,"",IF(AR$7="h","h",INDEX($W$11:$W$25,SMALL(IF((AR$8&gt;=$L$11:$L$25)*(AR$8&lt;=$S$11:$S$25)*($D$11:$D$25=$AD22)*($C$11:$C$25=1),ROW($W$11:$W$25)-ROW(INDEX($W$11:$W$25,1,1))+1),1)))),"")</f>
        <v/>
      </c>
      <c r="AS22" s="68" t="str">
        <f t="array" ref="AS22">IFERROR(IF(LEN($AD22)=0,"",IF(AS$7="h","h",INDEX($W$11:$W$25,SMALL(IF((AS$8&gt;=$L$11:$L$25)*(AS$8&lt;=$S$11:$S$25)*($D$11:$D$25=$AD22)*($C$11:$C$25=1),ROW($W$11:$W$25)-ROW(INDEX($W$11:$W$25,1,1))+1),1)))),"")</f>
        <v/>
      </c>
      <c r="AT22" s="68" t="str">
        <f t="array" ref="AT22">IFERROR(IF(LEN($AD22)=0,"",IF(AT$7="h","h",INDEX($W$11:$W$25,SMALL(IF((AT$8&gt;=$L$11:$L$25)*(AT$8&lt;=$S$11:$S$25)*($D$11:$D$25=$AD22)*($C$11:$C$25=1),ROW($W$11:$W$25)-ROW(INDEX($W$11:$W$25,1,1))+1),1)))),"")</f>
        <v/>
      </c>
      <c r="AU22" s="68" t="str">
        <f t="array" ref="AU22">IFERROR(IF(LEN($AD22)=0,"",IF(AU$7="h","h",INDEX($W$11:$W$25,SMALL(IF((AU$8&gt;=$L$11:$L$25)*(AU$8&lt;=$S$11:$S$25)*($D$11:$D$25=$AD22)*($C$11:$C$25=1),ROW($W$11:$W$25)-ROW(INDEX($W$11:$W$25,1,1))+1),1)))),"")</f>
        <v/>
      </c>
      <c r="AV22" s="68" t="str">
        <f t="array" ref="AV22">IFERROR(IF(LEN($AD22)=0,"",IF(AV$7="h","h",INDEX($W$11:$W$25,SMALL(IF((AV$8&gt;=$L$11:$L$25)*(AV$8&lt;=$S$11:$S$25)*($D$11:$D$25=$AD22)*($C$11:$C$25=1),ROW($W$11:$W$25)-ROW(INDEX($W$11:$W$25,1,1))+1),1)))),"")</f>
        <v/>
      </c>
      <c r="AW22" s="68" t="str">
        <f t="array" ref="AW22">IFERROR(IF(LEN($AD22)=0,"",IF(AW$7="h","h",INDEX($W$11:$W$25,SMALL(IF((AW$8&gt;=$L$11:$L$25)*(AW$8&lt;=$S$11:$S$25)*($D$11:$D$25=$AD22)*($C$11:$C$25=1),ROW($W$11:$W$25)-ROW(INDEX($W$11:$W$25,1,1))+1),1)))),"")</f>
        <v/>
      </c>
      <c r="AX22" s="68" t="str">
        <f t="array" ref="AX22">IFERROR(IF(LEN($AD22)=0,"",IF(AX$7="h","h",INDEX($W$11:$W$25,SMALL(IF((AX$8&gt;=$L$11:$L$25)*(AX$8&lt;=$S$11:$S$25)*($D$11:$D$25=$AD22)*($C$11:$C$25=1),ROW($W$11:$W$25)-ROW(INDEX($W$11:$W$25,1,1))+1),1)))),"")</f>
        <v/>
      </c>
      <c r="AY22" s="68" t="str">
        <f t="array" ref="AY22">IFERROR(IF(LEN($AD22)=0,"",IF(AY$7="h","h",INDEX($W$11:$W$25,SMALL(IF((AY$8&gt;=$L$11:$L$25)*(AY$8&lt;=$S$11:$S$25)*($D$11:$D$25=$AD22)*($C$11:$C$25=1),ROW($W$11:$W$25)-ROW(INDEX($W$11:$W$25,1,1))+1),1)))),"")</f>
        <v/>
      </c>
      <c r="AZ22" s="68" t="str">
        <f t="array" ref="AZ22">IFERROR(IF(LEN($AD22)=0,"",IF(AZ$7="h","h",INDEX($W$11:$W$25,SMALL(IF((AZ$8&gt;=$L$11:$L$25)*(AZ$8&lt;=$S$11:$S$25)*($D$11:$D$25=$AD22)*($C$11:$C$25=1),ROW($W$11:$W$25)-ROW(INDEX($W$11:$W$25,1,1))+1),1)))),"")</f>
        <v/>
      </c>
      <c r="BA22" s="68" t="str">
        <f t="array" ref="BA22">IFERROR(IF(LEN($AD22)=0,"",IF(BA$7="h","h",INDEX($W$11:$W$25,SMALL(IF((BA$8&gt;=$L$11:$L$25)*(BA$8&lt;=$S$11:$S$25)*($D$11:$D$25=$AD22)*($C$11:$C$25=1),ROW($W$11:$W$25)-ROW(INDEX($W$11:$W$25,1,1))+1),1)))),"")</f>
        <v/>
      </c>
      <c r="BB22" s="68" t="str">
        <f t="array" ref="BB22">IFERROR(IF(LEN($AD22)=0,"",IF(BB$7="h","h",INDEX($W$11:$W$25,SMALL(IF((BB$8&gt;=$L$11:$L$25)*(BB$8&lt;=$S$11:$S$25)*($D$11:$D$25=$AD22)*($C$11:$C$25=1),ROW($W$11:$W$25)-ROW(INDEX($W$11:$W$25,1,1))+1),1)))),"")</f>
        <v/>
      </c>
      <c r="BC22" s="68" t="str">
        <f t="array" ref="BC22">IFERROR(IF(LEN($AD22)=0,"",IF(BC$7="h","h",INDEX($W$11:$W$25,SMALL(IF((BC$8&gt;=$L$11:$L$25)*(BC$8&lt;=$S$11:$S$25)*($D$11:$D$25=$AD22)*($C$11:$C$25=1),ROW($W$11:$W$25)-ROW(INDEX($W$11:$W$25,1,1))+1),1)))),"")</f>
        <v/>
      </c>
      <c r="BD22" s="68" t="str">
        <f t="array" ref="BD22">IFERROR(IF(LEN($AD22)=0,"",IF(BD$7="h","h",INDEX($W$11:$W$25,SMALL(IF((BD$8&gt;=$L$11:$L$25)*(BD$8&lt;=$S$11:$S$25)*($D$11:$D$25=$AD22)*($C$11:$C$25=1),ROW($W$11:$W$25)-ROW(INDEX($W$11:$W$25,1,1))+1),1)))),"")</f>
        <v/>
      </c>
      <c r="BE22" s="68" t="str">
        <f t="array" ref="BE22">IFERROR(IF(LEN($AD22)=0,"",IF(BE$7="h","h",INDEX($W$11:$W$25,SMALL(IF((BE$8&gt;=$L$11:$L$25)*(BE$8&lt;=$S$11:$S$25)*($D$11:$D$25=$AD22)*($C$11:$C$25=1),ROW($W$11:$W$25)-ROW(INDEX($W$11:$W$25,1,1))+1),1)))),"")</f>
        <v/>
      </c>
      <c r="BF22" s="68" t="str">
        <f t="array" ref="BF22">IFERROR(IF(LEN($AD22)=0,"",IF(BF$7="h","h",INDEX($W$11:$W$25,SMALL(IF((BF$8&gt;=$L$11:$L$25)*(BF$8&lt;=$S$11:$S$25)*($D$11:$D$25=$AD22)*($C$11:$C$25=1),ROW($W$11:$W$25)-ROW(INDEX($W$11:$W$25,1,1))+1),1)))),"")</f>
        <v/>
      </c>
      <c r="BG22" s="68" t="str">
        <f t="array" ref="BG22">IFERROR(IF(LEN($AD22)=0,"",IF(BG$7="h","h",INDEX($W$11:$W$25,SMALL(IF((BG$8&gt;=$L$11:$L$25)*(BG$8&lt;=$S$11:$S$25)*($D$11:$D$25=$AD22)*($C$11:$C$25=1),ROW($W$11:$W$25)-ROW(INDEX($W$11:$W$25,1,1))+1),1)))),"")</f>
        <v/>
      </c>
      <c r="BH22" s="68" t="str">
        <f t="array" ref="BH22">IFERROR(IF(LEN($AD22)=0,"",IF(BH$7="h","h",INDEX($W$11:$W$25,SMALL(IF((BH$8&gt;=$L$11:$L$25)*(BH$8&lt;=$S$11:$S$25)*($D$11:$D$25=$AD22)*($C$11:$C$25=1),ROW($W$11:$W$25)-ROW(INDEX($W$11:$W$25,1,1))+1),1)))),"")</f>
        <v/>
      </c>
      <c r="BI22" s="70" t="str">
        <f t="array" ref="BI22">IFERROR(IF(LEN($AD22)=0,"",IF(BI$7="h","h",INDEX($W$11:$W$25,SMALL(IF((BI$8&gt;=$L$11:$L$25)*(BI$8&lt;=$S$11:$S$25)*($D$11:$D$25=$AD22)*($C$11:$C$25=1),ROW($W$11:$W$25)-ROW(INDEX($W$11:$W$25,1,1))+1),1)))),"")</f>
        <v/>
      </c>
      <c r="BJ22" s="536" t="str">
        <f t="array" ref="BJ22">IFERROR(IF(LEN($AD22)=0,"",IF(BJ$7="h","h",INDEX($W$11:$W$25,SMALL(IF((BJ$8&gt;=$L$11:$L$25)*(BJ$8&lt;=$S$11:$S$25)*($D$11:$D$25=$AD22)*($C$11:$C$25=1),ROW($W$11:$W$25)-ROW(INDEX($W$11:$W$25,1,1))+1),1)))),"")</f>
        <v/>
      </c>
      <c r="BK22" s="167" t="str">
        <f t="array" ref="BK22">IFERROR(IF(LEN($AD22)=0,"",IF(BK$7="h","h",INDEX($W$11:$W$25,SMALL(IF((BK$8&gt;=$L$11:$L$25)*(BK$8&lt;=$S$11:$S$25)*($D$11:$D$25=$AD22)*($C$11:$C$25=1),ROW($W$11:$W$25)-ROW(INDEX($W$11:$W$25,1,1))+1),1)))),"")</f>
        <v/>
      </c>
      <c r="BL22" s="167" t="str">
        <f t="array" ref="BL22">IFERROR(IF(LEN($AD22)=0,"",IF(BL$7="h","h",INDEX($W$11:$W$25,SMALL(IF((BL$8&gt;=$L$11:$L$25)*(BL$8&lt;=$S$11:$S$25)*($D$11:$D$25=$AD22)*($C$11:$C$25=1),ROW($W$11:$W$25)-ROW(INDEX($W$11:$W$25,1,1))+1),1)))),"")</f>
        <v/>
      </c>
      <c r="BM22" s="167" t="str">
        <f t="array" ref="BM22">IFERROR(IF(LEN($AD22)=0,"",IF(BM$7="h","h",INDEX($W$11:$W$25,SMALL(IF((BM$8&gt;=$L$11:$L$25)*(BM$8&lt;=$S$11:$S$25)*($D$11:$D$25=$AD22)*($C$11:$C$25=1),ROW($W$11:$W$25)-ROW(INDEX($W$11:$W$25,1,1))+1),1)))),"")</f>
        <v/>
      </c>
      <c r="BN22" s="167" t="str">
        <f t="array" ref="BN22">IFERROR(IF(LEN($AD22)=0,"",IF(BN$7="h","h",INDEX($W$11:$W$25,SMALL(IF((BN$8&gt;=$L$11:$L$25)*(BN$8&lt;=$S$11:$S$25)*($D$11:$D$25=$AD22)*($C$11:$C$25=1),ROW($W$11:$W$25)-ROW(INDEX($W$11:$W$25,1,1))+1),1)))),"")</f>
        <v/>
      </c>
      <c r="BO22" s="167" t="str">
        <f t="array" ref="BO22">IFERROR(IF(LEN($AD22)=0,"",IF(BO$7="h","h",INDEX($W$11:$W$25,SMALL(IF((BO$8&gt;=$L$11:$L$25)*(BO$8&lt;=$S$11:$S$25)*($D$11:$D$25=$AD22)*($C$11:$C$25=1),ROW($W$11:$W$25)-ROW(INDEX($W$11:$W$25,1,1))+1),1)))),"")</f>
        <v/>
      </c>
      <c r="BP22" s="167" t="str">
        <f t="array" ref="BP22">IFERROR(IF(LEN($AD22)=0,"",IF(BP$7="h","h",INDEX($W$11:$W$25,SMALL(IF((BP$8&gt;=$L$11:$L$25)*(BP$8&lt;=$S$11:$S$25)*($D$11:$D$25=$AD22)*($C$11:$C$25=1),ROW($W$11:$W$25)-ROW(INDEX($W$11:$W$25,1,1))+1),1)))),"")</f>
        <v/>
      </c>
      <c r="BQ22" s="167" t="str">
        <f t="array" ref="BQ22">IFERROR(IF(LEN($AD22)=0,"",IF(BQ$7="h","h",INDEX($W$11:$W$25,SMALL(IF((BQ$8&gt;=$L$11:$L$25)*(BQ$8&lt;=$S$11:$S$25)*($D$11:$D$25=$AD22)*($C$11:$C$25=1),ROW($W$11:$W$25)-ROW(INDEX($W$11:$W$25,1,1))+1),1)))),"")</f>
        <v/>
      </c>
      <c r="BR22" s="167" t="str">
        <f t="array" ref="BR22">IFERROR(IF(LEN($AD22)=0,"",IF(BR$7="h","h",INDEX($W$11:$W$25,SMALL(IF((BR$8&gt;=$L$11:$L$25)*(BR$8&lt;=$S$11:$S$25)*($D$11:$D$25=$AD22)*($C$11:$C$25=1),ROW($W$11:$W$25)-ROW(INDEX($W$11:$W$25,1,1))+1),1)))),"")</f>
        <v/>
      </c>
      <c r="BS22" s="167" t="str">
        <f t="array" ref="BS22">IFERROR(IF(LEN($AD22)=0,"",IF(BS$7="h","h",INDEX($W$11:$W$25,SMALL(IF((BS$8&gt;=$L$11:$L$25)*(BS$8&lt;=$S$11:$S$25)*($D$11:$D$25=$AD22)*($C$11:$C$25=1),ROW($W$11:$W$25)-ROW(INDEX($W$11:$W$25,1,1))+1),1)))),"")</f>
        <v/>
      </c>
      <c r="BT22" s="167" t="str">
        <f t="array" ref="BT22">IFERROR(IF(LEN($AD22)=0,"",IF(BT$7="h","h",INDEX($W$11:$W$25,SMALL(IF((BT$8&gt;=$L$11:$L$25)*(BT$8&lt;=$S$11:$S$25)*($D$11:$D$25=$AD22)*($C$11:$C$25=1),ROW($W$11:$W$25)-ROW(INDEX($W$11:$W$25,1,1))+1),1)))),"")</f>
        <v/>
      </c>
      <c r="BU22" s="167" t="str">
        <f t="array" ref="BU22">IFERROR(IF(LEN($AD22)=0,"",IF(BU$7="h","h",INDEX($W$11:$W$25,SMALL(IF((BU$8&gt;=$L$11:$L$25)*(BU$8&lt;=$S$11:$S$25)*($D$11:$D$25=$AD22)*($C$11:$C$25=1),ROW($W$11:$W$25)-ROW(INDEX($W$11:$W$25,1,1))+1),1)))),"")</f>
        <v/>
      </c>
      <c r="BV22" s="167" t="str">
        <f t="array" ref="BV22">IFERROR(IF(LEN($AD22)=0,"",IF(BV$7="h","h",INDEX($W$11:$W$25,SMALL(IF((BV$8&gt;=$L$11:$L$25)*(BV$8&lt;=$S$11:$S$25)*($D$11:$D$25=$AD22)*($C$11:$C$25=1),ROW($W$11:$W$25)-ROW(INDEX($W$11:$W$25,1,1))+1),1)))),"")</f>
        <v/>
      </c>
      <c r="BW22" s="167" t="str">
        <f t="array" ref="BW22">IFERROR(IF(LEN($AD22)=0,"",IF(BW$7="h","h",INDEX($W$11:$W$25,SMALL(IF((BW$8&gt;=$L$11:$L$25)*(BW$8&lt;=$S$11:$S$25)*($D$11:$D$25=$AD22)*($C$11:$C$25=1),ROW($W$11:$W$25)-ROW(INDEX($W$11:$W$25,1,1))+1),1)))),"")</f>
        <v/>
      </c>
      <c r="BX22" s="167" t="str">
        <f t="array" ref="BX22">IFERROR(IF(LEN($AD22)=0,"",IF(BX$7="h","h",INDEX($W$11:$W$25,SMALL(IF((BX$8&gt;=$L$11:$L$25)*(BX$8&lt;=$S$11:$S$25)*($D$11:$D$25=$AD22)*($C$11:$C$25=1),ROW($W$11:$W$25)-ROW(INDEX($W$11:$W$25,1,1))+1),1)))),"")</f>
        <v/>
      </c>
      <c r="BY22" s="167" t="str">
        <f t="array" ref="BY22">IFERROR(IF(LEN($AD22)=0,"",IF(BY$7="h","h",INDEX($W$11:$W$25,SMALL(IF((BY$8&gt;=$L$11:$L$25)*(BY$8&lt;=$S$11:$S$25)*($D$11:$D$25=$AD22)*($C$11:$C$25=1),ROW($W$11:$W$25)-ROW(INDEX($W$11:$W$25,1,1))+1),1)))),"")</f>
        <v/>
      </c>
      <c r="BZ22" s="167" t="str">
        <f t="array" ref="BZ22">IFERROR(IF(LEN($AD22)=0,"",IF(BZ$7="h","h",INDEX($W$11:$W$25,SMALL(IF((BZ$8&gt;=$L$11:$L$25)*(BZ$8&lt;=$S$11:$S$25)*($D$11:$D$25=$AD22)*($C$11:$C$25=1),ROW($W$11:$W$25)-ROW(INDEX($W$11:$W$25,1,1))+1),1)))),"")</f>
        <v/>
      </c>
      <c r="CA22" s="167" t="str">
        <f t="array" ref="CA22">IFERROR(IF(LEN($AD22)=0,"",IF(CA$7="h","h",INDEX($W$11:$W$25,SMALL(IF((CA$8&gt;=$L$11:$L$25)*(CA$8&lt;=$S$11:$S$25)*($D$11:$D$25=$AD22)*($C$11:$C$25=1),ROW($W$11:$W$25)-ROW(INDEX($W$11:$W$25,1,1))+1),1)))),"")</f>
        <v/>
      </c>
      <c r="CB22" s="167" t="str">
        <f t="array" ref="CB22">IFERROR(IF(LEN($AD22)=0,"",IF(CB$7="h","h",INDEX($W$11:$W$25,SMALL(IF((CB$8&gt;=$L$11:$L$25)*(CB$8&lt;=$S$11:$S$25)*($D$11:$D$25=$AD22)*($C$11:$C$25=1),ROW($W$11:$W$25)-ROW(INDEX($W$11:$W$25,1,1))+1),1)))),"")</f>
        <v/>
      </c>
      <c r="CC22" s="167" t="str">
        <f t="array" ref="CC22">IFERROR(IF(LEN($AD22)=0,"",IF(CC$7="h","h",INDEX($W$11:$W$25,SMALL(IF((CC$8&gt;=$L$11:$L$25)*(CC$8&lt;=$S$11:$S$25)*($D$11:$D$25=$AD22)*($C$11:$C$25=1),ROW($W$11:$W$25)-ROW(INDEX($W$11:$W$25,1,1))+1),1)))),"")</f>
        <v/>
      </c>
      <c r="CD22" s="167" t="str">
        <f t="array" ref="CD22">IFERROR(IF(LEN($AD22)=0,"",IF(CD$7="h","h",INDEX($W$11:$W$25,SMALL(IF((CD$8&gt;=$L$11:$L$25)*(CD$8&lt;=$S$11:$S$25)*($D$11:$D$25=$AD22)*($C$11:$C$25=1),ROW($W$11:$W$25)-ROW(INDEX($W$11:$W$25,1,1))+1),1)))),"")</f>
        <v/>
      </c>
      <c r="CE22" s="167" t="str">
        <f t="array" ref="CE22">IFERROR(IF(LEN($AD22)=0,"",IF(CE$7="h","h",INDEX($W$11:$W$25,SMALL(IF((CE$8&gt;=$L$11:$L$25)*(CE$8&lt;=$S$11:$S$25)*($D$11:$D$25=$AD22)*($C$11:$C$25=1),ROW($W$11:$W$25)-ROW(INDEX($W$11:$W$25,1,1))+1),1)))),"")</f>
        <v/>
      </c>
      <c r="CF22" s="167" t="str">
        <f t="array" ref="CF22">IFERROR(IF(LEN($AD22)=0,"",IF(CF$7="h","h",INDEX($W$11:$W$25,SMALL(IF((CF$8&gt;=$L$11:$L$25)*(CF$8&lt;=$S$11:$S$25)*($D$11:$D$25=$AD22)*($C$11:$C$25=1),ROW($W$11:$W$25)-ROW(INDEX($W$11:$W$25,1,1))+1),1)))),"")</f>
        <v/>
      </c>
      <c r="CG22" s="167" t="str">
        <f t="array" ref="CG22">IFERROR(IF(LEN($AD22)=0,"",IF(CG$7="h","h",INDEX($W$11:$W$25,SMALL(IF((CG$8&gt;=$L$11:$L$25)*(CG$8&lt;=$S$11:$S$25)*($D$11:$D$25=$AD22)*($C$11:$C$25=1),ROW($W$11:$W$25)-ROW(INDEX($W$11:$W$25,1,1))+1),1)))),"")</f>
        <v/>
      </c>
      <c r="CH22" s="167" t="str">
        <f t="array" ref="CH22">IFERROR(IF(LEN($AD22)=0,"",IF(CH$7="h","h",INDEX($W$11:$W$25,SMALL(IF((CH$8&gt;=$L$11:$L$25)*(CH$8&lt;=$S$11:$S$25)*($D$11:$D$25=$AD22)*($C$11:$C$25=1),ROW($W$11:$W$25)-ROW(INDEX($W$11:$W$25,1,1))+1),1)))),"")</f>
        <v/>
      </c>
      <c r="CI22" s="167" t="str">
        <f t="array" ref="CI22">IFERROR(IF(LEN($AD22)=0,"",IF(CI$7="h","h",INDEX($W$11:$W$25,SMALL(IF((CI$8&gt;=$L$11:$L$25)*(CI$8&lt;=$S$11:$S$25)*($D$11:$D$25=$AD22)*($C$11:$C$25=1),ROW($W$11:$W$25)-ROW(INDEX($W$11:$W$25,1,1))+1),1)))),"")</f>
        <v/>
      </c>
      <c r="CJ22" s="167" t="str">
        <f t="array" ref="CJ22">IFERROR(IF(LEN($AD22)=0,"",IF(CJ$7="h","h",INDEX($W$11:$W$25,SMALL(IF((CJ$8&gt;=$L$11:$L$25)*(CJ$8&lt;=$S$11:$S$25)*($D$11:$D$25=$AD22)*($C$11:$C$25=1),ROW($W$11:$W$25)-ROW(INDEX($W$11:$W$25,1,1))+1),1)))),"")</f>
        <v/>
      </c>
      <c r="CK22" s="167" t="str">
        <f t="array" ref="CK22">IFERROR(IF(LEN($AD22)=0,"",IF(CK$7="h","h",INDEX($W$11:$W$25,SMALL(IF((CK$8&gt;=$L$11:$L$25)*(CK$8&lt;=$S$11:$S$25)*($D$11:$D$25=$AD22)*($C$11:$C$25=1),ROW($W$11:$W$25)-ROW(INDEX($W$11:$W$25,1,1))+1),1)))),"")</f>
        <v/>
      </c>
      <c r="CL22" s="167" t="str">
        <f t="array" ref="CL22">IFERROR(IF(LEN($AD22)=0,"",IF(CL$7="h","h",INDEX($W$11:$W$25,SMALL(IF((CL$8&gt;=$L$11:$L$25)*(CL$8&lt;=$S$11:$S$25)*($D$11:$D$25=$AD22)*($C$11:$C$25=1),ROW($W$11:$W$25)-ROW(INDEX($W$11:$W$25,1,1))+1),1)))),"")</f>
        <v/>
      </c>
      <c r="CM22" s="167" t="str">
        <f t="array" ref="CM22">IFERROR(IF(LEN($AD22)=0,"",IF(CM$7="h","h",INDEX($W$11:$W$25,SMALL(IF((CM$8&gt;=$L$11:$L$25)*(CM$8&lt;=$S$11:$S$25)*($D$11:$D$25=$AD22)*($C$11:$C$25=1),ROW($W$11:$W$25)-ROW(INDEX($W$11:$W$25,1,1))+1),1)))),"")</f>
        <v/>
      </c>
      <c r="CN22" s="167" t="str">
        <f t="array" ref="CN22">IFERROR(IF(LEN($AD22)=0,"",IF(CN$7="h","h",INDEX($W$11:$W$25,SMALL(IF((CN$8&gt;=$L$11:$L$25)*(CN$8&lt;=$S$11:$S$25)*($D$11:$D$25=$AD22)*($C$11:$C$25=1),ROW($W$11:$W$25)-ROW(INDEX($W$11:$W$25,1,1))+1),1)))),"")</f>
        <v/>
      </c>
      <c r="CO22" s="167" t="str">
        <f t="array" ref="CO22">IFERROR(IF(LEN($AD22)=0,"",IF(CO$7="h","h",INDEX($W$11:$W$25,SMALL(IF((CO$8&gt;=$L$11:$L$25)*(CO$8&lt;=$S$11:$S$25)*($D$11:$D$25=$AD22)*($C$11:$C$25=1),ROW($W$11:$W$25)-ROW(INDEX($W$11:$W$25,1,1))+1),1)))),"")</f>
        <v/>
      </c>
      <c r="CP22" s="15"/>
      <c r="CQ22" s="16">
        <v>10</v>
      </c>
      <c r="CR22" s="17">
        <f t="shared" si="20"/>
        <v>44835</v>
      </c>
      <c r="CS22" s="15"/>
      <c r="CT22" s="16">
        <f t="shared" si="17"/>
        <v>0</v>
      </c>
      <c r="CU22" s="16">
        <f>IFERROR(IF(OR(F22=Employee!$G$8,U22=Employee!$G$8),1,0),0)</f>
        <v>0</v>
      </c>
      <c r="CV22" s="16">
        <f t="shared" si="18"/>
        <v>0</v>
      </c>
      <c r="CW22" s="15"/>
      <c r="CX22" s="77" t="str">
        <f>IFERROR(IF(Employee!C18="","",IF(OR(COUNTIF(Holidays,Employee!C18)&gt;0,CX$14="h"),"h","")),"")</f>
        <v/>
      </c>
      <c r="CY22" s="316" t="str">
        <f>IFERROR(IF(Employee!D18="","",IF(OR(COUNTIF(Holidays,Employee!D18)&gt;0,CY$14="h"),"h","")),"")</f>
        <v/>
      </c>
      <c r="CZ22" s="316" t="str">
        <f>IFERROR(IF(Employee!E18="","",IF(OR(COUNTIF(Holidays,Employee!E18)&gt;0,CZ$14="h"),"h","")),"")</f>
        <v/>
      </c>
      <c r="DA22" s="317" t="str">
        <f>IFERROR(IF(Employee!F18="","",IF(OR(COUNTIF(Holidays,Employee!F18)&gt;0,DA$14="h"),"h","")),"")</f>
        <v/>
      </c>
      <c r="DB22" s="77" t="str">
        <f>IFERROR(IF(Employee!G18="","",IF(OR(COUNTIF(Holidays,Employee!G18)&gt;0,DB$14="h"),"h","")),"")</f>
        <v/>
      </c>
      <c r="DC22" s="77" t="str">
        <f>IFERROR(IF(Employee!H18="","",IF(OR(COUNTIF(Holidays,Employee!H18)&gt;0,DC$14="h"),"h","")),"")</f>
        <v/>
      </c>
      <c r="DD22" s="77" t="str">
        <f>IFERROR(IF(Employee!I18="","",IF(OR(COUNTIF(Holidays,Employee!I18)&gt;0,DD$14="h"),"h","")),"")</f>
        <v/>
      </c>
      <c r="DE22" s="78"/>
      <c r="DF22" s="77" t="str">
        <f>IFERROR(IF(Employee!K18="","",IF(OR(COUNTIF(Holidays,Employee!K18)&gt;0,DF$14="h"),"h","")),"")</f>
        <v/>
      </c>
      <c r="DG22" s="77" t="str">
        <f>IFERROR(IF(Employee!L18="","",IF(OR(COUNTIF(Holidays,Employee!L18)&gt;0,DG$14="h"),"h","")),"")</f>
        <v/>
      </c>
      <c r="DH22" s="77" t="str">
        <f>IFERROR(IF(Employee!M18="","",IF(OR(COUNTIF(Holidays,Employee!M18)&gt;0,DH$14="h"),"h","")),"")</f>
        <v/>
      </c>
      <c r="DI22" s="77" t="str">
        <f>IFERROR(IF(Employee!N18="","",IF(OR(COUNTIF(Holidays,Employee!N18)&gt;0,DI$14="h"),"h","")),"")</f>
        <v/>
      </c>
      <c r="DJ22" s="77" t="str">
        <f>IFERROR(IF(Employee!O18="","",IF(OR(COUNTIF(Holidays,Employee!O18)&gt;0,DJ$14="h"),"h","")),"")</f>
        <v/>
      </c>
      <c r="DK22" s="77" t="str">
        <f>IFERROR(IF(Employee!P18="","",IF(OR(COUNTIF(Holidays,Employee!P18)&gt;0,DK$14="h"),"h","")),"")</f>
        <v/>
      </c>
      <c r="DL22" s="77" t="str">
        <f>IFERROR(IF(Employee!Q18="","",IF(OR(COUNTIF(Holidays,Employee!Q18)&gt;0,DL$14="h"),"h","")),"")</f>
        <v/>
      </c>
      <c r="DM22" s="79"/>
      <c r="DN22" s="77" t="str">
        <f>IFERROR(IF(Employee!S18="","",IF(OR(COUNTIF(Holidays,Employee!S18)&gt;0,DN$14="h"),"h","")),"")</f>
        <v/>
      </c>
      <c r="DO22" s="77" t="str">
        <f>IFERROR(IF(Employee!T18="","",IF(OR(COUNTIF(Holidays,Employee!T18)&gt;0,DO$14="h"),"h","")),"")</f>
        <v/>
      </c>
      <c r="DP22" s="77" t="str">
        <f>IFERROR(IF(Employee!U18="","",IF(OR(COUNTIF(Holidays,Employee!U18)&gt;0,DP$14="h"),"h","")),"")</f>
        <v/>
      </c>
      <c r="DQ22" s="77" t="str">
        <f>IFERROR(IF(Employee!V18="","",IF(OR(COUNTIF(Holidays,Employee!V18)&gt;0,DQ$14="h"),"h","")),"")</f>
        <v/>
      </c>
      <c r="DR22" s="77" t="str">
        <f>IFERROR(IF(Employee!W18="","",IF(OR(COUNTIF(Holidays,Employee!W18)&gt;0,DR$14="h"),"h","")),"")</f>
        <v/>
      </c>
      <c r="DS22" s="77" t="str">
        <f>IFERROR(IF(Employee!X18="","",IF(OR(COUNTIF(Holidays,Employee!X18)&gt;0,DS$14="h"),"h","")),"")</f>
        <v/>
      </c>
      <c r="DT22" s="77" t="str">
        <f>IFERROR(IF(Employee!Y18="","",IF(OR(COUNTIF(Holidays,Employee!Y18)&gt;0,DT$14="h"),"h","")),"")</f>
        <v/>
      </c>
      <c r="DU22" s="79"/>
      <c r="DV22" s="77" t="str">
        <f>IFERROR(IF(Employee!AA18="","",IF(OR(COUNTIF(Holidays,Employee!AA18)&gt;0,DV$14="h"),"h","")),"")</f>
        <v/>
      </c>
      <c r="DW22" s="77" t="str">
        <f>IFERROR(IF(Employee!AB18="","",IF(OR(COUNTIF(Holidays,Employee!AB18)&gt;0,DW$14="h"),"h","")),"")</f>
        <v/>
      </c>
      <c r="DX22" s="77" t="str">
        <f>IFERROR(IF(Employee!AC18="","",IF(OR(COUNTIF(Holidays,Employee!AC18)&gt;0,DX$14="h"),"h","")),"")</f>
        <v/>
      </c>
      <c r="DY22" s="77" t="str">
        <f>IFERROR(IF(Employee!AD18="","",IF(OR(COUNTIF(Holidays,Employee!AD18)&gt;0,DY$14="h"),"h","")),"")</f>
        <v/>
      </c>
      <c r="DZ22" s="77" t="str">
        <f>IFERROR(IF(Employee!AE18="","",IF(OR(COUNTIF(Holidays,Employee!AE18)&gt;0,DZ$14="h"),"h","")),"")</f>
        <v/>
      </c>
      <c r="EA22" s="77" t="str">
        <f>IFERROR(IF(Employee!AF18="","",IF(OR(COUNTIF(Holidays,Employee!AF18)&gt;0,EA$14="h"),"h","")),"")</f>
        <v/>
      </c>
      <c r="EB22" s="77" t="str">
        <f>IFERROR(IF(Employee!AG18="","",IF(OR(COUNTIF(Holidays,Employee!AG18)&gt;0,EB$14="h"),"h","")),"")</f>
        <v/>
      </c>
      <c r="EC22" s="15"/>
      <c r="ED22" s="407" t="s">
        <v>136</v>
      </c>
      <c r="EE22" s="407"/>
      <c r="EF22" s="198">
        <f>StartYear</f>
        <v>2022</v>
      </c>
      <c r="EG22" s="198">
        <f t="shared" ref="EG22:EO22" si="26">EF22+1</f>
        <v>2023</v>
      </c>
      <c r="EH22" s="198">
        <f t="shared" si="26"/>
        <v>2024</v>
      </c>
      <c r="EI22" s="198">
        <f t="shared" si="26"/>
        <v>2025</v>
      </c>
      <c r="EJ22" s="198">
        <f t="shared" si="26"/>
        <v>2026</v>
      </c>
      <c r="EK22" s="198">
        <f t="shared" si="26"/>
        <v>2027</v>
      </c>
      <c r="EL22" s="198">
        <f t="shared" si="26"/>
        <v>2028</v>
      </c>
      <c r="EM22" s="198">
        <f t="shared" si="26"/>
        <v>2029</v>
      </c>
      <c r="EN22" s="198">
        <f t="shared" si="26"/>
        <v>2030</v>
      </c>
      <c r="EO22" s="198">
        <f t="shared" si="26"/>
        <v>2031</v>
      </c>
      <c r="EP22" s="88"/>
      <c r="EQ22" s="66">
        <f>IFERROR(IF(OR(LEN(Calendar!$I$5)=0,Calendar!$I$5="All"),1,IF($V22=Calendar!$I$5,1,0)),0)</f>
        <v>1</v>
      </c>
      <c r="ER22" s="16">
        <f>IFERROR(IF(OR(LEN(Calendar!$I$7)=0,Calendar!$I$7="All"),1,IF($E22=Calendar!$I$7,1,0)),0)</f>
        <v>1</v>
      </c>
      <c r="ES22" s="18">
        <f t="shared" si="19"/>
        <v>1</v>
      </c>
      <c r="ET22" s="307"/>
      <c r="EU22" s="66">
        <v>6</v>
      </c>
      <c r="EV22" s="88"/>
      <c r="EW22" s="88"/>
      <c r="EX22" s="88"/>
      <c r="EY22" s="88"/>
      <c r="EZ22" s="88"/>
      <c r="FA22" s="18">
        <v>9</v>
      </c>
      <c r="FB22" s="16" t="s">
        <v>13</v>
      </c>
      <c r="FC22" s="16" t="s">
        <v>71</v>
      </c>
      <c r="FD22" s="16">
        <v>30</v>
      </c>
      <c r="FE22" s="15"/>
      <c r="FF22" s="16">
        <v>10</v>
      </c>
      <c r="FG22" s="16">
        <v>10</v>
      </c>
      <c r="FH22" s="16">
        <f t="shared" si="25"/>
        <v>2031</v>
      </c>
      <c r="FI22" s="15"/>
      <c r="FJ22" s="68" t="str">
        <f>IF(Dashboard!F29="","",Dashboard!F29)</f>
        <v/>
      </c>
    </row>
    <row r="23" spans="2:168" ht="15" customHeight="1" x14ac:dyDescent="0.25">
      <c r="B23" s="375">
        <v>13</v>
      </c>
      <c r="C23" s="375">
        <f>IFERROR(IF(OR(INDEX(TableReg[],$B23,D$9)="",INDEX(TableReg[],$B23,E$9)="",INDEX(TableReg[],$B23,F$9)="",INDEX(TableReg[],$B23,G$9)="",INDEX(TableReg[],$B23,H$9)=""),0,1),"")</f>
        <v>0</v>
      </c>
      <c r="D23" s="69" t="str">
        <f>IFERROR(IF($C23=1,INDEX(TableReg[],$B23,D$9),""),"")</f>
        <v/>
      </c>
      <c r="E23" s="68" t="str">
        <f>IFERROR(IF($C23=1,INDEX(TableReg[],$B23,E$9),""),"")</f>
        <v/>
      </c>
      <c r="F23" s="68" t="str">
        <f>IFERROR(IF($C23=1,INDEX(TableReg[],$B23,F$9),""),"")</f>
        <v/>
      </c>
      <c r="G23" s="68" t="str">
        <f>IFERROR(IF($C23=1,INDEX(TableReg[],$B23,G$9),""),"")</f>
        <v/>
      </c>
      <c r="H23" s="68" t="str">
        <f>IFERROR(IF($C23=1,INDEX(TableReg[],$B23,H$9),""),"")</f>
        <v/>
      </c>
      <c r="I23" s="368" t="str">
        <f>IFERROR(IF($C23&lt;&gt;1,"",INDEX(TableReg[],$B23,J$9)),"")</f>
        <v/>
      </c>
      <c r="J23" s="368" t="str">
        <f t="shared" si="4"/>
        <v/>
      </c>
      <c r="K23" s="68" t="str">
        <f>IFERROR(IF(INDEX(TableReg[],$B23,K$9)="","",INDEX(TableReg[],$B23,K$9)),"")</f>
        <v/>
      </c>
      <c r="L23" s="369" t="str">
        <f t="shared" si="5"/>
        <v/>
      </c>
      <c r="M23" s="369" t="str">
        <f t="shared" si="6"/>
        <v/>
      </c>
      <c r="N23" s="369" t="str">
        <f>IFERROR(IF(OR(COUNTIF(Holidays,L23)&gt;0,INDEX(Dashboard!$I$20:$I$26,MATCH(M23,Dashboard!$H$20:$H$26,0))="No"),"h",""),"")</f>
        <v/>
      </c>
      <c r="O23" s="369" t="str">
        <f t="shared" si="7"/>
        <v/>
      </c>
      <c r="P23" s="369" t="str">
        <f t="shared" si="8"/>
        <v/>
      </c>
      <c r="Q23" s="369" t="str">
        <f>IFERROR(IF(OR(COUNTIF(Holidays,O23)&gt;0,INDEX(Dashboard!$I$20:$I$26,MATCH(P23,Dashboard!$H$20:$H$26,0))="No"),"h",""),"")</f>
        <v/>
      </c>
      <c r="R23" s="369" t="str">
        <f t="shared" si="9"/>
        <v/>
      </c>
      <c r="S23" s="370" t="str">
        <f t="shared" si="10"/>
        <v/>
      </c>
      <c r="T23" s="167" t="str">
        <f t="shared" si="11"/>
        <v/>
      </c>
      <c r="U23" s="68" t="str">
        <f t="shared" si="12"/>
        <v/>
      </c>
      <c r="V23" s="167" t="str">
        <f>IFERROR(IF(INDEX(EmployeeList!$C$7:$C$21,MATCH(D23,EmployeeList!$B$7:$B$21,0))="","",INDEX(EmployeeList!$C$7:$C$21,MATCH(D23,EmployeeList!$B$7:$B$21,0))),"")</f>
        <v/>
      </c>
      <c r="W23" s="68" t="str">
        <f t="shared" si="13"/>
        <v/>
      </c>
      <c r="X23" s="68" t="str">
        <f>IFERROR(IF(C23&lt;&gt;1,"",IF(Calendar!$M$7=$EX$18,Calc!D23&amp;" - "&amp;Calc!V23,IF(Calendar!$M$7=$EX$19,Calc!D23&amp;" - "&amp;Calc!E23,Calc!D23))),"")</f>
        <v/>
      </c>
      <c r="Y23" s="68" t="str">
        <f t="shared" si="14"/>
        <v/>
      </c>
      <c r="Z23" s="382">
        <f t="shared" si="15"/>
        <v>0</v>
      </c>
      <c r="AA23" s="381">
        <f t="shared" si="16"/>
        <v>0</v>
      </c>
      <c r="AB23" s="15"/>
      <c r="AC23" s="67">
        <v>13</v>
      </c>
      <c r="AD23" s="69" t="str">
        <f>IFERROR(IF(INDEX(TableEmployeeList[],$AC23,$AD$9)="","",INDEX(TableEmployeeList[],$AC23,$AD$9)),"")</f>
        <v/>
      </c>
      <c r="AE23" s="68" t="str">
        <f t="array" ref="AE23">IFERROR(IF(LEN($AD23)=0,"",IF(AE$7="h","h",INDEX($W$11:$W$25,SMALL(IF((AE$8&gt;=$L$11:$L$25)*(AE$8&lt;=$S$11:$S$25)*($D$11:$D$25=$AD23)*($C$11:$C$25=1),ROW($W$11:$W$25)-ROW(INDEX($W$11:$W$25,1,1))+1),1)))),"")</f>
        <v/>
      </c>
      <c r="AF23" s="68" t="str">
        <f t="array" ref="AF23">IFERROR(IF(LEN($AD23)=0,"",IF(AF$7="h","h",INDEX($W$11:$W$25,SMALL(IF((AF$8&gt;=$L$11:$L$25)*(AF$8&lt;=$S$11:$S$25)*($D$11:$D$25=$AD23)*($C$11:$C$25=1),ROW($W$11:$W$25)-ROW(INDEX($W$11:$W$25,1,1))+1),1)))),"")</f>
        <v/>
      </c>
      <c r="AG23" s="68" t="str">
        <f t="array" ref="AG23">IFERROR(IF(LEN($AD23)=0,"",IF(AG$7="h","h",INDEX($W$11:$W$25,SMALL(IF((AG$8&gt;=$L$11:$L$25)*(AG$8&lt;=$S$11:$S$25)*($D$11:$D$25=$AD23)*($C$11:$C$25=1),ROW($W$11:$W$25)-ROW(INDEX($W$11:$W$25,1,1))+1),1)))),"")</f>
        <v/>
      </c>
      <c r="AH23" s="68" t="str">
        <f t="array" ref="AH23">IFERROR(IF(LEN($AD23)=0,"",IF(AH$7="h","h",INDEX($W$11:$W$25,SMALL(IF((AH$8&gt;=$L$11:$L$25)*(AH$8&lt;=$S$11:$S$25)*($D$11:$D$25=$AD23)*($C$11:$C$25=1),ROW($W$11:$W$25)-ROW(INDEX($W$11:$W$25,1,1))+1),1)))),"")</f>
        <v/>
      </c>
      <c r="AI23" s="68" t="str">
        <f t="array" ref="AI23">IFERROR(IF(LEN($AD23)=0,"",IF(AI$7="h","h",INDEX($W$11:$W$25,SMALL(IF((AI$8&gt;=$L$11:$L$25)*(AI$8&lt;=$S$11:$S$25)*($D$11:$D$25=$AD23)*($C$11:$C$25=1),ROW($W$11:$W$25)-ROW(INDEX($W$11:$W$25,1,1))+1),1)))),"")</f>
        <v/>
      </c>
      <c r="AJ23" s="68" t="str">
        <f t="array" ref="AJ23">IFERROR(IF(LEN($AD23)=0,"",IF(AJ$7="h","h",INDEX($W$11:$W$25,SMALL(IF((AJ$8&gt;=$L$11:$L$25)*(AJ$8&lt;=$S$11:$S$25)*($D$11:$D$25=$AD23)*($C$11:$C$25=1),ROW($W$11:$W$25)-ROW(INDEX($W$11:$W$25,1,1))+1),1)))),"")</f>
        <v/>
      </c>
      <c r="AK23" s="68" t="str">
        <f t="array" ref="AK23">IFERROR(IF(LEN($AD23)=0,"",IF(AK$7="h","h",INDEX($W$11:$W$25,SMALL(IF((AK$8&gt;=$L$11:$L$25)*(AK$8&lt;=$S$11:$S$25)*($D$11:$D$25=$AD23)*($C$11:$C$25=1),ROW($W$11:$W$25)-ROW(INDEX($W$11:$W$25,1,1))+1),1)))),"")</f>
        <v/>
      </c>
      <c r="AL23" s="68" t="str">
        <f t="array" ref="AL23">IFERROR(IF(LEN($AD23)=0,"",IF(AL$7="h","h",INDEX($W$11:$W$25,SMALL(IF((AL$8&gt;=$L$11:$L$25)*(AL$8&lt;=$S$11:$S$25)*($D$11:$D$25=$AD23)*($C$11:$C$25=1),ROW($W$11:$W$25)-ROW(INDEX($W$11:$W$25,1,1))+1),1)))),"")</f>
        <v/>
      </c>
      <c r="AM23" s="68" t="str">
        <f t="array" ref="AM23">IFERROR(IF(LEN($AD23)=0,"",IF(AM$7="h","h",INDEX($W$11:$W$25,SMALL(IF((AM$8&gt;=$L$11:$L$25)*(AM$8&lt;=$S$11:$S$25)*($D$11:$D$25=$AD23)*($C$11:$C$25=1),ROW($W$11:$W$25)-ROW(INDEX($W$11:$W$25,1,1))+1),1)))),"")</f>
        <v/>
      </c>
      <c r="AN23" s="68" t="str">
        <f t="array" ref="AN23">IFERROR(IF(LEN($AD23)=0,"",IF(AN$7="h","h",INDEX($W$11:$W$25,SMALL(IF((AN$8&gt;=$L$11:$L$25)*(AN$8&lt;=$S$11:$S$25)*($D$11:$D$25=$AD23)*($C$11:$C$25=1),ROW($W$11:$W$25)-ROW(INDEX($W$11:$W$25,1,1))+1),1)))),"")</f>
        <v/>
      </c>
      <c r="AO23" s="68" t="str">
        <f t="array" ref="AO23">IFERROR(IF(LEN($AD23)=0,"",IF(AO$7="h","h",INDEX($W$11:$W$25,SMALL(IF((AO$8&gt;=$L$11:$L$25)*(AO$8&lt;=$S$11:$S$25)*($D$11:$D$25=$AD23)*($C$11:$C$25=1),ROW($W$11:$W$25)-ROW(INDEX($W$11:$W$25,1,1))+1),1)))),"")</f>
        <v/>
      </c>
      <c r="AP23" s="68" t="str">
        <f t="array" ref="AP23">IFERROR(IF(LEN($AD23)=0,"",IF(AP$7="h","h",INDEX($W$11:$W$25,SMALL(IF((AP$8&gt;=$L$11:$L$25)*(AP$8&lt;=$S$11:$S$25)*($D$11:$D$25=$AD23)*($C$11:$C$25=1),ROW($W$11:$W$25)-ROW(INDEX($W$11:$W$25,1,1))+1),1)))),"")</f>
        <v/>
      </c>
      <c r="AQ23" s="68" t="str">
        <f t="array" ref="AQ23">IFERROR(IF(LEN($AD23)=0,"",IF(AQ$7="h","h",INDEX($W$11:$W$25,SMALL(IF((AQ$8&gt;=$L$11:$L$25)*(AQ$8&lt;=$S$11:$S$25)*($D$11:$D$25=$AD23)*($C$11:$C$25=1),ROW($W$11:$W$25)-ROW(INDEX($W$11:$W$25,1,1))+1),1)))),"")</f>
        <v/>
      </c>
      <c r="AR23" s="68" t="str">
        <f t="array" ref="AR23">IFERROR(IF(LEN($AD23)=0,"",IF(AR$7="h","h",INDEX($W$11:$W$25,SMALL(IF((AR$8&gt;=$L$11:$L$25)*(AR$8&lt;=$S$11:$S$25)*($D$11:$D$25=$AD23)*($C$11:$C$25=1),ROW($W$11:$W$25)-ROW(INDEX($W$11:$W$25,1,1))+1),1)))),"")</f>
        <v/>
      </c>
      <c r="AS23" s="68" t="str">
        <f t="array" ref="AS23">IFERROR(IF(LEN($AD23)=0,"",IF(AS$7="h","h",INDEX($W$11:$W$25,SMALL(IF((AS$8&gt;=$L$11:$L$25)*(AS$8&lt;=$S$11:$S$25)*($D$11:$D$25=$AD23)*($C$11:$C$25=1),ROW($W$11:$W$25)-ROW(INDEX($W$11:$W$25,1,1))+1),1)))),"")</f>
        <v/>
      </c>
      <c r="AT23" s="68" t="str">
        <f t="array" ref="AT23">IFERROR(IF(LEN($AD23)=0,"",IF(AT$7="h","h",INDEX($W$11:$W$25,SMALL(IF((AT$8&gt;=$L$11:$L$25)*(AT$8&lt;=$S$11:$S$25)*($D$11:$D$25=$AD23)*($C$11:$C$25=1),ROW($W$11:$W$25)-ROW(INDEX($W$11:$W$25,1,1))+1),1)))),"")</f>
        <v/>
      </c>
      <c r="AU23" s="68" t="str">
        <f t="array" ref="AU23">IFERROR(IF(LEN($AD23)=0,"",IF(AU$7="h","h",INDEX($W$11:$W$25,SMALL(IF((AU$8&gt;=$L$11:$L$25)*(AU$8&lt;=$S$11:$S$25)*($D$11:$D$25=$AD23)*($C$11:$C$25=1),ROW($W$11:$W$25)-ROW(INDEX($W$11:$W$25,1,1))+1),1)))),"")</f>
        <v/>
      </c>
      <c r="AV23" s="68" t="str">
        <f t="array" ref="AV23">IFERROR(IF(LEN($AD23)=0,"",IF(AV$7="h","h",INDEX($W$11:$W$25,SMALL(IF((AV$8&gt;=$L$11:$L$25)*(AV$8&lt;=$S$11:$S$25)*($D$11:$D$25=$AD23)*($C$11:$C$25=1),ROW($W$11:$W$25)-ROW(INDEX($W$11:$W$25,1,1))+1),1)))),"")</f>
        <v/>
      </c>
      <c r="AW23" s="68" t="str">
        <f t="array" ref="AW23">IFERROR(IF(LEN($AD23)=0,"",IF(AW$7="h","h",INDEX($W$11:$W$25,SMALL(IF((AW$8&gt;=$L$11:$L$25)*(AW$8&lt;=$S$11:$S$25)*($D$11:$D$25=$AD23)*($C$11:$C$25=1),ROW($W$11:$W$25)-ROW(INDEX($W$11:$W$25,1,1))+1),1)))),"")</f>
        <v/>
      </c>
      <c r="AX23" s="68" t="str">
        <f t="array" ref="AX23">IFERROR(IF(LEN($AD23)=0,"",IF(AX$7="h","h",INDEX($W$11:$W$25,SMALL(IF((AX$8&gt;=$L$11:$L$25)*(AX$8&lt;=$S$11:$S$25)*($D$11:$D$25=$AD23)*($C$11:$C$25=1),ROW($W$11:$W$25)-ROW(INDEX($W$11:$W$25,1,1))+1),1)))),"")</f>
        <v/>
      </c>
      <c r="AY23" s="68" t="str">
        <f t="array" ref="AY23">IFERROR(IF(LEN($AD23)=0,"",IF(AY$7="h","h",INDEX($W$11:$W$25,SMALL(IF((AY$8&gt;=$L$11:$L$25)*(AY$8&lt;=$S$11:$S$25)*($D$11:$D$25=$AD23)*($C$11:$C$25=1),ROW($W$11:$W$25)-ROW(INDEX($W$11:$W$25,1,1))+1),1)))),"")</f>
        <v/>
      </c>
      <c r="AZ23" s="68" t="str">
        <f t="array" ref="AZ23">IFERROR(IF(LEN($AD23)=0,"",IF(AZ$7="h","h",INDEX($W$11:$W$25,SMALL(IF((AZ$8&gt;=$L$11:$L$25)*(AZ$8&lt;=$S$11:$S$25)*($D$11:$D$25=$AD23)*($C$11:$C$25=1),ROW($W$11:$W$25)-ROW(INDEX($W$11:$W$25,1,1))+1),1)))),"")</f>
        <v/>
      </c>
      <c r="BA23" s="68" t="str">
        <f t="array" ref="BA23">IFERROR(IF(LEN($AD23)=0,"",IF(BA$7="h","h",INDEX($W$11:$W$25,SMALL(IF((BA$8&gt;=$L$11:$L$25)*(BA$8&lt;=$S$11:$S$25)*($D$11:$D$25=$AD23)*($C$11:$C$25=1),ROW($W$11:$W$25)-ROW(INDEX($W$11:$W$25,1,1))+1),1)))),"")</f>
        <v/>
      </c>
      <c r="BB23" s="68" t="str">
        <f t="array" ref="BB23">IFERROR(IF(LEN($AD23)=0,"",IF(BB$7="h","h",INDEX($W$11:$W$25,SMALL(IF((BB$8&gt;=$L$11:$L$25)*(BB$8&lt;=$S$11:$S$25)*($D$11:$D$25=$AD23)*($C$11:$C$25=1),ROW($W$11:$W$25)-ROW(INDEX($W$11:$W$25,1,1))+1),1)))),"")</f>
        <v/>
      </c>
      <c r="BC23" s="68" t="str">
        <f t="array" ref="BC23">IFERROR(IF(LEN($AD23)=0,"",IF(BC$7="h","h",INDEX($W$11:$W$25,SMALL(IF((BC$8&gt;=$L$11:$L$25)*(BC$8&lt;=$S$11:$S$25)*($D$11:$D$25=$AD23)*($C$11:$C$25=1),ROW($W$11:$W$25)-ROW(INDEX($W$11:$W$25,1,1))+1),1)))),"")</f>
        <v/>
      </c>
      <c r="BD23" s="68" t="str">
        <f t="array" ref="BD23">IFERROR(IF(LEN($AD23)=0,"",IF(BD$7="h","h",INDEX($W$11:$W$25,SMALL(IF((BD$8&gt;=$L$11:$L$25)*(BD$8&lt;=$S$11:$S$25)*($D$11:$D$25=$AD23)*($C$11:$C$25=1),ROW($W$11:$W$25)-ROW(INDEX($W$11:$W$25,1,1))+1),1)))),"")</f>
        <v/>
      </c>
      <c r="BE23" s="68" t="str">
        <f t="array" ref="BE23">IFERROR(IF(LEN($AD23)=0,"",IF(BE$7="h","h",INDEX($W$11:$W$25,SMALL(IF((BE$8&gt;=$L$11:$L$25)*(BE$8&lt;=$S$11:$S$25)*($D$11:$D$25=$AD23)*($C$11:$C$25=1),ROW($W$11:$W$25)-ROW(INDEX($W$11:$W$25,1,1))+1),1)))),"")</f>
        <v/>
      </c>
      <c r="BF23" s="68" t="str">
        <f t="array" ref="BF23">IFERROR(IF(LEN($AD23)=0,"",IF(BF$7="h","h",INDEX($W$11:$W$25,SMALL(IF((BF$8&gt;=$L$11:$L$25)*(BF$8&lt;=$S$11:$S$25)*($D$11:$D$25=$AD23)*($C$11:$C$25=1),ROW($W$11:$W$25)-ROW(INDEX($W$11:$W$25,1,1))+1),1)))),"")</f>
        <v/>
      </c>
      <c r="BG23" s="68" t="str">
        <f t="array" ref="BG23">IFERROR(IF(LEN($AD23)=0,"",IF(BG$7="h","h",INDEX($W$11:$W$25,SMALL(IF((BG$8&gt;=$L$11:$L$25)*(BG$8&lt;=$S$11:$S$25)*($D$11:$D$25=$AD23)*($C$11:$C$25=1),ROW($W$11:$W$25)-ROW(INDEX($W$11:$W$25,1,1))+1),1)))),"")</f>
        <v/>
      </c>
      <c r="BH23" s="68" t="str">
        <f t="array" ref="BH23">IFERROR(IF(LEN($AD23)=0,"",IF(BH$7="h","h",INDEX($W$11:$W$25,SMALL(IF((BH$8&gt;=$L$11:$L$25)*(BH$8&lt;=$S$11:$S$25)*($D$11:$D$25=$AD23)*($C$11:$C$25=1),ROW($W$11:$W$25)-ROW(INDEX($W$11:$W$25,1,1))+1),1)))),"")</f>
        <v/>
      </c>
      <c r="BI23" s="70" t="str">
        <f t="array" ref="BI23">IFERROR(IF(LEN($AD23)=0,"",IF(BI$7="h","h",INDEX($W$11:$W$25,SMALL(IF((BI$8&gt;=$L$11:$L$25)*(BI$8&lt;=$S$11:$S$25)*($D$11:$D$25=$AD23)*($C$11:$C$25=1),ROW($W$11:$W$25)-ROW(INDEX($W$11:$W$25,1,1))+1),1)))),"")</f>
        <v/>
      </c>
      <c r="BJ23" s="536" t="str">
        <f t="array" ref="BJ23">IFERROR(IF(LEN($AD23)=0,"",IF(BJ$7="h","h",INDEX($W$11:$W$25,SMALL(IF((BJ$8&gt;=$L$11:$L$25)*(BJ$8&lt;=$S$11:$S$25)*($D$11:$D$25=$AD23)*($C$11:$C$25=1),ROW($W$11:$W$25)-ROW(INDEX($W$11:$W$25,1,1))+1),1)))),"")</f>
        <v/>
      </c>
      <c r="BK23" s="167" t="str">
        <f t="array" ref="BK23">IFERROR(IF(LEN($AD23)=0,"",IF(BK$7="h","h",INDEX($W$11:$W$25,SMALL(IF((BK$8&gt;=$L$11:$L$25)*(BK$8&lt;=$S$11:$S$25)*($D$11:$D$25=$AD23)*($C$11:$C$25=1),ROW($W$11:$W$25)-ROW(INDEX($W$11:$W$25,1,1))+1),1)))),"")</f>
        <v/>
      </c>
      <c r="BL23" s="167" t="str">
        <f t="array" ref="BL23">IFERROR(IF(LEN($AD23)=0,"",IF(BL$7="h","h",INDEX($W$11:$W$25,SMALL(IF((BL$8&gt;=$L$11:$L$25)*(BL$8&lt;=$S$11:$S$25)*($D$11:$D$25=$AD23)*($C$11:$C$25=1),ROW($W$11:$W$25)-ROW(INDEX($W$11:$W$25,1,1))+1),1)))),"")</f>
        <v/>
      </c>
      <c r="BM23" s="167" t="str">
        <f t="array" ref="BM23">IFERROR(IF(LEN($AD23)=0,"",IF(BM$7="h","h",INDEX($W$11:$W$25,SMALL(IF((BM$8&gt;=$L$11:$L$25)*(BM$8&lt;=$S$11:$S$25)*($D$11:$D$25=$AD23)*($C$11:$C$25=1),ROW($W$11:$W$25)-ROW(INDEX($W$11:$W$25,1,1))+1),1)))),"")</f>
        <v/>
      </c>
      <c r="BN23" s="167" t="str">
        <f t="array" ref="BN23">IFERROR(IF(LEN($AD23)=0,"",IF(BN$7="h","h",INDEX($W$11:$W$25,SMALL(IF((BN$8&gt;=$L$11:$L$25)*(BN$8&lt;=$S$11:$S$25)*($D$11:$D$25=$AD23)*($C$11:$C$25=1),ROW($W$11:$W$25)-ROW(INDEX($W$11:$W$25,1,1))+1),1)))),"")</f>
        <v/>
      </c>
      <c r="BO23" s="167" t="str">
        <f t="array" ref="BO23">IFERROR(IF(LEN($AD23)=0,"",IF(BO$7="h","h",INDEX($W$11:$W$25,SMALL(IF((BO$8&gt;=$L$11:$L$25)*(BO$8&lt;=$S$11:$S$25)*($D$11:$D$25=$AD23)*($C$11:$C$25=1),ROW($W$11:$W$25)-ROW(INDEX($W$11:$W$25,1,1))+1),1)))),"")</f>
        <v/>
      </c>
      <c r="BP23" s="167" t="str">
        <f t="array" ref="BP23">IFERROR(IF(LEN($AD23)=0,"",IF(BP$7="h","h",INDEX($W$11:$W$25,SMALL(IF((BP$8&gt;=$L$11:$L$25)*(BP$8&lt;=$S$11:$S$25)*($D$11:$D$25=$AD23)*($C$11:$C$25=1),ROW($W$11:$W$25)-ROW(INDEX($W$11:$W$25,1,1))+1),1)))),"")</f>
        <v/>
      </c>
      <c r="BQ23" s="167" t="str">
        <f t="array" ref="BQ23">IFERROR(IF(LEN($AD23)=0,"",IF(BQ$7="h","h",INDEX($W$11:$W$25,SMALL(IF((BQ$8&gt;=$L$11:$L$25)*(BQ$8&lt;=$S$11:$S$25)*($D$11:$D$25=$AD23)*($C$11:$C$25=1),ROW($W$11:$W$25)-ROW(INDEX($W$11:$W$25,1,1))+1),1)))),"")</f>
        <v/>
      </c>
      <c r="BR23" s="167" t="str">
        <f t="array" ref="BR23">IFERROR(IF(LEN($AD23)=0,"",IF(BR$7="h","h",INDEX($W$11:$W$25,SMALL(IF((BR$8&gt;=$L$11:$L$25)*(BR$8&lt;=$S$11:$S$25)*($D$11:$D$25=$AD23)*($C$11:$C$25=1),ROW($W$11:$W$25)-ROW(INDEX($W$11:$W$25,1,1))+1),1)))),"")</f>
        <v/>
      </c>
      <c r="BS23" s="167" t="str">
        <f t="array" ref="BS23">IFERROR(IF(LEN($AD23)=0,"",IF(BS$7="h","h",INDEX($W$11:$W$25,SMALL(IF((BS$8&gt;=$L$11:$L$25)*(BS$8&lt;=$S$11:$S$25)*($D$11:$D$25=$AD23)*($C$11:$C$25=1),ROW($W$11:$W$25)-ROW(INDEX($W$11:$W$25,1,1))+1),1)))),"")</f>
        <v/>
      </c>
      <c r="BT23" s="167" t="str">
        <f t="array" ref="BT23">IFERROR(IF(LEN($AD23)=0,"",IF(BT$7="h","h",INDEX($W$11:$W$25,SMALL(IF((BT$8&gt;=$L$11:$L$25)*(BT$8&lt;=$S$11:$S$25)*($D$11:$D$25=$AD23)*($C$11:$C$25=1),ROW($W$11:$W$25)-ROW(INDEX($W$11:$W$25,1,1))+1),1)))),"")</f>
        <v/>
      </c>
      <c r="BU23" s="167" t="str">
        <f t="array" ref="BU23">IFERROR(IF(LEN($AD23)=0,"",IF(BU$7="h","h",INDEX($W$11:$W$25,SMALL(IF((BU$8&gt;=$L$11:$L$25)*(BU$8&lt;=$S$11:$S$25)*($D$11:$D$25=$AD23)*($C$11:$C$25=1),ROW($W$11:$W$25)-ROW(INDEX($W$11:$W$25,1,1))+1),1)))),"")</f>
        <v/>
      </c>
      <c r="BV23" s="167" t="str">
        <f t="array" ref="BV23">IFERROR(IF(LEN($AD23)=0,"",IF(BV$7="h","h",INDEX($W$11:$W$25,SMALL(IF((BV$8&gt;=$L$11:$L$25)*(BV$8&lt;=$S$11:$S$25)*($D$11:$D$25=$AD23)*($C$11:$C$25=1),ROW($W$11:$W$25)-ROW(INDEX($W$11:$W$25,1,1))+1),1)))),"")</f>
        <v/>
      </c>
      <c r="BW23" s="167" t="str">
        <f t="array" ref="BW23">IFERROR(IF(LEN($AD23)=0,"",IF(BW$7="h","h",INDEX($W$11:$W$25,SMALL(IF((BW$8&gt;=$L$11:$L$25)*(BW$8&lt;=$S$11:$S$25)*($D$11:$D$25=$AD23)*($C$11:$C$25=1),ROW($W$11:$W$25)-ROW(INDEX($W$11:$W$25,1,1))+1),1)))),"")</f>
        <v/>
      </c>
      <c r="BX23" s="167" t="str">
        <f t="array" ref="BX23">IFERROR(IF(LEN($AD23)=0,"",IF(BX$7="h","h",INDEX($W$11:$W$25,SMALL(IF((BX$8&gt;=$L$11:$L$25)*(BX$8&lt;=$S$11:$S$25)*($D$11:$D$25=$AD23)*($C$11:$C$25=1),ROW($W$11:$W$25)-ROW(INDEX($W$11:$W$25,1,1))+1),1)))),"")</f>
        <v/>
      </c>
      <c r="BY23" s="167" t="str">
        <f t="array" ref="BY23">IFERROR(IF(LEN($AD23)=0,"",IF(BY$7="h","h",INDEX($W$11:$W$25,SMALL(IF((BY$8&gt;=$L$11:$L$25)*(BY$8&lt;=$S$11:$S$25)*($D$11:$D$25=$AD23)*($C$11:$C$25=1),ROW($W$11:$W$25)-ROW(INDEX($W$11:$W$25,1,1))+1),1)))),"")</f>
        <v/>
      </c>
      <c r="BZ23" s="167" t="str">
        <f t="array" ref="BZ23">IFERROR(IF(LEN($AD23)=0,"",IF(BZ$7="h","h",INDEX($W$11:$W$25,SMALL(IF((BZ$8&gt;=$L$11:$L$25)*(BZ$8&lt;=$S$11:$S$25)*($D$11:$D$25=$AD23)*($C$11:$C$25=1),ROW($W$11:$W$25)-ROW(INDEX($W$11:$W$25,1,1))+1),1)))),"")</f>
        <v/>
      </c>
      <c r="CA23" s="167" t="str">
        <f t="array" ref="CA23">IFERROR(IF(LEN($AD23)=0,"",IF(CA$7="h","h",INDEX($W$11:$W$25,SMALL(IF((CA$8&gt;=$L$11:$L$25)*(CA$8&lt;=$S$11:$S$25)*($D$11:$D$25=$AD23)*($C$11:$C$25=1),ROW($W$11:$W$25)-ROW(INDEX($W$11:$W$25,1,1))+1),1)))),"")</f>
        <v/>
      </c>
      <c r="CB23" s="167" t="str">
        <f t="array" ref="CB23">IFERROR(IF(LEN($AD23)=0,"",IF(CB$7="h","h",INDEX($W$11:$W$25,SMALL(IF((CB$8&gt;=$L$11:$L$25)*(CB$8&lt;=$S$11:$S$25)*($D$11:$D$25=$AD23)*($C$11:$C$25=1),ROW($W$11:$W$25)-ROW(INDEX($W$11:$W$25,1,1))+1),1)))),"")</f>
        <v/>
      </c>
      <c r="CC23" s="167" t="str">
        <f t="array" ref="CC23">IFERROR(IF(LEN($AD23)=0,"",IF(CC$7="h","h",INDEX($W$11:$W$25,SMALL(IF((CC$8&gt;=$L$11:$L$25)*(CC$8&lt;=$S$11:$S$25)*($D$11:$D$25=$AD23)*($C$11:$C$25=1),ROW($W$11:$W$25)-ROW(INDEX($W$11:$W$25,1,1))+1),1)))),"")</f>
        <v/>
      </c>
      <c r="CD23" s="167" t="str">
        <f t="array" ref="CD23">IFERROR(IF(LEN($AD23)=0,"",IF(CD$7="h","h",INDEX($W$11:$W$25,SMALL(IF((CD$8&gt;=$L$11:$L$25)*(CD$8&lt;=$S$11:$S$25)*($D$11:$D$25=$AD23)*($C$11:$C$25=1),ROW($W$11:$W$25)-ROW(INDEX($W$11:$W$25,1,1))+1),1)))),"")</f>
        <v/>
      </c>
      <c r="CE23" s="167" t="str">
        <f t="array" ref="CE23">IFERROR(IF(LEN($AD23)=0,"",IF(CE$7="h","h",INDEX($W$11:$W$25,SMALL(IF((CE$8&gt;=$L$11:$L$25)*(CE$8&lt;=$S$11:$S$25)*($D$11:$D$25=$AD23)*($C$11:$C$25=1),ROW($W$11:$W$25)-ROW(INDEX($W$11:$W$25,1,1))+1),1)))),"")</f>
        <v/>
      </c>
      <c r="CF23" s="167" t="str">
        <f t="array" ref="CF23">IFERROR(IF(LEN($AD23)=0,"",IF(CF$7="h","h",INDEX($W$11:$W$25,SMALL(IF((CF$8&gt;=$L$11:$L$25)*(CF$8&lt;=$S$11:$S$25)*($D$11:$D$25=$AD23)*($C$11:$C$25=1),ROW($W$11:$W$25)-ROW(INDEX($W$11:$W$25,1,1))+1),1)))),"")</f>
        <v/>
      </c>
      <c r="CG23" s="167" t="str">
        <f t="array" ref="CG23">IFERROR(IF(LEN($AD23)=0,"",IF(CG$7="h","h",INDEX($W$11:$W$25,SMALL(IF((CG$8&gt;=$L$11:$L$25)*(CG$8&lt;=$S$11:$S$25)*($D$11:$D$25=$AD23)*($C$11:$C$25=1),ROW($W$11:$W$25)-ROW(INDEX($W$11:$W$25,1,1))+1),1)))),"")</f>
        <v/>
      </c>
      <c r="CH23" s="167" t="str">
        <f t="array" ref="CH23">IFERROR(IF(LEN($AD23)=0,"",IF(CH$7="h","h",INDEX($W$11:$W$25,SMALL(IF((CH$8&gt;=$L$11:$L$25)*(CH$8&lt;=$S$11:$S$25)*($D$11:$D$25=$AD23)*($C$11:$C$25=1),ROW($W$11:$W$25)-ROW(INDEX($W$11:$W$25,1,1))+1),1)))),"")</f>
        <v/>
      </c>
      <c r="CI23" s="167" t="str">
        <f t="array" ref="CI23">IFERROR(IF(LEN($AD23)=0,"",IF(CI$7="h","h",INDEX($W$11:$W$25,SMALL(IF((CI$8&gt;=$L$11:$L$25)*(CI$8&lt;=$S$11:$S$25)*($D$11:$D$25=$AD23)*($C$11:$C$25=1),ROW($W$11:$W$25)-ROW(INDEX($W$11:$W$25,1,1))+1),1)))),"")</f>
        <v/>
      </c>
      <c r="CJ23" s="167" t="str">
        <f t="array" ref="CJ23">IFERROR(IF(LEN($AD23)=0,"",IF(CJ$7="h","h",INDEX($W$11:$W$25,SMALL(IF((CJ$8&gt;=$L$11:$L$25)*(CJ$8&lt;=$S$11:$S$25)*($D$11:$D$25=$AD23)*($C$11:$C$25=1),ROW($W$11:$W$25)-ROW(INDEX($W$11:$W$25,1,1))+1),1)))),"")</f>
        <v/>
      </c>
      <c r="CK23" s="167" t="str">
        <f t="array" ref="CK23">IFERROR(IF(LEN($AD23)=0,"",IF(CK$7="h","h",INDEX($W$11:$W$25,SMALL(IF((CK$8&gt;=$L$11:$L$25)*(CK$8&lt;=$S$11:$S$25)*($D$11:$D$25=$AD23)*($C$11:$C$25=1),ROW($W$11:$W$25)-ROW(INDEX($W$11:$W$25,1,1))+1),1)))),"")</f>
        <v/>
      </c>
      <c r="CL23" s="167" t="str">
        <f t="array" ref="CL23">IFERROR(IF(LEN($AD23)=0,"",IF(CL$7="h","h",INDEX($W$11:$W$25,SMALL(IF((CL$8&gt;=$L$11:$L$25)*(CL$8&lt;=$S$11:$S$25)*($D$11:$D$25=$AD23)*($C$11:$C$25=1),ROW($W$11:$W$25)-ROW(INDEX($W$11:$W$25,1,1))+1),1)))),"")</f>
        <v/>
      </c>
      <c r="CM23" s="167" t="str">
        <f t="array" ref="CM23">IFERROR(IF(LEN($AD23)=0,"",IF(CM$7="h","h",INDEX($W$11:$W$25,SMALL(IF((CM$8&gt;=$L$11:$L$25)*(CM$8&lt;=$S$11:$S$25)*($D$11:$D$25=$AD23)*($C$11:$C$25=1),ROW($W$11:$W$25)-ROW(INDEX($W$11:$W$25,1,1))+1),1)))),"")</f>
        <v/>
      </c>
      <c r="CN23" s="167" t="str">
        <f t="array" ref="CN23">IFERROR(IF(LEN($AD23)=0,"",IF(CN$7="h","h",INDEX($W$11:$W$25,SMALL(IF((CN$8&gt;=$L$11:$L$25)*(CN$8&lt;=$S$11:$S$25)*($D$11:$D$25=$AD23)*($C$11:$C$25=1),ROW($W$11:$W$25)-ROW(INDEX($W$11:$W$25,1,1))+1),1)))),"")</f>
        <v/>
      </c>
      <c r="CO23" s="167" t="str">
        <f t="array" ref="CO23">IFERROR(IF(LEN($AD23)=0,"",IF(CO$7="h","h",INDEX($W$11:$W$25,SMALL(IF((CO$8&gt;=$L$11:$L$25)*(CO$8&lt;=$S$11:$S$25)*($D$11:$D$25=$AD23)*($C$11:$C$25=1),ROW($W$11:$W$25)-ROW(INDEX($W$11:$W$25,1,1))+1),1)))),"")</f>
        <v/>
      </c>
      <c r="CP23" s="15"/>
      <c r="CQ23" s="16">
        <v>11</v>
      </c>
      <c r="CR23" s="17">
        <f t="shared" si="20"/>
        <v>44866</v>
      </c>
      <c r="CS23" s="15"/>
      <c r="CT23" s="16">
        <f t="shared" si="17"/>
        <v>0</v>
      </c>
      <c r="CU23" s="16">
        <f>IFERROR(IF(OR(F23=Employee!$G$8,U23=Employee!$G$8),1,0),0)</f>
        <v>0</v>
      </c>
      <c r="CV23" s="16">
        <f t="shared" si="18"/>
        <v>0</v>
      </c>
      <c r="CW23" s="15"/>
      <c r="CX23" s="79"/>
      <c r="CY23" s="323"/>
      <c r="CZ23" s="323"/>
      <c r="DA23" s="323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15"/>
      <c r="ED23" s="16">
        <v>1</v>
      </c>
      <c r="EE23" s="16" t="str">
        <f>IFERROR(IF(Dashboard!L20="","",Dashboard!L20),"")</f>
        <v>Vacation</v>
      </c>
      <c r="EF23" s="326">
        <f t="array" ref="EF23">IFERROR(SUMPRODUCT(($CT$11:$CT$25)*($F$11:$F$25=EF$22)*($W$11:$W$25=$ED23)*($Z$11:$Z$25))+SUMPRODUCT(($CT$11:$CT$25)*($U$11:$U$25=EF$22)*($W$11:$W$25=$ED23)*($AA$11:$AA$25)),"")</f>
        <v>1</v>
      </c>
      <c r="EG23" s="16">
        <f t="array" ref="EG23">IFERROR(SUMPRODUCT(($CT$11:$CT$25)*($F$11:$F$25=EG$22)*($W$11:$W$25=$ED23)*($Z$11:$Z$25))+SUMPRODUCT(($CT$11:$CT$25)*($U$11:$U$25=EG$22)*($W$11:$W$25=$ED23)*($AA$11:$AA$25)),"")</f>
        <v>0</v>
      </c>
      <c r="EH23" s="16">
        <f t="array" ref="EH23">IFERROR(SUMPRODUCT(($CT$11:$CT$25)*($F$11:$F$25=EH$22)*($W$11:$W$25=$ED23)*($Z$11:$Z$25))+SUMPRODUCT(($CT$11:$CT$25)*($U$11:$U$25=EH$22)*($W$11:$W$25=$ED23)*($AA$11:$AA$25)),"")</f>
        <v>0</v>
      </c>
      <c r="EI23" s="16">
        <f t="array" ref="EI23">IFERROR(SUMPRODUCT(($CT$11:$CT$25)*($F$11:$F$25=EI$22)*($W$11:$W$25=$ED23)*($Z$11:$Z$25))+SUMPRODUCT(($CT$11:$CT$25)*($U$11:$U$25=EI$22)*($W$11:$W$25=$ED23)*($AA$11:$AA$25)),"")</f>
        <v>0</v>
      </c>
      <c r="EJ23" s="16">
        <f t="array" ref="EJ23">IFERROR(SUMPRODUCT(($CT$11:$CT$25)*($F$11:$F$25=EJ$22)*($W$11:$W$25=$ED23)*($Z$11:$Z$25))+SUMPRODUCT(($CT$11:$CT$25)*($U$11:$U$25=EJ$22)*($W$11:$W$25=$ED23)*($AA$11:$AA$25)),"")</f>
        <v>0</v>
      </c>
      <c r="EK23" s="16">
        <f t="array" ref="EK23">IFERROR(SUMPRODUCT(($CT$11:$CT$25)*($F$11:$F$25=EK$22)*($W$11:$W$25=$ED23)*($Z$11:$Z$25))+SUMPRODUCT(($CT$11:$CT$25)*($U$11:$U$25=EK$22)*($W$11:$W$25=$ED23)*($AA$11:$AA$25)),"")</f>
        <v>0</v>
      </c>
      <c r="EL23" s="16">
        <f t="array" ref="EL23">IFERROR(SUMPRODUCT(($CT$11:$CT$25)*($F$11:$F$25=EL$22)*($W$11:$W$25=$ED23)*($Z$11:$Z$25))+SUMPRODUCT(($CT$11:$CT$25)*($U$11:$U$25=EL$22)*($W$11:$W$25=$ED23)*($AA$11:$AA$25)),"")</f>
        <v>0</v>
      </c>
      <c r="EM23" s="16">
        <f t="array" ref="EM23">IFERROR(SUMPRODUCT(($CT$11:$CT$25)*($F$11:$F$25=EM$22)*($W$11:$W$25=$ED23)*($Z$11:$Z$25))+SUMPRODUCT(($CT$11:$CT$25)*($U$11:$U$25=EM$22)*($W$11:$W$25=$ED23)*($AA$11:$AA$25)),"")</f>
        <v>0</v>
      </c>
      <c r="EN23" s="16">
        <f t="array" ref="EN23">IFERROR(SUMPRODUCT(($CT$11:$CT$25)*($F$11:$F$25=EN$22)*($W$11:$W$25=$ED23)*($Z$11:$Z$25))+SUMPRODUCT(($CT$11:$CT$25)*($U$11:$U$25=EN$22)*($W$11:$W$25=$ED23)*($AA$11:$AA$25)),"")</f>
        <v>0</v>
      </c>
      <c r="EO23" s="16">
        <f t="array" ref="EO23">IFERROR(SUMPRODUCT(($CT$11:$CT$25)*($F$11:$F$25=EO$22)*($W$11:$W$25=$ED23)*($Z$11:$Z$25))+SUMPRODUCT(($CT$11:$CT$25)*($U$11:$U$25=EO$22)*($W$11:$W$25=$ED23)*($AA$11:$AA$25)),"")</f>
        <v>0</v>
      </c>
      <c r="EP23" s="88"/>
      <c r="EQ23" s="66">
        <f>IFERROR(IF(OR(LEN(Calendar!$I$5)=0,Calendar!$I$5="All"),1,IF($V23=Calendar!$I$5,1,0)),0)</f>
        <v>1</v>
      </c>
      <c r="ER23" s="16">
        <f>IFERROR(IF(OR(LEN(Calendar!$I$7)=0,Calendar!$I$7="All"),1,IF($E23=Calendar!$I$7,1,0)),0)</f>
        <v>1</v>
      </c>
      <c r="ES23" s="18">
        <f t="shared" si="19"/>
        <v>1</v>
      </c>
      <c r="ET23" s="307"/>
      <c r="EU23" s="66">
        <v>7</v>
      </c>
      <c r="EV23" s="88"/>
      <c r="EW23" s="88"/>
      <c r="EX23" s="88"/>
      <c r="EY23" s="88"/>
      <c r="EZ23" s="88"/>
      <c r="FA23" s="18">
        <v>10</v>
      </c>
      <c r="FB23" s="16" t="s">
        <v>49</v>
      </c>
      <c r="FC23" s="16" t="s">
        <v>72</v>
      </c>
      <c r="FD23" s="16">
        <v>31</v>
      </c>
      <c r="FE23" s="15"/>
      <c r="FF23" s="16">
        <v>11</v>
      </c>
      <c r="FG23" s="16">
        <v>11</v>
      </c>
      <c r="FH23" s="16"/>
      <c r="FI23" s="15"/>
      <c r="FJ23" s="68" t="str">
        <f>IF(Dashboard!F30="","",Dashboard!F30)</f>
        <v/>
      </c>
    </row>
    <row r="24" spans="2:168" ht="15" customHeight="1" x14ac:dyDescent="0.25">
      <c r="B24" s="375">
        <v>14</v>
      </c>
      <c r="C24" s="375">
        <f>IFERROR(IF(OR(INDEX(TableReg[],$B24,D$9)="",INDEX(TableReg[],$B24,E$9)="",INDEX(TableReg[],$B24,F$9)="",INDEX(TableReg[],$B24,G$9)="",INDEX(TableReg[],$B24,H$9)=""),0,1),"")</f>
        <v>0</v>
      </c>
      <c r="D24" s="69" t="str">
        <f>IFERROR(IF($C24=1,INDEX(TableReg[],$B24,D$9),""),"")</f>
        <v/>
      </c>
      <c r="E24" s="68" t="str">
        <f>IFERROR(IF($C24=1,INDEX(TableReg[],$B24,E$9),""),"")</f>
        <v/>
      </c>
      <c r="F24" s="68" t="str">
        <f>IFERROR(IF($C24=1,INDEX(TableReg[],$B24,F$9),""),"")</f>
        <v/>
      </c>
      <c r="G24" s="68" t="str">
        <f>IFERROR(IF($C24=1,INDEX(TableReg[],$B24,G$9),""),"")</f>
        <v/>
      </c>
      <c r="H24" s="68" t="str">
        <f>IFERROR(IF($C24=1,INDEX(TableReg[],$B24,H$9),""),"")</f>
        <v/>
      </c>
      <c r="I24" s="368" t="str">
        <f>IFERROR(IF($C24&lt;&gt;1,"",INDEX(TableReg[],$B24,J$9)),"")</f>
        <v/>
      </c>
      <c r="J24" s="368" t="str">
        <f t="shared" si="4"/>
        <v/>
      </c>
      <c r="K24" s="68" t="str">
        <f>IFERROR(IF(INDEX(TableReg[],$B24,K$9)="","",INDEX(TableReg[],$B24,K$9)),"")</f>
        <v/>
      </c>
      <c r="L24" s="369" t="str">
        <f t="shared" si="5"/>
        <v/>
      </c>
      <c r="M24" s="369" t="str">
        <f t="shared" si="6"/>
        <v/>
      </c>
      <c r="N24" s="369" t="str">
        <f>IFERROR(IF(OR(COUNTIF(Holidays,L24)&gt;0,INDEX(Dashboard!$I$20:$I$26,MATCH(M24,Dashboard!$H$20:$H$26,0))="No"),"h",""),"")</f>
        <v/>
      </c>
      <c r="O24" s="369" t="str">
        <f t="shared" si="7"/>
        <v/>
      </c>
      <c r="P24" s="369" t="str">
        <f t="shared" si="8"/>
        <v/>
      </c>
      <c r="Q24" s="369" t="str">
        <f>IFERROR(IF(OR(COUNTIF(Holidays,O24)&gt;0,INDEX(Dashboard!$I$20:$I$26,MATCH(P24,Dashboard!$H$20:$H$26,0))="No"),"h",""),"")</f>
        <v/>
      </c>
      <c r="R24" s="369" t="str">
        <f t="shared" si="9"/>
        <v/>
      </c>
      <c r="S24" s="370" t="str">
        <f t="shared" si="10"/>
        <v/>
      </c>
      <c r="T24" s="167" t="str">
        <f t="shared" si="11"/>
        <v/>
      </c>
      <c r="U24" s="68" t="str">
        <f t="shared" si="12"/>
        <v/>
      </c>
      <c r="V24" s="167" t="str">
        <f>IFERROR(IF(INDEX(EmployeeList!$C$7:$C$21,MATCH(D24,EmployeeList!$B$7:$B$21,0))="","",INDEX(EmployeeList!$C$7:$C$21,MATCH(D24,EmployeeList!$B$7:$B$21,0))),"")</f>
        <v/>
      </c>
      <c r="W24" s="68" t="str">
        <f t="shared" si="13"/>
        <v/>
      </c>
      <c r="X24" s="68" t="str">
        <f>IFERROR(IF(C24&lt;&gt;1,"",IF(Calendar!$M$7=$EX$18,Calc!D24&amp;" - "&amp;Calc!V24,IF(Calendar!$M$7=$EX$19,Calc!D24&amp;" - "&amp;Calc!E24,Calc!D24))),"")</f>
        <v/>
      </c>
      <c r="Y24" s="68" t="str">
        <f t="shared" si="14"/>
        <v/>
      </c>
      <c r="Z24" s="382">
        <f t="shared" si="15"/>
        <v>0</v>
      </c>
      <c r="AA24" s="381">
        <f t="shared" si="16"/>
        <v>0</v>
      </c>
      <c r="AB24" s="15"/>
      <c r="AC24" s="67">
        <v>14</v>
      </c>
      <c r="AD24" s="69" t="str">
        <f>IFERROR(IF(INDEX(TableEmployeeList[],$AC24,$AD$9)="","",INDEX(TableEmployeeList[],$AC24,$AD$9)),"")</f>
        <v/>
      </c>
      <c r="AE24" s="68" t="str">
        <f t="array" ref="AE24">IFERROR(IF(LEN($AD24)=0,"",IF(AE$7="h","h",INDEX($W$11:$W$25,SMALL(IF((AE$8&gt;=$L$11:$L$25)*(AE$8&lt;=$S$11:$S$25)*($D$11:$D$25=$AD24)*($C$11:$C$25=1),ROW($W$11:$W$25)-ROW(INDEX($W$11:$W$25,1,1))+1),1)))),"")</f>
        <v/>
      </c>
      <c r="AF24" s="68" t="str">
        <f t="array" ref="AF24">IFERROR(IF(LEN($AD24)=0,"",IF(AF$7="h","h",INDEX($W$11:$W$25,SMALL(IF((AF$8&gt;=$L$11:$L$25)*(AF$8&lt;=$S$11:$S$25)*($D$11:$D$25=$AD24)*($C$11:$C$25=1),ROW($W$11:$W$25)-ROW(INDEX($W$11:$W$25,1,1))+1),1)))),"")</f>
        <v/>
      </c>
      <c r="AG24" s="68" t="str">
        <f t="array" ref="AG24">IFERROR(IF(LEN($AD24)=0,"",IF(AG$7="h","h",INDEX($W$11:$W$25,SMALL(IF((AG$8&gt;=$L$11:$L$25)*(AG$8&lt;=$S$11:$S$25)*($D$11:$D$25=$AD24)*($C$11:$C$25=1),ROW($W$11:$W$25)-ROW(INDEX($W$11:$W$25,1,1))+1),1)))),"")</f>
        <v/>
      </c>
      <c r="AH24" s="68" t="str">
        <f t="array" ref="AH24">IFERROR(IF(LEN($AD24)=0,"",IF(AH$7="h","h",INDEX($W$11:$W$25,SMALL(IF((AH$8&gt;=$L$11:$L$25)*(AH$8&lt;=$S$11:$S$25)*($D$11:$D$25=$AD24)*($C$11:$C$25=1),ROW($W$11:$W$25)-ROW(INDEX($W$11:$W$25,1,1))+1),1)))),"")</f>
        <v/>
      </c>
      <c r="AI24" s="68" t="str">
        <f t="array" ref="AI24">IFERROR(IF(LEN($AD24)=0,"",IF(AI$7="h","h",INDEX($W$11:$W$25,SMALL(IF((AI$8&gt;=$L$11:$L$25)*(AI$8&lt;=$S$11:$S$25)*($D$11:$D$25=$AD24)*($C$11:$C$25=1),ROW($W$11:$W$25)-ROW(INDEX($W$11:$W$25,1,1))+1),1)))),"")</f>
        <v/>
      </c>
      <c r="AJ24" s="68" t="str">
        <f t="array" ref="AJ24">IFERROR(IF(LEN($AD24)=0,"",IF(AJ$7="h","h",INDEX($W$11:$W$25,SMALL(IF((AJ$8&gt;=$L$11:$L$25)*(AJ$8&lt;=$S$11:$S$25)*($D$11:$D$25=$AD24)*($C$11:$C$25=1),ROW($W$11:$W$25)-ROW(INDEX($W$11:$W$25,1,1))+1),1)))),"")</f>
        <v/>
      </c>
      <c r="AK24" s="68" t="str">
        <f t="array" ref="AK24">IFERROR(IF(LEN($AD24)=0,"",IF(AK$7="h","h",INDEX($W$11:$W$25,SMALL(IF((AK$8&gt;=$L$11:$L$25)*(AK$8&lt;=$S$11:$S$25)*($D$11:$D$25=$AD24)*($C$11:$C$25=1),ROW($W$11:$W$25)-ROW(INDEX($W$11:$W$25,1,1))+1),1)))),"")</f>
        <v/>
      </c>
      <c r="AL24" s="68" t="str">
        <f t="array" ref="AL24">IFERROR(IF(LEN($AD24)=0,"",IF(AL$7="h","h",INDEX($W$11:$W$25,SMALL(IF((AL$8&gt;=$L$11:$L$25)*(AL$8&lt;=$S$11:$S$25)*($D$11:$D$25=$AD24)*($C$11:$C$25=1),ROW($W$11:$W$25)-ROW(INDEX($W$11:$W$25,1,1))+1),1)))),"")</f>
        <v/>
      </c>
      <c r="AM24" s="68" t="str">
        <f t="array" ref="AM24">IFERROR(IF(LEN($AD24)=0,"",IF(AM$7="h","h",INDEX($W$11:$W$25,SMALL(IF((AM$8&gt;=$L$11:$L$25)*(AM$8&lt;=$S$11:$S$25)*($D$11:$D$25=$AD24)*($C$11:$C$25=1),ROW($W$11:$W$25)-ROW(INDEX($W$11:$W$25,1,1))+1),1)))),"")</f>
        <v/>
      </c>
      <c r="AN24" s="68" t="str">
        <f t="array" ref="AN24">IFERROR(IF(LEN($AD24)=0,"",IF(AN$7="h","h",INDEX($W$11:$W$25,SMALL(IF((AN$8&gt;=$L$11:$L$25)*(AN$8&lt;=$S$11:$S$25)*($D$11:$D$25=$AD24)*($C$11:$C$25=1),ROW($W$11:$W$25)-ROW(INDEX($W$11:$W$25,1,1))+1),1)))),"")</f>
        <v/>
      </c>
      <c r="AO24" s="68" t="str">
        <f t="array" ref="AO24">IFERROR(IF(LEN($AD24)=0,"",IF(AO$7="h","h",INDEX($W$11:$W$25,SMALL(IF((AO$8&gt;=$L$11:$L$25)*(AO$8&lt;=$S$11:$S$25)*($D$11:$D$25=$AD24)*($C$11:$C$25=1),ROW($W$11:$W$25)-ROW(INDEX($W$11:$W$25,1,1))+1),1)))),"")</f>
        <v/>
      </c>
      <c r="AP24" s="68" t="str">
        <f t="array" ref="AP24">IFERROR(IF(LEN($AD24)=0,"",IF(AP$7="h","h",INDEX($W$11:$W$25,SMALL(IF((AP$8&gt;=$L$11:$L$25)*(AP$8&lt;=$S$11:$S$25)*($D$11:$D$25=$AD24)*($C$11:$C$25=1),ROW($W$11:$W$25)-ROW(INDEX($W$11:$W$25,1,1))+1),1)))),"")</f>
        <v/>
      </c>
      <c r="AQ24" s="68" t="str">
        <f t="array" ref="AQ24">IFERROR(IF(LEN($AD24)=0,"",IF(AQ$7="h","h",INDEX($W$11:$W$25,SMALL(IF((AQ$8&gt;=$L$11:$L$25)*(AQ$8&lt;=$S$11:$S$25)*($D$11:$D$25=$AD24)*($C$11:$C$25=1),ROW($W$11:$W$25)-ROW(INDEX($W$11:$W$25,1,1))+1),1)))),"")</f>
        <v/>
      </c>
      <c r="AR24" s="68" t="str">
        <f t="array" ref="AR24">IFERROR(IF(LEN($AD24)=0,"",IF(AR$7="h","h",INDEX($W$11:$W$25,SMALL(IF((AR$8&gt;=$L$11:$L$25)*(AR$8&lt;=$S$11:$S$25)*($D$11:$D$25=$AD24)*($C$11:$C$25=1),ROW($W$11:$W$25)-ROW(INDEX($W$11:$W$25,1,1))+1),1)))),"")</f>
        <v/>
      </c>
      <c r="AS24" s="68" t="str">
        <f t="array" ref="AS24">IFERROR(IF(LEN($AD24)=0,"",IF(AS$7="h","h",INDEX($W$11:$W$25,SMALL(IF((AS$8&gt;=$L$11:$L$25)*(AS$8&lt;=$S$11:$S$25)*($D$11:$D$25=$AD24)*($C$11:$C$25=1),ROW($W$11:$W$25)-ROW(INDEX($W$11:$W$25,1,1))+1),1)))),"")</f>
        <v/>
      </c>
      <c r="AT24" s="68" t="str">
        <f t="array" ref="AT24">IFERROR(IF(LEN($AD24)=0,"",IF(AT$7="h","h",INDEX($W$11:$W$25,SMALL(IF((AT$8&gt;=$L$11:$L$25)*(AT$8&lt;=$S$11:$S$25)*($D$11:$D$25=$AD24)*($C$11:$C$25=1),ROW($W$11:$W$25)-ROW(INDEX($W$11:$W$25,1,1))+1),1)))),"")</f>
        <v/>
      </c>
      <c r="AU24" s="68" t="str">
        <f t="array" ref="AU24">IFERROR(IF(LEN($AD24)=0,"",IF(AU$7="h","h",INDEX($W$11:$W$25,SMALL(IF((AU$8&gt;=$L$11:$L$25)*(AU$8&lt;=$S$11:$S$25)*($D$11:$D$25=$AD24)*($C$11:$C$25=1),ROW($W$11:$W$25)-ROW(INDEX($W$11:$W$25,1,1))+1),1)))),"")</f>
        <v/>
      </c>
      <c r="AV24" s="68" t="str">
        <f t="array" ref="AV24">IFERROR(IF(LEN($AD24)=0,"",IF(AV$7="h","h",INDEX($W$11:$W$25,SMALL(IF((AV$8&gt;=$L$11:$L$25)*(AV$8&lt;=$S$11:$S$25)*($D$11:$D$25=$AD24)*($C$11:$C$25=1),ROW($W$11:$W$25)-ROW(INDEX($W$11:$W$25,1,1))+1),1)))),"")</f>
        <v/>
      </c>
      <c r="AW24" s="68" t="str">
        <f t="array" ref="AW24">IFERROR(IF(LEN($AD24)=0,"",IF(AW$7="h","h",INDEX($W$11:$W$25,SMALL(IF((AW$8&gt;=$L$11:$L$25)*(AW$8&lt;=$S$11:$S$25)*($D$11:$D$25=$AD24)*($C$11:$C$25=1),ROW($W$11:$W$25)-ROW(INDEX($W$11:$W$25,1,1))+1),1)))),"")</f>
        <v/>
      </c>
      <c r="AX24" s="68" t="str">
        <f t="array" ref="AX24">IFERROR(IF(LEN($AD24)=0,"",IF(AX$7="h","h",INDEX($W$11:$W$25,SMALL(IF((AX$8&gt;=$L$11:$L$25)*(AX$8&lt;=$S$11:$S$25)*($D$11:$D$25=$AD24)*($C$11:$C$25=1),ROW($W$11:$W$25)-ROW(INDEX($W$11:$W$25,1,1))+1),1)))),"")</f>
        <v/>
      </c>
      <c r="AY24" s="68" t="str">
        <f t="array" ref="AY24">IFERROR(IF(LEN($AD24)=0,"",IF(AY$7="h","h",INDEX($W$11:$W$25,SMALL(IF((AY$8&gt;=$L$11:$L$25)*(AY$8&lt;=$S$11:$S$25)*($D$11:$D$25=$AD24)*($C$11:$C$25=1),ROW($W$11:$W$25)-ROW(INDEX($W$11:$W$25,1,1))+1),1)))),"")</f>
        <v/>
      </c>
      <c r="AZ24" s="68" t="str">
        <f t="array" ref="AZ24">IFERROR(IF(LEN($AD24)=0,"",IF(AZ$7="h","h",INDEX($W$11:$W$25,SMALL(IF((AZ$8&gt;=$L$11:$L$25)*(AZ$8&lt;=$S$11:$S$25)*($D$11:$D$25=$AD24)*($C$11:$C$25=1),ROW($W$11:$W$25)-ROW(INDEX($W$11:$W$25,1,1))+1),1)))),"")</f>
        <v/>
      </c>
      <c r="BA24" s="68" t="str">
        <f t="array" ref="BA24">IFERROR(IF(LEN($AD24)=0,"",IF(BA$7="h","h",INDEX($W$11:$W$25,SMALL(IF((BA$8&gt;=$L$11:$L$25)*(BA$8&lt;=$S$11:$S$25)*($D$11:$D$25=$AD24)*($C$11:$C$25=1),ROW($W$11:$W$25)-ROW(INDEX($W$11:$W$25,1,1))+1),1)))),"")</f>
        <v/>
      </c>
      <c r="BB24" s="68" t="str">
        <f t="array" ref="BB24">IFERROR(IF(LEN($AD24)=0,"",IF(BB$7="h","h",INDEX($W$11:$W$25,SMALL(IF((BB$8&gt;=$L$11:$L$25)*(BB$8&lt;=$S$11:$S$25)*($D$11:$D$25=$AD24)*($C$11:$C$25=1),ROW($W$11:$W$25)-ROW(INDEX($W$11:$W$25,1,1))+1),1)))),"")</f>
        <v/>
      </c>
      <c r="BC24" s="68" t="str">
        <f t="array" ref="BC24">IFERROR(IF(LEN($AD24)=0,"",IF(BC$7="h","h",INDEX($W$11:$W$25,SMALL(IF((BC$8&gt;=$L$11:$L$25)*(BC$8&lt;=$S$11:$S$25)*($D$11:$D$25=$AD24)*($C$11:$C$25=1),ROW($W$11:$W$25)-ROW(INDEX($W$11:$W$25,1,1))+1),1)))),"")</f>
        <v/>
      </c>
      <c r="BD24" s="68" t="str">
        <f t="array" ref="BD24">IFERROR(IF(LEN($AD24)=0,"",IF(BD$7="h","h",INDEX($W$11:$W$25,SMALL(IF((BD$8&gt;=$L$11:$L$25)*(BD$8&lt;=$S$11:$S$25)*($D$11:$D$25=$AD24)*($C$11:$C$25=1),ROW($W$11:$W$25)-ROW(INDEX($W$11:$W$25,1,1))+1),1)))),"")</f>
        <v/>
      </c>
      <c r="BE24" s="68" t="str">
        <f t="array" ref="BE24">IFERROR(IF(LEN($AD24)=0,"",IF(BE$7="h","h",INDEX($W$11:$W$25,SMALL(IF((BE$8&gt;=$L$11:$L$25)*(BE$8&lt;=$S$11:$S$25)*($D$11:$D$25=$AD24)*($C$11:$C$25=1),ROW($W$11:$W$25)-ROW(INDEX($W$11:$W$25,1,1))+1),1)))),"")</f>
        <v/>
      </c>
      <c r="BF24" s="68" t="str">
        <f t="array" ref="BF24">IFERROR(IF(LEN($AD24)=0,"",IF(BF$7="h","h",INDEX($W$11:$W$25,SMALL(IF((BF$8&gt;=$L$11:$L$25)*(BF$8&lt;=$S$11:$S$25)*($D$11:$D$25=$AD24)*($C$11:$C$25=1),ROW($W$11:$W$25)-ROW(INDEX($W$11:$W$25,1,1))+1),1)))),"")</f>
        <v/>
      </c>
      <c r="BG24" s="68" t="str">
        <f t="array" ref="BG24">IFERROR(IF(LEN($AD24)=0,"",IF(BG$7="h","h",INDEX($W$11:$W$25,SMALL(IF((BG$8&gt;=$L$11:$L$25)*(BG$8&lt;=$S$11:$S$25)*($D$11:$D$25=$AD24)*($C$11:$C$25=1),ROW($W$11:$W$25)-ROW(INDEX($W$11:$W$25,1,1))+1),1)))),"")</f>
        <v/>
      </c>
      <c r="BH24" s="68" t="str">
        <f t="array" ref="BH24">IFERROR(IF(LEN($AD24)=0,"",IF(BH$7="h","h",INDEX($W$11:$W$25,SMALL(IF((BH$8&gt;=$L$11:$L$25)*(BH$8&lt;=$S$11:$S$25)*($D$11:$D$25=$AD24)*($C$11:$C$25=1),ROW($W$11:$W$25)-ROW(INDEX($W$11:$W$25,1,1))+1),1)))),"")</f>
        <v/>
      </c>
      <c r="BI24" s="70" t="str">
        <f t="array" ref="BI24">IFERROR(IF(LEN($AD24)=0,"",IF(BI$7="h","h",INDEX($W$11:$W$25,SMALL(IF((BI$8&gt;=$L$11:$L$25)*(BI$8&lt;=$S$11:$S$25)*($D$11:$D$25=$AD24)*($C$11:$C$25=1),ROW($W$11:$W$25)-ROW(INDEX($W$11:$W$25,1,1))+1),1)))),"")</f>
        <v/>
      </c>
      <c r="BJ24" s="536" t="str">
        <f t="array" ref="BJ24">IFERROR(IF(LEN($AD24)=0,"",IF(BJ$7="h","h",INDEX($W$11:$W$25,SMALL(IF((BJ$8&gt;=$L$11:$L$25)*(BJ$8&lt;=$S$11:$S$25)*($D$11:$D$25=$AD24)*($C$11:$C$25=1),ROW($W$11:$W$25)-ROW(INDEX($W$11:$W$25,1,1))+1),1)))),"")</f>
        <v/>
      </c>
      <c r="BK24" s="167" t="str">
        <f t="array" ref="BK24">IFERROR(IF(LEN($AD24)=0,"",IF(BK$7="h","h",INDEX($W$11:$W$25,SMALL(IF((BK$8&gt;=$L$11:$L$25)*(BK$8&lt;=$S$11:$S$25)*($D$11:$D$25=$AD24)*($C$11:$C$25=1),ROW($W$11:$W$25)-ROW(INDEX($W$11:$W$25,1,1))+1),1)))),"")</f>
        <v/>
      </c>
      <c r="BL24" s="167" t="str">
        <f t="array" ref="BL24">IFERROR(IF(LEN($AD24)=0,"",IF(BL$7="h","h",INDEX($W$11:$W$25,SMALL(IF((BL$8&gt;=$L$11:$L$25)*(BL$8&lt;=$S$11:$S$25)*($D$11:$D$25=$AD24)*($C$11:$C$25=1),ROW($W$11:$W$25)-ROW(INDEX($W$11:$W$25,1,1))+1),1)))),"")</f>
        <v/>
      </c>
      <c r="BM24" s="167" t="str">
        <f t="array" ref="BM24">IFERROR(IF(LEN($AD24)=0,"",IF(BM$7="h","h",INDEX($W$11:$W$25,SMALL(IF((BM$8&gt;=$L$11:$L$25)*(BM$8&lt;=$S$11:$S$25)*($D$11:$D$25=$AD24)*($C$11:$C$25=1),ROW($W$11:$W$25)-ROW(INDEX($W$11:$W$25,1,1))+1),1)))),"")</f>
        <v/>
      </c>
      <c r="BN24" s="167" t="str">
        <f t="array" ref="BN24">IFERROR(IF(LEN($AD24)=0,"",IF(BN$7="h","h",INDEX($W$11:$W$25,SMALL(IF((BN$8&gt;=$L$11:$L$25)*(BN$8&lt;=$S$11:$S$25)*($D$11:$D$25=$AD24)*($C$11:$C$25=1),ROW($W$11:$W$25)-ROW(INDEX($W$11:$W$25,1,1))+1),1)))),"")</f>
        <v/>
      </c>
      <c r="BO24" s="167" t="str">
        <f t="array" ref="BO24">IFERROR(IF(LEN($AD24)=0,"",IF(BO$7="h","h",INDEX($W$11:$W$25,SMALL(IF((BO$8&gt;=$L$11:$L$25)*(BO$8&lt;=$S$11:$S$25)*($D$11:$D$25=$AD24)*($C$11:$C$25=1),ROW($W$11:$W$25)-ROW(INDEX($W$11:$W$25,1,1))+1),1)))),"")</f>
        <v/>
      </c>
      <c r="BP24" s="167" t="str">
        <f t="array" ref="BP24">IFERROR(IF(LEN($AD24)=0,"",IF(BP$7="h","h",INDEX($W$11:$W$25,SMALL(IF((BP$8&gt;=$L$11:$L$25)*(BP$8&lt;=$S$11:$S$25)*($D$11:$D$25=$AD24)*($C$11:$C$25=1),ROW($W$11:$W$25)-ROW(INDEX($W$11:$W$25,1,1))+1),1)))),"")</f>
        <v/>
      </c>
      <c r="BQ24" s="167" t="str">
        <f t="array" ref="BQ24">IFERROR(IF(LEN($AD24)=0,"",IF(BQ$7="h","h",INDEX($W$11:$W$25,SMALL(IF((BQ$8&gt;=$L$11:$L$25)*(BQ$8&lt;=$S$11:$S$25)*($D$11:$D$25=$AD24)*($C$11:$C$25=1),ROW($W$11:$W$25)-ROW(INDEX($W$11:$W$25,1,1))+1),1)))),"")</f>
        <v/>
      </c>
      <c r="BR24" s="167" t="str">
        <f t="array" ref="BR24">IFERROR(IF(LEN($AD24)=0,"",IF(BR$7="h","h",INDEX($W$11:$W$25,SMALL(IF((BR$8&gt;=$L$11:$L$25)*(BR$8&lt;=$S$11:$S$25)*($D$11:$D$25=$AD24)*($C$11:$C$25=1),ROW($W$11:$W$25)-ROW(INDEX($W$11:$W$25,1,1))+1),1)))),"")</f>
        <v/>
      </c>
      <c r="BS24" s="167" t="str">
        <f t="array" ref="BS24">IFERROR(IF(LEN($AD24)=0,"",IF(BS$7="h","h",INDEX($W$11:$W$25,SMALL(IF((BS$8&gt;=$L$11:$L$25)*(BS$8&lt;=$S$11:$S$25)*($D$11:$D$25=$AD24)*($C$11:$C$25=1),ROW($W$11:$W$25)-ROW(INDEX($W$11:$W$25,1,1))+1),1)))),"")</f>
        <v/>
      </c>
      <c r="BT24" s="167" t="str">
        <f t="array" ref="BT24">IFERROR(IF(LEN($AD24)=0,"",IF(BT$7="h","h",INDEX($W$11:$W$25,SMALL(IF((BT$8&gt;=$L$11:$L$25)*(BT$8&lt;=$S$11:$S$25)*($D$11:$D$25=$AD24)*($C$11:$C$25=1),ROW($W$11:$W$25)-ROW(INDEX($W$11:$W$25,1,1))+1),1)))),"")</f>
        <v/>
      </c>
      <c r="BU24" s="167" t="str">
        <f t="array" ref="BU24">IFERROR(IF(LEN($AD24)=0,"",IF(BU$7="h","h",INDEX($W$11:$W$25,SMALL(IF((BU$8&gt;=$L$11:$L$25)*(BU$8&lt;=$S$11:$S$25)*($D$11:$D$25=$AD24)*($C$11:$C$25=1),ROW($W$11:$W$25)-ROW(INDEX($W$11:$W$25,1,1))+1),1)))),"")</f>
        <v/>
      </c>
      <c r="BV24" s="167" t="str">
        <f t="array" ref="BV24">IFERROR(IF(LEN($AD24)=0,"",IF(BV$7="h","h",INDEX($W$11:$W$25,SMALL(IF((BV$8&gt;=$L$11:$L$25)*(BV$8&lt;=$S$11:$S$25)*($D$11:$D$25=$AD24)*($C$11:$C$25=1),ROW($W$11:$W$25)-ROW(INDEX($W$11:$W$25,1,1))+1),1)))),"")</f>
        <v/>
      </c>
      <c r="BW24" s="167" t="str">
        <f t="array" ref="BW24">IFERROR(IF(LEN($AD24)=0,"",IF(BW$7="h","h",INDEX($W$11:$W$25,SMALL(IF((BW$8&gt;=$L$11:$L$25)*(BW$8&lt;=$S$11:$S$25)*($D$11:$D$25=$AD24)*($C$11:$C$25=1),ROW($W$11:$W$25)-ROW(INDEX($W$11:$W$25,1,1))+1),1)))),"")</f>
        <v/>
      </c>
      <c r="BX24" s="167" t="str">
        <f t="array" ref="BX24">IFERROR(IF(LEN($AD24)=0,"",IF(BX$7="h","h",INDEX($W$11:$W$25,SMALL(IF((BX$8&gt;=$L$11:$L$25)*(BX$8&lt;=$S$11:$S$25)*($D$11:$D$25=$AD24)*($C$11:$C$25=1),ROW($W$11:$W$25)-ROW(INDEX($W$11:$W$25,1,1))+1),1)))),"")</f>
        <v/>
      </c>
      <c r="BY24" s="167" t="str">
        <f t="array" ref="BY24">IFERROR(IF(LEN($AD24)=0,"",IF(BY$7="h","h",INDEX($W$11:$W$25,SMALL(IF((BY$8&gt;=$L$11:$L$25)*(BY$8&lt;=$S$11:$S$25)*($D$11:$D$25=$AD24)*($C$11:$C$25=1),ROW($W$11:$W$25)-ROW(INDEX($W$11:$W$25,1,1))+1),1)))),"")</f>
        <v/>
      </c>
      <c r="BZ24" s="167" t="str">
        <f t="array" ref="BZ24">IFERROR(IF(LEN($AD24)=0,"",IF(BZ$7="h","h",INDEX($W$11:$W$25,SMALL(IF((BZ$8&gt;=$L$11:$L$25)*(BZ$8&lt;=$S$11:$S$25)*($D$11:$D$25=$AD24)*($C$11:$C$25=1),ROW($W$11:$W$25)-ROW(INDEX($W$11:$W$25,1,1))+1),1)))),"")</f>
        <v/>
      </c>
      <c r="CA24" s="167" t="str">
        <f t="array" ref="CA24">IFERROR(IF(LEN($AD24)=0,"",IF(CA$7="h","h",INDEX($W$11:$W$25,SMALL(IF((CA$8&gt;=$L$11:$L$25)*(CA$8&lt;=$S$11:$S$25)*($D$11:$D$25=$AD24)*($C$11:$C$25=1),ROW($W$11:$W$25)-ROW(INDEX($W$11:$W$25,1,1))+1),1)))),"")</f>
        <v/>
      </c>
      <c r="CB24" s="167" t="str">
        <f t="array" ref="CB24">IFERROR(IF(LEN($AD24)=0,"",IF(CB$7="h","h",INDEX($W$11:$W$25,SMALL(IF((CB$8&gt;=$L$11:$L$25)*(CB$8&lt;=$S$11:$S$25)*($D$11:$D$25=$AD24)*($C$11:$C$25=1),ROW($W$11:$W$25)-ROW(INDEX($W$11:$W$25,1,1))+1),1)))),"")</f>
        <v/>
      </c>
      <c r="CC24" s="167" t="str">
        <f t="array" ref="CC24">IFERROR(IF(LEN($AD24)=0,"",IF(CC$7="h","h",INDEX($W$11:$W$25,SMALL(IF((CC$8&gt;=$L$11:$L$25)*(CC$8&lt;=$S$11:$S$25)*($D$11:$D$25=$AD24)*($C$11:$C$25=1),ROW($W$11:$W$25)-ROW(INDEX($W$11:$W$25,1,1))+1),1)))),"")</f>
        <v/>
      </c>
      <c r="CD24" s="167" t="str">
        <f t="array" ref="CD24">IFERROR(IF(LEN($AD24)=0,"",IF(CD$7="h","h",INDEX($W$11:$W$25,SMALL(IF((CD$8&gt;=$L$11:$L$25)*(CD$8&lt;=$S$11:$S$25)*($D$11:$D$25=$AD24)*($C$11:$C$25=1),ROW($W$11:$W$25)-ROW(INDEX($W$11:$W$25,1,1))+1),1)))),"")</f>
        <v/>
      </c>
      <c r="CE24" s="167" t="str">
        <f t="array" ref="CE24">IFERROR(IF(LEN($AD24)=0,"",IF(CE$7="h","h",INDEX($W$11:$W$25,SMALL(IF((CE$8&gt;=$L$11:$L$25)*(CE$8&lt;=$S$11:$S$25)*($D$11:$D$25=$AD24)*($C$11:$C$25=1),ROW($W$11:$W$25)-ROW(INDEX($W$11:$W$25,1,1))+1),1)))),"")</f>
        <v/>
      </c>
      <c r="CF24" s="167" t="str">
        <f t="array" ref="CF24">IFERROR(IF(LEN($AD24)=0,"",IF(CF$7="h","h",INDEX($W$11:$W$25,SMALL(IF((CF$8&gt;=$L$11:$L$25)*(CF$8&lt;=$S$11:$S$25)*($D$11:$D$25=$AD24)*($C$11:$C$25=1),ROW($W$11:$W$25)-ROW(INDEX($W$11:$W$25,1,1))+1),1)))),"")</f>
        <v/>
      </c>
      <c r="CG24" s="167" t="str">
        <f t="array" ref="CG24">IFERROR(IF(LEN($AD24)=0,"",IF(CG$7="h","h",INDEX($W$11:$W$25,SMALL(IF((CG$8&gt;=$L$11:$L$25)*(CG$8&lt;=$S$11:$S$25)*($D$11:$D$25=$AD24)*($C$11:$C$25=1),ROW($W$11:$W$25)-ROW(INDEX($W$11:$W$25,1,1))+1),1)))),"")</f>
        <v/>
      </c>
      <c r="CH24" s="167" t="str">
        <f t="array" ref="CH24">IFERROR(IF(LEN($AD24)=0,"",IF(CH$7="h","h",INDEX($W$11:$W$25,SMALL(IF((CH$8&gt;=$L$11:$L$25)*(CH$8&lt;=$S$11:$S$25)*($D$11:$D$25=$AD24)*($C$11:$C$25=1),ROW($W$11:$W$25)-ROW(INDEX($W$11:$W$25,1,1))+1),1)))),"")</f>
        <v/>
      </c>
      <c r="CI24" s="167" t="str">
        <f t="array" ref="CI24">IFERROR(IF(LEN($AD24)=0,"",IF(CI$7="h","h",INDEX($W$11:$W$25,SMALL(IF((CI$8&gt;=$L$11:$L$25)*(CI$8&lt;=$S$11:$S$25)*($D$11:$D$25=$AD24)*($C$11:$C$25=1),ROW($W$11:$W$25)-ROW(INDEX($W$11:$W$25,1,1))+1),1)))),"")</f>
        <v/>
      </c>
      <c r="CJ24" s="167" t="str">
        <f t="array" ref="CJ24">IFERROR(IF(LEN($AD24)=0,"",IF(CJ$7="h","h",INDEX($W$11:$W$25,SMALL(IF((CJ$8&gt;=$L$11:$L$25)*(CJ$8&lt;=$S$11:$S$25)*($D$11:$D$25=$AD24)*($C$11:$C$25=1),ROW($W$11:$W$25)-ROW(INDEX($W$11:$W$25,1,1))+1),1)))),"")</f>
        <v/>
      </c>
      <c r="CK24" s="167" t="str">
        <f t="array" ref="CK24">IFERROR(IF(LEN($AD24)=0,"",IF(CK$7="h","h",INDEX($W$11:$W$25,SMALL(IF((CK$8&gt;=$L$11:$L$25)*(CK$8&lt;=$S$11:$S$25)*($D$11:$D$25=$AD24)*($C$11:$C$25=1),ROW($W$11:$W$25)-ROW(INDEX($W$11:$W$25,1,1))+1),1)))),"")</f>
        <v/>
      </c>
      <c r="CL24" s="167" t="str">
        <f t="array" ref="CL24">IFERROR(IF(LEN($AD24)=0,"",IF(CL$7="h","h",INDEX($W$11:$W$25,SMALL(IF((CL$8&gt;=$L$11:$L$25)*(CL$8&lt;=$S$11:$S$25)*($D$11:$D$25=$AD24)*($C$11:$C$25=1),ROW($W$11:$W$25)-ROW(INDEX($W$11:$W$25,1,1))+1),1)))),"")</f>
        <v/>
      </c>
      <c r="CM24" s="167" t="str">
        <f t="array" ref="CM24">IFERROR(IF(LEN($AD24)=0,"",IF(CM$7="h","h",INDEX($W$11:$W$25,SMALL(IF((CM$8&gt;=$L$11:$L$25)*(CM$8&lt;=$S$11:$S$25)*($D$11:$D$25=$AD24)*($C$11:$C$25=1),ROW($W$11:$W$25)-ROW(INDEX($W$11:$W$25,1,1))+1),1)))),"")</f>
        <v/>
      </c>
      <c r="CN24" s="167" t="str">
        <f t="array" ref="CN24">IFERROR(IF(LEN($AD24)=0,"",IF(CN$7="h","h",INDEX($W$11:$W$25,SMALL(IF((CN$8&gt;=$L$11:$L$25)*(CN$8&lt;=$S$11:$S$25)*($D$11:$D$25=$AD24)*($C$11:$C$25=1),ROW($W$11:$W$25)-ROW(INDEX($W$11:$W$25,1,1))+1),1)))),"")</f>
        <v/>
      </c>
      <c r="CO24" s="167" t="str">
        <f t="array" ref="CO24">IFERROR(IF(LEN($AD24)=0,"",IF(CO$7="h","h",INDEX($W$11:$W$25,SMALL(IF((CO$8&gt;=$L$11:$L$25)*(CO$8&lt;=$S$11:$S$25)*($D$11:$D$25=$AD24)*($C$11:$C$25=1),ROW($W$11:$W$25)-ROW(INDEX($W$11:$W$25,1,1))+1),1)))),"")</f>
        <v/>
      </c>
      <c r="CP24" s="15"/>
      <c r="CQ24" s="16">
        <v>12</v>
      </c>
      <c r="CR24" s="17">
        <f t="shared" si="20"/>
        <v>44896</v>
      </c>
      <c r="CS24" s="15"/>
      <c r="CT24" s="16">
        <f t="shared" si="17"/>
        <v>0</v>
      </c>
      <c r="CU24" s="16">
        <f>IFERROR(IF(OR(F24=Employee!$G$8,U24=Employee!$G$8),1,0),0)</f>
        <v>0</v>
      </c>
      <c r="CV24" s="16">
        <f t="shared" si="18"/>
        <v>0</v>
      </c>
      <c r="CW24" s="15"/>
      <c r="CX24" s="101" t="s">
        <v>45</v>
      </c>
      <c r="CY24" s="102"/>
      <c r="CZ24" s="102"/>
      <c r="DA24" s="102"/>
      <c r="DB24" s="102"/>
      <c r="DC24" s="103"/>
      <c r="DD24" s="104"/>
      <c r="DE24" s="80"/>
      <c r="DF24" s="101" t="s">
        <v>46</v>
      </c>
      <c r="DG24" s="102"/>
      <c r="DH24" s="102"/>
      <c r="DI24" s="102"/>
      <c r="DJ24" s="102"/>
      <c r="DK24" s="103"/>
      <c r="DL24" s="104"/>
      <c r="DM24" s="80"/>
      <c r="DN24" s="101" t="s">
        <v>47</v>
      </c>
      <c r="DO24" s="102"/>
      <c r="DP24" s="102"/>
      <c r="DQ24" s="102"/>
      <c r="DR24" s="102"/>
      <c r="DS24" s="103"/>
      <c r="DT24" s="104"/>
      <c r="DU24" s="80"/>
      <c r="DV24" s="101" t="s">
        <v>48</v>
      </c>
      <c r="DW24" s="102"/>
      <c r="DX24" s="102"/>
      <c r="DY24" s="102"/>
      <c r="DZ24" s="102"/>
      <c r="EA24" s="103"/>
      <c r="EB24" s="104"/>
      <c r="EC24" s="15"/>
      <c r="ED24" s="16">
        <v>2</v>
      </c>
      <c r="EE24" s="16" t="str">
        <f>IFERROR(IF(Dashboard!L21="","",Dashboard!L21),"")</f>
        <v>Sick Leave</v>
      </c>
      <c r="EF24" s="16">
        <f t="array" ref="EF24">IFERROR(SUMPRODUCT(($CT$11:$CT$25)*($F$11:$F$25=EF$22)*($W$11:$W$25=$ED24)*($Z$11:$Z$25))+SUMPRODUCT(($CT$11:$CT$25)*($U$11:$U$25=EF$22)*($W$11:$W$25=$ED24)*($AA$11:$AA$25)),"")</f>
        <v>0.5</v>
      </c>
      <c r="EG24" s="16">
        <f t="array" ref="EG24">IFERROR(SUMPRODUCT(($CT$11:$CT$25)*($F$11:$F$25=EG$22)*($W$11:$W$25=$ED24)*($Z$11:$Z$25))+SUMPRODUCT(($CT$11:$CT$25)*($U$11:$U$25=EG$22)*($W$11:$W$25=$ED24)*($AA$11:$AA$25)),"")</f>
        <v>0</v>
      </c>
      <c r="EH24" s="16">
        <f t="array" ref="EH24">IFERROR(SUMPRODUCT(($CT$11:$CT$25)*($F$11:$F$25=EH$22)*($W$11:$W$25=$ED24)*($Z$11:$Z$25))+SUMPRODUCT(($CT$11:$CT$25)*($U$11:$U$25=EH$22)*($W$11:$W$25=$ED24)*($AA$11:$AA$25)),"")</f>
        <v>0</v>
      </c>
      <c r="EI24" s="16">
        <f t="array" ref="EI24">IFERROR(SUMPRODUCT(($CT$11:$CT$25)*($F$11:$F$25=EI$22)*($W$11:$W$25=$ED24)*($Z$11:$Z$25))+SUMPRODUCT(($CT$11:$CT$25)*($U$11:$U$25=EI$22)*($W$11:$W$25=$ED24)*($AA$11:$AA$25)),"")</f>
        <v>0</v>
      </c>
      <c r="EJ24" s="16">
        <f t="array" ref="EJ24">IFERROR(SUMPRODUCT(($CT$11:$CT$25)*($F$11:$F$25=EJ$22)*($W$11:$W$25=$ED24)*($Z$11:$Z$25))+SUMPRODUCT(($CT$11:$CT$25)*($U$11:$U$25=EJ$22)*($W$11:$W$25=$ED24)*($AA$11:$AA$25)),"")</f>
        <v>0</v>
      </c>
      <c r="EK24" s="16">
        <f t="array" ref="EK24">IFERROR(SUMPRODUCT(($CT$11:$CT$25)*($F$11:$F$25=EK$22)*($W$11:$W$25=$ED24)*($Z$11:$Z$25))+SUMPRODUCT(($CT$11:$CT$25)*($U$11:$U$25=EK$22)*($W$11:$W$25=$ED24)*($AA$11:$AA$25)),"")</f>
        <v>0</v>
      </c>
      <c r="EL24" s="16">
        <f t="array" ref="EL24">IFERROR(SUMPRODUCT(($CT$11:$CT$25)*($F$11:$F$25=EL$22)*($W$11:$W$25=$ED24)*($Z$11:$Z$25))+SUMPRODUCT(($CT$11:$CT$25)*($U$11:$U$25=EL$22)*($W$11:$W$25=$ED24)*($AA$11:$AA$25)),"")</f>
        <v>0</v>
      </c>
      <c r="EM24" s="16">
        <f t="array" ref="EM24">IFERROR(SUMPRODUCT(($CT$11:$CT$25)*($F$11:$F$25=EM$22)*($W$11:$W$25=$ED24)*($Z$11:$Z$25))+SUMPRODUCT(($CT$11:$CT$25)*($U$11:$U$25=EM$22)*($W$11:$W$25=$ED24)*($AA$11:$AA$25)),"")</f>
        <v>0</v>
      </c>
      <c r="EN24" s="16">
        <f t="array" ref="EN24">IFERROR(SUMPRODUCT(($CT$11:$CT$25)*($F$11:$F$25=EN$22)*($W$11:$W$25=$ED24)*($Z$11:$Z$25))+SUMPRODUCT(($CT$11:$CT$25)*($U$11:$U$25=EN$22)*($W$11:$W$25=$ED24)*($AA$11:$AA$25)),"")</f>
        <v>0</v>
      </c>
      <c r="EO24" s="16">
        <f t="array" ref="EO24">IFERROR(SUMPRODUCT(($CT$11:$CT$25)*($F$11:$F$25=EO$22)*($W$11:$W$25=$ED24)*($Z$11:$Z$25))+SUMPRODUCT(($CT$11:$CT$25)*($U$11:$U$25=EO$22)*($W$11:$W$25=$ED24)*($AA$11:$AA$25)),"")</f>
        <v>0</v>
      </c>
      <c r="EP24" s="88"/>
      <c r="EQ24" s="66">
        <f>IFERROR(IF(OR(LEN(Calendar!$I$5)=0,Calendar!$I$5="All"),1,IF($V24=Calendar!$I$5,1,0)),0)</f>
        <v>1</v>
      </c>
      <c r="ER24" s="16">
        <f>IFERROR(IF(OR(LEN(Calendar!$I$7)=0,Calendar!$I$7="All"),1,IF($E24=Calendar!$I$7,1,0)),0)</f>
        <v>1</v>
      </c>
      <c r="ES24" s="18">
        <f t="shared" si="19"/>
        <v>1</v>
      </c>
      <c r="ET24" s="307"/>
      <c r="EU24" s="66">
        <v>8</v>
      </c>
      <c r="EV24" s="15"/>
      <c r="EW24" s="88"/>
      <c r="EX24" s="88"/>
      <c r="EY24" s="88"/>
      <c r="EZ24" s="88"/>
      <c r="FA24" s="18">
        <v>11</v>
      </c>
      <c r="FB24" s="16" t="s">
        <v>50</v>
      </c>
      <c r="FC24" s="16" t="s">
        <v>73</v>
      </c>
      <c r="FD24" s="16">
        <v>30</v>
      </c>
      <c r="FE24" s="15"/>
      <c r="FF24" s="16">
        <v>12</v>
      </c>
      <c r="FG24" s="16">
        <v>12</v>
      </c>
      <c r="FH24" s="16"/>
      <c r="FI24" s="15"/>
      <c r="FJ24" s="68" t="str">
        <f>IF(Dashboard!F31="","",Dashboard!F31)</f>
        <v/>
      </c>
    </row>
    <row r="25" spans="2:168" ht="15" customHeight="1" x14ac:dyDescent="0.25">
      <c r="B25" s="375">
        <v>15</v>
      </c>
      <c r="C25" s="375">
        <f>IFERROR(IF(OR(INDEX(TableReg[],$B25,D$9)="",INDEX(TableReg[],$B25,E$9)="",INDEX(TableReg[],$B25,F$9)="",INDEX(TableReg[],$B25,G$9)="",INDEX(TableReg[],$B25,H$9)=""),0,1),"")</f>
        <v>0</v>
      </c>
      <c r="D25" s="69" t="str">
        <f>IFERROR(IF($C25=1,INDEX(TableReg[],$B25,D$9),""),"")</f>
        <v/>
      </c>
      <c r="E25" s="68" t="str">
        <f>IFERROR(IF($C25=1,INDEX(TableReg[],$B25,E$9),""),"")</f>
        <v/>
      </c>
      <c r="F25" s="68" t="str">
        <f>IFERROR(IF($C25=1,INDEX(TableReg[],$B25,F$9),""),"")</f>
        <v/>
      </c>
      <c r="G25" s="68" t="str">
        <f>IFERROR(IF($C25=1,INDEX(TableReg[],$B25,G$9),""),"")</f>
        <v/>
      </c>
      <c r="H25" s="68" t="str">
        <f>IFERROR(IF($C25=1,INDEX(TableReg[],$B25,H$9),""),"")</f>
        <v/>
      </c>
      <c r="I25" s="368" t="str">
        <f>IFERROR(IF($C25&lt;&gt;1,"",INDEX(TableReg[],$B25,J$9)),"")</f>
        <v/>
      </c>
      <c r="J25" s="368" t="str">
        <f t="shared" si="4"/>
        <v/>
      </c>
      <c r="K25" s="68" t="str">
        <f>IFERROR(IF(INDEX(TableReg[],$B25,K$9)="","",INDEX(TableReg[],$B25,K$9)),"")</f>
        <v/>
      </c>
      <c r="L25" s="369" t="str">
        <f t="shared" si="5"/>
        <v/>
      </c>
      <c r="M25" s="369" t="str">
        <f t="shared" si="6"/>
        <v/>
      </c>
      <c r="N25" s="369" t="str">
        <f>IFERROR(IF(OR(COUNTIF(Holidays,L25)&gt;0,INDEX(Dashboard!$I$20:$I$26,MATCH(M25,Dashboard!$H$20:$H$26,0))="No"),"h",""),"")</f>
        <v/>
      </c>
      <c r="O25" s="369" t="str">
        <f t="shared" si="7"/>
        <v/>
      </c>
      <c r="P25" s="369" t="str">
        <f t="shared" si="8"/>
        <v/>
      </c>
      <c r="Q25" s="369" t="str">
        <f>IFERROR(IF(OR(COUNTIF(Holidays,O25)&gt;0,INDEX(Dashboard!$I$20:$I$26,MATCH(P25,Dashboard!$H$20:$H$26,0))="No"),"h",""),"")</f>
        <v/>
      </c>
      <c r="R25" s="369" t="str">
        <f t="shared" si="9"/>
        <v/>
      </c>
      <c r="S25" s="370" t="str">
        <f t="shared" si="10"/>
        <v/>
      </c>
      <c r="T25" s="167" t="str">
        <f t="shared" si="11"/>
        <v/>
      </c>
      <c r="U25" s="68" t="str">
        <f t="shared" si="12"/>
        <v/>
      </c>
      <c r="V25" s="167" t="str">
        <f>IFERROR(IF(INDEX(EmployeeList!$C$7:$C$21,MATCH(D25,EmployeeList!$B$7:$B$21,0))="","",INDEX(EmployeeList!$C$7:$C$21,MATCH(D25,EmployeeList!$B$7:$B$21,0))),"")</f>
        <v/>
      </c>
      <c r="W25" s="68" t="str">
        <f t="shared" si="13"/>
        <v/>
      </c>
      <c r="X25" s="68" t="str">
        <f>IFERROR(IF(C25&lt;&gt;1,"",IF(Calendar!$M$7=$EX$18,Calc!D25&amp;" - "&amp;Calc!V25,IF(Calendar!$M$7=$EX$19,Calc!D25&amp;" - "&amp;Calc!E25,Calc!D25))),"")</f>
        <v/>
      </c>
      <c r="Y25" s="68" t="str">
        <f t="shared" si="14"/>
        <v/>
      </c>
      <c r="Z25" s="382">
        <f t="shared" si="15"/>
        <v>0</v>
      </c>
      <c r="AA25" s="381">
        <f t="shared" si="16"/>
        <v>0</v>
      </c>
      <c r="AB25" s="15"/>
      <c r="AC25" s="530">
        <v>15</v>
      </c>
      <c r="AD25" s="372" t="str">
        <f>IFERROR(IF(INDEX(TableEmployeeList[],$AC25,$AD$9)="","",INDEX(TableEmployeeList[],$AC25,$AD$9)),"")</f>
        <v/>
      </c>
      <c r="AE25" s="373" t="str">
        <f t="array" ref="AE25">IFERROR(IF(LEN($AD25)=0,"",IF(AE$7="h","h",INDEX($W$11:$W$25,SMALL(IF((AE$8&gt;=$L$11:$L$25)*(AE$8&lt;=$S$11:$S$25)*($D$11:$D$25=$AD25)*($C$11:$C$25=1),ROW($W$11:$W$25)-ROW(INDEX($W$11:$W$25,1,1))+1),1)))),"")</f>
        <v/>
      </c>
      <c r="AF25" s="373" t="str">
        <f t="array" ref="AF25">IFERROR(IF(LEN($AD25)=0,"",IF(AF$7="h","h",INDEX($W$11:$W$25,SMALL(IF((AF$8&gt;=$L$11:$L$25)*(AF$8&lt;=$S$11:$S$25)*($D$11:$D$25=$AD25)*($C$11:$C$25=1),ROW($W$11:$W$25)-ROW(INDEX($W$11:$W$25,1,1))+1),1)))),"")</f>
        <v/>
      </c>
      <c r="AG25" s="373" t="str">
        <f t="array" ref="AG25">IFERROR(IF(LEN($AD25)=0,"",IF(AG$7="h","h",INDEX($W$11:$W$25,SMALL(IF((AG$8&gt;=$L$11:$L$25)*(AG$8&lt;=$S$11:$S$25)*($D$11:$D$25=$AD25)*($C$11:$C$25=1),ROW($W$11:$W$25)-ROW(INDEX($W$11:$W$25,1,1))+1),1)))),"")</f>
        <v/>
      </c>
      <c r="AH25" s="373" t="str">
        <f t="array" ref="AH25">IFERROR(IF(LEN($AD25)=0,"",IF(AH$7="h","h",INDEX($W$11:$W$25,SMALL(IF((AH$8&gt;=$L$11:$L$25)*(AH$8&lt;=$S$11:$S$25)*($D$11:$D$25=$AD25)*($C$11:$C$25=1),ROW($W$11:$W$25)-ROW(INDEX($W$11:$W$25,1,1))+1),1)))),"")</f>
        <v/>
      </c>
      <c r="AI25" s="373" t="str">
        <f t="array" ref="AI25">IFERROR(IF(LEN($AD25)=0,"",IF(AI$7="h","h",INDEX($W$11:$W$25,SMALL(IF((AI$8&gt;=$L$11:$L$25)*(AI$8&lt;=$S$11:$S$25)*($D$11:$D$25=$AD25)*($C$11:$C$25=1),ROW($W$11:$W$25)-ROW(INDEX($W$11:$W$25,1,1))+1),1)))),"")</f>
        <v/>
      </c>
      <c r="AJ25" s="373" t="str">
        <f t="array" ref="AJ25">IFERROR(IF(LEN($AD25)=0,"",IF(AJ$7="h","h",INDEX($W$11:$W$25,SMALL(IF((AJ$8&gt;=$L$11:$L$25)*(AJ$8&lt;=$S$11:$S$25)*($D$11:$D$25=$AD25)*($C$11:$C$25=1),ROW($W$11:$W$25)-ROW(INDEX($W$11:$W$25,1,1))+1),1)))),"")</f>
        <v/>
      </c>
      <c r="AK25" s="373" t="str">
        <f t="array" ref="AK25">IFERROR(IF(LEN($AD25)=0,"",IF(AK$7="h","h",INDEX($W$11:$W$25,SMALL(IF((AK$8&gt;=$L$11:$L$25)*(AK$8&lt;=$S$11:$S$25)*($D$11:$D$25=$AD25)*($C$11:$C$25=1),ROW($W$11:$W$25)-ROW(INDEX($W$11:$W$25,1,1))+1),1)))),"")</f>
        <v/>
      </c>
      <c r="AL25" s="373" t="str">
        <f t="array" ref="AL25">IFERROR(IF(LEN($AD25)=0,"",IF(AL$7="h","h",INDEX($W$11:$W$25,SMALL(IF((AL$8&gt;=$L$11:$L$25)*(AL$8&lt;=$S$11:$S$25)*($D$11:$D$25=$AD25)*($C$11:$C$25=1),ROW($W$11:$W$25)-ROW(INDEX($W$11:$W$25,1,1))+1),1)))),"")</f>
        <v/>
      </c>
      <c r="AM25" s="373" t="str">
        <f t="array" ref="AM25">IFERROR(IF(LEN($AD25)=0,"",IF(AM$7="h","h",INDEX($W$11:$W$25,SMALL(IF((AM$8&gt;=$L$11:$L$25)*(AM$8&lt;=$S$11:$S$25)*($D$11:$D$25=$AD25)*($C$11:$C$25=1),ROW($W$11:$W$25)-ROW(INDEX($W$11:$W$25,1,1))+1),1)))),"")</f>
        <v/>
      </c>
      <c r="AN25" s="373" t="str">
        <f t="array" ref="AN25">IFERROR(IF(LEN($AD25)=0,"",IF(AN$7="h","h",INDEX($W$11:$W$25,SMALL(IF((AN$8&gt;=$L$11:$L$25)*(AN$8&lt;=$S$11:$S$25)*($D$11:$D$25=$AD25)*($C$11:$C$25=1),ROW($W$11:$W$25)-ROW(INDEX($W$11:$W$25,1,1))+1),1)))),"")</f>
        <v/>
      </c>
      <c r="AO25" s="373" t="str">
        <f t="array" ref="AO25">IFERROR(IF(LEN($AD25)=0,"",IF(AO$7="h","h",INDEX($W$11:$W$25,SMALL(IF((AO$8&gt;=$L$11:$L$25)*(AO$8&lt;=$S$11:$S$25)*($D$11:$D$25=$AD25)*($C$11:$C$25=1),ROW($W$11:$W$25)-ROW(INDEX($W$11:$W$25,1,1))+1),1)))),"")</f>
        <v/>
      </c>
      <c r="AP25" s="373" t="str">
        <f t="array" ref="AP25">IFERROR(IF(LEN($AD25)=0,"",IF(AP$7="h","h",INDEX($W$11:$W$25,SMALL(IF((AP$8&gt;=$L$11:$L$25)*(AP$8&lt;=$S$11:$S$25)*($D$11:$D$25=$AD25)*($C$11:$C$25=1),ROW($W$11:$W$25)-ROW(INDEX($W$11:$W$25,1,1))+1),1)))),"")</f>
        <v/>
      </c>
      <c r="AQ25" s="373" t="str">
        <f t="array" ref="AQ25">IFERROR(IF(LEN($AD25)=0,"",IF(AQ$7="h","h",INDEX($W$11:$W$25,SMALL(IF((AQ$8&gt;=$L$11:$L$25)*(AQ$8&lt;=$S$11:$S$25)*($D$11:$D$25=$AD25)*($C$11:$C$25=1),ROW($W$11:$W$25)-ROW(INDEX($W$11:$W$25,1,1))+1),1)))),"")</f>
        <v/>
      </c>
      <c r="AR25" s="373" t="str">
        <f t="array" ref="AR25">IFERROR(IF(LEN($AD25)=0,"",IF(AR$7="h","h",INDEX($W$11:$W$25,SMALL(IF((AR$8&gt;=$L$11:$L$25)*(AR$8&lt;=$S$11:$S$25)*($D$11:$D$25=$AD25)*($C$11:$C$25=1),ROW($W$11:$W$25)-ROW(INDEX($W$11:$W$25,1,1))+1),1)))),"")</f>
        <v/>
      </c>
      <c r="AS25" s="373" t="str">
        <f t="array" ref="AS25">IFERROR(IF(LEN($AD25)=0,"",IF(AS$7="h","h",INDEX($W$11:$W$25,SMALL(IF((AS$8&gt;=$L$11:$L$25)*(AS$8&lt;=$S$11:$S$25)*($D$11:$D$25=$AD25)*($C$11:$C$25=1),ROW($W$11:$W$25)-ROW(INDEX($W$11:$W$25,1,1))+1),1)))),"")</f>
        <v/>
      </c>
      <c r="AT25" s="373" t="str">
        <f t="array" ref="AT25">IFERROR(IF(LEN($AD25)=0,"",IF(AT$7="h","h",INDEX($W$11:$W$25,SMALL(IF((AT$8&gt;=$L$11:$L$25)*(AT$8&lt;=$S$11:$S$25)*($D$11:$D$25=$AD25)*($C$11:$C$25=1),ROW($W$11:$W$25)-ROW(INDEX($W$11:$W$25,1,1))+1),1)))),"")</f>
        <v/>
      </c>
      <c r="AU25" s="373" t="str">
        <f t="array" ref="AU25">IFERROR(IF(LEN($AD25)=0,"",IF(AU$7="h","h",INDEX($W$11:$W$25,SMALL(IF((AU$8&gt;=$L$11:$L$25)*(AU$8&lt;=$S$11:$S$25)*($D$11:$D$25=$AD25)*($C$11:$C$25=1),ROW($W$11:$W$25)-ROW(INDEX($W$11:$W$25,1,1))+1),1)))),"")</f>
        <v/>
      </c>
      <c r="AV25" s="373" t="str">
        <f t="array" ref="AV25">IFERROR(IF(LEN($AD25)=0,"",IF(AV$7="h","h",INDEX($W$11:$W$25,SMALL(IF((AV$8&gt;=$L$11:$L$25)*(AV$8&lt;=$S$11:$S$25)*($D$11:$D$25=$AD25)*($C$11:$C$25=1),ROW($W$11:$W$25)-ROW(INDEX($W$11:$W$25,1,1))+1),1)))),"")</f>
        <v/>
      </c>
      <c r="AW25" s="373" t="str">
        <f t="array" ref="AW25">IFERROR(IF(LEN($AD25)=0,"",IF(AW$7="h","h",INDEX($W$11:$W$25,SMALL(IF((AW$8&gt;=$L$11:$L$25)*(AW$8&lt;=$S$11:$S$25)*($D$11:$D$25=$AD25)*($C$11:$C$25=1),ROW($W$11:$W$25)-ROW(INDEX($W$11:$W$25,1,1))+1),1)))),"")</f>
        <v/>
      </c>
      <c r="AX25" s="373" t="str">
        <f t="array" ref="AX25">IFERROR(IF(LEN($AD25)=0,"",IF(AX$7="h","h",INDEX($W$11:$W$25,SMALL(IF((AX$8&gt;=$L$11:$L$25)*(AX$8&lt;=$S$11:$S$25)*($D$11:$D$25=$AD25)*($C$11:$C$25=1),ROW($W$11:$W$25)-ROW(INDEX($W$11:$W$25,1,1))+1),1)))),"")</f>
        <v/>
      </c>
      <c r="AY25" s="373" t="str">
        <f t="array" ref="AY25">IFERROR(IF(LEN($AD25)=0,"",IF(AY$7="h","h",INDEX($W$11:$W$25,SMALL(IF((AY$8&gt;=$L$11:$L$25)*(AY$8&lt;=$S$11:$S$25)*($D$11:$D$25=$AD25)*($C$11:$C$25=1),ROW($W$11:$W$25)-ROW(INDEX($W$11:$W$25,1,1))+1),1)))),"")</f>
        <v/>
      </c>
      <c r="AZ25" s="373" t="str">
        <f t="array" ref="AZ25">IFERROR(IF(LEN($AD25)=0,"",IF(AZ$7="h","h",INDEX($W$11:$W$25,SMALL(IF((AZ$8&gt;=$L$11:$L$25)*(AZ$8&lt;=$S$11:$S$25)*($D$11:$D$25=$AD25)*($C$11:$C$25=1),ROW($W$11:$W$25)-ROW(INDEX($W$11:$W$25,1,1))+1),1)))),"")</f>
        <v/>
      </c>
      <c r="BA25" s="373" t="str">
        <f t="array" ref="BA25">IFERROR(IF(LEN($AD25)=0,"",IF(BA$7="h","h",INDEX($W$11:$W$25,SMALL(IF((BA$8&gt;=$L$11:$L$25)*(BA$8&lt;=$S$11:$S$25)*($D$11:$D$25=$AD25)*($C$11:$C$25=1),ROW($W$11:$W$25)-ROW(INDEX($W$11:$W$25,1,1))+1),1)))),"")</f>
        <v/>
      </c>
      <c r="BB25" s="373" t="str">
        <f t="array" ref="BB25">IFERROR(IF(LEN($AD25)=0,"",IF(BB$7="h","h",INDEX($W$11:$W$25,SMALL(IF((BB$8&gt;=$L$11:$L$25)*(BB$8&lt;=$S$11:$S$25)*($D$11:$D$25=$AD25)*($C$11:$C$25=1),ROW($W$11:$W$25)-ROW(INDEX($W$11:$W$25,1,1))+1),1)))),"")</f>
        <v/>
      </c>
      <c r="BC25" s="373" t="str">
        <f t="array" ref="BC25">IFERROR(IF(LEN($AD25)=0,"",IF(BC$7="h","h",INDEX($W$11:$W$25,SMALL(IF((BC$8&gt;=$L$11:$L$25)*(BC$8&lt;=$S$11:$S$25)*($D$11:$D$25=$AD25)*($C$11:$C$25=1),ROW($W$11:$W$25)-ROW(INDEX($W$11:$W$25,1,1))+1),1)))),"")</f>
        <v/>
      </c>
      <c r="BD25" s="373" t="str">
        <f t="array" ref="BD25">IFERROR(IF(LEN($AD25)=0,"",IF(BD$7="h","h",INDEX($W$11:$W$25,SMALL(IF((BD$8&gt;=$L$11:$L$25)*(BD$8&lt;=$S$11:$S$25)*($D$11:$D$25=$AD25)*($C$11:$C$25=1),ROW($W$11:$W$25)-ROW(INDEX($W$11:$W$25,1,1))+1),1)))),"")</f>
        <v/>
      </c>
      <c r="BE25" s="373" t="str">
        <f t="array" ref="BE25">IFERROR(IF(LEN($AD25)=0,"",IF(BE$7="h","h",INDEX($W$11:$W$25,SMALL(IF((BE$8&gt;=$L$11:$L$25)*(BE$8&lt;=$S$11:$S$25)*($D$11:$D$25=$AD25)*($C$11:$C$25=1),ROW($W$11:$W$25)-ROW(INDEX($W$11:$W$25,1,1))+1),1)))),"")</f>
        <v/>
      </c>
      <c r="BF25" s="373" t="str">
        <f t="array" ref="BF25">IFERROR(IF(LEN($AD25)=0,"",IF(BF$7="h","h",INDEX($W$11:$W$25,SMALL(IF((BF$8&gt;=$L$11:$L$25)*(BF$8&lt;=$S$11:$S$25)*($D$11:$D$25=$AD25)*($C$11:$C$25=1),ROW($W$11:$W$25)-ROW(INDEX($W$11:$W$25,1,1))+1),1)))),"")</f>
        <v/>
      </c>
      <c r="BG25" s="373" t="str">
        <f t="array" ref="BG25">IFERROR(IF(LEN($AD25)=0,"",IF(BG$7="h","h",INDEX($W$11:$W$25,SMALL(IF((BG$8&gt;=$L$11:$L$25)*(BG$8&lt;=$S$11:$S$25)*($D$11:$D$25=$AD25)*($C$11:$C$25=1),ROW($W$11:$W$25)-ROW(INDEX($W$11:$W$25,1,1))+1),1)))),"")</f>
        <v/>
      </c>
      <c r="BH25" s="373" t="str">
        <f t="array" ref="BH25">IFERROR(IF(LEN($AD25)=0,"",IF(BH$7="h","h",INDEX($W$11:$W$25,SMALL(IF((BH$8&gt;=$L$11:$L$25)*(BH$8&lt;=$S$11:$S$25)*($D$11:$D$25=$AD25)*($C$11:$C$25=1),ROW($W$11:$W$25)-ROW(INDEX($W$11:$W$25,1,1))+1),1)))),"")</f>
        <v/>
      </c>
      <c r="BI25" s="531" t="str">
        <f t="array" ref="BI25">IFERROR(IF(LEN($AD25)=0,"",IF(BI$7="h","h",INDEX($W$11:$W$25,SMALL(IF((BI$8&gt;=$L$11:$L$25)*(BI$8&lt;=$S$11:$S$25)*($D$11:$D$25=$AD25)*($C$11:$C$25=1),ROW($W$11:$W$25)-ROW(INDEX($W$11:$W$25,1,1))+1),1)))),"")</f>
        <v/>
      </c>
      <c r="BJ25" s="536" t="str">
        <f t="array" ref="BJ25">IFERROR(IF(LEN($AD25)=0,"",IF(BJ$7="h","h",INDEX($W$11:$W$25,SMALL(IF((BJ$8&gt;=$L$11:$L$25)*(BJ$8&lt;=$S$11:$S$25)*($D$11:$D$25=$AD25)*($C$11:$C$25=1),ROW($W$11:$W$25)-ROW(INDEX($W$11:$W$25,1,1))+1),1)))),"")</f>
        <v/>
      </c>
      <c r="BK25" s="219" t="str">
        <f t="array" ref="BK25">IFERROR(IF(LEN($AD25)=0,"",IF(BK$7="h","h",INDEX($W$11:$W$25,SMALL(IF((BK$8&gt;=$L$11:$L$25)*(BK$8&lt;=$S$11:$S$25)*($D$11:$D$25=$AD25)*($C$11:$C$25=1),ROW($W$11:$W$25)-ROW(INDEX($W$11:$W$25,1,1))+1),1)))),"")</f>
        <v/>
      </c>
      <c r="BL25" s="219" t="str">
        <f t="array" ref="BL25">IFERROR(IF(LEN($AD25)=0,"",IF(BL$7="h","h",INDEX($W$11:$W$25,SMALL(IF((BL$8&gt;=$L$11:$L$25)*(BL$8&lt;=$S$11:$S$25)*($D$11:$D$25=$AD25)*($C$11:$C$25=1),ROW($W$11:$W$25)-ROW(INDEX($W$11:$W$25,1,1))+1),1)))),"")</f>
        <v/>
      </c>
      <c r="BM25" s="219" t="str">
        <f t="array" ref="BM25">IFERROR(IF(LEN($AD25)=0,"",IF(BM$7="h","h",INDEX($W$11:$W$25,SMALL(IF((BM$8&gt;=$L$11:$L$25)*(BM$8&lt;=$S$11:$S$25)*($D$11:$D$25=$AD25)*($C$11:$C$25=1),ROW($W$11:$W$25)-ROW(INDEX($W$11:$W$25,1,1))+1),1)))),"")</f>
        <v/>
      </c>
      <c r="BN25" s="219" t="str">
        <f t="array" ref="BN25">IFERROR(IF(LEN($AD25)=0,"",IF(BN$7="h","h",INDEX($W$11:$W$25,SMALL(IF((BN$8&gt;=$L$11:$L$25)*(BN$8&lt;=$S$11:$S$25)*($D$11:$D$25=$AD25)*($C$11:$C$25=1),ROW($W$11:$W$25)-ROW(INDEX($W$11:$W$25,1,1))+1),1)))),"")</f>
        <v/>
      </c>
      <c r="BO25" s="219" t="str">
        <f t="array" ref="BO25">IFERROR(IF(LEN($AD25)=0,"",IF(BO$7="h","h",INDEX($W$11:$W$25,SMALL(IF((BO$8&gt;=$L$11:$L$25)*(BO$8&lt;=$S$11:$S$25)*($D$11:$D$25=$AD25)*($C$11:$C$25=1),ROW($W$11:$W$25)-ROW(INDEX($W$11:$W$25,1,1))+1),1)))),"")</f>
        <v/>
      </c>
      <c r="BP25" s="219" t="str">
        <f t="array" ref="BP25">IFERROR(IF(LEN($AD25)=0,"",IF(BP$7="h","h",INDEX($W$11:$W$25,SMALL(IF((BP$8&gt;=$L$11:$L$25)*(BP$8&lt;=$S$11:$S$25)*($D$11:$D$25=$AD25)*($C$11:$C$25=1),ROW($W$11:$W$25)-ROW(INDEX($W$11:$W$25,1,1))+1),1)))),"")</f>
        <v/>
      </c>
      <c r="BQ25" s="219" t="str">
        <f t="array" ref="BQ25">IFERROR(IF(LEN($AD25)=0,"",IF(BQ$7="h","h",INDEX($W$11:$W$25,SMALL(IF((BQ$8&gt;=$L$11:$L$25)*(BQ$8&lt;=$S$11:$S$25)*($D$11:$D$25=$AD25)*($C$11:$C$25=1),ROW($W$11:$W$25)-ROW(INDEX($W$11:$W$25,1,1))+1),1)))),"")</f>
        <v/>
      </c>
      <c r="BR25" s="219" t="str">
        <f t="array" ref="BR25">IFERROR(IF(LEN($AD25)=0,"",IF(BR$7="h","h",INDEX($W$11:$W$25,SMALL(IF((BR$8&gt;=$L$11:$L$25)*(BR$8&lt;=$S$11:$S$25)*($D$11:$D$25=$AD25)*($C$11:$C$25=1),ROW($W$11:$W$25)-ROW(INDEX($W$11:$W$25,1,1))+1),1)))),"")</f>
        <v/>
      </c>
      <c r="BS25" s="219" t="str">
        <f t="array" ref="BS25">IFERROR(IF(LEN($AD25)=0,"",IF(BS$7="h","h",INDEX($W$11:$W$25,SMALL(IF((BS$8&gt;=$L$11:$L$25)*(BS$8&lt;=$S$11:$S$25)*($D$11:$D$25=$AD25)*($C$11:$C$25=1),ROW($W$11:$W$25)-ROW(INDEX($W$11:$W$25,1,1))+1),1)))),"")</f>
        <v/>
      </c>
      <c r="BT25" s="219" t="str">
        <f t="array" ref="BT25">IFERROR(IF(LEN($AD25)=0,"",IF(BT$7="h","h",INDEX($W$11:$W$25,SMALL(IF((BT$8&gt;=$L$11:$L$25)*(BT$8&lt;=$S$11:$S$25)*($D$11:$D$25=$AD25)*($C$11:$C$25=1),ROW($W$11:$W$25)-ROW(INDEX($W$11:$W$25,1,1))+1),1)))),"")</f>
        <v/>
      </c>
      <c r="BU25" s="219" t="str">
        <f t="array" ref="BU25">IFERROR(IF(LEN($AD25)=0,"",IF(BU$7="h","h",INDEX($W$11:$W$25,SMALL(IF((BU$8&gt;=$L$11:$L$25)*(BU$8&lt;=$S$11:$S$25)*($D$11:$D$25=$AD25)*($C$11:$C$25=1),ROW($W$11:$W$25)-ROW(INDEX($W$11:$W$25,1,1))+1),1)))),"")</f>
        <v/>
      </c>
      <c r="BV25" s="219" t="str">
        <f t="array" ref="BV25">IFERROR(IF(LEN($AD25)=0,"",IF(BV$7="h","h",INDEX($W$11:$W$25,SMALL(IF((BV$8&gt;=$L$11:$L$25)*(BV$8&lt;=$S$11:$S$25)*($D$11:$D$25=$AD25)*($C$11:$C$25=1),ROW($W$11:$W$25)-ROW(INDEX($W$11:$W$25,1,1))+1),1)))),"")</f>
        <v/>
      </c>
      <c r="BW25" s="219" t="str">
        <f t="array" ref="BW25">IFERROR(IF(LEN($AD25)=0,"",IF(BW$7="h","h",INDEX($W$11:$W$25,SMALL(IF((BW$8&gt;=$L$11:$L$25)*(BW$8&lt;=$S$11:$S$25)*($D$11:$D$25=$AD25)*($C$11:$C$25=1),ROW($W$11:$W$25)-ROW(INDEX($W$11:$W$25,1,1))+1),1)))),"")</f>
        <v/>
      </c>
      <c r="BX25" s="219" t="str">
        <f t="array" ref="BX25">IFERROR(IF(LEN($AD25)=0,"",IF(BX$7="h","h",INDEX($W$11:$W$25,SMALL(IF((BX$8&gt;=$L$11:$L$25)*(BX$8&lt;=$S$11:$S$25)*($D$11:$D$25=$AD25)*($C$11:$C$25=1),ROW($W$11:$W$25)-ROW(INDEX($W$11:$W$25,1,1))+1),1)))),"")</f>
        <v/>
      </c>
      <c r="BY25" s="219" t="str">
        <f t="array" ref="BY25">IFERROR(IF(LEN($AD25)=0,"",IF(BY$7="h","h",INDEX($W$11:$W$25,SMALL(IF((BY$8&gt;=$L$11:$L$25)*(BY$8&lt;=$S$11:$S$25)*($D$11:$D$25=$AD25)*($C$11:$C$25=1),ROW($W$11:$W$25)-ROW(INDEX($W$11:$W$25,1,1))+1),1)))),"")</f>
        <v/>
      </c>
      <c r="BZ25" s="219" t="str">
        <f t="array" ref="BZ25">IFERROR(IF(LEN($AD25)=0,"",IF(BZ$7="h","h",INDEX($W$11:$W$25,SMALL(IF((BZ$8&gt;=$L$11:$L$25)*(BZ$8&lt;=$S$11:$S$25)*($D$11:$D$25=$AD25)*($C$11:$C$25=1),ROW($W$11:$W$25)-ROW(INDEX($W$11:$W$25,1,1))+1),1)))),"")</f>
        <v/>
      </c>
      <c r="CA25" s="219" t="str">
        <f t="array" ref="CA25">IFERROR(IF(LEN($AD25)=0,"",IF(CA$7="h","h",INDEX($W$11:$W$25,SMALL(IF((CA$8&gt;=$L$11:$L$25)*(CA$8&lt;=$S$11:$S$25)*($D$11:$D$25=$AD25)*($C$11:$C$25=1),ROW($W$11:$W$25)-ROW(INDEX($W$11:$W$25,1,1))+1),1)))),"")</f>
        <v/>
      </c>
      <c r="CB25" s="219" t="str">
        <f t="array" ref="CB25">IFERROR(IF(LEN($AD25)=0,"",IF(CB$7="h","h",INDEX($W$11:$W$25,SMALL(IF((CB$8&gt;=$L$11:$L$25)*(CB$8&lt;=$S$11:$S$25)*($D$11:$D$25=$AD25)*($C$11:$C$25=1),ROW($W$11:$W$25)-ROW(INDEX($W$11:$W$25,1,1))+1),1)))),"")</f>
        <v/>
      </c>
      <c r="CC25" s="219" t="str">
        <f t="array" ref="CC25">IFERROR(IF(LEN($AD25)=0,"",IF(CC$7="h","h",INDEX($W$11:$W$25,SMALL(IF((CC$8&gt;=$L$11:$L$25)*(CC$8&lt;=$S$11:$S$25)*($D$11:$D$25=$AD25)*($C$11:$C$25=1),ROW($W$11:$W$25)-ROW(INDEX($W$11:$W$25,1,1))+1),1)))),"")</f>
        <v/>
      </c>
      <c r="CD25" s="219" t="str">
        <f t="array" ref="CD25">IFERROR(IF(LEN($AD25)=0,"",IF(CD$7="h","h",INDEX($W$11:$W$25,SMALL(IF((CD$8&gt;=$L$11:$L$25)*(CD$8&lt;=$S$11:$S$25)*($D$11:$D$25=$AD25)*($C$11:$C$25=1),ROW($W$11:$W$25)-ROW(INDEX($W$11:$W$25,1,1))+1),1)))),"")</f>
        <v/>
      </c>
      <c r="CE25" s="219" t="str">
        <f t="array" ref="CE25">IFERROR(IF(LEN($AD25)=0,"",IF(CE$7="h","h",INDEX($W$11:$W$25,SMALL(IF((CE$8&gt;=$L$11:$L$25)*(CE$8&lt;=$S$11:$S$25)*($D$11:$D$25=$AD25)*($C$11:$C$25=1),ROW($W$11:$W$25)-ROW(INDEX($W$11:$W$25,1,1))+1),1)))),"")</f>
        <v/>
      </c>
      <c r="CF25" s="219" t="str">
        <f t="array" ref="CF25">IFERROR(IF(LEN($AD25)=0,"",IF(CF$7="h","h",INDEX($W$11:$W$25,SMALL(IF((CF$8&gt;=$L$11:$L$25)*(CF$8&lt;=$S$11:$S$25)*($D$11:$D$25=$AD25)*($C$11:$C$25=1),ROW($W$11:$W$25)-ROW(INDEX($W$11:$W$25,1,1))+1),1)))),"")</f>
        <v/>
      </c>
      <c r="CG25" s="219" t="str">
        <f t="array" ref="CG25">IFERROR(IF(LEN($AD25)=0,"",IF(CG$7="h","h",INDEX($W$11:$W$25,SMALL(IF((CG$8&gt;=$L$11:$L$25)*(CG$8&lt;=$S$11:$S$25)*($D$11:$D$25=$AD25)*($C$11:$C$25=1),ROW($W$11:$W$25)-ROW(INDEX($W$11:$W$25,1,1))+1),1)))),"")</f>
        <v/>
      </c>
      <c r="CH25" s="219" t="str">
        <f t="array" ref="CH25">IFERROR(IF(LEN($AD25)=0,"",IF(CH$7="h","h",INDEX($W$11:$W$25,SMALL(IF((CH$8&gt;=$L$11:$L$25)*(CH$8&lt;=$S$11:$S$25)*($D$11:$D$25=$AD25)*($C$11:$C$25=1),ROW($W$11:$W$25)-ROW(INDEX($W$11:$W$25,1,1))+1),1)))),"")</f>
        <v/>
      </c>
      <c r="CI25" s="219" t="str">
        <f t="array" ref="CI25">IFERROR(IF(LEN($AD25)=0,"",IF(CI$7="h","h",INDEX($W$11:$W$25,SMALL(IF((CI$8&gt;=$L$11:$L$25)*(CI$8&lt;=$S$11:$S$25)*($D$11:$D$25=$AD25)*($C$11:$C$25=1),ROW($W$11:$W$25)-ROW(INDEX($W$11:$W$25,1,1))+1),1)))),"")</f>
        <v/>
      </c>
      <c r="CJ25" s="219" t="str">
        <f t="array" ref="CJ25">IFERROR(IF(LEN($AD25)=0,"",IF(CJ$7="h","h",INDEX($W$11:$W$25,SMALL(IF((CJ$8&gt;=$L$11:$L$25)*(CJ$8&lt;=$S$11:$S$25)*($D$11:$D$25=$AD25)*($C$11:$C$25=1),ROW($W$11:$W$25)-ROW(INDEX($W$11:$W$25,1,1))+1),1)))),"")</f>
        <v/>
      </c>
      <c r="CK25" s="219" t="str">
        <f t="array" ref="CK25">IFERROR(IF(LEN($AD25)=0,"",IF(CK$7="h","h",INDEX($W$11:$W$25,SMALL(IF((CK$8&gt;=$L$11:$L$25)*(CK$8&lt;=$S$11:$S$25)*($D$11:$D$25=$AD25)*($C$11:$C$25=1),ROW($W$11:$W$25)-ROW(INDEX($W$11:$W$25,1,1))+1),1)))),"")</f>
        <v/>
      </c>
      <c r="CL25" s="219" t="str">
        <f t="array" ref="CL25">IFERROR(IF(LEN($AD25)=0,"",IF(CL$7="h","h",INDEX($W$11:$W$25,SMALL(IF((CL$8&gt;=$L$11:$L$25)*(CL$8&lt;=$S$11:$S$25)*($D$11:$D$25=$AD25)*($C$11:$C$25=1),ROW($W$11:$W$25)-ROW(INDEX($W$11:$W$25,1,1))+1),1)))),"")</f>
        <v/>
      </c>
      <c r="CM25" s="219" t="str">
        <f t="array" ref="CM25">IFERROR(IF(LEN($AD25)=0,"",IF(CM$7="h","h",INDEX($W$11:$W$25,SMALL(IF((CM$8&gt;=$L$11:$L$25)*(CM$8&lt;=$S$11:$S$25)*($D$11:$D$25=$AD25)*($C$11:$C$25=1),ROW($W$11:$W$25)-ROW(INDEX($W$11:$W$25,1,1))+1),1)))),"")</f>
        <v/>
      </c>
      <c r="CN25" s="219" t="str">
        <f t="array" ref="CN25">IFERROR(IF(LEN($AD25)=0,"",IF(CN$7="h","h",INDEX($W$11:$W$25,SMALL(IF((CN$8&gt;=$L$11:$L$25)*(CN$8&lt;=$S$11:$S$25)*($D$11:$D$25=$AD25)*($C$11:$C$25=1),ROW($W$11:$W$25)-ROW(INDEX($W$11:$W$25,1,1))+1),1)))),"")</f>
        <v/>
      </c>
      <c r="CO25" s="219" t="str">
        <f t="array" ref="CO25">IFERROR(IF(LEN($AD25)=0,"",IF(CO$7="h","h",INDEX($W$11:$W$25,SMALL(IF((CO$8&gt;=$L$11:$L$25)*(CO$8&lt;=$S$11:$S$25)*($D$11:$D$25=$AD25)*($C$11:$C$25=1),ROW($W$11:$W$25)-ROW(INDEX($W$11:$W$25,1,1))+1),1)))),"")</f>
        <v/>
      </c>
      <c r="CP25" s="15"/>
      <c r="CQ25" s="15"/>
      <c r="CR25" s="15"/>
      <c r="CS25" s="15"/>
      <c r="CT25" s="16">
        <f t="shared" si="17"/>
        <v>0</v>
      </c>
      <c r="CU25" s="16">
        <f>IFERROR(IF(OR(F25=Employee!$G$8,U25=Employee!$G$8),1,0),0)</f>
        <v>0</v>
      </c>
      <c r="CV25" s="16">
        <f t="shared" si="18"/>
        <v>0</v>
      </c>
      <c r="CW25" s="15"/>
      <c r="CX25" s="105" t="s">
        <v>23</v>
      </c>
      <c r="CY25" s="488" t="s">
        <v>24</v>
      </c>
      <c r="CZ25" s="488" t="s">
        <v>25</v>
      </c>
      <c r="DA25" s="488" t="s">
        <v>26</v>
      </c>
      <c r="DB25" s="106" t="s">
        <v>27</v>
      </c>
      <c r="DC25" s="106" t="s">
        <v>28</v>
      </c>
      <c r="DD25" s="107" t="s">
        <v>22</v>
      </c>
      <c r="DE25" s="81"/>
      <c r="DF25" s="105" t="s">
        <v>23</v>
      </c>
      <c r="DG25" s="106" t="s">
        <v>24</v>
      </c>
      <c r="DH25" s="106" t="s">
        <v>25</v>
      </c>
      <c r="DI25" s="106" t="s">
        <v>26</v>
      </c>
      <c r="DJ25" s="106" t="s">
        <v>27</v>
      </c>
      <c r="DK25" s="106" t="s">
        <v>28</v>
      </c>
      <c r="DL25" s="107" t="s">
        <v>22</v>
      </c>
      <c r="DM25" s="81"/>
      <c r="DN25" s="105" t="s">
        <v>23</v>
      </c>
      <c r="DO25" s="106" t="s">
        <v>24</v>
      </c>
      <c r="DP25" s="106" t="s">
        <v>25</v>
      </c>
      <c r="DQ25" s="106" t="s">
        <v>26</v>
      </c>
      <c r="DR25" s="106" t="s">
        <v>27</v>
      </c>
      <c r="DS25" s="106" t="s">
        <v>28</v>
      </c>
      <c r="DT25" s="107" t="s">
        <v>22</v>
      </c>
      <c r="DU25" s="79"/>
      <c r="DV25" s="105" t="s">
        <v>23</v>
      </c>
      <c r="DW25" s="106" t="s">
        <v>24</v>
      </c>
      <c r="DX25" s="106" t="s">
        <v>25</v>
      </c>
      <c r="DY25" s="106" t="s">
        <v>26</v>
      </c>
      <c r="DZ25" s="106" t="s">
        <v>27</v>
      </c>
      <c r="EA25" s="106" t="s">
        <v>28</v>
      </c>
      <c r="EB25" s="107" t="s">
        <v>22</v>
      </c>
      <c r="EC25" s="15"/>
      <c r="ED25" s="16">
        <v>3</v>
      </c>
      <c r="EE25" s="16" t="str">
        <f>IFERROR(IF(Dashboard!L22="","",Dashboard!L22),"")</f>
        <v>Unpaid Leave</v>
      </c>
      <c r="EF25" s="16">
        <f t="array" ref="EF25">IFERROR(SUMPRODUCT(($CT$11:$CT$25)*($F$11:$F$25=EF$22)*($W$11:$W$25=$ED25)*($Z$11:$Z$25))+SUMPRODUCT(($CT$11:$CT$25)*($U$11:$U$25=EF$22)*($W$11:$W$25=$ED25)*($AA$11:$AA$25)),"")</f>
        <v>0</v>
      </c>
      <c r="EG25" s="16">
        <f t="array" ref="EG25">IFERROR(SUMPRODUCT(($CT$11:$CT$25)*($F$11:$F$25=EG$22)*($W$11:$W$25=$ED25)*($Z$11:$Z$25))+SUMPRODUCT(($CT$11:$CT$25)*($U$11:$U$25=EG$22)*($W$11:$W$25=$ED25)*($AA$11:$AA$25)),"")</f>
        <v>0</v>
      </c>
      <c r="EH25" s="16">
        <f t="array" ref="EH25">IFERROR(SUMPRODUCT(($CT$11:$CT$25)*($F$11:$F$25=EH$22)*($W$11:$W$25=$ED25)*($Z$11:$Z$25))+SUMPRODUCT(($CT$11:$CT$25)*($U$11:$U$25=EH$22)*($W$11:$W$25=$ED25)*($AA$11:$AA$25)),"")</f>
        <v>0</v>
      </c>
      <c r="EI25" s="16">
        <f t="array" ref="EI25">IFERROR(SUMPRODUCT(($CT$11:$CT$25)*($F$11:$F$25=EI$22)*($W$11:$W$25=$ED25)*($Z$11:$Z$25))+SUMPRODUCT(($CT$11:$CT$25)*($U$11:$U$25=EI$22)*($W$11:$W$25=$ED25)*($AA$11:$AA$25)),"")</f>
        <v>0</v>
      </c>
      <c r="EJ25" s="16">
        <f t="array" ref="EJ25">IFERROR(SUMPRODUCT(($CT$11:$CT$25)*($F$11:$F$25=EJ$22)*($W$11:$W$25=$ED25)*($Z$11:$Z$25))+SUMPRODUCT(($CT$11:$CT$25)*($U$11:$U$25=EJ$22)*($W$11:$W$25=$ED25)*($AA$11:$AA$25)),"")</f>
        <v>0</v>
      </c>
      <c r="EK25" s="16">
        <f t="array" ref="EK25">IFERROR(SUMPRODUCT(($CT$11:$CT$25)*($F$11:$F$25=EK$22)*($W$11:$W$25=$ED25)*($Z$11:$Z$25))+SUMPRODUCT(($CT$11:$CT$25)*($U$11:$U$25=EK$22)*($W$11:$W$25=$ED25)*($AA$11:$AA$25)),"")</f>
        <v>0</v>
      </c>
      <c r="EL25" s="16">
        <f t="array" ref="EL25">IFERROR(SUMPRODUCT(($CT$11:$CT$25)*($F$11:$F$25=EL$22)*($W$11:$W$25=$ED25)*($Z$11:$Z$25))+SUMPRODUCT(($CT$11:$CT$25)*($U$11:$U$25=EL$22)*($W$11:$W$25=$ED25)*($AA$11:$AA$25)),"")</f>
        <v>0</v>
      </c>
      <c r="EM25" s="16">
        <f t="array" ref="EM25">IFERROR(SUMPRODUCT(($CT$11:$CT$25)*($F$11:$F$25=EM$22)*($W$11:$W$25=$ED25)*($Z$11:$Z$25))+SUMPRODUCT(($CT$11:$CT$25)*($U$11:$U$25=EM$22)*($W$11:$W$25=$ED25)*($AA$11:$AA$25)),"")</f>
        <v>0</v>
      </c>
      <c r="EN25" s="16">
        <f t="array" ref="EN25">IFERROR(SUMPRODUCT(($CT$11:$CT$25)*($F$11:$F$25=EN$22)*($W$11:$W$25=$ED25)*($Z$11:$Z$25))+SUMPRODUCT(($CT$11:$CT$25)*($U$11:$U$25=EN$22)*($W$11:$W$25=$ED25)*($AA$11:$AA$25)),"")</f>
        <v>0</v>
      </c>
      <c r="EO25" s="16">
        <f t="array" ref="EO25">IFERROR(SUMPRODUCT(($CT$11:$CT$25)*($F$11:$F$25=EO$22)*($W$11:$W$25=$ED25)*($Z$11:$Z$25))+SUMPRODUCT(($CT$11:$CT$25)*($U$11:$U$25=EO$22)*($W$11:$W$25=$ED25)*($AA$11:$AA$25)),"")</f>
        <v>0</v>
      </c>
      <c r="EP25" s="88"/>
      <c r="EQ25" s="66">
        <f>IFERROR(IF(OR(LEN(Calendar!$I$5)=0,Calendar!$I$5="All"),1,IF($V25=Calendar!$I$5,1,0)),0)</f>
        <v>1</v>
      </c>
      <c r="ER25" s="16">
        <f>IFERROR(IF(OR(LEN(Calendar!$I$7)=0,Calendar!$I$7="All"),1,IF($E25=Calendar!$I$7,1,0)),0)</f>
        <v>1</v>
      </c>
      <c r="ES25" s="18">
        <f t="shared" si="19"/>
        <v>1</v>
      </c>
      <c r="ET25" s="307"/>
      <c r="EU25" s="66">
        <v>9</v>
      </c>
      <c r="EV25" s="88"/>
      <c r="EW25" s="88"/>
      <c r="EX25" s="88"/>
      <c r="EY25" s="88"/>
      <c r="EZ25" s="88"/>
      <c r="FA25" s="18">
        <v>12</v>
      </c>
      <c r="FB25" s="16" t="s">
        <v>51</v>
      </c>
      <c r="FC25" s="16" t="s">
        <v>74</v>
      </c>
      <c r="FD25" s="16">
        <v>31</v>
      </c>
      <c r="FE25" s="15"/>
      <c r="FF25" s="16">
        <v>13</v>
      </c>
      <c r="FG25" s="16"/>
      <c r="FH25" s="16"/>
      <c r="FI25" s="15"/>
      <c r="FJ25" s="68" t="str">
        <f>IF(Dashboard!F32="","",Dashboard!F32)</f>
        <v/>
      </c>
    </row>
    <row r="26" spans="2:168" ht="15" customHeight="1" x14ac:dyDescent="0.25">
      <c r="B26" s="84"/>
      <c r="C26" s="84"/>
      <c r="D26" s="114"/>
      <c r="E26" s="114"/>
      <c r="F26" s="114"/>
      <c r="G26" s="114"/>
      <c r="H26" s="114"/>
      <c r="I26" s="518"/>
      <c r="J26" s="518"/>
      <c r="K26" s="114"/>
      <c r="L26" s="519"/>
      <c r="M26" s="519"/>
      <c r="N26" s="519"/>
      <c r="O26" s="519"/>
      <c r="P26" s="519"/>
      <c r="Q26" s="519"/>
      <c r="R26" s="519"/>
      <c r="S26" s="520"/>
      <c r="T26" s="521"/>
      <c r="U26" s="114"/>
      <c r="V26" s="521"/>
      <c r="W26" s="114"/>
      <c r="X26" s="114"/>
      <c r="Y26" s="114"/>
      <c r="Z26" s="522"/>
      <c r="AA26" s="522"/>
      <c r="AB26" s="15"/>
      <c r="AC26" s="8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521"/>
      <c r="BL26" s="521"/>
      <c r="BM26" s="521"/>
      <c r="BN26" s="521"/>
      <c r="BO26" s="521"/>
      <c r="BP26" s="521"/>
      <c r="BQ26" s="521"/>
      <c r="BR26" s="521"/>
      <c r="BS26" s="521"/>
      <c r="BT26" s="521"/>
      <c r="BU26" s="521"/>
      <c r="BV26" s="521"/>
      <c r="BW26" s="521"/>
      <c r="BX26" s="521"/>
      <c r="BY26" s="521"/>
      <c r="BZ26" s="521"/>
      <c r="CA26" s="521"/>
      <c r="CB26" s="521"/>
      <c r="CC26" s="521"/>
      <c r="CD26" s="521"/>
      <c r="CE26" s="521"/>
      <c r="CF26" s="521"/>
      <c r="CG26" s="521"/>
      <c r="CH26" s="521"/>
      <c r="CI26" s="521"/>
      <c r="CJ26" s="521"/>
      <c r="CK26" s="521"/>
      <c r="CL26" s="521"/>
      <c r="CM26" s="521"/>
      <c r="CN26" s="521"/>
      <c r="CO26" s="521"/>
      <c r="CP26" s="15"/>
      <c r="CQ26" s="15"/>
      <c r="CR26" s="15"/>
      <c r="CS26" s="15"/>
      <c r="CT26" s="84"/>
      <c r="CU26" s="84"/>
      <c r="CV26" s="84"/>
      <c r="CW26" s="15"/>
      <c r="CX26" s="77" t="str">
        <f>IFERROR(IF(Employee!C22="","",IF(OR(COUNTIF(Holidays,Employee!C22)&gt;0,CX$14="h"),"h","")),"")</f>
        <v/>
      </c>
      <c r="CY26" s="316" t="str">
        <f>IFERROR(IF(Employee!D22="","",IF(OR(COUNTIF(Holidays,Employee!D22)&gt;0,CY$14="h"),"h","")),"")</f>
        <v/>
      </c>
      <c r="CZ26" s="316" t="str">
        <f>IFERROR(IF(Employee!E22="","",IF(OR(COUNTIF(Holidays,Employee!E22)&gt;0,CZ$14="h"),"h","")),"")</f>
        <v/>
      </c>
      <c r="DA26" s="317" t="str">
        <f>IFERROR(IF(Employee!F22="","",IF(OR(COUNTIF(Holidays,Employee!F22)&gt;0,DA$14="h"),"h","")),"")</f>
        <v/>
      </c>
      <c r="DB26" s="77" t="str">
        <f>IFERROR(IF(Employee!G22="","",IF(OR(COUNTIF(Holidays,Employee!G22)&gt;0,DB$14="h"),"h","")),"")</f>
        <v/>
      </c>
      <c r="DC26" s="77" t="str">
        <f>IFERROR(IF(Employee!H22="","",IF(OR(COUNTIF(Holidays,Employee!H22)&gt;0,DC$14="h"),"h","")),"")</f>
        <v/>
      </c>
      <c r="DD26" s="77" t="str">
        <f>IFERROR(IF(Employee!I22="","",IF(OR(COUNTIF(Holidays,Employee!I22)&gt;0,DD$14="h"),"h","")),"")</f>
        <v>h</v>
      </c>
      <c r="DE26" s="78"/>
      <c r="DF26" s="77" t="str">
        <f>IFERROR(IF(Employee!K22="","",IF(OR(COUNTIF(Holidays,Employee!K22)&gt;0,DF$14="h"),"h","")),"")</f>
        <v/>
      </c>
      <c r="DG26" s="77" t="str">
        <f>IFERROR(IF(Employee!L22="","",IF(OR(COUNTIF(Holidays,Employee!L22)&gt;0,DG$14="h"),"h","")),"")</f>
        <v/>
      </c>
      <c r="DH26" s="77" t="str">
        <f>IFERROR(IF(Employee!M22="","",IF(OR(COUNTIF(Holidays,Employee!M22)&gt;0,DH$14="h"),"h","")),"")</f>
        <v/>
      </c>
      <c r="DI26" s="77" t="str">
        <f>IFERROR(IF(Employee!N22="","",IF(OR(COUNTIF(Holidays,Employee!N22)&gt;0,DI$14="h"),"h","")),"")</f>
        <v/>
      </c>
      <c r="DJ26" s="77" t="str">
        <f>IFERROR(IF(Employee!O22="","",IF(OR(COUNTIF(Holidays,Employee!O22)&gt;0,DJ$14="h"),"h","")),"")</f>
        <v/>
      </c>
      <c r="DK26" s="77" t="str">
        <f>IFERROR(IF(Employee!P22="","",IF(OR(COUNTIF(Holidays,Employee!P22)&gt;0,DK$14="h"),"h","")),"")</f>
        <v>h</v>
      </c>
      <c r="DL26" s="77" t="str">
        <f>IFERROR(IF(Employee!Q22="","",IF(OR(COUNTIF(Holidays,Employee!Q22)&gt;0,DL$14="h"),"h","")),"")</f>
        <v>h</v>
      </c>
      <c r="DM26" s="78"/>
      <c r="DN26" s="77" t="str">
        <f>IFERROR(IF(Employee!S22="","",IF(OR(COUNTIF(Holidays,Employee!S22)&gt;0,DN$14="h"),"h","")),"")</f>
        <v/>
      </c>
      <c r="DO26" s="77" t="str">
        <f>IFERROR(IF(Employee!T22="","",IF(OR(COUNTIF(Holidays,Employee!T22)&gt;0,DO$14="h"),"h","")),"")</f>
        <v/>
      </c>
      <c r="DP26" s="77" t="str">
        <f>IFERROR(IF(Employee!U22="","",IF(OR(COUNTIF(Holidays,Employee!U22)&gt;0,DP$14="h"),"h","")),"")</f>
        <v/>
      </c>
      <c r="DQ26" s="77" t="str">
        <f>IFERROR(IF(Employee!V22="","",IF(OR(COUNTIF(Holidays,Employee!V22)&gt;0,DQ$14="h"),"h","")),"")</f>
        <v/>
      </c>
      <c r="DR26" s="77" t="str">
        <f>IFERROR(IF(Employee!W22="","",IF(OR(COUNTIF(Holidays,Employee!W22)&gt;0,DR$14="h"),"h","")),"")</f>
        <v/>
      </c>
      <c r="DS26" s="77" t="str">
        <f>IFERROR(IF(Employee!X22="","",IF(OR(COUNTIF(Holidays,Employee!X22)&gt;0,DS$14="h"),"h","")),"")</f>
        <v>h</v>
      </c>
      <c r="DT26" s="77" t="str">
        <f>IFERROR(IF(Employee!Y22="","",IF(OR(COUNTIF(Holidays,Employee!Y22)&gt;0,DT$14="h"),"h","")),"")</f>
        <v>h</v>
      </c>
      <c r="DU26" s="79"/>
      <c r="DV26" s="77" t="str">
        <f>IFERROR(IF(Employee!AA22="","",IF(OR(COUNTIF(Holidays,Employee!AA22)&gt;0,DV$14="h"),"h","")),"")</f>
        <v/>
      </c>
      <c r="DW26" s="77" t="str">
        <f>IFERROR(IF(Employee!AB22="","",IF(OR(COUNTIF(Holidays,Employee!AB22)&gt;0,DW$14="h"),"h","")),"")</f>
        <v/>
      </c>
      <c r="DX26" s="77" t="str">
        <f>IFERROR(IF(Employee!AC22="","",IF(OR(COUNTIF(Holidays,Employee!AC22)&gt;0,DX$14="h"),"h","")),"")</f>
        <v/>
      </c>
      <c r="DY26" s="77" t="str">
        <f>IFERROR(IF(Employee!AD22="","",IF(OR(COUNTIF(Holidays,Employee!AD22)&gt;0,DY$14="h"),"h","")),"")</f>
        <v/>
      </c>
      <c r="DZ26" s="77" t="str">
        <f>IFERROR(IF(Employee!AE22="","",IF(OR(COUNTIF(Holidays,Employee!AE22)&gt;0,DZ$14="h"),"h","")),"")</f>
        <v/>
      </c>
      <c r="EA26" s="77" t="str">
        <f>IFERROR(IF(Employee!AF22="","",IF(OR(COUNTIF(Holidays,Employee!AF22)&gt;0,EA$14="h"),"h","")),"")</f>
        <v>h</v>
      </c>
      <c r="EB26" s="77" t="str">
        <f>IFERROR(IF(Employee!AG22="","",IF(OR(COUNTIF(Holidays,Employee!AG22)&gt;0,EB$14="h"),"h","")),"")</f>
        <v>h</v>
      </c>
      <c r="EC26" s="15"/>
      <c r="ED26" s="16">
        <v>4</v>
      </c>
      <c r="EE26" s="16" t="str">
        <f>IFERROR(IF(Dashboard!L23="","",Dashboard!L23),"")</f>
        <v>Other</v>
      </c>
      <c r="EF26" s="16">
        <f t="array" ref="EF26">IFERROR(SUMPRODUCT(($CT$11:$CT$25)*($F$11:$F$25=EF$22)*($W$11:$W$25=$ED26)*($Z$11:$Z$25))+SUMPRODUCT(($CT$11:$CT$25)*($U$11:$U$25=EF$22)*($W$11:$W$25=$ED26)*($AA$11:$AA$25)),"")</f>
        <v>5.5</v>
      </c>
      <c r="EG26" s="16">
        <f t="array" ref="EG26">IFERROR(SUMPRODUCT(($CT$11:$CT$25)*($F$11:$F$25=EG$22)*($W$11:$W$25=$ED26)*($Z$11:$Z$25))+SUMPRODUCT(($CT$11:$CT$25)*($U$11:$U$25=EG$22)*($W$11:$W$25=$ED26)*($AA$11:$AA$25)),"")</f>
        <v>0</v>
      </c>
      <c r="EH26" s="16">
        <f t="array" ref="EH26">IFERROR(SUMPRODUCT(($CT$11:$CT$25)*($F$11:$F$25=EH$22)*($W$11:$W$25=$ED26)*($Z$11:$Z$25))+SUMPRODUCT(($CT$11:$CT$25)*($U$11:$U$25=EH$22)*($W$11:$W$25=$ED26)*($AA$11:$AA$25)),"")</f>
        <v>0</v>
      </c>
      <c r="EI26" s="16">
        <f t="array" ref="EI26">IFERROR(SUMPRODUCT(($CT$11:$CT$25)*($F$11:$F$25=EI$22)*($W$11:$W$25=$ED26)*($Z$11:$Z$25))+SUMPRODUCT(($CT$11:$CT$25)*($U$11:$U$25=EI$22)*($W$11:$W$25=$ED26)*($AA$11:$AA$25)),"")</f>
        <v>0</v>
      </c>
      <c r="EJ26" s="16">
        <f t="array" ref="EJ26">IFERROR(SUMPRODUCT(($CT$11:$CT$25)*($F$11:$F$25=EJ$22)*($W$11:$W$25=$ED26)*($Z$11:$Z$25))+SUMPRODUCT(($CT$11:$CT$25)*($U$11:$U$25=EJ$22)*($W$11:$W$25=$ED26)*($AA$11:$AA$25)),"")</f>
        <v>0</v>
      </c>
      <c r="EK26" s="16">
        <f t="array" ref="EK26">IFERROR(SUMPRODUCT(($CT$11:$CT$25)*($F$11:$F$25=EK$22)*($W$11:$W$25=$ED26)*($Z$11:$Z$25))+SUMPRODUCT(($CT$11:$CT$25)*($U$11:$U$25=EK$22)*($W$11:$W$25=$ED26)*($AA$11:$AA$25)),"")</f>
        <v>0</v>
      </c>
      <c r="EL26" s="16">
        <f t="array" ref="EL26">IFERROR(SUMPRODUCT(($CT$11:$CT$25)*($F$11:$F$25=EL$22)*($W$11:$W$25=$ED26)*($Z$11:$Z$25))+SUMPRODUCT(($CT$11:$CT$25)*($U$11:$U$25=EL$22)*($W$11:$W$25=$ED26)*($AA$11:$AA$25)),"")</f>
        <v>0</v>
      </c>
      <c r="EM26" s="16">
        <f t="array" ref="EM26">IFERROR(SUMPRODUCT(($CT$11:$CT$25)*($F$11:$F$25=EM$22)*($W$11:$W$25=$ED26)*($Z$11:$Z$25))+SUMPRODUCT(($CT$11:$CT$25)*($U$11:$U$25=EM$22)*($W$11:$W$25=$ED26)*($AA$11:$AA$25)),"")</f>
        <v>0</v>
      </c>
      <c r="EN26" s="16">
        <f t="array" ref="EN26">IFERROR(SUMPRODUCT(($CT$11:$CT$25)*($F$11:$F$25=EN$22)*($W$11:$W$25=$ED26)*($Z$11:$Z$25))+SUMPRODUCT(($CT$11:$CT$25)*($U$11:$U$25=EN$22)*($W$11:$W$25=$ED26)*($AA$11:$AA$25)),"")</f>
        <v>0</v>
      </c>
      <c r="EO26" s="16">
        <f t="array" ref="EO26">IFERROR(SUMPRODUCT(($CT$11:$CT$25)*($F$11:$F$25=EO$22)*($W$11:$W$25=$ED26)*($Z$11:$Z$25))+SUMPRODUCT(($CT$11:$CT$25)*($U$11:$U$25=EO$22)*($W$11:$W$25=$ED26)*($AA$11:$AA$25)),"")</f>
        <v>0</v>
      </c>
      <c r="EP26" s="88"/>
      <c r="EQ26" s="84"/>
      <c r="ER26" s="84"/>
      <c r="ES26" s="84"/>
      <c r="ET26" s="307"/>
      <c r="EU26" s="66">
        <v>10</v>
      </c>
      <c r="EV26" s="88"/>
      <c r="EW26" s="88"/>
      <c r="EX26" s="88"/>
      <c r="EY26" s="88"/>
      <c r="EZ26" s="88"/>
      <c r="FA26" s="88"/>
      <c r="FB26" s="15"/>
      <c r="FC26" s="15"/>
      <c r="FD26" s="15"/>
      <c r="FE26" s="15"/>
      <c r="FF26" s="16">
        <v>14</v>
      </c>
      <c r="FG26" s="16"/>
      <c r="FH26" s="16"/>
      <c r="FI26" s="15"/>
      <c r="FJ26" s="68" t="str">
        <f>IF(Dashboard!F33="","",Dashboard!F33)</f>
        <v/>
      </c>
    </row>
    <row r="27" spans="2:168" ht="15" customHeight="1" x14ac:dyDescent="0.25">
      <c r="B27" s="88"/>
      <c r="C27" s="88"/>
      <c r="D27" s="115"/>
      <c r="E27" s="115"/>
      <c r="F27" s="115"/>
      <c r="G27" s="115"/>
      <c r="H27" s="115"/>
      <c r="I27" s="523"/>
      <c r="J27" s="523"/>
      <c r="K27" s="115"/>
      <c r="L27" s="524"/>
      <c r="M27" s="524"/>
      <c r="N27" s="524"/>
      <c r="O27" s="524"/>
      <c r="P27" s="524"/>
      <c r="Q27" s="524"/>
      <c r="R27" s="524"/>
      <c r="S27" s="525"/>
      <c r="T27" s="526"/>
      <c r="U27" s="115"/>
      <c r="V27" s="526"/>
      <c r="W27" s="115"/>
      <c r="X27" s="115"/>
      <c r="Y27" s="115"/>
      <c r="Z27" s="527"/>
      <c r="AA27" s="527"/>
      <c r="AB27" s="15"/>
      <c r="AC27" s="88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526"/>
      <c r="BL27" s="526"/>
      <c r="BM27" s="526"/>
      <c r="BN27" s="526"/>
      <c r="BO27" s="526"/>
      <c r="BP27" s="526"/>
      <c r="BQ27" s="526"/>
      <c r="BR27" s="526"/>
      <c r="BS27" s="526"/>
      <c r="BT27" s="526"/>
      <c r="BU27" s="526"/>
      <c r="BV27" s="526"/>
      <c r="BW27" s="526"/>
      <c r="BX27" s="526"/>
      <c r="BY27" s="526"/>
      <c r="BZ27" s="526"/>
      <c r="CA27" s="526"/>
      <c r="CB27" s="526"/>
      <c r="CC27" s="526"/>
      <c r="CD27" s="526"/>
      <c r="CE27" s="526"/>
      <c r="CF27" s="526"/>
      <c r="CG27" s="526"/>
      <c r="CH27" s="526"/>
      <c r="CI27" s="526"/>
      <c r="CJ27" s="526"/>
      <c r="CK27" s="526"/>
      <c r="CL27" s="526"/>
      <c r="CM27" s="526"/>
      <c r="CN27" s="526"/>
      <c r="CO27" s="526"/>
      <c r="CP27" s="15"/>
      <c r="CQ27" s="15"/>
      <c r="CR27" s="15"/>
      <c r="CS27" s="15"/>
      <c r="CT27" s="88"/>
      <c r="CU27" s="88"/>
      <c r="CV27" s="88"/>
      <c r="CW27" s="15"/>
      <c r="CX27" s="77" t="str">
        <f>IFERROR(IF(Employee!C23="","",IF(OR(COUNTIF(Holidays,Employee!C23)&gt;0,CX$14="h"),"h","")),"")</f>
        <v/>
      </c>
      <c r="CY27" s="316" t="str">
        <f>IFERROR(IF(Employee!D23="","",IF(OR(COUNTIF(Holidays,Employee!D23)&gt;0,CY$14="h"),"h","")),"")</f>
        <v/>
      </c>
      <c r="CZ27" s="316" t="str">
        <f>IFERROR(IF(Employee!E23="","",IF(OR(COUNTIF(Holidays,Employee!E23)&gt;0,CZ$14="h"),"h","")),"")</f>
        <v/>
      </c>
      <c r="DA27" s="317" t="str">
        <f>IFERROR(IF(Employee!F23="","",IF(OR(COUNTIF(Holidays,Employee!F23)&gt;0,DA$14="h"),"h","")),"")</f>
        <v/>
      </c>
      <c r="DB27" s="77" t="str">
        <f>IFERROR(IF(Employee!G23="","",IF(OR(COUNTIF(Holidays,Employee!G23)&gt;0,DB$14="h"),"h","")),"")</f>
        <v/>
      </c>
      <c r="DC27" s="77" t="str">
        <f>IFERROR(IF(Employee!H23="","",IF(OR(COUNTIF(Holidays,Employee!H23)&gt;0,DC$14="h"),"h","")),"")</f>
        <v>h</v>
      </c>
      <c r="DD27" s="77" t="str">
        <f>IFERROR(IF(Employee!I23="","",IF(OR(COUNTIF(Holidays,Employee!I23)&gt;0,DD$14="h"),"h","")),"")</f>
        <v>h</v>
      </c>
      <c r="DE27" s="78"/>
      <c r="DF27" s="77" t="str">
        <f>IFERROR(IF(Employee!K23="","",IF(OR(COUNTIF(Holidays,Employee!K23)&gt;0,DF$14="h"),"h","")),"")</f>
        <v/>
      </c>
      <c r="DG27" s="77" t="str">
        <f>IFERROR(IF(Employee!L23="","",IF(OR(COUNTIF(Holidays,Employee!L23)&gt;0,DG$14="h"),"h","")),"")</f>
        <v/>
      </c>
      <c r="DH27" s="77" t="str">
        <f>IFERROR(IF(Employee!M23="","",IF(OR(COUNTIF(Holidays,Employee!M23)&gt;0,DH$14="h"),"h","")),"")</f>
        <v/>
      </c>
      <c r="DI27" s="77" t="str">
        <f>IFERROR(IF(Employee!N23="","",IF(OR(COUNTIF(Holidays,Employee!N23)&gt;0,DI$14="h"),"h","")),"")</f>
        <v/>
      </c>
      <c r="DJ27" s="77" t="str">
        <f>IFERROR(IF(Employee!O23="","",IF(OR(COUNTIF(Holidays,Employee!O23)&gt;0,DJ$14="h"),"h","")),"")</f>
        <v/>
      </c>
      <c r="DK27" s="77" t="str">
        <f>IFERROR(IF(Employee!P23="","",IF(OR(COUNTIF(Holidays,Employee!P23)&gt;0,DK$14="h"),"h","")),"")</f>
        <v>h</v>
      </c>
      <c r="DL27" s="77" t="str">
        <f>IFERROR(IF(Employee!Q23="","",IF(OR(COUNTIF(Holidays,Employee!Q23)&gt;0,DL$14="h"),"h","")),"")</f>
        <v>h</v>
      </c>
      <c r="DM27" s="78"/>
      <c r="DN27" s="77" t="str">
        <f>IFERROR(IF(Employee!S23="","",IF(OR(COUNTIF(Holidays,Employee!S23)&gt;0,DN$14="h"),"h","")),"")</f>
        <v>h</v>
      </c>
      <c r="DO27" s="77" t="str">
        <f>IFERROR(IF(Employee!T23="","",IF(OR(COUNTIF(Holidays,Employee!T23)&gt;0,DO$14="h"),"h","")),"")</f>
        <v/>
      </c>
      <c r="DP27" s="77" t="str">
        <f>IFERROR(IF(Employee!U23="","",IF(OR(COUNTIF(Holidays,Employee!U23)&gt;0,DP$14="h"),"h","")),"")</f>
        <v/>
      </c>
      <c r="DQ27" s="77" t="str">
        <f>IFERROR(IF(Employee!V23="","",IF(OR(COUNTIF(Holidays,Employee!V23)&gt;0,DQ$14="h"),"h","")),"")</f>
        <v/>
      </c>
      <c r="DR27" s="77" t="str">
        <f>IFERROR(IF(Employee!W23="","",IF(OR(COUNTIF(Holidays,Employee!W23)&gt;0,DR$14="h"),"h","")),"")</f>
        <v/>
      </c>
      <c r="DS27" s="77" t="str">
        <f>IFERROR(IF(Employee!X23="","",IF(OR(COUNTIF(Holidays,Employee!X23)&gt;0,DS$14="h"),"h","")),"")</f>
        <v>h</v>
      </c>
      <c r="DT27" s="77" t="str">
        <f>IFERROR(IF(Employee!Y23="","",IF(OR(COUNTIF(Holidays,Employee!Y23)&gt;0,DT$14="h"),"h","")),"")</f>
        <v>h</v>
      </c>
      <c r="DU27" s="79"/>
      <c r="DV27" s="77" t="str">
        <f>IFERROR(IF(Employee!AA23="","",IF(OR(COUNTIF(Holidays,Employee!AA23)&gt;0,DV$14="h"),"h","")),"")</f>
        <v/>
      </c>
      <c r="DW27" s="77" t="str">
        <f>IFERROR(IF(Employee!AB23="","",IF(OR(COUNTIF(Holidays,Employee!AB23)&gt;0,DW$14="h"),"h","")),"")</f>
        <v/>
      </c>
      <c r="DX27" s="77" t="str">
        <f>IFERROR(IF(Employee!AC23="","",IF(OR(COUNTIF(Holidays,Employee!AC23)&gt;0,DX$14="h"),"h","")),"")</f>
        <v/>
      </c>
      <c r="DY27" s="77" t="str">
        <f>IFERROR(IF(Employee!AD23="","",IF(OR(COUNTIF(Holidays,Employee!AD23)&gt;0,DY$14="h"),"h","")),"")</f>
        <v/>
      </c>
      <c r="DZ27" s="77" t="str">
        <f>IFERROR(IF(Employee!AE23="","",IF(OR(COUNTIF(Holidays,Employee!AE23)&gt;0,DZ$14="h"),"h","")),"")</f>
        <v/>
      </c>
      <c r="EA27" s="77" t="str">
        <f>IFERROR(IF(Employee!AF23="","",IF(OR(COUNTIF(Holidays,Employee!AF23)&gt;0,EA$14="h"),"h","")),"")</f>
        <v>h</v>
      </c>
      <c r="EB27" s="77" t="str">
        <f>IFERROR(IF(Employee!AG23="","",IF(OR(COUNTIF(Holidays,Employee!AG23)&gt;0,EB$14="h"),"h","")),"")</f>
        <v>h</v>
      </c>
      <c r="EC27" s="15"/>
      <c r="ED27" s="16">
        <v>5</v>
      </c>
      <c r="EE27" s="16" t="str">
        <f>IFERROR(IF(Dashboard!L24="","",Dashboard!L24),"")</f>
        <v>Remotely Working</v>
      </c>
      <c r="EF27" s="16">
        <f t="array" ref="EF27">IFERROR(SUMPRODUCT(($CT$11:$CT$25)*($F$11:$F$25=EF$22)*($W$11:$W$25=$ED27)*($Z$11:$Z$25))+SUMPRODUCT(($CT$11:$CT$25)*($U$11:$U$25=EF$22)*($W$11:$W$25=$ED27)*($AA$11:$AA$25)),"")</f>
        <v>0</v>
      </c>
      <c r="EG27" s="16">
        <f t="array" ref="EG27">IFERROR(SUMPRODUCT(($CT$11:$CT$25)*($F$11:$F$25=EG$22)*($W$11:$W$25=$ED27)*($Z$11:$Z$25))+SUMPRODUCT(($CT$11:$CT$25)*($U$11:$U$25=EG$22)*($W$11:$W$25=$ED27)*($AA$11:$AA$25)),"")</f>
        <v>0</v>
      </c>
      <c r="EH27" s="16">
        <f t="array" ref="EH27">IFERROR(SUMPRODUCT(($CT$11:$CT$25)*($F$11:$F$25=EH$22)*($W$11:$W$25=$ED27)*($Z$11:$Z$25))+SUMPRODUCT(($CT$11:$CT$25)*($U$11:$U$25=EH$22)*($W$11:$W$25=$ED27)*($AA$11:$AA$25)),"")</f>
        <v>0</v>
      </c>
      <c r="EI27" s="16">
        <f t="array" ref="EI27">IFERROR(SUMPRODUCT(($CT$11:$CT$25)*($F$11:$F$25=EI$22)*($W$11:$W$25=$ED27)*($Z$11:$Z$25))+SUMPRODUCT(($CT$11:$CT$25)*($U$11:$U$25=EI$22)*($W$11:$W$25=$ED27)*($AA$11:$AA$25)),"")</f>
        <v>0</v>
      </c>
      <c r="EJ27" s="16">
        <f t="array" ref="EJ27">IFERROR(SUMPRODUCT(($CT$11:$CT$25)*($F$11:$F$25=EJ$22)*($W$11:$W$25=$ED27)*($Z$11:$Z$25))+SUMPRODUCT(($CT$11:$CT$25)*($U$11:$U$25=EJ$22)*($W$11:$W$25=$ED27)*($AA$11:$AA$25)),"")</f>
        <v>0</v>
      </c>
      <c r="EK27" s="16">
        <f t="array" ref="EK27">IFERROR(SUMPRODUCT(($CT$11:$CT$25)*($F$11:$F$25=EK$22)*($W$11:$W$25=$ED27)*($Z$11:$Z$25))+SUMPRODUCT(($CT$11:$CT$25)*($U$11:$U$25=EK$22)*($W$11:$W$25=$ED27)*($AA$11:$AA$25)),"")</f>
        <v>0</v>
      </c>
      <c r="EL27" s="16">
        <f t="array" ref="EL27">IFERROR(SUMPRODUCT(($CT$11:$CT$25)*($F$11:$F$25=EL$22)*($W$11:$W$25=$ED27)*($Z$11:$Z$25))+SUMPRODUCT(($CT$11:$CT$25)*($U$11:$U$25=EL$22)*($W$11:$W$25=$ED27)*($AA$11:$AA$25)),"")</f>
        <v>0</v>
      </c>
      <c r="EM27" s="16">
        <f t="array" ref="EM27">IFERROR(SUMPRODUCT(($CT$11:$CT$25)*($F$11:$F$25=EM$22)*($W$11:$W$25=$ED27)*($Z$11:$Z$25))+SUMPRODUCT(($CT$11:$CT$25)*($U$11:$U$25=EM$22)*($W$11:$W$25=$ED27)*($AA$11:$AA$25)),"")</f>
        <v>0</v>
      </c>
      <c r="EN27" s="16">
        <f t="array" ref="EN27">IFERROR(SUMPRODUCT(($CT$11:$CT$25)*($F$11:$F$25=EN$22)*($W$11:$W$25=$ED27)*($Z$11:$Z$25))+SUMPRODUCT(($CT$11:$CT$25)*($U$11:$U$25=EN$22)*($W$11:$W$25=$ED27)*($AA$11:$AA$25)),"")</f>
        <v>0</v>
      </c>
      <c r="EO27" s="16">
        <f t="array" ref="EO27">IFERROR(SUMPRODUCT(($CT$11:$CT$25)*($F$11:$F$25=EO$22)*($W$11:$W$25=$ED27)*($Z$11:$Z$25))+SUMPRODUCT(($CT$11:$CT$25)*($U$11:$U$25=EO$22)*($W$11:$W$25=$ED27)*($AA$11:$AA$25)),"")</f>
        <v>0</v>
      </c>
      <c r="EP27" s="88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15"/>
      <c r="FC27" s="15"/>
      <c r="FD27" s="15"/>
      <c r="FE27" s="15"/>
      <c r="FF27" s="16">
        <v>15</v>
      </c>
      <c r="FG27" s="16"/>
      <c r="FH27" s="16"/>
      <c r="FI27" s="15"/>
      <c r="FJ27" s="68" t="str">
        <f>IF(Dashboard!F34="","",Dashboard!F34)</f>
        <v/>
      </c>
    </row>
    <row r="28" spans="2:168" ht="15" customHeight="1" x14ac:dyDescent="0.25">
      <c r="B28" s="88"/>
      <c r="C28" s="88"/>
      <c r="D28" s="115"/>
      <c r="E28" s="115"/>
      <c r="F28" s="115"/>
      <c r="G28" s="115"/>
      <c r="H28" s="115"/>
      <c r="I28" s="523"/>
      <c r="J28" s="523"/>
      <c r="K28" s="115"/>
      <c r="L28" s="524"/>
      <c r="M28" s="524"/>
      <c r="N28" s="524"/>
      <c r="O28" s="524"/>
      <c r="P28" s="524"/>
      <c r="Q28" s="524"/>
      <c r="R28" s="524"/>
      <c r="S28" s="525"/>
      <c r="T28" s="526"/>
      <c r="U28" s="115"/>
      <c r="V28" s="526"/>
      <c r="W28" s="115"/>
      <c r="X28" s="115"/>
      <c r="Y28" s="115"/>
      <c r="Z28" s="527"/>
      <c r="AA28" s="527"/>
      <c r="AB28" s="15"/>
      <c r="AC28" s="88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526"/>
      <c r="BL28" s="526"/>
      <c r="BM28" s="526"/>
      <c r="BN28" s="526"/>
      <c r="BO28" s="526"/>
      <c r="BP28" s="526"/>
      <c r="BQ28" s="526"/>
      <c r="BR28" s="526"/>
      <c r="BS28" s="526"/>
      <c r="BT28" s="526"/>
      <c r="BU28" s="526"/>
      <c r="BV28" s="526"/>
      <c r="BW28" s="526"/>
      <c r="BX28" s="526"/>
      <c r="BY28" s="526"/>
      <c r="BZ28" s="526"/>
      <c r="CA28" s="526"/>
      <c r="CB28" s="526"/>
      <c r="CC28" s="526"/>
      <c r="CD28" s="526"/>
      <c r="CE28" s="526"/>
      <c r="CF28" s="526"/>
      <c r="CG28" s="526"/>
      <c r="CH28" s="526"/>
      <c r="CI28" s="526"/>
      <c r="CJ28" s="526"/>
      <c r="CK28" s="526"/>
      <c r="CL28" s="526"/>
      <c r="CM28" s="526"/>
      <c r="CN28" s="526"/>
      <c r="CO28" s="526"/>
      <c r="CP28" s="15"/>
      <c r="CQ28" s="15"/>
      <c r="CR28" s="15"/>
      <c r="CS28" s="15"/>
      <c r="CT28" s="88"/>
      <c r="CU28" s="88"/>
      <c r="CV28" s="88"/>
      <c r="CW28" s="15"/>
      <c r="CX28" s="77" t="str">
        <f>IFERROR(IF(Employee!C24="","",IF(OR(COUNTIF(Holidays,Employee!C24)&gt;0,CX$14="h"),"h","")),"")</f>
        <v/>
      </c>
      <c r="CY28" s="316" t="str">
        <f>IFERROR(IF(Employee!D24="","",IF(OR(COUNTIF(Holidays,Employee!D24)&gt;0,CY$14="h"),"h","")),"")</f>
        <v/>
      </c>
      <c r="CZ28" s="316" t="str">
        <f>IFERROR(IF(Employee!E24="","",IF(OR(COUNTIF(Holidays,Employee!E24)&gt;0,CZ$14="h"),"h","")),"")</f>
        <v/>
      </c>
      <c r="DA28" s="317" t="str">
        <f>IFERROR(IF(Employee!F24="","",IF(OR(COUNTIF(Holidays,Employee!F24)&gt;0,DA$14="h"),"h","")),"")</f>
        <v/>
      </c>
      <c r="DB28" s="77" t="str">
        <f>IFERROR(IF(Employee!G24="","",IF(OR(COUNTIF(Holidays,Employee!G24)&gt;0,DB$14="h"),"h","")),"")</f>
        <v/>
      </c>
      <c r="DC28" s="77" t="str">
        <f>IFERROR(IF(Employee!H24="","",IF(OR(COUNTIF(Holidays,Employee!H24)&gt;0,DC$14="h"),"h","")),"")</f>
        <v>h</v>
      </c>
      <c r="DD28" s="77" t="str">
        <f>IFERROR(IF(Employee!I24="","",IF(OR(COUNTIF(Holidays,Employee!I24)&gt;0,DD$14="h"),"h","")),"")</f>
        <v>h</v>
      </c>
      <c r="DE28" s="78"/>
      <c r="DF28" s="77" t="str">
        <f>IFERROR(IF(Employee!K24="","",IF(OR(COUNTIF(Holidays,Employee!K24)&gt;0,DF$14="h"),"h","")),"")</f>
        <v/>
      </c>
      <c r="DG28" s="77" t="str">
        <f>IFERROR(IF(Employee!L24="","",IF(OR(COUNTIF(Holidays,Employee!L24)&gt;0,DG$14="h"),"h","")),"")</f>
        <v/>
      </c>
      <c r="DH28" s="77" t="str">
        <f>IFERROR(IF(Employee!M24="","",IF(OR(COUNTIF(Holidays,Employee!M24)&gt;0,DH$14="h"),"h","")),"")</f>
        <v/>
      </c>
      <c r="DI28" s="77" t="str">
        <f>IFERROR(IF(Employee!N24="","",IF(OR(COUNTIF(Holidays,Employee!N24)&gt;0,DI$14="h"),"h","")),"")</f>
        <v/>
      </c>
      <c r="DJ28" s="77" t="str">
        <f>IFERROR(IF(Employee!O24="","",IF(OR(COUNTIF(Holidays,Employee!O24)&gt;0,DJ$14="h"),"h","")),"")</f>
        <v/>
      </c>
      <c r="DK28" s="77" t="str">
        <f>IFERROR(IF(Employee!P24="","",IF(OR(COUNTIF(Holidays,Employee!P24)&gt;0,DK$14="h"),"h","")),"")</f>
        <v>h</v>
      </c>
      <c r="DL28" s="77" t="str">
        <f>IFERROR(IF(Employee!Q24="","",IF(OR(COUNTIF(Holidays,Employee!Q24)&gt;0,DL$14="h"),"h","")),"")</f>
        <v>h</v>
      </c>
      <c r="DM28" s="78"/>
      <c r="DN28" s="77" t="str">
        <f>IFERROR(IF(Employee!S24="","",IF(OR(COUNTIF(Holidays,Employee!S24)&gt;0,DN$14="h"),"h","")),"")</f>
        <v/>
      </c>
      <c r="DO28" s="77" t="str">
        <f>IFERROR(IF(Employee!T24="","",IF(OR(COUNTIF(Holidays,Employee!T24)&gt;0,DO$14="h"),"h","")),"")</f>
        <v/>
      </c>
      <c r="DP28" s="77" t="str">
        <f>IFERROR(IF(Employee!U24="","",IF(OR(COUNTIF(Holidays,Employee!U24)&gt;0,DP$14="h"),"h","")),"")</f>
        <v/>
      </c>
      <c r="DQ28" s="77" t="str">
        <f>IFERROR(IF(Employee!V24="","",IF(OR(COUNTIF(Holidays,Employee!V24)&gt;0,DQ$14="h"),"h","")),"")</f>
        <v/>
      </c>
      <c r="DR28" s="77" t="str">
        <f>IFERROR(IF(Employee!W24="","",IF(OR(COUNTIF(Holidays,Employee!W24)&gt;0,DR$14="h"),"h","")),"")</f>
        <v/>
      </c>
      <c r="DS28" s="77" t="str">
        <f>IFERROR(IF(Employee!X24="","",IF(OR(COUNTIF(Holidays,Employee!X24)&gt;0,DS$14="h"),"h","")),"")</f>
        <v>h</v>
      </c>
      <c r="DT28" s="77" t="str">
        <f>IFERROR(IF(Employee!Y24="","",IF(OR(COUNTIF(Holidays,Employee!Y24)&gt;0,DT$14="h"),"h","")),"")</f>
        <v>h</v>
      </c>
      <c r="DU28" s="79"/>
      <c r="DV28" s="77" t="str">
        <f>IFERROR(IF(Employee!AA24="","",IF(OR(COUNTIF(Holidays,Employee!AA24)&gt;0,DV$14="h"),"h","")),"")</f>
        <v/>
      </c>
      <c r="DW28" s="77" t="str">
        <f>IFERROR(IF(Employee!AB24="","",IF(OR(COUNTIF(Holidays,Employee!AB24)&gt;0,DW$14="h"),"h","")),"")</f>
        <v/>
      </c>
      <c r="DX28" s="77" t="str">
        <f>IFERROR(IF(Employee!AC24="","",IF(OR(COUNTIF(Holidays,Employee!AC24)&gt;0,DX$14="h"),"h","")),"")</f>
        <v/>
      </c>
      <c r="DY28" s="77" t="str">
        <f>IFERROR(IF(Employee!AD24="","",IF(OR(COUNTIF(Holidays,Employee!AD24)&gt;0,DY$14="h"),"h","")),"")</f>
        <v/>
      </c>
      <c r="DZ28" s="77" t="str">
        <f>IFERROR(IF(Employee!AE24="","",IF(OR(COUNTIF(Holidays,Employee!AE24)&gt;0,DZ$14="h"),"h","")),"")</f>
        <v/>
      </c>
      <c r="EA28" s="77" t="str">
        <f>IFERROR(IF(Employee!AF24="","",IF(OR(COUNTIF(Holidays,Employee!AF24)&gt;0,EA$14="h"),"h","")),"")</f>
        <v>h</v>
      </c>
      <c r="EB28" s="77" t="str">
        <f>IFERROR(IF(Employee!AG24="","",IF(OR(COUNTIF(Holidays,Employee!AG24)&gt;0,EB$14="h"),"h","")),"")</f>
        <v>h</v>
      </c>
      <c r="EC28" s="15"/>
      <c r="ED28" s="16">
        <v>6</v>
      </c>
      <c r="EE28" s="16" t="str">
        <f>IFERROR(IF(Dashboard!L25="","",Dashboard!L25),"")</f>
        <v/>
      </c>
      <c r="EF28" s="16">
        <f t="array" ref="EF28">IFERROR(SUMPRODUCT(($CT$11:$CT$25)*($F$11:$F$25=EF$22)*($W$11:$W$25=$ED28)*($Z$11:$Z$25))+SUMPRODUCT(($CT$11:$CT$25)*($U$11:$U$25=EF$22)*($W$11:$W$25=$ED28)*($AA$11:$AA$25)),"")</f>
        <v>0</v>
      </c>
      <c r="EG28" s="16">
        <f t="array" ref="EG28">IFERROR(SUMPRODUCT(($CT$11:$CT$25)*($F$11:$F$25=EG$22)*($W$11:$W$25=$ED28)*($Z$11:$Z$25))+SUMPRODUCT(($CT$11:$CT$25)*($U$11:$U$25=EG$22)*($W$11:$W$25=$ED28)*($AA$11:$AA$25)),"")</f>
        <v>0</v>
      </c>
      <c r="EH28" s="16">
        <f t="array" ref="EH28">IFERROR(SUMPRODUCT(($CT$11:$CT$25)*($F$11:$F$25=EH$22)*($W$11:$W$25=$ED28)*($Z$11:$Z$25))+SUMPRODUCT(($CT$11:$CT$25)*($U$11:$U$25=EH$22)*($W$11:$W$25=$ED28)*($AA$11:$AA$25)),"")</f>
        <v>0</v>
      </c>
      <c r="EI28" s="16">
        <f t="array" ref="EI28">IFERROR(SUMPRODUCT(($CT$11:$CT$25)*($F$11:$F$25=EI$22)*($W$11:$W$25=$ED28)*($Z$11:$Z$25))+SUMPRODUCT(($CT$11:$CT$25)*($U$11:$U$25=EI$22)*($W$11:$W$25=$ED28)*($AA$11:$AA$25)),"")</f>
        <v>0</v>
      </c>
      <c r="EJ28" s="16">
        <f t="array" ref="EJ28">IFERROR(SUMPRODUCT(($CT$11:$CT$25)*($F$11:$F$25=EJ$22)*($W$11:$W$25=$ED28)*($Z$11:$Z$25))+SUMPRODUCT(($CT$11:$CT$25)*($U$11:$U$25=EJ$22)*($W$11:$W$25=$ED28)*($AA$11:$AA$25)),"")</f>
        <v>0</v>
      </c>
      <c r="EK28" s="16">
        <f t="array" ref="EK28">IFERROR(SUMPRODUCT(($CT$11:$CT$25)*($F$11:$F$25=EK$22)*($W$11:$W$25=$ED28)*($Z$11:$Z$25))+SUMPRODUCT(($CT$11:$CT$25)*($U$11:$U$25=EK$22)*($W$11:$W$25=$ED28)*($AA$11:$AA$25)),"")</f>
        <v>0</v>
      </c>
      <c r="EL28" s="16">
        <f t="array" ref="EL28">IFERROR(SUMPRODUCT(($CT$11:$CT$25)*($F$11:$F$25=EL$22)*($W$11:$W$25=$ED28)*($Z$11:$Z$25))+SUMPRODUCT(($CT$11:$CT$25)*($U$11:$U$25=EL$22)*($W$11:$W$25=$ED28)*($AA$11:$AA$25)),"")</f>
        <v>0</v>
      </c>
      <c r="EM28" s="16">
        <f t="array" ref="EM28">IFERROR(SUMPRODUCT(($CT$11:$CT$25)*($F$11:$F$25=EM$22)*($W$11:$W$25=$ED28)*($Z$11:$Z$25))+SUMPRODUCT(($CT$11:$CT$25)*($U$11:$U$25=EM$22)*($W$11:$W$25=$ED28)*($AA$11:$AA$25)),"")</f>
        <v>0</v>
      </c>
      <c r="EN28" s="16">
        <f t="array" ref="EN28">IFERROR(SUMPRODUCT(($CT$11:$CT$25)*($F$11:$F$25=EN$22)*($W$11:$W$25=$ED28)*($Z$11:$Z$25))+SUMPRODUCT(($CT$11:$CT$25)*($U$11:$U$25=EN$22)*($W$11:$W$25=$ED28)*($AA$11:$AA$25)),"")</f>
        <v>0</v>
      </c>
      <c r="EO28" s="16">
        <f t="array" ref="EO28">IFERROR(SUMPRODUCT(($CT$11:$CT$25)*($F$11:$F$25=EO$22)*($W$11:$W$25=$ED28)*($Z$11:$Z$25))+SUMPRODUCT(($CT$11:$CT$25)*($U$11:$U$25=EO$22)*($W$11:$W$25=$ED28)*($AA$11:$AA$25)),"")</f>
        <v>0</v>
      </c>
      <c r="EP28" s="88"/>
      <c r="EQ28" s="88"/>
      <c r="ER28" s="88"/>
      <c r="ES28" s="88"/>
      <c r="ET28" s="88"/>
      <c r="EU28" s="112" t="s">
        <v>110</v>
      </c>
      <c r="EV28" s="16">
        <f>IFERROR(IF(ISNUMBER(Calendar!$C$77),82,IF(ISNUMBER(Calendar!$C$64),70,58)),82)</f>
        <v>82</v>
      </c>
      <c r="EW28" s="88"/>
      <c r="EX28" s="88"/>
      <c r="EY28" s="88"/>
      <c r="EZ28" s="88"/>
      <c r="FA28" s="108" t="s">
        <v>86</v>
      </c>
      <c r="FB28" s="109"/>
      <c r="FC28" s="110"/>
      <c r="FD28" s="110" t="s">
        <v>185</v>
      </c>
      <c r="FE28" s="15"/>
      <c r="FF28" s="16">
        <v>16</v>
      </c>
      <c r="FG28" s="16"/>
      <c r="FH28" s="16"/>
      <c r="FI28" s="15"/>
      <c r="FJ28" s="68" t="str">
        <f>IF(Dashboard!F35="","",Dashboard!F35)</f>
        <v/>
      </c>
    </row>
    <row r="29" spans="2:168" ht="15" customHeight="1" x14ac:dyDescent="0.25">
      <c r="B29" s="88"/>
      <c r="C29" s="88"/>
      <c r="D29" s="115"/>
      <c r="E29" s="115"/>
      <c r="F29" s="115"/>
      <c r="G29" s="115"/>
      <c r="H29" s="115"/>
      <c r="I29" s="523"/>
      <c r="J29" s="523"/>
      <c r="K29" s="115"/>
      <c r="L29" s="524"/>
      <c r="M29" s="524"/>
      <c r="N29" s="524"/>
      <c r="O29" s="524"/>
      <c r="P29" s="524"/>
      <c r="Q29" s="524"/>
      <c r="R29" s="524"/>
      <c r="S29" s="525"/>
      <c r="T29" s="526"/>
      <c r="U29" s="115"/>
      <c r="V29" s="526"/>
      <c r="W29" s="115"/>
      <c r="X29" s="115"/>
      <c r="Y29" s="115"/>
      <c r="Z29" s="527"/>
      <c r="AA29" s="527"/>
      <c r="AB29" s="15"/>
      <c r="AC29" s="88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526"/>
      <c r="BL29" s="526"/>
      <c r="BM29" s="526"/>
      <c r="BN29" s="526"/>
      <c r="BO29" s="526"/>
      <c r="BP29" s="526"/>
      <c r="BQ29" s="526"/>
      <c r="BR29" s="526"/>
      <c r="BS29" s="526"/>
      <c r="BT29" s="526"/>
      <c r="BU29" s="526"/>
      <c r="BV29" s="526"/>
      <c r="BW29" s="526"/>
      <c r="BX29" s="526"/>
      <c r="BY29" s="526"/>
      <c r="BZ29" s="526"/>
      <c r="CA29" s="526"/>
      <c r="CB29" s="526"/>
      <c r="CC29" s="526"/>
      <c r="CD29" s="526"/>
      <c r="CE29" s="526"/>
      <c r="CF29" s="526"/>
      <c r="CG29" s="526"/>
      <c r="CH29" s="526"/>
      <c r="CI29" s="526"/>
      <c r="CJ29" s="526"/>
      <c r="CK29" s="526"/>
      <c r="CL29" s="526"/>
      <c r="CM29" s="526"/>
      <c r="CN29" s="526"/>
      <c r="CO29" s="526"/>
      <c r="CP29" s="15"/>
      <c r="CQ29" s="15"/>
      <c r="CR29" s="15"/>
      <c r="CS29" s="15"/>
      <c r="CT29" s="88"/>
      <c r="CU29" s="88"/>
      <c r="CV29" s="88"/>
      <c r="CW29" s="15"/>
      <c r="CX29" s="77" t="str">
        <f>IFERROR(IF(Employee!C25="","",IF(OR(COUNTIF(Holidays,Employee!C25)&gt;0,CX$14="h"),"h","")),"")</f>
        <v/>
      </c>
      <c r="CY29" s="316" t="str">
        <f>IFERROR(IF(Employee!D25="","",IF(OR(COUNTIF(Holidays,Employee!D25)&gt;0,CY$14="h"),"h","")),"")</f>
        <v/>
      </c>
      <c r="CZ29" s="316" t="str">
        <f>IFERROR(IF(Employee!E25="","",IF(OR(COUNTIF(Holidays,Employee!E25)&gt;0,CZ$14="h"),"h","")),"")</f>
        <v/>
      </c>
      <c r="DA29" s="317" t="str">
        <f>IFERROR(IF(Employee!F25="","",IF(OR(COUNTIF(Holidays,Employee!F25)&gt;0,DA$14="h"),"h","")),"")</f>
        <v/>
      </c>
      <c r="DB29" s="77" t="str">
        <f>IFERROR(IF(Employee!G25="","",IF(OR(COUNTIF(Holidays,Employee!G25)&gt;0,DB$14="h"),"h","")),"")</f>
        <v/>
      </c>
      <c r="DC29" s="77" t="str">
        <f>IFERROR(IF(Employee!H25="","",IF(OR(COUNTIF(Holidays,Employee!H25)&gt;0,DC$14="h"),"h","")),"")</f>
        <v>h</v>
      </c>
      <c r="DD29" s="77" t="str">
        <f>IFERROR(IF(Employee!I25="","",IF(OR(COUNTIF(Holidays,Employee!I25)&gt;0,DD$14="h"),"h","")),"")</f>
        <v>h</v>
      </c>
      <c r="DE29" s="78"/>
      <c r="DF29" s="77" t="str">
        <f>IFERROR(IF(Employee!K25="","",IF(OR(COUNTIF(Holidays,Employee!K25)&gt;0,DF$14="h"),"h","")),"")</f>
        <v/>
      </c>
      <c r="DG29" s="77" t="str">
        <f>IFERROR(IF(Employee!L25="","",IF(OR(COUNTIF(Holidays,Employee!L25)&gt;0,DG$14="h"),"h","")),"")</f>
        <v/>
      </c>
      <c r="DH29" s="77" t="str">
        <f>IFERROR(IF(Employee!M25="","",IF(OR(COUNTIF(Holidays,Employee!M25)&gt;0,DH$14="h"),"h","")),"")</f>
        <v/>
      </c>
      <c r="DI29" s="77" t="str">
        <f>IFERROR(IF(Employee!N25="","",IF(OR(COUNTIF(Holidays,Employee!N25)&gt;0,DI$14="h"),"h","")),"")</f>
        <v/>
      </c>
      <c r="DJ29" s="77" t="str">
        <f>IFERROR(IF(Employee!O25="","",IF(OR(COUNTIF(Holidays,Employee!O25)&gt;0,DJ$14="h"),"h","")),"")</f>
        <v/>
      </c>
      <c r="DK29" s="77" t="str">
        <f>IFERROR(IF(Employee!P25="","",IF(OR(COUNTIF(Holidays,Employee!P25)&gt;0,DK$14="h"),"h","")),"")</f>
        <v>h</v>
      </c>
      <c r="DL29" s="77" t="str">
        <f>IFERROR(IF(Employee!Q25="","",IF(OR(COUNTIF(Holidays,Employee!Q25)&gt;0,DL$14="h"),"h","")),"")</f>
        <v>h</v>
      </c>
      <c r="DM29" s="78"/>
      <c r="DN29" s="77" t="str">
        <f>IFERROR(IF(Employee!S25="","",IF(OR(COUNTIF(Holidays,Employee!S25)&gt;0,DN$14="h"),"h","")),"")</f>
        <v/>
      </c>
      <c r="DO29" s="77" t="str">
        <f>IFERROR(IF(Employee!T25="","",IF(OR(COUNTIF(Holidays,Employee!T25)&gt;0,DO$14="h"),"h","")),"")</f>
        <v/>
      </c>
      <c r="DP29" s="77" t="str">
        <f>IFERROR(IF(Employee!U25="","",IF(OR(COUNTIF(Holidays,Employee!U25)&gt;0,DP$14="h"),"h","")),"")</f>
        <v/>
      </c>
      <c r="DQ29" s="77" t="str">
        <f>IFERROR(IF(Employee!V25="","",IF(OR(COUNTIF(Holidays,Employee!V25)&gt;0,DQ$14="h"),"h","")),"")</f>
        <v/>
      </c>
      <c r="DR29" s="77" t="str">
        <f>IFERROR(IF(Employee!W25="","",IF(OR(COUNTIF(Holidays,Employee!W25)&gt;0,DR$14="h"),"h","")),"")</f>
        <v/>
      </c>
      <c r="DS29" s="77" t="str">
        <f>IFERROR(IF(Employee!X25="","",IF(OR(COUNTIF(Holidays,Employee!X25)&gt;0,DS$14="h"),"h","")),"")</f>
        <v>h</v>
      </c>
      <c r="DT29" s="77" t="str">
        <f>IFERROR(IF(Employee!Y25="","",IF(OR(COUNTIF(Holidays,Employee!Y25)&gt;0,DT$14="h"),"h","")),"")</f>
        <v>h</v>
      </c>
      <c r="DU29" s="79"/>
      <c r="DV29" s="77" t="str">
        <f>IFERROR(IF(Employee!AA25="","",IF(OR(COUNTIF(Holidays,Employee!AA25)&gt;0,DV$14="h"),"h","")),"")</f>
        <v/>
      </c>
      <c r="DW29" s="77" t="str">
        <f>IFERROR(IF(Employee!AB25="","",IF(OR(COUNTIF(Holidays,Employee!AB25)&gt;0,DW$14="h"),"h","")),"")</f>
        <v/>
      </c>
      <c r="DX29" s="77" t="str">
        <f>IFERROR(IF(Employee!AC25="","",IF(OR(COUNTIF(Holidays,Employee!AC25)&gt;0,DX$14="h"),"h","")),"")</f>
        <v/>
      </c>
      <c r="DY29" s="77" t="str">
        <f>IFERROR(IF(Employee!AD25="","",IF(OR(COUNTIF(Holidays,Employee!AD25)&gt;0,DY$14="h"),"h","")),"")</f>
        <v/>
      </c>
      <c r="DZ29" s="77" t="str">
        <f>IFERROR(IF(Employee!AE25="","",IF(OR(COUNTIF(Holidays,Employee!AE25)&gt;0,DZ$14="h"),"h","")),"")</f>
        <v/>
      </c>
      <c r="EA29" s="77" t="str">
        <f>IFERROR(IF(Employee!AF25="","",IF(OR(COUNTIF(Holidays,Employee!AF25)&gt;0,EA$14="h"),"h","")),"")</f>
        <v>h</v>
      </c>
      <c r="EB29" s="77" t="str">
        <f>IFERROR(IF(Employee!AG25="","",IF(OR(COUNTIF(Holidays,Employee!AG25)&gt;0,EB$14="h"),"h","")),"")</f>
        <v>h</v>
      </c>
      <c r="EC29" s="15"/>
      <c r="ED29" s="16">
        <v>7</v>
      </c>
      <c r="EE29" s="16" t="str">
        <f>IFERROR(IF(Dashboard!L26="","",Dashboard!L26),"")</f>
        <v/>
      </c>
      <c r="EF29" s="16">
        <f t="array" ref="EF29">IFERROR(SUMPRODUCT(($CT$11:$CT$25)*($F$11:$F$25=EF$22)*($W$11:$W$25=$ED29)*($Z$11:$Z$25))+SUMPRODUCT(($CT$11:$CT$25)*($U$11:$U$25=EF$22)*($W$11:$W$25=$ED29)*($AA$11:$AA$25)),"")</f>
        <v>0</v>
      </c>
      <c r="EG29" s="16">
        <f t="array" ref="EG29">IFERROR(SUMPRODUCT(($CT$11:$CT$25)*($F$11:$F$25=EG$22)*($W$11:$W$25=$ED29)*($Z$11:$Z$25))+SUMPRODUCT(($CT$11:$CT$25)*($U$11:$U$25=EG$22)*($W$11:$W$25=$ED29)*($AA$11:$AA$25)),"")</f>
        <v>0</v>
      </c>
      <c r="EH29" s="16">
        <f t="array" ref="EH29">IFERROR(SUMPRODUCT(($CT$11:$CT$25)*($F$11:$F$25=EH$22)*($W$11:$W$25=$ED29)*($Z$11:$Z$25))+SUMPRODUCT(($CT$11:$CT$25)*($U$11:$U$25=EH$22)*($W$11:$W$25=$ED29)*($AA$11:$AA$25)),"")</f>
        <v>0</v>
      </c>
      <c r="EI29" s="16">
        <f t="array" ref="EI29">IFERROR(SUMPRODUCT(($CT$11:$CT$25)*($F$11:$F$25=EI$22)*($W$11:$W$25=$ED29)*($Z$11:$Z$25))+SUMPRODUCT(($CT$11:$CT$25)*($U$11:$U$25=EI$22)*($W$11:$W$25=$ED29)*($AA$11:$AA$25)),"")</f>
        <v>0</v>
      </c>
      <c r="EJ29" s="16">
        <f t="array" ref="EJ29">IFERROR(SUMPRODUCT(($CT$11:$CT$25)*($F$11:$F$25=EJ$22)*($W$11:$W$25=$ED29)*($Z$11:$Z$25))+SUMPRODUCT(($CT$11:$CT$25)*($U$11:$U$25=EJ$22)*($W$11:$W$25=$ED29)*($AA$11:$AA$25)),"")</f>
        <v>0</v>
      </c>
      <c r="EK29" s="16">
        <f t="array" ref="EK29">IFERROR(SUMPRODUCT(($CT$11:$CT$25)*($F$11:$F$25=EK$22)*($W$11:$W$25=$ED29)*($Z$11:$Z$25))+SUMPRODUCT(($CT$11:$CT$25)*($U$11:$U$25=EK$22)*($W$11:$W$25=$ED29)*($AA$11:$AA$25)),"")</f>
        <v>0</v>
      </c>
      <c r="EL29" s="16">
        <f t="array" ref="EL29">IFERROR(SUMPRODUCT(($CT$11:$CT$25)*($F$11:$F$25=EL$22)*($W$11:$W$25=$ED29)*($Z$11:$Z$25))+SUMPRODUCT(($CT$11:$CT$25)*($U$11:$U$25=EL$22)*($W$11:$W$25=$ED29)*($AA$11:$AA$25)),"")</f>
        <v>0</v>
      </c>
      <c r="EM29" s="16">
        <f t="array" ref="EM29">IFERROR(SUMPRODUCT(($CT$11:$CT$25)*($F$11:$F$25=EM$22)*($W$11:$W$25=$ED29)*($Z$11:$Z$25))+SUMPRODUCT(($CT$11:$CT$25)*($U$11:$U$25=EM$22)*($W$11:$W$25=$ED29)*($AA$11:$AA$25)),"")</f>
        <v>0</v>
      </c>
      <c r="EN29" s="16">
        <f t="array" ref="EN29">IFERROR(SUMPRODUCT(($CT$11:$CT$25)*($F$11:$F$25=EN$22)*($W$11:$W$25=$ED29)*($Z$11:$Z$25))+SUMPRODUCT(($CT$11:$CT$25)*($U$11:$U$25=EN$22)*($W$11:$W$25=$ED29)*($AA$11:$AA$25)),"")</f>
        <v>0</v>
      </c>
      <c r="EO29" s="16">
        <f t="array" ref="EO29">IFERROR(SUMPRODUCT(($CT$11:$CT$25)*($F$11:$F$25=EO$22)*($W$11:$W$25=$ED29)*($Z$11:$Z$25))+SUMPRODUCT(($CT$11:$CT$25)*($U$11:$U$25=EO$22)*($W$11:$W$25=$ED29)*($AA$11:$AA$25)),"")</f>
        <v>0</v>
      </c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16">
        <v>1</v>
      </c>
      <c r="FB29" s="66" t="s">
        <v>63</v>
      </c>
      <c r="FC29" s="16" t="str">
        <f>Dashboard!H26</f>
        <v>Sun</v>
      </c>
      <c r="FD29" s="16">
        <f>IFERROR(IF(INDEX(Dashboard!$I$20:$I$26,MATCH(Calc!FC29,Dashboard!$H$20:$H$26,0))="No",1,0),"")</f>
        <v>1</v>
      </c>
      <c r="FE29" s="15"/>
      <c r="FF29" s="16">
        <v>17</v>
      </c>
      <c r="FG29" s="16"/>
      <c r="FH29" s="16"/>
      <c r="FI29" s="15"/>
      <c r="FJ29" s="68" t="str">
        <f>IF(Dashboard!F36="","",Dashboard!F36)</f>
        <v/>
      </c>
    </row>
    <row r="30" spans="2:168" ht="15" customHeight="1" x14ac:dyDescent="0.25">
      <c r="B30" s="88"/>
      <c r="C30" s="88"/>
      <c r="D30" s="115"/>
      <c r="E30" s="115"/>
      <c r="F30" s="115"/>
      <c r="G30" s="115"/>
      <c r="H30" s="115"/>
      <c r="I30" s="523"/>
      <c r="J30" s="523"/>
      <c r="K30" s="115"/>
      <c r="L30" s="524"/>
      <c r="M30" s="524"/>
      <c r="N30" s="524"/>
      <c r="O30" s="524"/>
      <c r="P30" s="524"/>
      <c r="Q30" s="524"/>
      <c r="R30" s="524"/>
      <c r="S30" s="525"/>
      <c r="T30" s="526"/>
      <c r="U30" s="115"/>
      <c r="V30" s="526"/>
      <c r="W30" s="115"/>
      <c r="X30" s="115"/>
      <c r="Y30" s="115"/>
      <c r="Z30" s="527"/>
      <c r="AA30" s="527"/>
      <c r="AB30" s="15"/>
      <c r="AC30" s="88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526"/>
      <c r="BL30" s="526"/>
      <c r="BM30" s="526"/>
      <c r="BN30" s="526"/>
      <c r="BO30" s="526"/>
      <c r="BP30" s="526"/>
      <c r="BQ30" s="526"/>
      <c r="BR30" s="526"/>
      <c r="BS30" s="526"/>
      <c r="BT30" s="526"/>
      <c r="BU30" s="526"/>
      <c r="BV30" s="526"/>
      <c r="BW30" s="526"/>
      <c r="BX30" s="526"/>
      <c r="BY30" s="526"/>
      <c r="BZ30" s="526"/>
      <c r="CA30" s="526"/>
      <c r="CB30" s="526"/>
      <c r="CC30" s="526"/>
      <c r="CD30" s="526"/>
      <c r="CE30" s="526"/>
      <c r="CF30" s="526"/>
      <c r="CG30" s="526"/>
      <c r="CH30" s="526"/>
      <c r="CI30" s="526"/>
      <c r="CJ30" s="526"/>
      <c r="CK30" s="526"/>
      <c r="CL30" s="526"/>
      <c r="CM30" s="526"/>
      <c r="CN30" s="526"/>
      <c r="CO30" s="526"/>
      <c r="CP30" s="15"/>
      <c r="CQ30" s="15"/>
      <c r="CR30" s="15"/>
      <c r="CS30" s="15"/>
      <c r="CT30" s="88"/>
      <c r="CU30" s="88"/>
      <c r="CV30" s="88"/>
      <c r="CW30" s="15"/>
      <c r="CX30" s="77" t="str">
        <f>IFERROR(IF(Employee!C26="","",IF(OR(COUNTIF(Holidays,Employee!C26)&gt;0,CX$14="h"),"h","")),"")</f>
        <v/>
      </c>
      <c r="CY30" s="316" t="str">
        <f>IFERROR(IF(Employee!D26="","",IF(OR(COUNTIF(Holidays,Employee!D26)&gt;0,CY$14="h"),"h","")),"")</f>
        <v/>
      </c>
      <c r="CZ30" s="316" t="str">
        <f>IFERROR(IF(Employee!E26="","",IF(OR(COUNTIF(Holidays,Employee!E26)&gt;0,CZ$14="h"),"h","")),"")</f>
        <v/>
      </c>
      <c r="DA30" s="317" t="str">
        <f>IFERROR(IF(Employee!F26="","",IF(OR(COUNTIF(Holidays,Employee!F26)&gt;0,DA$14="h"),"h","")),"")</f>
        <v/>
      </c>
      <c r="DB30" s="77" t="str">
        <f>IFERROR(IF(Employee!G26="","",IF(OR(COUNTIF(Holidays,Employee!G26)&gt;0,DB$14="h"),"h","")),"")</f>
        <v/>
      </c>
      <c r="DC30" s="77" t="str">
        <f>IFERROR(IF(Employee!H26="","",IF(OR(COUNTIF(Holidays,Employee!H26)&gt;0,DC$14="h"),"h","")),"")</f>
        <v>h</v>
      </c>
      <c r="DD30" s="77" t="str">
        <f>IFERROR(IF(Employee!I26="","",IF(OR(COUNTIF(Holidays,Employee!I26)&gt;0,DD$14="h"),"h","")),"")</f>
        <v>h</v>
      </c>
      <c r="DE30" s="78"/>
      <c r="DF30" s="77" t="str">
        <f>IFERROR(IF(Employee!K26="","",IF(OR(COUNTIF(Holidays,Employee!K26)&gt;0,DF$14="h"),"h","")),"")</f>
        <v/>
      </c>
      <c r="DG30" s="77" t="str">
        <f>IFERROR(IF(Employee!L26="","",IF(OR(COUNTIF(Holidays,Employee!L26)&gt;0,DG$14="h"),"h","")),"")</f>
        <v/>
      </c>
      <c r="DH30" s="77" t="str">
        <f>IFERROR(IF(Employee!M26="","",IF(OR(COUNTIF(Holidays,Employee!M26)&gt;0,DH$14="h"),"h","")),"")</f>
        <v/>
      </c>
      <c r="DI30" s="77" t="str">
        <f>IFERROR(IF(Employee!N26="","",IF(OR(COUNTIF(Holidays,Employee!N26)&gt;0,DI$14="h"),"h","")),"")</f>
        <v/>
      </c>
      <c r="DJ30" s="77" t="str">
        <f>IFERROR(IF(Employee!O26="","",IF(OR(COUNTIF(Holidays,Employee!O26)&gt;0,DJ$14="h"),"h","")),"")</f>
        <v/>
      </c>
      <c r="DK30" s="77" t="str">
        <f>IFERROR(IF(Employee!P26="","",IF(OR(COUNTIF(Holidays,Employee!P26)&gt;0,DK$14="h"),"h","")),"")</f>
        <v/>
      </c>
      <c r="DL30" s="77" t="str">
        <f>IFERROR(IF(Employee!Q26="","",IF(OR(COUNTIF(Holidays,Employee!Q26)&gt;0,DL$14="h"),"h","")),"")</f>
        <v/>
      </c>
      <c r="DM30" s="78"/>
      <c r="DN30" s="77" t="str">
        <f>IFERROR(IF(Employee!S26="","",IF(OR(COUNTIF(Holidays,Employee!S26)&gt;0,DN$14="h"),"h","")),"")</f>
        <v/>
      </c>
      <c r="DO30" s="77" t="str">
        <f>IFERROR(IF(Employee!T26="","",IF(OR(COUNTIF(Holidays,Employee!T26)&gt;0,DO$14="h"),"h","")),"")</f>
        <v/>
      </c>
      <c r="DP30" s="77" t="str">
        <f>IFERROR(IF(Employee!U26="","",IF(OR(COUNTIF(Holidays,Employee!U26)&gt;0,DP$14="h"),"h","")),"")</f>
        <v/>
      </c>
      <c r="DQ30" s="77" t="str">
        <f>IFERROR(IF(Employee!V26="","",IF(OR(COUNTIF(Holidays,Employee!V26)&gt;0,DQ$14="h"),"h","")),"")</f>
        <v/>
      </c>
      <c r="DR30" s="77" t="str">
        <f>IFERROR(IF(Employee!W26="","",IF(OR(COUNTIF(Holidays,Employee!W26)&gt;0,DR$14="h"),"h","")),"")</f>
        <v/>
      </c>
      <c r="DS30" s="77" t="str">
        <f>IFERROR(IF(Employee!X26="","",IF(OR(COUNTIF(Holidays,Employee!X26)&gt;0,DS$14="h"),"h","")),"")</f>
        <v>h</v>
      </c>
      <c r="DT30" s="77" t="str">
        <f>IFERROR(IF(Employee!Y26="","",IF(OR(COUNTIF(Holidays,Employee!Y26)&gt;0,DT$14="h"),"h","")),"")</f>
        <v>h</v>
      </c>
      <c r="DU30" s="79"/>
      <c r="DV30" s="77" t="str">
        <f>IFERROR(IF(Employee!AA26="","",IF(OR(COUNTIF(Holidays,Employee!AA26)&gt;0,DV$14="h"),"h","")),"")</f>
        <v/>
      </c>
      <c r="DW30" s="77" t="str">
        <f>IFERROR(IF(Employee!AB26="","",IF(OR(COUNTIF(Holidays,Employee!AB26)&gt;0,DW$14="h"),"h","")),"")</f>
        <v/>
      </c>
      <c r="DX30" s="77" t="str">
        <f>IFERROR(IF(Employee!AC26="","",IF(OR(COUNTIF(Holidays,Employee!AC26)&gt;0,DX$14="h"),"h","")),"")</f>
        <v/>
      </c>
      <c r="DY30" s="77" t="str">
        <f>IFERROR(IF(Employee!AD26="","",IF(OR(COUNTIF(Holidays,Employee!AD26)&gt;0,DY$14="h"),"h","")),"")</f>
        <v/>
      </c>
      <c r="DZ30" s="77" t="str">
        <f>IFERROR(IF(Employee!AE26="","",IF(OR(COUNTIF(Holidays,Employee!AE26)&gt;0,DZ$14="h"),"h","")),"")</f>
        <v/>
      </c>
      <c r="EA30" s="77" t="str">
        <f>IFERROR(IF(Employee!AF26="","",IF(OR(COUNTIF(Holidays,Employee!AF26)&gt;0,EA$14="h"),"h","")),"")</f>
        <v/>
      </c>
      <c r="EB30" s="77" t="str">
        <f>IFERROR(IF(Employee!AG26="","",IF(OR(COUNTIF(Holidays,Employee!AG26)&gt;0,EB$14="h"),"h","")),"")</f>
        <v/>
      </c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16">
        <v>2</v>
      </c>
      <c r="FB30" s="66" t="s">
        <v>57</v>
      </c>
      <c r="FC30" s="16" t="str">
        <f>Dashboard!H20</f>
        <v>Mon</v>
      </c>
      <c r="FD30" s="16">
        <f>IFERROR(IF(INDEX(Dashboard!$I$20:$I$26,MATCH(Calc!FC30,Dashboard!$H$20:$H$26,0))="No",1,0),"")</f>
        <v>0</v>
      </c>
      <c r="FE30" s="15"/>
      <c r="FF30" s="16">
        <v>18</v>
      </c>
      <c r="FG30" s="16"/>
      <c r="FH30" s="16"/>
      <c r="FI30" s="15"/>
      <c r="FJ30" s="68" t="str">
        <f>IF(Dashboard!F37="","",Dashboard!F37)</f>
        <v/>
      </c>
    </row>
    <row r="31" spans="2:168" ht="15" customHeight="1" x14ac:dyDescent="0.25">
      <c r="B31" s="88"/>
      <c r="C31" s="88"/>
      <c r="D31" s="115"/>
      <c r="E31" s="115"/>
      <c r="F31" s="115"/>
      <c r="G31" s="115"/>
      <c r="H31" s="115"/>
      <c r="I31" s="523"/>
      <c r="J31" s="523"/>
      <c r="K31" s="115"/>
      <c r="L31" s="524"/>
      <c r="M31" s="524"/>
      <c r="N31" s="524"/>
      <c r="O31" s="524"/>
      <c r="P31" s="524"/>
      <c r="Q31" s="524"/>
      <c r="R31" s="524"/>
      <c r="S31" s="525"/>
      <c r="T31" s="526"/>
      <c r="U31" s="115"/>
      <c r="V31" s="526"/>
      <c r="W31" s="115"/>
      <c r="X31" s="115"/>
      <c r="Y31" s="115"/>
      <c r="Z31" s="527"/>
      <c r="AA31" s="527"/>
      <c r="AB31" s="15"/>
      <c r="AC31" s="88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526"/>
      <c r="BL31" s="526"/>
      <c r="BM31" s="526"/>
      <c r="BN31" s="526"/>
      <c r="BO31" s="526"/>
      <c r="BP31" s="526"/>
      <c r="BQ31" s="526"/>
      <c r="BR31" s="526"/>
      <c r="BS31" s="526"/>
      <c r="BT31" s="526"/>
      <c r="BU31" s="526"/>
      <c r="BV31" s="526"/>
      <c r="BW31" s="526"/>
      <c r="BX31" s="526"/>
      <c r="BY31" s="526"/>
      <c r="BZ31" s="526"/>
      <c r="CA31" s="526"/>
      <c r="CB31" s="526"/>
      <c r="CC31" s="526"/>
      <c r="CD31" s="526"/>
      <c r="CE31" s="526"/>
      <c r="CF31" s="526"/>
      <c r="CG31" s="526"/>
      <c r="CH31" s="526"/>
      <c r="CI31" s="526"/>
      <c r="CJ31" s="526"/>
      <c r="CK31" s="526"/>
      <c r="CL31" s="526"/>
      <c r="CM31" s="526"/>
      <c r="CN31" s="526"/>
      <c r="CO31" s="526"/>
      <c r="CP31" s="15"/>
      <c r="CQ31" s="15"/>
      <c r="CR31" s="15"/>
      <c r="CS31" s="15"/>
      <c r="CT31" s="88"/>
      <c r="CU31" s="88"/>
      <c r="CV31" s="88"/>
      <c r="CW31" s="15"/>
      <c r="CX31" s="77" t="str">
        <f>IFERROR(IF(Employee!C27="","",IF(OR(COUNTIF(Holidays,Employee!C27)&gt;0,CX$14="h"),"h","")),"")</f>
        <v>h</v>
      </c>
      <c r="CY31" s="316" t="str">
        <f>IFERROR(IF(Employee!D27="","",IF(OR(COUNTIF(Holidays,Employee!D27)&gt;0,CY$14="h"),"h","")),"")</f>
        <v/>
      </c>
      <c r="CZ31" s="316" t="str">
        <f>IFERROR(IF(Employee!E27="","",IF(OR(COUNTIF(Holidays,Employee!E27)&gt;0,CZ$14="h"),"h","")),"")</f>
        <v/>
      </c>
      <c r="DA31" s="317" t="str">
        <f>IFERROR(IF(Employee!F27="","",IF(OR(COUNTIF(Holidays,Employee!F27)&gt;0,DA$14="h"),"h","")),"")</f>
        <v/>
      </c>
      <c r="DB31" s="77" t="str">
        <f>IFERROR(IF(Employee!G27="","",IF(OR(COUNTIF(Holidays,Employee!G27)&gt;0,DB$14="h"),"h","")),"")</f>
        <v/>
      </c>
      <c r="DC31" s="77" t="str">
        <f>IFERROR(IF(Employee!H27="","",IF(OR(COUNTIF(Holidays,Employee!H27)&gt;0,DC$14="h"),"h","")),"")</f>
        <v/>
      </c>
      <c r="DD31" s="77" t="str">
        <f>IFERROR(IF(Employee!I27="","",IF(OR(COUNTIF(Holidays,Employee!I27)&gt;0,DD$14="h"),"h","")),"")</f>
        <v/>
      </c>
      <c r="DE31" s="78"/>
      <c r="DF31" s="77" t="str">
        <f>IFERROR(IF(Employee!K27="","",IF(OR(COUNTIF(Holidays,Employee!K27)&gt;0,DF$14="h"),"h","")),"")</f>
        <v/>
      </c>
      <c r="DG31" s="77" t="str">
        <f>IFERROR(IF(Employee!L27="","",IF(OR(COUNTIF(Holidays,Employee!L27)&gt;0,DG$14="h"),"h","")),"")</f>
        <v/>
      </c>
      <c r="DH31" s="77" t="str">
        <f>IFERROR(IF(Employee!M27="","",IF(OR(COUNTIF(Holidays,Employee!M27)&gt;0,DH$14="h"),"h","")),"")</f>
        <v/>
      </c>
      <c r="DI31" s="77" t="str">
        <f>IFERROR(IF(Employee!N27="","",IF(OR(COUNTIF(Holidays,Employee!N27)&gt;0,DI$14="h"),"h","")),"")</f>
        <v/>
      </c>
      <c r="DJ31" s="77" t="str">
        <f>IFERROR(IF(Employee!O27="","",IF(OR(COUNTIF(Holidays,Employee!O27)&gt;0,DJ$14="h"),"h","")),"")</f>
        <v/>
      </c>
      <c r="DK31" s="77" t="str">
        <f>IFERROR(IF(Employee!P27="","",IF(OR(COUNTIF(Holidays,Employee!P27)&gt;0,DK$14="h"),"h","")),"")</f>
        <v/>
      </c>
      <c r="DL31" s="77" t="str">
        <f>IFERROR(IF(Employee!Q27="","",IF(OR(COUNTIF(Holidays,Employee!Q27)&gt;0,DL$14="h"),"h","")),"")</f>
        <v/>
      </c>
      <c r="DM31" s="79"/>
      <c r="DN31" s="77" t="str">
        <f>IFERROR(IF(Employee!S27="","",IF(OR(COUNTIF(Holidays,Employee!S27)&gt;0,DN$14="h"),"h","")),"")</f>
        <v/>
      </c>
      <c r="DO31" s="77" t="str">
        <f>IFERROR(IF(Employee!T27="","",IF(OR(COUNTIF(Holidays,Employee!T27)&gt;0,DO$14="h"),"h","")),"")</f>
        <v/>
      </c>
      <c r="DP31" s="77" t="str">
        <f>IFERROR(IF(Employee!U27="","",IF(OR(COUNTIF(Holidays,Employee!U27)&gt;0,DP$14="h"),"h","")),"")</f>
        <v/>
      </c>
      <c r="DQ31" s="77" t="str">
        <f>IFERROR(IF(Employee!V27="","",IF(OR(COUNTIF(Holidays,Employee!V27)&gt;0,DQ$14="h"),"h","")),"")</f>
        <v/>
      </c>
      <c r="DR31" s="77" t="str">
        <f>IFERROR(IF(Employee!W27="","",IF(OR(COUNTIF(Holidays,Employee!W27)&gt;0,DR$14="h"),"h","")),"")</f>
        <v/>
      </c>
      <c r="DS31" s="77" t="str">
        <f>IFERROR(IF(Employee!X27="","",IF(OR(COUNTIF(Holidays,Employee!X27)&gt;0,DS$14="h"),"h","")),"")</f>
        <v/>
      </c>
      <c r="DT31" s="77" t="str">
        <f>IFERROR(IF(Employee!Y27="","",IF(OR(COUNTIF(Holidays,Employee!Y27)&gt;0,DT$14="h"),"h","")),"")</f>
        <v/>
      </c>
      <c r="DU31" s="79"/>
      <c r="DV31" s="77" t="str">
        <f>IFERROR(IF(Employee!AA27="","",IF(OR(COUNTIF(Holidays,Employee!AA27)&gt;0,DV$14="h"),"h","")),"")</f>
        <v/>
      </c>
      <c r="DW31" s="77" t="str">
        <f>IFERROR(IF(Employee!AB27="","",IF(OR(COUNTIF(Holidays,Employee!AB27)&gt;0,DW$14="h"),"h","")),"")</f>
        <v/>
      </c>
      <c r="DX31" s="77" t="str">
        <f>IFERROR(IF(Employee!AC27="","",IF(OR(COUNTIF(Holidays,Employee!AC27)&gt;0,DX$14="h"),"h","")),"")</f>
        <v/>
      </c>
      <c r="DY31" s="77" t="str">
        <f>IFERROR(IF(Employee!AD27="","",IF(OR(COUNTIF(Holidays,Employee!AD27)&gt;0,DY$14="h"),"h","")),"")</f>
        <v/>
      </c>
      <c r="DZ31" s="77" t="str">
        <f>IFERROR(IF(Employee!AE27="","",IF(OR(COUNTIF(Holidays,Employee!AE27)&gt;0,DZ$14="h"),"h","")),"")</f>
        <v/>
      </c>
      <c r="EA31" s="77" t="str">
        <f>IFERROR(IF(Employee!AF27="","",IF(OR(COUNTIF(Holidays,Employee!AF27)&gt;0,EA$14="h"),"h","")),"")</f>
        <v/>
      </c>
      <c r="EB31" s="77" t="str">
        <f>IFERROR(IF(Employee!AG27="","",IF(OR(COUNTIF(Holidays,Employee!AG27)&gt;0,EB$14="h"),"h","")),"")</f>
        <v/>
      </c>
      <c r="EC31" s="15"/>
      <c r="ED31" s="194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88"/>
      <c r="EQ31" s="88"/>
      <c r="ER31" s="88"/>
      <c r="ES31" s="88"/>
      <c r="ET31" s="88"/>
      <c r="EU31" s="384"/>
      <c r="EW31" s="88"/>
      <c r="EX31" s="88"/>
      <c r="EY31" s="88"/>
      <c r="EZ31" s="88"/>
      <c r="FA31" s="16">
        <v>3</v>
      </c>
      <c r="FB31" s="66" t="s">
        <v>58</v>
      </c>
      <c r="FC31" s="16" t="str">
        <f>Dashboard!H21</f>
        <v>Tue</v>
      </c>
      <c r="FD31" s="16">
        <f>IFERROR(IF(INDEX(Dashboard!$I$20:$I$26,MATCH(Calc!FC31,Dashboard!$H$20:$H$26,0))="No",1,0),"")</f>
        <v>0</v>
      </c>
      <c r="FE31" s="15"/>
      <c r="FF31" s="16">
        <v>19</v>
      </c>
      <c r="FG31" s="16"/>
      <c r="FH31" s="16"/>
      <c r="FI31" s="15"/>
      <c r="FJ31" s="68" t="str">
        <f>IF(Dashboard!F38="","",Dashboard!F38)</f>
        <v/>
      </c>
    </row>
    <row r="32" spans="2:168" ht="15" customHeight="1" x14ac:dyDescent="0.25">
      <c r="B32" s="88"/>
      <c r="C32" s="88"/>
      <c r="D32" s="115"/>
      <c r="E32" s="115"/>
      <c r="F32" s="115"/>
      <c r="G32" s="115"/>
      <c r="H32" s="115"/>
      <c r="I32" s="523"/>
      <c r="J32" s="523"/>
      <c r="K32" s="115"/>
      <c r="L32" s="524"/>
      <c r="M32" s="524"/>
      <c r="N32" s="524"/>
      <c r="O32" s="524"/>
      <c r="P32" s="524"/>
      <c r="Q32" s="524"/>
      <c r="R32" s="524"/>
      <c r="S32" s="525"/>
      <c r="T32" s="526"/>
      <c r="U32" s="115"/>
      <c r="V32" s="526"/>
      <c r="W32" s="115"/>
      <c r="X32" s="115"/>
      <c r="Y32" s="115"/>
      <c r="Z32" s="527"/>
      <c r="AA32" s="527"/>
      <c r="AB32" s="15"/>
      <c r="AC32" s="88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526"/>
      <c r="BL32" s="526"/>
      <c r="BM32" s="526"/>
      <c r="BN32" s="526"/>
      <c r="BO32" s="526"/>
      <c r="BP32" s="526"/>
      <c r="BQ32" s="526"/>
      <c r="BR32" s="526"/>
      <c r="BS32" s="526"/>
      <c r="BT32" s="526"/>
      <c r="BU32" s="526"/>
      <c r="BV32" s="526"/>
      <c r="BW32" s="526"/>
      <c r="BX32" s="526"/>
      <c r="BY32" s="526"/>
      <c r="BZ32" s="526"/>
      <c r="CA32" s="526"/>
      <c r="CB32" s="526"/>
      <c r="CC32" s="526"/>
      <c r="CD32" s="526"/>
      <c r="CE32" s="526"/>
      <c r="CF32" s="526"/>
      <c r="CG32" s="526"/>
      <c r="CH32" s="526"/>
      <c r="CI32" s="526"/>
      <c r="CJ32" s="526"/>
      <c r="CK32" s="526"/>
      <c r="CL32" s="526"/>
      <c r="CM32" s="526"/>
      <c r="CN32" s="526"/>
      <c r="CO32" s="526"/>
      <c r="CP32" s="15"/>
      <c r="CQ32" s="15"/>
      <c r="CR32" s="15"/>
      <c r="CS32" s="15"/>
      <c r="CT32" s="88"/>
      <c r="CU32" s="88"/>
      <c r="CV32" s="88"/>
      <c r="CW32" s="15"/>
      <c r="CX32" s="79"/>
      <c r="CY32" s="309"/>
      <c r="CZ32" s="309"/>
      <c r="DA32" s="30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15"/>
      <c r="ED32" s="407" t="s">
        <v>178</v>
      </c>
      <c r="EE32" s="407"/>
      <c r="EF32" s="411">
        <f>StartYear</f>
        <v>2022</v>
      </c>
      <c r="EG32" s="411">
        <f t="shared" ref="EG32:EO32" si="27">EF32+1</f>
        <v>2023</v>
      </c>
      <c r="EH32" s="411">
        <f t="shared" si="27"/>
        <v>2024</v>
      </c>
      <c r="EI32" s="411">
        <f t="shared" si="27"/>
        <v>2025</v>
      </c>
      <c r="EJ32" s="411">
        <f t="shared" si="27"/>
        <v>2026</v>
      </c>
      <c r="EK32" s="411">
        <f t="shared" si="27"/>
        <v>2027</v>
      </c>
      <c r="EL32" s="411">
        <f t="shared" si="27"/>
        <v>2028</v>
      </c>
      <c r="EM32" s="411">
        <f t="shared" si="27"/>
        <v>2029</v>
      </c>
      <c r="EN32" s="411">
        <f t="shared" si="27"/>
        <v>2030</v>
      </c>
      <c r="EO32" s="411">
        <f t="shared" si="27"/>
        <v>2031</v>
      </c>
      <c r="EP32" s="88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16">
        <v>4</v>
      </c>
      <c r="FB32" s="66" t="s">
        <v>59</v>
      </c>
      <c r="FC32" s="16" t="str">
        <f>Dashboard!H22</f>
        <v>Wed</v>
      </c>
      <c r="FD32" s="16">
        <f>IFERROR(IF(INDEX(Dashboard!$I$20:$I$26,MATCH(Calc!FC32,Dashboard!$H$20:$H$26,0))="No",1,0),"")</f>
        <v>0</v>
      </c>
      <c r="FE32" s="15"/>
      <c r="FF32" s="16">
        <v>20</v>
      </c>
      <c r="FG32" s="16"/>
      <c r="FH32" s="16"/>
      <c r="FI32" s="15"/>
      <c r="FJ32" s="68" t="str">
        <f>IF(Dashboard!F39="","",Dashboard!F39)</f>
        <v/>
      </c>
    </row>
    <row r="33" spans="2:166" ht="15" customHeight="1" x14ac:dyDescent="0.25">
      <c r="B33" s="88"/>
      <c r="C33" s="88"/>
      <c r="D33" s="115"/>
      <c r="E33" s="115"/>
      <c r="F33" s="115"/>
      <c r="G33" s="115"/>
      <c r="H33" s="115"/>
      <c r="I33" s="523"/>
      <c r="J33" s="523"/>
      <c r="K33" s="115"/>
      <c r="L33" s="524"/>
      <c r="M33" s="524"/>
      <c r="N33" s="524"/>
      <c r="O33" s="524"/>
      <c r="P33" s="524"/>
      <c r="Q33" s="524"/>
      <c r="R33" s="524"/>
      <c r="S33" s="525"/>
      <c r="T33" s="526"/>
      <c r="U33" s="115"/>
      <c r="V33" s="526"/>
      <c r="W33" s="115"/>
      <c r="X33" s="115"/>
      <c r="Y33" s="115"/>
      <c r="Z33" s="527"/>
      <c r="AA33" s="527"/>
      <c r="AB33" s="15"/>
      <c r="AC33" s="88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526"/>
      <c r="BL33" s="526"/>
      <c r="BM33" s="526"/>
      <c r="BN33" s="526"/>
      <c r="BO33" s="526"/>
      <c r="BP33" s="526"/>
      <c r="BQ33" s="526"/>
      <c r="BR33" s="526"/>
      <c r="BS33" s="526"/>
      <c r="BT33" s="526"/>
      <c r="BU33" s="526"/>
      <c r="BV33" s="526"/>
      <c r="BW33" s="526"/>
      <c r="BX33" s="526"/>
      <c r="BY33" s="526"/>
      <c r="BZ33" s="526"/>
      <c r="CA33" s="526"/>
      <c r="CB33" s="526"/>
      <c r="CC33" s="526"/>
      <c r="CD33" s="526"/>
      <c r="CE33" s="526"/>
      <c r="CF33" s="526"/>
      <c r="CG33" s="526"/>
      <c r="CH33" s="526"/>
      <c r="CI33" s="526"/>
      <c r="CJ33" s="526"/>
      <c r="CK33" s="526"/>
      <c r="CL33" s="526"/>
      <c r="CM33" s="526"/>
      <c r="CN33" s="526"/>
      <c r="CO33" s="526"/>
      <c r="CP33" s="15"/>
      <c r="CQ33" s="15"/>
      <c r="CR33" s="15"/>
      <c r="CS33" s="15"/>
      <c r="CT33" s="88"/>
      <c r="CU33" s="88"/>
      <c r="CV33" s="88"/>
      <c r="CW33" s="15"/>
      <c r="CX33" s="101" t="s">
        <v>13</v>
      </c>
      <c r="CY33" s="102"/>
      <c r="CZ33" s="102"/>
      <c r="DA33" s="102"/>
      <c r="DB33" s="102"/>
      <c r="DC33" s="103"/>
      <c r="DD33" s="104"/>
      <c r="DE33" s="80"/>
      <c r="DF33" s="101" t="s">
        <v>49</v>
      </c>
      <c r="DG33" s="102"/>
      <c r="DH33" s="102"/>
      <c r="DI33" s="102"/>
      <c r="DJ33" s="102"/>
      <c r="DK33" s="103"/>
      <c r="DL33" s="104"/>
      <c r="DM33" s="80"/>
      <c r="DN33" s="101" t="s">
        <v>50</v>
      </c>
      <c r="DO33" s="102"/>
      <c r="DP33" s="102"/>
      <c r="DQ33" s="102"/>
      <c r="DR33" s="102"/>
      <c r="DS33" s="103"/>
      <c r="DT33" s="104"/>
      <c r="DU33" s="80"/>
      <c r="DV33" s="101" t="s">
        <v>51</v>
      </c>
      <c r="DW33" s="102"/>
      <c r="DX33" s="102"/>
      <c r="DY33" s="102"/>
      <c r="DZ33" s="102"/>
      <c r="EA33" s="103"/>
      <c r="EB33" s="104"/>
      <c r="EC33" s="15"/>
      <c r="ED33" s="16">
        <v>1</v>
      </c>
      <c r="EE33" s="16" t="str">
        <f>IFERROR(IF(Dashboard!L20="","",Dashboard!L20),"")</f>
        <v>Vacation</v>
      </c>
      <c r="EF33" s="16">
        <v>0</v>
      </c>
      <c r="EG33" s="16">
        <f ca="1">IFERROR(IF(INDEX(Dashboard!$M$20:$M$26,Calc!$ED33)="No",0,SUM(OFFSET($EF$13,$ED33,0,1,EG$32-StartYear))-SUM(OFFSET($EF$22,$ED33,0,1,EG$32-StartYear))),"")</f>
        <v>19</v>
      </c>
      <c r="EH33" s="16">
        <f ca="1">IFERROR(IF(INDEX(Dashboard!$M$20:$M$26,Calc!$ED33)="No",0,SUM(OFFSET($EF$13,$ED33,0,1,EH$32-StartYear))-SUM(OFFSET($EF$22,$ED33,0,1,EH$32-StartYear))),"")</f>
        <v>19</v>
      </c>
      <c r="EI33" s="16">
        <f ca="1">IFERROR(IF(INDEX(Dashboard!$M$20:$M$26,Calc!$ED33)="No",0,SUM(OFFSET($EF$13,$ED33,0,1,EI$32-StartYear))-SUM(OFFSET($EF$22,$ED33,0,1,EI$32-StartYear))),"")</f>
        <v>19</v>
      </c>
      <c r="EJ33" s="16">
        <f ca="1">IFERROR(IF(INDEX(Dashboard!$M$20:$M$26,Calc!$ED33)="No",0,SUM(OFFSET($EF$13,$ED33,0,1,EJ$32-StartYear))-SUM(OFFSET($EF$22,$ED33,0,1,EJ$32-StartYear))),"")</f>
        <v>19</v>
      </c>
      <c r="EK33" s="16">
        <f ca="1">IFERROR(IF(INDEX(Dashboard!$M$20:$M$26,Calc!$ED33)="No",0,SUM(OFFSET($EF$13,$ED33,0,1,EK$32-StartYear))-SUM(OFFSET($EF$22,$ED33,0,1,EK$32-StartYear))),"")</f>
        <v>19</v>
      </c>
      <c r="EL33" s="16">
        <f ca="1">IFERROR(IF(INDEX(Dashboard!$M$20:$M$26,Calc!$ED33)="No",0,SUM(OFFSET($EF$13,$ED33,0,1,EL$32-StartYear))-SUM(OFFSET($EF$22,$ED33,0,1,EL$32-StartYear))),"")</f>
        <v>19</v>
      </c>
      <c r="EM33" s="16">
        <f ca="1">IFERROR(IF(INDEX(Dashboard!$M$20:$M$26,Calc!$ED33)="No",0,SUM(OFFSET($EF$13,$ED33,0,1,EM$32-StartYear))-SUM(OFFSET($EF$22,$ED33,0,1,EM$32-StartYear))),"")</f>
        <v>19</v>
      </c>
      <c r="EN33" s="16">
        <f ca="1">IFERROR(IF(INDEX(Dashboard!$M$20:$M$26,Calc!$ED33)="No",0,SUM(OFFSET($EF$13,$ED33,0,1,EN$32-StartYear))-SUM(OFFSET($EF$22,$ED33,0,1,EN$32-StartYear))),"")</f>
        <v>19</v>
      </c>
      <c r="EO33" s="16">
        <f ca="1">IFERROR(IF(INDEX(Dashboard!$M$20:$M$26,Calc!$ED33)="No",0,SUM(OFFSET($EF$13,$ED33,0,1,EO$32-StartYear))-SUM(OFFSET($EF$22,$ED33,0,1,EO$32-StartYear))),"")</f>
        <v>19</v>
      </c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16">
        <v>5</v>
      </c>
      <c r="FB33" s="66" t="s">
        <v>60</v>
      </c>
      <c r="FC33" s="16" t="str">
        <f>Dashboard!H23</f>
        <v>Thu</v>
      </c>
      <c r="FD33" s="16">
        <f>IFERROR(IF(INDEX(Dashboard!$I$20:$I$26,MATCH(Calc!FC33,Dashboard!$H$20:$H$26,0))="No",1,0),"")</f>
        <v>0</v>
      </c>
      <c r="FE33" s="15"/>
      <c r="FF33" s="16">
        <v>21</v>
      </c>
      <c r="FG33" s="16"/>
      <c r="FH33" s="16"/>
      <c r="FI33" s="15"/>
      <c r="FJ33" s="68" t="str">
        <f>IF(Dashboard!F40="","",Dashboard!F40)</f>
        <v/>
      </c>
    </row>
    <row r="34" spans="2:166" ht="15" customHeight="1" x14ac:dyDescent="0.25">
      <c r="B34" s="88"/>
      <c r="C34" s="88"/>
      <c r="D34" s="115"/>
      <c r="E34" s="115"/>
      <c r="F34" s="115"/>
      <c r="G34" s="115"/>
      <c r="H34" s="115"/>
      <c r="I34" s="523"/>
      <c r="J34" s="523"/>
      <c r="K34" s="115"/>
      <c r="L34" s="524"/>
      <c r="M34" s="524"/>
      <c r="N34" s="524"/>
      <c r="O34" s="524"/>
      <c r="P34" s="524"/>
      <c r="Q34" s="524"/>
      <c r="R34" s="524"/>
      <c r="S34" s="525"/>
      <c r="T34" s="526"/>
      <c r="U34" s="115"/>
      <c r="V34" s="526"/>
      <c r="W34" s="115"/>
      <c r="X34" s="115"/>
      <c r="Y34" s="115"/>
      <c r="Z34" s="527"/>
      <c r="AA34" s="527"/>
      <c r="AB34" s="15"/>
      <c r="AC34" s="88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526"/>
      <c r="BL34" s="526"/>
      <c r="BM34" s="526"/>
      <c r="BN34" s="526"/>
      <c r="BO34" s="526"/>
      <c r="BP34" s="526"/>
      <c r="BQ34" s="526"/>
      <c r="BR34" s="526"/>
      <c r="BS34" s="526"/>
      <c r="BT34" s="526"/>
      <c r="BU34" s="526"/>
      <c r="BV34" s="526"/>
      <c r="BW34" s="526"/>
      <c r="BX34" s="526"/>
      <c r="BY34" s="526"/>
      <c r="BZ34" s="526"/>
      <c r="CA34" s="526"/>
      <c r="CB34" s="526"/>
      <c r="CC34" s="526"/>
      <c r="CD34" s="526"/>
      <c r="CE34" s="526"/>
      <c r="CF34" s="526"/>
      <c r="CG34" s="526"/>
      <c r="CH34" s="526"/>
      <c r="CI34" s="526"/>
      <c r="CJ34" s="526"/>
      <c r="CK34" s="526"/>
      <c r="CL34" s="526"/>
      <c r="CM34" s="526"/>
      <c r="CN34" s="526"/>
      <c r="CO34" s="526"/>
      <c r="CP34" s="15"/>
      <c r="CQ34" s="15"/>
      <c r="CR34" s="15"/>
      <c r="CS34" s="15"/>
      <c r="CT34" s="88"/>
      <c r="CU34" s="88"/>
      <c r="CV34" s="88"/>
      <c r="CW34" s="15"/>
      <c r="CX34" s="105" t="s">
        <v>23</v>
      </c>
      <c r="CY34" s="318" t="s">
        <v>24</v>
      </c>
      <c r="CZ34" s="318" t="s">
        <v>25</v>
      </c>
      <c r="DA34" s="318" t="s">
        <v>26</v>
      </c>
      <c r="DB34" s="106" t="s">
        <v>27</v>
      </c>
      <c r="DC34" s="106" t="s">
        <v>28</v>
      </c>
      <c r="DD34" s="107" t="s">
        <v>22</v>
      </c>
      <c r="DE34" s="81"/>
      <c r="DF34" s="105" t="s">
        <v>23</v>
      </c>
      <c r="DG34" s="106" t="s">
        <v>24</v>
      </c>
      <c r="DH34" s="106" t="s">
        <v>25</v>
      </c>
      <c r="DI34" s="106" t="s">
        <v>26</v>
      </c>
      <c r="DJ34" s="106" t="s">
        <v>27</v>
      </c>
      <c r="DK34" s="106" t="s">
        <v>28</v>
      </c>
      <c r="DL34" s="107" t="s">
        <v>22</v>
      </c>
      <c r="DM34" s="81"/>
      <c r="DN34" s="105" t="s">
        <v>23</v>
      </c>
      <c r="DO34" s="106" t="s">
        <v>24</v>
      </c>
      <c r="DP34" s="106" t="s">
        <v>25</v>
      </c>
      <c r="DQ34" s="106" t="s">
        <v>26</v>
      </c>
      <c r="DR34" s="106" t="s">
        <v>27</v>
      </c>
      <c r="DS34" s="106" t="s">
        <v>28</v>
      </c>
      <c r="DT34" s="107" t="s">
        <v>22</v>
      </c>
      <c r="DU34" s="79"/>
      <c r="DV34" s="105" t="s">
        <v>23</v>
      </c>
      <c r="DW34" s="106" t="s">
        <v>24</v>
      </c>
      <c r="DX34" s="106" t="s">
        <v>25</v>
      </c>
      <c r="DY34" s="106" t="s">
        <v>26</v>
      </c>
      <c r="DZ34" s="106" t="s">
        <v>27</v>
      </c>
      <c r="EA34" s="106" t="s">
        <v>28</v>
      </c>
      <c r="EB34" s="107" t="s">
        <v>22</v>
      </c>
      <c r="EC34" s="15"/>
      <c r="ED34" s="16">
        <v>2</v>
      </c>
      <c r="EE34" s="16" t="str">
        <f>IFERROR(IF(Dashboard!L21="","",Dashboard!L21),"")</f>
        <v>Sick Leave</v>
      </c>
      <c r="EF34" s="16">
        <v>0</v>
      </c>
      <c r="EG34" s="16">
        <f ca="1">IFERROR(IF(INDEX(Dashboard!$M$20:$M$26,Calc!$ED34)="No",0,SUM(OFFSET($EF$13,$ED34,0,1,EG$32-StartYear))-SUM(OFFSET($EF$22,$ED34,0,1,EG$32-StartYear))),"")</f>
        <v>0</v>
      </c>
      <c r="EH34" s="16">
        <f ca="1">IFERROR(IF(INDEX(Dashboard!$M$20:$M$26,Calc!$ED34)="No",0,SUM(OFFSET($EF$13,$ED34,0,1,EH$32-StartYear))-SUM(OFFSET($EF$22,$ED34,0,1,EH$32-StartYear))),"")</f>
        <v>0</v>
      </c>
      <c r="EI34" s="16">
        <f ca="1">IFERROR(IF(INDEX(Dashboard!$M$20:$M$26,Calc!$ED34)="No",0,SUM(OFFSET($EF$13,$ED34,0,1,EI$32-StartYear))-SUM(OFFSET($EF$22,$ED34,0,1,EI$32-StartYear))),"")</f>
        <v>0</v>
      </c>
      <c r="EJ34" s="16">
        <f ca="1">IFERROR(IF(INDEX(Dashboard!$M$20:$M$26,Calc!$ED34)="No",0,SUM(OFFSET($EF$13,$ED34,0,1,EJ$32-StartYear))-SUM(OFFSET($EF$22,$ED34,0,1,EJ$32-StartYear))),"")</f>
        <v>0</v>
      </c>
      <c r="EK34" s="16">
        <f ca="1">IFERROR(IF(INDEX(Dashboard!$M$20:$M$26,Calc!$ED34)="No",0,SUM(OFFSET($EF$13,$ED34,0,1,EK$32-StartYear))-SUM(OFFSET($EF$22,$ED34,0,1,EK$32-StartYear))),"")</f>
        <v>0</v>
      </c>
      <c r="EL34" s="16">
        <f ca="1">IFERROR(IF(INDEX(Dashboard!$M$20:$M$26,Calc!$ED34)="No",0,SUM(OFFSET($EF$13,$ED34,0,1,EL$32-StartYear))-SUM(OFFSET($EF$22,$ED34,0,1,EL$32-StartYear))),"")</f>
        <v>0</v>
      </c>
      <c r="EM34" s="16">
        <f ca="1">IFERROR(IF(INDEX(Dashboard!$M$20:$M$26,Calc!$ED34)="No",0,SUM(OFFSET($EF$13,$ED34,0,1,EM$32-StartYear))-SUM(OFFSET($EF$22,$ED34,0,1,EM$32-StartYear))),"")</f>
        <v>0</v>
      </c>
      <c r="EN34" s="16">
        <f ca="1">IFERROR(IF(INDEX(Dashboard!$M$20:$M$26,Calc!$ED34)="No",0,SUM(OFFSET($EF$13,$ED34,0,1,EN$32-StartYear))-SUM(OFFSET($EF$22,$ED34,0,1,EN$32-StartYear))),"")</f>
        <v>0</v>
      </c>
      <c r="EO34" s="16">
        <f ca="1">IFERROR(IF(INDEX(Dashboard!$M$20:$M$26,Calc!$ED34)="No",0,SUM(OFFSET($EF$13,$ED34,0,1,EO$32-StartYear))-SUM(OFFSET($EF$22,$ED34,0,1,EO$32-StartYear))),"")</f>
        <v>0</v>
      </c>
      <c r="EP34" s="88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16">
        <v>6</v>
      </c>
      <c r="FB34" s="66" t="s">
        <v>61</v>
      </c>
      <c r="FC34" s="16" t="str">
        <f>Dashboard!H24</f>
        <v>Fri</v>
      </c>
      <c r="FD34" s="16">
        <f>IFERROR(IF(INDEX(Dashboard!$I$20:$I$26,MATCH(Calc!FC34,Dashboard!$H$20:$H$26,0))="No",1,0),"")</f>
        <v>0</v>
      </c>
      <c r="FE34" s="15"/>
      <c r="FF34" s="16">
        <v>22</v>
      </c>
      <c r="FG34" s="16"/>
      <c r="FH34" s="16"/>
      <c r="FI34" s="15"/>
      <c r="FJ34" s="68" t="str">
        <f>IF(Dashboard!F41="","",Dashboard!F41)</f>
        <v/>
      </c>
    </row>
    <row r="35" spans="2:166" ht="15" customHeight="1" x14ac:dyDescent="0.25">
      <c r="B35" s="88"/>
      <c r="C35" s="88"/>
      <c r="D35" s="115"/>
      <c r="E35" s="115"/>
      <c r="F35" s="115"/>
      <c r="G35" s="115"/>
      <c r="H35" s="115"/>
      <c r="I35" s="523"/>
      <c r="J35" s="523"/>
      <c r="K35" s="115"/>
      <c r="L35" s="524"/>
      <c r="M35" s="524"/>
      <c r="N35" s="524"/>
      <c r="O35" s="524"/>
      <c r="P35" s="524"/>
      <c r="Q35" s="524"/>
      <c r="R35" s="524"/>
      <c r="S35" s="525"/>
      <c r="T35" s="526"/>
      <c r="U35" s="115"/>
      <c r="V35" s="526"/>
      <c r="W35" s="115"/>
      <c r="X35" s="115"/>
      <c r="Y35" s="115"/>
      <c r="Z35" s="527"/>
      <c r="AA35" s="527"/>
      <c r="AB35" s="15"/>
      <c r="AC35" s="88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526"/>
      <c r="BL35" s="526"/>
      <c r="BM35" s="526"/>
      <c r="BN35" s="526"/>
      <c r="BO35" s="526"/>
      <c r="BP35" s="526"/>
      <c r="BQ35" s="526"/>
      <c r="BR35" s="526"/>
      <c r="BS35" s="526"/>
      <c r="BT35" s="526"/>
      <c r="BU35" s="526"/>
      <c r="BV35" s="526"/>
      <c r="BW35" s="526"/>
      <c r="BX35" s="526"/>
      <c r="BY35" s="526"/>
      <c r="BZ35" s="526"/>
      <c r="CA35" s="526"/>
      <c r="CB35" s="526"/>
      <c r="CC35" s="526"/>
      <c r="CD35" s="526"/>
      <c r="CE35" s="526"/>
      <c r="CF35" s="526"/>
      <c r="CG35" s="526"/>
      <c r="CH35" s="526"/>
      <c r="CI35" s="526"/>
      <c r="CJ35" s="526"/>
      <c r="CK35" s="526"/>
      <c r="CL35" s="526"/>
      <c r="CM35" s="526"/>
      <c r="CN35" s="526"/>
      <c r="CO35" s="526"/>
      <c r="CP35" s="15"/>
      <c r="CQ35" s="15"/>
      <c r="CR35" s="15"/>
      <c r="CS35" s="15"/>
      <c r="CT35" s="88"/>
      <c r="CU35" s="88"/>
      <c r="CV35" s="88"/>
      <c r="CW35" s="15"/>
      <c r="CX35" s="77" t="str">
        <f>IFERROR(IF(Employee!C31="","",IF(OR(COUNTIF(Holidays,Employee!C31)&gt;0,CX$14="h"),"h","")),"")</f>
        <v/>
      </c>
      <c r="CY35" s="316" t="str">
        <f>IFERROR(IF(Employee!D31="","",IF(OR(COUNTIF(Holidays,Employee!D31)&gt;0,CY$14="h"),"h","")),"")</f>
        <v/>
      </c>
      <c r="CZ35" s="316" t="str">
        <f>IFERROR(IF(Employee!E31="","",IF(OR(COUNTIF(Holidays,Employee!E31)&gt;0,CZ$14="h"),"h","")),"")</f>
        <v/>
      </c>
      <c r="DA35" s="317" t="str">
        <f>IFERROR(IF(Employee!F31="","",IF(OR(COUNTIF(Holidays,Employee!F31)&gt;0,DA$14="h"),"h","")),"")</f>
        <v/>
      </c>
      <c r="DB35" s="77" t="str">
        <f>IFERROR(IF(Employee!G31="","",IF(OR(COUNTIF(Holidays,Employee!G31)&gt;0,DB$14="h"),"h","")),"")</f>
        <v/>
      </c>
      <c r="DC35" s="77" t="str">
        <f>IFERROR(IF(Employee!H31="","",IF(OR(COUNTIF(Holidays,Employee!H31)&gt;0,DC$14="h"),"h","")),"")</f>
        <v>h</v>
      </c>
      <c r="DD35" s="77" t="str">
        <f>IFERROR(IF(Employee!I31="","",IF(OR(COUNTIF(Holidays,Employee!I31)&gt;0,DD$14="h"),"h","")),"")</f>
        <v>h</v>
      </c>
      <c r="DE35" s="78"/>
      <c r="DF35" s="77" t="str">
        <f>IFERROR(IF(Employee!K31="","",IF(OR(COUNTIF(Holidays,Employee!K31)&gt;0,DF$14="h"),"h","")),"")</f>
        <v/>
      </c>
      <c r="DG35" s="77" t="str">
        <f>IFERROR(IF(Employee!L31="","",IF(OR(COUNTIF(Holidays,Employee!L31)&gt;0,DG$14="h"),"h","")),"")</f>
        <v/>
      </c>
      <c r="DH35" s="77" t="str">
        <f>IFERROR(IF(Employee!M31="","",IF(OR(COUNTIF(Holidays,Employee!M31)&gt;0,DH$14="h"),"h","")),"")</f>
        <v/>
      </c>
      <c r="DI35" s="77" t="str">
        <f>IFERROR(IF(Employee!N31="","",IF(OR(COUNTIF(Holidays,Employee!N31)&gt;0,DI$14="h"),"h","")),"")</f>
        <v/>
      </c>
      <c r="DJ35" s="77" t="str">
        <f>IFERROR(IF(Employee!O31="","",IF(OR(COUNTIF(Holidays,Employee!O31)&gt;0,DJ$14="h"),"h","")),"")</f>
        <v/>
      </c>
      <c r="DK35" s="77" t="str">
        <f>IFERROR(IF(Employee!P31="","",IF(OR(COUNTIF(Holidays,Employee!P31)&gt;0,DK$14="h"),"h","")),"")</f>
        <v>h</v>
      </c>
      <c r="DL35" s="77" t="str">
        <f>IFERROR(IF(Employee!Q31="","",IF(OR(COUNTIF(Holidays,Employee!Q31)&gt;0,DL$14="h"),"h","")),"")</f>
        <v>h</v>
      </c>
      <c r="DM35" s="78"/>
      <c r="DN35" s="77" t="str">
        <f>IFERROR(IF(Employee!S31="","",IF(OR(COUNTIF(Holidays,Employee!S31)&gt;0,DN$14="h"),"h","")),"")</f>
        <v/>
      </c>
      <c r="DO35" s="77" t="str">
        <f>IFERROR(IF(Employee!T31="","",IF(OR(COUNTIF(Holidays,Employee!T31)&gt;0,DO$14="h"),"h","")),"")</f>
        <v/>
      </c>
      <c r="DP35" s="77" t="str">
        <f>IFERROR(IF(Employee!U31="","",IF(OR(COUNTIF(Holidays,Employee!U31)&gt;0,DP$14="h"),"h","")),"")</f>
        <v/>
      </c>
      <c r="DQ35" s="77" t="str">
        <f>IFERROR(IF(Employee!V31="","",IF(OR(COUNTIF(Holidays,Employee!V31)&gt;0,DQ$14="h"),"h","")),"")</f>
        <v/>
      </c>
      <c r="DR35" s="77" t="str">
        <f>IFERROR(IF(Employee!W31="","",IF(OR(COUNTIF(Holidays,Employee!W31)&gt;0,DR$14="h"),"h","")),"")</f>
        <v/>
      </c>
      <c r="DS35" s="77" t="str">
        <f>IFERROR(IF(Employee!X31="","",IF(OR(COUNTIF(Holidays,Employee!X31)&gt;0,DS$14="h"),"h","")),"")</f>
        <v>h</v>
      </c>
      <c r="DT35" s="77" t="str">
        <f>IFERROR(IF(Employee!Y31="","",IF(OR(COUNTIF(Holidays,Employee!Y31)&gt;0,DT$14="h"),"h","")),"")</f>
        <v>h</v>
      </c>
      <c r="DU35" s="79"/>
      <c r="DV35" s="77" t="str">
        <f>IFERROR(IF(Employee!AA31="","",IF(OR(COUNTIF(Holidays,Employee!AA31)&gt;0,DV$14="h"),"h","")),"")</f>
        <v/>
      </c>
      <c r="DW35" s="77" t="str">
        <f>IFERROR(IF(Employee!AB31="","",IF(OR(COUNTIF(Holidays,Employee!AB31)&gt;0,DW$14="h"),"h","")),"")</f>
        <v/>
      </c>
      <c r="DX35" s="77" t="str">
        <f>IFERROR(IF(Employee!AC31="","",IF(OR(COUNTIF(Holidays,Employee!AC31)&gt;0,DX$14="h"),"h","")),"")</f>
        <v/>
      </c>
      <c r="DY35" s="77" t="str">
        <f>IFERROR(IF(Employee!AD31="","",IF(OR(COUNTIF(Holidays,Employee!AD31)&gt;0,DY$14="h"),"h","")),"")</f>
        <v/>
      </c>
      <c r="DZ35" s="77" t="str">
        <f>IFERROR(IF(Employee!AE31="","",IF(OR(COUNTIF(Holidays,Employee!AE31)&gt;0,DZ$14="h"),"h","")),"")</f>
        <v/>
      </c>
      <c r="EA35" s="77" t="str">
        <f>IFERROR(IF(Employee!AF31="","",IF(OR(COUNTIF(Holidays,Employee!AF31)&gt;0,EA$14="h"),"h","")),"")</f>
        <v>h</v>
      </c>
      <c r="EB35" s="77" t="str">
        <f>IFERROR(IF(Employee!AG31="","",IF(OR(COUNTIF(Holidays,Employee!AG31)&gt;0,EB$14="h"),"h","")),"")</f>
        <v>h</v>
      </c>
      <c r="EC35" s="15"/>
      <c r="ED35" s="16">
        <v>3</v>
      </c>
      <c r="EE35" s="16" t="str">
        <f>IFERROR(IF(Dashboard!L22="","",Dashboard!L22),"")</f>
        <v>Unpaid Leave</v>
      </c>
      <c r="EF35" s="16">
        <v>0</v>
      </c>
      <c r="EG35" s="16">
        <f ca="1">IFERROR(IF(INDEX(Dashboard!$M$20:$M$26,Calc!$ED35)="No",0,SUM(OFFSET($EF$13,$ED35,0,1,EG$32-StartYear))-SUM(OFFSET($EF$22,$ED35,0,1,EG$32-StartYear))),"")</f>
        <v>30</v>
      </c>
      <c r="EH35" s="16">
        <f ca="1">IFERROR(IF(INDEX(Dashboard!$M$20:$M$26,Calc!$ED35)="No",0,SUM(OFFSET($EF$13,$ED35,0,1,EH$32-StartYear))-SUM(OFFSET($EF$22,$ED35,0,1,EH$32-StartYear))),"")</f>
        <v>30</v>
      </c>
      <c r="EI35" s="16">
        <f ca="1">IFERROR(IF(INDEX(Dashboard!$M$20:$M$26,Calc!$ED35)="No",0,SUM(OFFSET($EF$13,$ED35,0,1,EI$32-StartYear))-SUM(OFFSET($EF$22,$ED35,0,1,EI$32-StartYear))),"")</f>
        <v>30</v>
      </c>
      <c r="EJ35" s="16">
        <f ca="1">IFERROR(IF(INDEX(Dashboard!$M$20:$M$26,Calc!$ED35)="No",0,SUM(OFFSET($EF$13,$ED35,0,1,EJ$32-StartYear))-SUM(OFFSET($EF$22,$ED35,0,1,EJ$32-StartYear))),"")</f>
        <v>30</v>
      </c>
      <c r="EK35" s="16">
        <f ca="1">IFERROR(IF(INDEX(Dashboard!$M$20:$M$26,Calc!$ED35)="No",0,SUM(OFFSET($EF$13,$ED35,0,1,EK$32-StartYear))-SUM(OFFSET($EF$22,$ED35,0,1,EK$32-StartYear))),"")</f>
        <v>30</v>
      </c>
      <c r="EL35" s="16">
        <f ca="1">IFERROR(IF(INDEX(Dashboard!$M$20:$M$26,Calc!$ED35)="No",0,SUM(OFFSET($EF$13,$ED35,0,1,EL$32-StartYear))-SUM(OFFSET($EF$22,$ED35,0,1,EL$32-StartYear))),"")</f>
        <v>30</v>
      </c>
      <c r="EM35" s="16">
        <f ca="1">IFERROR(IF(INDEX(Dashboard!$M$20:$M$26,Calc!$ED35)="No",0,SUM(OFFSET($EF$13,$ED35,0,1,EM$32-StartYear))-SUM(OFFSET($EF$22,$ED35,0,1,EM$32-StartYear))),"")</f>
        <v>30</v>
      </c>
      <c r="EN35" s="16">
        <f ca="1">IFERROR(IF(INDEX(Dashboard!$M$20:$M$26,Calc!$ED35)="No",0,SUM(OFFSET($EF$13,$ED35,0,1,EN$32-StartYear))-SUM(OFFSET($EF$22,$ED35,0,1,EN$32-StartYear))),"")</f>
        <v>30</v>
      </c>
      <c r="EO35" s="16">
        <f ca="1">IFERROR(IF(INDEX(Dashboard!$M$20:$M$26,Calc!$ED35)="No",0,SUM(OFFSET($EF$13,$ED35,0,1,EO$32-StartYear))-SUM(OFFSET($EF$22,$ED35,0,1,EO$32-StartYear))),"")</f>
        <v>30</v>
      </c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16">
        <v>7</v>
      </c>
      <c r="FB35" s="66" t="s">
        <v>62</v>
      </c>
      <c r="FC35" s="16" t="str">
        <f>Dashboard!H25</f>
        <v>Sat</v>
      </c>
      <c r="FD35" s="16">
        <f>IFERROR(IF(INDEX(Dashboard!$I$20:$I$26,MATCH(Calc!FC35,Dashboard!$H$20:$H$26,0))="No",1,0),"")</f>
        <v>1</v>
      </c>
      <c r="FE35" s="15"/>
      <c r="FF35" s="16">
        <v>23</v>
      </c>
      <c r="FG35" s="16"/>
      <c r="FH35" s="16"/>
      <c r="FI35" s="15"/>
      <c r="FJ35" s="68" t="str">
        <f>IF(Dashboard!F42="","",Dashboard!F42)</f>
        <v/>
      </c>
    </row>
    <row r="36" spans="2:166" ht="15" customHeight="1" x14ac:dyDescent="0.25">
      <c r="B36" s="88"/>
      <c r="C36" s="88"/>
      <c r="D36" s="115"/>
      <c r="E36" s="115"/>
      <c r="F36" s="115"/>
      <c r="G36" s="115"/>
      <c r="H36" s="115"/>
      <c r="I36" s="523"/>
      <c r="J36" s="523"/>
      <c r="K36" s="115"/>
      <c r="L36" s="524"/>
      <c r="M36" s="524"/>
      <c r="N36" s="524"/>
      <c r="O36" s="524"/>
      <c r="P36" s="524"/>
      <c r="Q36" s="524"/>
      <c r="R36" s="524"/>
      <c r="S36" s="525"/>
      <c r="T36" s="526"/>
      <c r="U36" s="115"/>
      <c r="V36" s="526"/>
      <c r="W36" s="115"/>
      <c r="X36" s="115"/>
      <c r="Y36" s="115"/>
      <c r="Z36" s="527"/>
      <c r="AA36" s="527"/>
      <c r="AB36" s="15"/>
      <c r="AC36" s="88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526"/>
      <c r="BL36" s="526"/>
      <c r="BM36" s="526"/>
      <c r="BN36" s="526"/>
      <c r="BO36" s="526"/>
      <c r="BP36" s="526"/>
      <c r="BQ36" s="526"/>
      <c r="BR36" s="526"/>
      <c r="BS36" s="526"/>
      <c r="BT36" s="526"/>
      <c r="BU36" s="526"/>
      <c r="BV36" s="526"/>
      <c r="BW36" s="526"/>
      <c r="BX36" s="526"/>
      <c r="BY36" s="526"/>
      <c r="BZ36" s="526"/>
      <c r="CA36" s="526"/>
      <c r="CB36" s="526"/>
      <c r="CC36" s="526"/>
      <c r="CD36" s="526"/>
      <c r="CE36" s="526"/>
      <c r="CF36" s="526"/>
      <c r="CG36" s="526"/>
      <c r="CH36" s="526"/>
      <c r="CI36" s="526"/>
      <c r="CJ36" s="526"/>
      <c r="CK36" s="526"/>
      <c r="CL36" s="526"/>
      <c r="CM36" s="526"/>
      <c r="CN36" s="526"/>
      <c r="CO36" s="526"/>
      <c r="CP36" s="15"/>
      <c r="CQ36" s="15"/>
      <c r="CR36" s="15"/>
      <c r="CS36" s="15"/>
      <c r="CT36" s="88"/>
      <c r="CU36" s="88"/>
      <c r="CV36" s="88"/>
      <c r="CW36" s="15"/>
      <c r="CX36" s="77" t="str">
        <f>IFERROR(IF(Employee!C32="","",IF(OR(COUNTIF(Holidays,Employee!C32)&gt;0,CX$14="h"),"h","")),"")</f>
        <v>h</v>
      </c>
      <c r="CY36" s="316" t="str">
        <f>IFERROR(IF(Employee!D32="","",IF(OR(COUNTIF(Holidays,Employee!D32)&gt;0,CY$14="h"),"h","")),"")</f>
        <v/>
      </c>
      <c r="CZ36" s="316" t="str">
        <f>IFERROR(IF(Employee!E32="","",IF(OR(COUNTIF(Holidays,Employee!E32)&gt;0,CZ$14="h"),"h","")),"")</f>
        <v/>
      </c>
      <c r="DA36" s="317" t="str">
        <f>IFERROR(IF(Employee!F32="","",IF(OR(COUNTIF(Holidays,Employee!F32)&gt;0,DA$14="h"),"h","")),"")</f>
        <v/>
      </c>
      <c r="DB36" s="77" t="str">
        <f>IFERROR(IF(Employee!G32="","",IF(OR(COUNTIF(Holidays,Employee!G32)&gt;0,DB$14="h"),"h","")),"")</f>
        <v/>
      </c>
      <c r="DC36" s="77" t="str">
        <f>IFERROR(IF(Employee!H32="","",IF(OR(COUNTIF(Holidays,Employee!H32)&gt;0,DC$14="h"),"h","")),"")</f>
        <v>h</v>
      </c>
      <c r="DD36" s="77" t="str">
        <f>IFERROR(IF(Employee!I32="","",IF(OR(COUNTIF(Holidays,Employee!I32)&gt;0,DD$14="h"),"h","")),"")</f>
        <v>h</v>
      </c>
      <c r="DE36" s="78"/>
      <c r="DF36" s="77" t="str">
        <f>IFERROR(IF(Employee!K32="","",IF(OR(COUNTIF(Holidays,Employee!K32)&gt;0,DF$14="h"),"h","")),"")</f>
        <v/>
      </c>
      <c r="DG36" s="77" t="str">
        <f>IFERROR(IF(Employee!L32="","",IF(OR(COUNTIF(Holidays,Employee!L32)&gt;0,DG$14="h"),"h","")),"")</f>
        <v/>
      </c>
      <c r="DH36" s="77" t="str">
        <f>IFERROR(IF(Employee!M32="","",IF(OR(COUNTIF(Holidays,Employee!M32)&gt;0,DH$14="h"),"h","")),"")</f>
        <v/>
      </c>
      <c r="DI36" s="77" t="str">
        <f>IFERROR(IF(Employee!N32="","",IF(OR(COUNTIF(Holidays,Employee!N32)&gt;0,DI$14="h"),"h","")),"")</f>
        <v/>
      </c>
      <c r="DJ36" s="77" t="str">
        <f>IFERROR(IF(Employee!O32="","",IF(OR(COUNTIF(Holidays,Employee!O32)&gt;0,DJ$14="h"),"h","")),"")</f>
        <v/>
      </c>
      <c r="DK36" s="77" t="str">
        <f>IFERROR(IF(Employee!P32="","",IF(OR(COUNTIF(Holidays,Employee!P32)&gt;0,DK$14="h"),"h","")),"")</f>
        <v>h</v>
      </c>
      <c r="DL36" s="77" t="str">
        <f>IFERROR(IF(Employee!Q32="","",IF(OR(COUNTIF(Holidays,Employee!Q32)&gt;0,DL$14="h"),"h","")),"")</f>
        <v>h</v>
      </c>
      <c r="DM36" s="78"/>
      <c r="DN36" s="77" t="str">
        <f>IFERROR(IF(Employee!S32="","",IF(OR(COUNTIF(Holidays,Employee!S32)&gt;0,DN$14="h"),"h","")),"")</f>
        <v/>
      </c>
      <c r="DO36" s="77" t="str">
        <f>IFERROR(IF(Employee!T32="","",IF(OR(COUNTIF(Holidays,Employee!T32)&gt;0,DO$14="h"),"h","")),"")</f>
        <v/>
      </c>
      <c r="DP36" s="77" t="str">
        <f>IFERROR(IF(Employee!U32="","",IF(OR(COUNTIF(Holidays,Employee!U32)&gt;0,DP$14="h"),"h","")),"")</f>
        <v/>
      </c>
      <c r="DQ36" s="77" t="str">
        <f>IFERROR(IF(Employee!V32="","",IF(OR(COUNTIF(Holidays,Employee!V32)&gt;0,DQ$14="h"),"h","")),"")</f>
        <v/>
      </c>
      <c r="DR36" s="77" t="str">
        <f>IFERROR(IF(Employee!W32="","",IF(OR(COUNTIF(Holidays,Employee!W32)&gt;0,DR$14="h"),"h","")),"")</f>
        <v/>
      </c>
      <c r="DS36" s="77" t="str">
        <f>IFERROR(IF(Employee!X32="","",IF(OR(COUNTIF(Holidays,Employee!X32)&gt;0,DS$14="h"),"h","")),"")</f>
        <v>h</v>
      </c>
      <c r="DT36" s="77" t="str">
        <f>IFERROR(IF(Employee!Y32="","",IF(OR(COUNTIF(Holidays,Employee!Y32)&gt;0,DT$14="h"),"h","")),"")</f>
        <v>h</v>
      </c>
      <c r="DU36" s="79"/>
      <c r="DV36" s="77" t="str">
        <f>IFERROR(IF(Employee!AA32="","",IF(OR(COUNTIF(Holidays,Employee!AA32)&gt;0,DV$14="h"),"h","")),"")</f>
        <v/>
      </c>
      <c r="DW36" s="77" t="str">
        <f>IFERROR(IF(Employee!AB32="","",IF(OR(COUNTIF(Holidays,Employee!AB32)&gt;0,DW$14="h"),"h","")),"")</f>
        <v/>
      </c>
      <c r="DX36" s="77" t="str">
        <f>IFERROR(IF(Employee!AC32="","",IF(OR(COUNTIF(Holidays,Employee!AC32)&gt;0,DX$14="h"),"h","")),"")</f>
        <v/>
      </c>
      <c r="DY36" s="77" t="str">
        <f>IFERROR(IF(Employee!AD32="","",IF(OR(COUNTIF(Holidays,Employee!AD32)&gt;0,DY$14="h"),"h","")),"")</f>
        <v/>
      </c>
      <c r="DZ36" s="77" t="str">
        <f>IFERROR(IF(Employee!AE32="","",IF(OR(COUNTIF(Holidays,Employee!AE32)&gt;0,DZ$14="h"),"h","")),"")</f>
        <v/>
      </c>
      <c r="EA36" s="77" t="str">
        <f>IFERROR(IF(Employee!AF32="","",IF(OR(COUNTIF(Holidays,Employee!AF32)&gt;0,EA$14="h"),"h","")),"")</f>
        <v>h</v>
      </c>
      <c r="EB36" s="77" t="str">
        <f>IFERROR(IF(Employee!AG32="","",IF(OR(COUNTIF(Holidays,Employee!AG32)&gt;0,EB$14="h"),"h","")),"")</f>
        <v>h</v>
      </c>
      <c r="EC36" s="15"/>
      <c r="ED36" s="16">
        <v>4</v>
      </c>
      <c r="EE36" s="16" t="str">
        <f>IFERROR(IF(Dashboard!L23="","",Dashboard!L23),"")</f>
        <v>Other</v>
      </c>
      <c r="EF36" s="16">
        <v>0</v>
      </c>
      <c r="EG36" s="16">
        <f ca="1">IFERROR(IF(INDEX(Dashboard!$M$20:$M$26,Calc!$ED36)="No",0,SUM(OFFSET($EF$13,$ED36,0,1,EG$32-StartYear))-SUM(OFFSET($EF$22,$ED36,0,1,EG$32-StartYear))),"")</f>
        <v>2.5</v>
      </c>
      <c r="EH36" s="16">
        <f ca="1">IFERROR(IF(INDEX(Dashboard!$M$20:$M$26,Calc!$ED36)="No",0,SUM(OFFSET($EF$13,$ED36,0,1,EH$32-StartYear))-SUM(OFFSET($EF$22,$ED36,0,1,EH$32-StartYear))),"")</f>
        <v>2.5</v>
      </c>
      <c r="EI36" s="16">
        <f ca="1">IFERROR(IF(INDEX(Dashboard!$M$20:$M$26,Calc!$ED36)="No",0,SUM(OFFSET($EF$13,$ED36,0,1,EI$32-StartYear))-SUM(OFFSET($EF$22,$ED36,0,1,EI$32-StartYear))),"")</f>
        <v>2.5</v>
      </c>
      <c r="EJ36" s="16">
        <f ca="1">IFERROR(IF(INDEX(Dashboard!$M$20:$M$26,Calc!$ED36)="No",0,SUM(OFFSET($EF$13,$ED36,0,1,EJ$32-StartYear))-SUM(OFFSET($EF$22,$ED36,0,1,EJ$32-StartYear))),"")</f>
        <v>2.5</v>
      </c>
      <c r="EK36" s="16">
        <f ca="1">IFERROR(IF(INDEX(Dashboard!$M$20:$M$26,Calc!$ED36)="No",0,SUM(OFFSET($EF$13,$ED36,0,1,EK$32-StartYear))-SUM(OFFSET($EF$22,$ED36,0,1,EK$32-StartYear))),"")</f>
        <v>2.5</v>
      </c>
      <c r="EL36" s="16">
        <f ca="1">IFERROR(IF(INDEX(Dashboard!$M$20:$M$26,Calc!$ED36)="No",0,SUM(OFFSET($EF$13,$ED36,0,1,EL$32-StartYear))-SUM(OFFSET($EF$22,$ED36,0,1,EL$32-StartYear))),"")</f>
        <v>2.5</v>
      </c>
      <c r="EM36" s="16">
        <f ca="1">IFERROR(IF(INDEX(Dashboard!$M$20:$M$26,Calc!$ED36)="No",0,SUM(OFFSET($EF$13,$ED36,0,1,EM$32-StartYear))-SUM(OFFSET($EF$22,$ED36,0,1,EM$32-StartYear))),"")</f>
        <v>2.5</v>
      </c>
      <c r="EN36" s="16">
        <f ca="1">IFERROR(IF(INDEX(Dashboard!$M$20:$M$26,Calc!$ED36)="No",0,SUM(OFFSET($EF$13,$ED36,0,1,EN$32-StartYear))-SUM(OFFSET($EF$22,$ED36,0,1,EN$32-StartYear))),"")</f>
        <v>2.5</v>
      </c>
      <c r="EO36" s="16">
        <f ca="1">IFERROR(IF(INDEX(Dashboard!$M$20:$M$26,Calc!$ED36)="No",0,SUM(OFFSET($EF$13,$ED36,0,1,EO$32-StartYear))-SUM(OFFSET($EF$22,$ED36,0,1,EO$32-StartYear))),"")</f>
        <v>2.5</v>
      </c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108" t="s">
        <v>186</v>
      </c>
      <c r="FB36" s="110"/>
      <c r="FC36" s="142"/>
      <c r="FD36" s="16" t="str">
        <f>IFERROR(FD30&amp;FD31&amp;FD32&amp;FD33&amp;FD34&amp;FD35&amp;FD29,"")</f>
        <v>0000011</v>
      </c>
      <c r="FE36" s="15"/>
      <c r="FF36" s="16">
        <v>24</v>
      </c>
      <c r="FG36" s="16"/>
      <c r="FH36" s="16"/>
      <c r="FI36" s="15"/>
      <c r="FJ36" s="68" t="str">
        <f>IF(Dashboard!F43="","",Dashboard!F43)</f>
        <v/>
      </c>
    </row>
    <row r="37" spans="2:166" ht="15" customHeight="1" x14ac:dyDescent="0.25">
      <c r="B37" s="88"/>
      <c r="C37" s="88"/>
      <c r="D37" s="115"/>
      <c r="E37" s="115"/>
      <c r="F37" s="115"/>
      <c r="G37" s="115"/>
      <c r="H37" s="115"/>
      <c r="I37" s="523"/>
      <c r="J37" s="523"/>
      <c r="K37" s="115"/>
      <c r="L37" s="524"/>
      <c r="M37" s="524"/>
      <c r="N37" s="524"/>
      <c r="O37" s="524"/>
      <c r="P37" s="524"/>
      <c r="Q37" s="524"/>
      <c r="R37" s="524"/>
      <c r="S37" s="525"/>
      <c r="T37" s="526"/>
      <c r="U37" s="115"/>
      <c r="V37" s="526"/>
      <c r="W37" s="115"/>
      <c r="X37" s="115"/>
      <c r="Y37" s="115"/>
      <c r="Z37" s="527"/>
      <c r="AA37" s="527"/>
      <c r="AB37" s="15"/>
      <c r="AC37" s="88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526"/>
      <c r="BL37" s="526"/>
      <c r="BM37" s="526"/>
      <c r="BN37" s="526"/>
      <c r="BO37" s="526"/>
      <c r="BP37" s="526"/>
      <c r="BQ37" s="526"/>
      <c r="BR37" s="526"/>
      <c r="BS37" s="526"/>
      <c r="BT37" s="526"/>
      <c r="BU37" s="526"/>
      <c r="BV37" s="526"/>
      <c r="BW37" s="526"/>
      <c r="BX37" s="526"/>
      <c r="BY37" s="526"/>
      <c r="BZ37" s="526"/>
      <c r="CA37" s="526"/>
      <c r="CB37" s="526"/>
      <c r="CC37" s="526"/>
      <c r="CD37" s="526"/>
      <c r="CE37" s="526"/>
      <c r="CF37" s="526"/>
      <c r="CG37" s="526"/>
      <c r="CH37" s="526"/>
      <c r="CI37" s="526"/>
      <c r="CJ37" s="526"/>
      <c r="CK37" s="526"/>
      <c r="CL37" s="526"/>
      <c r="CM37" s="526"/>
      <c r="CN37" s="526"/>
      <c r="CO37" s="526"/>
      <c r="CP37" s="15"/>
      <c r="CQ37" s="15"/>
      <c r="CR37" s="15"/>
      <c r="CS37" s="15"/>
      <c r="CT37" s="88"/>
      <c r="CU37" s="88"/>
      <c r="CV37" s="88"/>
      <c r="CW37" s="15"/>
      <c r="CX37" s="77" t="str">
        <f>IFERROR(IF(Employee!C33="","",IF(OR(COUNTIF(Holidays,Employee!C33)&gt;0,CX$14="h"),"h","")),"")</f>
        <v/>
      </c>
      <c r="CY37" s="316" t="str">
        <f>IFERROR(IF(Employee!D33="","",IF(OR(COUNTIF(Holidays,Employee!D33)&gt;0,CY$14="h"),"h","")),"")</f>
        <v/>
      </c>
      <c r="CZ37" s="316" t="str">
        <f>IFERROR(IF(Employee!E33="","",IF(OR(COUNTIF(Holidays,Employee!E33)&gt;0,CZ$14="h"),"h","")),"")</f>
        <v/>
      </c>
      <c r="DA37" s="317" t="str">
        <f>IFERROR(IF(Employee!F33="","",IF(OR(COUNTIF(Holidays,Employee!F33)&gt;0,DA$14="h"),"h","")),"")</f>
        <v/>
      </c>
      <c r="DB37" s="77" t="str">
        <f>IFERROR(IF(Employee!G33="","",IF(OR(COUNTIF(Holidays,Employee!G33)&gt;0,DB$14="h"),"h","")),"")</f>
        <v/>
      </c>
      <c r="DC37" s="77" t="str">
        <f>IFERROR(IF(Employee!H33="","",IF(OR(COUNTIF(Holidays,Employee!H33)&gt;0,DC$14="h"),"h","")),"")</f>
        <v>h</v>
      </c>
      <c r="DD37" s="77" t="str">
        <f>IFERROR(IF(Employee!I33="","",IF(OR(COUNTIF(Holidays,Employee!I33)&gt;0,DD$14="h"),"h","")),"")</f>
        <v>h</v>
      </c>
      <c r="DE37" s="78"/>
      <c r="DF37" s="77" t="str">
        <f>IFERROR(IF(Employee!K33="","",IF(OR(COUNTIF(Holidays,Employee!K33)&gt;0,DF$14="h"),"h","")),"")</f>
        <v/>
      </c>
      <c r="DG37" s="77" t="str">
        <f>IFERROR(IF(Employee!L33="","",IF(OR(COUNTIF(Holidays,Employee!L33)&gt;0,DG$14="h"),"h","")),"")</f>
        <v/>
      </c>
      <c r="DH37" s="77" t="str">
        <f>IFERROR(IF(Employee!M33="","",IF(OR(COUNTIF(Holidays,Employee!M33)&gt;0,DH$14="h"),"h","")),"")</f>
        <v/>
      </c>
      <c r="DI37" s="77" t="str">
        <f>IFERROR(IF(Employee!N33="","",IF(OR(COUNTIF(Holidays,Employee!N33)&gt;0,DI$14="h"),"h","")),"")</f>
        <v/>
      </c>
      <c r="DJ37" s="77" t="str">
        <f>IFERROR(IF(Employee!O33="","",IF(OR(COUNTIF(Holidays,Employee!O33)&gt;0,DJ$14="h"),"h","")),"")</f>
        <v/>
      </c>
      <c r="DK37" s="77" t="str">
        <f>IFERROR(IF(Employee!P33="","",IF(OR(COUNTIF(Holidays,Employee!P33)&gt;0,DK$14="h"),"h","")),"")</f>
        <v>h</v>
      </c>
      <c r="DL37" s="77" t="str">
        <f>IFERROR(IF(Employee!Q33="","",IF(OR(COUNTIF(Holidays,Employee!Q33)&gt;0,DL$14="h"),"h","")),"")</f>
        <v>h</v>
      </c>
      <c r="DM37" s="78"/>
      <c r="DN37" s="77" t="str">
        <f>IFERROR(IF(Employee!S33="","",IF(OR(COUNTIF(Holidays,Employee!S33)&gt;0,DN$14="h"),"h","")),"")</f>
        <v/>
      </c>
      <c r="DO37" s="77" t="str">
        <f>IFERROR(IF(Employee!T33="","",IF(OR(COUNTIF(Holidays,Employee!T33)&gt;0,DO$14="h"),"h","")),"")</f>
        <v/>
      </c>
      <c r="DP37" s="77" t="str">
        <f>IFERROR(IF(Employee!U33="","",IF(OR(COUNTIF(Holidays,Employee!U33)&gt;0,DP$14="h"),"h","")),"")</f>
        <v/>
      </c>
      <c r="DQ37" s="77" t="str">
        <f>IFERROR(IF(Employee!V33="","",IF(OR(COUNTIF(Holidays,Employee!V33)&gt;0,DQ$14="h"),"h","")),"")</f>
        <v/>
      </c>
      <c r="DR37" s="77" t="str">
        <f>IFERROR(IF(Employee!W33="","",IF(OR(COUNTIF(Holidays,Employee!W33)&gt;0,DR$14="h"),"h","")),"")</f>
        <v/>
      </c>
      <c r="DS37" s="77" t="str">
        <f>IFERROR(IF(Employee!X33="","",IF(OR(COUNTIF(Holidays,Employee!X33)&gt;0,DS$14="h"),"h","")),"")</f>
        <v>h</v>
      </c>
      <c r="DT37" s="77" t="str">
        <f>IFERROR(IF(Employee!Y33="","",IF(OR(COUNTIF(Holidays,Employee!Y33)&gt;0,DT$14="h"),"h","")),"")</f>
        <v>h</v>
      </c>
      <c r="DU37" s="79"/>
      <c r="DV37" s="77" t="str">
        <f>IFERROR(IF(Employee!AA33="","",IF(OR(COUNTIF(Holidays,Employee!AA33)&gt;0,DV$14="h"),"h","")),"")</f>
        <v/>
      </c>
      <c r="DW37" s="77" t="str">
        <f>IFERROR(IF(Employee!AB33="","",IF(OR(COUNTIF(Holidays,Employee!AB33)&gt;0,DW$14="h"),"h","")),"")</f>
        <v/>
      </c>
      <c r="DX37" s="77" t="str">
        <f>IFERROR(IF(Employee!AC33="","",IF(OR(COUNTIF(Holidays,Employee!AC33)&gt;0,DX$14="h"),"h","")),"")</f>
        <v/>
      </c>
      <c r="DY37" s="77" t="str">
        <f>IFERROR(IF(Employee!AD33="","",IF(OR(COUNTIF(Holidays,Employee!AD33)&gt;0,DY$14="h"),"h","")),"")</f>
        <v/>
      </c>
      <c r="DZ37" s="77" t="str">
        <f>IFERROR(IF(Employee!AE33="","",IF(OR(COUNTIF(Holidays,Employee!AE33)&gt;0,DZ$14="h"),"h","")),"")</f>
        <v/>
      </c>
      <c r="EA37" s="77" t="str">
        <f>IFERROR(IF(Employee!AF33="","",IF(OR(COUNTIF(Holidays,Employee!AF33)&gt;0,EA$14="h"),"h","")),"")</f>
        <v>h</v>
      </c>
      <c r="EB37" s="77" t="str">
        <f>IFERROR(IF(Employee!AG33="","",IF(OR(COUNTIF(Holidays,Employee!AG33)&gt;0,EB$14="h"),"h","")),"")</f>
        <v>h</v>
      </c>
      <c r="EC37" s="15"/>
      <c r="ED37" s="16">
        <v>5</v>
      </c>
      <c r="EE37" s="16" t="str">
        <f>IFERROR(IF(Dashboard!L24="","",Dashboard!L24),"")</f>
        <v>Remotely Working</v>
      </c>
      <c r="EF37" s="16">
        <v>0</v>
      </c>
      <c r="EG37" s="16">
        <f ca="1">IFERROR(IF(INDEX(Dashboard!$M$20:$M$26,Calc!$ED37)="No",0,SUM(OFFSET($EF$13,$ED37,0,1,EG$32-StartYear))-SUM(OFFSET($EF$22,$ED37,0,1,EG$32-StartYear))),"")</f>
        <v>0</v>
      </c>
      <c r="EH37" s="16">
        <f ca="1">IFERROR(IF(INDEX(Dashboard!$M$20:$M$26,Calc!$ED37)="No",0,SUM(OFFSET($EF$13,$ED37,0,1,EH$32-StartYear))-SUM(OFFSET($EF$22,$ED37,0,1,EH$32-StartYear))),"")</f>
        <v>0</v>
      </c>
      <c r="EI37" s="16">
        <f ca="1">IFERROR(IF(INDEX(Dashboard!$M$20:$M$26,Calc!$ED37)="No",0,SUM(OFFSET($EF$13,$ED37,0,1,EI$32-StartYear))-SUM(OFFSET($EF$22,$ED37,0,1,EI$32-StartYear))),"")</f>
        <v>0</v>
      </c>
      <c r="EJ37" s="16">
        <f ca="1">IFERROR(IF(INDEX(Dashboard!$M$20:$M$26,Calc!$ED37)="No",0,SUM(OFFSET($EF$13,$ED37,0,1,EJ$32-StartYear))-SUM(OFFSET($EF$22,$ED37,0,1,EJ$32-StartYear))),"")</f>
        <v>0</v>
      </c>
      <c r="EK37" s="16">
        <f ca="1">IFERROR(IF(INDEX(Dashboard!$M$20:$M$26,Calc!$ED37)="No",0,SUM(OFFSET($EF$13,$ED37,0,1,EK$32-StartYear))-SUM(OFFSET($EF$22,$ED37,0,1,EK$32-StartYear))),"")</f>
        <v>0</v>
      </c>
      <c r="EL37" s="16">
        <f ca="1">IFERROR(IF(INDEX(Dashboard!$M$20:$M$26,Calc!$ED37)="No",0,SUM(OFFSET($EF$13,$ED37,0,1,EL$32-StartYear))-SUM(OFFSET($EF$22,$ED37,0,1,EL$32-StartYear))),"")</f>
        <v>0</v>
      </c>
      <c r="EM37" s="16">
        <f ca="1">IFERROR(IF(INDEX(Dashboard!$M$20:$M$26,Calc!$ED37)="No",0,SUM(OFFSET($EF$13,$ED37,0,1,EM$32-StartYear))-SUM(OFFSET($EF$22,$ED37,0,1,EM$32-StartYear))),"")</f>
        <v>0</v>
      </c>
      <c r="EN37" s="16">
        <f ca="1">IFERROR(IF(INDEX(Dashboard!$M$20:$M$26,Calc!$ED37)="No",0,SUM(OFFSET($EF$13,$ED37,0,1,EN$32-StartYear))-SUM(OFFSET($EF$22,$ED37,0,1,EN$32-StartYear))),"")</f>
        <v>0</v>
      </c>
      <c r="EO37" s="16">
        <f ca="1">IFERROR(IF(INDEX(Dashboard!$M$20:$M$26,Calc!$ED37)="No",0,SUM(OFFSET($EF$13,$ED37,0,1,EO$32-StartYear))-SUM(OFFSET($EF$22,$ED37,0,1,EO$32-StartYear))),"")</f>
        <v>0</v>
      </c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15"/>
      <c r="FC37" s="15"/>
      <c r="FD37" s="15"/>
      <c r="FE37" s="15"/>
      <c r="FF37" s="16">
        <v>25</v>
      </c>
      <c r="FG37" s="16"/>
      <c r="FH37" s="16"/>
      <c r="FI37" s="15"/>
      <c r="FJ37" s="68" t="str">
        <f>IF(Dashboard!F44="","",Dashboard!F44)</f>
        <v/>
      </c>
    </row>
    <row r="38" spans="2:166" ht="15" customHeight="1" x14ac:dyDescent="0.25">
      <c r="B38" s="88"/>
      <c r="C38" s="88"/>
      <c r="D38" s="115"/>
      <c r="E38" s="115"/>
      <c r="F38" s="115"/>
      <c r="G38" s="115"/>
      <c r="H38" s="115"/>
      <c r="I38" s="523"/>
      <c r="J38" s="523"/>
      <c r="K38" s="115"/>
      <c r="L38" s="524"/>
      <c r="M38" s="524"/>
      <c r="N38" s="524"/>
      <c r="O38" s="524"/>
      <c r="P38" s="524"/>
      <c r="Q38" s="524"/>
      <c r="R38" s="524"/>
      <c r="S38" s="525"/>
      <c r="T38" s="526"/>
      <c r="U38" s="115"/>
      <c r="V38" s="526"/>
      <c r="W38" s="115"/>
      <c r="X38" s="115"/>
      <c r="Y38" s="115"/>
      <c r="Z38" s="527"/>
      <c r="AA38" s="527"/>
      <c r="AB38" s="15"/>
      <c r="AC38" s="88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526"/>
      <c r="BL38" s="526"/>
      <c r="BM38" s="526"/>
      <c r="BN38" s="526"/>
      <c r="BO38" s="526"/>
      <c r="BP38" s="526"/>
      <c r="BQ38" s="526"/>
      <c r="BR38" s="526"/>
      <c r="BS38" s="526"/>
      <c r="BT38" s="526"/>
      <c r="BU38" s="526"/>
      <c r="BV38" s="526"/>
      <c r="BW38" s="526"/>
      <c r="BX38" s="526"/>
      <c r="BY38" s="526"/>
      <c r="BZ38" s="526"/>
      <c r="CA38" s="526"/>
      <c r="CB38" s="526"/>
      <c r="CC38" s="526"/>
      <c r="CD38" s="526"/>
      <c r="CE38" s="526"/>
      <c r="CF38" s="526"/>
      <c r="CG38" s="526"/>
      <c r="CH38" s="526"/>
      <c r="CI38" s="526"/>
      <c r="CJ38" s="526"/>
      <c r="CK38" s="526"/>
      <c r="CL38" s="526"/>
      <c r="CM38" s="526"/>
      <c r="CN38" s="526"/>
      <c r="CO38" s="526"/>
      <c r="CP38" s="15"/>
      <c r="CQ38" s="15"/>
      <c r="CR38" s="15"/>
      <c r="CS38" s="15"/>
      <c r="CT38" s="88"/>
      <c r="CU38" s="88"/>
      <c r="CV38" s="88"/>
      <c r="CW38" s="15"/>
      <c r="CX38" s="77" t="str">
        <f>IFERROR(IF(Employee!C34="","",IF(OR(COUNTIF(Holidays,Employee!C34)&gt;0,CX$14="h"),"h","")),"")</f>
        <v/>
      </c>
      <c r="CY38" s="316" t="str">
        <f>IFERROR(IF(Employee!D34="","",IF(OR(COUNTIF(Holidays,Employee!D34)&gt;0,CY$14="h"),"h","")),"")</f>
        <v/>
      </c>
      <c r="CZ38" s="316" t="str">
        <f>IFERROR(IF(Employee!E34="","",IF(OR(COUNTIF(Holidays,Employee!E34)&gt;0,CZ$14="h"),"h","")),"")</f>
        <v/>
      </c>
      <c r="DA38" s="317" t="str">
        <f>IFERROR(IF(Employee!F34="","",IF(OR(COUNTIF(Holidays,Employee!F34)&gt;0,DA$14="h"),"h","")),"")</f>
        <v/>
      </c>
      <c r="DB38" s="77" t="str">
        <f>IFERROR(IF(Employee!G34="","",IF(OR(COUNTIF(Holidays,Employee!G34)&gt;0,DB$14="h"),"h","")),"")</f>
        <v/>
      </c>
      <c r="DC38" s="77" t="str">
        <f>IFERROR(IF(Employee!H34="","",IF(OR(COUNTIF(Holidays,Employee!H34)&gt;0,DC$14="h"),"h","")),"")</f>
        <v>h</v>
      </c>
      <c r="DD38" s="77" t="str">
        <f>IFERROR(IF(Employee!I34="","",IF(OR(COUNTIF(Holidays,Employee!I34)&gt;0,DD$14="h"),"h","")),"")</f>
        <v>h</v>
      </c>
      <c r="DE38" s="78"/>
      <c r="DF38" s="77" t="str">
        <f>IFERROR(IF(Employee!K34="","",IF(OR(COUNTIF(Holidays,Employee!K34)&gt;0,DF$14="h"),"h","")),"")</f>
        <v/>
      </c>
      <c r="DG38" s="77" t="str">
        <f>IFERROR(IF(Employee!L34="","",IF(OR(COUNTIF(Holidays,Employee!L34)&gt;0,DG$14="h"),"h","")),"")</f>
        <v/>
      </c>
      <c r="DH38" s="77" t="str">
        <f>IFERROR(IF(Employee!M34="","",IF(OR(COUNTIF(Holidays,Employee!M34)&gt;0,DH$14="h"),"h","")),"")</f>
        <v/>
      </c>
      <c r="DI38" s="77" t="str">
        <f>IFERROR(IF(Employee!N34="","",IF(OR(COUNTIF(Holidays,Employee!N34)&gt;0,DI$14="h"),"h","")),"")</f>
        <v/>
      </c>
      <c r="DJ38" s="77" t="str">
        <f>IFERROR(IF(Employee!O34="","",IF(OR(COUNTIF(Holidays,Employee!O34)&gt;0,DJ$14="h"),"h","")),"")</f>
        <v/>
      </c>
      <c r="DK38" s="77" t="str">
        <f>IFERROR(IF(Employee!P34="","",IF(OR(COUNTIF(Holidays,Employee!P34)&gt;0,DK$14="h"),"h","")),"")</f>
        <v>h</v>
      </c>
      <c r="DL38" s="77" t="str">
        <f>IFERROR(IF(Employee!Q34="","",IF(OR(COUNTIF(Holidays,Employee!Q34)&gt;0,DL$14="h"),"h","")),"")</f>
        <v>h</v>
      </c>
      <c r="DM38" s="78"/>
      <c r="DN38" s="77" t="str">
        <f>IFERROR(IF(Employee!S34="","",IF(OR(COUNTIF(Holidays,Employee!S34)&gt;0,DN$14="h"),"h","")),"")</f>
        <v/>
      </c>
      <c r="DO38" s="77" t="str">
        <f>IFERROR(IF(Employee!T34="","",IF(OR(COUNTIF(Holidays,Employee!T34)&gt;0,DO$14="h"),"h","")),"")</f>
        <v/>
      </c>
      <c r="DP38" s="77" t="str">
        <f>IFERROR(IF(Employee!U34="","",IF(OR(COUNTIF(Holidays,Employee!U34)&gt;0,DP$14="h"),"h","")),"")</f>
        <v/>
      </c>
      <c r="DQ38" s="77" t="str">
        <f>IFERROR(IF(Employee!V34="","",IF(OR(COUNTIF(Holidays,Employee!V34)&gt;0,DQ$14="h"),"h","")),"")</f>
        <v>h</v>
      </c>
      <c r="DR38" s="77" t="str">
        <f>IFERROR(IF(Employee!W34="","",IF(OR(COUNTIF(Holidays,Employee!W34)&gt;0,DR$14="h"),"h","")),"")</f>
        <v/>
      </c>
      <c r="DS38" s="77" t="str">
        <f>IFERROR(IF(Employee!X34="","",IF(OR(COUNTIF(Holidays,Employee!X34)&gt;0,DS$14="h"),"h","")),"")</f>
        <v>h</v>
      </c>
      <c r="DT38" s="77" t="str">
        <f>IFERROR(IF(Employee!Y34="","",IF(OR(COUNTIF(Holidays,Employee!Y34)&gt;0,DT$14="h"),"h","")),"")</f>
        <v>h</v>
      </c>
      <c r="DU38" s="79"/>
      <c r="DV38" s="77" t="str">
        <f>IFERROR(IF(Employee!AA34="","",IF(OR(COUNTIF(Holidays,Employee!AA34)&gt;0,DV$14="h"),"h","")),"")</f>
        <v/>
      </c>
      <c r="DW38" s="77" t="str">
        <f>IFERROR(IF(Employee!AB34="","",IF(OR(COUNTIF(Holidays,Employee!AB34)&gt;0,DW$14="h"),"h","")),"")</f>
        <v/>
      </c>
      <c r="DX38" s="77" t="str">
        <f>IFERROR(IF(Employee!AC34="","",IF(OR(COUNTIF(Holidays,Employee!AC34)&gt;0,DX$14="h"),"h","")),"")</f>
        <v/>
      </c>
      <c r="DY38" s="77" t="str">
        <f>IFERROR(IF(Employee!AD34="","",IF(OR(COUNTIF(Holidays,Employee!AD34)&gt;0,DY$14="h"),"h","")),"")</f>
        <v/>
      </c>
      <c r="DZ38" s="77" t="str">
        <f>IFERROR(IF(Employee!AE34="","",IF(OR(COUNTIF(Holidays,Employee!AE34)&gt;0,DZ$14="h"),"h","")),"")</f>
        <v/>
      </c>
      <c r="EA38" s="77" t="str">
        <f>IFERROR(IF(Employee!AF34="","",IF(OR(COUNTIF(Holidays,Employee!AF34)&gt;0,EA$14="h"),"h","")),"")</f>
        <v>h</v>
      </c>
      <c r="EB38" s="77" t="str">
        <f>IFERROR(IF(Employee!AG34="","",IF(OR(COUNTIF(Holidays,Employee!AG34)&gt;0,EB$14="h"),"h","")),"")</f>
        <v>h</v>
      </c>
      <c r="EC38" s="15"/>
      <c r="ED38" s="16">
        <v>6</v>
      </c>
      <c r="EE38" s="16" t="str">
        <f>IFERROR(IF(Dashboard!L25="","",Dashboard!L25),"")</f>
        <v/>
      </c>
      <c r="EF38" s="16">
        <v>0</v>
      </c>
      <c r="EG38" s="16">
        <f ca="1">IFERROR(IF(INDEX(Dashboard!$M$20:$M$26,Calc!$ED38)="No",0,SUM(OFFSET($EF$13,$ED38,0,1,EG$32-StartYear))-SUM(OFFSET($EF$22,$ED38,0,1,EG$32-StartYear))),"")</f>
        <v>0</v>
      </c>
      <c r="EH38" s="16">
        <f ca="1">IFERROR(IF(INDEX(Dashboard!$M$20:$M$26,Calc!$ED38)="No",0,SUM(OFFSET($EF$13,$ED38,0,1,EH$32-StartYear))-SUM(OFFSET($EF$22,$ED38,0,1,EH$32-StartYear))),"")</f>
        <v>0</v>
      </c>
      <c r="EI38" s="16">
        <f ca="1">IFERROR(IF(INDEX(Dashboard!$M$20:$M$26,Calc!$ED38)="No",0,SUM(OFFSET($EF$13,$ED38,0,1,EI$32-StartYear))-SUM(OFFSET($EF$22,$ED38,0,1,EI$32-StartYear))),"")</f>
        <v>0</v>
      </c>
      <c r="EJ38" s="16">
        <f ca="1">IFERROR(IF(INDEX(Dashboard!$M$20:$M$26,Calc!$ED38)="No",0,SUM(OFFSET($EF$13,$ED38,0,1,EJ$32-StartYear))-SUM(OFFSET($EF$22,$ED38,0,1,EJ$32-StartYear))),"")</f>
        <v>0</v>
      </c>
      <c r="EK38" s="16">
        <f ca="1">IFERROR(IF(INDEX(Dashboard!$M$20:$M$26,Calc!$ED38)="No",0,SUM(OFFSET($EF$13,$ED38,0,1,EK$32-StartYear))-SUM(OFFSET($EF$22,$ED38,0,1,EK$32-StartYear))),"")</f>
        <v>0</v>
      </c>
      <c r="EL38" s="16">
        <f ca="1">IFERROR(IF(INDEX(Dashboard!$M$20:$M$26,Calc!$ED38)="No",0,SUM(OFFSET($EF$13,$ED38,0,1,EL$32-StartYear))-SUM(OFFSET($EF$22,$ED38,0,1,EL$32-StartYear))),"")</f>
        <v>0</v>
      </c>
      <c r="EM38" s="16">
        <f ca="1">IFERROR(IF(INDEX(Dashboard!$M$20:$M$26,Calc!$ED38)="No",0,SUM(OFFSET($EF$13,$ED38,0,1,EM$32-StartYear))-SUM(OFFSET($EF$22,$ED38,0,1,EM$32-StartYear))),"")</f>
        <v>0</v>
      </c>
      <c r="EN38" s="16">
        <f ca="1">IFERROR(IF(INDEX(Dashboard!$M$20:$M$26,Calc!$ED38)="No",0,SUM(OFFSET($EF$13,$ED38,0,1,EN$32-StartYear))-SUM(OFFSET($EF$22,$ED38,0,1,EN$32-StartYear))),"")</f>
        <v>0</v>
      </c>
      <c r="EO38" s="16">
        <f ca="1">IFERROR(IF(INDEX(Dashboard!$M$20:$M$26,Calc!$ED38)="No",0,SUM(OFFSET($EF$13,$ED38,0,1,EO$32-StartYear))-SUM(OFFSET($EF$22,$ED38,0,1,EO$32-StartYear))),"")</f>
        <v>0</v>
      </c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B38" s="397" t="s">
        <v>79</v>
      </c>
      <c r="FC38" s="66">
        <f>IFERROR(COUNTIF(AD11:AD25,"?*"),"")</f>
        <v>10</v>
      </c>
      <c r="FD38" s="15"/>
      <c r="FE38" s="15"/>
      <c r="FF38" s="16">
        <v>26</v>
      </c>
      <c r="FG38" s="16"/>
      <c r="FH38" s="16"/>
      <c r="FI38" s="15"/>
      <c r="FJ38" s="68" t="str">
        <f>IF(Dashboard!F45="","",Dashboard!F45)</f>
        <v/>
      </c>
    </row>
    <row r="39" spans="2:166" ht="15" customHeight="1" x14ac:dyDescent="0.25">
      <c r="B39" s="88"/>
      <c r="C39" s="88"/>
      <c r="D39" s="115"/>
      <c r="E39" s="115"/>
      <c r="F39" s="115"/>
      <c r="G39" s="115"/>
      <c r="H39" s="115"/>
      <c r="I39" s="523"/>
      <c r="J39" s="523"/>
      <c r="K39" s="115"/>
      <c r="L39" s="524"/>
      <c r="M39" s="524"/>
      <c r="N39" s="524"/>
      <c r="O39" s="524"/>
      <c r="P39" s="524"/>
      <c r="Q39" s="524"/>
      <c r="R39" s="524"/>
      <c r="S39" s="525"/>
      <c r="T39" s="526"/>
      <c r="U39" s="115"/>
      <c r="V39" s="526"/>
      <c r="W39" s="115"/>
      <c r="X39" s="115"/>
      <c r="Y39" s="115"/>
      <c r="Z39" s="527"/>
      <c r="AA39" s="527"/>
      <c r="AB39" s="15"/>
      <c r="AC39" s="88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526"/>
      <c r="BL39" s="526"/>
      <c r="BM39" s="526"/>
      <c r="BN39" s="526"/>
      <c r="BO39" s="526"/>
      <c r="BP39" s="526"/>
      <c r="BQ39" s="526"/>
      <c r="BR39" s="526"/>
      <c r="BS39" s="526"/>
      <c r="BT39" s="526"/>
      <c r="BU39" s="526"/>
      <c r="BV39" s="526"/>
      <c r="BW39" s="526"/>
      <c r="BX39" s="526"/>
      <c r="BY39" s="526"/>
      <c r="BZ39" s="526"/>
      <c r="CA39" s="526"/>
      <c r="CB39" s="526"/>
      <c r="CC39" s="526"/>
      <c r="CD39" s="526"/>
      <c r="CE39" s="526"/>
      <c r="CF39" s="526"/>
      <c r="CG39" s="526"/>
      <c r="CH39" s="526"/>
      <c r="CI39" s="526"/>
      <c r="CJ39" s="526"/>
      <c r="CK39" s="526"/>
      <c r="CL39" s="526"/>
      <c r="CM39" s="526"/>
      <c r="CN39" s="526"/>
      <c r="CO39" s="526"/>
      <c r="CP39" s="15"/>
      <c r="CQ39" s="15"/>
      <c r="CR39" s="15"/>
      <c r="CS39" s="15"/>
      <c r="CT39" s="88"/>
      <c r="CU39" s="88"/>
      <c r="CV39" s="88"/>
      <c r="CW39" s="15"/>
      <c r="CX39" s="77" t="str">
        <f>IFERROR(IF(Employee!C35="","",IF(OR(COUNTIF(Holidays,Employee!C35)&gt;0,CX$14="h"),"h","")),"")</f>
        <v/>
      </c>
      <c r="CY39" s="316" t="str">
        <f>IFERROR(IF(Employee!D35="","",IF(OR(COUNTIF(Holidays,Employee!D35)&gt;0,CY$14="h"),"h","")),"")</f>
        <v/>
      </c>
      <c r="CZ39" s="316" t="str">
        <f>IFERROR(IF(Employee!E35="","",IF(OR(COUNTIF(Holidays,Employee!E35)&gt;0,CZ$14="h"),"h","")),"")</f>
        <v/>
      </c>
      <c r="DA39" s="317" t="str">
        <f>IFERROR(IF(Employee!F35="","",IF(OR(COUNTIF(Holidays,Employee!F35)&gt;0,DA$14="h"),"h","")),"")</f>
        <v/>
      </c>
      <c r="DB39" s="77" t="str">
        <f>IFERROR(IF(Employee!G35="","",IF(OR(COUNTIF(Holidays,Employee!G35)&gt;0,DB$14="h"),"h","")),"")</f>
        <v/>
      </c>
      <c r="DC39" s="77" t="str">
        <f>IFERROR(IF(Employee!H35="","",IF(OR(COUNTIF(Holidays,Employee!H35)&gt;0,DC$14="h"),"h","")),"")</f>
        <v/>
      </c>
      <c r="DD39" s="77" t="str">
        <f>IFERROR(IF(Employee!I35="","",IF(OR(COUNTIF(Holidays,Employee!I35)&gt;0,DD$14="h"),"h","")),"")</f>
        <v/>
      </c>
      <c r="DE39" s="78"/>
      <c r="DF39" s="77" t="str">
        <f>IFERROR(IF(Employee!K35="","",IF(OR(COUNTIF(Holidays,Employee!K35)&gt;0,DF$14="h"),"h","")),"")</f>
        <v/>
      </c>
      <c r="DG39" s="77" t="str">
        <f>IFERROR(IF(Employee!L35="","",IF(OR(COUNTIF(Holidays,Employee!L35)&gt;0,DG$14="h"),"h","")),"")</f>
        <v/>
      </c>
      <c r="DH39" s="77" t="str">
        <f>IFERROR(IF(Employee!M35="","",IF(OR(COUNTIF(Holidays,Employee!M35)&gt;0,DH$14="h"),"h","")),"")</f>
        <v/>
      </c>
      <c r="DI39" s="77" t="str">
        <f>IFERROR(IF(Employee!N35="","",IF(OR(COUNTIF(Holidays,Employee!N35)&gt;0,DI$14="h"),"h","")),"")</f>
        <v/>
      </c>
      <c r="DJ39" s="77" t="str">
        <f>IFERROR(IF(Employee!O35="","",IF(OR(COUNTIF(Holidays,Employee!O35)&gt;0,DJ$14="h"),"h","")),"")</f>
        <v/>
      </c>
      <c r="DK39" s="77" t="str">
        <f>IFERROR(IF(Employee!P35="","",IF(OR(COUNTIF(Holidays,Employee!P35)&gt;0,DK$14="h"),"h","")),"")</f>
        <v>h</v>
      </c>
      <c r="DL39" s="77" t="str">
        <f>IFERROR(IF(Employee!Q35="","",IF(OR(COUNTIF(Holidays,Employee!Q35)&gt;0,DL$14="h"),"h","")),"")</f>
        <v>h</v>
      </c>
      <c r="DM39" s="78"/>
      <c r="DN39" s="77" t="str">
        <f>IFERROR(IF(Employee!S35="","",IF(OR(COUNTIF(Holidays,Employee!S35)&gt;0,DN$14="h"),"h","")),"")</f>
        <v/>
      </c>
      <c r="DO39" s="77" t="str">
        <f>IFERROR(IF(Employee!T35="","",IF(OR(COUNTIF(Holidays,Employee!T35)&gt;0,DO$14="h"),"h","")),"")</f>
        <v/>
      </c>
      <c r="DP39" s="77" t="str">
        <f>IFERROR(IF(Employee!U35="","",IF(OR(COUNTIF(Holidays,Employee!U35)&gt;0,DP$14="h"),"h","")),"")</f>
        <v/>
      </c>
      <c r="DQ39" s="77" t="str">
        <f>IFERROR(IF(Employee!V35="","",IF(OR(COUNTIF(Holidays,Employee!V35)&gt;0,DQ$14="h"),"h","")),"")</f>
        <v/>
      </c>
      <c r="DR39" s="77" t="str">
        <f>IFERROR(IF(Employee!W35="","",IF(OR(COUNTIF(Holidays,Employee!W35)&gt;0,DR$14="h"),"h","")),"")</f>
        <v/>
      </c>
      <c r="DS39" s="77" t="str">
        <f>IFERROR(IF(Employee!X35="","",IF(OR(COUNTIF(Holidays,Employee!X35)&gt;0,DS$14="h"),"h","")),"")</f>
        <v/>
      </c>
      <c r="DT39" s="77" t="str">
        <f>IFERROR(IF(Employee!Y35="","",IF(OR(COUNTIF(Holidays,Employee!Y35)&gt;0,DT$14="h"),"h","")),"")</f>
        <v/>
      </c>
      <c r="DU39" s="79"/>
      <c r="DV39" s="77" t="str">
        <f>IFERROR(IF(Employee!AA35="","",IF(OR(COUNTIF(Holidays,Employee!AA35)&gt;0,DV$14="h"),"h","")),"")</f>
        <v>h</v>
      </c>
      <c r="DW39" s="77" t="str">
        <f>IFERROR(IF(Employee!AB35="","",IF(OR(COUNTIF(Holidays,Employee!AB35)&gt;0,DW$14="h"),"h","")),"")</f>
        <v/>
      </c>
      <c r="DX39" s="77" t="str">
        <f>IFERROR(IF(Employee!AC35="","",IF(OR(COUNTIF(Holidays,Employee!AC35)&gt;0,DX$14="h"),"h","")),"")</f>
        <v/>
      </c>
      <c r="DY39" s="77" t="str">
        <f>IFERROR(IF(Employee!AD35="","",IF(OR(COUNTIF(Holidays,Employee!AD35)&gt;0,DY$14="h"),"h","")),"")</f>
        <v/>
      </c>
      <c r="DZ39" s="77" t="str">
        <f>IFERROR(IF(Employee!AE35="","",IF(OR(COUNTIF(Holidays,Employee!AE35)&gt;0,DZ$14="h"),"h","")),"")</f>
        <v/>
      </c>
      <c r="EA39" s="77" t="str">
        <f>IFERROR(IF(Employee!AF35="","",IF(OR(COUNTIF(Holidays,Employee!AF35)&gt;0,EA$14="h"),"h","")),"")</f>
        <v>h</v>
      </c>
      <c r="EB39" s="77" t="str">
        <f>IFERROR(IF(Employee!AG35="","",IF(OR(COUNTIF(Holidays,Employee!AG35)&gt;0,EB$14="h"),"h","")),"")</f>
        <v/>
      </c>
      <c r="EC39" s="15"/>
      <c r="ED39" s="16">
        <v>7</v>
      </c>
      <c r="EE39" s="16" t="str">
        <f>IFERROR(IF(Dashboard!L26="","",Dashboard!L26),"")</f>
        <v/>
      </c>
      <c r="EF39" s="16">
        <v>0</v>
      </c>
      <c r="EG39" s="16">
        <f ca="1">IFERROR(IF(INDEX(Dashboard!$M$20:$M$26,Calc!$ED39)="No",0,SUM(OFFSET($EF$13,$ED39,0,1,EG$32-StartYear))-SUM(OFFSET($EF$22,$ED39,0,1,EG$32-StartYear))),"")</f>
        <v>0</v>
      </c>
      <c r="EH39" s="16">
        <f ca="1">IFERROR(IF(INDEX(Dashboard!$M$20:$M$26,Calc!$ED39)="No",0,SUM(OFFSET($EF$13,$ED39,0,1,EH$32-StartYear))-SUM(OFFSET($EF$22,$ED39,0,1,EH$32-StartYear))),"")</f>
        <v>0</v>
      </c>
      <c r="EI39" s="16">
        <f ca="1">IFERROR(IF(INDEX(Dashboard!$M$20:$M$26,Calc!$ED39)="No",0,SUM(OFFSET($EF$13,$ED39,0,1,EI$32-StartYear))-SUM(OFFSET($EF$22,$ED39,0,1,EI$32-StartYear))),"")</f>
        <v>0</v>
      </c>
      <c r="EJ39" s="16">
        <f ca="1">IFERROR(IF(INDEX(Dashboard!$M$20:$M$26,Calc!$ED39)="No",0,SUM(OFFSET($EF$13,$ED39,0,1,EJ$32-StartYear))-SUM(OFFSET($EF$22,$ED39,0,1,EJ$32-StartYear))),"")</f>
        <v>0</v>
      </c>
      <c r="EK39" s="16">
        <f ca="1">IFERROR(IF(INDEX(Dashboard!$M$20:$M$26,Calc!$ED39)="No",0,SUM(OFFSET($EF$13,$ED39,0,1,EK$32-StartYear))-SUM(OFFSET($EF$22,$ED39,0,1,EK$32-StartYear))),"")</f>
        <v>0</v>
      </c>
      <c r="EL39" s="16">
        <f ca="1">IFERROR(IF(INDEX(Dashboard!$M$20:$M$26,Calc!$ED39)="No",0,SUM(OFFSET($EF$13,$ED39,0,1,EL$32-StartYear))-SUM(OFFSET($EF$22,$ED39,0,1,EL$32-StartYear))),"")</f>
        <v>0</v>
      </c>
      <c r="EM39" s="16">
        <f ca="1">IFERROR(IF(INDEX(Dashboard!$M$20:$M$26,Calc!$ED39)="No",0,SUM(OFFSET($EF$13,$ED39,0,1,EM$32-StartYear))-SUM(OFFSET($EF$22,$ED39,0,1,EM$32-StartYear))),"")</f>
        <v>0</v>
      </c>
      <c r="EN39" s="16">
        <f ca="1">IFERROR(IF(INDEX(Dashboard!$M$20:$M$26,Calc!$ED39)="No",0,SUM(OFFSET($EF$13,$ED39,0,1,EN$32-StartYear))-SUM(OFFSET($EF$22,$ED39,0,1,EN$32-StartYear))),"")</f>
        <v>0</v>
      </c>
      <c r="EO39" s="16">
        <f ca="1">IFERROR(IF(INDEX(Dashboard!$M$20:$M$26,Calc!$ED39)="No",0,SUM(OFFSET($EF$13,$ED39,0,1,EO$32-StartYear))-SUM(OFFSET($EF$22,$ED39,0,1,EO$32-StartYear))),"")</f>
        <v>0</v>
      </c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15"/>
      <c r="FC39" s="15"/>
      <c r="FD39" s="15"/>
      <c r="FE39" s="15"/>
      <c r="FF39" s="16">
        <v>27</v>
      </c>
      <c r="FG39" s="16"/>
      <c r="FH39" s="16"/>
      <c r="FI39" s="15"/>
      <c r="FJ39" s="68" t="str">
        <f>IF(Dashboard!F46="","",Dashboard!F46)</f>
        <v/>
      </c>
    </row>
    <row r="40" spans="2:166" ht="15" customHeight="1" x14ac:dyDescent="0.25">
      <c r="B40" s="88"/>
      <c r="C40" s="88"/>
      <c r="D40" s="115"/>
      <c r="E40" s="115"/>
      <c r="F40" s="115"/>
      <c r="G40" s="115"/>
      <c r="H40" s="115"/>
      <c r="I40" s="523"/>
      <c r="J40" s="523"/>
      <c r="K40" s="115"/>
      <c r="L40" s="524"/>
      <c r="M40" s="524"/>
      <c r="N40" s="524"/>
      <c r="O40" s="524"/>
      <c r="P40" s="524"/>
      <c r="Q40" s="524"/>
      <c r="R40" s="524"/>
      <c r="S40" s="525"/>
      <c r="T40" s="526"/>
      <c r="U40" s="115"/>
      <c r="V40" s="526"/>
      <c r="W40" s="115"/>
      <c r="X40" s="115"/>
      <c r="Y40" s="115"/>
      <c r="Z40" s="527"/>
      <c r="AA40" s="527"/>
      <c r="AB40" s="15"/>
      <c r="AC40" s="88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526"/>
      <c r="BL40" s="526"/>
      <c r="BM40" s="526"/>
      <c r="BN40" s="526"/>
      <c r="BO40" s="526"/>
      <c r="BP40" s="526"/>
      <c r="BQ40" s="526"/>
      <c r="BR40" s="526"/>
      <c r="BS40" s="526"/>
      <c r="BT40" s="526"/>
      <c r="BU40" s="526"/>
      <c r="BV40" s="526"/>
      <c r="BW40" s="526"/>
      <c r="BX40" s="526"/>
      <c r="BY40" s="526"/>
      <c r="BZ40" s="526"/>
      <c r="CA40" s="526"/>
      <c r="CB40" s="526"/>
      <c r="CC40" s="526"/>
      <c r="CD40" s="526"/>
      <c r="CE40" s="526"/>
      <c r="CF40" s="526"/>
      <c r="CG40" s="526"/>
      <c r="CH40" s="526"/>
      <c r="CI40" s="526"/>
      <c r="CJ40" s="526"/>
      <c r="CK40" s="526"/>
      <c r="CL40" s="526"/>
      <c r="CM40" s="526"/>
      <c r="CN40" s="526"/>
      <c r="CO40" s="526"/>
      <c r="CP40" s="15"/>
      <c r="CQ40" s="15"/>
      <c r="CR40" s="15"/>
      <c r="CS40" s="15"/>
      <c r="CT40" s="88"/>
      <c r="CU40" s="88"/>
      <c r="CV40" s="88"/>
      <c r="CW40" s="15"/>
      <c r="CX40" s="82" t="str">
        <f>IFERROR(IF(Employee!C36="","",IF(OR(COUNTIF(Holidays,Employee!C36)&gt;0,CX$14="h"),"h","")),"")</f>
        <v/>
      </c>
      <c r="CY40" s="316" t="str">
        <f>IFERROR(IF(Employee!D36="","",IF(OR(COUNTIF(Holidays,Employee!D36)&gt;0,CY$14="h"),"h","")),"")</f>
        <v/>
      </c>
      <c r="CZ40" s="316" t="str">
        <f>IFERROR(IF(Employee!E36="","",IF(OR(COUNTIF(Holidays,Employee!E36)&gt;0,CZ$14="h"),"h","")),"")</f>
        <v/>
      </c>
      <c r="DA40" s="317" t="str">
        <f>IFERROR(IF(Employee!F36="","",IF(OR(COUNTIF(Holidays,Employee!F36)&gt;0,DA$14="h"),"h","")),"")</f>
        <v/>
      </c>
      <c r="DB40" s="82" t="str">
        <f>IFERROR(IF(Employee!G36="","",IF(OR(COUNTIF(Holidays,Employee!G36)&gt;0,DB$14="h"),"h","")),"")</f>
        <v/>
      </c>
      <c r="DC40" s="82" t="str">
        <f>IFERROR(IF(Employee!H36="","",IF(OR(COUNTIF(Holidays,Employee!H36)&gt;0,DC$14="h"),"h","")),"")</f>
        <v/>
      </c>
      <c r="DD40" s="82" t="str">
        <f>IFERROR(IF(Employee!I36="","",IF(OR(COUNTIF(Holidays,Employee!I36)&gt;0,DD$14="h"),"h","")),"")</f>
        <v/>
      </c>
      <c r="DE40" s="78"/>
      <c r="DF40" s="82" t="str">
        <f>IFERROR(IF(Employee!K36="","",IF(OR(COUNTIF(Holidays,Employee!K36)&gt;0,DF$14="h"),"h","")),"")</f>
        <v/>
      </c>
      <c r="DG40" s="82" t="str">
        <f>IFERROR(IF(Employee!L36="","",IF(OR(COUNTIF(Holidays,Employee!L36)&gt;0,DG$14="h"),"h","")),"")</f>
        <v/>
      </c>
      <c r="DH40" s="82" t="str">
        <f>IFERROR(IF(Employee!M36="","",IF(OR(COUNTIF(Holidays,Employee!M36)&gt;0,DH$14="h"),"h","")),"")</f>
        <v/>
      </c>
      <c r="DI40" s="82" t="str">
        <f>IFERROR(IF(Employee!N36="","",IF(OR(COUNTIF(Holidays,Employee!N36)&gt;0,DI$14="h"),"h","")),"")</f>
        <v/>
      </c>
      <c r="DJ40" s="82" t="str">
        <f>IFERROR(IF(Employee!O36="","",IF(OR(COUNTIF(Holidays,Employee!O36)&gt;0,DJ$14="h"),"h","")),"")</f>
        <v/>
      </c>
      <c r="DK40" s="82" t="str">
        <f>IFERROR(IF(Employee!P36="","",IF(OR(COUNTIF(Holidays,Employee!P36)&gt;0,DK$14="h"),"h","")),"")</f>
        <v/>
      </c>
      <c r="DL40" s="82" t="str">
        <f>IFERROR(IF(Employee!Q36="","",IF(OR(COUNTIF(Holidays,Employee!Q36)&gt;0,DL$14="h"),"h","")),"")</f>
        <v/>
      </c>
      <c r="DM40" s="78"/>
      <c r="DN40" s="82" t="str">
        <f>IFERROR(IF(Employee!S36="","",IF(OR(COUNTIF(Holidays,Employee!S36)&gt;0,DN$14="h"),"h","")),"")</f>
        <v/>
      </c>
      <c r="DO40" s="82" t="str">
        <f>IFERROR(IF(Employee!T36="","",IF(OR(COUNTIF(Holidays,Employee!T36)&gt;0,DO$14="h"),"h","")),"")</f>
        <v/>
      </c>
      <c r="DP40" s="82" t="str">
        <f>IFERROR(IF(Employee!U36="","",IF(OR(COUNTIF(Holidays,Employee!U36)&gt;0,DP$14="h"),"h","")),"")</f>
        <v/>
      </c>
      <c r="DQ40" s="82" t="str">
        <f>IFERROR(IF(Employee!V36="","",IF(OR(COUNTIF(Holidays,Employee!V36)&gt;0,DQ$14="h"),"h","")),"")</f>
        <v/>
      </c>
      <c r="DR40" s="82" t="str">
        <f>IFERROR(IF(Employee!W36="","",IF(OR(COUNTIF(Holidays,Employee!W36)&gt;0,DR$14="h"),"h","")),"")</f>
        <v/>
      </c>
      <c r="DS40" s="82" t="str">
        <f>IFERROR(IF(Employee!X36="","",IF(OR(COUNTIF(Holidays,Employee!X36)&gt;0,DS$14="h"),"h","")),"")</f>
        <v/>
      </c>
      <c r="DT40" s="82" t="str">
        <f>IFERROR(IF(Employee!Y36="","",IF(OR(COUNTIF(Holidays,Employee!Y36)&gt;0,DT$14="h"),"h","")),"")</f>
        <v/>
      </c>
      <c r="DU40" s="78"/>
      <c r="DV40" s="82" t="str">
        <f>IFERROR(IF(Employee!AA36="","",IF(OR(COUNTIF(Holidays,Employee!AA36)&gt;0,DV$14="h"),"h","")),"")</f>
        <v/>
      </c>
      <c r="DW40" s="82" t="str">
        <f>IFERROR(IF(Employee!AB36="","",IF(OR(COUNTIF(Holidays,Employee!AB36)&gt;0,DW$14="h"),"h","")),"")</f>
        <v/>
      </c>
      <c r="DX40" s="82" t="str">
        <f>IFERROR(IF(Employee!AC36="","",IF(OR(COUNTIF(Holidays,Employee!AC36)&gt;0,DX$14="h"),"h","")),"")</f>
        <v/>
      </c>
      <c r="DY40" s="82" t="str">
        <f>IFERROR(IF(Employee!AD36="","",IF(OR(COUNTIF(Holidays,Employee!AD36)&gt;0,DY$14="h"),"h","")),"")</f>
        <v/>
      </c>
      <c r="DZ40" s="82" t="str">
        <f>IFERROR(IF(Employee!AE36="","",IF(OR(COUNTIF(Holidays,Employee!AE36)&gt;0,DZ$14="h"),"h","")),"")</f>
        <v/>
      </c>
      <c r="EA40" s="82" t="str">
        <f>IFERROR(IF(Employee!AF36="","",IF(OR(COUNTIF(Holidays,Employee!AF36)&gt;0,EA$14="h"),"h","")),"")</f>
        <v/>
      </c>
      <c r="EB40" s="82" t="str">
        <f>IFERROR(IF(Employee!AG36="","",IF(OR(COUNTIF(Holidays,Employee!AG36)&gt;0,EB$14="h"),"h","")),"")</f>
        <v/>
      </c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397" t="s">
        <v>54</v>
      </c>
      <c r="FC40" s="383">
        <f>IFERROR(IF(Dashboard!O20="",2020,Dashboard!O20),"")</f>
        <v>2022</v>
      </c>
      <c r="FD40" s="15"/>
      <c r="FE40" s="15"/>
      <c r="FF40" s="16">
        <v>28</v>
      </c>
      <c r="FG40" s="16"/>
      <c r="FH40" s="16"/>
      <c r="FI40" s="15"/>
      <c r="FJ40" s="68" t="str">
        <f>IF(Dashboard!F47="","",Dashboard!F47)</f>
        <v/>
      </c>
    </row>
    <row r="41" spans="2:166" ht="15" customHeight="1" x14ac:dyDescent="0.25">
      <c r="B41" s="88"/>
      <c r="C41" s="88"/>
      <c r="D41" s="115"/>
      <c r="E41" s="115"/>
      <c r="F41" s="115"/>
      <c r="G41" s="115"/>
      <c r="H41" s="115"/>
      <c r="I41" s="523"/>
      <c r="J41" s="523"/>
      <c r="K41" s="115"/>
      <c r="L41" s="524"/>
      <c r="M41" s="524"/>
      <c r="N41" s="524"/>
      <c r="O41" s="524"/>
      <c r="P41" s="524"/>
      <c r="Q41" s="524"/>
      <c r="R41" s="524"/>
      <c r="S41" s="525"/>
      <c r="T41" s="526"/>
      <c r="U41" s="115"/>
      <c r="V41" s="526"/>
      <c r="W41" s="115"/>
      <c r="X41" s="115"/>
      <c r="Y41" s="115"/>
      <c r="Z41" s="527"/>
      <c r="AA41" s="527"/>
      <c r="AB41" s="15"/>
      <c r="AC41" s="88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526"/>
      <c r="BL41" s="526"/>
      <c r="BM41" s="526"/>
      <c r="BN41" s="526"/>
      <c r="BO41" s="526"/>
      <c r="BP41" s="526"/>
      <c r="BQ41" s="526"/>
      <c r="BR41" s="526"/>
      <c r="BS41" s="526"/>
      <c r="BT41" s="526"/>
      <c r="BU41" s="526"/>
      <c r="BV41" s="526"/>
      <c r="BW41" s="526"/>
      <c r="BX41" s="526"/>
      <c r="BY41" s="526"/>
      <c r="BZ41" s="526"/>
      <c r="CA41" s="526"/>
      <c r="CB41" s="526"/>
      <c r="CC41" s="526"/>
      <c r="CD41" s="526"/>
      <c r="CE41" s="526"/>
      <c r="CF41" s="526"/>
      <c r="CG41" s="526"/>
      <c r="CH41" s="526"/>
      <c r="CI41" s="526"/>
      <c r="CJ41" s="526"/>
      <c r="CK41" s="526"/>
      <c r="CL41" s="526"/>
      <c r="CM41" s="526"/>
      <c r="CN41" s="526"/>
      <c r="CO41" s="526"/>
      <c r="CP41" s="15"/>
      <c r="CQ41" s="15"/>
      <c r="CR41" s="15"/>
      <c r="CS41" s="15"/>
      <c r="CT41" s="88"/>
      <c r="CU41" s="88"/>
      <c r="CV41" s="88"/>
      <c r="CW41" s="15"/>
      <c r="CX41" s="15"/>
      <c r="CY41" s="84"/>
      <c r="CZ41" s="84"/>
      <c r="DA41" s="84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B41" s="15"/>
      <c r="FC41" s="15"/>
      <c r="FD41" s="15"/>
      <c r="FE41" s="15"/>
      <c r="FF41" s="16">
        <v>29</v>
      </c>
      <c r="FG41" s="16"/>
      <c r="FH41" s="16"/>
      <c r="FI41" s="15"/>
      <c r="FJ41" s="68" t="str">
        <f>IF(Dashboard!F48="","",Dashboard!F48)</f>
        <v/>
      </c>
    </row>
    <row r="42" spans="2:166" ht="15" customHeight="1" x14ac:dyDescent="0.25">
      <c r="B42" s="88"/>
      <c r="C42" s="88"/>
      <c r="D42" s="115"/>
      <c r="E42" s="115"/>
      <c r="F42" s="115"/>
      <c r="G42" s="115"/>
      <c r="H42" s="115"/>
      <c r="I42" s="523"/>
      <c r="J42" s="523"/>
      <c r="K42" s="115"/>
      <c r="L42" s="524"/>
      <c r="M42" s="524"/>
      <c r="N42" s="524"/>
      <c r="O42" s="524"/>
      <c r="P42" s="524"/>
      <c r="Q42" s="524"/>
      <c r="R42" s="524"/>
      <c r="S42" s="525"/>
      <c r="T42" s="526"/>
      <c r="U42" s="115"/>
      <c r="V42" s="526"/>
      <c r="W42" s="115"/>
      <c r="X42" s="115"/>
      <c r="Y42" s="115"/>
      <c r="Z42" s="527"/>
      <c r="AA42" s="527"/>
      <c r="AB42" s="15"/>
      <c r="AC42" s="88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526"/>
      <c r="BL42" s="526"/>
      <c r="BM42" s="526"/>
      <c r="BN42" s="526"/>
      <c r="BO42" s="526"/>
      <c r="BP42" s="526"/>
      <c r="BQ42" s="526"/>
      <c r="BR42" s="526"/>
      <c r="BS42" s="526"/>
      <c r="BT42" s="526"/>
      <c r="BU42" s="526"/>
      <c r="BV42" s="526"/>
      <c r="BW42" s="526"/>
      <c r="BX42" s="526"/>
      <c r="BY42" s="526"/>
      <c r="BZ42" s="526"/>
      <c r="CA42" s="526"/>
      <c r="CB42" s="526"/>
      <c r="CC42" s="526"/>
      <c r="CD42" s="526"/>
      <c r="CE42" s="526"/>
      <c r="CF42" s="526"/>
      <c r="CG42" s="526"/>
      <c r="CH42" s="526"/>
      <c r="CI42" s="526"/>
      <c r="CJ42" s="526"/>
      <c r="CK42" s="526"/>
      <c r="CL42" s="526"/>
      <c r="CM42" s="526"/>
      <c r="CN42" s="526"/>
      <c r="CO42" s="526"/>
      <c r="CP42" s="15"/>
      <c r="CQ42" s="15"/>
      <c r="CR42" s="15"/>
      <c r="CS42" s="15"/>
      <c r="CT42" s="88"/>
      <c r="CU42" s="88"/>
      <c r="CV42" s="88"/>
      <c r="CW42" s="15"/>
      <c r="CX42" s="15"/>
      <c r="CY42" s="88"/>
      <c r="CZ42" s="88"/>
      <c r="DA42" s="88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407" t="s">
        <v>40</v>
      </c>
      <c r="EE42" s="407"/>
      <c r="EF42" s="198">
        <f>StartYear</f>
        <v>2022</v>
      </c>
      <c r="EG42" s="198">
        <f t="shared" ref="EG42:EO42" si="28">EF42+1</f>
        <v>2023</v>
      </c>
      <c r="EH42" s="198">
        <f t="shared" si="28"/>
        <v>2024</v>
      </c>
      <c r="EI42" s="198">
        <f t="shared" si="28"/>
        <v>2025</v>
      </c>
      <c r="EJ42" s="198">
        <f t="shared" si="28"/>
        <v>2026</v>
      </c>
      <c r="EK42" s="198">
        <f t="shared" si="28"/>
        <v>2027</v>
      </c>
      <c r="EL42" s="198">
        <f t="shared" si="28"/>
        <v>2028</v>
      </c>
      <c r="EM42" s="198">
        <f t="shared" si="28"/>
        <v>2029</v>
      </c>
      <c r="EN42" s="198">
        <f t="shared" si="28"/>
        <v>2030</v>
      </c>
      <c r="EO42" s="198">
        <f t="shared" si="28"/>
        <v>2031</v>
      </c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B42" s="15"/>
      <c r="FC42" s="15"/>
      <c r="FD42" s="15"/>
      <c r="FE42" s="15"/>
      <c r="FF42" s="16">
        <v>30</v>
      </c>
      <c r="FG42" s="16"/>
      <c r="FH42" s="16"/>
      <c r="FI42" s="15"/>
      <c r="FJ42" s="68" t="str">
        <f>IF(Dashboard!F49="","",Dashboard!F49)</f>
        <v/>
      </c>
    </row>
    <row r="43" spans="2:166" ht="15" customHeight="1" x14ac:dyDescent="0.25">
      <c r="B43" s="88"/>
      <c r="C43" s="88"/>
      <c r="D43" s="115"/>
      <c r="E43" s="115"/>
      <c r="F43" s="115"/>
      <c r="G43" s="115"/>
      <c r="H43" s="115"/>
      <c r="I43" s="523"/>
      <c r="J43" s="523"/>
      <c r="K43" s="115"/>
      <c r="L43" s="524"/>
      <c r="M43" s="524"/>
      <c r="N43" s="524"/>
      <c r="O43" s="524"/>
      <c r="P43" s="524"/>
      <c r="Q43" s="524"/>
      <c r="R43" s="524"/>
      <c r="S43" s="525"/>
      <c r="T43" s="526"/>
      <c r="U43" s="115"/>
      <c r="V43" s="526"/>
      <c r="W43" s="115"/>
      <c r="X43" s="115"/>
      <c r="Y43" s="115"/>
      <c r="Z43" s="527"/>
      <c r="AA43" s="527"/>
      <c r="AB43" s="15"/>
      <c r="AC43" s="88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526"/>
      <c r="BL43" s="526"/>
      <c r="BM43" s="526"/>
      <c r="BN43" s="526"/>
      <c r="BO43" s="526"/>
      <c r="BP43" s="526"/>
      <c r="BQ43" s="526"/>
      <c r="BR43" s="526"/>
      <c r="BS43" s="526"/>
      <c r="BT43" s="526"/>
      <c r="BU43" s="526"/>
      <c r="BV43" s="526"/>
      <c r="BW43" s="526"/>
      <c r="BX43" s="526"/>
      <c r="BY43" s="526"/>
      <c r="BZ43" s="526"/>
      <c r="CA43" s="526"/>
      <c r="CB43" s="526"/>
      <c r="CC43" s="526"/>
      <c r="CD43" s="526"/>
      <c r="CE43" s="526"/>
      <c r="CF43" s="526"/>
      <c r="CG43" s="526"/>
      <c r="CH43" s="526"/>
      <c r="CI43" s="526"/>
      <c r="CJ43" s="526"/>
      <c r="CK43" s="526"/>
      <c r="CL43" s="526"/>
      <c r="CM43" s="526"/>
      <c r="CN43" s="526"/>
      <c r="CO43" s="526"/>
      <c r="CP43" s="15"/>
      <c r="CQ43" s="15"/>
      <c r="CR43" s="15"/>
      <c r="CS43" s="15"/>
      <c r="CT43" s="88"/>
      <c r="CU43" s="88"/>
      <c r="CV43" s="88"/>
      <c r="CW43" s="15"/>
      <c r="CX43" s="15"/>
      <c r="CY43" s="88"/>
      <c r="CZ43" s="88"/>
      <c r="DA43" s="88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6">
        <v>1</v>
      </c>
      <c r="EE43" s="16" t="str">
        <f>IFERROR(IF(Dashboard!L20="","",Dashboard!L20),"")</f>
        <v>Vacation</v>
      </c>
      <c r="EF43" s="16">
        <f t="shared" ref="EF43:EO43" si="29">EF14+EF33-EF23</f>
        <v>19</v>
      </c>
      <c r="EG43" s="16">
        <f t="shared" ca="1" si="29"/>
        <v>19</v>
      </c>
      <c r="EH43" s="16">
        <f t="shared" ca="1" si="29"/>
        <v>19</v>
      </c>
      <c r="EI43" s="16">
        <f t="shared" ca="1" si="29"/>
        <v>19</v>
      </c>
      <c r="EJ43" s="16">
        <f t="shared" ca="1" si="29"/>
        <v>19</v>
      </c>
      <c r="EK43" s="16">
        <f t="shared" ca="1" si="29"/>
        <v>19</v>
      </c>
      <c r="EL43" s="16">
        <f t="shared" ca="1" si="29"/>
        <v>19</v>
      </c>
      <c r="EM43" s="16">
        <f t="shared" ca="1" si="29"/>
        <v>19</v>
      </c>
      <c r="EN43" s="16">
        <f t="shared" ca="1" si="29"/>
        <v>19</v>
      </c>
      <c r="EO43" s="16">
        <f t="shared" ca="1" si="29"/>
        <v>19</v>
      </c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15"/>
      <c r="FC43" s="15"/>
      <c r="FD43" s="15"/>
      <c r="FE43" s="15"/>
      <c r="FF43" s="16">
        <v>31</v>
      </c>
      <c r="FG43" s="16"/>
      <c r="FH43" s="16"/>
      <c r="FI43" s="15"/>
      <c r="FJ43" s="68" t="str">
        <f>IF(Dashboard!F50="","",Dashboard!F50)</f>
        <v/>
      </c>
    </row>
    <row r="44" spans="2:166" ht="15" customHeight="1" x14ac:dyDescent="0.25">
      <c r="B44" s="88"/>
      <c r="C44" s="88"/>
      <c r="D44" s="115"/>
      <c r="E44" s="115"/>
      <c r="F44" s="115"/>
      <c r="G44" s="115"/>
      <c r="H44" s="115"/>
      <c r="I44" s="523"/>
      <c r="J44" s="523"/>
      <c r="K44" s="115"/>
      <c r="L44" s="524"/>
      <c r="M44" s="524"/>
      <c r="N44" s="524"/>
      <c r="O44" s="524"/>
      <c r="P44" s="524"/>
      <c r="Q44" s="524"/>
      <c r="R44" s="524"/>
      <c r="S44" s="525"/>
      <c r="T44" s="526"/>
      <c r="U44" s="115"/>
      <c r="V44" s="526"/>
      <c r="W44" s="115"/>
      <c r="X44" s="115"/>
      <c r="Y44" s="115"/>
      <c r="Z44" s="527"/>
      <c r="AA44" s="527"/>
      <c r="AB44" s="15"/>
      <c r="AC44" s="88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526"/>
      <c r="BL44" s="526"/>
      <c r="BM44" s="526"/>
      <c r="BN44" s="526"/>
      <c r="BO44" s="526"/>
      <c r="BP44" s="526"/>
      <c r="BQ44" s="526"/>
      <c r="BR44" s="526"/>
      <c r="BS44" s="526"/>
      <c r="BT44" s="526"/>
      <c r="BU44" s="526"/>
      <c r="BV44" s="526"/>
      <c r="BW44" s="526"/>
      <c r="BX44" s="526"/>
      <c r="BY44" s="526"/>
      <c r="BZ44" s="526"/>
      <c r="CA44" s="526"/>
      <c r="CB44" s="526"/>
      <c r="CC44" s="526"/>
      <c r="CD44" s="526"/>
      <c r="CE44" s="526"/>
      <c r="CF44" s="526"/>
      <c r="CG44" s="526"/>
      <c r="CH44" s="526"/>
      <c r="CI44" s="526"/>
      <c r="CJ44" s="526"/>
      <c r="CK44" s="526"/>
      <c r="CL44" s="526"/>
      <c r="CM44" s="526"/>
      <c r="CN44" s="526"/>
      <c r="CO44" s="526"/>
      <c r="CP44" s="15"/>
      <c r="CQ44" s="15"/>
      <c r="CR44" s="15"/>
      <c r="CS44" s="15"/>
      <c r="CT44" s="88"/>
      <c r="CU44" s="88"/>
      <c r="CV44" s="88"/>
      <c r="CW44" s="15"/>
      <c r="CX44" s="108" t="s">
        <v>99</v>
      </c>
      <c r="CY44" s="401"/>
      <c r="CZ44" s="402"/>
      <c r="DA44" s="403"/>
      <c r="DB44" s="109"/>
      <c r="DC44" s="109"/>
      <c r="DD44" s="109"/>
      <c r="DE44" s="109"/>
      <c r="DF44" s="109"/>
      <c r="DG44" s="109"/>
      <c r="DH44" s="109"/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  <c r="DV44" s="109"/>
      <c r="DW44" s="109"/>
      <c r="DX44" s="109"/>
      <c r="DY44" s="109"/>
      <c r="DZ44" s="109"/>
      <c r="EA44" s="109"/>
      <c r="EB44" s="110"/>
      <c r="EC44" s="15"/>
      <c r="ED44" s="16">
        <v>2</v>
      </c>
      <c r="EE44" s="16" t="str">
        <f>IFERROR(IF(Dashboard!L21="","",Dashboard!L21),"")</f>
        <v>Sick Leave</v>
      </c>
      <c r="EF44" s="16">
        <f t="shared" ref="EF44:EO44" si="30">EF15+EF34-EF24</f>
        <v>9.5</v>
      </c>
      <c r="EG44" s="16">
        <f t="shared" ca="1" si="30"/>
        <v>0</v>
      </c>
      <c r="EH44" s="16">
        <f t="shared" ca="1" si="30"/>
        <v>0</v>
      </c>
      <c r="EI44" s="16">
        <f t="shared" ca="1" si="30"/>
        <v>0</v>
      </c>
      <c r="EJ44" s="16">
        <f t="shared" ca="1" si="30"/>
        <v>0</v>
      </c>
      <c r="EK44" s="16">
        <f t="shared" ca="1" si="30"/>
        <v>0</v>
      </c>
      <c r="EL44" s="16">
        <f t="shared" ca="1" si="30"/>
        <v>0</v>
      </c>
      <c r="EM44" s="16">
        <f t="shared" ca="1" si="30"/>
        <v>0</v>
      </c>
      <c r="EN44" s="16">
        <f t="shared" ca="1" si="30"/>
        <v>0</v>
      </c>
      <c r="EO44" s="16">
        <f t="shared" ca="1" si="30"/>
        <v>0</v>
      </c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15"/>
      <c r="FC44" s="15"/>
      <c r="FD44" s="15"/>
      <c r="FE44" s="15"/>
      <c r="FF44" s="288">
        <v>31</v>
      </c>
      <c r="FG44" s="288">
        <v>12</v>
      </c>
      <c r="FH44" s="288">
        <v>10</v>
      </c>
      <c r="FI44" s="15"/>
      <c r="FJ44" s="68" t="str">
        <f>IF(Dashboard!F51="","",Dashboard!F51)</f>
        <v/>
      </c>
    </row>
    <row r="45" spans="2:166" ht="15" customHeight="1" x14ac:dyDescent="0.25">
      <c r="B45" s="88"/>
      <c r="C45" s="88"/>
      <c r="D45" s="115"/>
      <c r="E45" s="115"/>
      <c r="F45" s="115"/>
      <c r="G45" s="115"/>
      <c r="H45" s="115"/>
      <c r="I45" s="523"/>
      <c r="J45" s="523"/>
      <c r="K45" s="115"/>
      <c r="L45" s="524"/>
      <c r="M45" s="524"/>
      <c r="N45" s="524"/>
      <c r="O45" s="524"/>
      <c r="P45" s="524"/>
      <c r="Q45" s="524"/>
      <c r="R45" s="524"/>
      <c r="S45" s="525"/>
      <c r="T45" s="526"/>
      <c r="U45" s="115"/>
      <c r="V45" s="526"/>
      <c r="W45" s="115"/>
      <c r="X45" s="115"/>
      <c r="Y45" s="115"/>
      <c r="Z45" s="527"/>
      <c r="AA45" s="527"/>
      <c r="AB45" s="15"/>
      <c r="AC45" s="88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526"/>
      <c r="BL45" s="526"/>
      <c r="BM45" s="526"/>
      <c r="BN45" s="526"/>
      <c r="BO45" s="526"/>
      <c r="BP45" s="526"/>
      <c r="BQ45" s="526"/>
      <c r="BR45" s="526"/>
      <c r="BS45" s="526"/>
      <c r="BT45" s="526"/>
      <c r="BU45" s="526"/>
      <c r="BV45" s="526"/>
      <c r="BW45" s="526"/>
      <c r="BX45" s="526"/>
      <c r="BY45" s="526"/>
      <c r="BZ45" s="526"/>
      <c r="CA45" s="526"/>
      <c r="CB45" s="526"/>
      <c r="CC45" s="526"/>
      <c r="CD45" s="526"/>
      <c r="CE45" s="526"/>
      <c r="CF45" s="526"/>
      <c r="CG45" s="526"/>
      <c r="CH45" s="526"/>
      <c r="CI45" s="526"/>
      <c r="CJ45" s="526"/>
      <c r="CK45" s="526"/>
      <c r="CL45" s="526"/>
      <c r="CM45" s="526"/>
      <c r="CN45" s="526"/>
      <c r="CO45" s="526"/>
      <c r="CP45" s="15"/>
      <c r="CQ45" s="15"/>
      <c r="CR45" s="15"/>
      <c r="CS45" s="15"/>
      <c r="CT45" s="88"/>
      <c r="CU45" s="88"/>
      <c r="CV45" s="88"/>
      <c r="CW45" s="15"/>
      <c r="CX45" s="15"/>
      <c r="CY45" s="84"/>
      <c r="CZ45" s="84"/>
      <c r="DA45" s="84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6">
        <v>3</v>
      </c>
      <c r="EE45" s="16" t="str">
        <f>IFERROR(IF(Dashboard!L22="","",Dashboard!L22),"")</f>
        <v>Unpaid Leave</v>
      </c>
      <c r="EF45" s="16">
        <f t="shared" ref="EF45:EO45" si="31">EF16+EF35-EF25</f>
        <v>30</v>
      </c>
      <c r="EG45" s="16">
        <f t="shared" ca="1" si="31"/>
        <v>30</v>
      </c>
      <c r="EH45" s="16">
        <f t="shared" ca="1" si="31"/>
        <v>30</v>
      </c>
      <c r="EI45" s="16">
        <f t="shared" ca="1" si="31"/>
        <v>30</v>
      </c>
      <c r="EJ45" s="16">
        <f t="shared" ca="1" si="31"/>
        <v>30</v>
      </c>
      <c r="EK45" s="16">
        <f t="shared" ca="1" si="31"/>
        <v>30</v>
      </c>
      <c r="EL45" s="16">
        <f t="shared" ca="1" si="31"/>
        <v>30</v>
      </c>
      <c r="EM45" s="16">
        <f t="shared" ca="1" si="31"/>
        <v>30</v>
      </c>
      <c r="EN45" s="16">
        <f t="shared" ca="1" si="31"/>
        <v>30</v>
      </c>
      <c r="EO45" s="16">
        <f t="shared" ca="1" si="31"/>
        <v>30</v>
      </c>
      <c r="EP45" s="88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15"/>
      <c r="FC45" s="15"/>
      <c r="FD45" s="15"/>
      <c r="FE45" s="15"/>
      <c r="FF45" s="15"/>
      <c r="FG45" s="15"/>
      <c r="FH45" s="15"/>
      <c r="FI45" s="15"/>
      <c r="FJ45" s="68" t="str">
        <f>IF(Dashboard!F52="","",Dashboard!F52)</f>
        <v/>
      </c>
    </row>
    <row r="46" spans="2:166" ht="15" customHeight="1" x14ac:dyDescent="0.25">
      <c r="B46" s="88"/>
      <c r="C46" s="88"/>
      <c r="D46" s="115"/>
      <c r="E46" s="115"/>
      <c r="F46" s="115"/>
      <c r="G46" s="115"/>
      <c r="H46" s="115"/>
      <c r="I46" s="523"/>
      <c r="J46" s="523"/>
      <c r="K46" s="115"/>
      <c r="L46" s="524"/>
      <c r="M46" s="524"/>
      <c r="N46" s="524"/>
      <c r="O46" s="524"/>
      <c r="P46" s="524"/>
      <c r="Q46" s="524"/>
      <c r="R46" s="524"/>
      <c r="S46" s="525"/>
      <c r="T46" s="526"/>
      <c r="U46" s="115"/>
      <c r="V46" s="526"/>
      <c r="W46" s="115"/>
      <c r="X46" s="115"/>
      <c r="Y46" s="115"/>
      <c r="Z46" s="527"/>
      <c r="AA46" s="527"/>
      <c r="AB46" s="15"/>
      <c r="AC46" s="88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526"/>
      <c r="BL46" s="526"/>
      <c r="BM46" s="526"/>
      <c r="BN46" s="526"/>
      <c r="BO46" s="526"/>
      <c r="BP46" s="526"/>
      <c r="BQ46" s="526"/>
      <c r="BR46" s="526"/>
      <c r="BS46" s="526"/>
      <c r="BT46" s="526"/>
      <c r="BU46" s="526"/>
      <c r="BV46" s="526"/>
      <c r="BW46" s="526"/>
      <c r="BX46" s="526"/>
      <c r="BY46" s="526"/>
      <c r="BZ46" s="526"/>
      <c r="CA46" s="526"/>
      <c r="CB46" s="526"/>
      <c r="CC46" s="526"/>
      <c r="CD46" s="526"/>
      <c r="CE46" s="526"/>
      <c r="CF46" s="526"/>
      <c r="CG46" s="526"/>
      <c r="CH46" s="526"/>
      <c r="CI46" s="526"/>
      <c r="CJ46" s="526"/>
      <c r="CK46" s="526"/>
      <c r="CL46" s="526"/>
      <c r="CM46" s="526"/>
      <c r="CN46" s="526"/>
      <c r="CO46" s="526"/>
      <c r="CP46" s="15"/>
      <c r="CQ46" s="15"/>
      <c r="CR46" s="15"/>
      <c r="CS46" s="15"/>
      <c r="CT46" s="88"/>
      <c r="CU46" s="88"/>
      <c r="CV46" s="88"/>
      <c r="CW46" s="15"/>
      <c r="CX46" s="96" t="s">
        <v>29</v>
      </c>
      <c r="CY46" s="94"/>
      <c r="CZ46" s="94"/>
      <c r="DA46" s="94"/>
      <c r="DB46" s="94"/>
      <c r="DC46" s="489"/>
      <c r="DD46" s="490"/>
      <c r="DE46" s="95"/>
      <c r="DF46" s="96" t="s">
        <v>42</v>
      </c>
      <c r="DG46" s="94"/>
      <c r="DH46" s="94"/>
      <c r="DI46" s="94"/>
      <c r="DJ46" s="94"/>
      <c r="DK46" s="489"/>
      <c r="DL46" s="490"/>
      <c r="DM46" s="95"/>
      <c r="DN46" s="96" t="s">
        <v>43</v>
      </c>
      <c r="DO46" s="94"/>
      <c r="DP46" s="94"/>
      <c r="DQ46" s="94"/>
      <c r="DR46" s="94"/>
      <c r="DS46" s="489"/>
      <c r="DT46" s="490"/>
      <c r="DU46" s="95"/>
      <c r="DV46" s="96" t="s">
        <v>44</v>
      </c>
      <c r="DW46" s="94"/>
      <c r="DX46" s="94"/>
      <c r="DY46" s="94"/>
      <c r="DZ46" s="94"/>
      <c r="EA46" s="489"/>
      <c r="EB46" s="490"/>
      <c r="EC46" s="15"/>
      <c r="ED46" s="16">
        <v>4</v>
      </c>
      <c r="EE46" s="16" t="str">
        <f>IFERROR(IF(Dashboard!L23="","",Dashboard!L23),"")</f>
        <v>Other</v>
      </c>
      <c r="EF46" s="16">
        <f t="shared" ref="EF46:EO46" si="32">EF17+EF36-EF26</f>
        <v>2.5</v>
      </c>
      <c r="EG46" s="16">
        <f t="shared" ca="1" si="32"/>
        <v>2.5</v>
      </c>
      <c r="EH46" s="16">
        <f t="shared" ca="1" si="32"/>
        <v>2.5</v>
      </c>
      <c r="EI46" s="16">
        <f t="shared" ca="1" si="32"/>
        <v>2.5</v>
      </c>
      <c r="EJ46" s="16">
        <f t="shared" ca="1" si="32"/>
        <v>2.5</v>
      </c>
      <c r="EK46" s="16">
        <f t="shared" ca="1" si="32"/>
        <v>2.5</v>
      </c>
      <c r="EL46" s="16">
        <f t="shared" ca="1" si="32"/>
        <v>2.5</v>
      </c>
      <c r="EM46" s="16">
        <f t="shared" ca="1" si="32"/>
        <v>2.5</v>
      </c>
      <c r="EN46" s="16">
        <f t="shared" ca="1" si="32"/>
        <v>2.5</v>
      </c>
      <c r="EO46" s="16">
        <f t="shared" ca="1" si="32"/>
        <v>2.5</v>
      </c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15"/>
      <c r="FC46" s="15"/>
      <c r="FD46" s="15"/>
      <c r="FE46" s="15"/>
      <c r="FF46" s="15"/>
      <c r="FG46" s="15"/>
      <c r="FH46" s="15"/>
      <c r="FI46" s="15"/>
      <c r="FJ46" s="68" t="str">
        <f>IF(Dashboard!F53="","",Dashboard!F53)</f>
        <v/>
      </c>
    </row>
    <row r="47" spans="2:166" ht="15" customHeight="1" x14ac:dyDescent="0.25">
      <c r="B47" s="88"/>
      <c r="C47" s="88"/>
      <c r="D47" s="115"/>
      <c r="E47" s="115"/>
      <c r="F47" s="115"/>
      <c r="G47" s="115"/>
      <c r="H47" s="115"/>
      <c r="I47" s="523"/>
      <c r="J47" s="523"/>
      <c r="K47" s="115"/>
      <c r="L47" s="524"/>
      <c r="M47" s="524"/>
      <c r="N47" s="524"/>
      <c r="O47" s="524"/>
      <c r="P47" s="524"/>
      <c r="Q47" s="524"/>
      <c r="R47" s="524"/>
      <c r="S47" s="525"/>
      <c r="T47" s="526"/>
      <c r="U47" s="115"/>
      <c r="V47" s="526"/>
      <c r="W47" s="115"/>
      <c r="X47" s="115"/>
      <c r="Y47" s="115"/>
      <c r="Z47" s="527"/>
      <c r="AA47" s="527"/>
      <c r="AB47" s="15"/>
      <c r="AC47" s="88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526"/>
      <c r="BL47" s="526"/>
      <c r="BM47" s="526"/>
      <c r="BN47" s="526"/>
      <c r="BO47" s="526"/>
      <c r="BP47" s="526"/>
      <c r="BQ47" s="526"/>
      <c r="BR47" s="526"/>
      <c r="BS47" s="526"/>
      <c r="BT47" s="526"/>
      <c r="BU47" s="526"/>
      <c r="BV47" s="526"/>
      <c r="BW47" s="526"/>
      <c r="BX47" s="526"/>
      <c r="BY47" s="526"/>
      <c r="BZ47" s="526"/>
      <c r="CA47" s="526"/>
      <c r="CB47" s="526"/>
      <c r="CC47" s="526"/>
      <c r="CD47" s="526"/>
      <c r="CE47" s="526"/>
      <c r="CF47" s="526"/>
      <c r="CG47" s="526"/>
      <c r="CH47" s="526"/>
      <c r="CI47" s="526"/>
      <c r="CJ47" s="526"/>
      <c r="CK47" s="526"/>
      <c r="CL47" s="526"/>
      <c r="CM47" s="526"/>
      <c r="CN47" s="526"/>
      <c r="CO47" s="526"/>
      <c r="CP47" s="15"/>
      <c r="CQ47" s="15"/>
      <c r="CR47" s="15"/>
      <c r="CS47" s="15"/>
      <c r="CT47" s="88"/>
      <c r="CU47" s="88"/>
      <c r="CV47" s="88"/>
      <c r="CW47" s="15"/>
      <c r="CX47" s="89" t="s">
        <v>23</v>
      </c>
      <c r="CY47" s="315" t="s">
        <v>24</v>
      </c>
      <c r="CZ47" s="315" t="s">
        <v>25</v>
      </c>
      <c r="DA47" s="315" t="s">
        <v>26</v>
      </c>
      <c r="DB47" s="90" t="s">
        <v>27</v>
      </c>
      <c r="DC47" s="90" t="s">
        <v>28</v>
      </c>
      <c r="DD47" s="91" t="s">
        <v>22</v>
      </c>
      <c r="DE47" s="92"/>
      <c r="DF47" s="89" t="s">
        <v>23</v>
      </c>
      <c r="DG47" s="90" t="s">
        <v>24</v>
      </c>
      <c r="DH47" s="90" t="s">
        <v>25</v>
      </c>
      <c r="DI47" s="90" t="s">
        <v>26</v>
      </c>
      <c r="DJ47" s="90" t="s">
        <v>27</v>
      </c>
      <c r="DK47" s="90" t="s">
        <v>28</v>
      </c>
      <c r="DL47" s="91" t="s">
        <v>22</v>
      </c>
      <c r="DM47" s="92"/>
      <c r="DN47" s="89" t="s">
        <v>23</v>
      </c>
      <c r="DO47" s="90" t="s">
        <v>24</v>
      </c>
      <c r="DP47" s="90" t="s">
        <v>25</v>
      </c>
      <c r="DQ47" s="90" t="s">
        <v>26</v>
      </c>
      <c r="DR47" s="90" t="s">
        <v>27</v>
      </c>
      <c r="DS47" s="90" t="s">
        <v>28</v>
      </c>
      <c r="DT47" s="91" t="s">
        <v>22</v>
      </c>
      <c r="DU47" s="93"/>
      <c r="DV47" s="89" t="s">
        <v>23</v>
      </c>
      <c r="DW47" s="90" t="s">
        <v>24</v>
      </c>
      <c r="DX47" s="90" t="s">
        <v>25</v>
      </c>
      <c r="DY47" s="90" t="s">
        <v>26</v>
      </c>
      <c r="DZ47" s="90" t="s">
        <v>27</v>
      </c>
      <c r="EA47" s="90" t="s">
        <v>28</v>
      </c>
      <c r="EB47" s="91" t="s">
        <v>22</v>
      </c>
      <c r="EC47" s="15"/>
      <c r="ED47" s="16">
        <v>5</v>
      </c>
      <c r="EE47" s="16" t="str">
        <f>IFERROR(IF(Dashboard!L24="","",Dashboard!L24),"")</f>
        <v>Remotely Working</v>
      </c>
      <c r="EF47" s="16">
        <f t="shared" ref="EF47:EO47" si="33">EF18+EF37-EF27</f>
        <v>20</v>
      </c>
      <c r="EG47" s="16">
        <f t="shared" ca="1" si="33"/>
        <v>0</v>
      </c>
      <c r="EH47" s="16">
        <f t="shared" ca="1" si="33"/>
        <v>0</v>
      </c>
      <c r="EI47" s="16">
        <f t="shared" ca="1" si="33"/>
        <v>0</v>
      </c>
      <c r="EJ47" s="16">
        <f t="shared" ca="1" si="33"/>
        <v>0</v>
      </c>
      <c r="EK47" s="16">
        <f t="shared" ca="1" si="33"/>
        <v>0</v>
      </c>
      <c r="EL47" s="16">
        <f t="shared" ca="1" si="33"/>
        <v>0</v>
      </c>
      <c r="EM47" s="16">
        <f t="shared" ca="1" si="33"/>
        <v>0</v>
      </c>
      <c r="EN47" s="16">
        <f t="shared" ca="1" si="33"/>
        <v>0</v>
      </c>
      <c r="EO47" s="16">
        <f t="shared" ca="1" si="33"/>
        <v>0</v>
      </c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15"/>
      <c r="FC47" s="15"/>
      <c r="FD47" s="15"/>
      <c r="FE47" s="15"/>
      <c r="FF47" s="15"/>
      <c r="FG47" s="15"/>
      <c r="FH47" s="15"/>
      <c r="FI47" s="15"/>
      <c r="FJ47" s="68" t="str">
        <f>IF(Dashboard!F54="","",Dashboard!F54)</f>
        <v/>
      </c>
    </row>
    <row r="48" spans="2:166" ht="15" customHeight="1" x14ac:dyDescent="0.25">
      <c r="B48" s="88"/>
      <c r="C48" s="88"/>
      <c r="D48" s="115"/>
      <c r="E48" s="115"/>
      <c r="F48" s="115"/>
      <c r="G48" s="115"/>
      <c r="H48" s="115"/>
      <c r="I48" s="523"/>
      <c r="J48" s="523"/>
      <c r="K48" s="115"/>
      <c r="L48" s="524"/>
      <c r="M48" s="524"/>
      <c r="N48" s="524"/>
      <c r="O48" s="524"/>
      <c r="P48" s="524"/>
      <c r="Q48" s="524"/>
      <c r="R48" s="524"/>
      <c r="S48" s="525"/>
      <c r="T48" s="526"/>
      <c r="U48" s="115"/>
      <c r="V48" s="526"/>
      <c r="W48" s="115"/>
      <c r="X48" s="115"/>
      <c r="Y48" s="115"/>
      <c r="Z48" s="527"/>
      <c r="AA48" s="527"/>
      <c r="AB48" s="15"/>
      <c r="AC48" s="88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526"/>
      <c r="BL48" s="526"/>
      <c r="BM48" s="526"/>
      <c r="BN48" s="526"/>
      <c r="BO48" s="526"/>
      <c r="BP48" s="526"/>
      <c r="BQ48" s="526"/>
      <c r="BR48" s="526"/>
      <c r="BS48" s="526"/>
      <c r="BT48" s="526"/>
      <c r="BU48" s="526"/>
      <c r="BV48" s="526"/>
      <c r="BW48" s="526"/>
      <c r="BX48" s="526"/>
      <c r="BY48" s="526"/>
      <c r="BZ48" s="526"/>
      <c r="CA48" s="526"/>
      <c r="CB48" s="526"/>
      <c r="CC48" s="526"/>
      <c r="CD48" s="526"/>
      <c r="CE48" s="526"/>
      <c r="CF48" s="526"/>
      <c r="CG48" s="526"/>
      <c r="CH48" s="526"/>
      <c r="CI48" s="526"/>
      <c r="CJ48" s="526"/>
      <c r="CK48" s="526"/>
      <c r="CL48" s="526"/>
      <c r="CM48" s="526"/>
      <c r="CN48" s="526"/>
      <c r="CO48" s="526"/>
      <c r="CP48" s="15"/>
      <c r="CQ48" s="15"/>
      <c r="CR48" s="15"/>
      <c r="CS48" s="15"/>
      <c r="CT48" s="88"/>
      <c r="CU48" s="88"/>
      <c r="CV48" s="88"/>
      <c r="CW48" s="15"/>
      <c r="CX48" s="22" t="str">
        <f t="array" ref="CX48">IFERROR(IF(CX17="h","h",INDEX($W$11:$W$25,SMALL(IF((Employee!C13&gt;=$L$11:$L$25)*(Employee!C13&lt;=$S$11:$S$25)*($CV$11:$CV$25),ROW($W$11:$W$25)-ROW(INDEX($W$11:$W$25,1,1))+1),1))),"")</f>
        <v/>
      </c>
      <c r="CY48" s="319" t="str">
        <f t="array" ref="CY48">IFERROR(IF(CY17="h","h",INDEX($W$11:$W$25,SMALL(IF((Employee!D13&gt;=$L$11:$L$25)*(Employee!D13&lt;=$S$11:$S$25)*($CV$11:$CV$25),ROW($W$11:$W$25)-ROW(INDEX($W$11:$W$25,1,1))+1),1))),"")</f>
        <v/>
      </c>
      <c r="CZ48" s="319" t="str">
        <f t="array" ref="CZ48">IFERROR(IF(CZ17="h","h",INDEX($W$11:$W$25,SMALL(IF((Employee!E13&gt;=$L$11:$L$25)*(Employee!E13&lt;=$S$11:$S$25)*($CV$11:$CV$25),ROW($W$11:$W$25)-ROW(INDEX($W$11:$W$25,1,1))+1),1))),"")</f>
        <v/>
      </c>
      <c r="DA48" s="320" t="str">
        <f t="array" ref="DA48">IFERROR(IF(DA17="h","h",INDEX($W$11:$W$25,SMALL(IF((Employee!F13&gt;=$L$11:$L$25)*(Employee!F13&lt;=$S$11:$S$25)*($CV$11:$CV$25),ROW($W$11:$W$25)-ROW(INDEX($W$11:$W$25,1,1))+1),1))),"")</f>
        <v/>
      </c>
      <c r="DB48" s="22" t="str">
        <f t="array" ref="DB48">IFERROR(IF(DB17="h","h",INDEX($W$11:$W$25,SMALL(IF((Employee!G13&gt;=$L$11:$L$25)*(Employee!G13&lt;=$S$11:$S$25)*($CV$11:$CV$25),ROW($W$11:$W$25)-ROW(INDEX($W$11:$W$25,1,1))+1),1))),"")</f>
        <v/>
      </c>
      <c r="DC48" s="22" t="str">
        <f t="array" ref="DC48">IFERROR(IF(DC17="h","h",INDEX($W$11:$W$25,SMALL(IF((Employee!H13&gt;=$L$11:$L$25)*(Employee!H13&lt;=$S$11:$S$25)*($CV$11:$CV$25),ROW($W$11:$W$25)-ROW(INDEX($W$11:$W$25,1,1))+1),1))),"")</f>
        <v>h</v>
      </c>
      <c r="DD48" s="22" t="str">
        <f t="array" ref="DD48">IFERROR(IF(DD17="h","h",INDEX($W$11:$W$25,SMALL(IF((Employee!I13&gt;=$L$11:$L$25)*(Employee!I13&lt;=$S$11:$S$25)*($CV$11:$CV$25),ROW($W$11:$W$25)-ROW(INDEX($W$11:$W$25,1,1))+1),1))),"")</f>
        <v>h</v>
      </c>
      <c r="DE48" s="21"/>
      <c r="DF48" s="22" t="str">
        <f t="array" ref="DF48">IFERROR(IF(DF17="h","h",INDEX($W$11:$W$25,SMALL(IF((Employee!K13&gt;=$L$11:$L$25)*(Employee!K13&lt;=$S$11:$S$25)*($CV$11:$CV$25),ROW($W$11:$W$25)-ROW(INDEX($W$11:$W$25,1,1))+1),1))),"")</f>
        <v/>
      </c>
      <c r="DG48" s="22" t="str">
        <f t="array" ref="DG48">IFERROR(IF(DG17="h","h",INDEX($W$11:$W$25,SMALL(IF((Employee!L13&gt;=$L$11:$L$25)*(Employee!L13&lt;=$S$11:$S$25)*($CV$11:$CV$25),ROW($W$11:$W$25)-ROW(INDEX($W$11:$W$25,1,1))+1),1))),"")</f>
        <v/>
      </c>
      <c r="DH48" s="22" t="str">
        <f t="array" ref="DH48">IFERROR(IF(DH17="h","h",INDEX($W$11:$W$25,SMALL(IF((Employee!M13&gt;=$L$11:$L$25)*(Employee!M13&lt;=$S$11:$S$25)*($CV$11:$CV$25),ROW($W$11:$W$25)-ROW(INDEX($W$11:$W$25,1,1))+1),1))),"")</f>
        <v/>
      </c>
      <c r="DI48" s="22" t="str">
        <f t="array" ref="DI48">IFERROR(IF(DI17="h","h",INDEX($W$11:$W$25,SMALL(IF((Employee!N13&gt;=$L$11:$L$25)*(Employee!N13&lt;=$S$11:$S$25)*($CV$11:$CV$25),ROW($W$11:$W$25)-ROW(INDEX($W$11:$W$25,1,1))+1),1))),"")</f>
        <v/>
      </c>
      <c r="DJ48" s="22" t="str">
        <f t="array" ref="DJ48">IFERROR(IF(DJ17="h","h",INDEX($W$11:$W$25,SMALL(IF((Employee!O13&gt;=$L$11:$L$25)*(Employee!O13&lt;=$S$11:$S$25)*($CV$11:$CV$25),ROW($W$11:$W$25)-ROW(INDEX($W$11:$W$25,1,1))+1),1))),"")</f>
        <v/>
      </c>
      <c r="DK48" s="22" t="str">
        <f t="array" ref="DK48">IFERROR(IF(DK17="h","h",INDEX($W$11:$W$25,SMALL(IF((Employee!P13&gt;=$L$11:$L$25)*(Employee!P13&lt;=$S$11:$S$25)*($CV$11:$CV$25),ROW($W$11:$W$25)-ROW(INDEX($W$11:$W$25,1,1))+1),1))),"")</f>
        <v>h</v>
      </c>
      <c r="DL48" s="22" t="str">
        <f t="array" ref="DL48">IFERROR(IF(DL17="h","h",INDEX($W$11:$W$25,SMALL(IF((Employee!Q13&gt;=$L$11:$L$25)*(Employee!Q13&lt;=$S$11:$S$25)*($CV$11:$CV$25),ROW($W$11:$W$25)-ROW(INDEX($W$11:$W$25,1,1))+1),1))),"")</f>
        <v>h</v>
      </c>
      <c r="DM48" s="21"/>
      <c r="DN48" s="22" t="str">
        <f t="array" ref="DN48">IFERROR(IF(DN17="h","h",INDEX($W$11:$W$25,SMALL(IF((Employee!S13&gt;=$L$11:$L$25)*(Employee!S13&lt;=$S$11:$S$25)*($CV$11:$CV$25),ROW($W$11:$W$25)-ROW(INDEX($W$11:$W$25,1,1))+1),1))),"")</f>
        <v/>
      </c>
      <c r="DO48" s="22" t="str">
        <f t="array" ref="DO48">IFERROR(IF(DO17="h","h",INDEX($W$11:$W$25,SMALL(IF((Employee!T13&gt;=$L$11:$L$25)*(Employee!T13&lt;=$S$11:$S$25)*($CV$11:$CV$25),ROW($W$11:$W$25)-ROW(INDEX($W$11:$W$25,1,1))+1),1))),"")</f>
        <v/>
      </c>
      <c r="DP48" s="22" t="str">
        <f t="array" ref="DP48">IFERROR(IF(DP17="h","h",INDEX($W$11:$W$25,SMALL(IF((Employee!U13&gt;=$L$11:$L$25)*(Employee!U13&lt;=$S$11:$S$25)*($CV$11:$CV$25),ROW($W$11:$W$25)-ROW(INDEX($W$11:$W$25,1,1))+1),1))),"")</f>
        <v/>
      </c>
      <c r="DQ48" s="22" t="str">
        <f t="array" ref="DQ48">IFERROR(IF(DQ17="h","h",INDEX($W$11:$W$25,SMALL(IF((Employee!V13&gt;=$L$11:$L$25)*(Employee!V13&lt;=$S$11:$S$25)*($CV$11:$CV$25),ROW($W$11:$W$25)-ROW(INDEX($W$11:$W$25,1,1))+1),1))),"")</f>
        <v/>
      </c>
      <c r="DR48" s="22" t="str">
        <f t="array" ref="DR48">IFERROR(IF(DR17="h","h",INDEX($W$11:$W$25,SMALL(IF((Employee!W13&gt;=$L$11:$L$25)*(Employee!W13&lt;=$S$11:$S$25)*($CV$11:$CV$25),ROW($W$11:$W$25)-ROW(INDEX($W$11:$W$25,1,1))+1),1))),"")</f>
        <v/>
      </c>
      <c r="DS48" s="22" t="str">
        <f t="array" ref="DS48">IFERROR(IF(DS17="h","h",INDEX($W$11:$W$25,SMALL(IF((Employee!X13&gt;=$L$11:$L$25)*(Employee!X13&lt;=$S$11:$S$25)*($CV$11:$CV$25),ROW($W$11:$W$25)-ROW(INDEX($W$11:$W$25,1,1))+1),1))),"")</f>
        <v>h</v>
      </c>
      <c r="DT48" s="22" t="str">
        <f t="array" ref="DT48">IFERROR(IF(DT17="h","h",INDEX($W$11:$W$25,SMALL(IF((Employee!Y13&gt;=$L$11:$L$25)*(Employee!Y13&lt;=$S$11:$S$25)*($CV$11:$CV$25),ROW($W$11:$W$25)-ROW(INDEX($W$11:$W$25,1,1))+1),1))),"")</f>
        <v>h</v>
      </c>
      <c r="DU48" s="5"/>
      <c r="DV48" s="22" t="str">
        <f t="array" ref="DV48">IFERROR(IF(DV17="h","h",INDEX($W$11:$W$25,SMALL(IF((Employee!AA13&gt;=$L$11:$L$25)*(Employee!AA13&lt;=$S$11:$S$25)*($CV$11:$CV$25),ROW($W$11:$W$25)-ROW(INDEX($W$11:$W$25,1,1))+1),1))),"")</f>
        <v/>
      </c>
      <c r="DW48" s="22" t="str">
        <f t="array" ref="DW48">IFERROR(IF(DW17="h","h",INDEX($W$11:$W$25,SMALL(IF((Employee!AB13&gt;=$L$11:$L$25)*(Employee!AB13&lt;=$S$11:$S$25)*($CV$11:$CV$25),ROW($W$11:$W$25)-ROW(INDEX($W$11:$W$25,1,1))+1),1))),"")</f>
        <v/>
      </c>
      <c r="DX48" s="22" t="str">
        <f t="array" ref="DX48">IFERROR(IF(DX17="h","h",INDEX($W$11:$W$25,SMALL(IF((Employee!AC13&gt;=$L$11:$L$25)*(Employee!AC13&lt;=$S$11:$S$25)*($CV$11:$CV$25),ROW($W$11:$W$25)-ROW(INDEX($W$11:$W$25,1,1))+1),1))),"")</f>
        <v/>
      </c>
      <c r="DY48" s="22" t="str">
        <f t="array" ref="DY48">IFERROR(IF(DY17="h","h",INDEX($W$11:$W$25,SMALL(IF((Employee!AD13&gt;=$L$11:$L$25)*(Employee!AD13&lt;=$S$11:$S$25)*($CV$11:$CV$25),ROW($W$11:$W$25)-ROW(INDEX($W$11:$W$25,1,1))+1),1))),"")</f>
        <v/>
      </c>
      <c r="DZ48" s="22" t="str">
        <f t="array" ref="DZ48">IFERROR(IF(DZ17="h","h",INDEX($W$11:$W$25,SMALL(IF((Employee!AE13&gt;=$L$11:$L$25)*(Employee!AE13&lt;=$S$11:$S$25)*($CV$11:$CV$25),ROW($W$11:$W$25)-ROW(INDEX($W$11:$W$25,1,1))+1),1))),"")</f>
        <v/>
      </c>
      <c r="EA48" s="22" t="str">
        <f t="array" ref="EA48">IFERROR(IF(EA17="h","h",INDEX($W$11:$W$25,SMALL(IF((Employee!AF13&gt;=$L$11:$L$25)*(Employee!AF13&lt;=$S$11:$S$25)*($CV$11:$CV$25),ROW($W$11:$W$25)-ROW(INDEX($W$11:$W$25,1,1))+1),1))),"")</f>
        <v>h</v>
      </c>
      <c r="EB48" s="22" t="str">
        <f t="array" ref="EB48">IFERROR(IF(EB17="h","h",INDEX($W$11:$W$25,SMALL(IF((Employee!AG13&gt;=$L$11:$L$25)*(Employee!AG13&lt;=$S$11:$S$25)*($CV$11:$CV$25),ROW($W$11:$W$25)-ROW(INDEX($W$11:$W$25,1,1))+1),1))),"")</f>
        <v>h</v>
      </c>
      <c r="EC48" s="15"/>
      <c r="ED48" s="16">
        <v>6</v>
      </c>
      <c r="EE48" s="16" t="str">
        <f>IFERROR(IF(Dashboard!L25="","",Dashboard!L25),"")</f>
        <v/>
      </c>
      <c r="EF48" s="16">
        <f t="shared" ref="EF48:EO48" si="34">EF19+EF38-EF28</f>
        <v>0</v>
      </c>
      <c r="EG48" s="16">
        <f t="shared" ca="1" si="34"/>
        <v>0</v>
      </c>
      <c r="EH48" s="16">
        <f t="shared" ca="1" si="34"/>
        <v>0</v>
      </c>
      <c r="EI48" s="16">
        <f t="shared" ca="1" si="34"/>
        <v>0</v>
      </c>
      <c r="EJ48" s="16">
        <f t="shared" ca="1" si="34"/>
        <v>0</v>
      </c>
      <c r="EK48" s="16">
        <f t="shared" ca="1" si="34"/>
        <v>0</v>
      </c>
      <c r="EL48" s="16">
        <f t="shared" ca="1" si="34"/>
        <v>0</v>
      </c>
      <c r="EM48" s="16">
        <f t="shared" ca="1" si="34"/>
        <v>0</v>
      </c>
      <c r="EN48" s="16">
        <f t="shared" ca="1" si="34"/>
        <v>0</v>
      </c>
      <c r="EO48" s="16">
        <f t="shared" ca="1" si="34"/>
        <v>0</v>
      </c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15"/>
      <c r="FC48" s="15"/>
      <c r="FD48" s="15"/>
      <c r="FE48" s="15"/>
      <c r="FF48" s="15"/>
      <c r="FG48" s="15"/>
      <c r="FH48" s="15"/>
      <c r="FI48" s="15"/>
      <c r="FJ48" s="68" t="str">
        <f>IF(Dashboard!F55="","",Dashboard!F55)</f>
        <v/>
      </c>
    </row>
    <row r="49" spans="2:166" ht="15" customHeight="1" x14ac:dyDescent="0.25">
      <c r="B49" s="88"/>
      <c r="C49" s="88"/>
      <c r="D49" s="115"/>
      <c r="E49" s="115"/>
      <c r="F49" s="115"/>
      <c r="G49" s="115"/>
      <c r="H49" s="115"/>
      <c r="I49" s="523"/>
      <c r="J49" s="523"/>
      <c r="K49" s="115"/>
      <c r="L49" s="524"/>
      <c r="M49" s="524"/>
      <c r="N49" s="524"/>
      <c r="O49" s="524"/>
      <c r="P49" s="524"/>
      <c r="Q49" s="524"/>
      <c r="R49" s="524"/>
      <c r="S49" s="525"/>
      <c r="T49" s="526"/>
      <c r="U49" s="115"/>
      <c r="V49" s="526"/>
      <c r="W49" s="115"/>
      <c r="X49" s="115"/>
      <c r="Y49" s="115"/>
      <c r="Z49" s="527"/>
      <c r="AA49" s="527"/>
      <c r="AB49" s="15"/>
      <c r="AC49" s="88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526"/>
      <c r="BL49" s="526"/>
      <c r="BM49" s="526"/>
      <c r="BN49" s="526"/>
      <c r="BO49" s="526"/>
      <c r="BP49" s="526"/>
      <c r="BQ49" s="526"/>
      <c r="BR49" s="526"/>
      <c r="BS49" s="526"/>
      <c r="BT49" s="526"/>
      <c r="BU49" s="526"/>
      <c r="BV49" s="526"/>
      <c r="BW49" s="526"/>
      <c r="BX49" s="526"/>
      <c r="BY49" s="526"/>
      <c r="BZ49" s="526"/>
      <c r="CA49" s="526"/>
      <c r="CB49" s="526"/>
      <c r="CC49" s="526"/>
      <c r="CD49" s="526"/>
      <c r="CE49" s="526"/>
      <c r="CF49" s="526"/>
      <c r="CG49" s="526"/>
      <c r="CH49" s="526"/>
      <c r="CI49" s="526"/>
      <c r="CJ49" s="526"/>
      <c r="CK49" s="526"/>
      <c r="CL49" s="526"/>
      <c r="CM49" s="526"/>
      <c r="CN49" s="526"/>
      <c r="CO49" s="526"/>
      <c r="CP49" s="15"/>
      <c r="CQ49" s="15"/>
      <c r="CR49" s="15"/>
      <c r="CS49" s="15"/>
      <c r="CT49" s="88"/>
      <c r="CU49" s="88"/>
      <c r="CV49" s="88"/>
      <c r="CW49" s="15"/>
      <c r="CX49" s="22">
        <f t="array" ref="CX49">IFERROR(IF(CX18="h","h",INDEX($W$11:$W$25,SMALL(IF((Employee!C14&gt;=$L$11:$L$25)*(Employee!C14&lt;=$S$11:$S$25)*($CV$11:$CV$25),ROW($W$11:$W$25)-ROW(INDEX($W$11:$W$25,1,1))+1),1))),"")</f>
        <v>1</v>
      </c>
      <c r="CY49" s="319" t="str">
        <f t="array" ref="CY49">IFERROR(IF(CY18="h","h",INDEX($W$11:$W$25,SMALL(IF((Employee!D14&gt;=$L$11:$L$25)*(Employee!D14&lt;=$S$11:$S$25)*($CV$11:$CV$25),ROW($W$11:$W$25)-ROW(INDEX($W$11:$W$25,1,1))+1),1))),"")</f>
        <v/>
      </c>
      <c r="CZ49" s="319" t="str">
        <f t="array" ref="CZ49">IFERROR(IF(CZ18="h","h",INDEX($W$11:$W$25,SMALL(IF((Employee!E14&gt;=$L$11:$L$25)*(Employee!E14&lt;=$S$11:$S$25)*($CV$11:$CV$25),ROW($W$11:$W$25)-ROW(INDEX($W$11:$W$25,1,1))+1),1))),"")</f>
        <v/>
      </c>
      <c r="DA49" s="320" t="str">
        <f t="array" ref="DA49">IFERROR(IF(DA18="h","h",INDEX($W$11:$W$25,SMALL(IF((Employee!F14&gt;=$L$11:$L$25)*(Employee!F14&lt;=$S$11:$S$25)*($CV$11:$CV$25),ROW($W$11:$W$25)-ROW(INDEX($W$11:$W$25,1,1))+1),1))),"")</f>
        <v/>
      </c>
      <c r="DB49" s="22" t="str">
        <f t="array" ref="DB49">IFERROR(IF(DB18="h","h",INDEX($W$11:$W$25,SMALL(IF((Employee!G14&gt;=$L$11:$L$25)*(Employee!G14&lt;=$S$11:$S$25)*($CV$11:$CV$25),ROW($W$11:$W$25)-ROW(INDEX($W$11:$W$25,1,1))+1),1))),"")</f>
        <v/>
      </c>
      <c r="DC49" s="22" t="str">
        <f t="array" ref="DC49">IFERROR(IF(DC18="h","h",INDEX($W$11:$W$25,SMALL(IF((Employee!H14&gt;=$L$11:$L$25)*(Employee!H14&lt;=$S$11:$S$25)*($CV$11:$CV$25),ROW($W$11:$W$25)-ROW(INDEX($W$11:$W$25,1,1))+1),1))),"")</f>
        <v>h</v>
      </c>
      <c r="DD49" s="22" t="str">
        <f t="array" ref="DD49">IFERROR(IF(DD18="h","h",INDEX($W$11:$W$25,SMALL(IF((Employee!I14&gt;=$L$11:$L$25)*(Employee!I14&lt;=$S$11:$S$25)*($CV$11:$CV$25),ROW($W$11:$W$25)-ROW(INDEX($W$11:$W$25,1,1))+1),1))),"")</f>
        <v>h</v>
      </c>
      <c r="DE49" s="21"/>
      <c r="DF49" s="22" t="str">
        <f t="array" ref="DF49">IFERROR(IF(DF18="h","h",INDEX($W$11:$W$25,SMALL(IF((Employee!K14&gt;=$L$11:$L$25)*(Employee!K14&lt;=$S$11:$S$25)*($CV$11:$CV$25),ROW($W$11:$W$25)-ROW(INDEX($W$11:$W$25,1,1))+1),1))),"")</f>
        <v/>
      </c>
      <c r="DG49" s="22">
        <f t="array" ref="DG49">IFERROR(IF(DG18="h","h",INDEX($W$11:$W$25,SMALL(IF((Employee!L14&gt;=$L$11:$L$25)*(Employee!L14&lt;=$S$11:$S$25)*($CV$11:$CV$25),ROW($W$11:$W$25)-ROW(INDEX($W$11:$W$25,1,1))+1),1))),"")</f>
        <v>4</v>
      </c>
      <c r="DH49" s="22">
        <f t="array" ref="DH49">IFERROR(IF(DH18="h","h",INDEX($W$11:$W$25,SMALL(IF((Employee!M14&gt;=$L$11:$L$25)*(Employee!M14&lt;=$S$11:$S$25)*($CV$11:$CV$25),ROW($W$11:$W$25)-ROW(INDEX($W$11:$W$25,1,1))+1),1))),"")</f>
        <v>4</v>
      </c>
      <c r="DI49" s="22">
        <f t="array" ref="DI49">IFERROR(IF(DI18="h","h",INDEX($W$11:$W$25,SMALL(IF((Employee!N14&gt;=$L$11:$L$25)*(Employee!N14&lt;=$S$11:$S$25)*($CV$11:$CV$25),ROW($W$11:$W$25)-ROW(INDEX($W$11:$W$25,1,1))+1),1))),"")</f>
        <v>4</v>
      </c>
      <c r="DJ49" s="22">
        <f t="array" ref="DJ49">IFERROR(IF(DJ18="h","h",INDEX($W$11:$W$25,SMALL(IF((Employee!O14&gt;=$L$11:$L$25)*(Employee!O14&lt;=$S$11:$S$25)*($CV$11:$CV$25),ROW($W$11:$W$25)-ROW(INDEX($W$11:$W$25,1,1))+1),1))),"")</f>
        <v>4</v>
      </c>
      <c r="DK49" s="22" t="str">
        <f t="array" ref="DK49">IFERROR(IF(DK18="h","h",INDEX($W$11:$W$25,SMALL(IF((Employee!P14&gt;=$L$11:$L$25)*(Employee!P14&lt;=$S$11:$S$25)*($CV$11:$CV$25),ROW($W$11:$W$25)-ROW(INDEX($W$11:$W$25,1,1))+1),1))),"")</f>
        <v>h</v>
      </c>
      <c r="DL49" s="22" t="str">
        <f t="array" ref="DL49">IFERROR(IF(DL18="h","h",INDEX($W$11:$W$25,SMALL(IF((Employee!Q14&gt;=$L$11:$L$25)*(Employee!Q14&lt;=$S$11:$S$25)*($CV$11:$CV$25),ROW($W$11:$W$25)-ROW(INDEX($W$11:$W$25,1,1))+1),1))),"")</f>
        <v>h</v>
      </c>
      <c r="DM49" s="21"/>
      <c r="DN49" s="22" t="str">
        <f t="array" ref="DN49">IFERROR(IF(DN18="h","h",INDEX($W$11:$W$25,SMALL(IF((Employee!S14&gt;=$L$11:$L$25)*(Employee!S14&lt;=$S$11:$S$25)*($CV$11:$CV$25),ROW($W$11:$W$25)-ROW(INDEX($W$11:$W$25,1,1))+1),1))),"")</f>
        <v/>
      </c>
      <c r="DO49" s="22" t="str">
        <f t="array" ref="DO49">IFERROR(IF(DO18="h","h",INDEX($W$11:$W$25,SMALL(IF((Employee!T14&gt;=$L$11:$L$25)*(Employee!T14&lt;=$S$11:$S$25)*($CV$11:$CV$25),ROW($W$11:$W$25)-ROW(INDEX($W$11:$W$25,1,1))+1),1))),"")</f>
        <v/>
      </c>
      <c r="DP49" s="22" t="str">
        <f t="array" ref="DP49">IFERROR(IF(DP18="h","h",INDEX($W$11:$W$25,SMALL(IF((Employee!U14&gt;=$L$11:$L$25)*(Employee!U14&lt;=$S$11:$S$25)*($CV$11:$CV$25),ROW($W$11:$W$25)-ROW(INDEX($W$11:$W$25,1,1))+1),1))),"")</f>
        <v/>
      </c>
      <c r="DQ49" s="22" t="str">
        <f t="array" ref="DQ49">IFERROR(IF(DQ18="h","h",INDEX($W$11:$W$25,SMALL(IF((Employee!V14&gt;=$L$11:$L$25)*(Employee!V14&lt;=$S$11:$S$25)*($CV$11:$CV$25),ROW($W$11:$W$25)-ROW(INDEX($W$11:$W$25,1,1))+1),1))),"")</f>
        <v/>
      </c>
      <c r="DR49" s="22" t="str">
        <f t="array" ref="DR49">IFERROR(IF(DR18="h","h",INDEX($W$11:$W$25,SMALL(IF((Employee!W14&gt;=$L$11:$L$25)*(Employee!W14&lt;=$S$11:$S$25)*($CV$11:$CV$25),ROW($W$11:$W$25)-ROW(INDEX($W$11:$W$25,1,1))+1),1))),"")</f>
        <v/>
      </c>
      <c r="DS49" s="22" t="str">
        <f t="array" ref="DS49">IFERROR(IF(DS18="h","h",INDEX($W$11:$W$25,SMALL(IF((Employee!X14&gt;=$L$11:$L$25)*(Employee!X14&lt;=$S$11:$S$25)*($CV$11:$CV$25),ROW($W$11:$W$25)-ROW(INDEX($W$11:$W$25,1,1))+1),1))),"")</f>
        <v>h</v>
      </c>
      <c r="DT49" s="22" t="str">
        <f t="array" ref="DT49">IFERROR(IF(DT18="h","h",INDEX($W$11:$W$25,SMALL(IF((Employee!Y14&gt;=$L$11:$L$25)*(Employee!Y14&lt;=$S$11:$S$25)*($CV$11:$CV$25),ROW($W$11:$W$25)-ROW(INDEX($W$11:$W$25,1,1))+1),1))),"")</f>
        <v>h</v>
      </c>
      <c r="DU49" s="5"/>
      <c r="DV49" s="22" t="str">
        <f t="array" ref="DV49">IFERROR(IF(DV18="h","h",INDEX($W$11:$W$25,SMALL(IF((Employee!AA14&gt;=$L$11:$L$25)*(Employee!AA14&lt;=$S$11:$S$25)*($CV$11:$CV$25),ROW($W$11:$W$25)-ROW(INDEX($W$11:$W$25,1,1))+1),1))),"")</f>
        <v/>
      </c>
      <c r="DW49" s="22" t="str">
        <f t="array" ref="DW49">IFERROR(IF(DW18="h","h",INDEX($W$11:$W$25,SMALL(IF((Employee!AB14&gt;=$L$11:$L$25)*(Employee!AB14&lt;=$S$11:$S$25)*($CV$11:$CV$25),ROW($W$11:$W$25)-ROW(INDEX($W$11:$W$25,1,1))+1),1))),"")</f>
        <v/>
      </c>
      <c r="DX49" s="22" t="str">
        <f t="array" ref="DX49">IFERROR(IF(DX18="h","h",INDEX($W$11:$W$25,SMALL(IF((Employee!AC14&gt;=$L$11:$L$25)*(Employee!AC14&lt;=$S$11:$S$25)*($CV$11:$CV$25),ROW($W$11:$W$25)-ROW(INDEX($W$11:$W$25,1,1))+1),1))),"")</f>
        <v/>
      </c>
      <c r="DY49" s="22" t="str">
        <f t="array" ref="DY49">IFERROR(IF(DY18="h","h",INDEX($W$11:$W$25,SMALL(IF((Employee!AD14&gt;=$L$11:$L$25)*(Employee!AD14&lt;=$S$11:$S$25)*($CV$11:$CV$25),ROW($W$11:$W$25)-ROW(INDEX($W$11:$W$25,1,1))+1),1))),"")</f>
        <v/>
      </c>
      <c r="DZ49" s="22">
        <f t="array" ref="DZ49">IFERROR(IF(DZ18="h","h",INDEX($W$11:$W$25,SMALL(IF((Employee!AE14&gt;=$L$11:$L$25)*(Employee!AE14&lt;=$S$11:$S$25)*($CV$11:$CV$25),ROW($W$11:$W$25)-ROW(INDEX($W$11:$W$25,1,1))+1),1))),"")</f>
        <v>2</v>
      </c>
      <c r="EA49" s="22" t="str">
        <f t="array" ref="EA49">IFERROR(IF(EA18="h","h",INDEX($W$11:$W$25,SMALL(IF((Employee!AF14&gt;=$L$11:$L$25)*(Employee!AF14&lt;=$S$11:$S$25)*($CV$11:$CV$25),ROW($W$11:$W$25)-ROW(INDEX($W$11:$W$25,1,1))+1),1))),"")</f>
        <v>h</v>
      </c>
      <c r="EB49" s="22" t="str">
        <f t="array" ref="EB49">IFERROR(IF(EB18="h","h",INDEX($W$11:$W$25,SMALL(IF((Employee!AG14&gt;=$L$11:$L$25)*(Employee!AG14&lt;=$S$11:$S$25)*($CV$11:$CV$25),ROW($W$11:$W$25)-ROW(INDEX($W$11:$W$25,1,1))+1),1))),"")</f>
        <v>h</v>
      </c>
      <c r="EC49" s="15"/>
      <c r="ED49" s="16">
        <v>7</v>
      </c>
      <c r="EE49" s="16" t="str">
        <f>IFERROR(IF(Dashboard!L26="","",Dashboard!L26),"")</f>
        <v/>
      </c>
      <c r="EF49" s="16">
        <f t="shared" ref="EF49:EO49" si="35">EF20+EF39-EF29</f>
        <v>0</v>
      </c>
      <c r="EG49" s="16">
        <f t="shared" ca="1" si="35"/>
        <v>0</v>
      </c>
      <c r="EH49" s="16">
        <f t="shared" ca="1" si="35"/>
        <v>0</v>
      </c>
      <c r="EI49" s="16">
        <f t="shared" ca="1" si="35"/>
        <v>0</v>
      </c>
      <c r="EJ49" s="16">
        <f t="shared" ca="1" si="35"/>
        <v>0</v>
      </c>
      <c r="EK49" s="16">
        <f t="shared" ca="1" si="35"/>
        <v>0</v>
      </c>
      <c r="EL49" s="16">
        <f t="shared" ca="1" si="35"/>
        <v>0</v>
      </c>
      <c r="EM49" s="16">
        <f t="shared" ca="1" si="35"/>
        <v>0</v>
      </c>
      <c r="EN49" s="16">
        <f t="shared" ca="1" si="35"/>
        <v>0</v>
      </c>
      <c r="EO49" s="16">
        <f t="shared" ca="1" si="35"/>
        <v>0</v>
      </c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15"/>
      <c r="FC49" s="15"/>
      <c r="FD49" s="15"/>
      <c r="FE49" s="15"/>
      <c r="FF49" s="15"/>
      <c r="FG49" s="15"/>
      <c r="FH49" s="15"/>
      <c r="FI49" s="15"/>
      <c r="FJ49" s="68" t="str">
        <f>IF(Dashboard!F56="","",Dashboard!F56)</f>
        <v/>
      </c>
    </row>
    <row r="50" spans="2:166" ht="15" customHeight="1" x14ac:dyDescent="0.25">
      <c r="B50" s="88"/>
      <c r="C50" s="88"/>
      <c r="D50" s="115"/>
      <c r="E50" s="115"/>
      <c r="F50" s="115"/>
      <c r="G50" s="115"/>
      <c r="H50" s="115"/>
      <c r="I50" s="523"/>
      <c r="J50" s="523"/>
      <c r="K50" s="115"/>
      <c r="L50" s="524"/>
      <c r="M50" s="524"/>
      <c r="N50" s="524"/>
      <c r="O50" s="524"/>
      <c r="P50" s="524"/>
      <c r="Q50" s="524"/>
      <c r="R50" s="524"/>
      <c r="S50" s="525"/>
      <c r="T50" s="526"/>
      <c r="U50" s="115"/>
      <c r="V50" s="526"/>
      <c r="W50" s="115"/>
      <c r="X50" s="115"/>
      <c r="Y50" s="115"/>
      <c r="Z50" s="527"/>
      <c r="AA50" s="527"/>
      <c r="AB50" s="15"/>
      <c r="AC50" s="88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526"/>
      <c r="BL50" s="526"/>
      <c r="BM50" s="526"/>
      <c r="BN50" s="526"/>
      <c r="BO50" s="526"/>
      <c r="BP50" s="526"/>
      <c r="BQ50" s="526"/>
      <c r="BR50" s="526"/>
      <c r="BS50" s="526"/>
      <c r="BT50" s="526"/>
      <c r="BU50" s="526"/>
      <c r="BV50" s="526"/>
      <c r="BW50" s="526"/>
      <c r="BX50" s="526"/>
      <c r="BY50" s="526"/>
      <c r="BZ50" s="526"/>
      <c r="CA50" s="526"/>
      <c r="CB50" s="526"/>
      <c r="CC50" s="526"/>
      <c r="CD50" s="526"/>
      <c r="CE50" s="526"/>
      <c r="CF50" s="526"/>
      <c r="CG50" s="526"/>
      <c r="CH50" s="526"/>
      <c r="CI50" s="526"/>
      <c r="CJ50" s="526"/>
      <c r="CK50" s="526"/>
      <c r="CL50" s="526"/>
      <c r="CM50" s="526"/>
      <c r="CN50" s="526"/>
      <c r="CO50" s="526"/>
      <c r="CP50" s="15"/>
      <c r="CQ50" s="15"/>
      <c r="CR50" s="15"/>
      <c r="CS50" s="15"/>
      <c r="CT50" s="88"/>
      <c r="CU50" s="88"/>
      <c r="CV50" s="88"/>
      <c r="CW50" s="15"/>
      <c r="CX50" s="22" t="str">
        <f t="array" ref="CX50">IFERROR(IF(CX19="h","h",INDEX($W$11:$W$25,SMALL(IF((Employee!C15&gt;=$L$11:$L$25)*(Employee!C15&lt;=$S$11:$S$25)*($CV$11:$CV$25),ROW($W$11:$W$25)-ROW(INDEX($W$11:$W$25,1,1))+1),1))),"")</f>
        <v/>
      </c>
      <c r="CY50" s="319" t="str">
        <f t="array" ref="CY50">IFERROR(IF(CY19="h","h",INDEX($W$11:$W$25,SMALL(IF((Employee!D15&gt;=$L$11:$L$25)*(Employee!D15&lt;=$S$11:$S$25)*($CV$11:$CV$25),ROW($W$11:$W$25)-ROW(INDEX($W$11:$W$25,1,1))+1),1))),"")</f>
        <v/>
      </c>
      <c r="CZ50" s="319" t="str">
        <f t="array" ref="CZ50">IFERROR(IF(CZ19="h","h",INDEX($W$11:$W$25,SMALL(IF((Employee!E15&gt;=$L$11:$L$25)*(Employee!E15&lt;=$S$11:$S$25)*($CV$11:$CV$25),ROW($W$11:$W$25)-ROW(INDEX($W$11:$W$25,1,1))+1),1))),"")</f>
        <v/>
      </c>
      <c r="DA50" s="320" t="str">
        <f t="array" ref="DA50">IFERROR(IF(DA19="h","h",INDEX($W$11:$W$25,SMALL(IF((Employee!F15&gt;=$L$11:$L$25)*(Employee!F15&lt;=$S$11:$S$25)*($CV$11:$CV$25),ROW($W$11:$W$25)-ROW(INDEX($W$11:$W$25,1,1))+1),1))),"")</f>
        <v/>
      </c>
      <c r="DB50" s="22" t="str">
        <f t="array" ref="DB50">IFERROR(IF(DB19="h","h",INDEX($W$11:$W$25,SMALL(IF((Employee!G15&gt;=$L$11:$L$25)*(Employee!G15&lt;=$S$11:$S$25)*($CV$11:$CV$25),ROW($W$11:$W$25)-ROW(INDEX($W$11:$W$25,1,1))+1),1))),"")</f>
        <v/>
      </c>
      <c r="DC50" s="22" t="str">
        <f t="array" ref="DC50">IFERROR(IF(DC19="h","h",INDEX($W$11:$W$25,SMALL(IF((Employee!H15&gt;=$L$11:$L$25)*(Employee!H15&lt;=$S$11:$S$25)*($CV$11:$CV$25),ROW($W$11:$W$25)-ROW(INDEX($W$11:$W$25,1,1))+1),1))),"")</f>
        <v>h</v>
      </c>
      <c r="DD50" s="22" t="str">
        <f t="array" ref="DD50">IFERROR(IF(DD19="h","h",INDEX($W$11:$W$25,SMALL(IF((Employee!I15&gt;=$L$11:$L$25)*(Employee!I15&lt;=$S$11:$S$25)*($CV$11:$CV$25),ROW($W$11:$W$25)-ROW(INDEX($W$11:$W$25,1,1))+1),1))),"")</f>
        <v>h</v>
      </c>
      <c r="DE50" s="21"/>
      <c r="DF50" s="22">
        <f t="array" ref="DF50">IFERROR(IF(DF19="h","h",INDEX($W$11:$W$25,SMALL(IF((Employee!K15&gt;=$L$11:$L$25)*(Employee!K15&lt;=$S$11:$S$25)*($CV$11:$CV$25),ROW($W$11:$W$25)-ROW(INDEX($W$11:$W$25,1,1))+1),1))),"")</f>
        <v>4</v>
      </c>
      <c r="DG50" s="22">
        <f t="array" ref="DG50">IFERROR(IF(DG19="h","h",INDEX($W$11:$W$25,SMALL(IF((Employee!L15&gt;=$L$11:$L$25)*(Employee!L15&lt;=$S$11:$S$25)*($CV$11:$CV$25),ROW($W$11:$W$25)-ROW(INDEX($W$11:$W$25,1,1))+1),1))),"")</f>
        <v>4</v>
      </c>
      <c r="DH50" s="22" t="str">
        <f t="array" ref="DH50">IFERROR(IF(DH19="h","h",INDEX($W$11:$W$25,SMALL(IF((Employee!M15&gt;=$L$11:$L$25)*(Employee!M15&lt;=$S$11:$S$25)*($CV$11:$CV$25),ROW($W$11:$W$25)-ROW(INDEX($W$11:$W$25,1,1))+1),1))),"")</f>
        <v/>
      </c>
      <c r="DI50" s="22" t="str">
        <f t="array" ref="DI50">IFERROR(IF(DI19="h","h",INDEX($W$11:$W$25,SMALL(IF((Employee!N15&gt;=$L$11:$L$25)*(Employee!N15&lt;=$S$11:$S$25)*($CV$11:$CV$25),ROW($W$11:$W$25)-ROW(INDEX($W$11:$W$25,1,1))+1),1))),"")</f>
        <v/>
      </c>
      <c r="DJ50" s="22" t="str">
        <f t="array" ref="DJ50">IFERROR(IF(DJ19="h","h",INDEX($W$11:$W$25,SMALL(IF((Employee!O15&gt;=$L$11:$L$25)*(Employee!O15&lt;=$S$11:$S$25)*($CV$11:$CV$25),ROW($W$11:$W$25)-ROW(INDEX($W$11:$W$25,1,1))+1),1))),"")</f>
        <v/>
      </c>
      <c r="DK50" s="22" t="str">
        <f t="array" ref="DK50">IFERROR(IF(DK19="h","h",INDEX($W$11:$W$25,SMALL(IF((Employee!P15&gt;=$L$11:$L$25)*(Employee!P15&lt;=$S$11:$S$25)*($CV$11:$CV$25),ROW($W$11:$W$25)-ROW(INDEX($W$11:$W$25,1,1))+1),1))),"")</f>
        <v>h</v>
      </c>
      <c r="DL50" s="22" t="str">
        <f t="array" ref="DL50">IFERROR(IF(DL19="h","h",INDEX($W$11:$W$25,SMALL(IF((Employee!Q15&gt;=$L$11:$L$25)*(Employee!Q15&lt;=$S$11:$S$25)*($CV$11:$CV$25),ROW($W$11:$W$25)-ROW(INDEX($W$11:$W$25,1,1))+1),1))),"")</f>
        <v>h</v>
      </c>
      <c r="DM50" s="21"/>
      <c r="DN50" s="22" t="str">
        <f t="array" ref="DN50">IFERROR(IF(DN19="h","h",INDEX($W$11:$W$25,SMALL(IF((Employee!S15&gt;=$L$11:$L$25)*(Employee!S15&lt;=$S$11:$S$25)*($CV$11:$CV$25),ROW($W$11:$W$25)-ROW(INDEX($W$11:$W$25,1,1))+1),1))),"")</f>
        <v/>
      </c>
      <c r="DO50" s="22" t="str">
        <f t="array" ref="DO50">IFERROR(IF(DO19="h","h",INDEX($W$11:$W$25,SMALL(IF((Employee!T15&gt;=$L$11:$L$25)*(Employee!T15&lt;=$S$11:$S$25)*($CV$11:$CV$25),ROW($W$11:$W$25)-ROW(INDEX($W$11:$W$25,1,1))+1),1))),"")</f>
        <v/>
      </c>
      <c r="DP50" s="22" t="str">
        <f t="array" ref="DP50">IFERROR(IF(DP19="h","h",INDEX($W$11:$W$25,SMALL(IF((Employee!U15&gt;=$L$11:$L$25)*(Employee!U15&lt;=$S$11:$S$25)*($CV$11:$CV$25),ROW($W$11:$W$25)-ROW(INDEX($W$11:$W$25,1,1))+1),1))),"")</f>
        <v/>
      </c>
      <c r="DQ50" s="22" t="str">
        <f t="array" ref="DQ50">IFERROR(IF(DQ19="h","h",INDEX($W$11:$W$25,SMALL(IF((Employee!V15&gt;=$L$11:$L$25)*(Employee!V15&lt;=$S$11:$S$25)*($CV$11:$CV$25),ROW($W$11:$W$25)-ROW(INDEX($W$11:$W$25,1,1))+1),1))),"")</f>
        <v/>
      </c>
      <c r="DR50" s="22" t="str">
        <f t="array" ref="DR50">IFERROR(IF(DR19="h","h",INDEX($W$11:$W$25,SMALL(IF((Employee!W15&gt;=$L$11:$L$25)*(Employee!W15&lt;=$S$11:$S$25)*($CV$11:$CV$25),ROW($W$11:$W$25)-ROW(INDEX($W$11:$W$25,1,1))+1),1))),"")</f>
        <v/>
      </c>
      <c r="DS50" s="22" t="str">
        <f t="array" ref="DS50">IFERROR(IF(DS19="h","h",INDEX($W$11:$W$25,SMALL(IF((Employee!X15&gt;=$L$11:$L$25)*(Employee!X15&lt;=$S$11:$S$25)*($CV$11:$CV$25),ROW($W$11:$W$25)-ROW(INDEX($W$11:$W$25,1,1))+1),1))),"")</f>
        <v>h</v>
      </c>
      <c r="DT50" s="22" t="str">
        <f t="array" ref="DT50">IFERROR(IF(DT19="h","h",INDEX($W$11:$W$25,SMALL(IF((Employee!Y15&gt;=$L$11:$L$25)*(Employee!Y15&lt;=$S$11:$S$25)*($CV$11:$CV$25),ROW($W$11:$W$25)-ROW(INDEX($W$11:$W$25,1,1))+1),1))),"")</f>
        <v>h</v>
      </c>
      <c r="DU50" s="5"/>
      <c r="DV50" s="22" t="str">
        <f t="array" ref="DV50">IFERROR(IF(DV19="h","h",INDEX($W$11:$W$25,SMALL(IF((Employee!AA15&gt;=$L$11:$L$25)*(Employee!AA15&lt;=$S$11:$S$25)*($CV$11:$CV$25),ROW($W$11:$W$25)-ROW(INDEX($W$11:$W$25,1,1))+1),1))),"")</f>
        <v/>
      </c>
      <c r="DW50" s="22" t="str">
        <f t="array" ref="DW50">IFERROR(IF(DW19="h","h",INDEX($W$11:$W$25,SMALL(IF((Employee!AB15&gt;=$L$11:$L$25)*(Employee!AB15&lt;=$S$11:$S$25)*($CV$11:$CV$25),ROW($W$11:$W$25)-ROW(INDEX($W$11:$W$25,1,1))+1),1))),"")</f>
        <v/>
      </c>
      <c r="DX50" s="22" t="str">
        <f t="array" ref="DX50">IFERROR(IF(DX19="h","h",INDEX($W$11:$W$25,SMALL(IF((Employee!AC15&gt;=$L$11:$L$25)*(Employee!AC15&lt;=$S$11:$S$25)*($CV$11:$CV$25),ROW($W$11:$W$25)-ROW(INDEX($W$11:$W$25,1,1))+1),1))),"")</f>
        <v/>
      </c>
      <c r="DY50" s="22" t="str">
        <f t="array" ref="DY50">IFERROR(IF(DY19="h","h",INDEX($W$11:$W$25,SMALL(IF((Employee!AD15&gt;=$L$11:$L$25)*(Employee!AD15&lt;=$S$11:$S$25)*($CV$11:$CV$25),ROW($W$11:$W$25)-ROW(INDEX($W$11:$W$25,1,1))+1),1))),"")</f>
        <v/>
      </c>
      <c r="DZ50" s="22" t="str">
        <f t="array" ref="DZ50">IFERROR(IF(DZ19="h","h",INDEX($W$11:$W$25,SMALL(IF((Employee!AE15&gt;=$L$11:$L$25)*(Employee!AE15&lt;=$S$11:$S$25)*($CV$11:$CV$25),ROW($W$11:$W$25)-ROW(INDEX($W$11:$W$25,1,1))+1),1))),"")</f>
        <v/>
      </c>
      <c r="EA50" s="22" t="str">
        <f t="array" ref="EA50">IFERROR(IF(EA19="h","h",INDEX($W$11:$W$25,SMALL(IF((Employee!AF15&gt;=$L$11:$L$25)*(Employee!AF15&lt;=$S$11:$S$25)*($CV$11:$CV$25),ROW($W$11:$W$25)-ROW(INDEX($W$11:$W$25,1,1))+1),1))),"")</f>
        <v>h</v>
      </c>
      <c r="EB50" s="22" t="str">
        <f t="array" ref="EB50">IFERROR(IF(EB19="h","h",INDEX($W$11:$W$25,SMALL(IF((Employee!AG15&gt;=$L$11:$L$25)*(Employee!AG15&lt;=$S$11:$S$25)*($CV$11:$CV$25),ROW($W$11:$W$25)-ROW(INDEX($W$11:$W$25,1,1))+1),1))),"")</f>
        <v>h</v>
      </c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325"/>
      <c r="FC50" s="15"/>
      <c r="FD50" s="15"/>
      <c r="FE50" s="15"/>
      <c r="FF50" s="15"/>
      <c r="FG50" s="15"/>
      <c r="FH50" s="15"/>
      <c r="FI50" s="15"/>
      <c r="FJ50" s="68" t="str">
        <f>IF(Dashboard!F57="","",Dashboard!F57)</f>
        <v/>
      </c>
    </row>
    <row r="51" spans="2:166" ht="15" customHeight="1" x14ac:dyDescent="0.25">
      <c r="B51" s="88"/>
      <c r="C51" s="88"/>
      <c r="D51" s="115"/>
      <c r="E51" s="115"/>
      <c r="F51" s="115"/>
      <c r="G51" s="115"/>
      <c r="H51" s="115"/>
      <c r="I51" s="523"/>
      <c r="J51" s="523"/>
      <c r="K51" s="115"/>
      <c r="L51" s="524"/>
      <c r="M51" s="524"/>
      <c r="N51" s="524"/>
      <c r="O51" s="524"/>
      <c r="P51" s="524"/>
      <c r="Q51" s="524"/>
      <c r="R51" s="524"/>
      <c r="S51" s="525"/>
      <c r="T51" s="526"/>
      <c r="U51" s="115"/>
      <c r="V51" s="526"/>
      <c r="W51" s="115"/>
      <c r="X51" s="115"/>
      <c r="Y51" s="115"/>
      <c r="Z51" s="527"/>
      <c r="AA51" s="527"/>
      <c r="AB51" s="15"/>
      <c r="AC51" s="88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526"/>
      <c r="BL51" s="526"/>
      <c r="BM51" s="526"/>
      <c r="BN51" s="526"/>
      <c r="BO51" s="526"/>
      <c r="BP51" s="526"/>
      <c r="BQ51" s="526"/>
      <c r="BR51" s="526"/>
      <c r="BS51" s="526"/>
      <c r="BT51" s="526"/>
      <c r="BU51" s="526"/>
      <c r="BV51" s="526"/>
      <c r="BW51" s="526"/>
      <c r="BX51" s="526"/>
      <c r="BY51" s="526"/>
      <c r="BZ51" s="526"/>
      <c r="CA51" s="526"/>
      <c r="CB51" s="526"/>
      <c r="CC51" s="526"/>
      <c r="CD51" s="526"/>
      <c r="CE51" s="526"/>
      <c r="CF51" s="526"/>
      <c r="CG51" s="526"/>
      <c r="CH51" s="526"/>
      <c r="CI51" s="526"/>
      <c r="CJ51" s="526"/>
      <c r="CK51" s="526"/>
      <c r="CL51" s="526"/>
      <c r="CM51" s="526"/>
      <c r="CN51" s="526"/>
      <c r="CO51" s="526"/>
      <c r="CP51" s="15"/>
      <c r="CQ51" s="15"/>
      <c r="CR51" s="15"/>
      <c r="CS51" s="15"/>
      <c r="CT51" s="88"/>
      <c r="CU51" s="88"/>
      <c r="CV51" s="88"/>
      <c r="CW51" s="15"/>
      <c r="CX51" s="22" t="str">
        <f t="array" ref="CX51">IFERROR(IF(CX20="h","h",INDEX($W$11:$W$25,SMALL(IF((Employee!C16&gt;=$L$11:$L$25)*(Employee!C16&lt;=$S$11:$S$25)*($CV$11:$CV$25),ROW($W$11:$W$25)-ROW(INDEX($W$11:$W$25,1,1))+1),1))),"")</f>
        <v>h</v>
      </c>
      <c r="CY51" s="319" t="str">
        <f t="array" ref="CY51">IFERROR(IF(CY20="h","h",INDEX($W$11:$W$25,SMALL(IF((Employee!D16&gt;=$L$11:$L$25)*(Employee!D16&lt;=$S$11:$S$25)*($CV$11:$CV$25),ROW($W$11:$W$25)-ROW(INDEX($W$11:$W$25,1,1))+1),1))),"")</f>
        <v/>
      </c>
      <c r="CZ51" s="319" t="str">
        <f t="array" ref="CZ51">IFERROR(IF(CZ20="h","h",INDEX($W$11:$W$25,SMALL(IF((Employee!E16&gt;=$L$11:$L$25)*(Employee!E16&lt;=$S$11:$S$25)*($CV$11:$CV$25),ROW($W$11:$W$25)-ROW(INDEX($W$11:$W$25,1,1))+1),1))),"")</f>
        <v/>
      </c>
      <c r="DA51" s="320" t="str">
        <f t="array" ref="DA51">IFERROR(IF(DA20="h","h",INDEX($W$11:$W$25,SMALL(IF((Employee!F16&gt;=$L$11:$L$25)*(Employee!F16&lt;=$S$11:$S$25)*($CV$11:$CV$25),ROW($W$11:$W$25)-ROW(INDEX($W$11:$W$25,1,1))+1),1))),"")</f>
        <v/>
      </c>
      <c r="DB51" s="22" t="str">
        <f t="array" ref="DB51">IFERROR(IF(DB20="h","h",INDEX($W$11:$W$25,SMALL(IF((Employee!G16&gt;=$L$11:$L$25)*(Employee!G16&lt;=$S$11:$S$25)*($CV$11:$CV$25),ROW($W$11:$W$25)-ROW(INDEX($W$11:$W$25,1,1))+1),1))),"")</f>
        <v/>
      </c>
      <c r="DC51" s="22" t="str">
        <f t="array" ref="DC51">IFERROR(IF(DC20="h","h",INDEX($W$11:$W$25,SMALL(IF((Employee!H16&gt;=$L$11:$L$25)*(Employee!H16&lt;=$S$11:$S$25)*($CV$11:$CV$25),ROW($W$11:$W$25)-ROW(INDEX($W$11:$W$25,1,1))+1),1))),"")</f>
        <v>h</v>
      </c>
      <c r="DD51" s="22" t="str">
        <f t="array" ref="DD51">IFERROR(IF(DD20="h","h",INDEX($W$11:$W$25,SMALL(IF((Employee!I16&gt;=$L$11:$L$25)*(Employee!I16&lt;=$S$11:$S$25)*($CV$11:$CV$25),ROW($W$11:$W$25)-ROW(INDEX($W$11:$W$25,1,1))+1),1))),"")</f>
        <v>h</v>
      </c>
      <c r="DE51" s="21"/>
      <c r="DF51" s="22" t="str">
        <f t="array" ref="DF51">IFERROR(IF(DF20="h","h",INDEX($W$11:$W$25,SMALL(IF((Employee!K16&gt;=$L$11:$L$25)*(Employee!K16&lt;=$S$11:$S$25)*($CV$11:$CV$25),ROW($W$11:$W$25)-ROW(INDEX($W$11:$W$25,1,1))+1),1))),"")</f>
        <v>h</v>
      </c>
      <c r="DG51" s="22" t="str">
        <f t="array" ref="DG51">IFERROR(IF(DG20="h","h",INDEX($W$11:$W$25,SMALL(IF((Employee!L16&gt;=$L$11:$L$25)*(Employee!L16&lt;=$S$11:$S$25)*($CV$11:$CV$25),ROW($W$11:$W$25)-ROW(INDEX($W$11:$W$25,1,1))+1),1))),"")</f>
        <v/>
      </c>
      <c r="DH51" s="22" t="str">
        <f t="array" ref="DH51">IFERROR(IF(DH20="h","h",INDEX($W$11:$W$25,SMALL(IF((Employee!M16&gt;=$L$11:$L$25)*(Employee!M16&lt;=$S$11:$S$25)*($CV$11:$CV$25),ROW($W$11:$W$25)-ROW(INDEX($W$11:$W$25,1,1))+1),1))),"")</f>
        <v/>
      </c>
      <c r="DI51" s="22" t="str">
        <f t="array" ref="DI51">IFERROR(IF(DI20="h","h",INDEX($W$11:$W$25,SMALL(IF((Employee!N16&gt;=$L$11:$L$25)*(Employee!N16&lt;=$S$11:$S$25)*($CV$11:$CV$25),ROW($W$11:$W$25)-ROW(INDEX($W$11:$W$25,1,1))+1),1))),"")</f>
        <v/>
      </c>
      <c r="DJ51" s="22" t="str">
        <f t="array" ref="DJ51">IFERROR(IF(DJ20="h","h",INDEX($W$11:$W$25,SMALL(IF((Employee!O16&gt;=$L$11:$L$25)*(Employee!O16&lt;=$S$11:$S$25)*($CV$11:$CV$25),ROW($W$11:$W$25)-ROW(INDEX($W$11:$W$25,1,1))+1),1))),"")</f>
        <v/>
      </c>
      <c r="DK51" s="22" t="str">
        <f t="array" ref="DK51">IFERROR(IF(DK20="h","h",INDEX($W$11:$W$25,SMALL(IF((Employee!P16&gt;=$L$11:$L$25)*(Employee!P16&lt;=$S$11:$S$25)*($CV$11:$CV$25),ROW($W$11:$W$25)-ROW(INDEX($W$11:$W$25,1,1))+1),1))),"")</f>
        <v>h</v>
      </c>
      <c r="DL51" s="22" t="str">
        <f t="array" ref="DL51">IFERROR(IF(DL20="h","h",INDEX($W$11:$W$25,SMALL(IF((Employee!Q16&gt;=$L$11:$L$25)*(Employee!Q16&lt;=$S$11:$S$25)*($CV$11:$CV$25),ROW($W$11:$W$25)-ROW(INDEX($W$11:$W$25,1,1))+1),1))),"")</f>
        <v>h</v>
      </c>
      <c r="DM51" s="21"/>
      <c r="DN51" s="22" t="str">
        <f t="array" ref="DN51">IFERROR(IF(DN20="h","h",INDEX($W$11:$W$25,SMALL(IF((Employee!S16&gt;=$L$11:$L$25)*(Employee!S16&lt;=$S$11:$S$25)*($CV$11:$CV$25),ROW($W$11:$W$25)-ROW(INDEX($W$11:$W$25,1,1))+1),1))),"")</f>
        <v/>
      </c>
      <c r="DO51" s="22" t="str">
        <f t="array" ref="DO51">IFERROR(IF(DO20="h","h",INDEX($W$11:$W$25,SMALL(IF((Employee!T16&gt;=$L$11:$L$25)*(Employee!T16&lt;=$S$11:$S$25)*($CV$11:$CV$25),ROW($W$11:$W$25)-ROW(INDEX($W$11:$W$25,1,1))+1),1))),"")</f>
        <v/>
      </c>
      <c r="DP51" s="22" t="str">
        <f t="array" ref="DP51">IFERROR(IF(DP20="h","h",INDEX($W$11:$W$25,SMALL(IF((Employee!U16&gt;=$L$11:$L$25)*(Employee!U16&lt;=$S$11:$S$25)*($CV$11:$CV$25),ROW($W$11:$W$25)-ROW(INDEX($W$11:$W$25,1,1))+1),1))),"")</f>
        <v/>
      </c>
      <c r="DQ51" s="22" t="str">
        <f t="array" ref="DQ51">IFERROR(IF(DQ20="h","h",INDEX($W$11:$W$25,SMALL(IF((Employee!V16&gt;=$L$11:$L$25)*(Employee!V16&lt;=$S$11:$S$25)*($CV$11:$CV$25),ROW($W$11:$W$25)-ROW(INDEX($W$11:$W$25,1,1))+1),1))),"")</f>
        <v/>
      </c>
      <c r="DR51" s="22" t="str">
        <f t="array" ref="DR51">IFERROR(IF(DR20="h","h",INDEX($W$11:$W$25,SMALL(IF((Employee!W16&gt;=$L$11:$L$25)*(Employee!W16&lt;=$S$11:$S$25)*($CV$11:$CV$25),ROW($W$11:$W$25)-ROW(INDEX($W$11:$W$25,1,1))+1),1))),"")</f>
        <v/>
      </c>
      <c r="DS51" s="22" t="str">
        <f t="array" ref="DS51">IFERROR(IF(DS20="h","h",INDEX($W$11:$W$25,SMALL(IF((Employee!X16&gt;=$L$11:$L$25)*(Employee!X16&lt;=$S$11:$S$25)*($CV$11:$CV$25),ROW($W$11:$W$25)-ROW(INDEX($W$11:$W$25,1,1))+1),1))),"")</f>
        <v>h</v>
      </c>
      <c r="DT51" s="22" t="str">
        <f t="array" ref="DT51">IFERROR(IF(DT20="h","h",INDEX($W$11:$W$25,SMALL(IF((Employee!Y16&gt;=$L$11:$L$25)*(Employee!Y16&lt;=$S$11:$S$25)*($CV$11:$CV$25),ROW($W$11:$W$25)-ROW(INDEX($W$11:$W$25,1,1))+1),1))),"")</f>
        <v>h</v>
      </c>
      <c r="DU51" s="5"/>
      <c r="DV51" s="22" t="str">
        <f t="array" ref="DV51">IFERROR(IF(DV20="h","h",INDEX($W$11:$W$25,SMALL(IF((Employee!AA16&gt;=$L$11:$L$25)*(Employee!AA16&lt;=$S$11:$S$25)*($CV$11:$CV$25),ROW($W$11:$W$25)-ROW(INDEX($W$11:$W$25,1,1))+1),1))),"")</f>
        <v/>
      </c>
      <c r="DW51" s="22" t="str">
        <f t="array" ref="DW51">IFERROR(IF(DW20="h","h",INDEX($W$11:$W$25,SMALL(IF((Employee!AB16&gt;=$L$11:$L$25)*(Employee!AB16&lt;=$S$11:$S$25)*($CV$11:$CV$25),ROW($W$11:$W$25)-ROW(INDEX($W$11:$W$25,1,1))+1),1))),"")</f>
        <v/>
      </c>
      <c r="DX51" s="22" t="str">
        <f t="array" ref="DX51">IFERROR(IF(DX20="h","h",INDEX($W$11:$W$25,SMALL(IF((Employee!AC16&gt;=$L$11:$L$25)*(Employee!AC16&lt;=$S$11:$S$25)*($CV$11:$CV$25),ROW($W$11:$W$25)-ROW(INDEX($W$11:$W$25,1,1))+1),1))),"")</f>
        <v/>
      </c>
      <c r="DY51" s="22" t="str">
        <f t="array" ref="DY51">IFERROR(IF(DY20="h","h",INDEX($W$11:$W$25,SMALL(IF((Employee!AD16&gt;=$L$11:$L$25)*(Employee!AD16&lt;=$S$11:$S$25)*($CV$11:$CV$25),ROW($W$11:$W$25)-ROW(INDEX($W$11:$W$25,1,1))+1),1))),"")</f>
        <v/>
      </c>
      <c r="DZ51" s="22" t="str">
        <f t="array" ref="DZ51">IFERROR(IF(DZ20="h","h",INDEX($W$11:$W$25,SMALL(IF((Employee!AE16&gt;=$L$11:$L$25)*(Employee!AE16&lt;=$S$11:$S$25)*($CV$11:$CV$25),ROW($W$11:$W$25)-ROW(INDEX($W$11:$W$25,1,1))+1),1))),"")</f>
        <v/>
      </c>
      <c r="EA51" s="22" t="str">
        <f t="array" ref="EA51">IFERROR(IF(EA20="h","h",INDEX($W$11:$W$25,SMALL(IF((Employee!AF16&gt;=$L$11:$L$25)*(Employee!AF16&lt;=$S$11:$S$25)*($CV$11:$CV$25),ROW($W$11:$W$25)-ROW(INDEX($W$11:$W$25,1,1))+1),1))),"")</f>
        <v>h</v>
      </c>
      <c r="EB51" s="22" t="str">
        <f t="array" ref="EB51">IFERROR(IF(EB20="h","h",INDEX($W$11:$W$25,SMALL(IF((Employee!AG16&gt;=$L$11:$L$25)*(Employee!AG16&lt;=$S$11:$S$25)*($CV$11:$CV$25),ROW($W$11:$W$25)-ROW(INDEX($W$11:$W$25,1,1))+1),1))),"")</f>
        <v>h</v>
      </c>
      <c r="EC51" s="15"/>
      <c r="ED51" s="408" t="s">
        <v>138</v>
      </c>
      <c r="EE51" s="409"/>
      <c r="EF51" s="409"/>
      <c r="EG51" s="409"/>
      <c r="EH51" s="410"/>
      <c r="EI51" s="15"/>
      <c r="EJ51" s="15"/>
      <c r="EK51" s="15"/>
      <c r="EL51" s="15"/>
      <c r="EM51" s="15"/>
      <c r="EN51" s="15"/>
      <c r="EO51" s="15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325"/>
      <c r="FC51" s="15"/>
      <c r="FD51" s="15"/>
      <c r="FE51" s="15"/>
      <c r="FF51" s="15"/>
      <c r="FG51" s="15"/>
      <c r="FH51" s="15"/>
      <c r="FI51" s="15"/>
      <c r="FJ51" s="68" t="str">
        <f>IF(Dashboard!F58="","",Dashboard!F58)</f>
        <v/>
      </c>
    </row>
    <row r="52" spans="2:166" ht="15" customHeight="1" x14ac:dyDescent="0.25">
      <c r="B52" s="88"/>
      <c r="C52" s="88"/>
      <c r="D52" s="115"/>
      <c r="E52" s="115"/>
      <c r="F52" s="115"/>
      <c r="G52" s="115"/>
      <c r="H52" s="115"/>
      <c r="I52" s="523"/>
      <c r="J52" s="523"/>
      <c r="K52" s="115"/>
      <c r="L52" s="524"/>
      <c r="M52" s="524"/>
      <c r="N52" s="524"/>
      <c r="O52" s="524"/>
      <c r="P52" s="524"/>
      <c r="Q52" s="524"/>
      <c r="R52" s="524"/>
      <c r="S52" s="525"/>
      <c r="T52" s="526"/>
      <c r="U52" s="115"/>
      <c r="V52" s="526"/>
      <c r="W52" s="115"/>
      <c r="X52" s="115"/>
      <c r="Y52" s="115"/>
      <c r="Z52" s="527"/>
      <c r="AA52" s="527"/>
      <c r="AB52" s="15"/>
      <c r="AC52" s="88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526"/>
      <c r="BL52" s="526"/>
      <c r="BM52" s="526"/>
      <c r="BN52" s="526"/>
      <c r="BO52" s="526"/>
      <c r="BP52" s="526"/>
      <c r="BQ52" s="526"/>
      <c r="BR52" s="526"/>
      <c r="BS52" s="526"/>
      <c r="BT52" s="526"/>
      <c r="BU52" s="526"/>
      <c r="BV52" s="526"/>
      <c r="BW52" s="526"/>
      <c r="BX52" s="526"/>
      <c r="BY52" s="526"/>
      <c r="BZ52" s="526"/>
      <c r="CA52" s="526"/>
      <c r="CB52" s="526"/>
      <c r="CC52" s="526"/>
      <c r="CD52" s="526"/>
      <c r="CE52" s="526"/>
      <c r="CF52" s="526"/>
      <c r="CG52" s="526"/>
      <c r="CH52" s="526"/>
      <c r="CI52" s="526"/>
      <c r="CJ52" s="526"/>
      <c r="CK52" s="526"/>
      <c r="CL52" s="526"/>
      <c r="CM52" s="526"/>
      <c r="CN52" s="526"/>
      <c r="CO52" s="526"/>
      <c r="CP52" s="15"/>
      <c r="CQ52" s="15"/>
      <c r="CR52" s="15"/>
      <c r="CS52" s="15"/>
      <c r="CT52" s="88"/>
      <c r="CU52" s="88"/>
      <c r="CV52" s="88"/>
      <c r="CW52" s="15"/>
      <c r="CX52" s="22" t="str">
        <f t="array" ref="CX52">IFERROR(IF(CX21="h","h",INDEX($W$11:$W$25,SMALL(IF((Employee!C17&gt;=$L$11:$L$25)*(Employee!C17&lt;=$S$11:$S$25)*($CV$11:$CV$25),ROW($W$11:$W$25)-ROW(INDEX($W$11:$W$25,1,1))+1),1))),"")</f>
        <v/>
      </c>
      <c r="CY52" s="319" t="str">
        <f t="array" ref="CY52">IFERROR(IF(CY21="h","h",INDEX($W$11:$W$25,SMALL(IF((Employee!D17&gt;=$L$11:$L$25)*(Employee!D17&lt;=$S$11:$S$25)*($CV$11:$CV$25),ROW($W$11:$W$25)-ROW(INDEX($W$11:$W$25,1,1))+1),1))),"")</f>
        <v/>
      </c>
      <c r="CZ52" s="319" t="str">
        <f t="array" ref="CZ52">IFERROR(IF(CZ21="h","h",INDEX($W$11:$W$25,SMALL(IF((Employee!E17&gt;=$L$11:$L$25)*(Employee!E17&lt;=$S$11:$S$25)*($CV$11:$CV$25),ROW($W$11:$W$25)-ROW(INDEX($W$11:$W$25,1,1))+1),1))),"")</f>
        <v/>
      </c>
      <c r="DA52" s="320" t="str">
        <f t="array" ref="DA52">IFERROR(IF(DA21="h","h",INDEX($W$11:$W$25,SMALL(IF((Employee!F17&gt;=$L$11:$L$25)*(Employee!F17&lt;=$S$11:$S$25)*($CV$11:$CV$25),ROW($W$11:$W$25)-ROW(INDEX($W$11:$W$25,1,1))+1),1))),"")</f>
        <v/>
      </c>
      <c r="DB52" s="22" t="str">
        <f t="array" ref="DB52">IFERROR(IF(DB21="h","h",INDEX($W$11:$W$25,SMALL(IF((Employee!G17&gt;=$L$11:$L$25)*(Employee!G17&lt;=$S$11:$S$25)*($CV$11:$CV$25),ROW($W$11:$W$25)-ROW(INDEX($W$11:$W$25,1,1))+1),1))),"")</f>
        <v/>
      </c>
      <c r="DC52" s="22" t="str">
        <f t="array" ref="DC52">IFERROR(IF(DC21="h","h",INDEX($W$11:$W$25,SMALL(IF((Employee!H17&gt;=$L$11:$L$25)*(Employee!H17&lt;=$S$11:$S$25)*($CV$11:$CV$25),ROW($W$11:$W$25)-ROW(INDEX($W$11:$W$25,1,1))+1),1))),"")</f>
        <v>h</v>
      </c>
      <c r="DD52" s="22" t="str">
        <f t="array" ref="DD52">IFERROR(IF(DD21="h","h",INDEX($W$11:$W$25,SMALL(IF((Employee!I17&gt;=$L$11:$L$25)*(Employee!I17&lt;=$S$11:$S$25)*($CV$11:$CV$25),ROW($W$11:$W$25)-ROW(INDEX($W$11:$W$25,1,1))+1),1))),"")</f>
        <v>h</v>
      </c>
      <c r="DE52" s="21"/>
      <c r="DF52" s="22" t="str">
        <f t="array" ref="DF52">IFERROR(IF(DF21="h","h",INDEX($W$11:$W$25,SMALL(IF((Employee!K17&gt;=$L$11:$L$25)*(Employee!K17&lt;=$S$11:$S$25)*($CV$11:$CV$25),ROW($W$11:$W$25)-ROW(INDEX($W$11:$W$25,1,1))+1),1))),"")</f>
        <v/>
      </c>
      <c r="DG52" s="22" t="str">
        <f t="array" ref="DG52">IFERROR(IF(DG21="h","h",INDEX($W$11:$W$25,SMALL(IF((Employee!L17&gt;=$L$11:$L$25)*(Employee!L17&lt;=$S$11:$S$25)*($CV$11:$CV$25),ROW($W$11:$W$25)-ROW(INDEX($W$11:$W$25,1,1))+1),1))),"")</f>
        <v/>
      </c>
      <c r="DH52" s="22" t="str">
        <f t="array" ref="DH52">IFERROR(IF(DH21="h","h",INDEX($W$11:$W$25,SMALL(IF((Employee!M17&gt;=$L$11:$L$25)*(Employee!M17&lt;=$S$11:$S$25)*($CV$11:$CV$25),ROW($W$11:$W$25)-ROW(INDEX($W$11:$W$25,1,1))+1),1))),"")</f>
        <v/>
      </c>
      <c r="DI52" s="22" t="str">
        <f t="array" ref="DI52">IFERROR(IF(DI21="h","h",INDEX($W$11:$W$25,SMALL(IF((Employee!N17&gt;=$L$11:$L$25)*(Employee!N17&lt;=$S$11:$S$25)*($CV$11:$CV$25),ROW($W$11:$W$25)-ROW(INDEX($W$11:$W$25,1,1))+1),1))),"")</f>
        <v/>
      </c>
      <c r="DJ52" s="22" t="str">
        <f t="array" ref="DJ52">IFERROR(IF(DJ21="h","h",INDEX($W$11:$W$25,SMALL(IF((Employee!O17&gt;=$L$11:$L$25)*(Employee!O17&lt;=$S$11:$S$25)*($CV$11:$CV$25),ROW($W$11:$W$25)-ROW(INDEX($W$11:$W$25,1,1))+1),1))),"")</f>
        <v/>
      </c>
      <c r="DK52" s="22" t="str">
        <f t="array" ref="DK52">IFERROR(IF(DK21="h","h",INDEX($W$11:$W$25,SMALL(IF((Employee!P17&gt;=$L$11:$L$25)*(Employee!P17&lt;=$S$11:$S$25)*($CV$11:$CV$25),ROW($W$11:$W$25)-ROW(INDEX($W$11:$W$25,1,1))+1),1))),"")</f>
        <v/>
      </c>
      <c r="DL52" s="22" t="str">
        <f t="array" ref="DL52">IFERROR(IF(DL21="h","h",INDEX($W$11:$W$25,SMALL(IF((Employee!Q17&gt;=$L$11:$L$25)*(Employee!Q17&lt;=$S$11:$S$25)*($CV$11:$CV$25),ROW($W$11:$W$25)-ROW(INDEX($W$11:$W$25,1,1))+1),1))),"")</f>
        <v/>
      </c>
      <c r="DM52" s="21"/>
      <c r="DN52" s="22" t="str">
        <f t="array" ref="DN52">IFERROR(IF(DN21="h","h",INDEX($W$11:$W$25,SMALL(IF((Employee!S17&gt;=$L$11:$L$25)*(Employee!S17&lt;=$S$11:$S$25)*($CV$11:$CV$25),ROW($W$11:$W$25)-ROW(INDEX($W$11:$W$25,1,1))+1),1))),"")</f>
        <v/>
      </c>
      <c r="DO52" s="22" t="str">
        <f t="array" ref="DO52">IFERROR(IF(DO21="h","h",INDEX($W$11:$W$25,SMALL(IF((Employee!T17&gt;=$L$11:$L$25)*(Employee!T17&lt;=$S$11:$S$25)*($CV$11:$CV$25),ROW($W$11:$W$25)-ROW(INDEX($W$11:$W$25,1,1))+1),1))),"")</f>
        <v/>
      </c>
      <c r="DP52" s="22" t="str">
        <f t="array" ref="DP52">IFERROR(IF(DP21="h","h",INDEX($W$11:$W$25,SMALL(IF((Employee!U17&gt;=$L$11:$L$25)*(Employee!U17&lt;=$S$11:$S$25)*($CV$11:$CV$25),ROW($W$11:$W$25)-ROW(INDEX($W$11:$W$25,1,1))+1),1))),"")</f>
        <v/>
      </c>
      <c r="DQ52" s="22" t="str">
        <f t="array" ref="DQ52">IFERROR(IF(DQ21="h","h",INDEX($W$11:$W$25,SMALL(IF((Employee!V17&gt;=$L$11:$L$25)*(Employee!V17&lt;=$S$11:$S$25)*($CV$11:$CV$25),ROW($W$11:$W$25)-ROW(INDEX($W$11:$W$25,1,1))+1),1))),"")</f>
        <v/>
      </c>
      <c r="DR52" s="22" t="str">
        <f t="array" ref="DR52">IFERROR(IF(DR21="h","h",INDEX($W$11:$W$25,SMALL(IF((Employee!W17&gt;=$L$11:$L$25)*(Employee!W17&lt;=$S$11:$S$25)*($CV$11:$CV$25),ROW($W$11:$W$25)-ROW(INDEX($W$11:$W$25,1,1))+1),1))),"")</f>
        <v/>
      </c>
      <c r="DS52" s="22" t="str">
        <f t="array" ref="DS52">IFERROR(IF(DS21="h","h",INDEX($W$11:$W$25,SMALL(IF((Employee!X17&gt;=$L$11:$L$25)*(Employee!X17&lt;=$S$11:$S$25)*($CV$11:$CV$25),ROW($W$11:$W$25)-ROW(INDEX($W$11:$W$25,1,1))+1),1))),"")</f>
        <v/>
      </c>
      <c r="DT52" s="22" t="str">
        <f t="array" ref="DT52">IFERROR(IF(DT21="h","h",INDEX($W$11:$W$25,SMALL(IF((Employee!Y17&gt;=$L$11:$L$25)*(Employee!Y17&lt;=$S$11:$S$25)*($CV$11:$CV$25),ROW($W$11:$W$25)-ROW(INDEX($W$11:$W$25,1,1))+1),1))),"")</f>
        <v/>
      </c>
      <c r="DU52" s="5"/>
      <c r="DV52" s="22" t="str">
        <f t="array" ref="DV52">IFERROR(IF(DV21="h","h",INDEX($W$11:$W$25,SMALL(IF((Employee!AA17&gt;=$L$11:$L$25)*(Employee!AA17&lt;=$S$11:$S$25)*($CV$11:$CV$25),ROW($W$11:$W$25)-ROW(INDEX($W$11:$W$25,1,1))+1),1))),"")</f>
        <v/>
      </c>
      <c r="DW52" s="22" t="str">
        <f t="array" ref="DW52">IFERROR(IF(DW21="h","h",INDEX($W$11:$W$25,SMALL(IF((Employee!AB17&gt;=$L$11:$L$25)*(Employee!AB17&lt;=$S$11:$S$25)*($CV$11:$CV$25),ROW($W$11:$W$25)-ROW(INDEX($W$11:$W$25,1,1))+1),1))),"")</f>
        <v/>
      </c>
      <c r="DX52" s="22" t="str">
        <f t="array" ref="DX52">IFERROR(IF(DX21="h","h",INDEX($W$11:$W$25,SMALL(IF((Employee!AC17&gt;=$L$11:$L$25)*(Employee!AC17&lt;=$S$11:$S$25)*($CV$11:$CV$25),ROW($W$11:$W$25)-ROW(INDEX($W$11:$W$25,1,1))+1),1))),"")</f>
        <v/>
      </c>
      <c r="DY52" s="22" t="str">
        <f t="array" ref="DY52">IFERROR(IF(DY21="h","h",INDEX($W$11:$W$25,SMALL(IF((Employee!AD17&gt;=$L$11:$L$25)*(Employee!AD17&lt;=$S$11:$S$25)*($CV$11:$CV$25),ROW($W$11:$W$25)-ROW(INDEX($W$11:$W$25,1,1))+1),1))),"")</f>
        <v/>
      </c>
      <c r="DZ52" s="22" t="str">
        <f t="array" ref="DZ52">IFERROR(IF(DZ21="h","h",INDEX($W$11:$W$25,SMALL(IF((Employee!AE17&gt;=$L$11:$L$25)*(Employee!AE17&lt;=$S$11:$S$25)*($CV$11:$CV$25),ROW($W$11:$W$25)-ROW(INDEX($W$11:$W$25,1,1))+1),1))),"")</f>
        <v/>
      </c>
      <c r="EA52" s="22" t="str">
        <f t="array" ref="EA52">IFERROR(IF(EA21="h","h",INDEX($W$11:$W$25,SMALL(IF((Employee!AF17&gt;=$L$11:$L$25)*(Employee!AF17&lt;=$S$11:$S$25)*($CV$11:$CV$25),ROW($W$11:$W$25)-ROW(INDEX($W$11:$W$25,1,1))+1),1))),"")</f>
        <v>h</v>
      </c>
      <c r="EB52" s="22" t="str">
        <f t="array" ref="EB52">IFERROR(IF(EB21="h","h",INDEX($W$11:$W$25,SMALL(IF((Employee!AG17&gt;=$L$11:$L$25)*(Employee!AG17&lt;=$S$11:$S$25)*($CV$11:$CV$25),ROW($W$11:$W$25)-ROW(INDEX($W$11:$W$25,1,1))+1),1))),"")</f>
        <v/>
      </c>
      <c r="EC52" s="15"/>
      <c r="ED52" s="16"/>
      <c r="EE52" s="16"/>
      <c r="EF52" s="395" t="s">
        <v>30</v>
      </c>
      <c r="EG52" s="395" t="s">
        <v>100</v>
      </c>
      <c r="EH52" s="395" t="s">
        <v>101</v>
      </c>
      <c r="EI52" s="15"/>
      <c r="EJ52" s="15"/>
      <c r="EK52" s="15"/>
      <c r="EL52" s="15"/>
      <c r="EM52" s="15"/>
      <c r="EN52" s="15"/>
      <c r="EO52" s="15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15"/>
      <c r="FC52" s="15"/>
      <c r="FD52" s="15"/>
      <c r="FE52" s="15"/>
      <c r="FF52" s="15"/>
      <c r="FG52" s="15"/>
      <c r="FH52" s="15"/>
      <c r="FI52" s="15"/>
      <c r="FJ52" s="68" t="str">
        <f>IF(Dashboard!F59="","",Dashboard!F59)</f>
        <v/>
      </c>
    </row>
    <row r="53" spans="2:166" ht="15" customHeight="1" x14ac:dyDescent="0.25">
      <c r="B53" s="88"/>
      <c r="C53" s="88"/>
      <c r="D53" s="115"/>
      <c r="E53" s="115"/>
      <c r="F53" s="115"/>
      <c r="G53" s="115"/>
      <c r="H53" s="115"/>
      <c r="I53" s="523"/>
      <c r="J53" s="523"/>
      <c r="K53" s="115"/>
      <c r="L53" s="524"/>
      <c r="M53" s="524"/>
      <c r="N53" s="524"/>
      <c r="O53" s="524"/>
      <c r="P53" s="524"/>
      <c r="Q53" s="524"/>
      <c r="R53" s="524"/>
      <c r="S53" s="525"/>
      <c r="T53" s="526"/>
      <c r="U53" s="115"/>
      <c r="V53" s="526"/>
      <c r="W53" s="115"/>
      <c r="X53" s="115"/>
      <c r="Y53" s="115"/>
      <c r="Z53" s="527"/>
      <c r="AA53" s="527"/>
      <c r="AB53" s="15"/>
      <c r="AC53" s="88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526"/>
      <c r="BL53" s="526"/>
      <c r="BM53" s="526"/>
      <c r="BN53" s="526"/>
      <c r="BO53" s="526"/>
      <c r="BP53" s="526"/>
      <c r="BQ53" s="526"/>
      <c r="BR53" s="526"/>
      <c r="BS53" s="526"/>
      <c r="BT53" s="526"/>
      <c r="BU53" s="526"/>
      <c r="BV53" s="526"/>
      <c r="BW53" s="526"/>
      <c r="BX53" s="526"/>
      <c r="BY53" s="526"/>
      <c r="BZ53" s="526"/>
      <c r="CA53" s="526"/>
      <c r="CB53" s="526"/>
      <c r="CC53" s="526"/>
      <c r="CD53" s="526"/>
      <c r="CE53" s="526"/>
      <c r="CF53" s="526"/>
      <c r="CG53" s="526"/>
      <c r="CH53" s="526"/>
      <c r="CI53" s="526"/>
      <c r="CJ53" s="526"/>
      <c r="CK53" s="526"/>
      <c r="CL53" s="526"/>
      <c r="CM53" s="526"/>
      <c r="CN53" s="526"/>
      <c r="CO53" s="526"/>
      <c r="CP53" s="15"/>
      <c r="CQ53" s="15"/>
      <c r="CR53" s="15"/>
      <c r="CS53" s="15"/>
      <c r="CT53" s="88"/>
      <c r="CU53" s="88"/>
      <c r="CV53" s="88"/>
      <c r="CW53" s="15"/>
      <c r="CX53" s="22" t="str">
        <f t="array" ref="CX53">IFERROR(IF(CX22="h","h",INDEX($W$11:$W$25,SMALL(IF((Employee!C18&gt;=$L$11:$L$25)*(Employee!C18&lt;=$S$11:$S$25)*($CV$11:$CV$25),ROW($W$11:$W$25)-ROW(INDEX($W$11:$W$25,1,1))+1),1))),"")</f>
        <v/>
      </c>
      <c r="CY53" s="319" t="str">
        <f t="array" ref="CY53">IFERROR(IF(CY22="h","h",INDEX($W$11:$W$25,SMALL(IF((Employee!D18&gt;=$L$11:$L$25)*(Employee!D18&lt;=$S$11:$S$25)*($CV$11:$CV$25),ROW($W$11:$W$25)-ROW(INDEX($W$11:$W$25,1,1))+1),1))),"")</f>
        <v/>
      </c>
      <c r="CZ53" s="319" t="str">
        <f t="array" ref="CZ53">IFERROR(IF(CZ22="h","h",INDEX($W$11:$W$25,SMALL(IF((Employee!E18&gt;=$L$11:$L$25)*(Employee!E18&lt;=$S$11:$S$25)*($CV$11:$CV$25),ROW($W$11:$W$25)-ROW(INDEX($W$11:$W$25,1,1))+1),1))),"")</f>
        <v/>
      </c>
      <c r="DA53" s="320" t="str">
        <f t="array" ref="DA53">IFERROR(IF(DA22="h","h",INDEX($W$11:$W$25,SMALL(IF((Employee!F18&gt;=$L$11:$L$25)*(Employee!F18&lt;=$S$11:$S$25)*($CV$11:$CV$25),ROW($W$11:$W$25)-ROW(INDEX($W$11:$W$25,1,1))+1),1))),"")</f>
        <v/>
      </c>
      <c r="DB53" s="22" t="str">
        <f t="array" ref="DB53">IFERROR(IF(DB22="h","h",INDEX($W$11:$W$25,SMALL(IF((Employee!G18&gt;=$L$11:$L$25)*(Employee!G18&lt;=$S$11:$S$25)*($CV$11:$CV$25),ROW($W$11:$W$25)-ROW(INDEX($W$11:$W$25,1,1))+1),1))),"")</f>
        <v/>
      </c>
      <c r="DC53" s="22" t="str">
        <f t="array" ref="DC53">IFERROR(IF(DC22="h","h",INDEX($W$11:$W$25,SMALL(IF((Employee!H18&gt;=$L$11:$L$25)*(Employee!H18&lt;=$S$11:$S$25)*($CV$11:$CV$25),ROW($W$11:$W$25)-ROW(INDEX($W$11:$W$25,1,1))+1),1))),"")</f>
        <v/>
      </c>
      <c r="DD53" s="22" t="str">
        <f t="array" ref="DD53">IFERROR(IF(DD22="h","h",INDEX($W$11:$W$25,SMALL(IF((Employee!I18&gt;=$L$11:$L$25)*(Employee!I18&lt;=$S$11:$S$25)*($CV$11:$CV$25),ROW($W$11:$W$25)-ROW(INDEX($W$11:$W$25,1,1))+1),1))),"")</f>
        <v/>
      </c>
      <c r="DE53" s="21"/>
      <c r="DF53" s="22" t="str">
        <f t="array" ref="DF53">IFERROR(IF(DF22="h","h",INDEX($W$11:$W$25,SMALL(IF((Employee!K18&gt;=$L$11:$L$25)*(Employee!K18&lt;=$S$11:$S$25)*($CV$11:$CV$25),ROW($W$11:$W$25)-ROW(INDEX($W$11:$W$25,1,1))+1),1))),"")</f>
        <v/>
      </c>
      <c r="DG53" s="22" t="str">
        <f t="array" ref="DG53">IFERROR(IF(DG22="h","h",INDEX($W$11:$W$25,SMALL(IF((Employee!L18&gt;=$L$11:$L$25)*(Employee!L18&lt;=$S$11:$S$25)*($CV$11:$CV$25),ROW($W$11:$W$25)-ROW(INDEX($W$11:$W$25,1,1))+1),1))),"")</f>
        <v/>
      </c>
      <c r="DH53" s="22" t="str">
        <f t="array" ref="DH53">IFERROR(IF(DH22="h","h",INDEX($W$11:$W$25,SMALL(IF((Employee!M18&gt;=$L$11:$L$25)*(Employee!M18&lt;=$S$11:$S$25)*($CV$11:$CV$25),ROW($W$11:$W$25)-ROW(INDEX($W$11:$W$25,1,1))+1),1))),"")</f>
        <v/>
      </c>
      <c r="DI53" s="22" t="str">
        <f t="array" ref="DI53">IFERROR(IF(DI22="h","h",INDEX($W$11:$W$25,SMALL(IF((Employee!N18&gt;=$L$11:$L$25)*(Employee!N18&lt;=$S$11:$S$25)*($CV$11:$CV$25),ROW($W$11:$W$25)-ROW(INDEX($W$11:$W$25,1,1))+1),1))),"")</f>
        <v/>
      </c>
      <c r="DJ53" s="22" t="str">
        <f t="array" ref="DJ53">IFERROR(IF(DJ22="h","h",INDEX($W$11:$W$25,SMALL(IF((Employee!O18&gt;=$L$11:$L$25)*(Employee!O18&lt;=$S$11:$S$25)*($CV$11:$CV$25),ROW($W$11:$W$25)-ROW(INDEX($W$11:$W$25,1,1))+1),1))),"")</f>
        <v/>
      </c>
      <c r="DK53" s="22" t="str">
        <f t="array" ref="DK53">IFERROR(IF(DK22="h","h",INDEX($W$11:$W$25,SMALL(IF((Employee!P18&gt;=$L$11:$L$25)*(Employee!P18&lt;=$S$11:$S$25)*($CV$11:$CV$25),ROW($W$11:$W$25)-ROW(INDEX($W$11:$W$25,1,1))+1),1))),"")</f>
        <v/>
      </c>
      <c r="DL53" s="22" t="str">
        <f t="array" ref="DL53">IFERROR(IF(DL22="h","h",INDEX($W$11:$W$25,SMALL(IF((Employee!Q18&gt;=$L$11:$L$25)*(Employee!Q18&lt;=$S$11:$S$25)*($CV$11:$CV$25),ROW($W$11:$W$25)-ROW(INDEX($W$11:$W$25,1,1))+1),1))),"")</f>
        <v/>
      </c>
      <c r="DM53" s="5"/>
      <c r="DN53" s="22" t="str">
        <f t="array" ref="DN53">IFERROR(IF(DN22="h","h",INDEX($W$11:$W$25,SMALL(IF((Employee!S18&gt;=$L$11:$L$25)*(Employee!S18&lt;=$S$11:$S$25)*($CV$11:$CV$25),ROW($W$11:$W$25)-ROW(INDEX($W$11:$W$25,1,1))+1),1))),"")</f>
        <v/>
      </c>
      <c r="DO53" s="22" t="str">
        <f t="array" ref="DO53">IFERROR(IF(DO22="h","h",INDEX($W$11:$W$25,SMALL(IF((Employee!T18&gt;=$L$11:$L$25)*(Employee!T18&lt;=$S$11:$S$25)*($CV$11:$CV$25),ROW($W$11:$W$25)-ROW(INDEX($W$11:$W$25,1,1))+1),1))),"")</f>
        <v/>
      </c>
      <c r="DP53" s="22" t="str">
        <f t="array" ref="DP53">IFERROR(IF(DP22="h","h",INDEX($W$11:$W$25,SMALL(IF((Employee!U18&gt;=$L$11:$L$25)*(Employee!U18&lt;=$S$11:$S$25)*($CV$11:$CV$25),ROW($W$11:$W$25)-ROW(INDEX($W$11:$W$25,1,1))+1),1))),"")</f>
        <v/>
      </c>
      <c r="DQ53" s="22" t="str">
        <f t="array" ref="DQ53">IFERROR(IF(DQ22="h","h",INDEX($W$11:$W$25,SMALL(IF((Employee!V18&gt;=$L$11:$L$25)*(Employee!V18&lt;=$S$11:$S$25)*($CV$11:$CV$25),ROW($W$11:$W$25)-ROW(INDEX($W$11:$W$25,1,1))+1),1))),"")</f>
        <v/>
      </c>
      <c r="DR53" s="22" t="str">
        <f t="array" ref="DR53">IFERROR(IF(DR22="h","h",INDEX($W$11:$W$25,SMALL(IF((Employee!W18&gt;=$L$11:$L$25)*(Employee!W18&lt;=$S$11:$S$25)*($CV$11:$CV$25),ROW($W$11:$W$25)-ROW(INDEX($W$11:$W$25,1,1))+1),1))),"")</f>
        <v/>
      </c>
      <c r="DS53" s="22" t="str">
        <f t="array" ref="DS53">IFERROR(IF(DS22="h","h",INDEX($W$11:$W$25,SMALL(IF((Employee!X18&gt;=$L$11:$L$25)*(Employee!X18&lt;=$S$11:$S$25)*($CV$11:$CV$25),ROW($W$11:$W$25)-ROW(INDEX($W$11:$W$25,1,1))+1),1))),"")</f>
        <v/>
      </c>
      <c r="DT53" s="22" t="str">
        <f t="array" ref="DT53">IFERROR(IF(DT22="h","h",INDEX($W$11:$W$25,SMALL(IF((Employee!Y18&gt;=$L$11:$L$25)*(Employee!Y18&lt;=$S$11:$S$25)*($CV$11:$CV$25),ROW($W$11:$W$25)-ROW(INDEX($W$11:$W$25,1,1))+1),1))),"")</f>
        <v/>
      </c>
      <c r="DU53" s="5"/>
      <c r="DV53" s="22" t="str">
        <f t="array" ref="DV53">IFERROR(IF(DV22="h","h",INDEX($W$11:$W$25,SMALL(IF((Employee!AA18&gt;=$L$11:$L$25)*(Employee!AA18&lt;=$S$11:$S$25)*($CV$11:$CV$25),ROW($W$11:$W$25)-ROW(INDEX($W$11:$W$25,1,1))+1),1))),"")</f>
        <v/>
      </c>
      <c r="DW53" s="22" t="str">
        <f t="array" ref="DW53">IFERROR(IF(DW22="h","h",INDEX($W$11:$W$25,SMALL(IF((Employee!AB18&gt;=$L$11:$L$25)*(Employee!AB18&lt;=$S$11:$S$25)*($CV$11:$CV$25),ROW($W$11:$W$25)-ROW(INDEX($W$11:$W$25,1,1))+1),1))),"")</f>
        <v/>
      </c>
      <c r="DX53" s="22" t="str">
        <f t="array" ref="DX53">IFERROR(IF(DX22="h","h",INDEX($W$11:$W$25,SMALL(IF((Employee!AC18&gt;=$L$11:$L$25)*(Employee!AC18&lt;=$S$11:$S$25)*($CV$11:$CV$25),ROW($W$11:$W$25)-ROW(INDEX($W$11:$W$25,1,1))+1),1))),"")</f>
        <v/>
      </c>
      <c r="DY53" s="22" t="str">
        <f t="array" ref="DY53">IFERROR(IF(DY22="h","h",INDEX($W$11:$W$25,SMALL(IF((Employee!AD18&gt;=$L$11:$L$25)*(Employee!AD18&lt;=$S$11:$S$25)*($CV$11:$CV$25),ROW($W$11:$W$25)-ROW(INDEX($W$11:$W$25,1,1))+1),1))),"")</f>
        <v/>
      </c>
      <c r="DZ53" s="22" t="str">
        <f t="array" ref="DZ53">IFERROR(IF(DZ22="h","h",INDEX($W$11:$W$25,SMALL(IF((Employee!AE18&gt;=$L$11:$L$25)*(Employee!AE18&lt;=$S$11:$S$25)*($CV$11:$CV$25),ROW($W$11:$W$25)-ROW(INDEX($W$11:$W$25,1,1))+1),1))),"")</f>
        <v/>
      </c>
      <c r="EA53" s="22" t="str">
        <f t="array" ref="EA53">IFERROR(IF(EA22="h","h",INDEX($W$11:$W$25,SMALL(IF((Employee!AF18&gt;=$L$11:$L$25)*(Employee!AF18&lt;=$S$11:$S$25)*($CV$11:$CV$25),ROW($W$11:$W$25)-ROW(INDEX($W$11:$W$25,1,1))+1),1))),"")</f>
        <v/>
      </c>
      <c r="EB53" s="22" t="str">
        <f t="array" ref="EB53">IFERROR(IF(EB22="h","h",INDEX($W$11:$W$25,SMALL(IF((Employee!AG18&gt;=$L$11:$L$25)*(Employee!AG18&lt;=$S$11:$S$25)*($CV$11:$CV$25),ROW($W$11:$W$25)-ROW(INDEX($W$11:$W$25,1,1))+1),1))),"")</f>
        <v/>
      </c>
      <c r="EC53" s="15"/>
      <c r="ED53" s="16">
        <v>1</v>
      </c>
      <c r="EE53" s="16" t="s">
        <v>64</v>
      </c>
      <c r="EF53" s="16">
        <f>IFERROR(COUNTIF(CX48:DD53,$CT$8),"")</f>
        <v>0</v>
      </c>
      <c r="EG53" s="16">
        <f>IFERROR(COUNT(CX48:DD53),"")</f>
        <v>1</v>
      </c>
      <c r="EH53" s="16">
        <f>IFERROR(IF($EF$65=1,EF53,EG53),"")</f>
        <v>1</v>
      </c>
      <c r="EI53" s="15"/>
      <c r="EJ53" s="15"/>
      <c r="EK53" s="15"/>
      <c r="EL53" s="15"/>
      <c r="EM53" s="15"/>
      <c r="EN53" s="15"/>
      <c r="EO53" s="15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15"/>
      <c r="FC53" s="15"/>
      <c r="FD53" s="15"/>
      <c r="FE53" s="15"/>
      <c r="FF53" s="15"/>
      <c r="FG53" s="15"/>
      <c r="FH53" s="15"/>
      <c r="FI53" s="15"/>
      <c r="FJ53" s="68" t="str">
        <f>IF(Dashboard!F60="","",Dashboard!F60)</f>
        <v/>
      </c>
    </row>
    <row r="54" spans="2:166" ht="15" customHeight="1" x14ac:dyDescent="0.25">
      <c r="B54" s="88"/>
      <c r="C54" s="88"/>
      <c r="D54" s="115"/>
      <c r="E54" s="115"/>
      <c r="F54" s="115"/>
      <c r="G54" s="115"/>
      <c r="H54" s="115"/>
      <c r="I54" s="523"/>
      <c r="J54" s="523"/>
      <c r="K54" s="115"/>
      <c r="L54" s="524"/>
      <c r="M54" s="524"/>
      <c r="N54" s="524"/>
      <c r="O54" s="524"/>
      <c r="P54" s="524"/>
      <c r="Q54" s="524"/>
      <c r="R54" s="524"/>
      <c r="S54" s="525"/>
      <c r="T54" s="526"/>
      <c r="U54" s="115"/>
      <c r="V54" s="526"/>
      <c r="W54" s="115"/>
      <c r="X54" s="115"/>
      <c r="Y54" s="115"/>
      <c r="Z54" s="527"/>
      <c r="AA54" s="527"/>
      <c r="AB54" s="15"/>
      <c r="AC54" s="88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526"/>
      <c r="BL54" s="526"/>
      <c r="BM54" s="526"/>
      <c r="BN54" s="526"/>
      <c r="BO54" s="526"/>
      <c r="BP54" s="526"/>
      <c r="BQ54" s="526"/>
      <c r="BR54" s="526"/>
      <c r="BS54" s="526"/>
      <c r="BT54" s="526"/>
      <c r="BU54" s="526"/>
      <c r="BV54" s="526"/>
      <c r="BW54" s="526"/>
      <c r="BX54" s="526"/>
      <c r="BY54" s="526"/>
      <c r="BZ54" s="526"/>
      <c r="CA54" s="526"/>
      <c r="CB54" s="526"/>
      <c r="CC54" s="526"/>
      <c r="CD54" s="526"/>
      <c r="CE54" s="526"/>
      <c r="CF54" s="526"/>
      <c r="CG54" s="526"/>
      <c r="CH54" s="526"/>
      <c r="CI54" s="526"/>
      <c r="CJ54" s="526"/>
      <c r="CK54" s="526"/>
      <c r="CL54" s="526"/>
      <c r="CM54" s="526"/>
      <c r="CN54" s="526"/>
      <c r="CO54" s="526"/>
      <c r="CP54" s="15"/>
      <c r="CQ54" s="15"/>
      <c r="CR54" s="15"/>
      <c r="CS54" s="15"/>
      <c r="CT54" s="88"/>
      <c r="CU54" s="88"/>
      <c r="CV54" s="88"/>
      <c r="CW54" s="15"/>
      <c r="CX54" s="5"/>
      <c r="CY54" s="310"/>
      <c r="CZ54" s="310"/>
      <c r="DA54" s="310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15"/>
      <c r="ED54" s="16">
        <v>2</v>
      </c>
      <c r="EE54" s="16" t="s">
        <v>65</v>
      </c>
      <c r="EF54" s="16">
        <f>IFERROR(COUNTIF(DF48:DL53,$CT$8),"")</f>
        <v>0</v>
      </c>
      <c r="EG54" s="16">
        <f>IFERROR(COUNT(DF48:DL53),"")</f>
        <v>6</v>
      </c>
      <c r="EH54" s="16">
        <f t="shared" ref="EH54:EH64" si="36">IFERROR(IF($EF$65=1,EF54,EG54),"")</f>
        <v>6</v>
      </c>
      <c r="EI54" s="15"/>
      <c r="EJ54" s="15"/>
      <c r="EK54" s="15"/>
      <c r="EL54" s="15"/>
      <c r="EM54" s="15"/>
      <c r="EN54" s="15"/>
      <c r="EO54" s="15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15"/>
      <c r="FC54" s="15"/>
      <c r="FD54" s="15"/>
      <c r="FE54" s="15"/>
      <c r="FF54" s="15"/>
      <c r="FG54" s="15"/>
      <c r="FH54" s="15"/>
      <c r="FI54" s="15"/>
      <c r="FJ54" s="68" t="str">
        <f>IF(Dashboard!F61="","",Dashboard!F61)</f>
        <v/>
      </c>
    </row>
    <row r="55" spans="2:166" ht="15" customHeight="1" x14ac:dyDescent="0.25">
      <c r="B55" s="88"/>
      <c r="C55" s="88"/>
      <c r="D55" s="115"/>
      <c r="E55" s="115"/>
      <c r="F55" s="115"/>
      <c r="G55" s="115"/>
      <c r="H55" s="115"/>
      <c r="I55" s="523"/>
      <c r="J55" s="523"/>
      <c r="K55" s="115"/>
      <c r="L55" s="524"/>
      <c r="M55" s="524"/>
      <c r="N55" s="524"/>
      <c r="O55" s="524"/>
      <c r="P55" s="524"/>
      <c r="Q55" s="524"/>
      <c r="R55" s="524"/>
      <c r="S55" s="525"/>
      <c r="T55" s="526"/>
      <c r="U55" s="115"/>
      <c r="V55" s="526"/>
      <c r="W55" s="115"/>
      <c r="X55" s="115"/>
      <c r="Y55" s="115"/>
      <c r="Z55" s="527"/>
      <c r="AA55" s="527"/>
      <c r="AB55" s="15"/>
      <c r="AC55" s="88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526"/>
      <c r="BL55" s="526"/>
      <c r="BM55" s="526"/>
      <c r="BN55" s="526"/>
      <c r="BO55" s="526"/>
      <c r="BP55" s="526"/>
      <c r="BQ55" s="526"/>
      <c r="BR55" s="526"/>
      <c r="BS55" s="526"/>
      <c r="BT55" s="526"/>
      <c r="BU55" s="526"/>
      <c r="BV55" s="526"/>
      <c r="BW55" s="526"/>
      <c r="BX55" s="526"/>
      <c r="BY55" s="526"/>
      <c r="BZ55" s="526"/>
      <c r="CA55" s="526"/>
      <c r="CB55" s="526"/>
      <c r="CC55" s="526"/>
      <c r="CD55" s="526"/>
      <c r="CE55" s="526"/>
      <c r="CF55" s="526"/>
      <c r="CG55" s="526"/>
      <c r="CH55" s="526"/>
      <c r="CI55" s="526"/>
      <c r="CJ55" s="526"/>
      <c r="CK55" s="526"/>
      <c r="CL55" s="526"/>
      <c r="CM55" s="526"/>
      <c r="CN55" s="526"/>
      <c r="CO55" s="526"/>
      <c r="CP55" s="15"/>
      <c r="CQ55" s="15"/>
      <c r="CR55" s="15"/>
      <c r="CS55" s="15"/>
      <c r="CT55" s="88"/>
      <c r="CU55" s="88"/>
      <c r="CV55" s="88"/>
      <c r="CW55" s="15"/>
      <c r="CX55" s="96" t="s">
        <v>45</v>
      </c>
      <c r="CY55" s="94"/>
      <c r="CZ55" s="94"/>
      <c r="DA55" s="94"/>
      <c r="DB55" s="94"/>
      <c r="DC55" s="489"/>
      <c r="DD55" s="490"/>
      <c r="DE55" s="95"/>
      <c r="DF55" s="96" t="s">
        <v>46</v>
      </c>
      <c r="DG55" s="94"/>
      <c r="DH55" s="94"/>
      <c r="DI55" s="94"/>
      <c r="DJ55" s="94"/>
      <c r="DK55" s="489"/>
      <c r="DL55" s="490"/>
      <c r="DM55" s="95"/>
      <c r="DN55" s="96" t="s">
        <v>47</v>
      </c>
      <c r="DO55" s="94"/>
      <c r="DP55" s="94"/>
      <c r="DQ55" s="94"/>
      <c r="DR55" s="94"/>
      <c r="DS55" s="489"/>
      <c r="DT55" s="490"/>
      <c r="DU55" s="95"/>
      <c r="DV55" s="96" t="s">
        <v>48</v>
      </c>
      <c r="DW55" s="94"/>
      <c r="DX55" s="94"/>
      <c r="DY55" s="94"/>
      <c r="DZ55" s="94"/>
      <c r="EA55" s="489"/>
      <c r="EB55" s="490"/>
      <c r="EC55" s="15"/>
      <c r="ED55" s="16">
        <v>3</v>
      </c>
      <c r="EE55" s="16" t="s">
        <v>66</v>
      </c>
      <c r="EF55" s="16">
        <f>IFERROR(COUNTIF(DN48:DT53,$CT$8),"")</f>
        <v>0</v>
      </c>
      <c r="EG55" s="16">
        <f>IFERROR(COUNT(DN48:DT53),"")</f>
        <v>0</v>
      </c>
      <c r="EH55" s="16">
        <f t="shared" si="36"/>
        <v>0</v>
      </c>
      <c r="EI55" s="15"/>
      <c r="EJ55" s="325"/>
      <c r="EK55" s="15"/>
      <c r="EL55" s="15"/>
      <c r="EM55" s="15"/>
      <c r="EN55" s="15"/>
      <c r="EO55" s="15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15"/>
      <c r="FC55" s="15"/>
      <c r="FD55" s="15"/>
      <c r="FE55" s="15"/>
      <c r="FF55" s="15"/>
      <c r="FG55" s="15"/>
      <c r="FH55" s="15"/>
      <c r="FI55" s="15"/>
      <c r="FJ55" s="68" t="str">
        <f>IF(Dashboard!F62="","",Dashboard!F62)</f>
        <v/>
      </c>
    </row>
    <row r="56" spans="2:166" ht="15" customHeight="1" x14ac:dyDescent="0.25">
      <c r="B56" s="88"/>
      <c r="C56" s="88"/>
      <c r="D56" s="115"/>
      <c r="E56" s="115"/>
      <c r="F56" s="115"/>
      <c r="G56" s="115"/>
      <c r="H56" s="115"/>
      <c r="I56" s="523"/>
      <c r="J56" s="523"/>
      <c r="K56" s="115"/>
      <c r="L56" s="524"/>
      <c r="M56" s="524"/>
      <c r="N56" s="524"/>
      <c r="O56" s="524"/>
      <c r="P56" s="524"/>
      <c r="Q56" s="524"/>
      <c r="R56" s="524"/>
      <c r="S56" s="525"/>
      <c r="T56" s="526"/>
      <c r="U56" s="115"/>
      <c r="V56" s="526"/>
      <c r="W56" s="115"/>
      <c r="X56" s="115"/>
      <c r="Y56" s="115"/>
      <c r="Z56" s="527"/>
      <c r="AA56" s="527"/>
      <c r="AB56" s="15"/>
      <c r="AC56" s="88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526"/>
      <c r="BL56" s="526"/>
      <c r="BM56" s="526"/>
      <c r="BN56" s="526"/>
      <c r="BO56" s="526"/>
      <c r="BP56" s="526"/>
      <c r="BQ56" s="526"/>
      <c r="BR56" s="526"/>
      <c r="BS56" s="526"/>
      <c r="BT56" s="526"/>
      <c r="BU56" s="526"/>
      <c r="BV56" s="526"/>
      <c r="BW56" s="526"/>
      <c r="BX56" s="526"/>
      <c r="BY56" s="526"/>
      <c r="BZ56" s="526"/>
      <c r="CA56" s="526"/>
      <c r="CB56" s="526"/>
      <c r="CC56" s="526"/>
      <c r="CD56" s="526"/>
      <c r="CE56" s="526"/>
      <c r="CF56" s="526"/>
      <c r="CG56" s="526"/>
      <c r="CH56" s="526"/>
      <c r="CI56" s="526"/>
      <c r="CJ56" s="526"/>
      <c r="CK56" s="526"/>
      <c r="CL56" s="526"/>
      <c r="CM56" s="526"/>
      <c r="CN56" s="526"/>
      <c r="CO56" s="526"/>
      <c r="CP56" s="15"/>
      <c r="CQ56" s="15"/>
      <c r="CR56" s="15"/>
      <c r="CS56" s="15"/>
      <c r="CT56" s="88"/>
      <c r="CU56" s="88"/>
      <c r="CV56" s="88"/>
      <c r="CW56" s="15"/>
      <c r="CX56" s="89" t="s">
        <v>23</v>
      </c>
      <c r="CY56" s="315" t="s">
        <v>24</v>
      </c>
      <c r="CZ56" s="315" t="s">
        <v>25</v>
      </c>
      <c r="DA56" s="315" t="s">
        <v>26</v>
      </c>
      <c r="DB56" s="90" t="s">
        <v>27</v>
      </c>
      <c r="DC56" s="90" t="s">
        <v>28</v>
      </c>
      <c r="DD56" s="91" t="s">
        <v>22</v>
      </c>
      <c r="DE56" s="92"/>
      <c r="DF56" s="89" t="s">
        <v>23</v>
      </c>
      <c r="DG56" s="90" t="s">
        <v>24</v>
      </c>
      <c r="DH56" s="90" t="s">
        <v>25</v>
      </c>
      <c r="DI56" s="90" t="s">
        <v>26</v>
      </c>
      <c r="DJ56" s="90" t="s">
        <v>27</v>
      </c>
      <c r="DK56" s="90" t="s">
        <v>28</v>
      </c>
      <c r="DL56" s="91" t="s">
        <v>22</v>
      </c>
      <c r="DM56" s="92"/>
      <c r="DN56" s="89" t="s">
        <v>23</v>
      </c>
      <c r="DO56" s="90" t="s">
        <v>24</v>
      </c>
      <c r="DP56" s="90" t="s">
        <v>25</v>
      </c>
      <c r="DQ56" s="90" t="s">
        <v>26</v>
      </c>
      <c r="DR56" s="90" t="s">
        <v>27</v>
      </c>
      <c r="DS56" s="90" t="s">
        <v>28</v>
      </c>
      <c r="DT56" s="91" t="s">
        <v>22</v>
      </c>
      <c r="DU56" s="93"/>
      <c r="DV56" s="89" t="s">
        <v>23</v>
      </c>
      <c r="DW56" s="90" t="s">
        <v>24</v>
      </c>
      <c r="DX56" s="90" t="s">
        <v>25</v>
      </c>
      <c r="DY56" s="90" t="s">
        <v>26</v>
      </c>
      <c r="DZ56" s="90" t="s">
        <v>27</v>
      </c>
      <c r="EA56" s="90" t="s">
        <v>28</v>
      </c>
      <c r="EB56" s="91" t="s">
        <v>22</v>
      </c>
      <c r="EC56" s="15"/>
      <c r="ED56" s="16">
        <v>4</v>
      </c>
      <c r="EE56" s="16" t="s">
        <v>67</v>
      </c>
      <c r="EF56" s="16">
        <f>IFERROR(COUNTIF(DV48:EB53,$CT$8),"")</f>
        <v>0</v>
      </c>
      <c r="EG56" s="16">
        <f>IFERROR(COUNT(DV48:EB53),"")</f>
        <v>1</v>
      </c>
      <c r="EH56" s="16">
        <f t="shared" si="36"/>
        <v>1</v>
      </c>
      <c r="EI56" s="15"/>
      <c r="EJ56" s="15"/>
      <c r="EK56" s="15"/>
      <c r="EL56" s="15"/>
      <c r="EM56" s="15"/>
      <c r="EN56" s="15"/>
      <c r="EO56" s="15"/>
      <c r="EP56" s="88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15"/>
      <c r="FC56" s="15"/>
      <c r="FD56" s="15"/>
      <c r="FE56" s="15"/>
      <c r="FF56" s="15"/>
      <c r="FG56" s="15"/>
      <c r="FH56" s="15"/>
      <c r="FI56" s="15"/>
      <c r="FJ56" s="68" t="str">
        <f>IF(Dashboard!F63="","",Dashboard!F63)</f>
        <v/>
      </c>
    </row>
    <row r="57" spans="2:166" ht="15" customHeight="1" x14ac:dyDescent="0.25">
      <c r="B57" s="88"/>
      <c r="C57" s="88"/>
      <c r="D57" s="115"/>
      <c r="E57" s="115"/>
      <c r="F57" s="115"/>
      <c r="G57" s="115"/>
      <c r="H57" s="115"/>
      <c r="I57" s="523"/>
      <c r="J57" s="523"/>
      <c r="K57" s="115"/>
      <c r="L57" s="524"/>
      <c r="M57" s="524"/>
      <c r="N57" s="524"/>
      <c r="O57" s="524"/>
      <c r="P57" s="524"/>
      <c r="Q57" s="524"/>
      <c r="R57" s="524"/>
      <c r="S57" s="525"/>
      <c r="T57" s="526"/>
      <c r="U57" s="115"/>
      <c r="V57" s="526"/>
      <c r="W57" s="115"/>
      <c r="X57" s="115"/>
      <c r="Y57" s="115"/>
      <c r="Z57" s="527"/>
      <c r="AA57" s="527"/>
      <c r="AB57" s="15"/>
      <c r="AC57" s="88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526"/>
      <c r="BL57" s="526"/>
      <c r="BM57" s="526"/>
      <c r="BN57" s="526"/>
      <c r="BO57" s="526"/>
      <c r="BP57" s="526"/>
      <c r="BQ57" s="526"/>
      <c r="BR57" s="526"/>
      <c r="BS57" s="526"/>
      <c r="BT57" s="526"/>
      <c r="BU57" s="526"/>
      <c r="BV57" s="526"/>
      <c r="BW57" s="526"/>
      <c r="BX57" s="526"/>
      <c r="BY57" s="526"/>
      <c r="BZ57" s="526"/>
      <c r="CA57" s="526"/>
      <c r="CB57" s="526"/>
      <c r="CC57" s="526"/>
      <c r="CD57" s="526"/>
      <c r="CE57" s="526"/>
      <c r="CF57" s="526"/>
      <c r="CG57" s="526"/>
      <c r="CH57" s="526"/>
      <c r="CI57" s="526"/>
      <c r="CJ57" s="526"/>
      <c r="CK57" s="526"/>
      <c r="CL57" s="526"/>
      <c r="CM57" s="526"/>
      <c r="CN57" s="526"/>
      <c r="CO57" s="526"/>
      <c r="CP57" s="15"/>
      <c r="CQ57" s="15"/>
      <c r="CR57" s="15"/>
      <c r="CS57" s="15"/>
      <c r="CT57" s="88"/>
      <c r="CU57" s="88"/>
      <c r="CV57" s="88"/>
      <c r="CW57" s="15"/>
      <c r="CX57" s="22" t="str">
        <f t="array" ref="CX57">IFERROR(IF(CX26="h","h",INDEX($W$11:$W$25,SMALL(IF((Employee!C22&gt;=$L$11:$L$25)*(Employee!C22&lt;=$S$11:$S$25)*($CV$11:$CV$25),ROW($W$11:$W$25)-ROW(INDEX($W$11:$W$25,1,1))+1),1))),"")</f>
        <v/>
      </c>
      <c r="CY57" s="319" t="str">
        <f t="array" ref="CY57">IFERROR(IF(CY26="h","h",INDEX($W$11:$W$25,SMALL(IF((Employee!D22&gt;=$L$11:$L$25)*(Employee!D22&lt;=$S$11:$S$25)*($CV$11:$CV$25),ROW($W$11:$W$25)-ROW(INDEX($W$11:$W$25,1,1))+1),1))),"")</f>
        <v/>
      </c>
      <c r="CZ57" s="319" t="str">
        <f t="array" ref="CZ57">IFERROR(IF(CZ26="h","h",INDEX($W$11:$W$25,SMALL(IF((Employee!E22&gt;=$L$11:$L$25)*(Employee!E22&lt;=$S$11:$S$25)*($CV$11:$CV$25),ROW($W$11:$W$25)-ROW(INDEX($W$11:$W$25,1,1))+1),1))),"")</f>
        <v/>
      </c>
      <c r="DA57" s="320" t="str">
        <f t="array" ref="DA57">IFERROR(IF(DA26="h","h",INDEX($W$11:$W$25,SMALL(IF((Employee!F22&gt;=$L$11:$L$25)*(Employee!F22&lt;=$S$11:$S$25)*($CV$11:$CV$25),ROW($W$11:$W$25)-ROW(INDEX($W$11:$W$25,1,1))+1),1))),"")</f>
        <v/>
      </c>
      <c r="DB57" s="22" t="str">
        <f t="array" ref="DB57">IFERROR(IF(DB26="h","h",INDEX($W$11:$W$25,SMALL(IF((Employee!G22&gt;=$L$11:$L$25)*(Employee!G22&lt;=$S$11:$S$25)*($CV$11:$CV$25),ROW($W$11:$W$25)-ROW(INDEX($W$11:$W$25,1,1))+1),1))),"")</f>
        <v/>
      </c>
      <c r="DC57" s="22" t="str">
        <f t="array" ref="DC57">IFERROR(IF(DC26="h","h",INDEX($W$11:$W$25,SMALL(IF((Employee!H22&gt;=$L$11:$L$25)*(Employee!H22&lt;=$S$11:$S$25)*($CV$11:$CV$25),ROW($W$11:$W$25)-ROW(INDEX($W$11:$W$25,1,1))+1),1))),"")</f>
        <v/>
      </c>
      <c r="DD57" s="22" t="str">
        <f t="array" ref="DD57">IFERROR(IF(DD26="h","h",INDEX($W$11:$W$25,SMALL(IF((Employee!I22&gt;=$L$11:$L$25)*(Employee!I22&lt;=$S$11:$S$25)*($CV$11:$CV$25),ROW($W$11:$W$25)-ROW(INDEX($W$11:$W$25,1,1))+1),1))),"")</f>
        <v>h</v>
      </c>
      <c r="DE57" s="21"/>
      <c r="DF57" s="22" t="str">
        <f t="array" ref="DF57">IFERROR(IF(DF26="h","h",INDEX($W$11:$W$25,SMALL(IF((Employee!K22&gt;=$L$11:$L$25)*(Employee!K22&lt;=$S$11:$S$25)*($CV$11:$CV$25),ROW($W$11:$W$25)-ROW(INDEX($W$11:$W$25,1,1))+1),1))),"")</f>
        <v/>
      </c>
      <c r="DG57" s="22" t="str">
        <f t="array" ref="DG57">IFERROR(IF(DG26="h","h",INDEX($W$11:$W$25,SMALL(IF((Employee!L22&gt;=$L$11:$L$25)*(Employee!L22&lt;=$S$11:$S$25)*($CV$11:$CV$25),ROW($W$11:$W$25)-ROW(INDEX($W$11:$W$25,1,1))+1),1))),"")</f>
        <v/>
      </c>
      <c r="DH57" s="22" t="str">
        <f t="array" ref="DH57">IFERROR(IF(DH26="h","h",INDEX($W$11:$W$25,SMALL(IF((Employee!M22&gt;=$L$11:$L$25)*(Employee!M22&lt;=$S$11:$S$25)*($CV$11:$CV$25),ROW($W$11:$W$25)-ROW(INDEX($W$11:$W$25,1,1))+1),1))),"")</f>
        <v/>
      </c>
      <c r="DI57" s="22" t="str">
        <f t="array" ref="DI57">IFERROR(IF(DI26="h","h",INDEX($W$11:$W$25,SMALL(IF((Employee!N22&gt;=$L$11:$L$25)*(Employee!N22&lt;=$S$11:$S$25)*($CV$11:$CV$25),ROW($W$11:$W$25)-ROW(INDEX($W$11:$W$25,1,1))+1),1))),"")</f>
        <v/>
      </c>
      <c r="DJ57" s="22" t="str">
        <f t="array" ref="DJ57">IFERROR(IF(DJ26="h","h",INDEX($W$11:$W$25,SMALL(IF((Employee!O22&gt;=$L$11:$L$25)*(Employee!O22&lt;=$S$11:$S$25)*($CV$11:$CV$25),ROW($W$11:$W$25)-ROW(INDEX($W$11:$W$25,1,1))+1),1))),"")</f>
        <v/>
      </c>
      <c r="DK57" s="22" t="str">
        <f t="array" ref="DK57">IFERROR(IF(DK26="h","h",INDEX($W$11:$W$25,SMALL(IF((Employee!P22&gt;=$L$11:$L$25)*(Employee!P22&lt;=$S$11:$S$25)*($CV$11:$CV$25),ROW($W$11:$W$25)-ROW(INDEX($W$11:$W$25,1,1))+1),1))),"")</f>
        <v>h</v>
      </c>
      <c r="DL57" s="22" t="str">
        <f t="array" ref="DL57">IFERROR(IF(DL26="h","h",INDEX($W$11:$W$25,SMALL(IF((Employee!Q22&gt;=$L$11:$L$25)*(Employee!Q22&lt;=$S$11:$S$25)*($CV$11:$CV$25),ROW($W$11:$W$25)-ROW(INDEX($W$11:$W$25,1,1))+1),1))),"")</f>
        <v>h</v>
      </c>
      <c r="DM57" s="21"/>
      <c r="DN57" s="22" t="str">
        <f t="array" ref="DN57">IFERROR(IF(DN26="h","h",INDEX($W$11:$W$25,SMALL(IF((Employee!S22&gt;=$L$11:$L$25)*(Employee!S22&lt;=$S$11:$S$25)*($CV$11:$CV$25),ROW($W$11:$W$25)-ROW(INDEX($W$11:$W$25,1,1))+1),1))),"")</f>
        <v/>
      </c>
      <c r="DO57" s="22" t="str">
        <f t="array" ref="DO57">IFERROR(IF(DO26="h","h",INDEX($W$11:$W$25,SMALL(IF((Employee!T22&gt;=$L$11:$L$25)*(Employee!T22&lt;=$S$11:$S$25)*($CV$11:$CV$25),ROW($W$11:$W$25)-ROW(INDEX($W$11:$W$25,1,1))+1),1))),"")</f>
        <v/>
      </c>
      <c r="DP57" s="22" t="str">
        <f t="array" ref="DP57">IFERROR(IF(DP26="h","h",INDEX($W$11:$W$25,SMALL(IF((Employee!U22&gt;=$L$11:$L$25)*(Employee!U22&lt;=$S$11:$S$25)*($CV$11:$CV$25),ROW($W$11:$W$25)-ROW(INDEX($W$11:$W$25,1,1))+1),1))),"")</f>
        <v/>
      </c>
      <c r="DQ57" s="22" t="str">
        <f t="array" ref="DQ57">IFERROR(IF(DQ26="h","h",INDEX($W$11:$W$25,SMALL(IF((Employee!V22&gt;=$L$11:$L$25)*(Employee!V22&lt;=$S$11:$S$25)*($CV$11:$CV$25),ROW($W$11:$W$25)-ROW(INDEX($W$11:$W$25,1,1))+1),1))),"")</f>
        <v/>
      </c>
      <c r="DR57" s="22" t="str">
        <f t="array" ref="DR57">IFERROR(IF(DR26="h","h",INDEX($W$11:$W$25,SMALL(IF((Employee!W22&gt;=$L$11:$L$25)*(Employee!W22&lt;=$S$11:$S$25)*($CV$11:$CV$25),ROW($W$11:$W$25)-ROW(INDEX($W$11:$W$25,1,1))+1),1))),"")</f>
        <v/>
      </c>
      <c r="DS57" s="22" t="str">
        <f t="array" ref="DS57">IFERROR(IF(DS26="h","h",INDEX($W$11:$W$25,SMALL(IF((Employee!X22&gt;=$L$11:$L$25)*(Employee!X22&lt;=$S$11:$S$25)*($CV$11:$CV$25),ROW($W$11:$W$25)-ROW(INDEX($W$11:$W$25,1,1))+1),1))),"")</f>
        <v>h</v>
      </c>
      <c r="DT57" s="22" t="str">
        <f t="array" ref="DT57">IFERROR(IF(DT26="h","h",INDEX($W$11:$W$25,SMALL(IF((Employee!Y22&gt;=$L$11:$L$25)*(Employee!Y22&lt;=$S$11:$S$25)*($CV$11:$CV$25),ROW($W$11:$W$25)-ROW(INDEX($W$11:$W$25,1,1))+1),1))),"")</f>
        <v>h</v>
      </c>
      <c r="DU57" s="5"/>
      <c r="DV57" s="22" t="str">
        <f t="array" ref="DV57">IFERROR(IF(DV26="h","h",INDEX($W$11:$W$25,SMALL(IF((Employee!AA22&gt;=$L$11:$L$25)*(Employee!AA22&lt;=$S$11:$S$25)*($CV$11:$CV$25),ROW($W$11:$W$25)-ROW(INDEX($W$11:$W$25,1,1))+1),1))),"")</f>
        <v/>
      </c>
      <c r="DW57" s="22" t="str">
        <f t="array" ref="DW57">IFERROR(IF(DW26="h","h",INDEX($W$11:$W$25,SMALL(IF((Employee!AB22&gt;=$L$11:$L$25)*(Employee!AB22&lt;=$S$11:$S$25)*($CV$11:$CV$25),ROW($W$11:$W$25)-ROW(INDEX($W$11:$W$25,1,1))+1),1))),"")</f>
        <v/>
      </c>
      <c r="DX57" s="22" t="str">
        <f t="array" ref="DX57">IFERROR(IF(DX26="h","h",INDEX($W$11:$W$25,SMALL(IF((Employee!AC22&gt;=$L$11:$L$25)*(Employee!AC22&lt;=$S$11:$S$25)*($CV$11:$CV$25),ROW($W$11:$W$25)-ROW(INDEX($W$11:$W$25,1,1))+1),1))),"")</f>
        <v/>
      </c>
      <c r="DY57" s="22" t="str">
        <f t="array" ref="DY57">IFERROR(IF(DY26="h","h",INDEX($W$11:$W$25,SMALL(IF((Employee!AD22&gt;=$L$11:$L$25)*(Employee!AD22&lt;=$S$11:$S$25)*($CV$11:$CV$25),ROW($W$11:$W$25)-ROW(INDEX($W$11:$W$25,1,1))+1),1))),"")</f>
        <v/>
      </c>
      <c r="DZ57" s="22" t="str">
        <f t="array" ref="DZ57">IFERROR(IF(DZ26="h","h",INDEX($W$11:$W$25,SMALL(IF((Employee!AE22&gt;=$L$11:$L$25)*(Employee!AE22&lt;=$S$11:$S$25)*($CV$11:$CV$25),ROW($W$11:$W$25)-ROW(INDEX($W$11:$W$25,1,1))+1),1))),"")</f>
        <v/>
      </c>
      <c r="EA57" s="22" t="str">
        <f t="array" ref="EA57">IFERROR(IF(EA26="h","h",INDEX($W$11:$W$25,SMALL(IF((Employee!AF22&gt;=$L$11:$L$25)*(Employee!AF22&lt;=$S$11:$S$25)*($CV$11:$CV$25),ROW($W$11:$W$25)-ROW(INDEX($W$11:$W$25,1,1))+1),1))),"")</f>
        <v>h</v>
      </c>
      <c r="EB57" s="22" t="str">
        <f t="array" ref="EB57">IFERROR(IF(EB26="h","h",INDEX($W$11:$W$25,SMALL(IF((Employee!AG22&gt;=$L$11:$L$25)*(Employee!AG22&lt;=$S$11:$S$25)*($CV$11:$CV$25),ROW($W$11:$W$25)-ROW(INDEX($W$11:$W$25,1,1))+1),1))),"")</f>
        <v>h</v>
      </c>
      <c r="EC57" s="15"/>
      <c r="ED57" s="16">
        <v>5</v>
      </c>
      <c r="EE57" s="16" t="s">
        <v>45</v>
      </c>
      <c r="EF57" s="16">
        <f>IFERROR(COUNTIF(CX57:DD62,$CT$8),"")</f>
        <v>0</v>
      </c>
      <c r="EG57" s="16">
        <f>IFERROR(COUNT(CX57:DD62),"")</f>
        <v>0</v>
      </c>
      <c r="EH57" s="16">
        <f t="shared" si="36"/>
        <v>0</v>
      </c>
      <c r="EI57" s="15"/>
      <c r="EJ57" s="15"/>
      <c r="EK57" s="15"/>
      <c r="EL57" s="15"/>
      <c r="EM57" s="15"/>
      <c r="EN57" s="15"/>
      <c r="EO57" s="15"/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15"/>
      <c r="FC57" s="15"/>
      <c r="FD57" s="15"/>
      <c r="FE57" s="15"/>
      <c r="FF57" s="15"/>
      <c r="FG57" s="15"/>
      <c r="FH57" s="15"/>
      <c r="FI57" s="15"/>
      <c r="FJ57" s="68" t="str">
        <f>IF(Dashboard!F64="","",Dashboard!F64)</f>
        <v/>
      </c>
    </row>
    <row r="58" spans="2:166" ht="15" customHeight="1" x14ac:dyDescent="0.25">
      <c r="B58" s="88"/>
      <c r="C58" s="88"/>
      <c r="D58" s="115"/>
      <c r="E58" s="115"/>
      <c r="F58" s="115"/>
      <c r="G58" s="115"/>
      <c r="H58" s="115"/>
      <c r="I58" s="523"/>
      <c r="J58" s="523"/>
      <c r="K58" s="115"/>
      <c r="L58" s="524"/>
      <c r="M58" s="524"/>
      <c r="N58" s="524"/>
      <c r="O58" s="524"/>
      <c r="P58" s="524"/>
      <c r="Q58" s="524"/>
      <c r="R58" s="524"/>
      <c r="S58" s="525"/>
      <c r="T58" s="526"/>
      <c r="U58" s="115"/>
      <c r="V58" s="526"/>
      <c r="W58" s="115"/>
      <c r="X58" s="115"/>
      <c r="Y58" s="115"/>
      <c r="Z58" s="527"/>
      <c r="AA58" s="527"/>
      <c r="AB58" s="15"/>
      <c r="AC58" s="88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526"/>
      <c r="BL58" s="526"/>
      <c r="BM58" s="526"/>
      <c r="BN58" s="526"/>
      <c r="BO58" s="526"/>
      <c r="BP58" s="526"/>
      <c r="BQ58" s="526"/>
      <c r="BR58" s="526"/>
      <c r="BS58" s="526"/>
      <c r="BT58" s="526"/>
      <c r="BU58" s="526"/>
      <c r="BV58" s="526"/>
      <c r="BW58" s="526"/>
      <c r="BX58" s="526"/>
      <c r="BY58" s="526"/>
      <c r="BZ58" s="526"/>
      <c r="CA58" s="526"/>
      <c r="CB58" s="526"/>
      <c r="CC58" s="526"/>
      <c r="CD58" s="526"/>
      <c r="CE58" s="526"/>
      <c r="CF58" s="526"/>
      <c r="CG58" s="526"/>
      <c r="CH58" s="526"/>
      <c r="CI58" s="526"/>
      <c r="CJ58" s="526"/>
      <c r="CK58" s="526"/>
      <c r="CL58" s="526"/>
      <c r="CM58" s="526"/>
      <c r="CN58" s="526"/>
      <c r="CO58" s="526"/>
      <c r="CP58" s="15"/>
      <c r="CQ58" s="15"/>
      <c r="CR58" s="15"/>
      <c r="CS58" s="15"/>
      <c r="CT58" s="88"/>
      <c r="CU58" s="88"/>
      <c r="CV58" s="88"/>
      <c r="CW58" s="15"/>
      <c r="CX58" s="22" t="str">
        <f t="array" ref="CX58">IFERROR(IF(CX27="h","h",INDEX($W$11:$W$25,SMALL(IF((Employee!C23&gt;=$L$11:$L$25)*(Employee!C23&lt;=$S$11:$S$25)*($CV$11:$CV$25),ROW($W$11:$W$25)-ROW(INDEX($W$11:$W$25,1,1))+1),1))),"")</f>
        <v/>
      </c>
      <c r="CY58" s="319" t="str">
        <f t="array" ref="CY58">IFERROR(IF(CY27="h","h",INDEX($W$11:$W$25,SMALL(IF((Employee!D23&gt;=$L$11:$L$25)*(Employee!D23&lt;=$S$11:$S$25)*($CV$11:$CV$25),ROW($W$11:$W$25)-ROW(INDEX($W$11:$W$25,1,1))+1),1))),"")</f>
        <v/>
      </c>
      <c r="CZ58" s="319" t="str">
        <f t="array" ref="CZ58">IFERROR(IF(CZ27="h","h",INDEX($W$11:$W$25,SMALL(IF((Employee!E23&gt;=$L$11:$L$25)*(Employee!E23&lt;=$S$11:$S$25)*($CV$11:$CV$25),ROW($W$11:$W$25)-ROW(INDEX($W$11:$W$25,1,1))+1),1))),"")</f>
        <v/>
      </c>
      <c r="DA58" s="320" t="str">
        <f t="array" ref="DA58">IFERROR(IF(DA27="h","h",INDEX($W$11:$W$25,SMALL(IF((Employee!F23&gt;=$L$11:$L$25)*(Employee!F23&lt;=$S$11:$S$25)*($CV$11:$CV$25),ROW($W$11:$W$25)-ROW(INDEX($W$11:$W$25,1,1))+1),1))),"")</f>
        <v/>
      </c>
      <c r="DB58" s="22" t="str">
        <f t="array" ref="DB58">IFERROR(IF(DB27="h","h",INDEX($W$11:$W$25,SMALL(IF((Employee!G23&gt;=$L$11:$L$25)*(Employee!G23&lt;=$S$11:$S$25)*($CV$11:$CV$25),ROW($W$11:$W$25)-ROW(INDEX($W$11:$W$25,1,1))+1),1))),"")</f>
        <v/>
      </c>
      <c r="DC58" s="22" t="str">
        <f t="array" ref="DC58">IFERROR(IF(DC27="h","h",INDEX($W$11:$W$25,SMALL(IF((Employee!H23&gt;=$L$11:$L$25)*(Employee!H23&lt;=$S$11:$S$25)*($CV$11:$CV$25),ROW($W$11:$W$25)-ROW(INDEX($W$11:$W$25,1,1))+1),1))),"")</f>
        <v>h</v>
      </c>
      <c r="DD58" s="22" t="str">
        <f t="array" ref="DD58">IFERROR(IF(DD27="h","h",INDEX($W$11:$W$25,SMALL(IF((Employee!I23&gt;=$L$11:$L$25)*(Employee!I23&lt;=$S$11:$S$25)*($CV$11:$CV$25),ROW($W$11:$W$25)-ROW(INDEX($W$11:$W$25,1,1))+1),1))),"")</f>
        <v>h</v>
      </c>
      <c r="DE58" s="21"/>
      <c r="DF58" s="22" t="str">
        <f t="array" ref="DF58">IFERROR(IF(DF27="h","h",INDEX($W$11:$W$25,SMALL(IF((Employee!K23&gt;=$L$11:$L$25)*(Employee!K23&lt;=$S$11:$S$25)*($CV$11:$CV$25),ROW($W$11:$W$25)-ROW(INDEX($W$11:$W$25,1,1))+1),1))),"")</f>
        <v/>
      </c>
      <c r="DG58" s="22" t="str">
        <f t="array" ref="DG58">IFERROR(IF(DG27="h","h",INDEX($W$11:$W$25,SMALL(IF((Employee!L23&gt;=$L$11:$L$25)*(Employee!L23&lt;=$S$11:$S$25)*($CV$11:$CV$25),ROW($W$11:$W$25)-ROW(INDEX($W$11:$W$25,1,1))+1),1))),"")</f>
        <v/>
      </c>
      <c r="DH58" s="22" t="str">
        <f t="array" ref="DH58">IFERROR(IF(DH27="h","h",INDEX($W$11:$W$25,SMALL(IF((Employee!M23&gt;=$L$11:$L$25)*(Employee!M23&lt;=$S$11:$S$25)*($CV$11:$CV$25),ROW($W$11:$W$25)-ROW(INDEX($W$11:$W$25,1,1))+1),1))),"")</f>
        <v/>
      </c>
      <c r="DI58" s="22" t="str">
        <f t="array" ref="DI58">IFERROR(IF(DI27="h","h",INDEX($W$11:$W$25,SMALL(IF((Employee!N23&gt;=$L$11:$L$25)*(Employee!N23&lt;=$S$11:$S$25)*($CV$11:$CV$25),ROW($W$11:$W$25)-ROW(INDEX($W$11:$W$25,1,1))+1),1))),"")</f>
        <v/>
      </c>
      <c r="DJ58" s="22" t="str">
        <f t="array" ref="DJ58">IFERROR(IF(DJ27="h","h",INDEX($W$11:$W$25,SMALL(IF((Employee!O23&gt;=$L$11:$L$25)*(Employee!O23&lt;=$S$11:$S$25)*($CV$11:$CV$25),ROW($W$11:$W$25)-ROW(INDEX($W$11:$W$25,1,1))+1),1))),"")</f>
        <v/>
      </c>
      <c r="DK58" s="22" t="str">
        <f t="array" ref="DK58">IFERROR(IF(DK27="h","h",INDEX($W$11:$W$25,SMALL(IF((Employee!P23&gt;=$L$11:$L$25)*(Employee!P23&lt;=$S$11:$S$25)*($CV$11:$CV$25),ROW($W$11:$W$25)-ROW(INDEX($W$11:$W$25,1,1))+1),1))),"")</f>
        <v>h</v>
      </c>
      <c r="DL58" s="22" t="str">
        <f t="array" ref="DL58">IFERROR(IF(DL27="h","h",INDEX($W$11:$W$25,SMALL(IF((Employee!Q23&gt;=$L$11:$L$25)*(Employee!Q23&lt;=$S$11:$S$25)*($CV$11:$CV$25),ROW($W$11:$W$25)-ROW(INDEX($W$11:$W$25,1,1))+1),1))),"")</f>
        <v>h</v>
      </c>
      <c r="DM58" s="21"/>
      <c r="DN58" s="22" t="str">
        <f t="array" ref="DN58">IFERROR(IF(DN27="h","h",INDEX($W$11:$W$25,SMALL(IF((Employee!S23&gt;=$L$11:$L$25)*(Employee!S23&lt;=$S$11:$S$25)*($CV$11:$CV$25),ROW($W$11:$W$25)-ROW(INDEX($W$11:$W$25,1,1))+1),1))),"")</f>
        <v>h</v>
      </c>
      <c r="DO58" s="22" t="str">
        <f t="array" ref="DO58">IFERROR(IF(DO27="h","h",INDEX($W$11:$W$25,SMALL(IF((Employee!T23&gt;=$L$11:$L$25)*(Employee!T23&lt;=$S$11:$S$25)*($CV$11:$CV$25),ROW($W$11:$W$25)-ROW(INDEX($W$11:$W$25,1,1))+1),1))),"")</f>
        <v/>
      </c>
      <c r="DP58" s="22" t="str">
        <f t="array" ref="DP58">IFERROR(IF(DP27="h","h",INDEX($W$11:$W$25,SMALL(IF((Employee!U23&gt;=$L$11:$L$25)*(Employee!U23&lt;=$S$11:$S$25)*($CV$11:$CV$25),ROW($W$11:$W$25)-ROW(INDEX($W$11:$W$25,1,1))+1),1))),"")</f>
        <v/>
      </c>
      <c r="DQ58" s="22" t="str">
        <f t="array" ref="DQ58">IFERROR(IF(DQ27="h","h",INDEX($W$11:$W$25,SMALL(IF((Employee!V23&gt;=$L$11:$L$25)*(Employee!V23&lt;=$S$11:$S$25)*($CV$11:$CV$25),ROW($W$11:$W$25)-ROW(INDEX($W$11:$W$25,1,1))+1),1))),"")</f>
        <v/>
      </c>
      <c r="DR58" s="22" t="str">
        <f t="array" ref="DR58">IFERROR(IF(DR27="h","h",INDEX($W$11:$W$25,SMALL(IF((Employee!W23&gt;=$L$11:$L$25)*(Employee!W23&lt;=$S$11:$S$25)*($CV$11:$CV$25),ROW($W$11:$W$25)-ROW(INDEX($W$11:$W$25,1,1))+1),1))),"")</f>
        <v/>
      </c>
      <c r="DS58" s="22" t="str">
        <f t="array" ref="DS58">IFERROR(IF(DS27="h","h",INDEX($W$11:$W$25,SMALL(IF((Employee!X23&gt;=$L$11:$L$25)*(Employee!X23&lt;=$S$11:$S$25)*($CV$11:$CV$25),ROW($W$11:$W$25)-ROW(INDEX($W$11:$W$25,1,1))+1),1))),"")</f>
        <v>h</v>
      </c>
      <c r="DT58" s="22" t="str">
        <f t="array" ref="DT58">IFERROR(IF(DT27="h","h",INDEX($W$11:$W$25,SMALL(IF((Employee!Y23&gt;=$L$11:$L$25)*(Employee!Y23&lt;=$S$11:$S$25)*($CV$11:$CV$25),ROW($W$11:$W$25)-ROW(INDEX($W$11:$W$25,1,1))+1),1))),"")</f>
        <v>h</v>
      </c>
      <c r="DU58" s="5"/>
      <c r="DV58" s="22" t="str">
        <f t="array" ref="DV58">IFERROR(IF(DV27="h","h",INDEX($W$11:$W$25,SMALL(IF((Employee!AA23&gt;=$L$11:$L$25)*(Employee!AA23&lt;=$S$11:$S$25)*($CV$11:$CV$25),ROW($W$11:$W$25)-ROW(INDEX($W$11:$W$25,1,1))+1),1))),"")</f>
        <v/>
      </c>
      <c r="DW58" s="22" t="str">
        <f t="array" ref="DW58">IFERROR(IF(DW27="h","h",INDEX($W$11:$W$25,SMALL(IF((Employee!AB23&gt;=$L$11:$L$25)*(Employee!AB23&lt;=$S$11:$S$25)*($CV$11:$CV$25),ROW($W$11:$W$25)-ROW(INDEX($W$11:$W$25,1,1))+1),1))),"")</f>
        <v/>
      </c>
      <c r="DX58" s="22" t="str">
        <f t="array" ref="DX58">IFERROR(IF(DX27="h","h",INDEX($W$11:$W$25,SMALL(IF((Employee!AC23&gt;=$L$11:$L$25)*(Employee!AC23&lt;=$S$11:$S$25)*($CV$11:$CV$25),ROW($W$11:$W$25)-ROW(INDEX($W$11:$W$25,1,1))+1),1))),"")</f>
        <v/>
      </c>
      <c r="DY58" s="22" t="str">
        <f t="array" ref="DY58">IFERROR(IF(DY27="h","h",INDEX($W$11:$W$25,SMALL(IF((Employee!AD23&gt;=$L$11:$L$25)*(Employee!AD23&lt;=$S$11:$S$25)*($CV$11:$CV$25),ROW($W$11:$W$25)-ROW(INDEX($W$11:$W$25,1,1))+1),1))),"")</f>
        <v/>
      </c>
      <c r="DZ58" s="22" t="str">
        <f t="array" ref="DZ58">IFERROR(IF(DZ27="h","h",INDEX($W$11:$W$25,SMALL(IF((Employee!AE23&gt;=$L$11:$L$25)*(Employee!AE23&lt;=$S$11:$S$25)*($CV$11:$CV$25),ROW($W$11:$W$25)-ROW(INDEX($W$11:$W$25,1,1))+1),1))),"")</f>
        <v/>
      </c>
      <c r="EA58" s="22" t="str">
        <f t="array" ref="EA58">IFERROR(IF(EA27="h","h",INDEX($W$11:$W$25,SMALL(IF((Employee!AF23&gt;=$L$11:$L$25)*(Employee!AF23&lt;=$S$11:$S$25)*($CV$11:$CV$25),ROW($W$11:$W$25)-ROW(INDEX($W$11:$W$25,1,1))+1),1))),"")</f>
        <v>h</v>
      </c>
      <c r="EB58" s="22" t="str">
        <f t="array" ref="EB58">IFERROR(IF(EB27="h","h",INDEX($W$11:$W$25,SMALL(IF((Employee!AG23&gt;=$L$11:$L$25)*(Employee!AG23&lt;=$S$11:$S$25)*($CV$11:$CV$25),ROW($W$11:$W$25)-ROW(INDEX($W$11:$W$25,1,1))+1),1))),"")</f>
        <v>h</v>
      </c>
      <c r="EC58" s="15"/>
      <c r="ED58" s="16">
        <v>6</v>
      </c>
      <c r="EE58" s="16" t="s">
        <v>68</v>
      </c>
      <c r="EF58" s="16">
        <f>IFERROR(COUNTIF(DF57:DL62,$CT$8),"")</f>
        <v>0</v>
      </c>
      <c r="EG58" s="16">
        <f>IFERROR(COUNT(DF57:DL62),"")</f>
        <v>0</v>
      </c>
      <c r="EH58" s="16">
        <f t="shared" si="36"/>
        <v>0</v>
      </c>
      <c r="EI58" s="15"/>
      <c r="EJ58" s="15"/>
      <c r="EK58" s="15"/>
      <c r="EL58" s="15"/>
      <c r="EM58" s="15"/>
      <c r="EN58" s="15"/>
      <c r="EO58" s="15"/>
      <c r="EP58" s="88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15"/>
      <c r="FC58" s="15"/>
      <c r="FD58" s="15"/>
      <c r="FE58" s="15"/>
      <c r="FF58" s="15"/>
      <c r="FG58" s="15"/>
      <c r="FH58" s="15"/>
      <c r="FI58" s="15"/>
      <c r="FJ58" s="68" t="str">
        <f>IF(Dashboard!F65="","",Dashboard!F65)</f>
        <v/>
      </c>
    </row>
    <row r="59" spans="2:166" ht="15" customHeight="1" x14ac:dyDescent="0.25">
      <c r="B59" s="88"/>
      <c r="C59" s="88"/>
      <c r="D59" s="115"/>
      <c r="E59" s="115"/>
      <c r="F59" s="115"/>
      <c r="G59" s="115"/>
      <c r="H59" s="115"/>
      <c r="I59" s="523"/>
      <c r="J59" s="523"/>
      <c r="K59" s="115"/>
      <c r="L59" s="524"/>
      <c r="M59" s="524"/>
      <c r="N59" s="524"/>
      <c r="O59" s="524"/>
      <c r="P59" s="524"/>
      <c r="Q59" s="524"/>
      <c r="R59" s="524"/>
      <c r="S59" s="525"/>
      <c r="T59" s="526"/>
      <c r="U59" s="115"/>
      <c r="V59" s="526"/>
      <c r="W59" s="115"/>
      <c r="X59" s="115"/>
      <c r="Y59" s="115"/>
      <c r="Z59" s="527"/>
      <c r="AA59" s="527"/>
      <c r="AB59" s="15"/>
      <c r="AC59" s="88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526"/>
      <c r="BL59" s="526"/>
      <c r="BM59" s="526"/>
      <c r="BN59" s="526"/>
      <c r="BO59" s="526"/>
      <c r="BP59" s="526"/>
      <c r="BQ59" s="526"/>
      <c r="BR59" s="526"/>
      <c r="BS59" s="526"/>
      <c r="BT59" s="526"/>
      <c r="BU59" s="526"/>
      <c r="BV59" s="526"/>
      <c r="BW59" s="526"/>
      <c r="BX59" s="526"/>
      <c r="BY59" s="526"/>
      <c r="BZ59" s="526"/>
      <c r="CA59" s="526"/>
      <c r="CB59" s="526"/>
      <c r="CC59" s="526"/>
      <c r="CD59" s="526"/>
      <c r="CE59" s="526"/>
      <c r="CF59" s="526"/>
      <c r="CG59" s="526"/>
      <c r="CH59" s="526"/>
      <c r="CI59" s="526"/>
      <c r="CJ59" s="526"/>
      <c r="CK59" s="526"/>
      <c r="CL59" s="526"/>
      <c r="CM59" s="526"/>
      <c r="CN59" s="526"/>
      <c r="CO59" s="526"/>
      <c r="CP59" s="15"/>
      <c r="CQ59" s="15"/>
      <c r="CR59" s="15"/>
      <c r="CS59" s="15"/>
      <c r="CT59" s="88"/>
      <c r="CU59" s="88"/>
      <c r="CV59" s="88"/>
      <c r="CW59" s="15"/>
      <c r="CX59" s="22" t="str">
        <f t="array" ref="CX59">IFERROR(IF(CX28="h","h",INDEX($W$11:$W$25,SMALL(IF((Employee!C24&gt;=$L$11:$L$25)*(Employee!C24&lt;=$S$11:$S$25)*($CV$11:$CV$25),ROW($W$11:$W$25)-ROW(INDEX($W$11:$W$25,1,1))+1),1))),"")</f>
        <v/>
      </c>
      <c r="CY59" s="319" t="str">
        <f t="array" ref="CY59">IFERROR(IF(CY28="h","h",INDEX($W$11:$W$25,SMALL(IF((Employee!D24&gt;=$L$11:$L$25)*(Employee!D24&lt;=$S$11:$S$25)*($CV$11:$CV$25),ROW($W$11:$W$25)-ROW(INDEX($W$11:$W$25,1,1))+1),1))),"")</f>
        <v/>
      </c>
      <c r="CZ59" s="319" t="str">
        <f t="array" ref="CZ59">IFERROR(IF(CZ28="h","h",INDEX($W$11:$W$25,SMALL(IF((Employee!E24&gt;=$L$11:$L$25)*(Employee!E24&lt;=$S$11:$S$25)*($CV$11:$CV$25),ROW($W$11:$W$25)-ROW(INDEX($W$11:$W$25,1,1))+1),1))),"")</f>
        <v/>
      </c>
      <c r="DA59" s="320" t="str">
        <f t="array" ref="DA59">IFERROR(IF(DA28="h","h",INDEX($W$11:$W$25,SMALL(IF((Employee!F24&gt;=$L$11:$L$25)*(Employee!F24&lt;=$S$11:$S$25)*($CV$11:$CV$25),ROW($W$11:$W$25)-ROW(INDEX($W$11:$W$25,1,1))+1),1))),"")</f>
        <v/>
      </c>
      <c r="DB59" s="22" t="str">
        <f t="array" ref="DB59">IFERROR(IF(DB28="h","h",INDEX($W$11:$W$25,SMALL(IF((Employee!G24&gt;=$L$11:$L$25)*(Employee!G24&lt;=$S$11:$S$25)*($CV$11:$CV$25),ROW($W$11:$W$25)-ROW(INDEX($W$11:$W$25,1,1))+1),1))),"")</f>
        <v/>
      </c>
      <c r="DC59" s="22" t="str">
        <f t="array" ref="DC59">IFERROR(IF(DC28="h","h",INDEX($W$11:$W$25,SMALL(IF((Employee!H24&gt;=$L$11:$L$25)*(Employee!H24&lt;=$S$11:$S$25)*($CV$11:$CV$25),ROW($W$11:$W$25)-ROW(INDEX($W$11:$W$25,1,1))+1),1))),"")</f>
        <v>h</v>
      </c>
      <c r="DD59" s="22" t="str">
        <f t="array" ref="DD59">IFERROR(IF(DD28="h","h",INDEX($W$11:$W$25,SMALL(IF((Employee!I24&gt;=$L$11:$L$25)*(Employee!I24&lt;=$S$11:$S$25)*($CV$11:$CV$25),ROW($W$11:$W$25)-ROW(INDEX($W$11:$W$25,1,1))+1),1))),"")</f>
        <v>h</v>
      </c>
      <c r="DE59" s="21"/>
      <c r="DF59" s="22" t="str">
        <f t="array" ref="DF59">IFERROR(IF(DF28="h","h",INDEX($W$11:$W$25,SMALL(IF((Employee!K24&gt;=$L$11:$L$25)*(Employee!K24&lt;=$S$11:$S$25)*($CV$11:$CV$25),ROW($W$11:$W$25)-ROW(INDEX($W$11:$W$25,1,1))+1),1))),"")</f>
        <v/>
      </c>
      <c r="DG59" s="22" t="str">
        <f t="array" ref="DG59">IFERROR(IF(DG28="h","h",INDEX($W$11:$W$25,SMALL(IF((Employee!L24&gt;=$L$11:$L$25)*(Employee!L24&lt;=$S$11:$S$25)*($CV$11:$CV$25),ROW($W$11:$W$25)-ROW(INDEX($W$11:$W$25,1,1))+1),1))),"")</f>
        <v/>
      </c>
      <c r="DH59" s="22" t="str">
        <f t="array" ref="DH59">IFERROR(IF(DH28="h","h",INDEX($W$11:$W$25,SMALL(IF((Employee!M24&gt;=$L$11:$L$25)*(Employee!M24&lt;=$S$11:$S$25)*($CV$11:$CV$25),ROW($W$11:$W$25)-ROW(INDEX($W$11:$W$25,1,1))+1),1))),"")</f>
        <v/>
      </c>
      <c r="DI59" s="22" t="str">
        <f t="array" ref="DI59">IFERROR(IF(DI28="h","h",INDEX($W$11:$W$25,SMALL(IF((Employee!N24&gt;=$L$11:$L$25)*(Employee!N24&lt;=$S$11:$S$25)*($CV$11:$CV$25),ROW($W$11:$W$25)-ROW(INDEX($W$11:$W$25,1,1))+1),1))),"")</f>
        <v/>
      </c>
      <c r="DJ59" s="22" t="str">
        <f t="array" ref="DJ59">IFERROR(IF(DJ28="h","h",INDEX($W$11:$W$25,SMALL(IF((Employee!O24&gt;=$L$11:$L$25)*(Employee!O24&lt;=$S$11:$S$25)*($CV$11:$CV$25),ROW($W$11:$W$25)-ROW(INDEX($W$11:$W$25,1,1))+1),1))),"")</f>
        <v/>
      </c>
      <c r="DK59" s="22" t="str">
        <f t="array" ref="DK59">IFERROR(IF(DK28="h","h",INDEX($W$11:$W$25,SMALL(IF((Employee!P24&gt;=$L$11:$L$25)*(Employee!P24&lt;=$S$11:$S$25)*($CV$11:$CV$25),ROW($W$11:$W$25)-ROW(INDEX($W$11:$W$25,1,1))+1),1))),"")</f>
        <v>h</v>
      </c>
      <c r="DL59" s="22" t="str">
        <f t="array" ref="DL59">IFERROR(IF(DL28="h","h",INDEX($W$11:$W$25,SMALL(IF((Employee!Q24&gt;=$L$11:$L$25)*(Employee!Q24&lt;=$S$11:$S$25)*($CV$11:$CV$25),ROW($W$11:$W$25)-ROW(INDEX($W$11:$W$25,1,1))+1),1))),"")</f>
        <v>h</v>
      </c>
      <c r="DM59" s="21"/>
      <c r="DN59" s="22" t="str">
        <f t="array" ref="DN59">IFERROR(IF(DN28="h","h",INDEX($W$11:$W$25,SMALL(IF((Employee!S24&gt;=$L$11:$L$25)*(Employee!S24&lt;=$S$11:$S$25)*($CV$11:$CV$25),ROW($W$11:$W$25)-ROW(INDEX($W$11:$W$25,1,1))+1),1))),"")</f>
        <v/>
      </c>
      <c r="DO59" s="22" t="str">
        <f t="array" ref="DO59">IFERROR(IF(DO28="h","h",INDEX($W$11:$W$25,SMALL(IF((Employee!T24&gt;=$L$11:$L$25)*(Employee!T24&lt;=$S$11:$S$25)*($CV$11:$CV$25),ROW($W$11:$W$25)-ROW(INDEX($W$11:$W$25,1,1))+1),1))),"")</f>
        <v/>
      </c>
      <c r="DP59" s="22" t="str">
        <f t="array" ref="DP59">IFERROR(IF(DP28="h","h",INDEX($W$11:$W$25,SMALL(IF((Employee!U24&gt;=$L$11:$L$25)*(Employee!U24&lt;=$S$11:$S$25)*($CV$11:$CV$25),ROW($W$11:$W$25)-ROW(INDEX($W$11:$W$25,1,1))+1),1))),"")</f>
        <v/>
      </c>
      <c r="DQ59" s="22" t="str">
        <f t="array" ref="DQ59">IFERROR(IF(DQ28="h","h",INDEX($W$11:$W$25,SMALL(IF((Employee!V24&gt;=$L$11:$L$25)*(Employee!V24&lt;=$S$11:$S$25)*($CV$11:$CV$25),ROW($W$11:$W$25)-ROW(INDEX($W$11:$W$25,1,1))+1),1))),"")</f>
        <v/>
      </c>
      <c r="DR59" s="22" t="str">
        <f t="array" ref="DR59">IFERROR(IF(DR28="h","h",INDEX($W$11:$W$25,SMALL(IF((Employee!W24&gt;=$L$11:$L$25)*(Employee!W24&lt;=$S$11:$S$25)*($CV$11:$CV$25),ROW($W$11:$W$25)-ROW(INDEX($W$11:$W$25,1,1))+1),1))),"")</f>
        <v/>
      </c>
      <c r="DS59" s="22" t="str">
        <f t="array" ref="DS59">IFERROR(IF(DS28="h","h",INDEX($W$11:$W$25,SMALL(IF((Employee!X24&gt;=$L$11:$L$25)*(Employee!X24&lt;=$S$11:$S$25)*($CV$11:$CV$25),ROW($W$11:$W$25)-ROW(INDEX($W$11:$W$25,1,1))+1),1))),"")</f>
        <v>h</v>
      </c>
      <c r="DT59" s="22" t="str">
        <f t="array" ref="DT59">IFERROR(IF(DT28="h","h",INDEX($W$11:$W$25,SMALL(IF((Employee!Y24&gt;=$L$11:$L$25)*(Employee!Y24&lt;=$S$11:$S$25)*($CV$11:$CV$25),ROW($W$11:$W$25)-ROW(INDEX($W$11:$W$25,1,1))+1),1))),"")</f>
        <v>h</v>
      </c>
      <c r="DU59" s="5"/>
      <c r="DV59" s="22" t="str">
        <f t="array" ref="DV59">IFERROR(IF(DV28="h","h",INDEX($W$11:$W$25,SMALL(IF((Employee!AA24&gt;=$L$11:$L$25)*(Employee!AA24&lt;=$S$11:$S$25)*($CV$11:$CV$25),ROW($W$11:$W$25)-ROW(INDEX($W$11:$W$25,1,1))+1),1))),"")</f>
        <v/>
      </c>
      <c r="DW59" s="22" t="str">
        <f t="array" ref="DW59">IFERROR(IF(DW28="h","h",INDEX($W$11:$W$25,SMALL(IF((Employee!AB24&gt;=$L$11:$L$25)*(Employee!AB24&lt;=$S$11:$S$25)*($CV$11:$CV$25),ROW($W$11:$W$25)-ROW(INDEX($W$11:$W$25,1,1))+1),1))),"")</f>
        <v/>
      </c>
      <c r="DX59" s="22" t="str">
        <f t="array" ref="DX59">IFERROR(IF(DX28="h","h",INDEX($W$11:$W$25,SMALL(IF((Employee!AC24&gt;=$L$11:$L$25)*(Employee!AC24&lt;=$S$11:$S$25)*($CV$11:$CV$25),ROW($W$11:$W$25)-ROW(INDEX($W$11:$W$25,1,1))+1),1))),"")</f>
        <v/>
      </c>
      <c r="DY59" s="22" t="str">
        <f t="array" ref="DY59">IFERROR(IF(DY28="h","h",INDEX($W$11:$W$25,SMALL(IF((Employee!AD24&gt;=$L$11:$L$25)*(Employee!AD24&lt;=$S$11:$S$25)*($CV$11:$CV$25),ROW($W$11:$W$25)-ROW(INDEX($W$11:$W$25,1,1))+1),1))),"")</f>
        <v/>
      </c>
      <c r="DZ59" s="22" t="str">
        <f t="array" ref="DZ59">IFERROR(IF(DZ28="h","h",INDEX($W$11:$W$25,SMALL(IF((Employee!AE24&gt;=$L$11:$L$25)*(Employee!AE24&lt;=$S$11:$S$25)*($CV$11:$CV$25),ROW($W$11:$W$25)-ROW(INDEX($W$11:$W$25,1,1))+1),1))),"")</f>
        <v/>
      </c>
      <c r="EA59" s="22" t="str">
        <f t="array" ref="EA59">IFERROR(IF(EA28="h","h",INDEX($W$11:$W$25,SMALL(IF((Employee!AF24&gt;=$L$11:$L$25)*(Employee!AF24&lt;=$S$11:$S$25)*($CV$11:$CV$25),ROW($W$11:$W$25)-ROW(INDEX($W$11:$W$25,1,1))+1),1))),"")</f>
        <v>h</v>
      </c>
      <c r="EB59" s="22" t="str">
        <f t="array" ref="EB59">IFERROR(IF(EB28="h","h",INDEX($W$11:$W$25,SMALL(IF((Employee!AG24&gt;=$L$11:$L$25)*(Employee!AG24&lt;=$S$11:$S$25)*($CV$11:$CV$25),ROW($W$11:$W$25)-ROW(INDEX($W$11:$W$25,1,1))+1),1))),"")</f>
        <v>h</v>
      </c>
      <c r="EC59" s="15"/>
      <c r="ED59" s="16">
        <v>7</v>
      </c>
      <c r="EE59" s="16" t="s">
        <v>69</v>
      </c>
      <c r="EF59" s="16">
        <f>IFERROR(COUNTIF(DN57:DT62,$CT$8),"")</f>
        <v>0</v>
      </c>
      <c r="EG59" s="16">
        <f>IFERROR(COUNT(DN57:DT62),"")</f>
        <v>0</v>
      </c>
      <c r="EH59" s="16">
        <f t="shared" si="36"/>
        <v>0</v>
      </c>
      <c r="EI59" s="15"/>
      <c r="EJ59" s="15"/>
      <c r="EK59" s="15"/>
      <c r="EL59" s="15"/>
      <c r="EM59" s="15"/>
      <c r="EN59" s="15"/>
      <c r="EO59" s="15"/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15"/>
      <c r="FC59" s="15"/>
      <c r="FD59" s="15"/>
      <c r="FE59" s="15"/>
      <c r="FF59" s="15"/>
      <c r="FG59" s="15"/>
      <c r="FH59" s="15"/>
      <c r="FI59" s="15"/>
      <c r="FJ59" s="68" t="str">
        <f>IF(Dashboard!F66="","",Dashboard!F66)</f>
        <v/>
      </c>
    </row>
    <row r="60" spans="2:166" ht="15" customHeight="1" x14ac:dyDescent="0.25">
      <c r="B60" s="88"/>
      <c r="C60" s="88"/>
      <c r="D60" s="115"/>
      <c r="E60" s="115"/>
      <c r="F60" s="115"/>
      <c r="G60" s="115"/>
      <c r="H60" s="115"/>
      <c r="I60" s="523"/>
      <c r="J60" s="523"/>
      <c r="K60" s="115"/>
      <c r="L60" s="524"/>
      <c r="M60" s="524"/>
      <c r="N60" s="524"/>
      <c r="O60" s="524"/>
      <c r="P60" s="524"/>
      <c r="Q60" s="524"/>
      <c r="R60" s="524"/>
      <c r="S60" s="525"/>
      <c r="T60" s="526"/>
      <c r="U60" s="115"/>
      <c r="V60" s="526"/>
      <c r="W60" s="115"/>
      <c r="X60" s="115"/>
      <c r="Y60" s="115"/>
      <c r="Z60" s="527"/>
      <c r="AA60" s="527"/>
      <c r="AB60" s="15"/>
      <c r="AC60" s="88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526"/>
      <c r="BL60" s="526"/>
      <c r="BM60" s="526"/>
      <c r="BN60" s="526"/>
      <c r="BO60" s="526"/>
      <c r="BP60" s="526"/>
      <c r="BQ60" s="526"/>
      <c r="BR60" s="526"/>
      <c r="BS60" s="526"/>
      <c r="BT60" s="526"/>
      <c r="BU60" s="526"/>
      <c r="BV60" s="526"/>
      <c r="BW60" s="526"/>
      <c r="BX60" s="526"/>
      <c r="BY60" s="526"/>
      <c r="BZ60" s="526"/>
      <c r="CA60" s="526"/>
      <c r="CB60" s="526"/>
      <c r="CC60" s="526"/>
      <c r="CD60" s="526"/>
      <c r="CE60" s="526"/>
      <c r="CF60" s="526"/>
      <c r="CG60" s="526"/>
      <c r="CH60" s="526"/>
      <c r="CI60" s="526"/>
      <c r="CJ60" s="526"/>
      <c r="CK60" s="526"/>
      <c r="CL60" s="526"/>
      <c r="CM60" s="526"/>
      <c r="CN60" s="526"/>
      <c r="CO60" s="526"/>
      <c r="CP60" s="15"/>
      <c r="CQ60" s="15"/>
      <c r="CR60" s="15"/>
      <c r="CS60" s="15"/>
      <c r="CT60" s="88"/>
      <c r="CU60" s="88"/>
      <c r="CV60" s="88"/>
      <c r="CW60" s="15"/>
      <c r="CX60" s="22" t="str">
        <f t="array" ref="CX60">IFERROR(IF(CX29="h","h",INDEX($W$11:$W$25,SMALL(IF((Employee!C25&gt;=$L$11:$L$25)*(Employee!C25&lt;=$S$11:$S$25)*($CV$11:$CV$25),ROW($W$11:$W$25)-ROW(INDEX($W$11:$W$25,1,1))+1),1))),"")</f>
        <v/>
      </c>
      <c r="CY60" s="319" t="str">
        <f t="array" ref="CY60">IFERROR(IF(CY29="h","h",INDEX($W$11:$W$25,SMALL(IF((Employee!D25&gt;=$L$11:$L$25)*(Employee!D25&lt;=$S$11:$S$25)*($CV$11:$CV$25),ROW($W$11:$W$25)-ROW(INDEX($W$11:$W$25,1,1))+1),1))),"")</f>
        <v/>
      </c>
      <c r="CZ60" s="319" t="str">
        <f t="array" ref="CZ60">IFERROR(IF(CZ29="h","h",INDEX($W$11:$W$25,SMALL(IF((Employee!E25&gt;=$L$11:$L$25)*(Employee!E25&lt;=$S$11:$S$25)*($CV$11:$CV$25),ROW($W$11:$W$25)-ROW(INDEX($W$11:$W$25,1,1))+1),1))),"")</f>
        <v/>
      </c>
      <c r="DA60" s="320" t="str">
        <f t="array" ref="DA60">IFERROR(IF(DA29="h","h",INDEX($W$11:$W$25,SMALL(IF((Employee!F25&gt;=$L$11:$L$25)*(Employee!F25&lt;=$S$11:$S$25)*($CV$11:$CV$25),ROW($W$11:$W$25)-ROW(INDEX($W$11:$W$25,1,1))+1),1))),"")</f>
        <v/>
      </c>
      <c r="DB60" s="22" t="str">
        <f t="array" ref="DB60">IFERROR(IF(DB29="h","h",INDEX($W$11:$W$25,SMALL(IF((Employee!G25&gt;=$L$11:$L$25)*(Employee!G25&lt;=$S$11:$S$25)*($CV$11:$CV$25),ROW($W$11:$W$25)-ROW(INDEX($W$11:$W$25,1,1))+1),1))),"")</f>
        <v/>
      </c>
      <c r="DC60" s="22" t="str">
        <f t="array" ref="DC60">IFERROR(IF(DC29="h","h",INDEX($W$11:$W$25,SMALL(IF((Employee!H25&gt;=$L$11:$L$25)*(Employee!H25&lt;=$S$11:$S$25)*($CV$11:$CV$25),ROW($W$11:$W$25)-ROW(INDEX($W$11:$W$25,1,1))+1),1))),"")</f>
        <v>h</v>
      </c>
      <c r="DD60" s="22" t="str">
        <f t="array" ref="DD60">IFERROR(IF(DD29="h","h",INDEX($W$11:$W$25,SMALL(IF((Employee!I25&gt;=$L$11:$L$25)*(Employee!I25&lt;=$S$11:$S$25)*($CV$11:$CV$25),ROW($W$11:$W$25)-ROW(INDEX($W$11:$W$25,1,1))+1),1))),"")</f>
        <v>h</v>
      </c>
      <c r="DE60" s="21"/>
      <c r="DF60" s="22" t="str">
        <f t="array" ref="DF60">IFERROR(IF(DF29="h","h",INDEX($W$11:$W$25,SMALL(IF((Employee!K25&gt;=$L$11:$L$25)*(Employee!K25&lt;=$S$11:$S$25)*($CV$11:$CV$25),ROW($W$11:$W$25)-ROW(INDEX($W$11:$W$25,1,1))+1),1))),"")</f>
        <v/>
      </c>
      <c r="DG60" s="22" t="str">
        <f t="array" ref="DG60">IFERROR(IF(DG29="h","h",INDEX($W$11:$W$25,SMALL(IF((Employee!L25&gt;=$L$11:$L$25)*(Employee!L25&lt;=$S$11:$S$25)*($CV$11:$CV$25),ROW($W$11:$W$25)-ROW(INDEX($W$11:$W$25,1,1))+1),1))),"")</f>
        <v/>
      </c>
      <c r="DH60" s="22" t="str">
        <f t="array" ref="DH60">IFERROR(IF(DH29="h","h",INDEX($W$11:$W$25,SMALL(IF((Employee!M25&gt;=$L$11:$L$25)*(Employee!M25&lt;=$S$11:$S$25)*($CV$11:$CV$25),ROW($W$11:$W$25)-ROW(INDEX($W$11:$W$25,1,1))+1),1))),"")</f>
        <v/>
      </c>
      <c r="DI60" s="22" t="str">
        <f t="array" ref="DI60">IFERROR(IF(DI29="h","h",INDEX($W$11:$W$25,SMALL(IF((Employee!N25&gt;=$L$11:$L$25)*(Employee!N25&lt;=$S$11:$S$25)*($CV$11:$CV$25),ROW($W$11:$W$25)-ROW(INDEX($W$11:$W$25,1,1))+1),1))),"")</f>
        <v/>
      </c>
      <c r="DJ60" s="22" t="str">
        <f t="array" ref="DJ60">IFERROR(IF(DJ29="h","h",INDEX($W$11:$W$25,SMALL(IF((Employee!O25&gt;=$L$11:$L$25)*(Employee!O25&lt;=$S$11:$S$25)*($CV$11:$CV$25),ROW($W$11:$W$25)-ROW(INDEX($W$11:$W$25,1,1))+1),1))),"")</f>
        <v/>
      </c>
      <c r="DK60" s="22" t="str">
        <f t="array" ref="DK60">IFERROR(IF(DK29="h","h",INDEX($W$11:$W$25,SMALL(IF((Employee!P25&gt;=$L$11:$L$25)*(Employee!P25&lt;=$S$11:$S$25)*($CV$11:$CV$25),ROW($W$11:$W$25)-ROW(INDEX($W$11:$W$25,1,1))+1),1))),"")</f>
        <v>h</v>
      </c>
      <c r="DL60" s="22" t="str">
        <f t="array" ref="DL60">IFERROR(IF(DL29="h","h",INDEX($W$11:$W$25,SMALL(IF((Employee!Q25&gt;=$L$11:$L$25)*(Employee!Q25&lt;=$S$11:$S$25)*($CV$11:$CV$25),ROW($W$11:$W$25)-ROW(INDEX($W$11:$W$25,1,1))+1),1))),"")</f>
        <v>h</v>
      </c>
      <c r="DM60" s="21"/>
      <c r="DN60" s="22" t="str">
        <f t="array" ref="DN60">IFERROR(IF(DN29="h","h",INDEX($W$11:$W$25,SMALL(IF((Employee!S25&gt;=$L$11:$L$25)*(Employee!S25&lt;=$S$11:$S$25)*($CV$11:$CV$25),ROW($W$11:$W$25)-ROW(INDEX($W$11:$W$25,1,1))+1),1))),"")</f>
        <v/>
      </c>
      <c r="DO60" s="22" t="str">
        <f t="array" ref="DO60">IFERROR(IF(DO29="h","h",INDEX($W$11:$W$25,SMALL(IF((Employee!T25&gt;=$L$11:$L$25)*(Employee!T25&lt;=$S$11:$S$25)*($CV$11:$CV$25),ROW($W$11:$W$25)-ROW(INDEX($W$11:$W$25,1,1))+1),1))),"")</f>
        <v/>
      </c>
      <c r="DP60" s="22" t="str">
        <f t="array" ref="DP60">IFERROR(IF(DP29="h","h",INDEX($W$11:$W$25,SMALL(IF((Employee!U25&gt;=$L$11:$L$25)*(Employee!U25&lt;=$S$11:$S$25)*($CV$11:$CV$25),ROW($W$11:$W$25)-ROW(INDEX($W$11:$W$25,1,1))+1),1))),"")</f>
        <v/>
      </c>
      <c r="DQ60" s="22" t="str">
        <f t="array" ref="DQ60">IFERROR(IF(DQ29="h","h",INDEX($W$11:$W$25,SMALL(IF((Employee!V25&gt;=$L$11:$L$25)*(Employee!V25&lt;=$S$11:$S$25)*($CV$11:$CV$25),ROW($W$11:$W$25)-ROW(INDEX($W$11:$W$25,1,1))+1),1))),"")</f>
        <v/>
      </c>
      <c r="DR60" s="22" t="str">
        <f t="array" ref="DR60">IFERROR(IF(DR29="h","h",INDEX($W$11:$W$25,SMALL(IF((Employee!W25&gt;=$L$11:$L$25)*(Employee!W25&lt;=$S$11:$S$25)*($CV$11:$CV$25),ROW($W$11:$W$25)-ROW(INDEX($W$11:$W$25,1,1))+1),1))),"")</f>
        <v/>
      </c>
      <c r="DS60" s="22" t="str">
        <f t="array" ref="DS60">IFERROR(IF(DS29="h","h",INDEX($W$11:$W$25,SMALL(IF((Employee!X25&gt;=$L$11:$L$25)*(Employee!X25&lt;=$S$11:$S$25)*($CV$11:$CV$25),ROW($W$11:$W$25)-ROW(INDEX($W$11:$W$25,1,1))+1),1))),"")</f>
        <v>h</v>
      </c>
      <c r="DT60" s="22" t="str">
        <f t="array" ref="DT60">IFERROR(IF(DT29="h","h",INDEX($W$11:$W$25,SMALL(IF((Employee!Y25&gt;=$L$11:$L$25)*(Employee!Y25&lt;=$S$11:$S$25)*($CV$11:$CV$25),ROW($W$11:$W$25)-ROW(INDEX($W$11:$W$25,1,1))+1),1))),"")</f>
        <v>h</v>
      </c>
      <c r="DU60" s="5"/>
      <c r="DV60" s="22" t="str">
        <f t="array" ref="DV60">IFERROR(IF(DV29="h","h",INDEX($W$11:$W$25,SMALL(IF((Employee!AA25&gt;=$L$11:$L$25)*(Employee!AA25&lt;=$S$11:$S$25)*($CV$11:$CV$25),ROW($W$11:$W$25)-ROW(INDEX($W$11:$W$25,1,1))+1),1))),"")</f>
        <v/>
      </c>
      <c r="DW60" s="22" t="str">
        <f t="array" ref="DW60">IFERROR(IF(DW29="h","h",INDEX($W$11:$W$25,SMALL(IF((Employee!AB25&gt;=$L$11:$L$25)*(Employee!AB25&lt;=$S$11:$S$25)*($CV$11:$CV$25),ROW($W$11:$W$25)-ROW(INDEX($W$11:$W$25,1,1))+1),1))),"")</f>
        <v/>
      </c>
      <c r="DX60" s="22" t="str">
        <f t="array" ref="DX60">IFERROR(IF(DX29="h","h",INDEX($W$11:$W$25,SMALL(IF((Employee!AC25&gt;=$L$11:$L$25)*(Employee!AC25&lt;=$S$11:$S$25)*($CV$11:$CV$25),ROW($W$11:$W$25)-ROW(INDEX($W$11:$W$25,1,1))+1),1))),"")</f>
        <v/>
      </c>
      <c r="DY60" s="22" t="str">
        <f t="array" ref="DY60">IFERROR(IF(DY29="h","h",INDEX($W$11:$W$25,SMALL(IF((Employee!AD25&gt;=$L$11:$L$25)*(Employee!AD25&lt;=$S$11:$S$25)*($CV$11:$CV$25),ROW($W$11:$W$25)-ROW(INDEX($W$11:$W$25,1,1))+1),1))),"")</f>
        <v/>
      </c>
      <c r="DZ60" s="22" t="str">
        <f t="array" ref="DZ60">IFERROR(IF(DZ29="h","h",INDEX($W$11:$W$25,SMALL(IF((Employee!AE25&gt;=$L$11:$L$25)*(Employee!AE25&lt;=$S$11:$S$25)*($CV$11:$CV$25),ROW($W$11:$W$25)-ROW(INDEX($W$11:$W$25,1,1))+1),1))),"")</f>
        <v/>
      </c>
      <c r="EA60" s="22" t="str">
        <f t="array" ref="EA60">IFERROR(IF(EA29="h","h",INDEX($W$11:$W$25,SMALL(IF((Employee!AF25&gt;=$L$11:$L$25)*(Employee!AF25&lt;=$S$11:$S$25)*($CV$11:$CV$25),ROW($W$11:$W$25)-ROW(INDEX($W$11:$W$25,1,1))+1),1))),"")</f>
        <v>h</v>
      </c>
      <c r="EB60" s="22" t="str">
        <f t="array" ref="EB60">IFERROR(IF(EB29="h","h",INDEX($W$11:$W$25,SMALL(IF((Employee!AG25&gt;=$L$11:$L$25)*(Employee!AG25&lt;=$S$11:$S$25)*($CV$11:$CV$25),ROW($W$11:$W$25)-ROW(INDEX($W$11:$W$25,1,1))+1),1))),"")</f>
        <v>h</v>
      </c>
      <c r="EC60" s="15"/>
      <c r="ED60" s="16">
        <v>8</v>
      </c>
      <c r="EE60" s="16" t="s">
        <v>70</v>
      </c>
      <c r="EF60" s="16">
        <f>IFERROR(COUNTIF(DV57:EB62,$CT$8),"")</f>
        <v>0</v>
      </c>
      <c r="EG60" s="16">
        <f>IFERROR(COUNT(DV57:EB62),"")</f>
        <v>0</v>
      </c>
      <c r="EH60" s="16">
        <f t="shared" si="36"/>
        <v>0</v>
      </c>
      <c r="EI60" s="15"/>
      <c r="EJ60" s="15"/>
      <c r="EK60" s="15"/>
      <c r="EL60" s="15"/>
      <c r="EM60" s="15"/>
      <c r="EN60" s="15"/>
      <c r="EO60" s="15"/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15"/>
      <c r="FC60" s="15"/>
      <c r="FD60" s="15"/>
      <c r="FE60" s="15"/>
      <c r="FF60" s="15"/>
      <c r="FG60" s="15"/>
      <c r="FH60" s="15"/>
      <c r="FI60" s="15"/>
      <c r="FJ60" s="68" t="str">
        <f>IF(Dashboard!F67="","",Dashboard!F67)</f>
        <v/>
      </c>
    </row>
    <row r="61" spans="2:166" ht="15" customHeight="1" x14ac:dyDescent="0.25">
      <c r="B61" s="88"/>
      <c r="C61" s="88"/>
      <c r="D61" s="115"/>
      <c r="E61" s="115"/>
      <c r="F61" s="115"/>
      <c r="G61" s="115"/>
      <c r="H61" s="115"/>
      <c r="I61" s="523"/>
      <c r="J61" s="523"/>
      <c r="K61" s="115"/>
      <c r="L61" s="524"/>
      <c r="M61" s="524"/>
      <c r="N61" s="524"/>
      <c r="O61" s="524"/>
      <c r="P61" s="524"/>
      <c r="Q61" s="524"/>
      <c r="R61" s="524"/>
      <c r="S61" s="525"/>
      <c r="T61" s="526"/>
      <c r="U61" s="115"/>
      <c r="V61" s="526"/>
      <c r="W61" s="115"/>
      <c r="X61" s="115"/>
      <c r="Y61" s="115"/>
      <c r="Z61" s="527"/>
      <c r="AA61" s="527"/>
      <c r="AB61" s="15"/>
      <c r="AC61" s="88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526"/>
      <c r="BL61" s="526"/>
      <c r="BM61" s="526"/>
      <c r="BN61" s="526"/>
      <c r="BO61" s="526"/>
      <c r="BP61" s="526"/>
      <c r="BQ61" s="526"/>
      <c r="BR61" s="526"/>
      <c r="BS61" s="526"/>
      <c r="BT61" s="526"/>
      <c r="BU61" s="526"/>
      <c r="BV61" s="526"/>
      <c r="BW61" s="526"/>
      <c r="BX61" s="526"/>
      <c r="BY61" s="526"/>
      <c r="BZ61" s="526"/>
      <c r="CA61" s="526"/>
      <c r="CB61" s="526"/>
      <c r="CC61" s="526"/>
      <c r="CD61" s="526"/>
      <c r="CE61" s="526"/>
      <c r="CF61" s="526"/>
      <c r="CG61" s="526"/>
      <c r="CH61" s="526"/>
      <c r="CI61" s="526"/>
      <c r="CJ61" s="526"/>
      <c r="CK61" s="526"/>
      <c r="CL61" s="526"/>
      <c r="CM61" s="526"/>
      <c r="CN61" s="526"/>
      <c r="CO61" s="526"/>
      <c r="CP61" s="15"/>
      <c r="CQ61" s="15"/>
      <c r="CR61" s="15"/>
      <c r="CS61" s="15"/>
      <c r="CT61" s="88"/>
      <c r="CU61" s="88"/>
      <c r="CV61" s="88"/>
      <c r="CW61" s="15"/>
      <c r="CX61" s="22" t="str">
        <f t="array" ref="CX61">IFERROR(IF(CX30="h","h",INDEX($W$11:$W$25,SMALL(IF((Employee!C26&gt;=$L$11:$L$25)*(Employee!C26&lt;=$S$11:$S$25)*($CV$11:$CV$25),ROW($W$11:$W$25)-ROW(INDEX($W$11:$W$25,1,1))+1),1))),"")</f>
        <v/>
      </c>
      <c r="CY61" s="319" t="str">
        <f t="array" ref="CY61">IFERROR(IF(CY30="h","h",INDEX($W$11:$W$25,SMALL(IF((Employee!D26&gt;=$L$11:$L$25)*(Employee!D26&lt;=$S$11:$S$25)*($CV$11:$CV$25),ROW($W$11:$W$25)-ROW(INDEX($W$11:$W$25,1,1))+1),1))),"")</f>
        <v/>
      </c>
      <c r="CZ61" s="319" t="str">
        <f t="array" ref="CZ61">IFERROR(IF(CZ30="h","h",INDEX($W$11:$W$25,SMALL(IF((Employee!E26&gt;=$L$11:$L$25)*(Employee!E26&lt;=$S$11:$S$25)*($CV$11:$CV$25),ROW($W$11:$W$25)-ROW(INDEX($W$11:$W$25,1,1))+1),1))),"")</f>
        <v/>
      </c>
      <c r="DA61" s="320" t="str">
        <f t="array" ref="DA61">IFERROR(IF(DA30="h","h",INDEX($W$11:$W$25,SMALL(IF((Employee!F26&gt;=$L$11:$L$25)*(Employee!F26&lt;=$S$11:$S$25)*($CV$11:$CV$25),ROW($W$11:$W$25)-ROW(INDEX($W$11:$W$25,1,1))+1),1))),"")</f>
        <v/>
      </c>
      <c r="DB61" s="22" t="str">
        <f t="array" ref="DB61">IFERROR(IF(DB30="h","h",INDEX($W$11:$W$25,SMALL(IF((Employee!G26&gt;=$L$11:$L$25)*(Employee!G26&lt;=$S$11:$S$25)*($CV$11:$CV$25),ROW($W$11:$W$25)-ROW(INDEX($W$11:$W$25,1,1))+1),1))),"")</f>
        <v/>
      </c>
      <c r="DC61" s="22" t="str">
        <f t="array" ref="DC61">IFERROR(IF(DC30="h","h",INDEX($W$11:$W$25,SMALL(IF((Employee!H26&gt;=$L$11:$L$25)*(Employee!H26&lt;=$S$11:$S$25)*($CV$11:$CV$25),ROW($W$11:$W$25)-ROW(INDEX($W$11:$W$25,1,1))+1),1))),"")</f>
        <v>h</v>
      </c>
      <c r="DD61" s="22" t="str">
        <f t="array" ref="DD61">IFERROR(IF(DD30="h","h",INDEX($W$11:$W$25,SMALL(IF((Employee!I26&gt;=$L$11:$L$25)*(Employee!I26&lt;=$S$11:$S$25)*($CV$11:$CV$25),ROW($W$11:$W$25)-ROW(INDEX($W$11:$W$25,1,1))+1),1))),"")</f>
        <v>h</v>
      </c>
      <c r="DE61" s="21"/>
      <c r="DF61" s="22" t="str">
        <f t="array" ref="DF61">IFERROR(IF(DF30="h","h",INDEX($W$11:$W$25,SMALL(IF((Employee!K26&gt;=$L$11:$L$25)*(Employee!K26&lt;=$S$11:$S$25)*($CV$11:$CV$25),ROW($W$11:$W$25)-ROW(INDEX($W$11:$W$25,1,1))+1),1))),"")</f>
        <v/>
      </c>
      <c r="DG61" s="22" t="str">
        <f t="array" ref="DG61">IFERROR(IF(DG30="h","h",INDEX($W$11:$W$25,SMALL(IF((Employee!L26&gt;=$L$11:$L$25)*(Employee!L26&lt;=$S$11:$S$25)*($CV$11:$CV$25),ROW($W$11:$W$25)-ROW(INDEX($W$11:$W$25,1,1))+1),1))),"")</f>
        <v/>
      </c>
      <c r="DH61" s="22" t="str">
        <f t="array" ref="DH61">IFERROR(IF(DH30="h","h",INDEX($W$11:$W$25,SMALL(IF((Employee!M26&gt;=$L$11:$L$25)*(Employee!M26&lt;=$S$11:$S$25)*($CV$11:$CV$25),ROW($W$11:$W$25)-ROW(INDEX($W$11:$W$25,1,1))+1),1))),"")</f>
        <v/>
      </c>
      <c r="DI61" s="22" t="str">
        <f t="array" ref="DI61">IFERROR(IF(DI30="h","h",INDEX($W$11:$W$25,SMALL(IF((Employee!N26&gt;=$L$11:$L$25)*(Employee!N26&lt;=$S$11:$S$25)*($CV$11:$CV$25),ROW($W$11:$W$25)-ROW(INDEX($W$11:$W$25,1,1))+1),1))),"")</f>
        <v/>
      </c>
      <c r="DJ61" s="22" t="str">
        <f t="array" ref="DJ61">IFERROR(IF(DJ30="h","h",INDEX($W$11:$W$25,SMALL(IF((Employee!O26&gt;=$L$11:$L$25)*(Employee!O26&lt;=$S$11:$S$25)*($CV$11:$CV$25),ROW($W$11:$W$25)-ROW(INDEX($W$11:$W$25,1,1))+1),1))),"")</f>
        <v/>
      </c>
      <c r="DK61" s="22" t="str">
        <f t="array" ref="DK61">IFERROR(IF(DK30="h","h",INDEX($W$11:$W$25,SMALL(IF((Employee!P26&gt;=$L$11:$L$25)*(Employee!P26&lt;=$S$11:$S$25)*($CV$11:$CV$25),ROW($W$11:$W$25)-ROW(INDEX($W$11:$W$25,1,1))+1),1))),"")</f>
        <v/>
      </c>
      <c r="DL61" s="22" t="str">
        <f t="array" ref="DL61">IFERROR(IF(DL30="h","h",INDEX($W$11:$W$25,SMALL(IF((Employee!Q26&gt;=$L$11:$L$25)*(Employee!Q26&lt;=$S$11:$S$25)*($CV$11:$CV$25),ROW($W$11:$W$25)-ROW(INDEX($W$11:$W$25,1,1))+1),1))),"")</f>
        <v/>
      </c>
      <c r="DM61" s="21"/>
      <c r="DN61" s="22" t="str">
        <f t="array" ref="DN61">IFERROR(IF(DN30="h","h",INDEX($W$11:$W$25,SMALL(IF((Employee!S26&gt;=$L$11:$L$25)*(Employee!S26&lt;=$S$11:$S$25)*($CV$11:$CV$25),ROW($W$11:$W$25)-ROW(INDEX($W$11:$W$25,1,1))+1),1))),"")</f>
        <v/>
      </c>
      <c r="DO61" s="22" t="str">
        <f t="array" ref="DO61">IFERROR(IF(DO30="h","h",INDEX($W$11:$W$25,SMALL(IF((Employee!T26&gt;=$L$11:$L$25)*(Employee!T26&lt;=$S$11:$S$25)*($CV$11:$CV$25),ROW($W$11:$W$25)-ROW(INDEX($W$11:$W$25,1,1))+1),1))),"")</f>
        <v/>
      </c>
      <c r="DP61" s="22" t="str">
        <f t="array" ref="DP61">IFERROR(IF(DP30="h","h",INDEX($W$11:$W$25,SMALL(IF((Employee!U26&gt;=$L$11:$L$25)*(Employee!U26&lt;=$S$11:$S$25)*($CV$11:$CV$25),ROW($W$11:$W$25)-ROW(INDEX($W$11:$W$25,1,1))+1),1))),"")</f>
        <v/>
      </c>
      <c r="DQ61" s="22" t="str">
        <f t="array" ref="DQ61">IFERROR(IF(DQ30="h","h",INDEX($W$11:$W$25,SMALL(IF((Employee!V26&gt;=$L$11:$L$25)*(Employee!V26&lt;=$S$11:$S$25)*($CV$11:$CV$25),ROW($W$11:$W$25)-ROW(INDEX($W$11:$W$25,1,1))+1),1))),"")</f>
        <v/>
      </c>
      <c r="DR61" s="22" t="str">
        <f t="array" ref="DR61">IFERROR(IF(DR30="h","h",INDEX($W$11:$W$25,SMALL(IF((Employee!W26&gt;=$L$11:$L$25)*(Employee!W26&lt;=$S$11:$S$25)*($CV$11:$CV$25),ROW($W$11:$W$25)-ROW(INDEX($W$11:$W$25,1,1))+1),1))),"")</f>
        <v/>
      </c>
      <c r="DS61" s="22" t="str">
        <f t="array" ref="DS61">IFERROR(IF(DS30="h","h",INDEX($W$11:$W$25,SMALL(IF((Employee!X26&gt;=$L$11:$L$25)*(Employee!X26&lt;=$S$11:$S$25)*($CV$11:$CV$25),ROW($W$11:$W$25)-ROW(INDEX($W$11:$W$25,1,1))+1),1))),"")</f>
        <v>h</v>
      </c>
      <c r="DT61" s="22" t="str">
        <f t="array" ref="DT61">IFERROR(IF(DT30="h","h",INDEX($W$11:$W$25,SMALL(IF((Employee!Y26&gt;=$L$11:$L$25)*(Employee!Y26&lt;=$S$11:$S$25)*($CV$11:$CV$25),ROW($W$11:$W$25)-ROW(INDEX($W$11:$W$25,1,1))+1),1))),"")</f>
        <v>h</v>
      </c>
      <c r="DU61" s="5"/>
      <c r="DV61" s="22" t="str">
        <f t="array" ref="DV61">IFERROR(IF(DV30="h","h",INDEX($W$11:$W$25,SMALL(IF((Employee!AA26&gt;=$L$11:$L$25)*(Employee!AA26&lt;=$S$11:$S$25)*($CV$11:$CV$25),ROW($W$11:$W$25)-ROW(INDEX($W$11:$W$25,1,1))+1),1))),"")</f>
        <v/>
      </c>
      <c r="DW61" s="22" t="str">
        <f t="array" ref="DW61">IFERROR(IF(DW30="h","h",INDEX($W$11:$W$25,SMALL(IF((Employee!AB26&gt;=$L$11:$L$25)*(Employee!AB26&lt;=$S$11:$S$25)*($CV$11:$CV$25),ROW($W$11:$W$25)-ROW(INDEX($W$11:$W$25,1,1))+1),1))),"")</f>
        <v/>
      </c>
      <c r="DX61" s="22" t="str">
        <f t="array" ref="DX61">IFERROR(IF(DX30="h","h",INDEX($W$11:$W$25,SMALL(IF((Employee!AC26&gt;=$L$11:$L$25)*(Employee!AC26&lt;=$S$11:$S$25)*($CV$11:$CV$25),ROW($W$11:$W$25)-ROW(INDEX($W$11:$W$25,1,1))+1),1))),"")</f>
        <v/>
      </c>
      <c r="DY61" s="22" t="str">
        <f t="array" ref="DY61">IFERROR(IF(DY30="h","h",INDEX($W$11:$W$25,SMALL(IF((Employee!AD26&gt;=$L$11:$L$25)*(Employee!AD26&lt;=$S$11:$S$25)*($CV$11:$CV$25),ROW($W$11:$W$25)-ROW(INDEX($W$11:$W$25,1,1))+1),1))),"")</f>
        <v/>
      </c>
      <c r="DZ61" s="22" t="str">
        <f t="array" ref="DZ61">IFERROR(IF(DZ30="h","h",INDEX($W$11:$W$25,SMALL(IF((Employee!AE26&gt;=$L$11:$L$25)*(Employee!AE26&lt;=$S$11:$S$25)*($CV$11:$CV$25),ROW($W$11:$W$25)-ROW(INDEX($W$11:$W$25,1,1))+1),1))),"")</f>
        <v/>
      </c>
      <c r="EA61" s="22" t="str">
        <f t="array" ref="EA61">IFERROR(IF(EA30="h","h",INDEX($W$11:$W$25,SMALL(IF((Employee!AF26&gt;=$L$11:$L$25)*(Employee!AF26&lt;=$S$11:$S$25)*($CV$11:$CV$25),ROW($W$11:$W$25)-ROW(INDEX($W$11:$W$25,1,1))+1),1))),"")</f>
        <v/>
      </c>
      <c r="EB61" s="22" t="str">
        <f t="array" ref="EB61">IFERROR(IF(EB30="h","h",INDEX($W$11:$W$25,SMALL(IF((Employee!AG26&gt;=$L$11:$L$25)*(Employee!AG26&lt;=$S$11:$S$25)*($CV$11:$CV$25),ROW($W$11:$W$25)-ROW(INDEX($W$11:$W$25,1,1))+1),1))),"")</f>
        <v/>
      </c>
      <c r="EC61" s="15"/>
      <c r="ED61" s="16">
        <v>9</v>
      </c>
      <c r="EE61" s="16" t="s">
        <v>71</v>
      </c>
      <c r="EF61" s="16">
        <f>IFERROR(COUNTIF(CX66:DD71,$CT$8),"")</f>
        <v>0</v>
      </c>
      <c r="EG61" s="16">
        <f>IFERROR(COUNT(CX66:DD71),"")</f>
        <v>0</v>
      </c>
      <c r="EH61" s="16">
        <f t="shared" si="36"/>
        <v>0</v>
      </c>
      <c r="EI61" s="15"/>
      <c r="EJ61" s="15"/>
      <c r="EK61" s="15"/>
      <c r="EL61" s="15"/>
      <c r="EM61" s="15"/>
      <c r="EN61" s="15"/>
      <c r="EO61" s="15"/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15"/>
      <c r="FC61" s="15"/>
      <c r="FD61" s="15"/>
      <c r="FE61" s="15"/>
      <c r="FF61" s="15"/>
      <c r="FG61" s="15"/>
      <c r="FH61" s="15"/>
      <c r="FI61" s="15"/>
      <c r="FJ61" s="68" t="str">
        <f>IF(Dashboard!F68="","",Dashboard!F68)</f>
        <v/>
      </c>
    </row>
    <row r="62" spans="2:166" ht="15" customHeight="1" x14ac:dyDescent="0.25">
      <c r="B62" s="88"/>
      <c r="C62" s="88"/>
      <c r="D62" s="115"/>
      <c r="E62" s="115"/>
      <c r="F62" s="115"/>
      <c r="G62" s="115"/>
      <c r="H62" s="115"/>
      <c r="I62" s="523"/>
      <c r="J62" s="523"/>
      <c r="K62" s="115"/>
      <c r="L62" s="524"/>
      <c r="M62" s="524"/>
      <c r="N62" s="524"/>
      <c r="O62" s="524"/>
      <c r="P62" s="524"/>
      <c r="Q62" s="524"/>
      <c r="R62" s="524"/>
      <c r="S62" s="525"/>
      <c r="T62" s="526"/>
      <c r="U62" s="115"/>
      <c r="V62" s="526"/>
      <c r="W62" s="115"/>
      <c r="X62" s="115"/>
      <c r="Y62" s="115"/>
      <c r="Z62" s="527"/>
      <c r="AA62" s="527"/>
      <c r="AB62" s="15"/>
      <c r="AC62" s="88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526"/>
      <c r="BL62" s="526"/>
      <c r="BM62" s="526"/>
      <c r="BN62" s="526"/>
      <c r="BO62" s="526"/>
      <c r="BP62" s="526"/>
      <c r="BQ62" s="526"/>
      <c r="BR62" s="526"/>
      <c r="BS62" s="526"/>
      <c r="BT62" s="526"/>
      <c r="BU62" s="526"/>
      <c r="BV62" s="526"/>
      <c r="BW62" s="526"/>
      <c r="BX62" s="526"/>
      <c r="BY62" s="526"/>
      <c r="BZ62" s="526"/>
      <c r="CA62" s="526"/>
      <c r="CB62" s="526"/>
      <c r="CC62" s="526"/>
      <c r="CD62" s="526"/>
      <c r="CE62" s="526"/>
      <c r="CF62" s="526"/>
      <c r="CG62" s="526"/>
      <c r="CH62" s="526"/>
      <c r="CI62" s="526"/>
      <c r="CJ62" s="526"/>
      <c r="CK62" s="526"/>
      <c r="CL62" s="526"/>
      <c r="CM62" s="526"/>
      <c r="CN62" s="526"/>
      <c r="CO62" s="526"/>
      <c r="CP62" s="15"/>
      <c r="CQ62" s="15"/>
      <c r="CR62" s="15"/>
      <c r="CS62" s="15"/>
      <c r="CT62" s="88"/>
      <c r="CU62" s="88"/>
      <c r="CV62" s="88"/>
      <c r="CW62" s="15"/>
      <c r="CX62" s="22" t="str">
        <f t="array" ref="CX62">IFERROR(IF(CX31="h","h",INDEX($W$11:$W$25,SMALL(IF((Employee!C27&gt;=$L$11:$L$25)*(Employee!C27&lt;=$S$11:$S$25)*($CV$11:$CV$25),ROW($W$11:$W$25)-ROW(INDEX($W$11:$W$25,1,1))+1),1))),"")</f>
        <v>h</v>
      </c>
      <c r="CY62" s="319" t="str">
        <f t="array" ref="CY62">IFERROR(IF(CY31="h","h",INDEX($W$11:$W$25,SMALL(IF((Employee!D27&gt;=$L$11:$L$25)*(Employee!D27&lt;=$S$11:$S$25)*($CV$11:$CV$25),ROW($W$11:$W$25)-ROW(INDEX($W$11:$W$25,1,1))+1),1))),"")</f>
        <v/>
      </c>
      <c r="CZ62" s="319" t="str">
        <f t="array" ref="CZ62">IFERROR(IF(CZ31="h","h",INDEX($W$11:$W$25,SMALL(IF((Employee!E27&gt;=$L$11:$L$25)*(Employee!E27&lt;=$S$11:$S$25)*($CV$11:$CV$25),ROW($W$11:$W$25)-ROW(INDEX($W$11:$W$25,1,1))+1),1))),"")</f>
        <v/>
      </c>
      <c r="DA62" s="320" t="str">
        <f t="array" ref="DA62">IFERROR(IF(DA31="h","h",INDEX($W$11:$W$25,SMALL(IF((Employee!F27&gt;=$L$11:$L$25)*(Employee!F27&lt;=$S$11:$S$25)*($CV$11:$CV$25),ROW($W$11:$W$25)-ROW(INDEX($W$11:$W$25,1,1))+1),1))),"")</f>
        <v/>
      </c>
      <c r="DB62" s="22" t="str">
        <f t="array" ref="DB62">IFERROR(IF(DB31="h","h",INDEX($W$11:$W$25,SMALL(IF((Employee!G27&gt;=$L$11:$L$25)*(Employee!G27&lt;=$S$11:$S$25)*($CV$11:$CV$25),ROW($W$11:$W$25)-ROW(INDEX($W$11:$W$25,1,1))+1),1))),"")</f>
        <v/>
      </c>
      <c r="DC62" s="22" t="str">
        <f t="array" ref="DC62">IFERROR(IF(DC31="h","h",INDEX($W$11:$W$25,SMALL(IF((Employee!H27&gt;=$L$11:$L$25)*(Employee!H27&lt;=$S$11:$S$25)*($CV$11:$CV$25),ROW($W$11:$W$25)-ROW(INDEX($W$11:$W$25,1,1))+1),1))),"")</f>
        <v/>
      </c>
      <c r="DD62" s="22" t="str">
        <f t="array" ref="DD62">IFERROR(IF(DD31="h","h",INDEX($W$11:$W$25,SMALL(IF((Employee!I27&gt;=$L$11:$L$25)*(Employee!I27&lt;=$S$11:$S$25)*($CV$11:$CV$25),ROW($W$11:$W$25)-ROW(INDEX($W$11:$W$25,1,1))+1),1))),"")</f>
        <v/>
      </c>
      <c r="DE62" s="21"/>
      <c r="DF62" s="22" t="str">
        <f t="array" ref="DF62">IFERROR(IF(DF31="h","h",INDEX($W$11:$W$25,SMALL(IF((Employee!K27&gt;=$L$11:$L$25)*(Employee!K27&lt;=$S$11:$S$25)*($CV$11:$CV$25),ROW($W$11:$W$25)-ROW(INDEX($W$11:$W$25,1,1))+1),1))),"")</f>
        <v/>
      </c>
      <c r="DG62" s="22" t="str">
        <f t="array" ref="DG62">IFERROR(IF(DG31="h","h",INDEX($W$11:$W$25,SMALL(IF((Employee!L27&gt;=$L$11:$L$25)*(Employee!L27&lt;=$S$11:$S$25)*($CV$11:$CV$25),ROW($W$11:$W$25)-ROW(INDEX($W$11:$W$25,1,1))+1),1))),"")</f>
        <v/>
      </c>
      <c r="DH62" s="22" t="str">
        <f t="array" ref="DH62">IFERROR(IF(DH31="h","h",INDEX($W$11:$W$25,SMALL(IF((Employee!M27&gt;=$L$11:$L$25)*(Employee!M27&lt;=$S$11:$S$25)*($CV$11:$CV$25),ROW($W$11:$W$25)-ROW(INDEX($W$11:$W$25,1,1))+1),1))),"")</f>
        <v/>
      </c>
      <c r="DI62" s="22" t="str">
        <f t="array" ref="DI62">IFERROR(IF(DI31="h","h",INDEX($W$11:$W$25,SMALL(IF((Employee!N27&gt;=$L$11:$L$25)*(Employee!N27&lt;=$S$11:$S$25)*($CV$11:$CV$25),ROW($W$11:$W$25)-ROW(INDEX($W$11:$W$25,1,1))+1),1))),"")</f>
        <v/>
      </c>
      <c r="DJ62" s="22" t="str">
        <f t="array" ref="DJ62">IFERROR(IF(DJ31="h","h",INDEX($W$11:$W$25,SMALL(IF((Employee!O27&gt;=$L$11:$L$25)*(Employee!O27&lt;=$S$11:$S$25)*($CV$11:$CV$25),ROW($W$11:$W$25)-ROW(INDEX($W$11:$W$25,1,1))+1),1))),"")</f>
        <v/>
      </c>
      <c r="DK62" s="22" t="str">
        <f t="array" ref="DK62">IFERROR(IF(DK31="h","h",INDEX($W$11:$W$25,SMALL(IF((Employee!P27&gt;=$L$11:$L$25)*(Employee!P27&lt;=$S$11:$S$25)*($CV$11:$CV$25),ROW($W$11:$W$25)-ROW(INDEX($W$11:$W$25,1,1))+1),1))),"")</f>
        <v/>
      </c>
      <c r="DL62" s="22" t="str">
        <f t="array" ref="DL62">IFERROR(IF(DL31="h","h",INDEX($W$11:$W$25,SMALL(IF((Employee!Q27&gt;=$L$11:$L$25)*(Employee!Q27&lt;=$S$11:$S$25)*($CV$11:$CV$25),ROW($W$11:$W$25)-ROW(INDEX($W$11:$W$25,1,1))+1),1))),"")</f>
        <v/>
      </c>
      <c r="DM62" s="5"/>
      <c r="DN62" s="22" t="str">
        <f t="array" ref="DN62">IFERROR(IF(DN31="h","h",INDEX($W$11:$W$25,SMALL(IF((Employee!S27&gt;=$L$11:$L$25)*(Employee!S27&lt;=$S$11:$S$25)*($CV$11:$CV$25),ROW($W$11:$W$25)-ROW(INDEX($W$11:$W$25,1,1))+1),1))),"")</f>
        <v/>
      </c>
      <c r="DO62" s="22" t="str">
        <f t="array" ref="DO62">IFERROR(IF(DO31="h","h",INDEX($W$11:$W$25,SMALL(IF((Employee!T27&gt;=$L$11:$L$25)*(Employee!T27&lt;=$S$11:$S$25)*($CV$11:$CV$25),ROW($W$11:$W$25)-ROW(INDEX($W$11:$W$25,1,1))+1),1))),"")</f>
        <v/>
      </c>
      <c r="DP62" s="22" t="str">
        <f t="array" ref="DP62">IFERROR(IF(DP31="h","h",INDEX($W$11:$W$25,SMALL(IF((Employee!U27&gt;=$L$11:$L$25)*(Employee!U27&lt;=$S$11:$S$25)*($CV$11:$CV$25),ROW($W$11:$W$25)-ROW(INDEX($W$11:$W$25,1,1))+1),1))),"")</f>
        <v/>
      </c>
      <c r="DQ62" s="22" t="str">
        <f t="array" ref="DQ62">IFERROR(IF(DQ31="h","h",INDEX($W$11:$W$25,SMALL(IF((Employee!V27&gt;=$L$11:$L$25)*(Employee!V27&lt;=$S$11:$S$25)*($CV$11:$CV$25),ROW($W$11:$W$25)-ROW(INDEX($W$11:$W$25,1,1))+1),1))),"")</f>
        <v/>
      </c>
      <c r="DR62" s="22" t="str">
        <f t="array" ref="DR62">IFERROR(IF(DR31="h","h",INDEX($W$11:$W$25,SMALL(IF((Employee!W27&gt;=$L$11:$L$25)*(Employee!W27&lt;=$S$11:$S$25)*($CV$11:$CV$25),ROW($W$11:$W$25)-ROW(INDEX($W$11:$W$25,1,1))+1),1))),"")</f>
        <v/>
      </c>
      <c r="DS62" s="22" t="str">
        <f t="array" ref="DS62">IFERROR(IF(DS31="h","h",INDEX($W$11:$W$25,SMALL(IF((Employee!X27&gt;=$L$11:$L$25)*(Employee!X27&lt;=$S$11:$S$25)*($CV$11:$CV$25),ROW($W$11:$W$25)-ROW(INDEX($W$11:$W$25,1,1))+1),1))),"")</f>
        <v/>
      </c>
      <c r="DT62" s="22" t="str">
        <f t="array" ref="DT62">IFERROR(IF(DT31="h","h",INDEX($W$11:$W$25,SMALL(IF((Employee!Y27&gt;=$L$11:$L$25)*(Employee!Y27&lt;=$S$11:$S$25)*($CV$11:$CV$25),ROW($W$11:$W$25)-ROW(INDEX($W$11:$W$25,1,1))+1),1))),"")</f>
        <v/>
      </c>
      <c r="DU62" s="5"/>
      <c r="DV62" s="22" t="str">
        <f t="array" ref="DV62">IFERROR(IF(DV31="h","h",INDEX($W$11:$W$25,SMALL(IF((Employee!AA27&gt;=$L$11:$L$25)*(Employee!AA27&lt;=$S$11:$S$25)*($CV$11:$CV$25),ROW($W$11:$W$25)-ROW(INDEX($W$11:$W$25,1,1))+1),1))),"")</f>
        <v/>
      </c>
      <c r="DW62" s="22" t="str">
        <f t="array" ref="DW62">IFERROR(IF(DW31="h","h",INDEX($W$11:$W$25,SMALL(IF((Employee!AB27&gt;=$L$11:$L$25)*(Employee!AB27&lt;=$S$11:$S$25)*($CV$11:$CV$25),ROW($W$11:$W$25)-ROW(INDEX($W$11:$W$25,1,1))+1),1))),"")</f>
        <v/>
      </c>
      <c r="DX62" s="22" t="str">
        <f t="array" ref="DX62">IFERROR(IF(DX31="h","h",INDEX($W$11:$W$25,SMALL(IF((Employee!AC27&gt;=$L$11:$L$25)*(Employee!AC27&lt;=$S$11:$S$25)*($CV$11:$CV$25),ROW($W$11:$W$25)-ROW(INDEX($W$11:$W$25,1,1))+1),1))),"")</f>
        <v/>
      </c>
      <c r="DY62" s="22" t="str">
        <f t="array" ref="DY62">IFERROR(IF(DY31="h","h",INDEX($W$11:$W$25,SMALL(IF((Employee!AD27&gt;=$L$11:$L$25)*(Employee!AD27&lt;=$S$11:$S$25)*($CV$11:$CV$25),ROW($W$11:$W$25)-ROW(INDEX($W$11:$W$25,1,1))+1),1))),"")</f>
        <v/>
      </c>
      <c r="DZ62" s="22" t="str">
        <f t="array" ref="DZ62">IFERROR(IF(DZ31="h","h",INDEX($W$11:$W$25,SMALL(IF((Employee!AE27&gt;=$L$11:$L$25)*(Employee!AE27&lt;=$S$11:$S$25)*($CV$11:$CV$25),ROW($W$11:$W$25)-ROW(INDEX($W$11:$W$25,1,1))+1),1))),"")</f>
        <v/>
      </c>
      <c r="EA62" s="22" t="str">
        <f t="array" ref="EA62">IFERROR(IF(EA31="h","h",INDEX($W$11:$W$25,SMALL(IF((Employee!AF27&gt;=$L$11:$L$25)*(Employee!AF27&lt;=$S$11:$S$25)*($CV$11:$CV$25),ROW($W$11:$W$25)-ROW(INDEX($W$11:$W$25,1,1))+1),1))),"")</f>
        <v/>
      </c>
      <c r="EB62" s="22" t="str">
        <f t="array" ref="EB62">IFERROR(IF(EB31="h","h",INDEX($W$11:$W$25,SMALL(IF((Employee!AG27&gt;=$L$11:$L$25)*(Employee!AG27&lt;=$S$11:$S$25)*($CV$11:$CV$25),ROW($W$11:$W$25)-ROW(INDEX($W$11:$W$25,1,1))+1),1))),"")</f>
        <v/>
      </c>
      <c r="EC62" s="15"/>
      <c r="ED62" s="16">
        <v>10</v>
      </c>
      <c r="EE62" s="16" t="s">
        <v>72</v>
      </c>
      <c r="EF62" s="16">
        <f>IFERROR(COUNTIF(DF66:DL71,$CT$8),"")</f>
        <v>0</v>
      </c>
      <c r="EG62" s="16">
        <f>IFERROR(COUNT(DF66:DL71),"")</f>
        <v>0</v>
      </c>
      <c r="EH62" s="16">
        <f t="shared" si="36"/>
        <v>0</v>
      </c>
      <c r="EI62" s="15"/>
      <c r="EJ62" s="15"/>
      <c r="EK62" s="15"/>
      <c r="EL62" s="15"/>
      <c r="EM62" s="15"/>
      <c r="EN62" s="15"/>
      <c r="EO62" s="15"/>
      <c r="EP62" s="88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15"/>
      <c r="FC62" s="15"/>
      <c r="FD62" s="15"/>
      <c r="FE62" s="15"/>
      <c r="FF62" s="15"/>
      <c r="FG62" s="15"/>
      <c r="FH62" s="15"/>
      <c r="FI62" s="15"/>
      <c r="FJ62" s="68" t="str">
        <f>IF(Dashboard!F69="","",Dashboard!F69)</f>
        <v/>
      </c>
    </row>
    <row r="63" spans="2:166" ht="15" customHeight="1" x14ac:dyDescent="0.25">
      <c r="B63" s="88"/>
      <c r="C63" s="88"/>
      <c r="D63" s="115"/>
      <c r="E63" s="115"/>
      <c r="F63" s="115"/>
      <c r="G63" s="115"/>
      <c r="H63" s="115"/>
      <c r="I63" s="523"/>
      <c r="J63" s="523"/>
      <c r="K63" s="115"/>
      <c r="L63" s="524"/>
      <c r="M63" s="524"/>
      <c r="N63" s="524"/>
      <c r="O63" s="524"/>
      <c r="P63" s="524"/>
      <c r="Q63" s="524"/>
      <c r="R63" s="524"/>
      <c r="S63" s="525"/>
      <c r="T63" s="526"/>
      <c r="U63" s="115"/>
      <c r="V63" s="526"/>
      <c r="W63" s="115"/>
      <c r="X63" s="115"/>
      <c r="Y63" s="115"/>
      <c r="Z63" s="527"/>
      <c r="AA63" s="527"/>
      <c r="AB63" s="15"/>
      <c r="AC63" s="88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526"/>
      <c r="BL63" s="526"/>
      <c r="BM63" s="526"/>
      <c r="BN63" s="526"/>
      <c r="BO63" s="526"/>
      <c r="BP63" s="526"/>
      <c r="BQ63" s="526"/>
      <c r="BR63" s="526"/>
      <c r="BS63" s="526"/>
      <c r="BT63" s="526"/>
      <c r="BU63" s="526"/>
      <c r="BV63" s="526"/>
      <c r="BW63" s="526"/>
      <c r="BX63" s="526"/>
      <c r="BY63" s="526"/>
      <c r="BZ63" s="526"/>
      <c r="CA63" s="526"/>
      <c r="CB63" s="526"/>
      <c r="CC63" s="526"/>
      <c r="CD63" s="526"/>
      <c r="CE63" s="526"/>
      <c r="CF63" s="526"/>
      <c r="CG63" s="526"/>
      <c r="CH63" s="526"/>
      <c r="CI63" s="526"/>
      <c r="CJ63" s="526"/>
      <c r="CK63" s="526"/>
      <c r="CL63" s="526"/>
      <c r="CM63" s="526"/>
      <c r="CN63" s="526"/>
      <c r="CO63" s="526"/>
      <c r="CP63" s="15"/>
      <c r="CQ63" s="15"/>
      <c r="CR63" s="15"/>
      <c r="CS63" s="15"/>
      <c r="CT63" s="88"/>
      <c r="CU63" s="88"/>
      <c r="CV63" s="88"/>
      <c r="CW63" s="15"/>
      <c r="CX63" s="5"/>
      <c r="CY63" s="310"/>
      <c r="CZ63" s="310"/>
      <c r="DA63" s="310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15"/>
      <c r="ED63" s="16">
        <v>11</v>
      </c>
      <c r="EE63" s="16" t="s">
        <v>73</v>
      </c>
      <c r="EF63" s="16">
        <f>IFERROR(COUNTIF(DN66:DT71,$CT$8),"")</f>
        <v>0</v>
      </c>
      <c r="EG63" s="16">
        <f>IFERROR(COUNT(DN66:DT71),"")</f>
        <v>0</v>
      </c>
      <c r="EH63" s="16">
        <f t="shared" si="36"/>
        <v>0</v>
      </c>
      <c r="EI63" s="15"/>
      <c r="EJ63" s="15"/>
      <c r="EK63" s="15"/>
      <c r="EL63" s="15"/>
      <c r="EM63" s="15"/>
      <c r="EN63" s="15"/>
      <c r="EO63" s="15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15"/>
      <c r="FC63" s="15"/>
      <c r="FD63" s="15"/>
      <c r="FE63" s="15"/>
      <c r="FF63" s="15"/>
      <c r="FG63" s="15"/>
      <c r="FH63" s="15"/>
      <c r="FI63" s="15"/>
      <c r="FJ63" s="288">
        <f>IFERROR(COUNTIF(FJ12:FJ62,"?*"),51)</f>
        <v>6</v>
      </c>
    </row>
    <row r="64" spans="2:166" ht="15" customHeight="1" x14ac:dyDescent="0.25">
      <c r="B64" s="88"/>
      <c r="C64" s="88"/>
      <c r="D64" s="115"/>
      <c r="E64" s="115"/>
      <c r="F64" s="115"/>
      <c r="G64" s="115"/>
      <c r="H64" s="115"/>
      <c r="I64" s="523"/>
      <c r="J64" s="523"/>
      <c r="K64" s="115"/>
      <c r="L64" s="524"/>
      <c r="M64" s="524"/>
      <c r="N64" s="524"/>
      <c r="O64" s="524"/>
      <c r="P64" s="524"/>
      <c r="Q64" s="524"/>
      <c r="R64" s="524"/>
      <c r="S64" s="525"/>
      <c r="T64" s="526"/>
      <c r="U64" s="115"/>
      <c r="V64" s="526"/>
      <c r="W64" s="115"/>
      <c r="X64" s="115"/>
      <c r="Y64" s="115"/>
      <c r="Z64" s="527"/>
      <c r="AA64" s="527"/>
      <c r="AB64" s="15"/>
      <c r="AC64" s="88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526"/>
      <c r="BL64" s="526"/>
      <c r="BM64" s="526"/>
      <c r="BN64" s="526"/>
      <c r="BO64" s="526"/>
      <c r="BP64" s="526"/>
      <c r="BQ64" s="526"/>
      <c r="BR64" s="526"/>
      <c r="BS64" s="526"/>
      <c r="BT64" s="526"/>
      <c r="BU64" s="526"/>
      <c r="BV64" s="526"/>
      <c r="BW64" s="526"/>
      <c r="BX64" s="526"/>
      <c r="BY64" s="526"/>
      <c r="BZ64" s="526"/>
      <c r="CA64" s="526"/>
      <c r="CB64" s="526"/>
      <c r="CC64" s="526"/>
      <c r="CD64" s="526"/>
      <c r="CE64" s="526"/>
      <c r="CF64" s="526"/>
      <c r="CG64" s="526"/>
      <c r="CH64" s="526"/>
      <c r="CI64" s="526"/>
      <c r="CJ64" s="526"/>
      <c r="CK64" s="526"/>
      <c r="CL64" s="526"/>
      <c r="CM64" s="526"/>
      <c r="CN64" s="526"/>
      <c r="CO64" s="526"/>
      <c r="CP64" s="15"/>
      <c r="CQ64" s="15"/>
      <c r="CR64" s="15"/>
      <c r="CS64" s="15"/>
      <c r="CT64" s="88"/>
      <c r="CU64" s="88"/>
      <c r="CV64" s="88"/>
      <c r="CW64" s="15"/>
      <c r="CX64" s="96" t="s">
        <v>13</v>
      </c>
      <c r="CY64" s="94"/>
      <c r="CZ64" s="94"/>
      <c r="DA64" s="94"/>
      <c r="DB64" s="94"/>
      <c r="DC64" s="489"/>
      <c r="DD64" s="490"/>
      <c r="DE64" s="95"/>
      <c r="DF64" s="96" t="s">
        <v>49</v>
      </c>
      <c r="DG64" s="94"/>
      <c r="DH64" s="94"/>
      <c r="DI64" s="94"/>
      <c r="DJ64" s="94"/>
      <c r="DK64" s="489"/>
      <c r="DL64" s="490"/>
      <c r="DM64" s="95"/>
      <c r="DN64" s="96" t="s">
        <v>50</v>
      </c>
      <c r="DO64" s="94"/>
      <c r="DP64" s="94"/>
      <c r="DQ64" s="94"/>
      <c r="DR64" s="94"/>
      <c r="DS64" s="489"/>
      <c r="DT64" s="490"/>
      <c r="DU64" s="95"/>
      <c r="DV64" s="96" t="s">
        <v>51</v>
      </c>
      <c r="DW64" s="94"/>
      <c r="DX64" s="94"/>
      <c r="DY64" s="94"/>
      <c r="DZ64" s="94"/>
      <c r="EA64" s="489"/>
      <c r="EB64" s="490"/>
      <c r="EC64" s="15"/>
      <c r="ED64" s="16">
        <v>12</v>
      </c>
      <c r="EE64" s="16" t="s">
        <v>74</v>
      </c>
      <c r="EF64" s="16">
        <f>IFERROR(COUNTIF(DV66:EB71,$CT$8),"")</f>
        <v>0</v>
      </c>
      <c r="EG64" s="16">
        <f>IFERROR(COUNT(DV66:EB71),"")</f>
        <v>0</v>
      </c>
      <c r="EH64" s="16">
        <f t="shared" si="36"/>
        <v>0</v>
      </c>
      <c r="EI64" s="15"/>
      <c r="EJ64" s="15"/>
      <c r="EK64" s="15"/>
      <c r="EL64" s="15"/>
      <c r="EM64" s="15"/>
      <c r="EN64" s="15"/>
      <c r="EO64" s="15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15"/>
      <c r="FC64" s="15"/>
      <c r="FD64" s="15"/>
      <c r="FE64" s="15"/>
      <c r="FF64" s="15"/>
      <c r="FG64" s="15"/>
      <c r="FH64" s="15"/>
      <c r="FI64" s="15"/>
      <c r="FJ64" s="15"/>
    </row>
    <row r="65" spans="2:166" ht="15" customHeight="1" x14ac:dyDescent="0.25">
      <c r="B65" s="88"/>
      <c r="C65" s="88"/>
      <c r="D65" s="115"/>
      <c r="E65" s="115"/>
      <c r="F65" s="115"/>
      <c r="G65" s="115"/>
      <c r="H65" s="115"/>
      <c r="I65" s="523"/>
      <c r="J65" s="523"/>
      <c r="K65" s="115"/>
      <c r="L65" s="524"/>
      <c r="M65" s="524"/>
      <c r="N65" s="524"/>
      <c r="O65" s="524"/>
      <c r="P65" s="524"/>
      <c r="Q65" s="524"/>
      <c r="R65" s="524"/>
      <c r="S65" s="525"/>
      <c r="T65" s="526"/>
      <c r="U65" s="115"/>
      <c r="V65" s="526"/>
      <c r="W65" s="115"/>
      <c r="X65" s="115"/>
      <c r="Y65" s="115"/>
      <c r="Z65" s="527"/>
      <c r="AA65" s="527"/>
      <c r="AB65" s="15"/>
      <c r="AC65" s="88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526"/>
      <c r="BL65" s="526"/>
      <c r="BM65" s="526"/>
      <c r="BN65" s="526"/>
      <c r="BO65" s="526"/>
      <c r="BP65" s="526"/>
      <c r="BQ65" s="526"/>
      <c r="BR65" s="526"/>
      <c r="BS65" s="526"/>
      <c r="BT65" s="526"/>
      <c r="BU65" s="526"/>
      <c r="BV65" s="526"/>
      <c r="BW65" s="526"/>
      <c r="BX65" s="526"/>
      <c r="BY65" s="526"/>
      <c r="BZ65" s="526"/>
      <c r="CA65" s="526"/>
      <c r="CB65" s="526"/>
      <c r="CC65" s="526"/>
      <c r="CD65" s="526"/>
      <c r="CE65" s="526"/>
      <c r="CF65" s="526"/>
      <c r="CG65" s="526"/>
      <c r="CH65" s="526"/>
      <c r="CI65" s="526"/>
      <c r="CJ65" s="526"/>
      <c r="CK65" s="526"/>
      <c r="CL65" s="526"/>
      <c r="CM65" s="526"/>
      <c r="CN65" s="526"/>
      <c r="CO65" s="526"/>
      <c r="CP65" s="15"/>
      <c r="CQ65" s="15"/>
      <c r="CR65" s="15"/>
      <c r="CS65" s="15"/>
      <c r="CT65" s="88"/>
      <c r="CU65" s="88"/>
      <c r="CV65" s="88"/>
      <c r="CW65" s="15"/>
      <c r="CX65" s="89" t="s">
        <v>23</v>
      </c>
      <c r="CY65" s="315" t="s">
        <v>24</v>
      </c>
      <c r="CZ65" s="315" t="s">
        <v>25</v>
      </c>
      <c r="DA65" s="315" t="s">
        <v>26</v>
      </c>
      <c r="DB65" s="90" t="s">
        <v>27</v>
      </c>
      <c r="DC65" s="90" t="s">
        <v>28</v>
      </c>
      <c r="DD65" s="91" t="s">
        <v>22</v>
      </c>
      <c r="DE65" s="92"/>
      <c r="DF65" s="89" t="s">
        <v>23</v>
      </c>
      <c r="DG65" s="90" t="s">
        <v>24</v>
      </c>
      <c r="DH65" s="90" t="s">
        <v>25</v>
      </c>
      <c r="DI65" s="90" t="s">
        <v>26</v>
      </c>
      <c r="DJ65" s="90" t="s">
        <v>27</v>
      </c>
      <c r="DK65" s="90" t="s">
        <v>28</v>
      </c>
      <c r="DL65" s="91" t="s">
        <v>22</v>
      </c>
      <c r="DM65" s="92"/>
      <c r="DN65" s="89" t="s">
        <v>23</v>
      </c>
      <c r="DO65" s="90" t="s">
        <v>24</v>
      </c>
      <c r="DP65" s="90" t="s">
        <v>25</v>
      </c>
      <c r="DQ65" s="90" t="s">
        <v>26</v>
      </c>
      <c r="DR65" s="90" t="s">
        <v>27</v>
      </c>
      <c r="DS65" s="90" t="s">
        <v>28</v>
      </c>
      <c r="DT65" s="91" t="s">
        <v>22</v>
      </c>
      <c r="DU65" s="93"/>
      <c r="DV65" s="89" t="s">
        <v>23</v>
      </c>
      <c r="DW65" s="90" t="s">
        <v>24</v>
      </c>
      <c r="DX65" s="90" t="s">
        <v>25</v>
      </c>
      <c r="DY65" s="90" t="s">
        <v>26</v>
      </c>
      <c r="DZ65" s="90" t="s">
        <v>27</v>
      </c>
      <c r="EA65" s="90" t="s">
        <v>28</v>
      </c>
      <c r="EB65" s="91" t="s">
        <v>22</v>
      </c>
      <c r="EC65" s="15"/>
      <c r="ED65" s="15"/>
      <c r="EE65" s="375" t="s">
        <v>211</v>
      </c>
      <c r="EF65" s="16">
        <f>IFERROR(IF(OR(Employee!$AK$25="",Employee!$AK$25="All"),2,1),2)</f>
        <v>2</v>
      </c>
      <c r="EG65" s="15"/>
      <c r="EH65" s="15"/>
      <c r="EI65" s="15"/>
      <c r="EJ65" s="15"/>
      <c r="EK65" s="15"/>
      <c r="EL65" s="15"/>
      <c r="EM65" s="15"/>
      <c r="EN65" s="15"/>
      <c r="EO65" s="15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15"/>
      <c r="FC65" s="15"/>
      <c r="FD65" s="15"/>
      <c r="FE65" s="15"/>
      <c r="FF65" s="15"/>
      <c r="FG65" s="15"/>
      <c r="FH65" s="15"/>
      <c r="FI65" s="15"/>
      <c r="FJ65" s="15"/>
    </row>
    <row r="66" spans="2:166" ht="15" customHeight="1" x14ac:dyDescent="0.25">
      <c r="B66" s="88"/>
      <c r="C66" s="88"/>
      <c r="D66" s="115"/>
      <c r="E66" s="115"/>
      <c r="F66" s="115"/>
      <c r="G66" s="115"/>
      <c r="H66" s="115"/>
      <c r="I66" s="523"/>
      <c r="J66" s="523"/>
      <c r="K66" s="115"/>
      <c r="L66" s="524"/>
      <c r="M66" s="524"/>
      <c r="N66" s="524"/>
      <c r="O66" s="524"/>
      <c r="P66" s="524"/>
      <c r="Q66" s="524"/>
      <c r="R66" s="524"/>
      <c r="S66" s="525"/>
      <c r="T66" s="526"/>
      <c r="U66" s="115"/>
      <c r="V66" s="526"/>
      <c r="W66" s="115"/>
      <c r="X66" s="115"/>
      <c r="Y66" s="115"/>
      <c r="Z66" s="527"/>
      <c r="AA66" s="527"/>
      <c r="AB66" s="15"/>
      <c r="AC66" s="88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526"/>
      <c r="BL66" s="526"/>
      <c r="BM66" s="526"/>
      <c r="BN66" s="526"/>
      <c r="BO66" s="526"/>
      <c r="BP66" s="526"/>
      <c r="BQ66" s="526"/>
      <c r="BR66" s="526"/>
      <c r="BS66" s="526"/>
      <c r="BT66" s="526"/>
      <c r="BU66" s="526"/>
      <c r="BV66" s="526"/>
      <c r="BW66" s="526"/>
      <c r="BX66" s="526"/>
      <c r="BY66" s="526"/>
      <c r="BZ66" s="526"/>
      <c r="CA66" s="526"/>
      <c r="CB66" s="526"/>
      <c r="CC66" s="526"/>
      <c r="CD66" s="526"/>
      <c r="CE66" s="526"/>
      <c r="CF66" s="526"/>
      <c r="CG66" s="526"/>
      <c r="CH66" s="526"/>
      <c r="CI66" s="526"/>
      <c r="CJ66" s="526"/>
      <c r="CK66" s="526"/>
      <c r="CL66" s="526"/>
      <c r="CM66" s="526"/>
      <c r="CN66" s="526"/>
      <c r="CO66" s="526"/>
      <c r="CP66" s="15"/>
      <c r="CQ66" s="15"/>
      <c r="CR66" s="15"/>
      <c r="CS66" s="15"/>
      <c r="CT66" s="88"/>
      <c r="CU66" s="88"/>
      <c r="CV66" s="88"/>
      <c r="CW66" s="15"/>
      <c r="CX66" s="22" t="str">
        <f t="array" ref="CX66">IFERROR(IF(CX35="h","h",INDEX($W$11:$W$25,SMALL(IF((Employee!C31&gt;=$L$11:$L$25)*(Employee!C31&lt;=$S$11:$S$25)*($CV$11:$CV$25),ROW($W$11:$W$25)-ROW(INDEX($W$11:$W$25,1,1))+1),1))),"")</f>
        <v/>
      </c>
      <c r="CY66" s="319" t="str">
        <f t="array" ref="CY66">IFERROR(IF(CY35="h","h",INDEX($W$11:$W$25,SMALL(IF((Employee!D31&gt;=$L$11:$L$25)*(Employee!D31&lt;=$S$11:$S$25)*($CV$11:$CV$25),ROW($W$11:$W$25)-ROW(INDEX($W$11:$W$25,1,1))+1),1))),"")</f>
        <v/>
      </c>
      <c r="CZ66" s="319" t="str">
        <f t="array" ref="CZ66">IFERROR(IF(CZ35="h","h",INDEX($W$11:$W$25,SMALL(IF((Employee!E31&gt;=$L$11:$L$25)*(Employee!E31&lt;=$S$11:$S$25)*($CV$11:$CV$25),ROW($W$11:$W$25)-ROW(INDEX($W$11:$W$25,1,1))+1),1))),"")</f>
        <v/>
      </c>
      <c r="DA66" s="320" t="str">
        <f t="array" ref="DA66">IFERROR(IF(DA35="h","h",INDEX($W$11:$W$25,SMALL(IF((Employee!F31&gt;=$L$11:$L$25)*(Employee!F31&lt;=$S$11:$S$25)*($CV$11:$CV$25),ROW($W$11:$W$25)-ROW(INDEX($W$11:$W$25,1,1))+1),1))),"")</f>
        <v/>
      </c>
      <c r="DB66" s="22" t="str">
        <f t="array" ref="DB66">IFERROR(IF(DB35="h","h",INDEX($W$11:$W$25,SMALL(IF((Employee!G31&gt;=$L$11:$L$25)*(Employee!G31&lt;=$S$11:$S$25)*($CV$11:$CV$25),ROW($W$11:$W$25)-ROW(INDEX($W$11:$W$25,1,1))+1),1))),"")</f>
        <v/>
      </c>
      <c r="DC66" s="22" t="str">
        <f t="array" ref="DC66">IFERROR(IF(DC35="h","h",INDEX($W$11:$W$25,SMALL(IF((Employee!H31&gt;=$L$11:$L$25)*(Employee!H31&lt;=$S$11:$S$25)*($CV$11:$CV$25),ROW($W$11:$W$25)-ROW(INDEX($W$11:$W$25,1,1))+1),1))),"")</f>
        <v>h</v>
      </c>
      <c r="DD66" s="22" t="str">
        <f t="array" ref="DD66">IFERROR(IF(DD35="h","h",INDEX($W$11:$W$25,SMALL(IF((Employee!I31&gt;=$L$11:$L$25)*(Employee!I31&lt;=$S$11:$S$25)*($CV$11:$CV$25),ROW($W$11:$W$25)-ROW(INDEX($W$11:$W$25,1,1))+1),1))),"")</f>
        <v>h</v>
      </c>
      <c r="DE66" s="21"/>
      <c r="DF66" s="22" t="str">
        <f t="array" ref="DF66">IFERROR(IF(DF35="h","h",INDEX($W$11:$W$25,SMALL(IF((Employee!K31&gt;=$L$11:$L$25)*(Employee!K31&lt;=$S$11:$S$25)*($CV$11:$CV$25),ROW($W$11:$W$25)-ROW(INDEX($W$11:$W$25,1,1))+1),1))),"")</f>
        <v/>
      </c>
      <c r="DG66" s="22" t="str">
        <f t="array" ref="DG66">IFERROR(IF(DG35="h","h",INDEX($W$11:$W$25,SMALL(IF((Employee!L31&gt;=$L$11:$L$25)*(Employee!L31&lt;=$S$11:$S$25)*($CV$11:$CV$25),ROW($W$11:$W$25)-ROW(INDEX($W$11:$W$25,1,1))+1),1))),"")</f>
        <v/>
      </c>
      <c r="DH66" s="22" t="str">
        <f t="array" ref="DH66">IFERROR(IF(DH35="h","h",INDEX($W$11:$W$25,SMALL(IF((Employee!M31&gt;=$L$11:$L$25)*(Employee!M31&lt;=$S$11:$S$25)*($CV$11:$CV$25),ROW($W$11:$W$25)-ROW(INDEX($W$11:$W$25,1,1))+1),1))),"")</f>
        <v/>
      </c>
      <c r="DI66" s="22" t="str">
        <f t="array" ref="DI66">IFERROR(IF(DI35="h","h",INDEX($W$11:$W$25,SMALL(IF((Employee!N31&gt;=$L$11:$L$25)*(Employee!N31&lt;=$S$11:$S$25)*($CV$11:$CV$25),ROW($W$11:$W$25)-ROW(INDEX($W$11:$W$25,1,1))+1),1))),"")</f>
        <v/>
      </c>
      <c r="DJ66" s="22" t="str">
        <f t="array" ref="DJ66">IFERROR(IF(DJ35="h","h",INDEX($W$11:$W$25,SMALL(IF((Employee!O31&gt;=$L$11:$L$25)*(Employee!O31&lt;=$S$11:$S$25)*($CV$11:$CV$25),ROW($W$11:$W$25)-ROW(INDEX($W$11:$W$25,1,1))+1),1))),"")</f>
        <v/>
      </c>
      <c r="DK66" s="22" t="str">
        <f t="array" ref="DK66">IFERROR(IF(DK35="h","h",INDEX($W$11:$W$25,SMALL(IF((Employee!P31&gt;=$L$11:$L$25)*(Employee!P31&lt;=$S$11:$S$25)*($CV$11:$CV$25),ROW($W$11:$W$25)-ROW(INDEX($W$11:$W$25,1,1))+1),1))),"")</f>
        <v>h</v>
      </c>
      <c r="DL66" s="22" t="str">
        <f t="array" ref="DL66">IFERROR(IF(DL35="h","h",INDEX($W$11:$W$25,SMALL(IF((Employee!Q31&gt;=$L$11:$L$25)*(Employee!Q31&lt;=$S$11:$S$25)*($CV$11:$CV$25),ROW($W$11:$W$25)-ROW(INDEX($W$11:$W$25,1,1))+1),1))),"")</f>
        <v>h</v>
      </c>
      <c r="DM66" s="21"/>
      <c r="DN66" s="22" t="str">
        <f t="array" ref="DN66">IFERROR(IF(DN35="h","h",INDEX($W$11:$W$25,SMALL(IF((Employee!S31&gt;=$L$11:$L$25)*(Employee!S31&lt;=$S$11:$S$25)*($CV$11:$CV$25),ROW($W$11:$W$25)-ROW(INDEX($W$11:$W$25,1,1))+1),1))),"")</f>
        <v/>
      </c>
      <c r="DO66" s="22" t="str">
        <f t="array" ref="DO66">IFERROR(IF(DO35="h","h",INDEX($W$11:$W$25,SMALL(IF((Employee!T31&gt;=$L$11:$L$25)*(Employee!T31&lt;=$S$11:$S$25)*($CV$11:$CV$25),ROW($W$11:$W$25)-ROW(INDEX($W$11:$W$25,1,1))+1),1))),"")</f>
        <v/>
      </c>
      <c r="DP66" s="22" t="str">
        <f t="array" ref="DP66">IFERROR(IF(DP35="h","h",INDEX($W$11:$W$25,SMALL(IF((Employee!U31&gt;=$L$11:$L$25)*(Employee!U31&lt;=$S$11:$S$25)*($CV$11:$CV$25),ROW($W$11:$W$25)-ROW(INDEX($W$11:$W$25,1,1))+1),1))),"")</f>
        <v/>
      </c>
      <c r="DQ66" s="22" t="str">
        <f t="array" ref="DQ66">IFERROR(IF(DQ35="h","h",INDEX($W$11:$W$25,SMALL(IF((Employee!V31&gt;=$L$11:$L$25)*(Employee!V31&lt;=$S$11:$S$25)*($CV$11:$CV$25),ROW($W$11:$W$25)-ROW(INDEX($W$11:$W$25,1,1))+1),1))),"")</f>
        <v/>
      </c>
      <c r="DR66" s="22" t="str">
        <f t="array" ref="DR66">IFERROR(IF(DR35="h","h",INDEX($W$11:$W$25,SMALL(IF((Employee!W31&gt;=$L$11:$L$25)*(Employee!W31&lt;=$S$11:$S$25)*($CV$11:$CV$25),ROW($W$11:$W$25)-ROW(INDEX($W$11:$W$25,1,1))+1),1))),"")</f>
        <v/>
      </c>
      <c r="DS66" s="22" t="str">
        <f t="array" ref="DS66">IFERROR(IF(DS35="h","h",INDEX($W$11:$W$25,SMALL(IF((Employee!X31&gt;=$L$11:$L$25)*(Employee!X31&lt;=$S$11:$S$25)*($CV$11:$CV$25),ROW($W$11:$W$25)-ROW(INDEX($W$11:$W$25,1,1))+1),1))),"")</f>
        <v>h</v>
      </c>
      <c r="DT66" s="22" t="str">
        <f t="array" ref="DT66">IFERROR(IF(DT35="h","h",INDEX($W$11:$W$25,SMALL(IF((Employee!Y31&gt;=$L$11:$L$25)*(Employee!Y31&lt;=$S$11:$S$25)*($CV$11:$CV$25),ROW($W$11:$W$25)-ROW(INDEX($W$11:$W$25,1,1))+1),1))),"")</f>
        <v>h</v>
      </c>
      <c r="DU66" s="5"/>
      <c r="DV66" s="22" t="str">
        <f t="array" ref="DV66">IFERROR(IF(DV35="h","h",INDEX($W$11:$W$25,SMALL(IF((Employee!AA31&gt;=$L$11:$L$25)*(Employee!AA31&lt;=$S$11:$S$25)*($CV$11:$CV$25),ROW($W$11:$W$25)-ROW(INDEX($W$11:$W$25,1,1))+1),1))),"")</f>
        <v/>
      </c>
      <c r="DW66" s="22" t="str">
        <f t="array" ref="DW66">IFERROR(IF(DW35="h","h",INDEX($W$11:$W$25,SMALL(IF((Employee!AB31&gt;=$L$11:$L$25)*(Employee!AB31&lt;=$S$11:$S$25)*($CV$11:$CV$25),ROW($W$11:$W$25)-ROW(INDEX($W$11:$W$25,1,1))+1),1))),"")</f>
        <v/>
      </c>
      <c r="DX66" s="22" t="str">
        <f t="array" ref="DX66">IFERROR(IF(DX35="h","h",INDEX($W$11:$W$25,SMALL(IF((Employee!AC31&gt;=$L$11:$L$25)*(Employee!AC31&lt;=$S$11:$S$25)*($CV$11:$CV$25),ROW($W$11:$W$25)-ROW(INDEX($W$11:$W$25,1,1))+1),1))),"")</f>
        <v/>
      </c>
      <c r="DY66" s="22" t="str">
        <f t="array" ref="DY66">IFERROR(IF(DY35="h","h",INDEX($W$11:$W$25,SMALL(IF((Employee!AD31&gt;=$L$11:$L$25)*(Employee!AD31&lt;=$S$11:$S$25)*($CV$11:$CV$25),ROW($W$11:$W$25)-ROW(INDEX($W$11:$W$25,1,1))+1),1))),"")</f>
        <v/>
      </c>
      <c r="DZ66" s="22" t="str">
        <f t="array" ref="DZ66">IFERROR(IF(DZ35="h","h",INDEX($W$11:$W$25,SMALL(IF((Employee!AE31&gt;=$L$11:$L$25)*(Employee!AE31&lt;=$S$11:$S$25)*($CV$11:$CV$25),ROW($W$11:$W$25)-ROW(INDEX($W$11:$W$25,1,1))+1),1))),"")</f>
        <v/>
      </c>
      <c r="EA66" s="22" t="str">
        <f t="array" ref="EA66">IFERROR(IF(EA35="h","h",INDEX($W$11:$W$25,SMALL(IF((Employee!AF31&gt;=$L$11:$L$25)*(Employee!AF31&lt;=$S$11:$S$25)*($CV$11:$CV$25),ROW($W$11:$W$25)-ROW(INDEX($W$11:$W$25,1,1))+1),1))),"")</f>
        <v>h</v>
      </c>
      <c r="EB66" s="22" t="str">
        <f t="array" ref="EB66">IFERROR(IF(EB35="h","h",INDEX($W$11:$W$25,SMALL(IF((Employee!AG31&gt;=$L$11:$L$25)*(Employee!AG31&lt;=$S$11:$S$25)*($CV$11:$CV$25),ROW($W$11:$W$25)-ROW(INDEX($W$11:$W$25,1,1))+1),1))),"")</f>
        <v>h</v>
      </c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15"/>
      <c r="FC66" s="15"/>
      <c r="FD66" s="15"/>
      <c r="FE66" s="15"/>
      <c r="FF66" s="15"/>
      <c r="FG66" s="15"/>
      <c r="FH66" s="15"/>
      <c r="FI66" s="15"/>
      <c r="FJ66" s="15"/>
    </row>
    <row r="67" spans="2:166" ht="15" customHeight="1" x14ac:dyDescent="0.25">
      <c r="B67" s="88"/>
      <c r="C67" s="88"/>
      <c r="D67" s="115"/>
      <c r="E67" s="115"/>
      <c r="F67" s="115"/>
      <c r="G67" s="115"/>
      <c r="H67" s="115"/>
      <c r="I67" s="523"/>
      <c r="J67" s="523"/>
      <c r="K67" s="115"/>
      <c r="L67" s="524"/>
      <c r="M67" s="524"/>
      <c r="N67" s="524"/>
      <c r="O67" s="524"/>
      <c r="P67" s="524"/>
      <c r="Q67" s="524"/>
      <c r="R67" s="524"/>
      <c r="S67" s="525"/>
      <c r="T67" s="526"/>
      <c r="U67" s="115"/>
      <c r="V67" s="526"/>
      <c r="W67" s="115"/>
      <c r="X67" s="115"/>
      <c r="Y67" s="115"/>
      <c r="Z67" s="527"/>
      <c r="AA67" s="527"/>
      <c r="AB67" s="15"/>
      <c r="AC67" s="88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526"/>
      <c r="BL67" s="526"/>
      <c r="BM67" s="526"/>
      <c r="BN67" s="526"/>
      <c r="BO67" s="526"/>
      <c r="BP67" s="526"/>
      <c r="BQ67" s="526"/>
      <c r="BR67" s="526"/>
      <c r="BS67" s="526"/>
      <c r="BT67" s="526"/>
      <c r="BU67" s="526"/>
      <c r="BV67" s="526"/>
      <c r="BW67" s="526"/>
      <c r="BX67" s="526"/>
      <c r="BY67" s="526"/>
      <c r="BZ67" s="526"/>
      <c r="CA67" s="526"/>
      <c r="CB67" s="526"/>
      <c r="CC67" s="526"/>
      <c r="CD67" s="526"/>
      <c r="CE67" s="526"/>
      <c r="CF67" s="526"/>
      <c r="CG67" s="526"/>
      <c r="CH67" s="526"/>
      <c r="CI67" s="526"/>
      <c r="CJ67" s="526"/>
      <c r="CK67" s="526"/>
      <c r="CL67" s="526"/>
      <c r="CM67" s="526"/>
      <c r="CN67" s="526"/>
      <c r="CO67" s="526"/>
      <c r="CP67" s="15"/>
      <c r="CQ67" s="15"/>
      <c r="CR67" s="15"/>
      <c r="CS67" s="15"/>
      <c r="CT67" s="88"/>
      <c r="CU67" s="88"/>
      <c r="CV67" s="88"/>
      <c r="CW67" s="15"/>
      <c r="CX67" s="22" t="str">
        <f t="array" ref="CX67">IFERROR(IF(CX36="h","h",INDEX($W$11:$W$25,SMALL(IF((Employee!C32&gt;=$L$11:$L$25)*(Employee!C32&lt;=$S$11:$S$25)*($CV$11:$CV$25),ROW($W$11:$W$25)-ROW(INDEX($W$11:$W$25,1,1))+1),1))),"")</f>
        <v>h</v>
      </c>
      <c r="CY67" s="319" t="str">
        <f t="array" ref="CY67">IFERROR(IF(CY36="h","h",INDEX($W$11:$W$25,SMALL(IF((Employee!D32&gt;=$L$11:$L$25)*(Employee!D32&lt;=$S$11:$S$25)*($CV$11:$CV$25),ROW($W$11:$W$25)-ROW(INDEX($W$11:$W$25,1,1))+1),1))),"")</f>
        <v/>
      </c>
      <c r="CZ67" s="319" t="str">
        <f t="array" ref="CZ67">IFERROR(IF(CZ36="h","h",INDEX($W$11:$W$25,SMALL(IF((Employee!E32&gt;=$L$11:$L$25)*(Employee!E32&lt;=$S$11:$S$25)*($CV$11:$CV$25),ROW($W$11:$W$25)-ROW(INDEX($W$11:$W$25,1,1))+1),1))),"")</f>
        <v/>
      </c>
      <c r="DA67" s="320" t="str">
        <f t="array" ref="DA67">IFERROR(IF(DA36="h","h",INDEX($W$11:$W$25,SMALL(IF((Employee!F32&gt;=$L$11:$L$25)*(Employee!F32&lt;=$S$11:$S$25)*($CV$11:$CV$25),ROW($W$11:$W$25)-ROW(INDEX($W$11:$W$25,1,1))+1),1))),"")</f>
        <v/>
      </c>
      <c r="DB67" s="22" t="str">
        <f t="array" ref="DB67">IFERROR(IF(DB36="h","h",INDEX($W$11:$W$25,SMALL(IF((Employee!G32&gt;=$L$11:$L$25)*(Employee!G32&lt;=$S$11:$S$25)*($CV$11:$CV$25),ROW($W$11:$W$25)-ROW(INDEX($W$11:$W$25,1,1))+1),1))),"")</f>
        <v/>
      </c>
      <c r="DC67" s="22" t="str">
        <f t="array" ref="DC67">IFERROR(IF(DC36="h","h",INDEX($W$11:$W$25,SMALL(IF((Employee!H32&gt;=$L$11:$L$25)*(Employee!H32&lt;=$S$11:$S$25)*($CV$11:$CV$25),ROW($W$11:$W$25)-ROW(INDEX($W$11:$W$25,1,1))+1),1))),"")</f>
        <v>h</v>
      </c>
      <c r="DD67" s="22" t="str">
        <f t="array" ref="DD67">IFERROR(IF(DD36="h","h",INDEX($W$11:$W$25,SMALL(IF((Employee!I32&gt;=$L$11:$L$25)*(Employee!I32&lt;=$S$11:$S$25)*($CV$11:$CV$25),ROW($W$11:$W$25)-ROW(INDEX($W$11:$W$25,1,1))+1),1))),"")</f>
        <v>h</v>
      </c>
      <c r="DE67" s="21"/>
      <c r="DF67" s="22" t="str">
        <f t="array" ref="DF67">IFERROR(IF(DF36="h","h",INDEX($W$11:$W$25,SMALL(IF((Employee!K32&gt;=$L$11:$L$25)*(Employee!K32&lt;=$S$11:$S$25)*($CV$11:$CV$25),ROW($W$11:$W$25)-ROW(INDEX($W$11:$W$25,1,1))+1),1))),"")</f>
        <v/>
      </c>
      <c r="DG67" s="22" t="str">
        <f t="array" ref="DG67">IFERROR(IF(DG36="h","h",INDEX($W$11:$W$25,SMALL(IF((Employee!L32&gt;=$L$11:$L$25)*(Employee!L32&lt;=$S$11:$S$25)*($CV$11:$CV$25),ROW($W$11:$W$25)-ROW(INDEX($W$11:$W$25,1,1))+1),1))),"")</f>
        <v/>
      </c>
      <c r="DH67" s="22" t="str">
        <f t="array" ref="DH67">IFERROR(IF(DH36="h","h",INDEX($W$11:$W$25,SMALL(IF((Employee!M32&gt;=$L$11:$L$25)*(Employee!M32&lt;=$S$11:$S$25)*($CV$11:$CV$25),ROW($W$11:$W$25)-ROW(INDEX($W$11:$W$25,1,1))+1),1))),"")</f>
        <v/>
      </c>
      <c r="DI67" s="22" t="str">
        <f t="array" ref="DI67">IFERROR(IF(DI36="h","h",INDEX($W$11:$W$25,SMALL(IF((Employee!N32&gt;=$L$11:$L$25)*(Employee!N32&lt;=$S$11:$S$25)*($CV$11:$CV$25),ROW($W$11:$W$25)-ROW(INDEX($W$11:$W$25,1,1))+1),1))),"")</f>
        <v/>
      </c>
      <c r="DJ67" s="22" t="str">
        <f t="array" ref="DJ67">IFERROR(IF(DJ36="h","h",INDEX($W$11:$W$25,SMALL(IF((Employee!O32&gt;=$L$11:$L$25)*(Employee!O32&lt;=$S$11:$S$25)*($CV$11:$CV$25),ROW($W$11:$W$25)-ROW(INDEX($W$11:$W$25,1,1))+1),1))),"")</f>
        <v/>
      </c>
      <c r="DK67" s="22" t="str">
        <f t="array" ref="DK67">IFERROR(IF(DK36="h","h",INDEX($W$11:$W$25,SMALL(IF((Employee!P32&gt;=$L$11:$L$25)*(Employee!P32&lt;=$S$11:$S$25)*($CV$11:$CV$25),ROW($W$11:$W$25)-ROW(INDEX($W$11:$W$25,1,1))+1),1))),"")</f>
        <v>h</v>
      </c>
      <c r="DL67" s="22" t="str">
        <f t="array" ref="DL67">IFERROR(IF(DL36="h","h",INDEX($W$11:$W$25,SMALL(IF((Employee!Q32&gt;=$L$11:$L$25)*(Employee!Q32&lt;=$S$11:$S$25)*($CV$11:$CV$25),ROW($W$11:$W$25)-ROW(INDEX($W$11:$W$25,1,1))+1),1))),"")</f>
        <v>h</v>
      </c>
      <c r="DM67" s="21"/>
      <c r="DN67" s="22" t="str">
        <f t="array" ref="DN67">IFERROR(IF(DN36="h","h",INDEX($W$11:$W$25,SMALL(IF((Employee!S32&gt;=$L$11:$L$25)*(Employee!S32&lt;=$S$11:$S$25)*($CV$11:$CV$25),ROW($W$11:$W$25)-ROW(INDEX($W$11:$W$25,1,1))+1),1))),"")</f>
        <v/>
      </c>
      <c r="DO67" s="22" t="str">
        <f t="array" ref="DO67">IFERROR(IF(DO36="h","h",INDEX($W$11:$W$25,SMALL(IF((Employee!T32&gt;=$L$11:$L$25)*(Employee!T32&lt;=$S$11:$S$25)*($CV$11:$CV$25),ROW($W$11:$W$25)-ROW(INDEX($W$11:$W$25,1,1))+1),1))),"")</f>
        <v/>
      </c>
      <c r="DP67" s="22" t="str">
        <f t="array" ref="DP67">IFERROR(IF(DP36="h","h",INDEX($W$11:$W$25,SMALL(IF((Employee!U32&gt;=$L$11:$L$25)*(Employee!U32&lt;=$S$11:$S$25)*($CV$11:$CV$25),ROW($W$11:$W$25)-ROW(INDEX($W$11:$W$25,1,1))+1),1))),"")</f>
        <v/>
      </c>
      <c r="DQ67" s="22" t="str">
        <f t="array" ref="DQ67">IFERROR(IF(DQ36="h","h",INDEX($W$11:$W$25,SMALL(IF((Employee!V32&gt;=$L$11:$L$25)*(Employee!V32&lt;=$S$11:$S$25)*($CV$11:$CV$25),ROW($W$11:$W$25)-ROW(INDEX($W$11:$W$25,1,1))+1),1))),"")</f>
        <v/>
      </c>
      <c r="DR67" s="22" t="str">
        <f t="array" ref="DR67">IFERROR(IF(DR36="h","h",INDEX($W$11:$W$25,SMALL(IF((Employee!W32&gt;=$L$11:$L$25)*(Employee!W32&lt;=$S$11:$S$25)*($CV$11:$CV$25),ROW($W$11:$W$25)-ROW(INDEX($W$11:$W$25,1,1))+1),1))),"")</f>
        <v/>
      </c>
      <c r="DS67" s="22" t="str">
        <f t="array" ref="DS67">IFERROR(IF(DS36="h","h",INDEX($W$11:$W$25,SMALL(IF((Employee!X32&gt;=$L$11:$L$25)*(Employee!X32&lt;=$S$11:$S$25)*($CV$11:$CV$25),ROW($W$11:$W$25)-ROW(INDEX($W$11:$W$25,1,1))+1),1))),"")</f>
        <v>h</v>
      </c>
      <c r="DT67" s="22" t="str">
        <f t="array" ref="DT67">IFERROR(IF(DT36="h","h",INDEX($W$11:$W$25,SMALL(IF((Employee!Y32&gt;=$L$11:$L$25)*(Employee!Y32&lt;=$S$11:$S$25)*($CV$11:$CV$25),ROW($W$11:$W$25)-ROW(INDEX($W$11:$W$25,1,1))+1),1))),"")</f>
        <v>h</v>
      </c>
      <c r="DU67" s="5"/>
      <c r="DV67" s="22" t="str">
        <f t="array" ref="DV67">IFERROR(IF(DV36="h","h",INDEX($W$11:$W$25,SMALL(IF((Employee!AA32&gt;=$L$11:$L$25)*(Employee!AA32&lt;=$S$11:$S$25)*($CV$11:$CV$25),ROW($W$11:$W$25)-ROW(INDEX($W$11:$W$25,1,1))+1),1))),"")</f>
        <v/>
      </c>
      <c r="DW67" s="22" t="str">
        <f t="array" ref="DW67">IFERROR(IF(DW36="h","h",INDEX($W$11:$W$25,SMALL(IF((Employee!AB32&gt;=$L$11:$L$25)*(Employee!AB32&lt;=$S$11:$S$25)*($CV$11:$CV$25),ROW($W$11:$W$25)-ROW(INDEX($W$11:$W$25,1,1))+1),1))),"")</f>
        <v/>
      </c>
      <c r="DX67" s="22" t="str">
        <f t="array" ref="DX67">IFERROR(IF(DX36="h","h",INDEX($W$11:$W$25,SMALL(IF((Employee!AC32&gt;=$L$11:$L$25)*(Employee!AC32&lt;=$S$11:$S$25)*($CV$11:$CV$25),ROW($W$11:$W$25)-ROW(INDEX($W$11:$W$25,1,1))+1),1))),"")</f>
        <v/>
      </c>
      <c r="DY67" s="22" t="str">
        <f t="array" ref="DY67">IFERROR(IF(DY36="h","h",INDEX($W$11:$W$25,SMALL(IF((Employee!AD32&gt;=$L$11:$L$25)*(Employee!AD32&lt;=$S$11:$S$25)*($CV$11:$CV$25),ROW($W$11:$W$25)-ROW(INDEX($W$11:$W$25,1,1))+1),1))),"")</f>
        <v/>
      </c>
      <c r="DZ67" s="22" t="str">
        <f t="array" ref="DZ67">IFERROR(IF(DZ36="h","h",INDEX($W$11:$W$25,SMALL(IF((Employee!AE32&gt;=$L$11:$L$25)*(Employee!AE32&lt;=$S$11:$S$25)*($CV$11:$CV$25),ROW($W$11:$W$25)-ROW(INDEX($W$11:$W$25,1,1))+1),1))),"")</f>
        <v/>
      </c>
      <c r="EA67" s="22" t="str">
        <f t="array" ref="EA67">IFERROR(IF(EA36="h","h",INDEX($W$11:$W$25,SMALL(IF((Employee!AF32&gt;=$L$11:$L$25)*(Employee!AF32&lt;=$S$11:$S$25)*($CV$11:$CV$25),ROW($W$11:$W$25)-ROW(INDEX($W$11:$W$25,1,1))+1),1))),"")</f>
        <v>h</v>
      </c>
      <c r="EB67" s="22" t="str">
        <f t="array" ref="EB67">IFERROR(IF(EB36="h","h",INDEX($W$11:$W$25,SMALL(IF((Employee!AG32&gt;=$L$11:$L$25)*(Employee!AG32&lt;=$S$11:$S$25)*($CV$11:$CV$25),ROW($W$11:$W$25)-ROW(INDEX($W$11:$W$25,1,1))+1),1))),"")</f>
        <v>h</v>
      </c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15"/>
      <c r="FC67" s="15"/>
      <c r="FD67" s="15"/>
      <c r="FE67" s="15"/>
      <c r="FF67" s="15"/>
      <c r="FG67" s="15"/>
      <c r="FH67" s="15"/>
      <c r="FI67" s="15"/>
      <c r="FJ67" s="15"/>
    </row>
    <row r="68" spans="2:166" ht="15" customHeight="1" x14ac:dyDescent="0.25">
      <c r="B68" s="88"/>
      <c r="C68" s="88"/>
      <c r="D68" s="115"/>
      <c r="E68" s="115"/>
      <c r="F68" s="115"/>
      <c r="G68" s="115"/>
      <c r="H68" s="115"/>
      <c r="I68" s="523"/>
      <c r="J68" s="523"/>
      <c r="K68" s="115"/>
      <c r="L68" s="524"/>
      <c r="M68" s="524"/>
      <c r="N68" s="524"/>
      <c r="O68" s="524"/>
      <c r="P68" s="524"/>
      <c r="Q68" s="524"/>
      <c r="R68" s="524"/>
      <c r="S68" s="525"/>
      <c r="T68" s="526"/>
      <c r="U68" s="115"/>
      <c r="V68" s="526"/>
      <c r="W68" s="115"/>
      <c r="X68" s="115"/>
      <c r="Y68" s="115"/>
      <c r="Z68" s="527"/>
      <c r="AA68" s="527"/>
      <c r="AB68" s="15"/>
      <c r="AC68" s="88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526"/>
      <c r="BL68" s="526"/>
      <c r="BM68" s="526"/>
      <c r="BN68" s="526"/>
      <c r="BO68" s="526"/>
      <c r="BP68" s="526"/>
      <c r="BQ68" s="526"/>
      <c r="BR68" s="526"/>
      <c r="BS68" s="526"/>
      <c r="BT68" s="526"/>
      <c r="BU68" s="526"/>
      <c r="BV68" s="526"/>
      <c r="BW68" s="526"/>
      <c r="BX68" s="526"/>
      <c r="BY68" s="526"/>
      <c r="BZ68" s="526"/>
      <c r="CA68" s="526"/>
      <c r="CB68" s="526"/>
      <c r="CC68" s="526"/>
      <c r="CD68" s="526"/>
      <c r="CE68" s="526"/>
      <c r="CF68" s="526"/>
      <c r="CG68" s="526"/>
      <c r="CH68" s="526"/>
      <c r="CI68" s="526"/>
      <c r="CJ68" s="526"/>
      <c r="CK68" s="526"/>
      <c r="CL68" s="526"/>
      <c r="CM68" s="526"/>
      <c r="CN68" s="526"/>
      <c r="CO68" s="526"/>
      <c r="CP68" s="15"/>
      <c r="CQ68" s="15"/>
      <c r="CR68" s="15"/>
      <c r="CS68" s="15"/>
      <c r="CT68" s="88"/>
      <c r="CU68" s="88"/>
      <c r="CV68" s="88"/>
      <c r="CW68" s="15"/>
      <c r="CX68" s="22" t="str">
        <f t="array" ref="CX68">IFERROR(IF(CX37="h","h",INDEX($W$11:$W$25,SMALL(IF((Employee!C33&gt;=$L$11:$L$25)*(Employee!C33&lt;=$S$11:$S$25)*($CV$11:$CV$25),ROW($W$11:$W$25)-ROW(INDEX($W$11:$W$25,1,1))+1),1))),"")</f>
        <v/>
      </c>
      <c r="CY68" s="319" t="str">
        <f t="array" ref="CY68">IFERROR(IF(CY37="h","h",INDEX($W$11:$W$25,SMALL(IF((Employee!D33&gt;=$L$11:$L$25)*(Employee!D33&lt;=$S$11:$S$25)*($CV$11:$CV$25),ROW($W$11:$W$25)-ROW(INDEX($W$11:$W$25,1,1))+1),1))),"")</f>
        <v/>
      </c>
      <c r="CZ68" s="319" t="str">
        <f t="array" ref="CZ68">IFERROR(IF(CZ37="h","h",INDEX($W$11:$W$25,SMALL(IF((Employee!E33&gt;=$L$11:$L$25)*(Employee!E33&lt;=$S$11:$S$25)*($CV$11:$CV$25),ROW($W$11:$W$25)-ROW(INDEX($W$11:$W$25,1,1))+1),1))),"")</f>
        <v/>
      </c>
      <c r="DA68" s="320" t="str">
        <f t="array" ref="DA68">IFERROR(IF(DA37="h","h",INDEX($W$11:$W$25,SMALL(IF((Employee!F33&gt;=$L$11:$L$25)*(Employee!F33&lt;=$S$11:$S$25)*($CV$11:$CV$25),ROW($W$11:$W$25)-ROW(INDEX($W$11:$W$25,1,1))+1),1))),"")</f>
        <v/>
      </c>
      <c r="DB68" s="22" t="str">
        <f t="array" ref="DB68">IFERROR(IF(DB37="h","h",INDEX($W$11:$W$25,SMALL(IF((Employee!G33&gt;=$L$11:$L$25)*(Employee!G33&lt;=$S$11:$S$25)*($CV$11:$CV$25),ROW($W$11:$W$25)-ROW(INDEX($W$11:$W$25,1,1))+1),1))),"")</f>
        <v/>
      </c>
      <c r="DC68" s="22" t="str">
        <f t="array" ref="DC68">IFERROR(IF(DC37="h","h",INDEX($W$11:$W$25,SMALL(IF((Employee!H33&gt;=$L$11:$L$25)*(Employee!H33&lt;=$S$11:$S$25)*($CV$11:$CV$25),ROW($W$11:$W$25)-ROW(INDEX($W$11:$W$25,1,1))+1),1))),"")</f>
        <v>h</v>
      </c>
      <c r="DD68" s="22" t="str">
        <f t="array" ref="DD68">IFERROR(IF(DD37="h","h",INDEX($W$11:$W$25,SMALL(IF((Employee!I33&gt;=$L$11:$L$25)*(Employee!I33&lt;=$S$11:$S$25)*($CV$11:$CV$25),ROW($W$11:$W$25)-ROW(INDEX($W$11:$W$25,1,1))+1),1))),"")</f>
        <v>h</v>
      </c>
      <c r="DE68" s="21"/>
      <c r="DF68" s="22" t="str">
        <f t="array" ref="DF68">IFERROR(IF(DF37="h","h",INDEX($W$11:$W$25,SMALL(IF((Employee!K33&gt;=$L$11:$L$25)*(Employee!K33&lt;=$S$11:$S$25)*($CV$11:$CV$25),ROW($W$11:$W$25)-ROW(INDEX($W$11:$W$25,1,1))+1),1))),"")</f>
        <v/>
      </c>
      <c r="DG68" s="22" t="str">
        <f t="array" ref="DG68">IFERROR(IF(DG37="h","h",INDEX($W$11:$W$25,SMALL(IF((Employee!L33&gt;=$L$11:$L$25)*(Employee!L33&lt;=$S$11:$S$25)*($CV$11:$CV$25),ROW($W$11:$W$25)-ROW(INDEX($W$11:$W$25,1,1))+1),1))),"")</f>
        <v/>
      </c>
      <c r="DH68" s="22" t="str">
        <f t="array" ref="DH68">IFERROR(IF(DH37="h","h",INDEX($W$11:$W$25,SMALL(IF((Employee!M33&gt;=$L$11:$L$25)*(Employee!M33&lt;=$S$11:$S$25)*($CV$11:$CV$25),ROW($W$11:$W$25)-ROW(INDEX($W$11:$W$25,1,1))+1),1))),"")</f>
        <v/>
      </c>
      <c r="DI68" s="22" t="str">
        <f t="array" ref="DI68">IFERROR(IF(DI37="h","h",INDEX($W$11:$W$25,SMALL(IF((Employee!N33&gt;=$L$11:$L$25)*(Employee!N33&lt;=$S$11:$S$25)*($CV$11:$CV$25),ROW($W$11:$W$25)-ROW(INDEX($W$11:$W$25,1,1))+1),1))),"")</f>
        <v/>
      </c>
      <c r="DJ68" s="22" t="str">
        <f t="array" ref="DJ68">IFERROR(IF(DJ37="h","h",INDEX($W$11:$W$25,SMALL(IF((Employee!O33&gt;=$L$11:$L$25)*(Employee!O33&lt;=$S$11:$S$25)*($CV$11:$CV$25),ROW($W$11:$W$25)-ROW(INDEX($W$11:$W$25,1,1))+1),1))),"")</f>
        <v/>
      </c>
      <c r="DK68" s="22" t="str">
        <f t="array" ref="DK68">IFERROR(IF(DK37="h","h",INDEX($W$11:$W$25,SMALL(IF((Employee!P33&gt;=$L$11:$L$25)*(Employee!P33&lt;=$S$11:$S$25)*($CV$11:$CV$25),ROW($W$11:$W$25)-ROW(INDEX($W$11:$W$25,1,1))+1),1))),"")</f>
        <v>h</v>
      </c>
      <c r="DL68" s="22" t="str">
        <f t="array" ref="DL68">IFERROR(IF(DL37="h","h",INDEX($W$11:$W$25,SMALL(IF((Employee!Q33&gt;=$L$11:$L$25)*(Employee!Q33&lt;=$S$11:$S$25)*($CV$11:$CV$25),ROW($W$11:$W$25)-ROW(INDEX($W$11:$W$25,1,1))+1),1))),"")</f>
        <v>h</v>
      </c>
      <c r="DM68" s="21"/>
      <c r="DN68" s="22" t="str">
        <f t="array" ref="DN68">IFERROR(IF(DN37="h","h",INDEX($W$11:$W$25,SMALL(IF((Employee!S33&gt;=$L$11:$L$25)*(Employee!S33&lt;=$S$11:$S$25)*($CV$11:$CV$25),ROW($W$11:$W$25)-ROW(INDEX($W$11:$W$25,1,1))+1),1))),"")</f>
        <v/>
      </c>
      <c r="DO68" s="22" t="str">
        <f t="array" ref="DO68">IFERROR(IF(DO37="h","h",INDEX($W$11:$W$25,SMALL(IF((Employee!T33&gt;=$L$11:$L$25)*(Employee!T33&lt;=$S$11:$S$25)*($CV$11:$CV$25),ROW($W$11:$W$25)-ROW(INDEX($W$11:$W$25,1,1))+1),1))),"")</f>
        <v/>
      </c>
      <c r="DP68" s="22" t="str">
        <f t="array" ref="DP68">IFERROR(IF(DP37="h","h",INDEX($W$11:$W$25,SMALL(IF((Employee!U33&gt;=$L$11:$L$25)*(Employee!U33&lt;=$S$11:$S$25)*($CV$11:$CV$25),ROW($W$11:$W$25)-ROW(INDEX($W$11:$W$25,1,1))+1),1))),"")</f>
        <v/>
      </c>
      <c r="DQ68" s="22" t="str">
        <f t="array" ref="DQ68">IFERROR(IF(DQ37="h","h",INDEX($W$11:$W$25,SMALL(IF((Employee!V33&gt;=$L$11:$L$25)*(Employee!V33&lt;=$S$11:$S$25)*($CV$11:$CV$25),ROW($W$11:$W$25)-ROW(INDEX($W$11:$W$25,1,1))+1),1))),"")</f>
        <v/>
      </c>
      <c r="DR68" s="22" t="str">
        <f t="array" ref="DR68">IFERROR(IF(DR37="h","h",INDEX($W$11:$W$25,SMALL(IF((Employee!W33&gt;=$L$11:$L$25)*(Employee!W33&lt;=$S$11:$S$25)*($CV$11:$CV$25),ROW($W$11:$W$25)-ROW(INDEX($W$11:$W$25,1,1))+1),1))),"")</f>
        <v/>
      </c>
      <c r="DS68" s="22" t="str">
        <f t="array" ref="DS68">IFERROR(IF(DS37="h","h",INDEX($W$11:$W$25,SMALL(IF((Employee!X33&gt;=$L$11:$L$25)*(Employee!X33&lt;=$S$11:$S$25)*($CV$11:$CV$25),ROW($W$11:$W$25)-ROW(INDEX($W$11:$W$25,1,1))+1),1))),"")</f>
        <v>h</v>
      </c>
      <c r="DT68" s="22" t="str">
        <f t="array" ref="DT68">IFERROR(IF(DT37="h","h",INDEX($W$11:$W$25,SMALL(IF((Employee!Y33&gt;=$L$11:$L$25)*(Employee!Y33&lt;=$S$11:$S$25)*($CV$11:$CV$25),ROW($W$11:$W$25)-ROW(INDEX($W$11:$W$25,1,1))+1),1))),"")</f>
        <v>h</v>
      </c>
      <c r="DU68" s="5"/>
      <c r="DV68" s="22" t="str">
        <f t="array" ref="DV68">IFERROR(IF(DV37="h","h",INDEX($W$11:$W$25,SMALL(IF((Employee!AA33&gt;=$L$11:$L$25)*(Employee!AA33&lt;=$S$11:$S$25)*($CV$11:$CV$25),ROW($W$11:$W$25)-ROW(INDEX($W$11:$W$25,1,1))+1),1))),"")</f>
        <v/>
      </c>
      <c r="DW68" s="22" t="str">
        <f t="array" ref="DW68">IFERROR(IF(DW37="h","h",INDEX($W$11:$W$25,SMALL(IF((Employee!AB33&gt;=$L$11:$L$25)*(Employee!AB33&lt;=$S$11:$S$25)*($CV$11:$CV$25),ROW($W$11:$W$25)-ROW(INDEX($W$11:$W$25,1,1))+1),1))),"")</f>
        <v/>
      </c>
      <c r="DX68" s="22" t="str">
        <f t="array" ref="DX68">IFERROR(IF(DX37="h","h",INDEX($W$11:$W$25,SMALL(IF((Employee!AC33&gt;=$L$11:$L$25)*(Employee!AC33&lt;=$S$11:$S$25)*($CV$11:$CV$25),ROW($W$11:$W$25)-ROW(INDEX($W$11:$W$25,1,1))+1),1))),"")</f>
        <v/>
      </c>
      <c r="DY68" s="22" t="str">
        <f t="array" ref="DY68">IFERROR(IF(DY37="h","h",INDEX($W$11:$W$25,SMALL(IF((Employee!AD33&gt;=$L$11:$L$25)*(Employee!AD33&lt;=$S$11:$S$25)*($CV$11:$CV$25),ROW($W$11:$W$25)-ROW(INDEX($W$11:$W$25,1,1))+1),1))),"")</f>
        <v/>
      </c>
      <c r="DZ68" s="22" t="str">
        <f t="array" ref="DZ68">IFERROR(IF(DZ37="h","h",INDEX($W$11:$W$25,SMALL(IF((Employee!AE33&gt;=$L$11:$L$25)*(Employee!AE33&lt;=$S$11:$S$25)*($CV$11:$CV$25),ROW($W$11:$W$25)-ROW(INDEX($W$11:$W$25,1,1))+1),1))),"")</f>
        <v/>
      </c>
      <c r="EA68" s="22" t="str">
        <f t="array" ref="EA68">IFERROR(IF(EA37="h","h",INDEX($W$11:$W$25,SMALL(IF((Employee!AF33&gt;=$L$11:$L$25)*(Employee!AF33&lt;=$S$11:$S$25)*($CV$11:$CV$25),ROW($W$11:$W$25)-ROW(INDEX($W$11:$W$25,1,1))+1),1))),"")</f>
        <v>h</v>
      </c>
      <c r="EB68" s="22" t="str">
        <f t="array" ref="EB68">IFERROR(IF(EB37="h","h",INDEX($W$11:$W$25,SMALL(IF((Employee!AG33&gt;=$L$11:$L$25)*(Employee!AG33&lt;=$S$11:$S$25)*($CV$11:$CV$25),ROW($W$11:$W$25)-ROW(INDEX($W$11:$W$25,1,1))+1),1))),"")</f>
        <v>h</v>
      </c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15"/>
      <c r="FC68" s="15"/>
      <c r="FD68" s="15"/>
      <c r="FE68" s="15"/>
      <c r="FF68" s="15"/>
      <c r="FG68" s="15"/>
      <c r="FH68" s="15"/>
      <c r="FI68" s="15"/>
      <c r="FJ68" s="15"/>
    </row>
    <row r="69" spans="2:166" ht="15" customHeight="1" x14ac:dyDescent="0.25">
      <c r="B69" s="88"/>
      <c r="C69" s="88"/>
      <c r="D69" s="115"/>
      <c r="E69" s="115"/>
      <c r="F69" s="115"/>
      <c r="G69" s="115"/>
      <c r="H69" s="115"/>
      <c r="I69" s="523"/>
      <c r="J69" s="523"/>
      <c r="K69" s="115"/>
      <c r="L69" s="524"/>
      <c r="M69" s="524"/>
      <c r="N69" s="524"/>
      <c r="O69" s="524"/>
      <c r="P69" s="524"/>
      <c r="Q69" s="524"/>
      <c r="R69" s="524"/>
      <c r="S69" s="525"/>
      <c r="T69" s="526"/>
      <c r="U69" s="115"/>
      <c r="V69" s="526"/>
      <c r="W69" s="115"/>
      <c r="X69" s="115"/>
      <c r="Y69" s="115"/>
      <c r="Z69" s="527"/>
      <c r="AA69" s="527"/>
      <c r="AB69" s="15"/>
      <c r="AC69" s="88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526"/>
      <c r="BL69" s="526"/>
      <c r="BM69" s="526"/>
      <c r="BN69" s="526"/>
      <c r="BO69" s="526"/>
      <c r="BP69" s="526"/>
      <c r="BQ69" s="526"/>
      <c r="BR69" s="526"/>
      <c r="BS69" s="526"/>
      <c r="BT69" s="526"/>
      <c r="BU69" s="526"/>
      <c r="BV69" s="526"/>
      <c r="BW69" s="526"/>
      <c r="BX69" s="526"/>
      <c r="BY69" s="526"/>
      <c r="BZ69" s="526"/>
      <c r="CA69" s="526"/>
      <c r="CB69" s="526"/>
      <c r="CC69" s="526"/>
      <c r="CD69" s="526"/>
      <c r="CE69" s="526"/>
      <c r="CF69" s="526"/>
      <c r="CG69" s="526"/>
      <c r="CH69" s="526"/>
      <c r="CI69" s="526"/>
      <c r="CJ69" s="526"/>
      <c r="CK69" s="526"/>
      <c r="CL69" s="526"/>
      <c r="CM69" s="526"/>
      <c r="CN69" s="526"/>
      <c r="CO69" s="526"/>
      <c r="CP69" s="15"/>
      <c r="CQ69" s="15"/>
      <c r="CR69" s="15"/>
      <c r="CS69" s="15"/>
      <c r="CT69" s="88"/>
      <c r="CU69" s="88"/>
      <c r="CV69" s="88"/>
      <c r="CW69" s="15"/>
      <c r="CX69" s="22" t="str">
        <f t="array" ref="CX69">IFERROR(IF(CX38="h","h",INDEX($W$11:$W$25,SMALL(IF((Employee!C34&gt;=$L$11:$L$25)*(Employee!C34&lt;=$S$11:$S$25)*($CV$11:$CV$25),ROW($W$11:$W$25)-ROW(INDEX($W$11:$W$25,1,1))+1),1))),"")</f>
        <v/>
      </c>
      <c r="CY69" s="319" t="str">
        <f t="array" ref="CY69">IFERROR(IF(CY38="h","h",INDEX($W$11:$W$25,SMALL(IF((Employee!D34&gt;=$L$11:$L$25)*(Employee!D34&lt;=$S$11:$S$25)*($CV$11:$CV$25),ROW($W$11:$W$25)-ROW(INDEX($W$11:$W$25,1,1))+1),1))),"")</f>
        <v/>
      </c>
      <c r="CZ69" s="319" t="str">
        <f t="array" ref="CZ69">IFERROR(IF(CZ38="h","h",INDEX($W$11:$W$25,SMALL(IF((Employee!E34&gt;=$L$11:$L$25)*(Employee!E34&lt;=$S$11:$S$25)*($CV$11:$CV$25),ROW($W$11:$W$25)-ROW(INDEX($W$11:$W$25,1,1))+1),1))),"")</f>
        <v/>
      </c>
      <c r="DA69" s="320" t="str">
        <f t="array" ref="DA69">IFERROR(IF(DA38="h","h",INDEX($W$11:$W$25,SMALL(IF((Employee!F34&gt;=$L$11:$L$25)*(Employee!F34&lt;=$S$11:$S$25)*($CV$11:$CV$25),ROW($W$11:$W$25)-ROW(INDEX($W$11:$W$25,1,1))+1),1))),"")</f>
        <v/>
      </c>
      <c r="DB69" s="22" t="str">
        <f t="array" ref="DB69">IFERROR(IF(DB38="h","h",INDEX($W$11:$W$25,SMALL(IF((Employee!G34&gt;=$L$11:$L$25)*(Employee!G34&lt;=$S$11:$S$25)*($CV$11:$CV$25),ROW($W$11:$W$25)-ROW(INDEX($W$11:$W$25,1,1))+1),1))),"")</f>
        <v/>
      </c>
      <c r="DC69" s="22" t="str">
        <f t="array" ref="DC69">IFERROR(IF(DC38="h","h",INDEX($W$11:$W$25,SMALL(IF((Employee!H34&gt;=$L$11:$L$25)*(Employee!H34&lt;=$S$11:$S$25)*($CV$11:$CV$25),ROW($W$11:$W$25)-ROW(INDEX($W$11:$W$25,1,1))+1),1))),"")</f>
        <v>h</v>
      </c>
      <c r="DD69" s="22" t="str">
        <f t="array" ref="DD69">IFERROR(IF(DD38="h","h",INDEX($W$11:$W$25,SMALL(IF((Employee!I34&gt;=$L$11:$L$25)*(Employee!I34&lt;=$S$11:$S$25)*($CV$11:$CV$25),ROW($W$11:$W$25)-ROW(INDEX($W$11:$W$25,1,1))+1),1))),"")</f>
        <v>h</v>
      </c>
      <c r="DE69" s="21"/>
      <c r="DF69" s="22" t="str">
        <f t="array" ref="DF69">IFERROR(IF(DF38="h","h",INDEX($W$11:$W$25,SMALL(IF((Employee!K34&gt;=$L$11:$L$25)*(Employee!K34&lt;=$S$11:$S$25)*($CV$11:$CV$25),ROW($W$11:$W$25)-ROW(INDEX($W$11:$W$25,1,1))+1),1))),"")</f>
        <v/>
      </c>
      <c r="DG69" s="22" t="str">
        <f t="array" ref="DG69">IFERROR(IF(DG38="h","h",INDEX($W$11:$W$25,SMALL(IF((Employee!L34&gt;=$L$11:$L$25)*(Employee!L34&lt;=$S$11:$S$25)*($CV$11:$CV$25),ROW($W$11:$W$25)-ROW(INDEX($W$11:$W$25,1,1))+1),1))),"")</f>
        <v/>
      </c>
      <c r="DH69" s="22" t="str">
        <f t="array" ref="DH69">IFERROR(IF(DH38="h","h",INDEX($W$11:$W$25,SMALL(IF((Employee!M34&gt;=$L$11:$L$25)*(Employee!M34&lt;=$S$11:$S$25)*($CV$11:$CV$25),ROW($W$11:$W$25)-ROW(INDEX($W$11:$W$25,1,1))+1),1))),"")</f>
        <v/>
      </c>
      <c r="DI69" s="22" t="str">
        <f t="array" ref="DI69">IFERROR(IF(DI38="h","h",INDEX($W$11:$W$25,SMALL(IF((Employee!N34&gt;=$L$11:$L$25)*(Employee!N34&lt;=$S$11:$S$25)*($CV$11:$CV$25),ROW($W$11:$W$25)-ROW(INDEX($W$11:$W$25,1,1))+1),1))),"")</f>
        <v/>
      </c>
      <c r="DJ69" s="22" t="str">
        <f t="array" ref="DJ69">IFERROR(IF(DJ38="h","h",INDEX($W$11:$W$25,SMALL(IF((Employee!O34&gt;=$L$11:$L$25)*(Employee!O34&lt;=$S$11:$S$25)*($CV$11:$CV$25),ROW($W$11:$W$25)-ROW(INDEX($W$11:$W$25,1,1))+1),1))),"")</f>
        <v/>
      </c>
      <c r="DK69" s="22" t="str">
        <f t="array" ref="DK69">IFERROR(IF(DK38="h","h",INDEX($W$11:$W$25,SMALL(IF((Employee!P34&gt;=$L$11:$L$25)*(Employee!P34&lt;=$S$11:$S$25)*($CV$11:$CV$25),ROW($W$11:$W$25)-ROW(INDEX($W$11:$W$25,1,1))+1),1))),"")</f>
        <v>h</v>
      </c>
      <c r="DL69" s="22" t="str">
        <f t="array" ref="DL69">IFERROR(IF(DL38="h","h",INDEX($W$11:$W$25,SMALL(IF((Employee!Q34&gt;=$L$11:$L$25)*(Employee!Q34&lt;=$S$11:$S$25)*($CV$11:$CV$25),ROW($W$11:$W$25)-ROW(INDEX($W$11:$W$25,1,1))+1),1))),"")</f>
        <v>h</v>
      </c>
      <c r="DM69" s="21"/>
      <c r="DN69" s="22" t="str">
        <f t="array" ref="DN69">IFERROR(IF(DN38="h","h",INDEX($W$11:$W$25,SMALL(IF((Employee!S34&gt;=$L$11:$L$25)*(Employee!S34&lt;=$S$11:$S$25)*($CV$11:$CV$25),ROW($W$11:$W$25)-ROW(INDEX($W$11:$W$25,1,1))+1),1))),"")</f>
        <v/>
      </c>
      <c r="DO69" s="22" t="str">
        <f t="array" ref="DO69">IFERROR(IF(DO38="h","h",INDEX($W$11:$W$25,SMALL(IF((Employee!T34&gt;=$L$11:$L$25)*(Employee!T34&lt;=$S$11:$S$25)*($CV$11:$CV$25),ROW($W$11:$W$25)-ROW(INDEX($W$11:$W$25,1,1))+1),1))),"")</f>
        <v/>
      </c>
      <c r="DP69" s="22" t="str">
        <f t="array" ref="DP69">IFERROR(IF(DP38="h","h",INDEX($W$11:$W$25,SMALL(IF((Employee!U34&gt;=$L$11:$L$25)*(Employee!U34&lt;=$S$11:$S$25)*($CV$11:$CV$25),ROW($W$11:$W$25)-ROW(INDEX($W$11:$W$25,1,1))+1),1))),"")</f>
        <v/>
      </c>
      <c r="DQ69" s="22" t="str">
        <f t="array" ref="DQ69">IFERROR(IF(DQ38="h","h",INDEX($W$11:$W$25,SMALL(IF((Employee!V34&gt;=$L$11:$L$25)*(Employee!V34&lt;=$S$11:$S$25)*($CV$11:$CV$25),ROW($W$11:$W$25)-ROW(INDEX($W$11:$W$25,1,1))+1),1))),"")</f>
        <v>h</v>
      </c>
      <c r="DR69" s="22" t="str">
        <f t="array" ref="DR69">IFERROR(IF(DR38="h","h",INDEX($W$11:$W$25,SMALL(IF((Employee!W34&gt;=$L$11:$L$25)*(Employee!W34&lt;=$S$11:$S$25)*($CV$11:$CV$25),ROW($W$11:$W$25)-ROW(INDEX($W$11:$W$25,1,1))+1),1))),"")</f>
        <v/>
      </c>
      <c r="DS69" s="22" t="str">
        <f t="array" ref="DS69">IFERROR(IF(DS38="h","h",INDEX($W$11:$W$25,SMALL(IF((Employee!X34&gt;=$L$11:$L$25)*(Employee!X34&lt;=$S$11:$S$25)*($CV$11:$CV$25),ROW($W$11:$W$25)-ROW(INDEX($W$11:$W$25,1,1))+1),1))),"")</f>
        <v>h</v>
      </c>
      <c r="DT69" s="22" t="str">
        <f t="array" ref="DT69">IFERROR(IF(DT38="h","h",INDEX($W$11:$W$25,SMALL(IF((Employee!Y34&gt;=$L$11:$L$25)*(Employee!Y34&lt;=$S$11:$S$25)*($CV$11:$CV$25),ROW($W$11:$W$25)-ROW(INDEX($W$11:$W$25,1,1))+1),1))),"")</f>
        <v>h</v>
      </c>
      <c r="DU69" s="5"/>
      <c r="DV69" s="22" t="str">
        <f t="array" ref="DV69">IFERROR(IF(DV38="h","h",INDEX($W$11:$W$25,SMALL(IF((Employee!AA34&gt;=$L$11:$L$25)*(Employee!AA34&lt;=$S$11:$S$25)*($CV$11:$CV$25),ROW($W$11:$W$25)-ROW(INDEX($W$11:$W$25,1,1))+1),1))),"")</f>
        <v/>
      </c>
      <c r="DW69" s="22" t="str">
        <f t="array" ref="DW69">IFERROR(IF(DW38="h","h",INDEX($W$11:$W$25,SMALL(IF((Employee!AB34&gt;=$L$11:$L$25)*(Employee!AB34&lt;=$S$11:$S$25)*($CV$11:$CV$25),ROW($W$11:$W$25)-ROW(INDEX($W$11:$W$25,1,1))+1),1))),"")</f>
        <v/>
      </c>
      <c r="DX69" s="22" t="str">
        <f t="array" ref="DX69">IFERROR(IF(DX38="h","h",INDEX($W$11:$W$25,SMALL(IF((Employee!AC34&gt;=$L$11:$L$25)*(Employee!AC34&lt;=$S$11:$S$25)*($CV$11:$CV$25),ROW($W$11:$W$25)-ROW(INDEX($W$11:$W$25,1,1))+1),1))),"")</f>
        <v/>
      </c>
      <c r="DY69" s="22" t="str">
        <f t="array" ref="DY69">IFERROR(IF(DY38="h","h",INDEX($W$11:$W$25,SMALL(IF((Employee!AD34&gt;=$L$11:$L$25)*(Employee!AD34&lt;=$S$11:$S$25)*($CV$11:$CV$25),ROW($W$11:$W$25)-ROW(INDEX($W$11:$W$25,1,1))+1),1))),"")</f>
        <v/>
      </c>
      <c r="DZ69" s="22" t="str">
        <f t="array" ref="DZ69">IFERROR(IF(DZ38="h","h",INDEX($W$11:$W$25,SMALL(IF((Employee!AE34&gt;=$L$11:$L$25)*(Employee!AE34&lt;=$S$11:$S$25)*($CV$11:$CV$25),ROW($W$11:$W$25)-ROW(INDEX($W$11:$W$25,1,1))+1),1))),"")</f>
        <v/>
      </c>
      <c r="EA69" s="22" t="str">
        <f t="array" ref="EA69">IFERROR(IF(EA38="h","h",INDEX($W$11:$W$25,SMALL(IF((Employee!AF34&gt;=$L$11:$L$25)*(Employee!AF34&lt;=$S$11:$S$25)*($CV$11:$CV$25),ROW($W$11:$W$25)-ROW(INDEX($W$11:$W$25,1,1))+1),1))),"")</f>
        <v>h</v>
      </c>
      <c r="EB69" s="22" t="str">
        <f t="array" ref="EB69">IFERROR(IF(EB38="h","h",INDEX($W$11:$W$25,SMALL(IF((Employee!AG34&gt;=$L$11:$L$25)*(Employee!AG34&lt;=$S$11:$S$25)*($CV$11:$CV$25),ROW($W$11:$W$25)-ROW(INDEX($W$11:$W$25,1,1))+1),1))),"")</f>
        <v>h</v>
      </c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15"/>
      <c r="FC69" s="15"/>
      <c r="FD69" s="15"/>
      <c r="FE69" s="15"/>
      <c r="FF69" s="15"/>
      <c r="FG69" s="15"/>
      <c r="FH69" s="15"/>
      <c r="FI69" s="15"/>
      <c r="FJ69" s="15"/>
    </row>
    <row r="70" spans="2:166" ht="15" customHeight="1" x14ac:dyDescent="0.25">
      <c r="B70" s="88"/>
      <c r="C70" s="88"/>
      <c r="D70" s="115"/>
      <c r="E70" s="115"/>
      <c r="F70" s="115"/>
      <c r="G70" s="115"/>
      <c r="H70" s="115"/>
      <c r="I70" s="523"/>
      <c r="J70" s="523"/>
      <c r="K70" s="115"/>
      <c r="L70" s="524"/>
      <c r="M70" s="524"/>
      <c r="N70" s="524"/>
      <c r="O70" s="524"/>
      <c r="P70" s="524"/>
      <c r="Q70" s="524"/>
      <c r="R70" s="524"/>
      <c r="S70" s="525"/>
      <c r="T70" s="526"/>
      <c r="U70" s="115"/>
      <c r="V70" s="526"/>
      <c r="W70" s="115"/>
      <c r="X70" s="115"/>
      <c r="Y70" s="115"/>
      <c r="Z70" s="527"/>
      <c r="AA70" s="527"/>
      <c r="AB70" s="15"/>
      <c r="AC70" s="88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526"/>
      <c r="BL70" s="526"/>
      <c r="BM70" s="526"/>
      <c r="BN70" s="526"/>
      <c r="BO70" s="526"/>
      <c r="BP70" s="526"/>
      <c r="BQ70" s="526"/>
      <c r="BR70" s="526"/>
      <c r="BS70" s="526"/>
      <c r="BT70" s="526"/>
      <c r="BU70" s="526"/>
      <c r="BV70" s="526"/>
      <c r="BW70" s="526"/>
      <c r="BX70" s="526"/>
      <c r="BY70" s="526"/>
      <c r="BZ70" s="526"/>
      <c r="CA70" s="526"/>
      <c r="CB70" s="526"/>
      <c r="CC70" s="526"/>
      <c r="CD70" s="526"/>
      <c r="CE70" s="526"/>
      <c r="CF70" s="526"/>
      <c r="CG70" s="526"/>
      <c r="CH70" s="526"/>
      <c r="CI70" s="526"/>
      <c r="CJ70" s="526"/>
      <c r="CK70" s="526"/>
      <c r="CL70" s="526"/>
      <c r="CM70" s="526"/>
      <c r="CN70" s="526"/>
      <c r="CO70" s="526"/>
      <c r="CP70" s="15"/>
      <c r="CQ70" s="15"/>
      <c r="CR70" s="15"/>
      <c r="CS70" s="15"/>
      <c r="CT70" s="88"/>
      <c r="CU70" s="88"/>
      <c r="CV70" s="88"/>
      <c r="CW70" s="15"/>
      <c r="CX70" s="22" t="str">
        <f t="array" ref="CX70">IFERROR(IF(CX39="h","h",INDEX($W$11:$W$25,SMALL(IF((Employee!C35&gt;=$L$11:$L$25)*(Employee!C35&lt;=$S$11:$S$25)*($CV$11:$CV$25),ROW($W$11:$W$25)-ROW(INDEX($W$11:$W$25,1,1))+1),1))),"")</f>
        <v/>
      </c>
      <c r="CY70" s="319" t="str">
        <f t="array" ref="CY70">IFERROR(IF(CY39="h","h",INDEX($W$11:$W$25,SMALL(IF((Employee!D35&gt;=$L$11:$L$25)*(Employee!D35&lt;=$S$11:$S$25)*($CV$11:$CV$25),ROW($W$11:$W$25)-ROW(INDEX($W$11:$W$25,1,1))+1),1))),"")</f>
        <v/>
      </c>
      <c r="CZ70" s="319" t="str">
        <f t="array" ref="CZ70">IFERROR(IF(CZ39="h","h",INDEX($W$11:$W$25,SMALL(IF((Employee!E35&gt;=$L$11:$L$25)*(Employee!E35&lt;=$S$11:$S$25)*($CV$11:$CV$25),ROW($W$11:$W$25)-ROW(INDEX($W$11:$W$25,1,1))+1),1))),"")</f>
        <v/>
      </c>
      <c r="DA70" s="320" t="str">
        <f t="array" ref="DA70">IFERROR(IF(DA39="h","h",INDEX($W$11:$W$25,SMALL(IF((Employee!F35&gt;=$L$11:$L$25)*(Employee!F35&lt;=$S$11:$S$25)*($CV$11:$CV$25),ROW($W$11:$W$25)-ROW(INDEX($W$11:$W$25,1,1))+1),1))),"")</f>
        <v/>
      </c>
      <c r="DB70" s="22" t="str">
        <f t="array" ref="DB70">IFERROR(IF(DB39="h","h",INDEX($W$11:$W$25,SMALL(IF((Employee!G35&gt;=$L$11:$L$25)*(Employee!G35&lt;=$S$11:$S$25)*($CV$11:$CV$25),ROW($W$11:$W$25)-ROW(INDEX($W$11:$W$25,1,1))+1),1))),"")</f>
        <v/>
      </c>
      <c r="DC70" s="22" t="str">
        <f t="array" ref="DC70">IFERROR(IF(DC39="h","h",INDEX($W$11:$W$25,SMALL(IF((Employee!H35&gt;=$L$11:$L$25)*(Employee!H35&lt;=$S$11:$S$25)*($CV$11:$CV$25),ROW($W$11:$W$25)-ROW(INDEX($W$11:$W$25,1,1))+1),1))),"")</f>
        <v/>
      </c>
      <c r="DD70" s="22" t="str">
        <f t="array" ref="DD70">IFERROR(IF(DD39="h","h",INDEX($W$11:$W$25,SMALL(IF((Employee!I35&gt;=$L$11:$L$25)*(Employee!I35&lt;=$S$11:$S$25)*($CV$11:$CV$25),ROW($W$11:$W$25)-ROW(INDEX($W$11:$W$25,1,1))+1),1))),"")</f>
        <v/>
      </c>
      <c r="DE70" s="21"/>
      <c r="DF70" s="22" t="str">
        <f t="array" ref="DF70">IFERROR(IF(DF39="h","h",INDEX($W$11:$W$25,SMALL(IF((Employee!K35&gt;=$L$11:$L$25)*(Employee!K35&lt;=$S$11:$S$25)*($CV$11:$CV$25),ROW($W$11:$W$25)-ROW(INDEX($W$11:$W$25,1,1))+1),1))),"")</f>
        <v/>
      </c>
      <c r="DG70" s="22" t="str">
        <f t="array" ref="DG70">IFERROR(IF(DG39="h","h",INDEX($W$11:$W$25,SMALL(IF((Employee!L35&gt;=$L$11:$L$25)*(Employee!L35&lt;=$S$11:$S$25)*($CV$11:$CV$25),ROW($W$11:$W$25)-ROW(INDEX($W$11:$W$25,1,1))+1),1))),"")</f>
        <v/>
      </c>
      <c r="DH70" s="22" t="str">
        <f t="array" ref="DH70">IFERROR(IF(DH39="h","h",INDEX($W$11:$W$25,SMALL(IF((Employee!M35&gt;=$L$11:$L$25)*(Employee!M35&lt;=$S$11:$S$25)*($CV$11:$CV$25),ROW($W$11:$W$25)-ROW(INDEX($W$11:$W$25,1,1))+1),1))),"")</f>
        <v/>
      </c>
      <c r="DI70" s="22" t="str">
        <f t="array" ref="DI70">IFERROR(IF(DI39="h","h",INDEX($W$11:$W$25,SMALL(IF((Employee!N35&gt;=$L$11:$L$25)*(Employee!N35&lt;=$S$11:$S$25)*($CV$11:$CV$25),ROW($W$11:$W$25)-ROW(INDEX($W$11:$W$25,1,1))+1),1))),"")</f>
        <v/>
      </c>
      <c r="DJ70" s="22" t="str">
        <f t="array" ref="DJ70">IFERROR(IF(DJ39="h","h",INDEX($W$11:$W$25,SMALL(IF((Employee!O35&gt;=$L$11:$L$25)*(Employee!O35&lt;=$S$11:$S$25)*($CV$11:$CV$25),ROW($W$11:$W$25)-ROW(INDEX($W$11:$W$25,1,1))+1),1))),"")</f>
        <v/>
      </c>
      <c r="DK70" s="22" t="str">
        <f t="array" ref="DK70">IFERROR(IF(DK39="h","h",INDEX($W$11:$W$25,SMALL(IF((Employee!P35&gt;=$L$11:$L$25)*(Employee!P35&lt;=$S$11:$S$25)*($CV$11:$CV$25),ROW($W$11:$W$25)-ROW(INDEX($W$11:$W$25,1,1))+1),1))),"")</f>
        <v>h</v>
      </c>
      <c r="DL70" s="22" t="str">
        <f t="array" ref="DL70">IFERROR(IF(DL39="h","h",INDEX($W$11:$W$25,SMALL(IF((Employee!Q35&gt;=$L$11:$L$25)*(Employee!Q35&lt;=$S$11:$S$25)*($CV$11:$CV$25),ROW($W$11:$W$25)-ROW(INDEX($W$11:$W$25,1,1))+1),1))),"")</f>
        <v>h</v>
      </c>
      <c r="DM70" s="21"/>
      <c r="DN70" s="22" t="str">
        <f t="array" ref="DN70">IFERROR(IF(DN39="h","h",INDEX($W$11:$W$25,SMALL(IF((Employee!S35&gt;=$L$11:$L$25)*(Employee!S35&lt;=$S$11:$S$25)*($CV$11:$CV$25),ROW($W$11:$W$25)-ROW(INDEX($W$11:$W$25,1,1))+1),1))),"")</f>
        <v/>
      </c>
      <c r="DO70" s="22" t="str">
        <f t="array" ref="DO70">IFERROR(IF(DO39="h","h",INDEX($W$11:$W$25,SMALL(IF((Employee!T35&gt;=$L$11:$L$25)*(Employee!T35&lt;=$S$11:$S$25)*($CV$11:$CV$25),ROW($W$11:$W$25)-ROW(INDEX($W$11:$W$25,1,1))+1),1))),"")</f>
        <v/>
      </c>
      <c r="DP70" s="22" t="str">
        <f t="array" ref="DP70">IFERROR(IF(DP39="h","h",INDEX($W$11:$W$25,SMALL(IF((Employee!U35&gt;=$L$11:$L$25)*(Employee!U35&lt;=$S$11:$S$25)*($CV$11:$CV$25),ROW($W$11:$W$25)-ROW(INDEX($W$11:$W$25,1,1))+1),1))),"")</f>
        <v/>
      </c>
      <c r="DQ70" s="22" t="str">
        <f t="array" ref="DQ70">IFERROR(IF(DQ39="h","h",INDEX($W$11:$W$25,SMALL(IF((Employee!V35&gt;=$L$11:$L$25)*(Employee!V35&lt;=$S$11:$S$25)*($CV$11:$CV$25),ROW($W$11:$W$25)-ROW(INDEX($W$11:$W$25,1,1))+1),1))),"")</f>
        <v/>
      </c>
      <c r="DR70" s="22" t="str">
        <f t="array" ref="DR70">IFERROR(IF(DR39="h","h",INDEX($W$11:$W$25,SMALL(IF((Employee!W35&gt;=$L$11:$L$25)*(Employee!W35&lt;=$S$11:$S$25)*($CV$11:$CV$25),ROW($W$11:$W$25)-ROW(INDEX($W$11:$W$25,1,1))+1),1))),"")</f>
        <v/>
      </c>
      <c r="DS70" s="22" t="str">
        <f t="array" ref="DS70">IFERROR(IF(DS39="h","h",INDEX($W$11:$W$25,SMALL(IF((Employee!X35&gt;=$L$11:$L$25)*(Employee!X35&lt;=$S$11:$S$25)*($CV$11:$CV$25),ROW($W$11:$W$25)-ROW(INDEX($W$11:$W$25,1,1))+1),1))),"")</f>
        <v/>
      </c>
      <c r="DT70" s="22" t="str">
        <f t="array" ref="DT70">IFERROR(IF(DT39="h","h",INDEX($W$11:$W$25,SMALL(IF((Employee!Y35&gt;=$L$11:$L$25)*(Employee!Y35&lt;=$S$11:$S$25)*($CV$11:$CV$25),ROW($W$11:$W$25)-ROW(INDEX($W$11:$W$25,1,1))+1),1))),"")</f>
        <v/>
      </c>
      <c r="DU70" s="5"/>
      <c r="DV70" s="22" t="str">
        <f t="array" ref="DV70">IFERROR(IF(DV39="h","h",INDEX($W$11:$W$25,SMALL(IF((Employee!AA35&gt;=$L$11:$L$25)*(Employee!AA35&lt;=$S$11:$S$25)*($CV$11:$CV$25),ROW($W$11:$W$25)-ROW(INDEX($W$11:$W$25,1,1))+1),1))),"")</f>
        <v>h</v>
      </c>
      <c r="DW70" s="22" t="str">
        <f t="array" ref="DW70">IFERROR(IF(DW39="h","h",INDEX($W$11:$W$25,SMALL(IF((Employee!AB35&gt;=$L$11:$L$25)*(Employee!AB35&lt;=$S$11:$S$25)*($CV$11:$CV$25),ROW($W$11:$W$25)-ROW(INDEX($W$11:$W$25,1,1))+1),1))),"")</f>
        <v/>
      </c>
      <c r="DX70" s="22" t="str">
        <f t="array" ref="DX70">IFERROR(IF(DX39="h","h",INDEX($W$11:$W$25,SMALL(IF((Employee!AC35&gt;=$L$11:$L$25)*(Employee!AC35&lt;=$S$11:$S$25)*($CV$11:$CV$25),ROW($W$11:$W$25)-ROW(INDEX($W$11:$W$25,1,1))+1),1))),"")</f>
        <v/>
      </c>
      <c r="DY70" s="22" t="str">
        <f t="array" ref="DY70">IFERROR(IF(DY39="h","h",INDEX($W$11:$W$25,SMALL(IF((Employee!AD35&gt;=$L$11:$L$25)*(Employee!AD35&lt;=$S$11:$S$25)*($CV$11:$CV$25),ROW($W$11:$W$25)-ROW(INDEX($W$11:$W$25,1,1))+1),1))),"")</f>
        <v/>
      </c>
      <c r="DZ70" s="22" t="str">
        <f t="array" ref="DZ70">IFERROR(IF(DZ39="h","h",INDEX($W$11:$W$25,SMALL(IF((Employee!AE35&gt;=$L$11:$L$25)*(Employee!AE35&lt;=$S$11:$S$25)*($CV$11:$CV$25),ROW($W$11:$W$25)-ROW(INDEX($W$11:$W$25,1,1))+1),1))),"")</f>
        <v/>
      </c>
      <c r="EA70" s="22" t="str">
        <f t="array" ref="EA70">IFERROR(IF(EA39="h","h",INDEX($W$11:$W$25,SMALL(IF((Employee!AF35&gt;=$L$11:$L$25)*(Employee!AF35&lt;=$S$11:$S$25)*($CV$11:$CV$25),ROW($W$11:$W$25)-ROW(INDEX($W$11:$W$25,1,1))+1),1))),"")</f>
        <v>h</v>
      </c>
      <c r="EB70" s="22" t="str">
        <f t="array" ref="EB70">IFERROR(IF(EB39="h","h",INDEX($W$11:$W$25,SMALL(IF((Employee!AG35&gt;=$L$11:$L$25)*(Employee!AG35&lt;=$S$11:$S$25)*($CV$11:$CV$25),ROW($W$11:$W$25)-ROW(INDEX($W$11:$W$25,1,1))+1),1))),"")</f>
        <v/>
      </c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88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15"/>
      <c r="FC70" s="15"/>
      <c r="FD70" s="15"/>
      <c r="FE70" s="15"/>
      <c r="FF70" s="15"/>
      <c r="FG70" s="15"/>
      <c r="FH70" s="15"/>
      <c r="FI70" s="15"/>
      <c r="FJ70" s="15"/>
    </row>
    <row r="71" spans="2:166" ht="15" customHeight="1" x14ac:dyDescent="0.25">
      <c r="B71" s="88"/>
      <c r="C71" s="88"/>
      <c r="D71" s="115"/>
      <c r="E71" s="115"/>
      <c r="F71" s="115"/>
      <c r="G71" s="115"/>
      <c r="H71" s="115"/>
      <c r="I71" s="523"/>
      <c r="J71" s="523"/>
      <c r="K71" s="115"/>
      <c r="L71" s="524"/>
      <c r="M71" s="524"/>
      <c r="N71" s="524"/>
      <c r="O71" s="524"/>
      <c r="P71" s="524"/>
      <c r="Q71" s="524"/>
      <c r="R71" s="524"/>
      <c r="S71" s="525"/>
      <c r="T71" s="526"/>
      <c r="U71" s="115"/>
      <c r="V71" s="526"/>
      <c r="W71" s="115"/>
      <c r="X71" s="115"/>
      <c r="Y71" s="115"/>
      <c r="Z71" s="527"/>
      <c r="AA71" s="527"/>
      <c r="AB71" s="15"/>
      <c r="AC71" s="88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526"/>
      <c r="BL71" s="526"/>
      <c r="BM71" s="526"/>
      <c r="BN71" s="526"/>
      <c r="BO71" s="526"/>
      <c r="BP71" s="526"/>
      <c r="BQ71" s="526"/>
      <c r="BR71" s="526"/>
      <c r="BS71" s="526"/>
      <c r="BT71" s="526"/>
      <c r="BU71" s="526"/>
      <c r="BV71" s="526"/>
      <c r="BW71" s="526"/>
      <c r="BX71" s="526"/>
      <c r="BY71" s="526"/>
      <c r="BZ71" s="526"/>
      <c r="CA71" s="526"/>
      <c r="CB71" s="526"/>
      <c r="CC71" s="526"/>
      <c r="CD71" s="526"/>
      <c r="CE71" s="526"/>
      <c r="CF71" s="526"/>
      <c r="CG71" s="526"/>
      <c r="CH71" s="526"/>
      <c r="CI71" s="526"/>
      <c r="CJ71" s="526"/>
      <c r="CK71" s="526"/>
      <c r="CL71" s="526"/>
      <c r="CM71" s="526"/>
      <c r="CN71" s="526"/>
      <c r="CO71" s="526"/>
      <c r="CP71" s="15"/>
      <c r="CQ71" s="15"/>
      <c r="CR71" s="15"/>
      <c r="CS71" s="15"/>
      <c r="CT71" s="88"/>
      <c r="CU71" s="88"/>
      <c r="CV71" s="88"/>
      <c r="CW71" s="15"/>
      <c r="CX71" s="23" t="str">
        <f t="array" ref="CX71">IFERROR(IF(CX40="h","h",INDEX($W$11:$W$25,SMALL(IF((Employee!C36&gt;=$L$11:$L$25)*(Employee!C36&lt;=$S$11:$S$25)*($CV$11:$CV$25),ROW($W$11:$W$25)-ROW(INDEX($W$11:$W$25,1,1))+1),1))),"")</f>
        <v/>
      </c>
      <c r="CY71" s="321" t="str">
        <f t="array" ref="CY71">IFERROR(IF(CY40="h","h",INDEX($W$11:$W$25,SMALL(IF((Employee!D36&gt;=$L$11:$L$25)*(Employee!D36&lt;=$S$11:$S$25)*($CV$11:$CV$25),ROW($W$11:$W$25)-ROW(INDEX($W$11:$W$25,1,1))+1),1))),"")</f>
        <v/>
      </c>
      <c r="CZ71" s="321" t="str">
        <f t="array" ref="CZ71">IFERROR(IF(CZ40="h","h",INDEX($W$11:$W$25,SMALL(IF((Employee!E36&gt;=$L$11:$L$25)*(Employee!E36&lt;=$S$11:$S$25)*($CV$11:$CV$25),ROW($W$11:$W$25)-ROW(INDEX($W$11:$W$25,1,1))+1),1))),"")</f>
        <v/>
      </c>
      <c r="DA71" s="322" t="str">
        <f t="array" ref="DA71">IFERROR(IF(DA40="h","h",INDEX($W$11:$W$25,SMALL(IF((Employee!F36&gt;=$L$11:$L$25)*(Employee!F36&lt;=$S$11:$S$25)*($CV$11:$CV$25),ROW($W$11:$W$25)-ROW(INDEX($W$11:$W$25,1,1))+1),1))),"")</f>
        <v/>
      </c>
      <c r="DB71" s="23" t="str">
        <f t="array" ref="DB71">IFERROR(IF(DB40="h","h",INDEX($W$11:$W$25,SMALL(IF((Employee!G36&gt;=$L$11:$L$25)*(Employee!G36&lt;=$S$11:$S$25)*($CV$11:$CV$25),ROW($W$11:$W$25)-ROW(INDEX($W$11:$W$25,1,1))+1),1))),"")</f>
        <v/>
      </c>
      <c r="DC71" s="23" t="str">
        <f t="array" ref="DC71">IFERROR(IF(DC40="h","h",INDEX($W$11:$W$25,SMALL(IF((Employee!H36&gt;=$L$11:$L$25)*(Employee!H36&lt;=$S$11:$S$25)*($CV$11:$CV$25),ROW($W$11:$W$25)-ROW(INDEX($W$11:$W$25,1,1))+1),1))),"")</f>
        <v/>
      </c>
      <c r="DD71" s="23" t="str">
        <f t="array" ref="DD71">IFERROR(IF(DD40="h","h",INDEX($W$11:$W$25,SMALL(IF((Employee!I36&gt;=$L$11:$L$25)*(Employee!I36&lt;=$S$11:$S$25)*($CV$11:$CV$25),ROW($W$11:$W$25)-ROW(INDEX($W$11:$W$25,1,1))+1),1))),"")</f>
        <v/>
      </c>
      <c r="DE71" s="21"/>
      <c r="DF71" s="23" t="str">
        <f t="array" ref="DF71">IFERROR(IF(DF40="h","h",INDEX($W$11:$W$25,SMALL(IF((Employee!K36&gt;=$L$11:$L$25)*(Employee!K36&lt;=$S$11:$S$25)*($CV$11:$CV$25),ROW($W$11:$W$25)-ROW(INDEX($W$11:$W$25,1,1))+1),1))),"")</f>
        <v/>
      </c>
      <c r="DG71" s="23" t="str">
        <f t="array" ref="DG71">IFERROR(IF(DG40="h","h",INDEX($W$11:$W$25,SMALL(IF((Employee!L36&gt;=$L$11:$L$25)*(Employee!L36&lt;=$S$11:$S$25)*($CV$11:$CV$25),ROW($W$11:$W$25)-ROW(INDEX($W$11:$W$25,1,1))+1),1))),"")</f>
        <v/>
      </c>
      <c r="DH71" s="23" t="str">
        <f t="array" ref="DH71">IFERROR(IF(DH40="h","h",INDEX($W$11:$W$25,SMALL(IF((Employee!M36&gt;=$L$11:$L$25)*(Employee!M36&lt;=$S$11:$S$25)*($CV$11:$CV$25),ROW($W$11:$W$25)-ROW(INDEX($W$11:$W$25,1,1))+1),1))),"")</f>
        <v/>
      </c>
      <c r="DI71" s="23" t="str">
        <f t="array" ref="DI71">IFERROR(IF(DI40="h","h",INDEX($W$11:$W$25,SMALL(IF((Employee!N36&gt;=$L$11:$L$25)*(Employee!N36&lt;=$S$11:$S$25)*($CV$11:$CV$25),ROW($W$11:$W$25)-ROW(INDEX($W$11:$W$25,1,1))+1),1))),"")</f>
        <v/>
      </c>
      <c r="DJ71" s="23" t="str">
        <f t="array" ref="DJ71">IFERROR(IF(DJ40="h","h",INDEX($W$11:$W$25,SMALL(IF((Employee!O36&gt;=$L$11:$L$25)*(Employee!O36&lt;=$S$11:$S$25)*($CV$11:$CV$25),ROW($W$11:$W$25)-ROW(INDEX($W$11:$W$25,1,1))+1),1))),"")</f>
        <v/>
      </c>
      <c r="DK71" s="23" t="str">
        <f t="array" ref="DK71">IFERROR(IF(DK40="h","h",INDEX($W$11:$W$25,SMALL(IF((Employee!P36&gt;=$L$11:$L$25)*(Employee!P36&lt;=$S$11:$S$25)*($CV$11:$CV$25),ROW($W$11:$W$25)-ROW(INDEX($W$11:$W$25,1,1))+1),1))),"")</f>
        <v/>
      </c>
      <c r="DL71" s="23" t="str">
        <f t="array" ref="DL71">IFERROR(IF(DL40="h","h",INDEX($W$11:$W$25,SMALL(IF((Employee!Q36&gt;=$L$11:$L$25)*(Employee!Q36&lt;=$S$11:$S$25)*($CV$11:$CV$25),ROW($W$11:$W$25)-ROW(INDEX($W$11:$W$25,1,1))+1),1))),"")</f>
        <v/>
      </c>
      <c r="DM71" s="21"/>
      <c r="DN71" s="23" t="str">
        <f t="array" ref="DN71">IFERROR(IF(DN40="h","h",INDEX($W$11:$W$25,SMALL(IF((Employee!S36&gt;=$L$11:$L$25)*(Employee!S36&lt;=$S$11:$S$25)*($CV$11:$CV$25),ROW($W$11:$W$25)-ROW(INDEX($W$11:$W$25,1,1))+1),1))),"")</f>
        <v/>
      </c>
      <c r="DO71" s="23" t="str">
        <f t="array" ref="DO71">IFERROR(IF(DO40="h","h",INDEX($W$11:$W$25,SMALL(IF((Employee!T36&gt;=$L$11:$L$25)*(Employee!T36&lt;=$S$11:$S$25)*($CV$11:$CV$25),ROW($W$11:$W$25)-ROW(INDEX($W$11:$W$25,1,1))+1),1))),"")</f>
        <v/>
      </c>
      <c r="DP71" s="23" t="str">
        <f t="array" ref="DP71">IFERROR(IF(DP40="h","h",INDEX($W$11:$W$25,SMALL(IF((Employee!U36&gt;=$L$11:$L$25)*(Employee!U36&lt;=$S$11:$S$25)*($CV$11:$CV$25),ROW($W$11:$W$25)-ROW(INDEX($W$11:$W$25,1,1))+1),1))),"")</f>
        <v/>
      </c>
      <c r="DQ71" s="23" t="str">
        <f t="array" ref="DQ71">IFERROR(IF(DQ40="h","h",INDEX($W$11:$W$25,SMALL(IF((Employee!V36&gt;=$L$11:$L$25)*(Employee!V36&lt;=$S$11:$S$25)*($CV$11:$CV$25),ROW($W$11:$W$25)-ROW(INDEX($W$11:$W$25,1,1))+1),1))),"")</f>
        <v/>
      </c>
      <c r="DR71" s="23" t="str">
        <f t="array" ref="DR71">IFERROR(IF(DR40="h","h",INDEX($W$11:$W$25,SMALL(IF((Employee!W36&gt;=$L$11:$L$25)*(Employee!W36&lt;=$S$11:$S$25)*($CV$11:$CV$25),ROW($W$11:$W$25)-ROW(INDEX($W$11:$W$25,1,1))+1),1))),"")</f>
        <v/>
      </c>
      <c r="DS71" s="23" t="str">
        <f t="array" ref="DS71">IFERROR(IF(DS40="h","h",INDEX($W$11:$W$25,SMALL(IF((Employee!X36&gt;=$L$11:$L$25)*(Employee!X36&lt;=$S$11:$S$25)*($CV$11:$CV$25),ROW($W$11:$W$25)-ROW(INDEX($W$11:$W$25,1,1))+1),1))),"")</f>
        <v/>
      </c>
      <c r="DT71" s="23" t="str">
        <f t="array" ref="DT71">IFERROR(IF(DT40="h","h",INDEX($W$11:$W$25,SMALL(IF((Employee!Y36&gt;=$L$11:$L$25)*(Employee!Y36&lt;=$S$11:$S$25)*($CV$11:$CV$25),ROW($W$11:$W$25)-ROW(INDEX($W$11:$W$25,1,1))+1),1))),"")</f>
        <v/>
      </c>
      <c r="DU71" s="21"/>
      <c r="DV71" s="23" t="str">
        <f t="array" ref="DV71">IFERROR(IF(DV40="h","h",INDEX($W$11:$W$25,SMALL(IF((Employee!AA36&gt;=$L$11:$L$25)*(Employee!AA36&lt;=$S$11:$S$25)*($CV$11:$CV$25),ROW($W$11:$W$25)-ROW(INDEX($W$11:$W$25,1,1))+1),1))),"")</f>
        <v/>
      </c>
      <c r="DW71" s="23" t="str">
        <f t="array" ref="DW71">IFERROR(IF(DW40="h","h",INDEX($W$11:$W$25,SMALL(IF((Employee!AB36&gt;=$L$11:$L$25)*(Employee!AB36&lt;=$S$11:$S$25)*($CV$11:$CV$25),ROW($W$11:$W$25)-ROW(INDEX($W$11:$W$25,1,1))+1),1))),"")</f>
        <v/>
      </c>
      <c r="DX71" s="23" t="str">
        <f t="array" ref="DX71">IFERROR(IF(DX40="h","h",INDEX($W$11:$W$25,SMALL(IF((Employee!AC36&gt;=$L$11:$L$25)*(Employee!AC36&lt;=$S$11:$S$25)*($CV$11:$CV$25),ROW($W$11:$W$25)-ROW(INDEX($W$11:$W$25,1,1))+1),1))),"")</f>
        <v/>
      </c>
      <c r="DY71" s="23" t="str">
        <f t="array" ref="DY71">IFERROR(IF(DY40="h","h",INDEX($W$11:$W$25,SMALL(IF((Employee!AD36&gt;=$L$11:$L$25)*(Employee!AD36&lt;=$S$11:$S$25)*($CV$11:$CV$25),ROW($W$11:$W$25)-ROW(INDEX($W$11:$W$25,1,1))+1),1))),"")</f>
        <v/>
      </c>
      <c r="DZ71" s="23" t="str">
        <f t="array" ref="DZ71">IFERROR(IF(DZ40="h","h",INDEX($W$11:$W$25,SMALL(IF((Employee!AE36&gt;=$L$11:$L$25)*(Employee!AE36&lt;=$S$11:$S$25)*($CV$11:$CV$25),ROW($W$11:$W$25)-ROW(INDEX($W$11:$W$25,1,1))+1),1))),"")</f>
        <v/>
      </c>
      <c r="EA71" s="23" t="str">
        <f t="array" ref="EA71">IFERROR(IF(EA40="h","h",INDEX($W$11:$W$25,SMALL(IF((Employee!AF36&gt;=$L$11:$L$25)*(Employee!AF36&lt;=$S$11:$S$25)*($CV$11:$CV$25),ROW($W$11:$W$25)-ROW(INDEX($W$11:$W$25,1,1))+1),1))),"")</f>
        <v/>
      </c>
      <c r="EB71" s="23" t="str">
        <f t="array" ref="EB71">IFERROR(IF(EB40="h","h",INDEX($W$11:$W$25,SMALL(IF((Employee!AG36&gt;=$L$11:$L$25)*(Employee!AG36&lt;=$S$11:$S$25)*($CV$11:$CV$25),ROW($W$11:$W$25)-ROW(INDEX($W$11:$W$25,1,1))+1),1))),"")</f>
        <v/>
      </c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88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15"/>
      <c r="FC71" s="15"/>
      <c r="FD71" s="15"/>
      <c r="FE71" s="15"/>
      <c r="FF71" s="15"/>
      <c r="FG71" s="15"/>
      <c r="FH71" s="15"/>
      <c r="FI71" s="15"/>
      <c r="FJ71" s="15"/>
    </row>
    <row r="72" spans="2:166" ht="15" customHeight="1" x14ac:dyDescent="0.25">
      <c r="B72" s="88"/>
      <c r="C72" s="88"/>
      <c r="D72" s="115"/>
      <c r="E72" s="115"/>
      <c r="F72" s="115"/>
      <c r="G72" s="115"/>
      <c r="H72" s="115"/>
      <c r="I72" s="523"/>
      <c r="J72" s="523"/>
      <c r="K72" s="115"/>
      <c r="L72" s="524"/>
      <c r="M72" s="524"/>
      <c r="N72" s="524"/>
      <c r="O72" s="524"/>
      <c r="P72" s="524"/>
      <c r="Q72" s="524"/>
      <c r="R72" s="524"/>
      <c r="S72" s="525"/>
      <c r="T72" s="526"/>
      <c r="U72" s="115"/>
      <c r="V72" s="526"/>
      <c r="W72" s="115"/>
      <c r="X72" s="115"/>
      <c r="Y72" s="115"/>
      <c r="Z72" s="527"/>
      <c r="AA72" s="527"/>
      <c r="AB72" s="15"/>
      <c r="AC72" s="88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526"/>
      <c r="BL72" s="526"/>
      <c r="BM72" s="526"/>
      <c r="BN72" s="526"/>
      <c r="BO72" s="526"/>
      <c r="BP72" s="526"/>
      <c r="BQ72" s="526"/>
      <c r="BR72" s="526"/>
      <c r="BS72" s="526"/>
      <c r="BT72" s="526"/>
      <c r="BU72" s="526"/>
      <c r="BV72" s="526"/>
      <c r="BW72" s="526"/>
      <c r="BX72" s="526"/>
      <c r="BY72" s="526"/>
      <c r="BZ72" s="526"/>
      <c r="CA72" s="526"/>
      <c r="CB72" s="526"/>
      <c r="CC72" s="526"/>
      <c r="CD72" s="526"/>
      <c r="CE72" s="526"/>
      <c r="CF72" s="526"/>
      <c r="CG72" s="526"/>
      <c r="CH72" s="526"/>
      <c r="CI72" s="526"/>
      <c r="CJ72" s="526"/>
      <c r="CK72" s="526"/>
      <c r="CL72" s="526"/>
      <c r="CM72" s="526"/>
      <c r="CN72" s="526"/>
      <c r="CO72" s="526"/>
      <c r="CP72" s="15"/>
      <c r="CQ72" s="15"/>
      <c r="CR72" s="15"/>
      <c r="CS72" s="15"/>
      <c r="CT72" s="88"/>
      <c r="CU72" s="88"/>
      <c r="CV72" s="88"/>
      <c r="CW72" s="15"/>
      <c r="CX72" s="15"/>
      <c r="CY72" s="84"/>
      <c r="CZ72" s="84"/>
      <c r="DA72" s="84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15"/>
      <c r="FC72" s="15"/>
      <c r="FD72" s="15"/>
      <c r="FE72" s="15"/>
      <c r="FF72" s="15"/>
      <c r="FG72" s="15"/>
      <c r="FH72" s="15"/>
      <c r="FI72" s="15"/>
      <c r="FJ72" s="15"/>
    </row>
    <row r="73" spans="2:166" ht="15" customHeight="1" x14ac:dyDescent="0.25">
      <c r="B73" s="88"/>
      <c r="C73" s="88"/>
      <c r="D73" s="115"/>
      <c r="E73" s="115"/>
      <c r="F73" s="115"/>
      <c r="G73" s="115"/>
      <c r="H73" s="115"/>
      <c r="I73" s="523"/>
      <c r="J73" s="523"/>
      <c r="K73" s="115"/>
      <c r="L73" s="524"/>
      <c r="M73" s="524"/>
      <c r="N73" s="524"/>
      <c r="O73" s="524"/>
      <c r="P73" s="524"/>
      <c r="Q73" s="524"/>
      <c r="R73" s="524"/>
      <c r="S73" s="525"/>
      <c r="T73" s="526"/>
      <c r="U73" s="115"/>
      <c r="V73" s="526"/>
      <c r="W73" s="115"/>
      <c r="X73" s="115"/>
      <c r="Y73" s="115"/>
      <c r="Z73" s="527"/>
      <c r="AA73" s="527"/>
      <c r="AB73" s="15"/>
      <c r="AC73" s="88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526"/>
      <c r="BL73" s="526"/>
      <c r="BM73" s="526"/>
      <c r="BN73" s="526"/>
      <c r="BO73" s="526"/>
      <c r="BP73" s="526"/>
      <c r="BQ73" s="526"/>
      <c r="BR73" s="526"/>
      <c r="BS73" s="526"/>
      <c r="BT73" s="526"/>
      <c r="BU73" s="526"/>
      <c r="BV73" s="526"/>
      <c r="BW73" s="526"/>
      <c r="BX73" s="526"/>
      <c r="BY73" s="526"/>
      <c r="BZ73" s="526"/>
      <c r="CA73" s="526"/>
      <c r="CB73" s="526"/>
      <c r="CC73" s="526"/>
      <c r="CD73" s="526"/>
      <c r="CE73" s="526"/>
      <c r="CF73" s="526"/>
      <c r="CG73" s="526"/>
      <c r="CH73" s="526"/>
      <c r="CI73" s="526"/>
      <c r="CJ73" s="526"/>
      <c r="CK73" s="526"/>
      <c r="CL73" s="526"/>
      <c r="CM73" s="526"/>
      <c r="CN73" s="526"/>
      <c r="CO73" s="526"/>
      <c r="CP73" s="15"/>
      <c r="CQ73" s="15"/>
      <c r="CR73" s="15"/>
      <c r="CS73" s="15"/>
      <c r="CT73" s="88"/>
      <c r="CU73" s="88"/>
      <c r="CV73" s="88"/>
      <c r="CW73" s="15"/>
      <c r="CX73" s="15"/>
      <c r="CY73" s="88"/>
      <c r="CZ73" s="88"/>
      <c r="DA73" s="88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15"/>
      <c r="FC73" s="15"/>
      <c r="FD73" s="15"/>
      <c r="FE73" s="15"/>
      <c r="FF73" s="15"/>
      <c r="FG73" s="15"/>
      <c r="FH73" s="15"/>
      <c r="FI73" s="15"/>
      <c r="FJ73" s="15"/>
    </row>
    <row r="74" spans="2:166" ht="15" customHeight="1" x14ac:dyDescent="0.25">
      <c r="B74" s="88"/>
      <c r="C74" s="88"/>
      <c r="D74" s="115"/>
      <c r="E74" s="115"/>
      <c r="F74" s="115"/>
      <c r="G74" s="115"/>
      <c r="H74" s="115"/>
      <c r="I74" s="523"/>
      <c r="J74" s="523"/>
      <c r="K74" s="115"/>
      <c r="L74" s="524"/>
      <c r="M74" s="524"/>
      <c r="N74" s="524"/>
      <c r="O74" s="524"/>
      <c r="P74" s="524"/>
      <c r="Q74" s="524"/>
      <c r="R74" s="524"/>
      <c r="S74" s="525"/>
      <c r="T74" s="526"/>
      <c r="U74" s="115"/>
      <c r="V74" s="526"/>
      <c r="W74" s="115"/>
      <c r="X74" s="115"/>
      <c r="Y74" s="115"/>
      <c r="Z74" s="527"/>
      <c r="AA74" s="527"/>
      <c r="AB74" s="15"/>
      <c r="AC74" s="88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526"/>
      <c r="BL74" s="526"/>
      <c r="BM74" s="526"/>
      <c r="BN74" s="526"/>
      <c r="BO74" s="526"/>
      <c r="BP74" s="526"/>
      <c r="BQ74" s="526"/>
      <c r="BR74" s="526"/>
      <c r="BS74" s="526"/>
      <c r="BT74" s="526"/>
      <c r="BU74" s="526"/>
      <c r="BV74" s="526"/>
      <c r="BW74" s="526"/>
      <c r="BX74" s="526"/>
      <c r="BY74" s="526"/>
      <c r="BZ74" s="526"/>
      <c r="CA74" s="526"/>
      <c r="CB74" s="526"/>
      <c r="CC74" s="526"/>
      <c r="CD74" s="526"/>
      <c r="CE74" s="526"/>
      <c r="CF74" s="526"/>
      <c r="CG74" s="526"/>
      <c r="CH74" s="526"/>
      <c r="CI74" s="526"/>
      <c r="CJ74" s="526"/>
      <c r="CK74" s="526"/>
      <c r="CL74" s="526"/>
      <c r="CM74" s="526"/>
      <c r="CN74" s="526"/>
      <c r="CO74" s="526"/>
      <c r="CP74" s="15"/>
      <c r="CQ74" s="15"/>
      <c r="CR74" s="15"/>
      <c r="CS74" s="15"/>
      <c r="CT74" s="88"/>
      <c r="CU74" s="88"/>
      <c r="CV74" s="88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15"/>
      <c r="FC74" s="15"/>
      <c r="FD74" s="15"/>
      <c r="FE74" s="15"/>
      <c r="FF74" s="15"/>
      <c r="FG74" s="15"/>
      <c r="FH74" s="15"/>
      <c r="FI74" s="15"/>
      <c r="FJ74" s="15"/>
    </row>
    <row r="75" spans="2:166" ht="15" customHeight="1" x14ac:dyDescent="0.25">
      <c r="B75" s="88"/>
      <c r="C75" s="88"/>
      <c r="D75" s="115"/>
      <c r="E75" s="115"/>
      <c r="F75" s="115"/>
      <c r="G75" s="115"/>
      <c r="H75" s="115"/>
      <c r="I75" s="523"/>
      <c r="J75" s="523"/>
      <c r="K75" s="115"/>
      <c r="L75" s="524"/>
      <c r="M75" s="524"/>
      <c r="N75" s="524"/>
      <c r="O75" s="524"/>
      <c r="P75" s="524"/>
      <c r="Q75" s="524"/>
      <c r="R75" s="524"/>
      <c r="S75" s="525"/>
      <c r="T75" s="526"/>
      <c r="U75" s="115"/>
      <c r="V75" s="526"/>
      <c r="W75" s="115"/>
      <c r="X75" s="115"/>
      <c r="Y75" s="115"/>
      <c r="Z75" s="527"/>
      <c r="AA75" s="527"/>
      <c r="AB75" s="15"/>
      <c r="AC75" s="88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526"/>
      <c r="BL75" s="526"/>
      <c r="BM75" s="526"/>
      <c r="BN75" s="526"/>
      <c r="BO75" s="526"/>
      <c r="BP75" s="526"/>
      <c r="BQ75" s="526"/>
      <c r="BR75" s="526"/>
      <c r="BS75" s="526"/>
      <c r="BT75" s="526"/>
      <c r="BU75" s="526"/>
      <c r="BV75" s="526"/>
      <c r="BW75" s="526"/>
      <c r="BX75" s="526"/>
      <c r="BY75" s="526"/>
      <c r="BZ75" s="526"/>
      <c r="CA75" s="526"/>
      <c r="CB75" s="526"/>
      <c r="CC75" s="526"/>
      <c r="CD75" s="526"/>
      <c r="CE75" s="526"/>
      <c r="CF75" s="526"/>
      <c r="CG75" s="526"/>
      <c r="CH75" s="526"/>
      <c r="CI75" s="526"/>
      <c r="CJ75" s="526"/>
      <c r="CK75" s="526"/>
      <c r="CL75" s="526"/>
      <c r="CM75" s="526"/>
      <c r="CN75" s="526"/>
      <c r="CO75" s="526"/>
      <c r="CP75" s="15"/>
      <c r="CQ75" s="15"/>
      <c r="CR75" s="15"/>
      <c r="CS75" s="15"/>
      <c r="CT75" s="88"/>
      <c r="CU75" s="88"/>
      <c r="CV75" s="88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15"/>
      <c r="FC75" s="15"/>
      <c r="FD75" s="15"/>
      <c r="FE75" s="15"/>
      <c r="FF75" s="15"/>
      <c r="FG75" s="15"/>
      <c r="FH75" s="15"/>
      <c r="FI75" s="15"/>
      <c r="FJ75" s="15"/>
    </row>
    <row r="76" spans="2:166" ht="15" customHeight="1" x14ac:dyDescent="0.25">
      <c r="B76" s="88"/>
      <c r="C76" s="88"/>
      <c r="D76" s="115"/>
      <c r="E76" s="115"/>
      <c r="F76" s="115"/>
      <c r="G76" s="115"/>
      <c r="H76" s="115"/>
      <c r="I76" s="523"/>
      <c r="J76" s="523"/>
      <c r="K76" s="115"/>
      <c r="L76" s="524"/>
      <c r="M76" s="524"/>
      <c r="N76" s="524"/>
      <c r="O76" s="524"/>
      <c r="P76" s="524"/>
      <c r="Q76" s="524"/>
      <c r="R76" s="524"/>
      <c r="S76" s="525"/>
      <c r="T76" s="526"/>
      <c r="U76" s="115"/>
      <c r="V76" s="526"/>
      <c r="W76" s="115"/>
      <c r="X76" s="115"/>
      <c r="Y76" s="115"/>
      <c r="Z76" s="527"/>
      <c r="AA76" s="527"/>
      <c r="AB76" s="15"/>
      <c r="AC76" s="88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526"/>
      <c r="BL76" s="526"/>
      <c r="BM76" s="526"/>
      <c r="BN76" s="526"/>
      <c r="BO76" s="526"/>
      <c r="BP76" s="526"/>
      <c r="BQ76" s="526"/>
      <c r="BR76" s="526"/>
      <c r="BS76" s="526"/>
      <c r="BT76" s="526"/>
      <c r="BU76" s="526"/>
      <c r="BV76" s="526"/>
      <c r="BW76" s="526"/>
      <c r="BX76" s="526"/>
      <c r="BY76" s="526"/>
      <c r="BZ76" s="526"/>
      <c r="CA76" s="526"/>
      <c r="CB76" s="526"/>
      <c r="CC76" s="526"/>
      <c r="CD76" s="526"/>
      <c r="CE76" s="526"/>
      <c r="CF76" s="526"/>
      <c r="CG76" s="526"/>
      <c r="CH76" s="526"/>
      <c r="CI76" s="526"/>
      <c r="CJ76" s="526"/>
      <c r="CK76" s="526"/>
      <c r="CL76" s="526"/>
      <c r="CM76" s="526"/>
      <c r="CN76" s="526"/>
      <c r="CO76" s="526"/>
      <c r="CP76" s="15"/>
      <c r="CQ76" s="15"/>
      <c r="CR76" s="15"/>
      <c r="CS76" s="15"/>
      <c r="CT76" s="88"/>
      <c r="CU76" s="88"/>
      <c r="CV76" s="88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15"/>
      <c r="FC76" s="15"/>
      <c r="FD76" s="15"/>
      <c r="FE76" s="15"/>
      <c r="FF76" s="15"/>
      <c r="FG76" s="15"/>
      <c r="FH76" s="15"/>
      <c r="FI76" s="15"/>
      <c r="FJ76" s="15"/>
    </row>
    <row r="77" spans="2:166" ht="15" customHeight="1" x14ac:dyDescent="0.25">
      <c r="B77" s="88"/>
      <c r="C77" s="88"/>
      <c r="D77" s="115"/>
      <c r="E77" s="115"/>
      <c r="F77" s="115"/>
      <c r="G77" s="115"/>
      <c r="H77" s="115"/>
      <c r="I77" s="523"/>
      <c r="J77" s="523"/>
      <c r="K77" s="115"/>
      <c r="L77" s="524"/>
      <c r="M77" s="524"/>
      <c r="N77" s="524"/>
      <c r="O77" s="524"/>
      <c r="P77" s="524"/>
      <c r="Q77" s="524"/>
      <c r="R77" s="524"/>
      <c r="S77" s="525"/>
      <c r="T77" s="526"/>
      <c r="U77" s="115"/>
      <c r="V77" s="526"/>
      <c r="W77" s="115"/>
      <c r="X77" s="115"/>
      <c r="Y77" s="115"/>
      <c r="Z77" s="527"/>
      <c r="AA77" s="527"/>
      <c r="AB77" s="15"/>
      <c r="AC77" s="88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526"/>
      <c r="BL77" s="526"/>
      <c r="BM77" s="526"/>
      <c r="BN77" s="526"/>
      <c r="BO77" s="526"/>
      <c r="BP77" s="526"/>
      <c r="BQ77" s="526"/>
      <c r="BR77" s="526"/>
      <c r="BS77" s="526"/>
      <c r="BT77" s="526"/>
      <c r="BU77" s="526"/>
      <c r="BV77" s="526"/>
      <c r="BW77" s="526"/>
      <c r="BX77" s="526"/>
      <c r="BY77" s="526"/>
      <c r="BZ77" s="526"/>
      <c r="CA77" s="526"/>
      <c r="CB77" s="526"/>
      <c r="CC77" s="526"/>
      <c r="CD77" s="526"/>
      <c r="CE77" s="526"/>
      <c r="CF77" s="526"/>
      <c r="CG77" s="526"/>
      <c r="CH77" s="526"/>
      <c r="CI77" s="526"/>
      <c r="CJ77" s="526"/>
      <c r="CK77" s="526"/>
      <c r="CL77" s="526"/>
      <c r="CM77" s="526"/>
      <c r="CN77" s="526"/>
      <c r="CO77" s="526"/>
      <c r="CP77" s="15"/>
      <c r="CQ77" s="15"/>
      <c r="CR77" s="15"/>
      <c r="CS77" s="15"/>
      <c r="CT77" s="88"/>
      <c r="CU77" s="88"/>
      <c r="CV77" s="88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15"/>
      <c r="FC77" s="15"/>
      <c r="FD77" s="15"/>
      <c r="FE77" s="15"/>
      <c r="FF77" s="15"/>
      <c r="FG77" s="15"/>
      <c r="FH77" s="15"/>
      <c r="FI77" s="15"/>
      <c r="FJ77" s="15"/>
    </row>
    <row r="78" spans="2:166" ht="15" customHeight="1" x14ac:dyDescent="0.25">
      <c r="B78" s="88"/>
      <c r="C78" s="88"/>
      <c r="D78" s="115"/>
      <c r="E78" s="115"/>
      <c r="F78" s="115"/>
      <c r="G78" s="115"/>
      <c r="H78" s="115"/>
      <c r="I78" s="523"/>
      <c r="J78" s="523"/>
      <c r="K78" s="115"/>
      <c r="L78" s="524"/>
      <c r="M78" s="524"/>
      <c r="N78" s="524"/>
      <c r="O78" s="524"/>
      <c r="P78" s="524"/>
      <c r="Q78" s="524"/>
      <c r="R78" s="524"/>
      <c r="S78" s="525"/>
      <c r="T78" s="526"/>
      <c r="U78" s="115"/>
      <c r="V78" s="526"/>
      <c r="W78" s="115"/>
      <c r="X78" s="115"/>
      <c r="Y78" s="115"/>
      <c r="Z78" s="527"/>
      <c r="AA78" s="527"/>
      <c r="AB78" s="15"/>
      <c r="AC78" s="88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526"/>
      <c r="BL78" s="526"/>
      <c r="BM78" s="526"/>
      <c r="BN78" s="526"/>
      <c r="BO78" s="526"/>
      <c r="BP78" s="526"/>
      <c r="BQ78" s="526"/>
      <c r="BR78" s="526"/>
      <c r="BS78" s="526"/>
      <c r="BT78" s="526"/>
      <c r="BU78" s="526"/>
      <c r="BV78" s="526"/>
      <c r="BW78" s="526"/>
      <c r="BX78" s="526"/>
      <c r="BY78" s="526"/>
      <c r="BZ78" s="526"/>
      <c r="CA78" s="526"/>
      <c r="CB78" s="526"/>
      <c r="CC78" s="526"/>
      <c r="CD78" s="526"/>
      <c r="CE78" s="526"/>
      <c r="CF78" s="526"/>
      <c r="CG78" s="526"/>
      <c r="CH78" s="526"/>
      <c r="CI78" s="526"/>
      <c r="CJ78" s="526"/>
      <c r="CK78" s="526"/>
      <c r="CL78" s="526"/>
      <c r="CM78" s="526"/>
      <c r="CN78" s="526"/>
      <c r="CO78" s="526"/>
      <c r="CP78" s="15"/>
      <c r="CQ78" s="15"/>
      <c r="CR78" s="15"/>
      <c r="CS78" s="15"/>
      <c r="CT78" s="88"/>
      <c r="CU78" s="88"/>
      <c r="CV78" s="88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15"/>
      <c r="FC78" s="15"/>
      <c r="FD78" s="15"/>
      <c r="FE78" s="15"/>
      <c r="FF78" s="15"/>
      <c r="FG78" s="15"/>
      <c r="FH78" s="15"/>
      <c r="FI78" s="15"/>
      <c r="FJ78" s="15"/>
    </row>
    <row r="79" spans="2:166" ht="15" customHeight="1" x14ac:dyDescent="0.25">
      <c r="B79" s="88"/>
      <c r="C79" s="88"/>
      <c r="D79" s="115"/>
      <c r="E79" s="115"/>
      <c r="F79" s="115"/>
      <c r="G79" s="115"/>
      <c r="H79" s="115"/>
      <c r="I79" s="523"/>
      <c r="J79" s="523"/>
      <c r="K79" s="115"/>
      <c r="L79" s="524"/>
      <c r="M79" s="524"/>
      <c r="N79" s="524"/>
      <c r="O79" s="524"/>
      <c r="P79" s="524"/>
      <c r="Q79" s="524"/>
      <c r="R79" s="524"/>
      <c r="S79" s="525"/>
      <c r="T79" s="526"/>
      <c r="U79" s="115"/>
      <c r="V79" s="526"/>
      <c r="W79" s="115"/>
      <c r="X79" s="115"/>
      <c r="Y79" s="115"/>
      <c r="Z79" s="527"/>
      <c r="AA79" s="527"/>
      <c r="AB79" s="15"/>
      <c r="AC79" s="88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526"/>
      <c r="BL79" s="526"/>
      <c r="BM79" s="526"/>
      <c r="BN79" s="526"/>
      <c r="BO79" s="526"/>
      <c r="BP79" s="526"/>
      <c r="BQ79" s="526"/>
      <c r="BR79" s="526"/>
      <c r="BS79" s="526"/>
      <c r="BT79" s="526"/>
      <c r="BU79" s="526"/>
      <c r="BV79" s="526"/>
      <c r="BW79" s="526"/>
      <c r="BX79" s="526"/>
      <c r="BY79" s="526"/>
      <c r="BZ79" s="526"/>
      <c r="CA79" s="526"/>
      <c r="CB79" s="526"/>
      <c r="CC79" s="526"/>
      <c r="CD79" s="526"/>
      <c r="CE79" s="526"/>
      <c r="CF79" s="526"/>
      <c r="CG79" s="526"/>
      <c r="CH79" s="526"/>
      <c r="CI79" s="526"/>
      <c r="CJ79" s="526"/>
      <c r="CK79" s="526"/>
      <c r="CL79" s="526"/>
      <c r="CM79" s="526"/>
      <c r="CN79" s="526"/>
      <c r="CO79" s="526"/>
      <c r="CP79" s="15"/>
      <c r="CQ79" s="15"/>
      <c r="CR79" s="15"/>
      <c r="CS79" s="15"/>
      <c r="CT79" s="88"/>
      <c r="CU79" s="88"/>
      <c r="CV79" s="88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88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15"/>
      <c r="FC79" s="15"/>
      <c r="FD79" s="15"/>
      <c r="FE79" s="15"/>
      <c r="FF79" s="15"/>
      <c r="FG79" s="15"/>
      <c r="FH79" s="15"/>
      <c r="FI79" s="15"/>
      <c r="FJ79" s="15"/>
    </row>
    <row r="80" spans="2:166" ht="15" customHeight="1" x14ac:dyDescent="0.25">
      <c r="B80" s="88"/>
      <c r="C80" s="88"/>
      <c r="D80" s="115"/>
      <c r="E80" s="115"/>
      <c r="F80" s="115"/>
      <c r="G80" s="115"/>
      <c r="H80" s="115"/>
      <c r="I80" s="523"/>
      <c r="J80" s="523"/>
      <c r="K80" s="115"/>
      <c r="L80" s="524"/>
      <c r="M80" s="524"/>
      <c r="N80" s="524"/>
      <c r="O80" s="524"/>
      <c r="P80" s="524"/>
      <c r="Q80" s="524"/>
      <c r="R80" s="524"/>
      <c r="S80" s="525"/>
      <c r="T80" s="526"/>
      <c r="U80" s="115"/>
      <c r="V80" s="526"/>
      <c r="W80" s="115"/>
      <c r="X80" s="115"/>
      <c r="Y80" s="115"/>
      <c r="Z80" s="527"/>
      <c r="AA80" s="527"/>
      <c r="AB80" s="15"/>
      <c r="AC80" s="88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526"/>
      <c r="BL80" s="526"/>
      <c r="BM80" s="526"/>
      <c r="BN80" s="526"/>
      <c r="BO80" s="526"/>
      <c r="BP80" s="526"/>
      <c r="BQ80" s="526"/>
      <c r="BR80" s="526"/>
      <c r="BS80" s="526"/>
      <c r="BT80" s="526"/>
      <c r="BU80" s="526"/>
      <c r="BV80" s="526"/>
      <c r="BW80" s="526"/>
      <c r="BX80" s="526"/>
      <c r="BY80" s="526"/>
      <c r="BZ80" s="526"/>
      <c r="CA80" s="526"/>
      <c r="CB80" s="526"/>
      <c r="CC80" s="526"/>
      <c r="CD80" s="526"/>
      <c r="CE80" s="526"/>
      <c r="CF80" s="526"/>
      <c r="CG80" s="526"/>
      <c r="CH80" s="526"/>
      <c r="CI80" s="526"/>
      <c r="CJ80" s="526"/>
      <c r="CK80" s="526"/>
      <c r="CL80" s="526"/>
      <c r="CM80" s="526"/>
      <c r="CN80" s="526"/>
      <c r="CO80" s="526"/>
      <c r="CP80" s="15"/>
      <c r="CQ80" s="15"/>
      <c r="CR80" s="15"/>
      <c r="CS80" s="15"/>
      <c r="CT80" s="88"/>
      <c r="CU80" s="88"/>
      <c r="CV80" s="88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88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15"/>
      <c r="FC80" s="15"/>
      <c r="FD80" s="15"/>
      <c r="FE80" s="15"/>
      <c r="FF80" s="15"/>
      <c r="FG80" s="15"/>
      <c r="FH80" s="15"/>
      <c r="FI80" s="15"/>
      <c r="FJ80" s="15"/>
    </row>
    <row r="81" spans="2:166" ht="15" customHeight="1" x14ac:dyDescent="0.25">
      <c r="B81" s="88"/>
      <c r="C81" s="88"/>
      <c r="D81" s="115"/>
      <c r="E81" s="115"/>
      <c r="F81" s="115"/>
      <c r="G81" s="115"/>
      <c r="H81" s="115"/>
      <c r="I81" s="523"/>
      <c r="J81" s="523"/>
      <c r="K81" s="115"/>
      <c r="L81" s="524"/>
      <c r="M81" s="524"/>
      <c r="N81" s="524"/>
      <c r="O81" s="524"/>
      <c r="P81" s="524"/>
      <c r="Q81" s="524"/>
      <c r="R81" s="524"/>
      <c r="S81" s="525"/>
      <c r="T81" s="526"/>
      <c r="U81" s="115"/>
      <c r="V81" s="526"/>
      <c r="W81" s="115"/>
      <c r="X81" s="115"/>
      <c r="Y81" s="115"/>
      <c r="Z81" s="527"/>
      <c r="AA81" s="527"/>
      <c r="AB81" s="15"/>
      <c r="AC81" s="88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526"/>
      <c r="BL81" s="526"/>
      <c r="BM81" s="526"/>
      <c r="BN81" s="526"/>
      <c r="BO81" s="526"/>
      <c r="BP81" s="526"/>
      <c r="BQ81" s="526"/>
      <c r="BR81" s="526"/>
      <c r="BS81" s="526"/>
      <c r="BT81" s="526"/>
      <c r="BU81" s="526"/>
      <c r="BV81" s="526"/>
      <c r="BW81" s="526"/>
      <c r="BX81" s="526"/>
      <c r="BY81" s="526"/>
      <c r="BZ81" s="526"/>
      <c r="CA81" s="526"/>
      <c r="CB81" s="526"/>
      <c r="CC81" s="526"/>
      <c r="CD81" s="526"/>
      <c r="CE81" s="526"/>
      <c r="CF81" s="526"/>
      <c r="CG81" s="526"/>
      <c r="CH81" s="526"/>
      <c r="CI81" s="526"/>
      <c r="CJ81" s="526"/>
      <c r="CK81" s="526"/>
      <c r="CL81" s="526"/>
      <c r="CM81" s="526"/>
      <c r="CN81" s="526"/>
      <c r="CO81" s="526"/>
      <c r="CP81" s="15"/>
      <c r="CQ81" s="15"/>
      <c r="CR81" s="15"/>
      <c r="CS81" s="15"/>
      <c r="CT81" s="88"/>
      <c r="CU81" s="88"/>
      <c r="CV81" s="88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88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15"/>
      <c r="FC81" s="15"/>
      <c r="FD81" s="15"/>
      <c r="FE81" s="15"/>
      <c r="FF81" s="15"/>
      <c r="FG81" s="15"/>
      <c r="FH81" s="15"/>
      <c r="FI81" s="15"/>
      <c r="FJ81" s="15"/>
    </row>
    <row r="82" spans="2:166" ht="15" customHeight="1" x14ac:dyDescent="0.25">
      <c r="B82" s="88"/>
      <c r="C82" s="88"/>
      <c r="D82" s="115"/>
      <c r="E82" s="115"/>
      <c r="F82" s="115"/>
      <c r="G82" s="115"/>
      <c r="H82" s="115"/>
      <c r="I82" s="523"/>
      <c r="J82" s="523"/>
      <c r="K82" s="115"/>
      <c r="L82" s="524"/>
      <c r="M82" s="524"/>
      <c r="N82" s="524"/>
      <c r="O82" s="524"/>
      <c r="P82" s="524"/>
      <c r="Q82" s="524"/>
      <c r="R82" s="524"/>
      <c r="S82" s="525"/>
      <c r="T82" s="526"/>
      <c r="U82" s="115"/>
      <c r="V82" s="526"/>
      <c r="W82" s="115"/>
      <c r="X82" s="115"/>
      <c r="Y82" s="115"/>
      <c r="Z82" s="527"/>
      <c r="AA82" s="527"/>
      <c r="AB82" s="15"/>
      <c r="AC82" s="88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526"/>
      <c r="BL82" s="526"/>
      <c r="BM82" s="526"/>
      <c r="BN82" s="526"/>
      <c r="BO82" s="526"/>
      <c r="BP82" s="526"/>
      <c r="BQ82" s="526"/>
      <c r="BR82" s="526"/>
      <c r="BS82" s="526"/>
      <c r="BT82" s="526"/>
      <c r="BU82" s="526"/>
      <c r="BV82" s="526"/>
      <c r="BW82" s="526"/>
      <c r="BX82" s="526"/>
      <c r="BY82" s="526"/>
      <c r="BZ82" s="526"/>
      <c r="CA82" s="526"/>
      <c r="CB82" s="526"/>
      <c r="CC82" s="526"/>
      <c r="CD82" s="526"/>
      <c r="CE82" s="526"/>
      <c r="CF82" s="526"/>
      <c r="CG82" s="526"/>
      <c r="CH82" s="526"/>
      <c r="CI82" s="526"/>
      <c r="CJ82" s="526"/>
      <c r="CK82" s="526"/>
      <c r="CL82" s="526"/>
      <c r="CM82" s="526"/>
      <c r="CN82" s="526"/>
      <c r="CO82" s="526"/>
      <c r="CP82" s="15"/>
      <c r="CQ82" s="15"/>
      <c r="CR82" s="15"/>
      <c r="CS82" s="15"/>
      <c r="CT82" s="88"/>
      <c r="CU82" s="88"/>
      <c r="CV82" s="88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88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15"/>
      <c r="FC82" s="15"/>
      <c r="FD82" s="15"/>
      <c r="FE82" s="15"/>
      <c r="FF82" s="15"/>
      <c r="FG82" s="15"/>
      <c r="FH82" s="15"/>
      <c r="FI82" s="15"/>
      <c r="FJ82" s="15"/>
    </row>
    <row r="83" spans="2:166" ht="15" customHeight="1" x14ac:dyDescent="0.25">
      <c r="B83" s="88"/>
      <c r="C83" s="88"/>
      <c r="D83" s="115"/>
      <c r="E83" s="115"/>
      <c r="F83" s="115"/>
      <c r="G83" s="115"/>
      <c r="H83" s="115"/>
      <c r="I83" s="523"/>
      <c r="J83" s="523"/>
      <c r="K83" s="115"/>
      <c r="L83" s="524"/>
      <c r="M83" s="524"/>
      <c r="N83" s="524"/>
      <c r="O83" s="524"/>
      <c r="P83" s="524"/>
      <c r="Q83" s="524"/>
      <c r="R83" s="524"/>
      <c r="S83" s="525"/>
      <c r="T83" s="526"/>
      <c r="U83" s="115"/>
      <c r="V83" s="526"/>
      <c r="W83" s="115"/>
      <c r="X83" s="115"/>
      <c r="Y83" s="115"/>
      <c r="Z83" s="527"/>
      <c r="AA83" s="527"/>
      <c r="AB83" s="15"/>
      <c r="AC83" s="88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526"/>
      <c r="BL83" s="526"/>
      <c r="BM83" s="526"/>
      <c r="BN83" s="526"/>
      <c r="BO83" s="526"/>
      <c r="BP83" s="526"/>
      <c r="BQ83" s="526"/>
      <c r="BR83" s="526"/>
      <c r="BS83" s="526"/>
      <c r="BT83" s="526"/>
      <c r="BU83" s="526"/>
      <c r="BV83" s="526"/>
      <c r="BW83" s="526"/>
      <c r="BX83" s="526"/>
      <c r="BY83" s="526"/>
      <c r="BZ83" s="526"/>
      <c r="CA83" s="526"/>
      <c r="CB83" s="526"/>
      <c r="CC83" s="526"/>
      <c r="CD83" s="526"/>
      <c r="CE83" s="526"/>
      <c r="CF83" s="526"/>
      <c r="CG83" s="526"/>
      <c r="CH83" s="526"/>
      <c r="CI83" s="526"/>
      <c r="CJ83" s="526"/>
      <c r="CK83" s="526"/>
      <c r="CL83" s="526"/>
      <c r="CM83" s="526"/>
      <c r="CN83" s="526"/>
      <c r="CO83" s="526"/>
      <c r="CP83" s="15"/>
      <c r="CQ83" s="15"/>
      <c r="CR83" s="15"/>
      <c r="CS83" s="15"/>
      <c r="CT83" s="88"/>
      <c r="CU83" s="88"/>
      <c r="CV83" s="88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88"/>
      <c r="EQ83" s="88"/>
      <c r="ER83" s="88"/>
      <c r="ES83" s="88"/>
      <c r="ET83" s="88"/>
      <c r="EU83" s="88"/>
      <c r="EV83" s="88"/>
      <c r="EW83" s="88"/>
      <c r="EX83" s="88"/>
      <c r="EY83" s="88"/>
      <c r="EZ83" s="88"/>
      <c r="FA83" s="88"/>
      <c r="FB83" s="15"/>
      <c r="FC83" s="15"/>
      <c r="FD83" s="15"/>
      <c r="FE83" s="15"/>
      <c r="FF83" s="15"/>
      <c r="FG83" s="15"/>
      <c r="FH83" s="15"/>
      <c r="FI83" s="15"/>
      <c r="FJ83" s="15"/>
    </row>
    <row r="84" spans="2:166" ht="15" customHeight="1" x14ac:dyDescent="0.25">
      <c r="B84" s="88"/>
      <c r="C84" s="88"/>
      <c r="D84" s="115"/>
      <c r="E84" s="115"/>
      <c r="F84" s="115"/>
      <c r="G84" s="115"/>
      <c r="H84" s="115"/>
      <c r="I84" s="523"/>
      <c r="J84" s="523"/>
      <c r="K84" s="115"/>
      <c r="L84" s="524"/>
      <c r="M84" s="524"/>
      <c r="N84" s="524"/>
      <c r="O84" s="524"/>
      <c r="P84" s="524"/>
      <c r="Q84" s="524"/>
      <c r="R84" s="524"/>
      <c r="S84" s="525"/>
      <c r="T84" s="526"/>
      <c r="U84" s="115"/>
      <c r="V84" s="526"/>
      <c r="W84" s="115"/>
      <c r="X84" s="115"/>
      <c r="Y84" s="115"/>
      <c r="Z84" s="527"/>
      <c r="AA84" s="527"/>
      <c r="AB84" s="15"/>
      <c r="AC84" s="88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526"/>
      <c r="BL84" s="526"/>
      <c r="BM84" s="526"/>
      <c r="BN84" s="526"/>
      <c r="BO84" s="526"/>
      <c r="BP84" s="526"/>
      <c r="BQ84" s="526"/>
      <c r="BR84" s="526"/>
      <c r="BS84" s="526"/>
      <c r="BT84" s="526"/>
      <c r="BU84" s="526"/>
      <c r="BV84" s="526"/>
      <c r="BW84" s="526"/>
      <c r="BX84" s="526"/>
      <c r="BY84" s="526"/>
      <c r="BZ84" s="526"/>
      <c r="CA84" s="526"/>
      <c r="CB84" s="526"/>
      <c r="CC84" s="526"/>
      <c r="CD84" s="526"/>
      <c r="CE84" s="526"/>
      <c r="CF84" s="526"/>
      <c r="CG84" s="526"/>
      <c r="CH84" s="526"/>
      <c r="CI84" s="526"/>
      <c r="CJ84" s="526"/>
      <c r="CK84" s="526"/>
      <c r="CL84" s="526"/>
      <c r="CM84" s="526"/>
      <c r="CN84" s="526"/>
      <c r="CO84" s="526"/>
      <c r="CP84" s="15"/>
      <c r="CQ84" s="15"/>
      <c r="CR84" s="15"/>
      <c r="CS84" s="15"/>
      <c r="CT84" s="88"/>
      <c r="CU84" s="88"/>
      <c r="CV84" s="88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15"/>
      <c r="FC84" s="15"/>
      <c r="FD84" s="15"/>
      <c r="FE84" s="15"/>
      <c r="FF84" s="15"/>
      <c r="FG84" s="15"/>
      <c r="FH84" s="15"/>
      <c r="FI84" s="15"/>
      <c r="FJ84" s="15"/>
    </row>
    <row r="85" spans="2:166" ht="15" customHeight="1" x14ac:dyDescent="0.25">
      <c r="B85" s="88"/>
      <c r="C85" s="88"/>
      <c r="D85" s="115"/>
      <c r="E85" s="115"/>
      <c r="F85" s="115"/>
      <c r="G85" s="115"/>
      <c r="H85" s="115"/>
      <c r="I85" s="523"/>
      <c r="J85" s="523"/>
      <c r="K85" s="115"/>
      <c r="L85" s="524"/>
      <c r="M85" s="524"/>
      <c r="N85" s="524"/>
      <c r="O85" s="524"/>
      <c r="P85" s="524"/>
      <c r="Q85" s="524"/>
      <c r="R85" s="524"/>
      <c r="S85" s="525"/>
      <c r="T85" s="526"/>
      <c r="U85" s="115"/>
      <c r="V85" s="526"/>
      <c r="W85" s="115"/>
      <c r="X85" s="115"/>
      <c r="Y85" s="115"/>
      <c r="Z85" s="527"/>
      <c r="AA85" s="527"/>
      <c r="AB85" s="15"/>
      <c r="AC85" s="88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526"/>
      <c r="BL85" s="526"/>
      <c r="BM85" s="526"/>
      <c r="BN85" s="526"/>
      <c r="BO85" s="526"/>
      <c r="BP85" s="526"/>
      <c r="BQ85" s="526"/>
      <c r="BR85" s="526"/>
      <c r="BS85" s="526"/>
      <c r="BT85" s="526"/>
      <c r="BU85" s="526"/>
      <c r="BV85" s="526"/>
      <c r="BW85" s="526"/>
      <c r="BX85" s="526"/>
      <c r="BY85" s="526"/>
      <c r="BZ85" s="526"/>
      <c r="CA85" s="526"/>
      <c r="CB85" s="526"/>
      <c r="CC85" s="526"/>
      <c r="CD85" s="526"/>
      <c r="CE85" s="526"/>
      <c r="CF85" s="526"/>
      <c r="CG85" s="526"/>
      <c r="CH85" s="526"/>
      <c r="CI85" s="526"/>
      <c r="CJ85" s="526"/>
      <c r="CK85" s="526"/>
      <c r="CL85" s="526"/>
      <c r="CM85" s="526"/>
      <c r="CN85" s="526"/>
      <c r="CO85" s="526"/>
      <c r="CP85" s="15"/>
      <c r="CQ85" s="15"/>
      <c r="CR85" s="15"/>
      <c r="CS85" s="15"/>
      <c r="CT85" s="88"/>
      <c r="CU85" s="88"/>
      <c r="CV85" s="88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88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15"/>
      <c r="FC85" s="15"/>
      <c r="FD85" s="15"/>
      <c r="FE85" s="15"/>
      <c r="FF85" s="15"/>
      <c r="FG85" s="15"/>
      <c r="FH85" s="15"/>
      <c r="FI85" s="15"/>
      <c r="FJ85" s="15"/>
    </row>
    <row r="86" spans="2:166" ht="15" customHeight="1" x14ac:dyDescent="0.25">
      <c r="B86" s="88"/>
      <c r="C86" s="88"/>
      <c r="D86" s="115"/>
      <c r="E86" s="115"/>
      <c r="F86" s="115"/>
      <c r="G86" s="115"/>
      <c r="H86" s="115"/>
      <c r="I86" s="523"/>
      <c r="J86" s="523"/>
      <c r="K86" s="115"/>
      <c r="L86" s="524"/>
      <c r="M86" s="524"/>
      <c r="N86" s="524"/>
      <c r="O86" s="524"/>
      <c r="P86" s="524"/>
      <c r="Q86" s="524"/>
      <c r="R86" s="524"/>
      <c r="S86" s="525"/>
      <c r="T86" s="526"/>
      <c r="U86" s="115"/>
      <c r="V86" s="526"/>
      <c r="W86" s="115"/>
      <c r="X86" s="115"/>
      <c r="Y86" s="115"/>
      <c r="Z86" s="527"/>
      <c r="AA86" s="527"/>
      <c r="AB86" s="15"/>
      <c r="AC86" s="88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526"/>
      <c r="BL86" s="526"/>
      <c r="BM86" s="526"/>
      <c r="BN86" s="526"/>
      <c r="BO86" s="526"/>
      <c r="BP86" s="526"/>
      <c r="BQ86" s="526"/>
      <c r="BR86" s="526"/>
      <c r="BS86" s="526"/>
      <c r="BT86" s="526"/>
      <c r="BU86" s="526"/>
      <c r="BV86" s="526"/>
      <c r="BW86" s="526"/>
      <c r="BX86" s="526"/>
      <c r="BY86" s="526"/>
      <c r="BZ86" s="526"/>
      <c r="CA86" s="526"/>
      <c r="CB86" s="526"/>
      <c r="CC86" s="526"/>
      <c r="CD86" s="526"/>
      <c r="CE86" s="526"/>
      <c r="CF86" s="526"/>
      <c r="CG86" s="526"/>
      <c r="CH86" s="526"/>
      <c r="CI86" s="526"/>
      <c r="CJ86" s="526"/>
      <c r="CK86" s="526"/>
      <c r="CL86" s="526"/>
      <c r="CM86" s="526"/>
      <c r="CN86" s="526"/>
      <c r="CO86" s="526"/>
      <c r="CP86" s="15"/>
      <c r="CQ86" s="15"/>
      <c r="CR86" s="15"/>
      <c r="CS86" s="15"/>
      <c r="CT86" s="88"/>
      <c r="CU86" s="88"/>
      <c r="CV86" s="88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88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15"/>
      <c r="FC86" s="15"/>
      <c r="FD86" s="15"/>
      <c r="FE86" s="15"/>
      <c r="FF86" s="15"/>
      <c r="FG86" s="15"/>
      <c r="FH86" s="15"/>
      <c r="FI86" s="15"/>
      <c r="FJ86" s="15"/>
    </row>
    <row r="87" spans="2:166" ht="15" customHeight="1" x14ac:dyDescent="0.25">
      <c r="B87" s="88"/>
      <c r="C87" s="88"/>
      <c r="D87" s="115"/>
      <c r="E87" s="115"/>
      <c r="F87" s="115"/>
      <c r="G87" s="115"/>
      <c r="H87" s="115"/>
      <c r="I87" s="523"/>
      <c r="J87" s="523"/>
      <c r="K87" s="115"/>
      <c r="L87" s="524"/>
      <c r="M87" s="524"/>
      <c r="N87" s="524"/>
      <c r="O87" s="524"/>
      <c r="P87" s="524"/>
      <c r="Q87" s="524"/>
      <c r="R87" s="524"/>
      <c r="S87" s="525"/>
      <c r="T87" s="526"/>
      <c r="U87" s="115"/>
      <c r="V87" s="526"/>
      <c r="W87" s="115"/>
      <c r="X87" s="115"/>
      <c r="Y87" s="115"/>
      <c r="Z87" s="527"/>
      <c r="AA87" s="527"/>
      <c r="AB87" s="15"/>
      <c r="AC87" s="88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526"/>
      <c r="BL87" s="526"/>
      <c r="BM87" s="526"/>
      <c r="BN87" s="526"/>
      <c r="BO87" s="526"/>
      <c r="BP87" s="526"/>
      <c r="BQ87" s="526"/>
      <c r="BR87" s="526"/>
      <c r="BS87" s="526"/>
      <c r="BT87" s="526"/>
      <c r="BU87" s="526"/>
      <c r="BV87" s="526"/>
      <c r="BW87" s="526"/>
      <c r="BX87" s="526"/>
      <c r="BY87" s="526"/>
      <c r="BZ87" s="526"/>
      <c r="CA87" s="526"/>
      <c r="CB87" s="526"/>
      <c r="CC87" s="526"/>
      <c r="CD87" s="526"/>
      <c r="CE87" s="526"/>
      <c r="CF87" s="526"/>
      <c r="CG87" s="526"/>
      <c r="CH87" s="526"/>
      <c r="CI87" s="526"/>
      <c r="CJ87" s="526"/>
      <c r="CK87" s="526"/>
      <c r="CL87" s="526"/>
      <c r="CM87" s="526"/>
      <c r="CN87" s="526"/>
      <c r="CO87" s="526"/>
      <c r="CP87" s="15"/>
      <c r="CQ87" s="15"/>
      <c r="CR87" s="15"/>
      <c r="CS87" s="15"/>
      <c r="CT87" s="88"/>
      <c r="CU87" s="88"/>
      <c r="CV87" s="88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88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15"/>
      <c r="FC87" s="15"/>
      <c r="FD87" s="15"/>
      <c r="FE87" s="15"/>
      <c r="FF87" s="15"/>
      <c r="FG87" s="15"/>
      <c r="FH87" s="15"/>
      <c r="FI87" s="15"/>
      <c r="FJ87" s="15"/>
    </row>
    <row r="88" spans="2:166" ht="15" customHeight="1" x14ac:dyDescent="0.25">
      <c r="B88" s="88"/>
      <c r="C88" s="88"/>
      <c r="D88" s="115"/>
      <c r="E88" s="115"/>
      <c r="F88" s="115"/>
      <c r="G88" s="115"/>
      <c r="H88" s="115"/>
      <c r="I88" s="523"/>
      <c r="J88" s="523"/>
      <c r="K88" s="115"/>
      <c r="L88" s="524"/>
      <c r="M88" s="524"/>
      <c r="N88" s="524"/>
      <c r="O88" s="524"/>
      <c r="P88" s="524"/>
      <c r="Q88" s="524"/>
      <c r="R88" s="524"/>
      <c r="S88" s="525"/>
      <c r="T88" s="526"/>
      <c r="U88" s="115"/>
      <c r="V88" s="526"/>
      <c r="W88" s="115"/>
      <c r="X88" s="115"/>
      <c r="Y88" s="115"/>
      <c r="Z88" s="527"/>
      <c r="AA88" s="527"/>
      <c r="AB88" s="15"/>
      <c r="AC88" s="88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526"/>
      <c r="BL88" s="526"/>
      <c r="BM88" s="526"/>
      <c r="BN88" s="526"/>
      <c r="BO88" s="526"/>
      <c r="BP88" s="526"/>
      <c r="BQ88" s="526"/>
      <c r="BR88" s="526"/>
      <c r="BS88" s="526"/>
      <c r="BT88" s="526"/>
      <c r="BU88" s="526"/>
      <c r="BV88" s="526"/>
      <c r="BW88" s="526"/>
      <c r="BX88" s="526"/>
      <c r="BY88" s="526"/>
      <c r="BZ88" s="526"/>
      <c r="CA88" s="526"/>
      <c r="CB88" s="526"/>
      <c r="CC88" s="526"/>
      <c r="CD88" s="526"/>
      <c r="CE88" s="526"/>
      <c r="CF88" s="526"/>
      <c r="CG88" s="526"/>
      <c r="CH88" s="526"/>
      <c r="CI88" s="526"/>
      <c r="CJ88" s="526"/>
      <c r="CK88" s="526"/>
      <c r="CL88" s="526"/>
      <c r="CM88" s="526"/>
      <c r="CN88" s="526"/>
      <c r="CO88" s="526"/>
      <c r="CP88" s="15"/>
      <c r="CQ88" s="15"/>
      <c r="CR88" s="15"/>
      <c r="CS88" s="15"/>
      <c r="CT88" s="88"/>
      <c r="CU88" s="88"/>
      <c r="CV88" s="88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88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15"/>
      <c r="FC88" s="15"/>
      <c r="FD88" s="15"/>
      <c r="FE88" s="15"/>
      <c r="FF88" s="15"/>
      <c r="FG88" s="15"/>
      <c r="FH88" s="15"/>
      <c r="FI88" s="15"/>
      <c r="FJ88" s="15"/>
    </row>
    <row r="89" spans="2:166" ht="15" customHeight="1" x14ac:dyDescent="0.25">
      <c r="B89" s="88"/>
      <c r="C89" s="88"/>
      <c r="D89" s="115"/>
      <c r="E89" s="115"/>
      <c r="F89" s="115"/>
      <c r="G89" s="115"/>
      <c r="H89" s="115"/>
      <c r="I89" s="523"/>
      <c r="J89" s="523"/>
      <c r="K89" s="115"/>
      <c r="L89" s="524"/>
      <c r="M89" s="524"/>
      <c r="N89" s="524"/>
      <c r="O89" s="524"/>
      <c r="P89" s="524"/>
      <c r="Q89" s="524"/>
      <c r="R89" s="524"/>
      <c r="S89" s="525"/>
      <c r="T89" s="526"/>
      <c r="U89" s="115"/>
      <c r="V89" s="526"/>
      <c r="W89" s="115"/>
      <c r="X89" s="115"/>
      <c r="Y89" s="115"/>
      <c r="Z89" s="527"/>
      <c r="AA89" s="527"/>
      <c r="AB89" s="15"/>
      <c r="AC89" s="88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526"/>
      <c r="BL89" s="526"/>
      <c r="BM89" s="526"/>
      <c r="BN89" s="526"/>
      <c r="BO89" s="526"/>
      <c r="BP89" s="526"/>
      <c r="BQ89" s="526"/>
      <c r="BR89" s="526"/>
      <c r="BS89" s="526"/>
      <c r="BT89" s="526"/>
      <c r="BU89" s="526"/>
      <c r="BV89" s="526"/>
      <c r="BW89" s="526"/>
      <c r="BX89" s="526"/>
      <c r="BY89" s="526"/>
      <c r="BZ89" s="526"/>
      <c r="CA89" s="526"/>
      <c r="CB89" s="526"/>
      <c r="CC89" s="526"/>
      <c r="CD89" s="526"/>
      <c r="CE89" s="526"/>
      <c r="CF89" s="526"/>
      <c r="CG89" s="526"/>
      <c r="CH89" s="526"/>
      <c r="CI89" s="526"/>
      <c r="CJ89" s="526"/>
      <c r="CK89" s="526"/>
      <c r="CL89" s="526"/>
      <c r="CM89" s="526"/>
      <c r="CN89" s="526"/>
      <c r="CO89" s="526"/>
      <c r="CP89" s="15"/>
      <c r="CQ89" s="15"/>
      <c r="CR89" s="15"/>
      <c r="CS89" s="15"/>
      <c r="CT89" s="88"/>
      <c r="CU89" s="88"/>
      <c r="CV89" s="88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88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15"/>
      <c r="FC89" s="15"/>
      <c r="FD89" s="15"/>
      <c r="FE89" s="15"/>
      <c r="FF89" s="15"/>
      <c r="FG89" s="15"/>
      <c r="FH89" s="15"/>
      <c r="FI89" s="15"/>
      <c r="FJ89" s="15"/>
    </row>
    <row r="90" spans="2:166" ht="15" customHeight="1" x14ac:dyDescent="0.25">
      <c r="B90" s="88"/>
      <c r="C90" s="88"/>
      <c r="D90" s="115"/>
      <c r="E90" s="115"/>
      <c r="F90" s="115"/>
      <c r="G90" s="115"/>
      <c r="H90" s="115"/>
      <c r="I90" s="523"/>
      <c r="J90" s="523"/>
      <c r="K90" s="115"/>
      <c r="L90" s="524"/>
      <c r="M90" s="524"/>
      <c r="N90" s="524"/>
      <c r="O90" s="524"/>
      <c r="P90" s="524"/>
      <c r="Q90" s="524"/>
      <c r="R90" s="524"/>
      <c r="S90" s="525"/>
      <c r="T90" s="526"/>
      <c r="U90" s="115"/>
      <c r="V90" s="526"/>
      <c r="W90" s="115"/>
      <c r="X90" s="115"/>
      <c r="Y90" s="115"/>
      <c r="Z90" s="527"/>
      <c r="AA90" s="527"/>
      <c r="AB90" s="15"/>
      <c r="AC90" s="88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526"/>
      <c r="BL90" s="526"/>
      <c r="BM90" s="526"/>
      <c r="BN90" s="526"/>
      <c r="BO90" s="526"/>
      <c r="BP90" s="526"/>
      <c r="BQ90" s="526"/>
      <c r="BR90" s="526"/>
      <c r="BS90" s="526"/>
      <c r="BT90" s="526"/>
      <c r="BU90" s="526"/>
      <c r="BV90" s="526"/>
      <c r="BW90" s="526"/>
      <c r="BX90" s="526"/>
      <c r="BY90" s="526"/>
      <c r="BZ90" s="526"/>
      <c r="CA90" s="526"/>
      <c r="CB90" s="526"/>
      <c r="CC90" s="526"/>
      <c r="CD90" s="526"/>
      <c r="CE90" s="526"/>
      <c r="CF90" s="526"/>
      <c r="CG90" s="526"/>
      <c r="CH90" s="526"/>
      <c r="CI90" s="526"/>
      <c r="CJ90" s="526"/>
      <c r="CK90" s="526"/>
      <c r="CL90" s="526"/>
      <c r="CM90" s="526"/>
      <c r="CN90" s="526"/>
      <c r="CO90" s="526"/>
      <c r="CP90" s="15"/>
      <c r="CQ90" s="15"/>
      <c r="CR90" s="15"/>
      <c r="CS90" s="15"/>
      <c r="CT90" s="88"/>
      <c r="CU90" s="88"/>
      <c r="CV90" s="88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88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15"/>
      <c r="FC90" s="15"/>
      <c r="FD90" s="15"/>
      <c r="FE90" s="15"/>
      <c r="FF90" s="15"/>
      <c r="FG90" s="15"/>
      <c r="FH90" s="15"/>
      <c r="FI90" s="15"/>
      <c r="FJ90" s="15"/>
    </row>
    <row r="91" spans="2:166" ht="15" customHeight="1" x14ac:dyDescent="0.25">
      <c r="B91" s="88"/>
      <c r="C91" s="88"/>
      <c r="D91" s="115"/>
      <c r="E91" s="115"/>
      <c r="F91" s="115"/>
      <c r="G91" s="115"/>
      <c r="H91" s="115"/>
      <c r="I91" s="523"/>
      <c r="J91" s="523"/>
      <c r="K91" s="115"/>
      <c r="L91" s="524"/>
      <c r="M91" s="524"/>
      <c r="N91" s="524"/>
      <c r="O91" s="524"/>
      <c r="P91" s="524"/>
      <c r="Q91" s="524"/>
      <c r="R91" s="524"/>
      <c r="S91" s="525"/>
      <c r="T91" s="526"/>
      <c r="U91" s="115"/>
      <c r="V91" s="526"/>
      <c r="W91" s="115"/>
      <c r="X91" s="115"/>
      <c r="Y91" s="115"/>
      <c r="Z91" s="527"/>
      <c r="AA91" s="527"/>
      <c r="AB91" s="15"/>
      <c r="AC91" s="88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526"/>
      <c r="BL91" s="526"/>
      <c r="BM91" s="526"/>
      <c r="BN91" s="526"/>
      <c r="BO91" s="526"/>
      <c r="BP91" s="526"/>
      <c r="BQ91" s="526"/>
      <c r="BR91" s="526"/>
      <c r="BS91" s="526"/>
      <c r="BT91" s="526"/>
      <c r="BU91" s="526"/>
      <c r="BV91" s="526"/>
      <c r="BW91" s="526"/>
      <c r="BX91" s="526"/>
      <c r="BY91" s="526"/>
      <c r="BZ91" s="526"/>
      <c r="CA91" s="526"/>
      <c r="CB91" s="526"/>
      <c r="CC91" s="526"/>
      <c r="CD91" s="526"/>
      <c r="CE91" s="526"/>
      <c r="CF91" s="526"/>
      <c r="CG91" s="526"/>
      <c r="CH91" s="526"/>
      <c r="CI91" s="526"/>
      <c r="CJ91" s="526"/>
      <c r="CK91" s="526"/>
      <c r="CL91" s="526"/>
      <c r="CM91" s="526"/>
      <c r="CN91" s="526"/>
      <c r="CO91" s="526"/>
      <c r="CP91" s="15"/>
      <c r="CQ91" s="15"/>
      <c r="CR91" s="15"/>
      <c r="CS91" s="15"/>
      <c r="CT91" s="88"/>
      <c r="CU91" s="88"/>
      <c r="CV91" s="88"/>
      <c r="CW91" s="15"/>
      <c r="CX91" s="15"/>
      <c r="CY91" s="88"/>
      <c r="CZ91" s="88"/>
      <c r="DA91" s="88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15"/>
      <c r="FC91" s="15"/>
      <c r="FD91" s="15"/>
      <c r="FE91" s="15"/>
      <c r="FF91" s="15"/>
      <c r="FG91" s="15"/>
      <c r="FH91" s="15"/>
      <c r="FI91" s="15"/>
      <c r="FJ91" s="15"/>
    </row>
    <row r="92" spans="2:166" ht="15" customHeight="1" x14ac:dyDescent="0.25">
      <c r="B92" s="88"/>
      <c r="C92" s="88"/>
      <c r="D92" s="115"/>
      <c r="E92" s="115"/>
      <c r="F92" s="115"/>
      <c r="G92" s="115"/>
      <c r="H92" s="115"/>
      <c r="I92" s="523"/>
      <c r="J92" s="523"/>
      <c r="K92" s="115"/>
      <c r="L92" s="524"/>
      <c r="M92" s="524"/>
      <c r="N92" s="524"/>
      <c r="O92" s="524"/>
      <c r="P92" s="524"/>
      <c r="Q92" s="524"/>
      <c r="R92" s="524"/>
      <c r="S92" s="525"/>
      <c r="T92" s="526"/>
      <c r="U92" s="115"/>
      <c r="V92" s="526"/>
      <c r="W92" s="115"/>
      <c r="X92" s="115"/>
      <c r="Y92" s="115"/>
      <c r="Z92" s="527"/>
      <c r="AA92" s="527"/>
      <c r="AB92" s="15"/>
      <c r="AC92" s="88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526"/>
      <c r="BL92" s="526"/>
      <c r="BM92" s="526"/>
      <c r="BN92" s="526"/>
      <c r="BO92" s="526"/>
      <c r="BP92" s="526"/>
      <c r="BQ92" s="526"/>
      <c r="BR92" s="526"/>
      <c r="BS92" s="526"/>
      <c r="BT92" s="526"/>
      <c r="BU92" s="526"/>
      <c r="BV92" s="526"/>
      <c r="BW92" s="526"/>
      <c r="BX92" s="526"/>
      <c r="BY92" s="526"/>
      <c r="BZ92" s="526"/>
      <c r="CA92" s="526"/>
      <c r="CB92" s="526"/>
      <c r="CC92" s="526"/>
      <c r="CD92" s="526"/>
      <c r="CE92" s="526"/>
      <c r="CF92" s="526"/>
      <c r="CG92" s="526"/>
      <c r="CH92" s="526"/>
      <c r="CI92" s="526"/>
      <c r="CJ92" s="526"/>
      <c r="CK92" s="526"/>
      <c r="CL92" s="526"/>
      <c r="CM92" s="526"/>
      <c r="CN92" s="526"/>
      <c r="CO92" s="526"/>
      <c r="CP92" s="15"/>
      <c r="CQ92" s="15"/>
      <c r="CR92" s="15"/>
      <c r="CS92" s="15"/>
      <c r="CT92" s="88"/>
      <c r="CU92" s="88"/>
      <c r="CV92" s="88"/>
      <c r="CW92" s="15"/>
      <c r="CX92" s="15"/>
      <c r="CY92" s="88"/>
      <c r="CZ92" s="88"/>
      <c r="DA92" s="88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88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15"/>
      <c r="FC92" s="15"/>
      <c r="FD92" s="15"/>
      <c r="FE92" s="15"/>
      <c r="FF92" s="15"/>
      <c r="FG92" s="15"/>
      <c r="FH92" s="15"/>
      <c r="FI92" s="15"/>
      <c r="FJ92" s="15"/>
    </row>
    <row r="93" spans="2:166" ht="15" customHeight="1" x14ac:dyDescent="0.25">
      <c r="B93" s="88"/>
      <c r="C93" s="88"/>
      <c r="D93" s="115"/>
      <c r="E93" s="115"/>
      <c r="F93" s="115"/>
      <c r="G93" s="115"/>
      <c r="H93" s="115"/>
      <c r="I93" s="523"/>
      <c r="J93" s="523"/>
      <c r="K93" s="115"/>
      <c r="L93" s="524"/>
      <c r="M93" s="524"/>
      <c r="N93" s="524"/>
      <c r="O93" s="524"/>
      <c r="P93" s="524"/>
      <c r="Q93" s="524"/>
      <c r="R93" s="524"/>
      <c r="S93" s="525"/>
      <c r="T93" s="526"/>
      <c r="U93" s="115"/>
      <c r="V93" s="526"/>
      <c r="W93" s="115"/>
      <c r="X93" s="115"/>
      <c r="Y93" s="115"/>
      <c r="Z93" s="527"/>
      <c r="AA93" s="527"/>
      <c r="AB93" s="15"/>
      <c r="AC93" s="88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526"/>
      <c r="BL93" s="526"/>
      <c r="BM93" s="526"/>
      <c r="BN93" s="526"/>
      <c r="BO93" s="526"/>
      <c r="BP93" s="526"/>
      <c r="BQ93" s="526"/>
      <c r="BR93" s="526"/>
      <c r="BS93" s="526"/>
      <c r="BT93" s="526"/>
      <c r="BU93" s="526"/>
      <c r="BV93" s="526"/>
      <c r="BW93" s="526"/>
      <c r="BX93" s="526"/>
      <c r="BY93" s="526"/>
      <c r="BZ93" s="526"/>
      <c r="CA93" s="526"/>
      <c r="CB93" s="526"/>
      <c r="CC93" s="526"/>
      <c r="CD93" s="526"/>
      <c r="CE93" s="526"/>
      <c r="CF93" s="526"/>
      <c r="CG93" s="526"/>
      <c r="CH93" s="526"/>
      <c r="CI93" s="526"/>
      <c r="CJ93" s="526"/>
      <c r="CK93" s="526"/>
      <c r="CL93" s="526"/>
      <c r="CM93" s="526"/>
      <c r="CN93" s="526"/>
      <c r="CO93" s="526"/>
      <c r="CP93" s="15"/>
      <c r="CQ93" s="15"/>
      <c r="CR93" s="15"/>
      <c r="CS93" s="15"/>
      <c r="CT93" s="88"/>
      <c r="CU93" s="88"/>
      <c r="CV93" s="88"/>
      <c r="CW93" s="15"/>
      <c r="CX93" s="15"/>
      <c r="CY93" s="88"/>
      <c r="CZ93" s="88"/>
      <c r="DA93" s="88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15"/>
      <c r="FC93" s="15"/>
      <c r="FD93" s="15"/>
      <c r="FE93" s="15"/>
      <c r="FF93" s="15"/>
      <c r="FG93" s="15"/>
      <c r="FH93" s="15"/>
      <c r="FI93" s="15"/>
      <c r="FJ93" s="15"/>
    </row>
    <row r="94" spans="2:166" ht="15" customHeight="1" x14ac:dyDescent="0.25">
      <c r="B94" s="88"/>
      <c r="C94" s="88"/>
      <c r="D94" s="115"/>
      <c r="E94" s="115"/>
      <c r="F94" s="115"/>
      <c r="G94" s="115"/>
      <c r="H94" s="115"/>
      <c r="I94" s="523"/>
      <c r="J94" s="523"/>
      <c r="K94" s="115"/>
      <c r="L94" s="524"/>
      <c r="M94" s="524"/>
      <c r="N94" s="524"/>
      <c r="O94" s="524"/>
      <c r="P94" s="524"/>
      <c r="Q94" s="524"/>
      <c r="R94" s="524"/>
      <c r="S94" s="525"/>
      <c r="T94" s="526"/>
      <c r="U94" s="115"/>
      <c r="V94" s="526"/>
      <c r="W94" s="115"/>
      <c r="X94" s="115"/>
      <c r="Y94" s="115"/>
      <c r="Z94" s="527"/>
      <c r="AA94" s="527"/>
      <c r="AB94" s="15"/>
      <c r="AC94" s="88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526"/>
      <c r="BL94" s="526"/>
      <c r="BM94" s="526"/>
      <c r="BN94" s="526"/>
      <c r="BO94" s="526"/>
      <c r="BP94" s="526"/>
      <c r="BQ94" s="526"/>
      <c r="BR94" s="526"/>
      <c r="BS94" s="526"/>
      <c r="BT94" s="526"/>
      <c r="BU94" s="526"/>
      <c r="BV94" s="526"/>
      <c r="BW94" s="526"/>
      <c r="BX94" s="526"/>
      <c r="BY94" s="526"/>
      <c r="BZ94" s="526"/>
      <c r="CA94" s="526"/>
      <c r="CB94" s="526"/>
      <c r="CC94" s="526"/>
      <c r="CD94" s="526"/>
      <c r="CE94" s="526"/>
      <c r="CF94" s="526"/>
      <c r="CG94" s="526"/>
      <c r="CH94" s="526"/>
      <c r="CI94" s="526"/>
      <c r="CJ94" s="526"/>
      <c r="CK94" s="526"/>
      <c r="CL94" s="526"/>
      <c r="CM94" s="526"/>
      <c r="CN94" s="526"/>
      <c r="CO94" s="526"/>
      <c r="CP94" s="15"/>
      <c r="CQ94" s="15"/>
      <c r="CR94" s="15"/>
      <c r="CS94" s="15"/>
      <c r="CT94" s="88"/>
      <c r="CU94" s="88"/>
      <c r="CV94" s="88"/>
      <c r="CW94" s="15"/>
      <c r="CX94" s="15"/>
      <c r="CY94" s="88"/>
      <c r="CZ94" s="88"/>
      <c r="DA94" s="88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15"/>
      <c r="FC94" s="15"/>
      <c r="FD94" s="15"/>
      <c r="FE94" s="15"/>
      <c r="FF94" s="15"/>
      <c r="FG94" s="15"/>
      <c r="FH94" s="15"/>
      <c r="FI94" s="15"/>
      <c r="FJ94" s="15"/>
    </row>
    <row r="95" spans="2:166" ht="15" customHeight="1" x14ac:dyDescent="0.25">
      <c r="B95" s="88"/>
      <c r="C95" s="88"/>
      <c r="D95" s="115"/>
      <c r="E95" s="115"/>
      <c r="F95" s="115"/>
      <c r="G95" s="115"/>
      <c r="H95" s="115"/>
      <c r="I95" s="523"/>
      <c r="J95" s="523"/>
      <c r="K95" s="115"/>
      <c r="L95" s="524"/>
      <c r="M95" s="524"/>
      <c r="N95" s="524"/>
      <c r="O95" s="524"/>
      <c r="P95" s="524"/>
      <c r="Q95" s="524"/>
      <c r="R95" s="524"/>
      <c r="S95" s="525"/>
      <c r="T95" s="526"/>
      <c r="U95" s="115"/>
      <c r="V95" s="526"/>
      <c r="W95" s="115"/>
      <c r="X95" s="115"/>
      <c r="Y95" s="115"/>
      <c r="Z95" s="527"/>
      <c r="AA95" s="527"/>
      <c r="AB95" s="15"/>
      <c r="AC95" s="88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526"/>
      <c r="BL95" s="526"/>
      <c r="BM95" s="526"/>
      <c r="BN95" s="526"/>
      <c r="BO95" s="526"/>
      <c r="BP95" s="526"/>
      <c r="BQ95" s="526"/>
      <c r="BR95" s="526"/>
      <c r="BS95" s="526"/>
      <c r="BT95" s="526"/>
      <c r="BU95" s="526"/>
      <c r="BV95" s="526"/>
      <c r="BW95" s="526"/>
      <c r="BX95" s="526"/>
      <c r="BY95" s="526"/>
      <c r="BZ95" s="526"/>
      <c r="CA95" s="526"/>
      <c r="CB95" s="526"/>
      <c r="CC95" s="526"/>
      <c r="CD95" s="526"/>
      <c r="CE95" s="526"/>
      <c r="CF95" s="526"/>
      <c r="CG95" s="526"/>
      <c r="CH95" s="526"/>
      <c r="CI95" s="526"/>
      <c r="CJ95" s="526"/>
      <c r="CK95" s="526"/>
      <c r="CL95" s="526"/>
      <c r="CM95" s="526"/>
      <c r="CN95" s="526"/>
      <c r="CO95" s="526"/>
      <c r="CP95" s="15"/>
      <c r="CQ95" s="15"/>
      <c r="CR95" s="15"/>
      <c r="CS95" s="15"/>
      <c r="CT95" s="88"/>
      <c r="CU95" s="88"/>
      <c r="CV95" s="88"/>
      <c r="CW95" s="15"/>
      <c r="CX95" s="15"/>
      <c r="CY95" s="88"/>
      <c r="CZ95" s="88"/>
      <c r="DA95" s="88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88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15"/>
      <c r="FC95" s="15"/>
      <c r="FD95" s="15"/>
      <c r="FE95" s="15"/>
      <c r="FF95" s="15"/>
      <c r="FG95" s="15"/>
      <c r="FH95" s="15"/>
      <c r="FI95" s="15"/>
      <c r="FJ95" s="15"/>
    </row>
    <row r="96" spans="2:166" ht="15" customHeight="1" x14ac:dyDescent="0.25">
      <c r="B96" s="88"/>
      <c r="C96" s="88"/>
      <c r="D96" s="115"/>
      <c r="E96" s="115"/>
      <c r="F96" s="115"/>
      <c r="G96" s="115"/>
      <c r="H96" s="115"/>
      <c r="I96" s="523"/>
      <c r="J96" s="523"/>
      <c r="K96" s="115"/>
      <c r="L96" s="524"/>
      <c r="M96" s="524"/>
      <c r="N96" s="524"/>
      <c r="O96" s="524"/>
      <c r="P96" s="524"/>
      <c r="Q96" s="524"/>
      <c r="R96" s="524"/>
      <c r="S96" s="525"/>
      <c r="T96" s="526"/>
      <c r="U96" s="115"/>
      <c r="V96" s="526"/>
      <c r="W96" s="115"/>
      <c r="X96" s="115"/>
      <c r="Y96" s="115"/>
      <c r="Z96" s="527"/>
      <c r="AA96" s="527"/>
      <c r="AB96" s="15"/>
      <c r="AC96" s="88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526"/>
      <c r="BL96" s="526"/>
      <c r="BM96" s="526"/>
      <c r="BN96" s="526"/>
      <c r="BO96" s="526"/>
      <c r="BP96" s="526"/>
      <c r="BQ96" s="526"/>
      <c r="BR96" s="526"/>
      <c r="BS96" s="526"/>
      <c r="BT96" s="526"/>
      <c r="BU96" s="526"/>
      <c r="BV96" s="526"/>
      <c r="BW96" s="526"/>
      <c r="BX96" s="526"/>
      <c r="BY96" s="526"/>
      <c r="BZ96" s="526"/>
      <c r="CA96" s="526"/>
      <c r="CB96" s="526"/>
      <c r="CC96" s="526"/>
      <c r="CD96" s="526"/>
      <c r="CE96" s="526"/>
      <c r="CF96" s="526"/>
      <c r="CG96" s="526"/>
      <c r="CH96" s="526"/>
      <c r="CI96" s="526"/>
      <c r="CJ96" s="526"/>
      <c r="CK96" s="526"/>
      <c r="CL96" s="526"/>
      <c r="CM96" s="526"/>
      <c r="CN96" s="526"/>
      <c r="CO96" s="526"/>
      <c r="CP96" s="15"/>
      <c r="CQ96" s="15"/>
      <c r="CR96" s="15"/>
      <c r="CS96" s="15"/>
      <c r="CT96" s="88"/>
      <c r="CU96" s="88"/>
      <c r="CV96" s="88"/>
      <c r="CW96" s="15"/>
      <c r="CX96" s="15"/>
      <c r="CY96" s="88"/>
      <c r="CZ96" s="88"/>
      <c r="DA96" s="88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88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15"/>
      <c r="FC96" s="15"/>
      <c r="FD96" s="15"/>
      <c r="FE96" s="15"/>
      <c r="FF96" s="15"/>
      <c r="FG96" s="15"/>
      <c r="FH96" s="15"/>
      <c r="FI96" s="15"/>
      <c r="FJ96" s="15"/>
    </row>
    <row r="97" spans="2:166" ht="15" customHeight="1" x14ac:dyDescent="0.25">
      <c r="B97" s="88"/>
      <c r="C97" s="88"/>
      <c r="D97" s="115"/>
      <c r="E97" s="115"/>
      <c r="F97" s="115"/>
      <c r="G97" s="115"/>
      <c r="H97" s="115"/>
      <c r="I97" s="523"/>
      <c r="J97" s="523"/>
      <c r="K97" s="115"/>
      <c r="L97" s="524"/>
      <c r="M97" s="524"/>
      <c r="N97" s="524"/>
      <c r="O97" s="524"/>
      <c r="P97" s="524"/>
      <c r="Q97" s="524"/>
      <c r="R97" s="524"/>
      <c r="S97" s="525"/>
      <c r="T97" s="526"/>
      <c r="U97" s="115"/>
      <c r="V97" s="526"/>
      <c r="W97" s="115"/>
      <c r="X97" s="115"/>
      <c r="Y97" s="115"/>
      <c r="Z97" s="527"/>
      <c r="AA97" s="527"/>
      <c r="AB97" s="15"/>
      <c r="AC97" s="88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526"/>
      <c r="BL97" s="526"/>
      <c r="BM97" s="526"/>
      <c r="BN97" s="526"/>
      <c r="BO97" s="526"/>
      <c r="BP97" s="526"/>
      <c r="BQ97" s="526"/>
      <c r="BR97" s="526"/>
      <c r="BS97" s="526"/>
      <c r="BT97" s="526"/>
      <c r="BU97" s="526"/>
      <c r="BV97" s="526"/>
      <c r="BW97" s="526"/>
      <c r="BX97" s="526"/>
      <c r="BY97" s="526"/>
      <c r="BZ97" s="526"/>
      <c r="CA97" s="526"/>
      <c r="CB97" s="526"/>
      <c r="CC97" s="526"/>
      <c r="CD97" s="526"/>
      <c r="CE97" s="526"/>
      <c r="CF97" s="526"/>
      <c r="CG97" s="526"/>
      <c r="CH97" s="526"/>
      <c r="CI97" s="526"/>
      <c r="CJ97" s="526"/>
      <c r="CK97" s="526"/>
      <c r="CL97" s="526"/>
      <c r="CM97" s="526"/>
      <c r="CN97" s="526"/>
      <c r="CO97" s="526"/>
      <c r="CP97" s="15"/>
      <c r="CQ97" s="15"/>
      <c r="CR97" s="15"/>
      <c r="CS97" s="15"/>
      <c r="CT97" s="88"/>
      <c r="CU97" s="88"/>
      <c r="CV97" s="88"/>
      <c r="CW97" s="15"/>
      <c r="CX97" s="15"/>
      <c r="CY97" s="88"/>
      <c r="CZ97" s="88"/>
      <c r="DA97" s="88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15"/>
      <c r="FC97" s="15"/>
      <c r="FD97" s="15"/>
      <c r="FE97" s="15"/>
      <c r="FF97" s="15"/>
      <c r="FG97" s="15"/>
      <c r="FH97" s="15"/>
      <c r="FI97" s="15"/>
      <c r="FJ97" s="15"/>
    </row>
    <row r="98" spans="2:166" ht="15" customHeight="1" x14ac:dyDescent="0.25">
      <c r="B98" s="88"/>
      <c r="C98" s="88"/>
      <c r="D98" s="115"/>
      <c r="E98" s="115"/>
      <c r="F98" s="115"/>
      <c r="G98" s="115"/>
      <c r="H98" s="115"/>
      <c r="I98" s="523"/>
      <c r="J98" s="523"/>
      <c r="K98" s="115"/>
      <c r="L98" s="524"/>
      <c r="M98" s="524"/>
      <c r="N98" s="524"/>
      <c r="O98" s="524"/>
      <c r="P98" s="524"/>
      <c r="Q98" s="524"/>
      <c r="R98" s="524"/>
      <c r="S98" s="525"/>
      <c r="T98" s="526"/>
      <c r="U98" s="115"/>
      <c r="V98" s="526"/>
      <c r="W98" s="115"/>
      <c r="X98" s="115"/>
      <c r="Y98" s="115"/>
      <c r="Z98" s="527"/>
      <c r="AA98" s="527"/>
      <c r="AB98" s="15"/>
      <c r="AC98" s="88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526"/>
      <c r="BL98" s="526"/>
      <c r="BM98" s="526"/>
      <c r="BN98" s="526"/>
      <c r="BO98" s="526"/>
      <c r="BP98" s="526"/>
      <c r="BQ98" s="526"/>
      <c r="BR98" s="526"/>
      <c r="BS98" s="526"/>
      <c r="BT98" s="526"/>
      <c r="BU98" s="526"/>
      <c r="BV98" s="526"/>
      <c r="BW98" s="526"/>
      <c r="BX98" s="526"/>
      <c r="BY98" s="526"/>
      <c r="BZ98" s="526"/>
      <c r="CA98" s="526"/>
      <c r="CB98" s="526"/>
      <c r="CC98" s="526"/>
      <c r="CD98" s="526"/>
      <c r="CE98" s="526"/>
      <c r="CF98" s="526"/>
      <c r="CG98" s="526"/>
      <c r="CH98" s="526"/>
      <c r="CI98" s="526"/>
      <c r="CJ98" s="526"/>
      <c r="CK98" s="526"/>
      <c r="CL98" s="526"/>
      <c r="CM98" s="526"/>
      <c r="CN98" s="526"/>
      <c r="CO98" s="526"/>
      <c r="CP98" s="15"/>
      <c r="CQ98" s="15"/>
      <c r="CR98" s="15"/>
      <c r="CS98" s="15"/>
      <c r="CT98" s="88"/>
      <c r="CU98" s="88"/>
      <c r="CV98" s="88"/>
      <c r="CW98" s="15"/>
      <c r="CX98" s="15"/>
      <c r="CY98" s="88"/>
      <c r="CZ98" s="88"/>
      <c r="DA98" s="88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15"/>
      <c r="FC98" s="15"/>
      <c r="FD98" s="15"/>
      <c r="FE98" s="15"/>
      <c r="FF98" s="15"/>
      <c r="FG98" s="15"/>
      <c r="FH98" s="15"/>
      <c r="FI98" s="15"/>
      <c r="FJ98" s="15"/>
    </row>
    <row r="99" spans="2:166" ht="15" customHeight="1" x14ac:dyDescent="0.25">
      <c r="B99" s="88"/>
      <c r="C99" s="88"/>
      <c r="D99" s="115"/>
      <c r="E99" s="115"/>
      <c r="F99" s="115"/>
      <c r="G99" s="115"/>
      <c r="H99" s="115"/>
      <c r="I99" s="523"/>
      <c r="J99" s="523"/>
      <c r="K99" s="115"/>
      <c r="L99" s="524"/>
      <c r="M99" s="524"/>
      <c r="N99" s="524"/>
      <c r="O99" s="524"/>
      <c r="P99" s="524"/>
      <c r="Q99" s="524"/>
      <c r="R99" s="524"/>
      <c r="S99" s="525"/>
      <c r="T99" s="526"/>
      <c r="U99" s="115"/>
      <c r="V99" s="526"/>
      <c r="W99" s="115"/>
      <c r="X99" s="115"/>
      <c r="Y99" s="115"/>
      <c r="Z99" s="527"/>
      <c r="AA99" s="527"/>
      <c r="AB99" s="15"/>
      <c r="AC99" s="88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526"/>
      <c r="BL99" s="526"/>
      <c r="BM99" s="526"/>
      <c r="BN99" s="526"/>
      <c r="BO99" s="526"/>
      <c r="BP99" s="526"/>
      <c r="BQ99" s="526"/>
      <c r="BR99" s="526"/>
      <c r="BS99" s="526"/>
      <c r="BT99" s="526"/>
      <c r="BU99" s="526"/>
      <c r="BV99" s="526"/>
      <c r="BW99" s="526"/>
      <c r="BX99" s="526"/>
      <c r="BY99" s="526"/>
      <c r="BZ99" s="526"/>
      <c r="CA99" s="526"/>
      <c r="CB99" s="526"/>
      <c r="CC99" s="526"/>
      <c r="CD99" s="526"/>
      <c r="CE99" s="526"/>
      <c r="CF99" s="526"/>
      <c r="CG99" s="526"/>
      <c r="CH99" s="526"/>
      <c r="CI99" s="526"/>
      <c r="CJ99" s="526"/>
      <c r="CK99" s="526"/>
      <c r="CL99" s="526"/>
      <c r="CM99" s="526"/>
      <c r="CN99" s="526"/>
      <c r="CO99" s="526"/>
      <c r="CP99" s="15"/>
      <c r="CQ99" s="15"/>
      <c r="CR99" s="15"/>
      <c r="CS99" s="15"/>
      <c r="CT99" s="88"/>
      <c r="CU99" s="88"/>
      <c r="CV99" s="88"/>
      <c r="CW99" s="15"/>
      <c r="CX99" s="15"/>
      <c r="CY99" s="88"/>
      <c r="CZ99" s="88"/>
      <c r="DA99" s="88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15"/>
      <c r="FC99" s="15"/>
      <c r="FD99" s="15"/>
      <c r="FE99" s="15"/>
      <c r="FF99" s="15"/>
      <c r="FG99" s="15"/>
      <c r="FH99" s="15"/>
      <c r="FI99" s="15"/>
      <c r="FJ99" s="15"/>
    </row>
    <row r="100" spans="2:166" ht="15" customHeight="1" x14ac:dyDescent="0.25">
      <c r="B100" s="88"/>
      <c r="C100" s="88"/>
      <c r="D100" s="115"/>
      <c r="E100" s="115"/>
      <c r="F100" s="115"/>
      <c r="G100" s="115"/>
      <c r="H100" s="115"/>
      <c r="I100" s="523"/>
      <c r="J100" s="523"/>
      <c r="K100" s="115"/>
      <c r="L100" s="524"/>
      <c r="M100" s="524"/>
      <c r="N100" s="524"/>
      <c r="O100" s="524"/>
      <c r="P100" s="524"/>
      <c r="Q100" s="524"/>
      <c r="R100" s="524"/>
      <c r="S100" s="525"/>
      <c r="T100" s="526"/>
      <c r="U100" s="115"/>
      <c r="V100" s="526"/>
      <c r="W100" s="115"/>
      <c r="X100" s="115"/>
      <c r="Y100" s="115"/>
      <c r="Z100" s="527"/>
      <c r="AA100" s="527"/>
      <c r="AB100" s="15"/>
      <c r="AC100" s="88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526"/>
      <c r="BL100" s="526"/>
      <c r="BM100" s="526"/>
      <c r="BN100" s="526"/>
      <c r="BO100" s="526"/>
      <c r="BP100" s="526"/>
      <c r="BQ100" s="526"/>
      <c r="BR100" s="526"/>
      <c r="BS100" s="526"/>
      <c r="BT100" s="526"/>
      <c r="BU100" s="526"/>
      <c r="BV100" s="526"/>
      <c r="BW100" s="526"/>
      <c r="BX100" s="526"/>
      <c r="BY100" s="526"/>
      <c r="BZ100" s="526"/>
      <c r="CA100" s="526"/>
      <c r="CB100" s="526"/>
      <c r="CC100" s="526"/>
      <c r="CD100" s="526"/>
      <c r="CE100" s="526"/>
      <c r="CF100" s="526"/>
      <c r="CG100" s="526"/>
      <c r="CH100" s="526"/>
      <c r="CI100" s="526"/>
      <c r="CJ100" s="526"/>
      <c r="CK100" s="526"/>
      <c r="CL100" s="526"/>
      <c r="CM100" s="526"/>
      <c r="CN100" s="526"/>
      <c r="CO100" s="526"/>
      <c r="CP100" s="15"/>
      <c r="CQ100" s="15"/>
      <c r="CR100" s="15"/>
      <c r="CS100" s="15"/>
      <c r="CT100" s="88"/>
      <c r="CU100" s="88"/>
      <c r="CV100" s="88"/>
      <c r="CW100" s="15"/>
      <c r="CX100" s="15"/>
      <c r="CY100" s="88"/>
      <c r="CZ100" s="88"/>
      <c r="DA100" s="88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15"/>
      <c r="FC100" s="15"/>
      <c r="FD100" s="15"/>
      <c r="FE100" s="15"/>
      <c r="FF100" s="15"/>
      <c r="FG100" s="15"/>
      <c r="FH100" s="15"/>
      <c r="FI100" s="15"/>
      <c r="FJ100" s="15"/>
    </row>
    <row r="101" spans="2:166" ht="15" customHeight="1" x14ac:dyDescent="0.25">
      <c r="B101" s="88"/>
      <c r="C101" s="88"/>
      <c r="D101" s="115"/>
      <c r="E101" s="115"/>
      <c r="F101" s="115"/>
      <c r="G101" s="115"/>
      <c r="H101" s="115"/>
      <c r="I101" s="523"/>
      <c r="J101" s="523"/>
      <c r="K101" s="115"/>
      <c r="L101" s="524"/>
      <c r="M101" s="524"/>
      <c r="N101" s="524"/>
      <c r="O101" s="524"/>
      <c r="P101" s="524"/>
      <c r="Q101" s="524"/>
      <c r="R101" s="524"/>
      <c r="S101" s="525"/>
      <c r="T101" s="526"/>
      <c r="U101" s="115"/>
      <c r="V101" s="526"/>
      <c r="W101" s="115"/>
      <c r="X101" s="115"/>
      <c r="Y101" s="115"/>
      <c r="Z101" s="527"/>
      <c r="AA101" s="527"/>
      <c r="AB101" s="15"/>
      <c r="AC101" s="88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526"/>
      <c r="BL101" s="526"/>
      <c r="BM101" s="526"/>
      <c r="BN101" s="526"/>
      <c r="BO101" s="526"/>
      <c r="BP101" s="526"/>
      <c r="BQ101" s="526"/>
      <c r="BR101" s="526"/>
      <c r="BS101" s="526"/>
      <c r="BT101" s="526"/>
      <c r="BU101" s="526"/>
      <c r="BV101" s="526"/>
      <c r="BW101" s="526"/>
      <c r="BX101" s="526"/>
      <c r="BY101" s="526"/>
      <c r="BZ101" s="526"/>
      <c r="CA101" s="526"/>
      <c r="CB101" s="526"/>
      <c r="CC101" s="526"/>
      <c r="CD101" s="526"/>
      <c r="CE101" s="526"/>
      <c r="CF101" s="526"/>
      <c r="CG101" s="526"/>
      <c r="CH101" s="526"/>
      <c r="CI101" s="526"/>
      <c r="CJ101" s="526"/>
      <c r="CK101" s="526"/>
      <c r="CL101" s="526"/>
      <c r="CM101" s="526"/>
      <c r="CN101" s="526"/>
      <c r="CO101" s="526"/>
      <c r="CP101" s="15"/>
      <c r="CQ101" s="15"/>
      <c r="CR101" s="15"/>
      <c r="CS101" s="15"/>
      <c r="CT101" s="88"/>
      <c r="CU101" s="88"/>
      <c r="CV101" s="88"/>
      <c r="CW101" s="15"/>
      <c r="CX101" s="15"/>
      <c r="CY101" s="88"/>
      <c r="CZ101" s="88"/>
      <c r="DA101" s="88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88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15"/>
      <c r="FC101" s="15"/>
      <c r="FD101" s="15"/>
      <c r="FE101" s="15"/>
      <c r="FF101" s="15"/>
      <c r="FG101" s="15"/>
      <c r="FH101" s="15"/>
      <c r="FI101" s="15"/>
      <c r="FJ101" s="15"/>
    </row>
    <row r="102" spans="2:166" ht="15" customHeight="1" x14ac:dyDescent="0.25">
      <c r="B102" s="88"/>
      <c r="C102" s="88"/>
      <c r="D102" s="115"/>
      <c r="E102" s="115"/>
      <c r="F102" s="115"/>
      <c r="G102" s="115"/>
      <c r="H102" s="115"/>
      <c r="I102" s="523"/>
      <c r="J102" s="523"/>
      <c r="K102" s="115"/>
      <c r="L102" s="524"/>
      <c r="M102" s="524"/>
      <c r="N102" s="524"/>
      <c r="O102" s="524"/>
      <c r="P102" s="524"/>
      <c r="Q102" s="524"/>
      <c r="R102" s="524"/>
      <c r="S102" s="525"/>
      <c r="T102" s="526"/>
      <c r="U102" s="115"/>
      <c r="V102" s="526"/>
      <c r="W102" s="115"/>
      <c r="X102" s="115"/>
      <c r="Y102" s="115"/>
      <c r="Z102" s="527"/>
      <c r="AA102" s="527"/>
      <c r="AB102" s="15"/>
      <c r="AC102" s="88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526"/>
      <c r="BL102" s="526"/>
      <c r="BM102" s="526"/>
      <c r="BN102" s="526"/>
      <c r="BO102" s="526"/>
      <c r="BP102" s="526"/>
      <c r="BQ102" s="526"/>
      <c r="BR102" s="526"/>
      <c r="BS102" s="526"/>
      <c r="BT102" s="526"/>
      <c r="BU102" s="526"/>
      <c r="BV102" s="526"/>
      <c r="BW102" s="526"/>
      <c r="BX102" s="526"/>
      <c r="BY102" s="526"/>
      <c r="BZ102" s="526"/>
      <c r="CA102" s="526"/>
      <c r="CB102" s="526"/>
      <c r="CC102" s="526"/>
      <c r="CD102" s="526"/>
      <c r="CE102" s="526"/>
      <c r="CF102" s="526"/>
      <c r="CG102" s="526"/>
      <c r="CH102" s="526"/>
      <c r="CI102" s="526"/>
      <c r="CJ102" s="526"/>
      <c r="CK102" s="526"/>
      <c r="CL102" s="526"/>
      <c r="CM102" s="526"/>
      <c r="CN102" s="526"/>
      <c r="CO102" s="526"/>
      <c r="CP102" s="15"/>
      <c r="CQ102" s="15"/>
      <c r="CR102" s="15"/>
      <c r="CS102" s="15"/>
      <c r="CT102" s="88"/>
      <c r="CU102" s="88"/>
      <c r="CV102" s="88"/>
      <c r="CW102" s="15"/>
      <c r="CX102" s="15"/>
      <c r="CY102" s="88"/>
      <c r="CZ102" s="88"/>
      <c r="DA102" s="88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15"/>
      <c r="FC102" s="15"/>
      <c r="FD102" s="15"/>
      <c r="FE102" s="15"/>
      <c r="FF102" s="15"/>
      <c r="FG102" s="15"/>
      <c r="FH102" s="15"/>
      <c r="FI102" s="15"/>
      <c r="FJ102" s="15"/>
    </row>
    <row r="103" spans="2:166" ht="15" customHeight="1" x14ac:dyDescent="0.25">
      <c r="B103" s="88"/>
      <c r="C103" s="88"/>
      <c r="D103" s="115"/>
      <c r="E103" s="115"/>
      <c r="F103" s="115"/>
      <c r="G103" s="115"/>
      <c r="H103" s="115"/>
      <c r="I103" s="523"/>
      <c r="J103" s="523"/>
      <c r="K103" s="115"/>
      <c r="L103" s="524"/>
      <c r="M103" s="524"/>
      <c r="N103" s="524"/>
      <c r="O103" s="524"/>
      <c r="P103" s="524"/>
      <c r="Q103" s="524"/>
      <c r="R103" s="524"/>
      <c r="S103" s="525"/>
      <c r="T103" s="526"/>
      <c r="U103" s="115"/>
      <c r="V103" s="526"/>
      <c r="W103" s="115"/>
      <c r="X103" s="115"/>
      <c r="Y103" s="115"/>
      <c r="Z103" s="527"/>
      <c r="AA103" s="527"/>
      <c r="AB103" s="15"/>
      <c r="AC103" s="88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526"/>
      <c r="BL103" s="526"/>
      <c r="BM103" s="526"/>
      <c r="BN103" s="526"/>
      <c r="BO103" s="526"/>
      <c r="BP103" s="526"/>
      <c r="BQ103" s="526"/>
      <c r="BR103" s="526"/>
      <c r="BS103" s="526"/>
      <c r="BT103" s="526"/>
      <c r="BU103" s="526"/>
      <c r="BV103" s="526"/>
      <c r="BW103" s="526"/>
      <c r="BX103" s="526"/>
      <c r="BY103" s="526"/>
      <c r="BZ103" s="526"/>
      <c r="CA103" s="526"/>
      <c r="CB103" s="526"/>
      <c r="CC103" s="526"/>
      <c r="CD103" s="526"/>
      <c r="CE103" s="526"/>
      <c r="CF103" s="526"/>
      <c r="CG103" s="526"/>
      <c r="CH103" s="526"/>
      <c r="CI103" s="526"/>
      <c r="CJ103" s="526"/>
      <c r="CK103" s="526"/>
      <c r="CL103" s="526"/>
      <c r="CM103" s="526"/>
      <c r="CN103" s="526"/>
      <c r="CO103" s="526"/>
      <c r="CP103" s="15"/>
      <c r="CQ103" s="15"/>
      <c r="CR103" s="15"/>
      <c r="CS103" s="15"/>
      <c r="CT103" s="88"/>
      <c r="CU103" s="88"/>
      <c r="CV103" s="88"/>
      <c r="CW103" s="15"/>
      <c r="CX103" s="15"/>
      <c r="CY103" s="88"/>
      <c r="CZ103" s="88"/>
      <c r="DA103" s="88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88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15"/>
      <c r="FC103" s="15"/>
      <c r="FD103" s="15"/>
      <c r="FE103" s="15"/>
      <c r="FF103" s="15"/>
      <c r="FG103" s="15"/>
      <c r="FH103" s="15"/>
      <c r="FI103" s="15"/>
      <c r="FJ103" s="15"/>
    </row>
    <row r="104" spans="2:166" ht="15" customHeight="1" x14ac:dyDescent="0.25">
      <c r="B104" s="88"/>
      <c r="C104" s="88"/>
      <c r="D104" s="115"/>
      <c r="E104" s="115"/>
      <c r="F104" s="115"/>
      <c r="G104" s="115"/>
      <c r="H104" s="115"/>
      <c r="I104" s="523"/>
      <c r="J104" s="523"/>
      <c r="K104" s="115"/>
      <c r="L104" s="524"/>
      <c r="M104" s="524"/>
      <c r="N104" s="524"/>
      <c r="O104" s="524"/>
      <c r="P104" s="524"/>
      <c r="Q104" s="524"/>
      <c r="R104" s="524"/>
      <c r="S104" s="525"/>
      <c r="T104" s="526"/>
      <c r="U104" s="115"/>
      <c r="V104" s="526"/>
      <c r="W104" s="115"/>
      <c r="X104" s="115"/>
      <c r="Y104" s="115"/>
      <c r="Z104" s="527"/>
      <c r="AA104" s="527"/>
      <c r="AB104" s="15"/>
      <c r="AC104" s="88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526"/>
      <c r="BL104" s="526"/>
      <c r="BM104" s="526"/>
      <c r="BN104" s="526"/>
      <c r="BO104" s="526"/>
      <c r="BP104" s="526"/>
      <c r="BQ104" s="526"/>
      <c r="BR104" s="526"/>
      <c r="BS104" s="526"/>
      <c r="BT104" s="526"/>
      <c r="BU104" s="526"/>
      <c r="BV104" s="526"/>
      <c r="BW104" s="526"/>
      <c r="BX104" s="526"/>
      <c r="BY104" s="526"/>
      <c r="BZ104" s="526"/>
      <c r="CA104" s="526"/>
      <c r="CB104" s="526"/>
      <c r="CC104" s="526"/>
      <c r="CD104" s="526"/>
      <c r="CE104" s="526"/>
      <c r="CF104" s="526"/>
      <c r="CG104" s="526"/>
      <c r="CH104" s="526"/>
      <c r="CI104" s="526"/>
      <c r="CJ104" s="526"/>
      <c r="CK104" s="526"/>
      <c r="CL104" s="526"/>
      <c r="CM104" s="526"/>
      <c r="CN104" s="526"/>
      <c r="CO104" s="526"/>
      <c r="CP104" s="15"/>
      <c r="CQ104" s="15"/>
      <c r="CR104" s="15"/>
      <c r="CS104" s="15"/>
      <c r="CT104" s="88"/>
      <c r="CU104" s="88"/>
      <c r="CV104" s="88"/>
      <c r="CW104" s="15"/>
      <c r="CX104" s="15"/>
      <c r="CY104" s="88"/>
      <c r="CZ104" s="88"/>
      <c r="DA104" s="88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88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15"/>
      <c r="FC104" s="15"/>
      <c r="FD104" s="15"/>
      <c r="FE104" s="15"/>
      <c r="FF104" s="15"/>
      <c r="FG104" s="15"/>
      <c r="FH104" s="15"/>
      <c r="FI104" s="15"/>
      <c r="FJ104" s="15"/>
    </row>
    <row r="105" spans="2:166" ht="15" customHeight="1" x14ac:dyDescent="0.25">
      <c r="B105" s="88"/>
      <c r="C105" s="88"/>
      <c r="D105" s="115"/>
      <c r="E105" s="115"/>
      <c r="F105" s="115"/>
      <c r="G105" s="115"/>
      <c r="H105" s="115"/>
      <c r="I105" s="523"/>
      <c r="J105" s="523"/>
      <c r="K105" s="115"/>
      <c r="L105" s="524"/>
      <c r="M105" s="524"/>
      <c r="N105" s="524"/>
      <c r="O105" s="524"/>
      <c r="P105" s="524"/>
      <c r="Q105" s="524"/>
      <c r="R105" s="524"/>
      <c r="S105" s="525"/>
      <c r="T105" s="526"/>
      <c r="U105" s="115"/>
      <c r="V105" s="526"/>
      <c r="W105" s="115"/>
      <c r="X105" s="115"/>
      <c r="Y105" s="115"/>
      <c r="Z105" s="527"/>
      <c r="AA105" s="527"/>
      <c r="AB105" s="15"/>
      <c r="AC105" s="88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526"/>
      <c r="BL105" s="526"/>
      <c r="BM105" s="526"/>
      <c r="BN105" s="526"/>
      <c r="BO105" s="526"/>
      <c r="BP105" s="526"/>
      <c r="BQ105" s="526"/>
      <c r="BR105" s="526"/>
      <c r="BS105" s="526"/>
      <c r="BT105" s="526"/>
      <c r="BU105" s="526"/>
      <c r="BV105" s="526"/>
      <c r="BW105" s="526"/>
      <c r="BX105" s="526"/>
      <c r="BY105" s="526"/>
      <c r="BZ105" s="526"/>
      <c r="CA105" s="526"/>
      <c r="CB105" s="526"/>
      <c r="CC105" s="526"/>
      <c r="CD105" s="526"/>
      <c r="CE105" s="526"/>
      <c r="CF105" s="526"/>
      <c r="CG105" s="526"/>
      <c r="CH105" s="526"/>
      <c r="CI105" s="526"/>
      <c r="CJ105" s="526"/>
      <c r="CK105" s="526"/>
      <c r="CL105" s="526"/>
      <c r="CM105" s="526"/>
      <c r="CN105" s="526"/>
      <c r="CO105" s="526"/>
      <c r="CP105" s="15"/>
      <c r="CQ105" s="15"/>
      <c r="CR105" s="15"/>
      <c r="CS105" s="15"/>
      <c r="CT105" s="88"/>
      <c r="CU105" s="88"/>
      <c r="CV105" s="88"/>
      <c r="CW105" s="15"/>
      <c r="CX105" s="15"/>
      <c r="CY105" s="88"/>
      <c r="CZ105" s="88"/>
      <c r="DA105" s="88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88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15"/>
      <c r="FC105" s="15"/>
      <c r="FD105" s="15"/>
      <c r="FE105" s="15"/>
      <c r="FF105" s="15"/>
      <c r="FG105" s="15"/>
      <c r="FH105" s="15"/>
      <c r="FI105" s="15"/>
      <c r="FJ105" s="15"/>
    </row>
    <row r="106" spans="2:166" ht="15" customHeight="1" x14ac:dyDescent="0.25">
      <c r="B106" s="88"/>
      <c r="C106" s="88"/>
      <c r="D106" s="115"/>
      <c r="E106" s="115"/>
      <c r="F106" s="115"/>
      <c r="G106" s="115"/>
      <c r="H106" s="115"/>
      <c r="I106" s="523"/>
      <c r="J106" s="523"/>
      <c r="K106" s="115"/>
      <c r="L106" s="524"/>
      <c r="M106" s="524"/>
      <c r="N106" s="524"/>
      <c r="O106" s="524"/>
      <c r="P106" s="524"/>
      <c r="Q106" s="524"/>
      <c r="R106" s="524"/>
      <c r="S106" s="525"/>
      <c r="T106" s="526"/>
      <c r="U106" s="115"/>
      <c r="V106" s="526"/>
      <c r="W106" s="115"/>
      <c r="X106" s="115"/>
      <c r="Y106" s="115"/>
      <c r="Z106" s="527"/>
      <c r="AA106" s="527"/>
      <c r="AB106" s="15"/>
      <c r="AC106" s="88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526"/>
      <c r="BL106" s="526"/>
      <c r="BM106" s="526"/>
      <c r="BN106" s="526"/>
      <c r="BO106" s="526"/>
      <c r="BP106" s="526"/>
      <c r="BQ106" s="526"/>
      <c r="BR106" s="526"/>
      <c r="BS106" s="526"/>
      <c r="BT106" s="526"/>
      <c r="BU106" s="526"/>
      <c r="BV106" s="526"/>
      <c r="BW106" s="526"/>
      <c r="BX106" s="526"/>
      <c r="BY106" s="526"/>
      <c r="BZ106" s="526"/>
      <c r="CA106" s="526"/>
      <c r="CB106" s="526"/>
      <c r="CC106" s="526"/>
      <c r="CD106" s="526"/>
      <c r="CE106" s="526"/>
      <c r="CF106" s="526"/>
      <c r="CG106" s="526"/>
      <c r="CH106" s="526"/>
      <c r="CI106" s="526"/>
      <c r="CJ106" s="526"/>
      <c r="CK106" s="526"/>
      <c r="CL106" s="526"/>
      <c r="CM106" s="526"/>
      <c r="CN106" s="526"/>
      <c r="CO106" s="526"/>
      <c r="CP106" s="15"/>
      <c r="CQ106" s="15"/>
      <c r="CR106" s="15"/>
      <c r="CS106" s="15"/>
      <c r="CT106" s="88"/>
      <c r="CU106" s="88"/>
      <c r="CV106" s="88"/>
      <c r="CW106" s="15"/>
      <c r="CX106" s="15"/>
      <c r="CY106" s="88"/>
      <c r="CZ106" s="88"/>
      <c r="DA106" s="88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88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15"/>
      <c r="FC106" s="15"/>
      <c r="FD106" s="15"/>
      <c r="FE106" s="15"/>
      <c r="FF106" s="15"/>
      <c r="FG106" s="15"/>
      <c r="FH106" s="15"/>
      <c r="FI106" s="15"/>
      <c r="FJ106" s="15"/>
    </row>
    <row r="107" spans="2:166" ht="15" customHeight="1" x14ac:dyDescent="0.25">
      <c r="B107" s="88"/>
      <c r="C107" s="88"/>
      <c r="D107" s="115"/>
      <c r="E107" s="115"/>
      <c r="F107" s="115"/>
      <c r="G107" s="115"/>
      <c r="H107" s="115"/>
      <c r="I107" s="523"/>
      <c r="J107" s="523"/>
      <c r="K107" s="115"/>
      <c r="L107" s="524"/>
      <c r="M107" s="524"/>
      <c r="N107" s="524"/>
      <c r="O107" s="524"/>
      <c r="P107" s="524"/>
      <c r="Q107" s="524"/>
      <c r="R107" s="524"/>
      <c r="S107" s="525"/>
      <c r="T107" s="526"/>
      <c r="U107" s="115"/>
      <c r="V107" s="526"/>
      <c r="W107" s="115"/>
      <c r="X107" s="115"/>
      <c r="Y107" s="115"/>
      <c r="Z107" s="527"/>
      <c r="AA107" s="527"/>
      <c r="AB107" s="15"/>
      <c r="AC107" s="88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526"/>
      <c r="BL107" s="526"/>
      <c r="BM107" s="526"/>
      <c r="BN107" s="526"/>
      <c r="BO107" s="526"/>
      <c r="BP107" s="526"/>
      <c r="BQ107" s="526"/>
      <c r="BR107" s="526"/>
      <c r="BS107" s="526"/>
      <c r="BT107" s="526"/>
      <c r="BU107" s="526"/>
      <c r="BV107" s="526"/>
      <c r="BW107" s="526"/>
      <c r="BX107" s="526"/>
      <c r="BY107" s="526"/>
      <c r="BZ107" s="526"/>
      <c r="CA107" s="526"/>
      <c r="CB107" s="526"/>
      <c r="CC107" s="526"/>
      <c r="CD107" s="526"/>
      <c r="CE107" s="526"/>
      <c r="CF107" s="526"/>
      <c r="CG107" s="526"/>
      <c r="CH107" s="526"/>
      <c r="CI107" s="526"/>
      <c r="CJ107" s="526"/>
      <c r="CK107" s="526"/>
      <c r="CL107" s="526"/>
      <c r="CM107" s="526"/>
      <c r="CN107" s="526"/>
      <c r="CO107" s="526"/>
      <c r="CP107" s="15"/>
      <c r="CQ107" s="15"/>
      <c r="CR107" s="15"/>
      <c r="CS107" s="15"/>
      <c r="CT107" s="88"/>
      <c r="CU107" s="88"/>
      <c r="CV107" s="88"/>
      <c r="CW107" s="15"/>
      <c r="CX107" s="15"/>
      <c r="CY107" s="88"/>
      <c r="CZ107" s="88"/>
      <c r="DA107" s="88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88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/>
      <c r="FB107" s="15"/>
      <c r="FC107" s="15"/>
      <c r="FD107" s="15"/>
      <c r="FE107" s="15"/>
      <c r="FF107" s="15"/>
      <c r="FG107" s="15"/>
      <c r="FH107" s="15"/>
      <c r="FI107" s="15"/>
      <c r="FJ107" s="15"/>
    </row>
    <row r="108" spans="2:166" ht="15" customHeight="1" x14ac:dyDescent="0.25">
      <c r="B108" s="88"/>
      <c r="C108" s="88"/>
      <c r="D108" s="115"/>
      <c r="E108" s="115"/>
      <c r="F108" s="115"/>
      <c r="G108" s="115"/>
      <c r="H108" s="115"/>
      <c r="I108" s="523"/>
      <c r="J108" s="523"/>
      <c r="K108" s="115"/>
      <c r="L108" s="524"/>
      <c r="M108" s="524"/>
      <c r="N108" s="524"/>
      <c r="O108" s="524"/>
      <c r="P108" s="524"/>
      <c r="Q108" s="524"/>
      <c r="R108" s="524"/>
      <c r="S108" s="525"/>
      <c r="T108" s="526"/>
      <c r="U108" s="115"/>
      <c r="V108" s="526"/>
      <c r="W108" s="115"/>
      <c r="X108" s="115"/>
      <c r="Y108" s="115"/>
      <c r="Z108" s="527"/>
      <c r="AA108" s="527"/>
      <c r="AB108" s="15"/>
      <c r="AC108" s="88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526"/>
      <c r="BL108" s="526"/>
      <c r="BM108" s="526"/>
      <c r="BN108" s="526"/>
      <c r="BO108" s="526"/>
      <c r="BP108" s="526"/>
      <c r="BQ108" s="526"/>
      <c r="BR108" s="526"/>
      <c r="BS108" s="526"/>
      <c r="BT108" s="526"/>
      <c r="BU108" s="526"/>
      <c r="BV108" s="526"/>
      <c r="BW108" s="526"/>
      <c r="BX108" s="526"/>
      <c r="BY108" s="526"/>
      <c r="BZ108" s="526"/>
      <c r="CA108" s="526"/>
      <c r="CB108" s="526"/>
      <c r="CC108" s="526"/>
      <c r="CD108" s="526"/>
      <c r="CE108" s="526"/>
      <c r="CF108" s="526"/>
      <c r="CG108" s="526"/>
      <c r="CH108" s="526"/>
      <c r="CI108" s="526"/>
      <c r="CJ108" s="526"/>
      <c r="CK108" s="526"/>
      <c r="CL108" s="526"/>
      <c r="CM108" s="526"/>
      <c r="CN108" s="526"/>
      <c r="CO108" s="526"/>
      <c r="CP108" s="15"/>
      <c r="CQ108" s="15"/>
      <c r="CR108" s="15"/>
      <c r="CS108" s="15"/>
      <c r="CT108" s="88"/>
      <c r="CU108" s="88"/>
      <c r="CV108" s="88"/>
      <c r="CW108" s="15"/>
      <c r="CX108" s="15"/>
      <c r="CY108" s="88"/>
      <c r="CZ108" s="88"/>
      <c r="DA108" s="88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88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15"/>
      <c r="FC108" s="15"/>
      <c r="FD108" s="15"/>
      <c r="FE108" s="15"/>
      <c r="FF108" s="15"/>
      <c r="FG108" s="15"/>
      <c r="FH108" s="15"/>
      <c r="FI108" s="15"/>
      <c r="FJ108" s="15"/>
    </row>
    <row r="109" spans="2:166" ht="15" customHeight="1" x14ac:dyDescent="0.25">
      <c r="B109" s="88"/>
      <c r="C109" s="88"/>
      <c r="D109" s="115"/>
      <c r="E109" s="115"/>
      <c r="F109" s="115"/>
      <c r="G109" s="115"/>
      <c r="H109" s="115"/>
      <c r="I109" s="523"/>
      <c r="J109" s="523"/>
      <c r="K109" s="115"/>
      <c r="L109" s="524"/>
      <c r="M109" s="524"/>
      <c r="N109" s="524"/>
      <c r="O109" s="524"/>
      <c r="P109" s="524"/>
      <c r="Q109" s="524"/>
      <c r="R109" s="524"/>
      <c r="S109" s="525"/>
      <c r="T109" s="526"/>
      <c r="U109" s="115"/>
      <c r="V109" s="526"/>
      <c r="W109" s="115"/>
      <c r="X109" s="115"/>
      <c r="Y109" s="115"/>
      <c r="Z109" s="527"/>
      <c r="AA109" s="527"/>
      <c r="AB109" s="15"/>
      <c r="AC109" s="88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526"/>
      <c r="BL109" s="526"/>
      <c r="BM109" s="526"/>
      <c r="BN109" s="526"/>
      <c r="BO109" s="526"/>
      <c r="BP109" s="526"/>
      <c r="BQ109" s="526"/>
      <c r="BR109" s="526"/>
      <c r="BS109" s="526"/>
      <c r="BT109" s="526"/>
      <c r="BU109" s="526"/>
      <c r="BV109" s="526"/>
      <c r="BW109" s="526"/>
      <c r="BX109" s="526"/>
      <c r="BY109" s="526"/>
      <c r="BZ109" s="526"/>
      <c r="CA109" s="526"/>
      <c r="CB109" s="526"/>
      <c r="CC109" s="526"/>
      <c r="CD109" s="526"/>
      <c r="CE109" s="526"/>
      <c r="CF109" s="526"/>
      <c r="CG109" s="526"/>
      <c r="CH109" s="526"/>
      <c r="CI109" s="526"/>
      <c r="CJ109" s="526"/>
      <c r="CK109" s="526"/>
      <c r="CL109" s="526"/>
      <c r="CM109" s="526"/>
      <c r="CN109" s="526"/>
      <c r="CO109" s="526"/>
      <c r="CP109" s="15"/>
      <c r="CQ109" s="15"/>
      <c r="CR109" s="15"/>
      <c r="CS109" s="15"/>
      <c r="CT109" s="88"/>
      <c r="CU109" s="88"/>
      <c r="CV109" s="88"/>
      <c r="CW109" s="15"/>
      <c r="CX109" s="15"/>
      <c r="CY109" s="88"/>
      <c r="CZ109" s="88"/>
      <c r="DA109" s="88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15"/>
      <c r="FC109" s="15"/>
      <c r="FD109" s="15"/>
      <c r="FE109" s="15"/>
      <c r="FF109" s="15"/>
      <c r="FG109" s="15"/>
      <c r="FH109" s="15"/>
      <c r="FI109" s="15"/>
      <c r="FJ109" s="15"/>
    </row>
    <row r="110" spans="2:166" ht="15" customHeight="1" x14ac:dyDescent="0.25">
      <c r="B110" s="88"/>
      <c r="C110" s="88"/>
      <c r="D110" s="115"/>
      <c r="E110" s="115"/>
      <c r="F110" s="115"/>
      <c r="G110" s="115"/>
      <c r="H110" s="115"/>
      <c r="I110" s="523"/>
      <c r="J110" s="523"/>
      <c r="K110" s="115"/>
      <c r="L110" s="524"/>
      <c r="M110" s="524"/>
      <c r="N110" s="524"/>
      <c r="O110" s="524"/>
      <c r="P110" s="524"/>
      <c r="Q110" s="524"/>
      <c r="R110" s="524"/>
      <c r="S110" s="525"/>
      <c r="T110" s="526"/>
      <c r="U110" s="115"/>
      <c r="V110" s="526"/>
      <c r="W110" s="115"/>
      <c r="X110" s="115"/>
      <c r="Y110" s="115"/>
      <c r="Z110" s="527"/>
      <c r="AA110" s="527"/>
      <c r="AB110" s="15"/>
      <c r="AC110" s="88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526"/>
      <c r="BL110" s="526"/>
      <c r="BM110" s="526"/>
      <c r="BN110" s="526"/>
      <c r="BO110" s="526"/>
      <c r="BP110" s="526"/>
      <c r="BQ110" s="526"/>
      <c r="BR110" s="526"/>
      <c r="BS110" s="526"/>
      <c r="BT110" s="526"/>
      <c r="BU110" s="526"/>
      <c r="BV110" s="526"/>
      <c r="BW110" s="526"/>
      <c r="BX110" s="526"/>
      <c r="BY110" s="526"/>
      <c r="BZ110" s="526"/>
      <c r="CA110" s="526"/>
      <c r="CB110" s="526"/>
      <c r="CC110" s="526"/>
      <c r="CD110" s="526"/>
      <c r="CE110" s="526"/>
      <c r="CF110" s="526"/>
      <c r="CG110" s="526"/>
      <c r="CH110" s="526"/>
      <c r="CI110" s="526"/>
      <c r="CJ110" s="526"/>
      <c r="CK110" s="526"/>
      <c r="CL110" s="526"/>
      <c r="CM110" s="526"/>
      <c r="CN110" s="526"/>
      <c r="CO110" s="526"/>
      <c r="CP110" s="15"/>
      <c r="CQ110" s="15"/>
      <c r="CR110" s="15"/>
      <c r="CS110" s="15"/>
      <c r="CT110" s="88"/>
      <c r="CU110" s="88"/>
      <c r="CV110" s="88"/>
      <c r="CW110" s="15"/>
      <c r="CX110" s="15"/>
      <c r="CY110" s="88"/>
      <c r="CZ110" s="88"/>
      <c r="DA110" s="88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88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15"/>
      <c r="FC110" s="15"/>
      <c r="FD110" s="15"/>
      <c r="FE110" s="15"/>
      <c r="FF110" s="15"/>
      <c r="FG110" s="15"/>
      <c r="FH110" s="15"/>
      <c r="FI110" s="15"/>
      <c r="FJ110" s="15"/>
    </row>
    <row r="111" spans="2:166" ht="15" customHeight="1" x14ac:dyDescent="0.25">
      <c r="B111" s="88"/>
      <c r="C111" s="88"/>
      <c r="D111" s="115"/>
      <c r="E111" s="115"/>
      <c r="F111" s="115"/>
      <c r="G111" s="115"/>
      <c r="H111" s="115"/>
      <c r="I111" s="523"/>
      <c r="J111" s="523"/>
      <c r="K111" s="115"/>
      <c r="L111" s="524"/>
      <c r="M111" s="524"/>
      <c r="N111" s="524"/>
      <c r="O111" s="524"/>
      <c r="P111" s="524"/>
      <c r="Q111" s="524"/>
      <c r="R111" s="524"/>
      <c r="S111" s="525"/>
      <c r="T111" s="526"/>
      <c r="U111" s="115"/>
      <c r="V111" s="526"/>
      <c r="W111" s="115"/>
      <c r="X111" s="115"/>
      <c r="Y111" s="115"/>
      <c r="Z111" s="527"/>
      <c r="AA111" s="527"/>
      <c r="AB111" s="15"/>
      <c r="AC111" s="88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526"/>
      <c r="BL111" s="526"/>
      <c r="BM111" s="526"/>
      <c r="BN111" s="526"/>
      <c r="BO111" s="526"/>
      <c r="BP111" s="526"/>
      <c r="BQ111" s="526"/>
      <c r="BR111" s="526"/>
      <c r="BS111" s="526"/>
      <c r="BT111" s="526"/>
      <c r="BU111" s="526"/>
      <c r="BV111" s="526"/>
      <c r="BW111" s="526"/>
      <c r="BX111" s="526"/>
      <c r="BY111" s="526"/>
      <c r="BZ111" s="526"/>
      <c r="CA111" s="526"/>
      <c r="CB111" s="526"/>
      <c r="CC111" s="526"/>
      <c r="CD111" s="526"/>
      <c r="CE111" s="526"/>
      <c r="CF111" s="526"/>
      <c r="CG111" s="526"/>
      <c r="CH111" s="526"/>
      <c r="CI111" s="526"/>
      <c r="CJ111" s="526"/>
      <c r="CK111" s="526"/>
      <c r="CL111" s="526"/>
      <c r="CM111" s="526"/>
      <c r="CN111" s="526"/>
      <c r="CO111" s="526"/>
      <c r="CP111" s="15"/>
      <c r="CQ111" s="15"/>
      <c r="CR111" s="15"/>
      <c r="CS111" s="15"/>
      <c r="CT111" s="88"/>
      <c r="CU111" s="88"/>
      <c r="CV111" s="88"/>
      <c r="CW111" s="15"/>
      <c r="CX111" s="15"/>
      <c r="CY111" s="88"/>
      <c r="CZ111" s="88"/>
      <c r="DA111" s="88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88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15"/>
      <c r="FC111" s="15"/>
      <c r="FD111" s="15"/>
      <c r="FE111" s="15"/>
      <c r="FF111" s="15"/>
      <c r="FG111" s="15"/>
      <c r="FH111" s="15"/>
      <c r="FI111" s="15"/>
      <c r="FJ111" s="15"/>
    </row>
    <row r="112" spans="2:166" ht="15" customHeight="1" x14ac:dyDescent="0.25">
      <c r="B112" s="88"/>
      <c r="C112" s="88"/>
      <c r="D112" s="115"/>
      <c r="E112" s="115"/>
      <c r="F112" s="115"/>
      <c r="G112" s="115"/>
      <c r="H112" s="115"/>
      <c r="I112" s="523"/>
      <c r="J112" s="523"/>
      <c r="K112" s="115"/>
      <c r="L112" s="524"/>
      <c r="M112" s="524"/>
      <c r="N112" s="524"/>
      <c r="O112" s="524"/>
      <c r="P112" s="524"/>
      <c r="Q112" s="524"/>
      <c r="R112" s="524"/>
      <c r="S112" s="525"/>
      <c r="T112" s="526"/>
      <c r="U112" s="115"/>
      <c r="V112" s="526"/>
      <c r="W112" s="115"/>
      <c r="X112" s="115"/>
      <c r="Y112" s="115"/>
      <c r="Z112" s="527"/>
      <c r="AA112" s="527"/>
      <c r="AB112" s="15"/>
      <c r="AC112" s="88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526"/>
      <c r="BL112" s="526"/>
      <c r="BM112" s="526"/>
      <c r="BN112" s="526"/>
      <c r="BO112" s="526"/>
      <c r="BP112" s="526"/>
      <c r="BQ112" s="526"/>
      <c r="BR112" s="526"/>
      <c r="BS112" s="526"/>
      <c r="BT112" s="526"/>
      <c r="BU112" s="526"/>
      <c r="BV112" s="526"/>
      <c r="BW112" s="526"/>
      <c r="BX112" s="526"/>
      <c r="BY112" s="526"/>
      <c r="BZ112" s="526"/>
      <c r="CA112" s="526"/>
      <c r="CB112" s="526"/>
      <c r="CC112" s="526"/>
      <c r="CD112" s="526"/>
      <c r="CE112" s="526"/>
      <c r="CF112" s="526"/>
      <c r="CG112" s="526"/>
      <c r="CH112" s="526"/>
      <c r="CI112" s="526"/>
      <c r="CJ112" s="526"/>
      <c r="CK112" s="526"/>
      <c r="CL112" s="526"/>
      <c r="CM112" s="526"/>
      <c r="CN112" s="526"/>
      <c r="CO112" s="526"/>
      <c r="CP112" s="15"/>
      <c r="CQ112" s="15"/>
      <c r="CR112" s="15"/>
      <c r="CS112" s="15"/>
      <c r="CT112" s="88"/>
      <c r="CU112" s="88"/>
      <c r="CV112" s="88"/>
      <c r="CW112" s="15"/>
      <c r="CX112" s="15"/>
      <c r="CY112" s="88"/>
      <c r="CZ112" s="88"/>
      <c r="DA112" s="88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88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15"/>
      <c r="FC112" s="15"/>
      <c r="FD112" s="15"/>
      <c r="FE112" s="15"/>
      <c r="FF112" s="15"/>
      <c r="FG112" s="15"/>
      <c r="FH112" s="15"/>
      <c r="FI112" s="15"/>
      <c r="FJ112" s="15"/>
    </row>
    <row r="113" spans="2:166" ht="15" customHeight="1" x14ac:dyDescent="0.25">
      <c r="B113" s="88"/>
      <c r="C113" s="88"/>
      <c r="D113" s="115"/>
      <c r="E113" s="115"/>
      <c r="F113" s="115"/>
      <c r="G113" s="115"/>
      <c r="H113" s="115"/>
      <c r="I113" s="523"/>
      <c r="J113" s="523"/>
      <c r="K113" s="115"/>
      <c r="L113" s="524"/>
      <c r="M113" s="524"/>
      <c r="N113" s="524"/>
      <c r="O113" s="524"/>
      <c r="P113" s="524"/>
      <c r="Q113" s="524"/>
      <c r="R113" s="524"/>
      <c r="S113" s="525"/>
      <c r="T113" s="526"/>
      <c r="U113" s="115"/>
      <c r="V113" s="526"/>
      <c r="W113" s="115"/>
      <c r="X113" s="115"/>
      <c r="Y113" s="115"/>
      <c r="Z113" s="527"/>
      <c r="AA113" s="527"/>
      <c r="AB113" s="15"/>
      <c r="AC113" s="88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526"/>
      <c r="BL113" s="526"/>
      <c r="BM113" s="526"/>
      <c r="BN113" s="526"/>
      <c r="BO113" s="526"/>
      <c r="BP113" s="526"/>
      <c r="BQ113" s="526"/>
      <c r="BR113" s="526"/>
      <c r="BS113" s="526"/>
      <c r="BT113" s="526"/>
      <c r="BU113" s="526"/>
      <c r="BV113" s="526"/>
      <c r="BW113" s="526"/>
      <c r="BX113" s="526"/>
      <c r="BY113" s="526"/>
      <c r="BZ113" s="526"/>
      <c r="CA113" s="526"/>
      <c r="CB113" s="526"/>
      <c r="CC113" s="526"/>
      <c r="CD113" s="526"/>
      <c r="CE113" s="526"/>
      <c r="CF113" s="526"/>
      <c r="CG113" s="526"/>
      <c r="CH113" s="526"/>
      <c r="CI113" s="526"/>
      <c r="CJ113" s="526"/>
      <c r="CK113" s="526"/>
      <c r="CL113" s="526"/>
      <c r="CM113" s="526"/>
      <c r="CN113" s="526"/>
      <c r="CO113" s="526"/>
      <c r="CP113" s="15"/>
      <c r="CQ113" s="15"/>
      <c r="CR113" s="15"/>
      <c r="CS113" s="15"/>
      <c r="CT113" s="88"/>
      <c r="CU113" s="88"/>
      <c r="CV113" s="88"/>
      <c r="CW113" s="15"/>
      <c r="CX113" s="15"/>
      <c r="CY113" s="88"/>
      <c r="CZ113" s="88"/>
      <c r="DA113" s="88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88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15"/>
      <c r="FC113" s="15"/>
      <c r="FD113" s="15"/>
      <c r="FE113" s="15"/>
      <c r="FF113" s="15"/>
      <c r="FG113" s="15"/>
      <c r="FH113" s="15"/>
      <c r="FI113" s="15"/>
      <c r="FJ113" s="15"/>
    </row>
    <row r="114" spans="2:166" ht="15" customHeight="1" x14ac:dyDescent="0.25">
      <c r="B114" s="88"/>
      <c r="C114" s="88"/>
      <c r="D114" s="115"/>
      <c r="E114" s="115"/>
      <c r="F114" s="115"/>
      <c r="G114" s="115"/>
      <c r="H114" s="115"/>
      <c r="I114" s="523"/>
      <c r="J114" s="523"/>
      <c r="K114" s="115"/>
      <c r="L114" s="524"/>
      <c r="M114" s="524"/>
      <c r="N114" s="524"/>
      <c r="O114" s="524"/>
      <c r="P114" s="524"/>
      <c r="Q114" s="524"/>
      <c r="R114" s="524"/>
      <c r="S114" s="525"/>
      <c r="T114" s="526"/>
      <c r="U114" s="115"/>
      <c r="V114" s="526"/>
      <c r="W114" s="115"/>
      <c r="X114" s="115"/>
      <c r="Y114" s="115"/>
      <c r="Z114" s="527"/>
      <c r="AA114" s="527"/>
      <c r="AB114" s="15"/>
      <c r="AC114" s="88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526"/>
      <c r="BL114" s="526"/>
      <c r="BM114" s="526"/>
      <c r="BN114" s="526"/>
      <c r="BO114" s="526"/>
      <c r="BP114" s="526"/>
      <c r="BQ114" s="526"/>
      <c r="BR114" s="526"/>
      <c r="BS114" s="526"/>
      <c r="BT114" s="526"/>
      <c r="BU114" s="526"/>
      <c r="BV114" s="526"/>
      <c r="BW114" s="526"/>
      <c r="BX114" s="526"/>
      <c r="BY114" s="526"/>
      <c r="BZ114" s="526"/>
      <c r="CA114" s="526"/>
      <c r="CB114" s="526"/>
      <c r="CC114" s="526"/>
      <c r="CD114" s="526"/>
      <c r="CE114" s="526"/>
      <c r="CF114" s="526"/>
      <c r="CG114" s="526"/>
      <c r="CH114" s="526"/>
      <c r="CI114" s="526"/>
      <c r="CJ114" s="526"/>
      <c r="CK114" s="526"/>
      <c r="CL114" s="526"/>
      <c r="CM114" s="526"/>
      <c r="CN114" s="526"/>
      <c r="CO114" s="526"/>
      <c r="CP114" s="15"/>
      <c r="CQ114" s="15"/>
      <c r="CR114" s="15"/>
      <c r="CS114" s="15"/>
      <c r="CT114" s="88"/>
      <c r="CU114" s="88"/>
      <c r="CV114" s="88"/>
      <c r="CW114" s="15"/>
      <c r="CX114" s="15"/>
      <c r="CY114" s="88"/>
      <c r="CZ114" s="88"/>
      <c r="DA114" s="88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88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15"/>
      <c r="FC114" s="15"/>
      <c r="FD114" s="15"/>
      <c r="FE114" s="15"/>
      <c r="FF114" s="15"/>
      <c r="FG114" s="15"/>
      <c r="FH114" s="15"/>
      <c r="FI114" s="15"/>
      <c r="FJ114" s="15"/>
    </row>
    <row r="115" spans="2:166" ht="15" customHeight="1" x14ac:dyDescent="0.25">
      <c r="B115" s="88"/>
      <c r="C115" s="88"/>
      <c r="D115" s="115"/>
      <c r="E115" s="115"/>
      <c r="F115" s="115"/>
      <c r="G115" s="115"/>
      <c r="H115" s="115"/>
      <c r="I115" s="523"/>
      <c r="J115" s="523"/>
      <c r="K115" s="115"/>
      <c r="L115" s="524"/>
      <c r="M115" s="524"/>
      <c r="N115" s="524"/>
      <c r="O115" s="524"/>
      <c r="P115" s="524"/>
      <c r="Q115" s="524"/>
      <c r="R115" s="524"/>
      <c r="S115" s="525"/>
      <c r="T115" s="526"/>
      <c r="U115" s="115"/>
      <c r="V115" s="526"/>
      <c r="W115" s="115"/>
      <c r="X115" s="115"/>
      <c r="Y115" s="115"/>
      <c r="Z115" s="527"/>
      <c r="AA115" s="527"/>
      <c r="AB115" s="15"/>
      <c r="AC115" s="88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526"/>
      <c r="BL115" s="526"/>
      <c r="BM115" s="526"/>
      <c r="BN115" s="526"/>
      <c r="BO115" s="526"/>
      <c r="BP115" s="526"/>
      <c r="BQ115" s="526"/>
      <c r="BR115" s="526"/>
      <c r="BS115" s="526"/>
      <c r="BT115" s="526"/>
      <c r="BU115" s="526"/>
      <c r="BV115" s="526"/>
      <c r="BW115" s="526"/>
      <c r="BX115" s="526"/>
      <c r="BY115" s="526"/>
      <c r="BZ115" s="526"/>
      <c r="CA115" s="526"/>
      <c r="CB115" s="526"/>
      <c r="CC115" s="526"/>
      <c r="CD115" s="526"/>
      <c r="CE115" s="526"/>
      <c r="CF115" s="526"/>
      <c r="CG115" s="526"/>
      <c r="CH115" s="526"/>
      <c r="CI115" s="526"/>
      <c r="CJ115" s="526"/>
      <c r="CK115" s="526"/>
      <c r="CL115" s="526"/>
      <c r="CM115" s="526"/>
      <c r="CN115" s="526"/>
      <c r="CO115" s="526"/>
      <c r="CP115" s="15"/>
      <c r="CQ115" s="15"/>
      <c r="CR115" s="15"/>
      <c r="CS115" s="15"/>
      <c r="CT115" s="88"/>
      <c r="CU115" s="88"/>
      <c r="CV115" s="88"/>
      <c r="CW115" s="15"/>
      <c r="CX115" s="15"/>
      <c r="CY115" s="88"/>
      <c r="CZ115" s="88"/>
      <c r="DA115" s="88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88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15"/>
      <c r="FC115" s="15"/>
      <c r="FD115" s="15"/>
      <c r="FE115" s="15"/>
      <c r="FF115" s="15"/>
      <c r="FG115" s="15"/>
      <c r="FH115" s="15"/>
      <c r="FI115" s="15"/>
      <c r="FJ115" s="15"/>
    </row>
    <row r="116" spans="2:166" ht="15" customHeight="1" x14ac:dyDescent="0.25">
      <c r="B116" s="88"/>
      <c r="C116" s="88"/>
      <c r="D116" s="115"/>
      <c r="E116" s="115"/>
      <c r="F116" s="115"/>
      <c r="G116" s="115"/>
      <c r="H116" s="115"/>
      <c r="I116" s="523"/>
      <c r="J116" s="523"/>
      <c r="K116" s="115"/>
      <c r="L116" s="524"/>
      <c r="M116" s="524"/>
      <c r="N116" s="524"/>
      <c r="O116" s="524"/>
      <c r="P116" s="524"/>
      <c r="Q116" s="524"/>
      <c r="R116" s="524"/>
      <c r="S116" s="525"/>
      <c r="T116" s="526"/>
      <c r="U116" s="115"/>
      <c r="V116" s="526"/>
      <c r="W116" s="115"/>
      <c r="X116" s="115"/>
      <c r="Y116" s="115"/>
      <c r="Z116" s="527"/>
      <c r="AA116" s="527"/>
      <c r="AB116" s="15"/>
      <c r="AC116" s="88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526"/>
      <c r="BL116" s="526"/>
      <c r="BM116" s="526"/>
      <c r="BN116" s="526"/>
      <c r="BO116" s="526"/>
      <c r="BP116" s="526"/>
      <c r="BQ116" s="526"/>
      <c r="BR116" s="526"/>
      <c r="BS116" s="526"/>
      <c r="BT116" s="526"/>
      <c r="BU116" s="526"/>
      <c r="BV116" s="526"/>
      <c r="BW116" s="526"/>
      <c r="BX116" s="526"/>
      <c r="BY116" s="526"/>
      <c r="BZ116" s="526"/>
      <c r="CA116" s="526"/>
      <c r="CB116" s="526"/>
      <c r="CC116" s="526"/>
      <c r="CD116" s="526"/>
      <c r="CE116" s="526"/>
      <c r="CF116" s="526"/>
      <c r="CG116" s="526"/>
      <c r="CH116" s="526"/>
      <c r="CI116" s="526"/>
      <c r="CJ116" s="526"/>
      <c r="CK116" s="526"/>
      <c r="CL116" s="526"/>
      <c r="CM116" s="526"/>
      <c r="CN116" s="526"/>
      <c r="CO116" s="526"/>
      <c r="CP116" s="15"/>
      <c r="CQ116" s="15"/>
      <c r="CR116" s="15"/>
      <c r="CS116" s="15"/>
      <c r="CT116" s="88"/>
      <c r="CU116" s="88"/>
      <c r="CV116" s="88"/>
      <c r="CW116" s="15"/>
      <c r="CX116" s="15"/>
      <c r="CY116" s="88"/>
      <c r="CZ116" s="88"/>
      <c r="DA116" s="88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88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15"/>
      <c r="FC116" s="15"/>
      <c r="FD116" s="15"/>
      <c r="FE116" s="15"/>
      <c r="FF116" s="15"/>
      <c r="FG116" s="15"/>
      <c r="FH116" s="15"/>
      <c r="FI116" s="15"/>
      <c r="FJ116" s="15"/>
    </row>
    <row r="117" spans="2:166" ht="15" customHeight="1" x14ac:dyDescent="0.25">
      <c r="B117" s="88"/>
      <c r="C117" s="88"/>
      <c r="D117" s="115"/>
      <c r="E117" s="115"/>
      <c r="F117" s="115"/>
      <c r="G117" s="115"/>
      <c r="H117" s="115"/>
      <c r="I117" s="523"/>
      <c r="J117" s="523"/>
      <c r="K117" s="115"/>
      <c r="L117" s="524"/>
      <c r="M117" s="524"/>
      <c r="N117" s="524"/>
      <c r="O117" s="524"/>
      <c r="P117" s="524"/>
      <c r="Q117" s="524"/>
      <c r="R117" s="524"/>
      <c r="S117" s="525"/>
      <c r="T117" s="526"/>
      <c r="U117" s="115"/>
      <c r="V117" s="526"/>
      <c r="W117" s="115"/>
      <c r="X117" s="115"/>
      <c r="Y117" s="115"/>
      <c r="Z117" s="527"/>
      <c r="AA117" s="527"/>
      <c r="AB117" s="15"/>
      <c r="AC117" s="88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526"/>
      <c r="BL117" s="526"/>
      <c r="BM117" s="526"/>
      <c r="BN117" s="526"/>
      <c r="BO117" s="526"/>
      <c r="BP117" s="526"/>
      <c r="BQ117" s="526"/>
      <c r="BR117" s="526"/>
      <c r="BS117" s="526"/>
      <c r="BT117" s="526"/>
      <c r="BU117" s="526"/>
      <c r="BV117" s="526"/>
      <c r="BW117" s="526"/>
      <c r="BX117" s="526"/>
      <c r="BY117" s="526"/>
      <c r="BZ117" s="526"/>
      <c r="CA117" s="526"/>
      <c r="CB117" s="526"/>
      <c r="CC117" s="526"/>
      <c r="CD117" s="526"/>
      <c r="CE117" s="526"/>
      <c r="CF117" s="526"/>
      <c r="CG117" s="526"/>
      <c r="CH117" s="526"/>
      <c r="CI117" s="526"/>
      <c r="CJ117" s="526"/>
      <c r="CK117" s="526"/>
      <c r="CL117" s="526"/>
      <c r="CM117" s="526"/>
      <c r="CN117" s="526"/>
      <c r="CO117" s="526"/>
      <c r="CP117" s="15"/>
      <c r="CQ117" s="15"/>
      <c r="CR117" s="15"/>
      <c r="CS117" s="15"/>
      <c r="CT117" s="88"/>
      <c r="CU117" s="88"/>
      <c r="CV117" s="88"/>
      <c r="CW117" s="15"/>
      <c r="CX117" s="15"/>
      <c r="CY117" s="88"/>
      <c r="CZ117" s="88"/>
      <c r="DA117" s="88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88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15"/>
      <c r="FC117" s="15"/>
      <c r="FD117" s="15"/>
      <c r="FE117" s="15"/>
      <c r="FF117" s="15"/>
      <c r="FG117" s="15"/>
      <c r="FH117" s="15"/>
      <c r="FI117" s="15"/>
      <c r="FJ117" s="15"/>
    </row>
    <row r="118" spans="2:166" ht="15" customHeight="1" x14ac:dyDescent="0.25">
      <c r="B118" s="88"/>
      <c r="C118" s="88"/>
      <c r="D118" s="115"/>
      <c r="E118" s="115"/>
      <c r="F118" s="115"/>
      <c r="G118" s="115"/>
      <c r="H118" s="115"/>
      <c r="I118" s="523"/>
      <c r="J118" s="523"/>
      <c r="K118" s="115"/>
      <c r="L118" s="524"/>
      <c r="M118" s="524"/>
      <c r="N118" s="524"/>
      <c r="O118" s="524"/>
      <c r="P118" s="524"/>
      <c r="Q118" s="524"/>
      <c r="R118" s="524"/>
      <c r="S118" s="525"/>
      <c r="T118" s="526"/>
      <c r="U118" s="115"/>
      <c r="V118" s="526"/>
      <c r="W118" s="115"/>
      <c r="X118" s="115"/>
      <c r="Y118" s="115"/>
      <c r="Z118" s="527"/>
      <c r="AA118" s="527"/>
      <c r="AB118" s="15"/>
      <c r="AC118" s="88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526"/>
      <c r="BL118" s="526"/>
      <c r="BM118" s="526"/>
      <c r="BN118" s="526"/>
      <c r="BO118" s="526"/>
      <c r="BP118" s="526"/>
      <c r="BQ118" s="526"/>
      <c r="BR118" s="526"/>
      <c r="BS118" s="526"/>
      <c r="BT118" s="526"/>
      <c r="BU118" s="526"/>
      <c r="BV118" s="526"/>
      <c r="BW118" s="526"/>
      <c r="BX118" s="526"/>
      <c r="BY118" s="526"/>
      <c r="BZ118" s="526"/>
      <c r="CA118" s="526"/>
      <c r="CB118" s="526"/>
      <c r="CC118" s="526"/>
      <c r="CD118" s="526"/>
      <c r="CE118" s="526"/>
      <c r="CF118" s="526"/>
      <c r="CG118" s="526"/>
      <c r="CH118" s="526"/>
      <c r="CI118" s="526"/>
      <c r="CJ118" s="526"/>
      <c r="CK118" s="526"/>
      <c r="CL118" s="526"/>
      <c r="CM118" s="526"/>
      <c r="CN118" s="526"/>
      <c r="CO118" s="526"/>
      <c r="CP118" s="15"/>
      <c r="CQ118" s="15"/>
      <c r="CR118" s="15"/>
      <c r="CS118" s="15"/>
      <c r="CT118" s="88"/>
      <c r="CU118" s="88"/>
      <c r="CV118" s="88"/>
      <c r="CW118" s="15"/>
      <c r="CX118" s="15"/>
      <c r="CY118" s="88"/>
      <c r="CZ118" s="88"/>
      <c r="DA118" s="88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88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15"/>
      <c r="FC118" s="15"/>
      <c r="FD118" s="15"/>
      <c r="FE118" s="15"/>
      <c r="FF118" s="15"/>
      <c r="FG118" s="15"/>
      <c r="FH118" s="15"/>
      <c r="FI118" s="15"/>
      <c r="FJ118" s="15"/>
    </row>
    <row r="119" spans="2:166" ht="15" customHeight="1" x14ac:dyDescent="0.25">
      <c r="B119" s="88"/>
      <c r="C119" s="88"/>
      <c r="D119" s="115"/>
      <c r="E119" s="115"/>
      <c r="F119" s="115"/>
      <c r="G119" s="115"/>
      <c r="H119" s="115"/>
      <c r="I119" s="523"/>
      <c r="J119" s="523"/>
      <c r="K119" s="115"/>
      <c r="L119" s="524"/>
      <c r="M119" s="524"/>
      <c r="N119" s="524"/>
      <c r="O119" s="524"/>
      <c r="P119" s="524"/>
      <c r="Q119" s="524"/>
      <c r="R119" s="524"/>
      <c r="S119" s="525"/>
      <c r="T119" s="526"/>
      <c r="U119" s="115"/>
      <c r="V119" s="526"/>
      <c r="W119" s="115"/>
      <c r="X119" s="115"/>
      <c r="Y119" s="115"/>
      <c r="Z119" s="527"/>
      <c r="AA119" s="527"/>
      <c r="AB119" s="15"/>
      <c r="AC119" s="88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526"/>
      <c r="BL119" s="526"/>
      <c r="BM119" s="526"/>
      <c r="BN119" s="526"/>
      <c r="BO119" s="526"/>
      <c r="BP119" s="526"/>
      <c r="BQ119" s="526"/>
      <c r="BR119" s="526"/>
      <c r="BS119" s="526"/>
      <c r="BT119" s="526"/>
      <c r="BU119" s="526"/>
      <c r="BV119" s="526"/>
      <c r="BW119" s="526"/>
      <c r="BX119" s="526"/>
      <c r="BY119" s="526"/>
      <c r="BZ119" s="526"/>
      <c r="CA119" s="526"/>
      <c r="CB119" s="526"/>
      <c r="CC119" s="526"/>
      <c r="CD119" s="526"/>
      <c r="CE119" s="526"/>
      <c r="CF119" s="526"/>
      <c r="CG119" s="526"/>
      <c r="CH119" s="526"/>
      <c r="CI119" s="526"/>
      <c r="CJ119" s="526"/>
      <c r="CK119" s="526"/>
      <c r="CL119" s="526"/>
      <c r="CM119" s="526"/>
      <c r="CN119" s="526"/>
      <c r="CO119" s="526"/>
      <c r="CP119" s="15"/>
      <c r="CQ119" s="15"/>
      <c r="CR119" s="15"/>
      <c r="CS119" s="15"/>
      <c r="CT119" s="88"/>
      <c r="CU119" s="88"/>
      <c r="CV119" s="88"/>
      <c r="CW119" s="15"/>
      <c r="CX119" s="15"/>
      <c r="CY119" s="88"/>
      <c r="CZ119" s="88"/>
      <c r="DA119" s="88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88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15"/>
      <c r="FC119" s="15"/>
      <c r="FD119" s="15"/>
      <c r="FE119" s="15"/>
      <c r="FF119" s="15"/>
      <c r="FG119" s="15"/>
      <c r="FH119" s="15"/>
      <c r="FI119" s="15"/>
      <c r="FJ119" s="15"/>
    </row>
    <row r="120" spans="2:166" ht="15" customHeight="1" x14ac:dyDescent="0.25">
      <c r="B120" s="88"/>
      <c r="C120" s="88"/>
      <c r="D120" s="115"/>
      <c r="E120" s="115"/>
      <c r="F120" s="115"/>
      <c r="G120" s="115"/>
      <c r="H120" s="115"/>
      <c r="I120" s="523"/>
      <c r="J120" s="523"/>
      <c r="K120" s="115"/>
      <c r="L120" s="524"/>
      <c r="M120" s="524"/>
      <c r="N120" s="524"/>
      <c r="O120" s="524"/>
      <c r="P120" s="524"/>
      <c r="Q120" s="524"/>
      <c r="R120" s="524"/>
      <c r="S120" s="525"/>
      <c r="T120" s="526"/>
      <c r="U120" s="115"/>
      <c r="V120" s="526"/>
      <c r="W120" s="115"/>
      <c r="X120" s="115"/>
      <c r="Y120" s="115"/>
      <c r="Z120" s="527"/>
      <c r="AA120" s="527"/>
      <c r="AB120" s="15"/>
      <c r="AC120" s="88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526"/>
      <c r="BL120" s="526"/>
      <c r="BM120" s="526"/>
      <c r="BN120" s="526"/>
      <c r="BO120" s="526"/>
      <c r="BP120" s="526"/>
      <c r="BQ120" s="526"/>
      <c r="BR120" s="526"/>
      <c r="BS120" s="526"/>
      <c r="BT120" s="526"/>
      <c r="BU120" s="526"/>
      <c r="BV120" s="526"/>
      <c r="BW120" s="526"/>
      <c r="BX120" s="526"/>
      <c r="BY120" s="526"/>
      <c r="BZ120" s="526"/>
      <c r="CA120" s="526"/>
      <c r="CB120" s="526"/>
      <c r="CC120" s="526"/>
      <c r="CD120" s="526"/>
      <c r="CE120" s="526"/>
      <c r="CF120" s="526"/>
      <c r="CG120" s="526"/>
      <c r="CH120" s="526"/>
      <c r="CI120" s="526"/>
      <c r="CJ120" s="526"/>
      <c r="CK120" s="526"/>
      <c r="CL120" s="526"/>
      <c r="CM120" s="526"/>
      <c r="CN120" s="526"/>
      <c r="CO120" s="526"/>
      <c r="CP120" s="15"/>
      <c r="CQ120" s="15"/>
      <c r="CR120" s="15"/>
      <c r="CS120" s="15"/>
      <c r="CT120" s="88"/>
      <c r="CU120" s="88"/>
      <c r="CV120" s="88"/>
      <c r="CW120" s="15"/>
      <c r="CX120" s="15"/>
      <c r="CY120" s="88"/>
      <c r="CZ120" s="88"/>
      <c r="DA120" s="88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88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15"/>
      <c r="FC120" s="15"/>
      <c r="FD120" s="15"/>
      <c r="FE120" s="15"/>
      <c r="FF120" s="15"/>
      <c r="FG120" s="15"/>
      <c r="FH120" s="15"/>
      <c r="FI120" s="15"/>
      <c r="FJ120" s="15"/>
    </row>
    <row r="121" spans="2:166" ht="15" customHeight="1" x14ac:dyDescent="0.25">
      <c r="B121" s="88"/>
      <c r="C121" s="88"/>
      <c r="D121" s="115"/>
      <c r="E121" s="115"/>
      <c r="F121" s="115"/>
      <c r="G121" s="115"/>
      <c r="H121" s="115"/>
      <c r="I121" s="523"/>
      <c r="J121" s="523"/>
      <c r="K121" s="115"/>
      <c r="L121" s="524"/>
      <c r="M121" s="524"/>
      <c r="N121" s="524"/>
      <c r="O121" s="524"/>
      <c r="P121" s="524"/>
      <c r="Q121" s="524"/>
      <c r="R121" s="524"/>
      <c r="S121" s="525"/>
      <c r="T121" s="526"/>
      <c r="U121" s="115"/>
      <c r="V121" s="526"/>
      <c r="W121" s="115"/>
      <c r="X121" s="115"/>
      <c r="Y121" s="115"/>
      <c r="Z121" s="527"/>
      <c r="AA121" s="527"/>
      <c r="AB121" s="15"/>
      <c r="AC121" s="88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526"/>
      <c r="BL121" s="526"/>
      <c r="BM121" s="526"/>
      <c r="BN121" s="526"/>
      <c r="BO121" s="526"/>
      <c r="BP121" s="526"/>
      <c r="BQ121" s="526"/>
      <c r="BR121" s="526"/>
      <c r="BS121" s="526"/>
      <c r="BT121" s="526"/>
      <c r="BU121" s="526"/>
      <c r="BV121" s="526"/>
      <c r="BW121" s="526"/>
      <c r="BX121" s="526"/>
      <c r="BY121" s="526"/>
      <c r="BZ121" s="526"/>
      <c r="CA121" s="526"/>
      <c r="CB121" s="526"/>
      <c r="CC121" s="526"/>
      <c r="CD121" s="526"/>
      <c r="CE121" s="526"/>
      <c r="CF121" s="526"/>
      <c r="CG121" s="526"/>
      <c r="CH121" s="526"/>
      <c r="CI121" s="526"/>
      <c r="CJ121" s="526"/>
      <c r="CK121" s="526"/>
      <c r="CL121" s="526"/>
      <c r="CM121" s="526"/>
      <c r="CN121" s="526"/>
      <c r="CO121" s="526"/>
      <c r="CP121" s="15"/>
      <c r="CQ121" s="15"/>
      <c r="CR121" s="15"/>
      <c r="CS121" s="15"/>
      <c r="CT121" s="88"/>
      <c r="CU121" s="88"/>
      <c r="CV121" s="88"/>
      <c r="CW121" s="15"/>
      <c r="CX121" s="15"/>
      <c r="CY121" s="88"/>
      <c r="CZ121" s="88"/>
      <c r="DA121" s="88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15"/>
      <c r="FC121" s="15"/>
      <c r="FD121" s="15"/>
      <c r="FE121" s="15"/>
      <c r="FF121" s="15"/>
      <c r="FG121" s="15"/>
      <c r="FH121" s="15"/>
      <c r="FI121" s="15"/>
      <c r="FJ121" s="15"/>
    </row>
    <row r="122" spans="2:166" ht="15" customHeight="1" x14ac:dyDescent="0.25">
      <c r="B122" s="88"/>
      <c r="C122" s="88"/>
      <c r="D122" s="115"/>
      <c r="E122" s="115"/>
      <c r="F122" s="115"/>
      <c r="G122" s="115"/>
      <c r="H122" s="115"/>
      <c r="I122" s="523"/>
      <c r="J122" s="523"/>
      <c r="K122" s="115"/>
      <c r="L122" s="524"/>
      <c r="M122" s="524"/>
      <c r="N122" s="524"/>
      <c r="O122" s="524"/>
      <c r="P122" s="524"/>
      <c r="Q122" s="524"/>
      <c r="R122" s="524"/>
      <c r="S122" s="525"/>
      <c r="T122" s="526"/>
      <c r="U122" s="115"/>
      <c r="V122" s="526"/>
      <c r="W122" s="115"/>
      <c r="X122" s="115"/>
      <c r="Y122" s="115"/>
      <c r="Z122" s="527"/>
      <c r="AA122" s="527"/>
      <c r="AB122" s="15"/>
      <c r="AC122" s="88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526"/>
      <c r="BL122" s="526"/>
      <c r="BM122" s="526"/>
      <c r="BN122" s="526"/>
      <c r="BO122" s="526"/>
      <c r="BP122" s="526"/>
      <c r="BQ122" s="526"/>
      <c r="BR122" s="526"/>
      <c r="BS122" s="526"/>
      <c r="BT122" s="526"/>
      <c r="BU122" s="526"/>
      <c r="BV122" s="526"/>
      <c r="BW122" s="526"/>
      <c r="BX122" s="526"/>
      <c r="BY122" s="526"/>
      <c r="BZ122" s="526"/>
      <c r="CA122" s="526"/>
      <c r="CB122" s="526"/>
      <c r="CC122" s="526"/>
      <c r="CD122" s="526"/>
      <c r="CE122" s="526"/>
      <c r="CF122" s="526"/>
      <c r="CG122" s="526"/>
      <c r="CH122" s="526"/>
      <c r="CI122" s="526"/>
      <c r="CJ122" s="526"/>
      <c r="CK122" s="526"/>
      <c r="CL122" s="526"/>
      <c r="CM122" s="526"/>
      <c r="CN122" s="526"/>
      <c r="CO122" s="526"/>
      <c r="CP122" s="15"/>
      <c r="CQ122" s="15"/>
      <c r="CR122" s="15"/>
      <c r="CS122" s="15"/>
      <c r="CT122" s="88"/>
      <c r="CU122" s="88"/>
      <c r="CV122" s="88"/>
      <c r="CW122" s="15"/>
      <c r="CX122" s="15"/>
      <c r="CY122" s="88"/>
      <c r="CZ122" s="88"/>
      <c r="DA122" s="88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88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15"/>
      <c r="FC122" s="15"/>
      <c r="FD122" s="15"/>
      <c r="FE122" s="15"/>
      <c r="FF122" s="15"/>
      <c r="FG122" s="15"/>
      <c r="FH122" s="15"/>
      <c r="FI122" s="15"/>
      <c r="FJ122" s="15"/>
    </row>
    <row r="123" spans="2:166" ht="15" customHeight="1" x14ac:dyDescent="0.25">
      <c r="B123" s="88"/>
      <c r="C123" s="88"/>
      <c r="D123" s="115"/>
      <c r="E123" s="115"/>
      <c r="F123" s="115"/>
      <c r="G123" s="115"/>
      <c r="H123" s="115"/>
      <c r="I123" s="523"/>
      <c r="J123" s="523"/>
      <c r="K123" s="115"/>
      <c r="L123" s="524"/>
      <c r="M123" s="524"/>
      <c r="N123" s="524"/>
      <c r="O123" s="524"/>
      <c r="P123" s="524"/>
      <c r="Q123" s="524"/>
      <c r="R123" s="524"/>
      <c r="S123" s="525"/>
      <c r="T123" s="526"/>
      <c r="U123" s="115"/>
      <c r="V123" s="526"/>
      <c r="W123" s="115"/>
      <c r="X123" s="115"/>
      <c r="Y123" s="115"/>
      <c r="Z123" s="527"/>
      <c r="AA123" s="527"/>
      <c r="AB123" s="15"/>
      <c r="AC123" s="88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526"/>
      <c r="BL123" s="526"/>
      <c r="BM123" s="526"/>
      <c r="BN123" s="526"/>
      <c r="BO123" s="526"/>
      <c r="BP123" s="526"/>
      <c r="BQ123" s="526"/>
      <c r="BR123" s="526"/>
      <c r="BS123" s="526"/>
      <c r="BT123" s="526"/>
      <c r="BU123" s="526"/>
      <c r="BV123" s="526"/>
      <c r="BW123" s="526"/>
      <c r="BX123" s="526"/>
      <c r="BY123" s="526"/>
      <c r="BZ123" s="526"/>
      <c r="CA123" s="526"/>
      <c r="CB123" s="526"/>
      <c r="CC123" s="526"/>
      <c r="CD123" s="526"/>
      <c r="CE123" s="526"/>
      <c r="CF123" s="526"/>
      <c r="CG123" s="526"/>
      <c r="CH123" s="526"/>
      <c r="CI123" s="526"/>
      <c r="CJ123" s="526"/>
      <c r="CK123" s="526"/>
      <c r="CL123" s="526"/>
      <c r="CM123" s="526"/>
      <c r="CN123" s="526"/>
      <c r="CO123" s="526"/>
      <c r="CP123" s="15"/>
      <c r="CQ123" s="15"/>
      <c r="CR123" s="15"/>
      <c r="CS123" s="15"/>
      <c r="CT123" s="88"/>
      <c r="CU123" s="88"/>
      <c r="CV123" s="88"/>
      <c r="CW123" s="15"/>
      <c r="CX123" s="15"/>
      <c r="CY123" s="88"/>
      <c r="CZ123" s="88"/>
      <c r="DA123" s="88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88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15"/>
      <c r="FC123" s="15"/>
      <c r="FD123" s="15"/>
      <c r="FE123" s="15"/>
      <c r="FF123" s="15"/>
      <c r="FG123" s="15"/>
      <c r="FH123" s="15"/>
      <c r="FI123" s="15"/>
      <c r="FJ123" s="15"/>
    </row>
    <row r="124" spans="2:166" ht="15" customHeight="1" x14ac:dyDescent="0.25">
      <c r="B124" s="88"/>
      <c r="C124" s="88"/>
      <c r="D124" s="115"/>
      <c r="E124" s="115"/>
      <c r="F124" s="115"/>
      <c r="G124" s="115"/>
      <c r="H124" s="115"/>
      <c r="I124" s="523"/>
      <c r="J124" s="523"/>
      <c r="K124" s="115"/>
      <c r="L124" s="524"/>
      <c r="M124" s="524"/>
      <c r="N124" s="524"/>
      <c r="O124" s="524"/>
      <c r="P124" s="524"/>
      <c r="Q124" s="524"/>
      <c r="R124" s="524"/>
      <c r="S124" s="525"/>
      <c r="T124" s="526"/>
      <c r="U124" s="115"/>
      <c r="V124" s="526"/>
      <c r="W124" s="115"/>
      <c r="X124" s="115"/>
      <c r="Y124" s="115"/>
      <c r="Z124" s="527"/>
      <c r="AA124" s="527"/>
      <c r="AB124" s="15"/>
      <c r="AC124" s="88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526"/>
      <c r="BL124" s="526"/>
      <c r="BM124" s="526"/>
      <c r="BN124" s="526"/>
      <c r="BO124" s="526"/>
      <c r="BP124" s="526"/>
      <c r="BQ124" s="526"/>
      <c r="BR124" s="526"/>
      <c r="BS124" s="526"/>
      <c r="BT124" s="526"/>
      <c r="BU124" s="526"/>
      <c r="BV124" s="526"/>
      <c r="BW124" s="526"/>
      <c r="BX124" s="526"/>
      <c r="BY124" s="526"/>
      <c r="BZ124" s="526"/>
      <c r="CA124" s="526"/>
      <c r="CB124" s="526"/>
      <c r="CC124" s="526"/>
      <c r="CD124" s="526"/>
      <c r="CE124" s="526"/>
      <c r="CF124" s="526"/>
      <c r="CG124" s="526"/>
      <c r="CH124" s="526"/>
      <c r="CI124" s="526"/>
      <c r="CJ124" s="526"/>
      <c r="CK124" s="526"/>
      <c r="CL124" s="526"/>
      <c r="CM124" s="526"/>
      <c r="CN124" s="526"/>
      <c r="CO124" s="526"/>
      <c r="CP124" s="15"/>
      <c r="CQ124" s="15"/>
      <c r="CR124" s="15"/>
      <c r="CS124" s="15"/>
      <c r="CT124" s="88"/>
      <c r="CU124" s="88"/>
      <c r="CV124" s="88"/>
      <c r="CW124" s="15"/>
      <c r="CX124" s="15"/>
      <c r="CY124" s="88"/>
      <c r="CZ124" s="88"/>
      <c r="DA124" s="88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88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15"/>
      <c r="FC124" s="15"/>
      <c r="FD124" s="15"/>
      <c r="FE124" s="15"/>
      <c r="FF124" s="15"/>
      <c r="FG124" s="15"/>
      <c r="FH124" s="15"/>
      <c r="FI124" s="15"/>
      <c r="FJ124" s="15"/>
    </row>
    <row r="125" spans="2:166" ht="15" customHeight="1" x14ac:dyDescent="0.25">
      <c r="B125" s="88"/>
      <c r="C125" s="88"/>
      <c r="D125" s="115"/>
      <c r="E125" s="115"/>
      <c r="F125" s="115"/>
      <c r="G125" s="115"/>
      <c r="H125" s="115"/>
      <c r="I125" s="523"/>
      <c r="J125" s="523"/>
      <c r="K125" s="115"/>
      <c r="L125" s="524"/>
      <c r="M125" s="524"/>
      <c r="N125" s="524"/>
      <c r="O125" s="524"/>
      <c r="P125" s="524"/>
      <c r="Q125" s="524"/>
      <c r="R125" s="524"/>
      <c r="S125" s="525"/>
      <c r="T125" s="526"/>
      <c r="U125" s="115"/>
      <c r="V125" s="526"/>
      <c r="W125" s="115"/>
      <c r="X125" s="115"/>
      <c r="Y125" s="115"/>
      <c r="Z125" s="527"/>
      <c r="AA125" s="527"/>
      <c r="AB125" s="15"/>
      <c r="AC125" s="88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526"/>
      <c r="BL125" s="526"/>
      <c r="BM125" s="526"/>
      <c r="BN125" s="526"/>
      <c r="BO125" s="526"/>
      <c r="BP125" s="526"/>
      <c r="BQ125" s="526"/>
      <c r="BR125" s="526"/>
      <c r="BS125" s="526"/>
      <c r="BT125" s="526"/>
      <c r="BU125" s="526"/>
      <c r="BV125" s="526"/>
      <c r="BW125" s="526"/>
      <c r="BX125" s="526"/>
      <c r="BY125" s="526"/>
      <c r="BZ125" s="526"/>
      <c r="CA125" s="526"/>
      <c r="CB125" s="526"/>
      <c r="CC125" s="526"/>
      <c r="CD125" s="526"/>
      <c r="CE125" s="526"/>
      <c r="CF125" s="526"/>
      <c r="CG125" s="526"/>
      <c r="CH125" s="526"/>
      <c r="CI125" s="526"/>
      <c r="CJ125" s="526"/>
      <c r="CK125" s="526"/>
      <c r="CL125" s="526"/>
      <c r="CM125" s="526"/>
      <c r="CN125" s="526"/>
      <c r="CO125" s="526"/>
      <c r="CP125" s="15"/>
      <c r="CQ125" s="15"/>
      <c r="CR125" s="15"/>
      <c r="CS125" s="15"/>
      <c r="CT125" s="88"/>
      <c r="CU125" s="88"/>
      <c r="CV125" s="88"/>
      <c r="CW125" s="15"/>
      <c r="CX125" s="15"/>
      <c r="CY125" s="88"/>
      <c r="CZ125" s="88"/>
      <c r="DA125" s="88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88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15"/>
      <c r="FC125" s="15"/>
      <c r="FD125" s="15"/>
      <c r="FE125" s="15"/>
      <c r="FF125" s="15"/>
      <c r="FG125" s="15"/>
      <c r="FH125" s="15"/>
      <c r="FI125" s="15"/>
      <c r="FJ125" s="15"/>
    </row>
    <row r="126" spans="2:166" ht="15" customHeight="1" x14ac:dyDescent="0.25">
      <c r="B126" s="88"/>
      <c r="C126" s="88"/>
      <c r="D126" s="115"/>
      <c r="E126" s="115"/>
      <c r="F126" s="115"/>
      <c r="G126" s="115"/>
      <c r="H126" s="115"/>
      <c r="I126" s="523"/>
      <c r="J126" s="523"/>
      <c r="K126" s="115"/>
      <c r="L126" s="524"/>
      <c r="M126" s="524"/>
      <c r="N126" s="524"/>
      <c r="O126" s="524"/>
      <c r="P126" s="524"/>
      <c r="Q126" s="524"/>
      <c r="R126" s="524"/>
      <c r="S126" s="525"/>
      <c r="T126" s="526"/>
      <c r="U126" s="115"/>
      <c r="V126" s="526"/>
      <c r="W126" s="115"/>
      <c r="X126" s="115"/>
      <c r="Y126" s="115"/>
      <c r="Z126" s="527"/>
      <c r="AA126" s="527"/>
      <c r="AB126" s="15"/>
      <c r="AC126" s="88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526"/>
      <c r="BL126" s="526"/>
      <c r="BM126" s="526"/>
      <c r="BN126" s="526"/>
      <c r="BO126" s="526"/>
      <c r="BP126" s="526"/>
      <c r="BQ126" s="526"/>
      <c r="BR126" s="526"/>
      <c r="BS126" s="526"/>
      <c r="BT126" s="526"/>
      <c r="BU126" s="526"/>
      <c r="BV126" s="526"/>
      <c r="BW126" s="526"/>
      <c r="BX126" s="526"/>
      <c r="BY126" s="526"/>
      <c r="BZ126" s="526"/>
      <c r="CA126" s="526"/>
      <c r="CB126" s="526"/>
      <c r="CC126" s="526"/>
      <c r="CD126" s="526"/>
      <c r="CE126" s="526"/>
      <c r="CF126" s="526"/>
      <c r="CG126" s="526"/>
      <c r="CH126" s="526"/>
      <c r="CI126" s="526"/>
      <c r="CJ126" s="526"/>
      <c r="CK126" s="526"/>
      <c r="CL126" s="526"/>
      <c r="CM126" s="526"/>
      <c r="CN126" s="526"/>
      <c r="CO126" s="526"/>
      <c r="CP126" s="15"/>
      <c r="CQ126" s="15"/>
      <c r="CR126" s="15"/>
      <c r="CS126" s="15"/>
      <c r="CT126" s="88"/>
      <c r="CU126" s="88"/>
      <c r="CV126" s="88"/>
      <c r="CW126" s="15"/>
      <c r="CX126" s="15"/>
      <c r="CY126" s="88"/>
      <c r="CZ126" s="88"/>
      <c r="DA126" s="88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88"/>
      <c r="EQ126" s="88"/>
      <c r="ER126" s="88"/>
      <c r="ES126" s="88"/>
      <c r="ET126" s="88"/>
      <c r="EU126" s="88"/>
      <c r="EV126" s="88"/>
      <c r="EW126" s="88"/>
      <c r="EX126" s="88"/>
      <c r="EY126" s="88"/>
      <c r="EZ126" s="88"/>
      <c r="FA126" s="88"/>
      <c r="FB126" s="15"/>
      <c r="FC126" s="15"/>
      <c r="FD126" s="15"/>
      <c r="FE126" s="15"/>
      <c r="FF126" s="15"/>
      <c r="FG126" s="15"/>
      <c r="FH126" s="15"/>
      <c r="FI126" s="15"/>
      <c r="FJ126" s="15"/>
    </row>
    <row r="127" spans="2:166" ht="15" customHeight="1" x14ac:dyDescent="0.25">
      <c r="B127" s="88"/>
      <c r="C127" s="88"/>
      <c r="D127" s="115"/>
      <c r="E127" s="115"/>
      <c r="F127" s="115"/>
      <c r="G127" s="115"/>
      <c r="H127" s="115"/>
      <c r="I127" s="523"/>
      <c r="J127" s="523"/>
      <c r="K127" s="115"/>
      <c r="L127" s="524"/>
      <c r="M127" s="524"/>
      <c r="N127" s="524"/>
      <c r="O127" s="524"/>
      <c r="P127" s="524"/>
      <c r="Q127" s="524"/>
      <c r="R127" s="524"/>
      <c r="S127" s="525"/>
      <c r="T127" s="526"/>
      <c r="U127" s="115"/>
      <c r="V127" s="526"/>
      <c r="W127" s="115"/>
      <c r="X127" s="115"/>
      <c r="Y127" s="115"/>
      <c r="Z127" s="527"/>
      <c r="AA127" s="527"/>
      <c r="AB127" s="15"/>
      <c r="AC127" s="88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526"/>
      <c r="BL127" s="526"/>
      <c r="BM127" s="526"/>
      <c r="BN127" s="526"/>
      <c r="BO127" s="526"/>
      <c r="BP127" s="526"/>
      <c r="BQ127" s="526"/>
      <c r="BR127" s="526"/>
      <c r="BS127" s="526"/>
      <c r="BT127" s="526"/>
      <c r="BU127" s="526"/>
      <c r="BV127" s="526"/>
      <c r="BW127" s="526"/>
      <c r="BX127" s="526"/>
      <c r="BY127" s="526"/>
      <c r="BZ127" s="526"/>
      <c r="CA127" s="526"/>
      <c r="CB127" s="526"/>
      <c r="CC127" s="526"/>
      <c r="CD127" s="526"/>
      <c r="CE127" s="526"/>
      <c r="CF127" s="526"/>
      <c r="CG127" s="526"/>
      <c r="CH127" s="526"/>
      <c r="CI127" s="526"/>
      <c r="CJ127" s="526"/>
      <c r="CK127" s="526"/>
      <c r="CL127" s="526"/>
      <c r="CM127" s="526"/>
      <c r="CN127" s="526"/>
      <c r="CO127" s="526"/>
      <c r="CP127" s="15"/>
      <c r="CQ127" s="15"/>
      <c r="CR127" s="15"/>
      <c r="CS127" s="15"/>
      <c r="CT127" s="88"/>
      <c r="CU127" s="88"/>
      <c r="CV127" s="88"/>
      <c r="CW127" s="15"/>
      <c r="CX127" s="15"/>
      <c r="CY127" s="88"/>
      <c r="CZ127" s="88"/>
      <c r="DA127" s="88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88"/>
      <c r="EQ127" s="88"/>
      <c r="ER127" s="88"/>
      <c r="ES127" s="88"/>
      <c r="ET127" s="88"/>
      <c r="EU127" s="88"/>
      <c r="EV127" s="88"/>
      <c r="EW127" s="88"/>
      <c r="EX127" s="88"/>
      <c r="EY127" s="88"/>
      <c r="EZ127" s="88"/>
      <c r="FA127" s="88"/>
      <c r="FB127" s="15"/>
      <c r="FC127" s="15"/>
      <c r="FD127" s="15"/>
      <c r="FE127" s="15"/>
      <c r="FF127" s="15"/>
      <c r="FG127" s="15"/>
      <c r="FH127" s="15"/>
      <c r="FI127" s="15"/>
      <c r="FJ127" s="15"/>
    </row>
    <row r="128" spans="2:166" ht="15" customHeight="1" x14ac:dyDescent="0.25">
      <c r="B128" s="88"/>
      <c r="C128" s="88"/>
      <c r="D128" s="115"/>
      <c r="E128" s="115"/>
      <c r="F128" s="115"/>
      <c r="G128" s="115"/>
      <c r="H128" s="115"/>
      <c r="I128" s="523"/>
      <c r="J128" s="523"/>
      <c r="K128" s="115"/>
      <c r="L128" s="524"/>
      <c r="M128" s="524"/>
      <c r="N128" s="524"/>
      <c r="O128" s="524"/>
      <c r="P128" s="524"/>
      <c r="Q128" s="524"/>
      <c r="R128" s="524"/>
      <c r="S128" s="525"/>
      <c r="T128" s="526"/>
      <c r="U128" s="115"/>
      <c r="V128" s="526"/>
      <c r="W128" s="115"/>
      <c r="X128" s="115"/>
      <c r="Y128" s="115"/>
      <c r="Z128" s="527"/>
      <c r="AA128" s="527"/>
      <c r="AB128" s="15"/>
      <c r="AC128" s="88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526"/>
      <c r="BL128" s="526"/>
      <c r="BM128" s="526"/>
      <c r="BN128" s="526"/>
      <c r="BO128" s="526"/>
      <c r="BP128" s="526"/>
      <c r="BQ128" s="526"/>
      <c r="BR128" s="526"/>
      <c r="BS128" s="526"/>
      <c r="BT128" s="526"/>
      <c r="BU128" s="526"/>
      <c r="BV128" s="526"/>
      <c r="BW128" s="526"/>
      <c r="BX128" s="526"/>
      <c r="BY128" s="526"/>
      <c r="BZ128" s="526"/>
      <c r="CA128" s="526"/>
      <c r="CB128" s="526"/>
      <c r="CC128" s="526"/>
      <c r="CD128" s="526"/>
      <c r="CE128" s="526"/>
      <c r="CF128" s="526"/>
      <c r="CG128" s="526"/>
      <c r="CH128" s="526"/>
      <c r="CI128" s="526"/>
      <c r="CJ128" s="526"/>
      <c r="CK128" s="526"/>
      <c r="CL128" s="526"/>
      <c r="CM128" s="526"/>
      <c r="CN128" s="526"/>
      <c r="CO128" s="526"/>
      <c r="CP128" s="15"/>
      <c r="CQ128" s="15"/>
      <c r="CR128" s="15"/>
      <c r="CS128" s="15"/>
      <c r="CT128" s="88"/>
      <c r="CU128" s="88"/>
      <c r="CV128" s="88"/>
      <c r="CW128" s="15"/>
      <c r="CX128" s="15"/>
      <c r="CY128" s="88"/>
      <c r="CZ128" s="88"/>
      <c r="DA128" s="88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88"/>
      <c r="EQ128" s="88"/>
      <c r="ER128" s="88"/>
      <c r="ES128" s="88"/>
      <c r="ET128" s="88"/>
      <c r="EU128" s="88"/>
      <c r="EV128" s="88"/>
      <c r="EW128" s="88"/>
      <c r="EX128" s="88"/>
      <c r="EY128" s="88"/>
      <c r="EZ128" s="88"/>
      <c r="FA128" s="88"/>
      <c r="FB128" s="15"/>
      <c r="FC128" s="15"/>
      <c r="FD128" s="15"/>
      <c r="FE128" s="15"/>
      <c r="FF128" s="15"/>
      <c r="FG128" s="15"/>
      <c r="FH128" s="15"/>
      <c r="FI128" s="15"/>
      <c r="FJ128" s="15"/>
    </row>
    <row r="129" spans="2:166" ht="15" customHeight="1" x14ac:dyDescent="0.25">
      <c r="B129" s="88"/>
      <c r="C129" s="88"/>
      <c r="D129" s="115"/>
      <c r="E129" s="115"/>
      <c r="F129" s="115"/>
      <c r="G129" s="115"/>
      <c r="H129" s="115"/>
      <c r="I129" s="523"/>
      <c r="J129" s="523"/>
      <c r="K129" s="115"/>
      <c r="L129" s="524"/>
      <c r="M129" s="524"/>
      <c r="N129" s="524"/>
      <c r="O129" s="524"/>
      <c r="P129" s="524"/>
      <c r="Q129" s="524"/>
      <c r="R129" s="524"/>
      <c r="S129" s="525"/>
      <c r="T129" s="526"/>
      <c r="U129" s="115"/>
      <c r="V129" s="526"/>
      <c r="W129" s="115"/>
      <c r="X129" s="115"/>
      <c r="Y129" s="115"/>
      <c r="Z129" s="527"/>
      <c r="AA129" s="527"/>
      <c r="AB129" s="15"/>
      <c r="AC129" s="88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526"/>
      <c r="BL129" s="526"/>
      <c r="BM129" s="526"/>
      <c r="BN129" s="526"/>
      <c r="BO129" s="526"/>
      <c r="BP129" s="526"/>
      <c r="BQ129" s="526"/>
      <c r="BR129" s="526"/>
      <c r="BS129" s="526"/>
      <c r="BT129" s="526"/>
      <c r="BU129" s="526"/>
      <c r="BV129" s="526"/>
      <c r="BW129" s="526"/>
      <c r="BX129" s="526"/>
      <c r="BY129" s="526"/>
      <c r="BZ129" s="526"/>
      <c r="CA129" s="526"/>
      <c r="CB129" s="526"/>
      <c r="CC129" s="526"/>
      <c r="CD129" s="526"/>
      <c r="CE129" s="526"/>
      <c r="CF129" s="526"/>
      <c r="CG129" s="526"/>
      <c r="CH129" s="526"/>
      <c r="CI129" s="526"/>
      <c r="CJ129" s="526"/>
      <c r="CK129" s="526"/>
      <c r="CL129" s="526"/>
      <c r="CM129" s="526"/>
      <c r="CN129" s="526"/>
      <c r="CO129" s="526"/>
      <c r="CP129" s="15"/>
      <c r="CQ129" s="15"/>
      <c r="CR129" s="15"/>
      <c r="CS129" s="15"/>
      <c r="CT129" s="88"/>
      <c r="CU129" s="88"/>
      <c r="CV129" s="88"/>
      <c r="CW129" s="15"/>
      <c r="CX129" s="15"/>
      <c r="CY129" s="88"/>
      <c r="CZ129" s="88"/>
      <c r="DA129" s="88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88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15"/>
      <c r="FC129" s="15"/>
      <c r="FD129" s="15"/>
      <c r="FE129" s="15"/>
      <c r="FF129" s="15"/>
      <c r="FG129" s="15"/>
      <c r="FH129" s="15"/>
      <c r="FI129" s="15"/>
      <c r="FJ129" s="15"/>
    </row>
    <row r="130" spans="2:166" ht="15" customHeight="1" x14ac:dyDescent="0.25">
      <c r="B130" s="88"/>
      <c r="C130" s="88"/>
      <c r="D130" s="115"/>
      <c r="E130" s="115"/>
      <c r="F130" s="115"/>
      <c r="G130" s="115"/>
      <c r="H130" s="115"/>
      <c r="I130" s="523"/>
      <c r="J130" s="523"/>
      <c r="K130" s="115"/>
      <c r="L130" s="524"/>
      <c r="M130" s="524"/>
      <c r="N130" s="524"/>
      <c r="O130" s="524"/>
      <c r="P130" s="524"/>
      <c r="Q130" s="524"/>
      <c r="R130" s="524"/>
      <c r="S130" s="525"/>
      <c r="T130" s="526"/>
      <c r="U130" s="115"/>
      <c r="V130" s="526"/>
      <c r="W130" s="115"/>
      <c r="X130" s="115"/>
      <c r="Y130" s="115"/>
      <c r="Z130" s="527"/>
      <c r="AA130" s="527"/>
      <c r="AB130" s="15"/>
      <c r="AC130" s="88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526"/>
      <c r="BL130" s="526"/>
      <c r="BM130" s="526"/>
      <c r="BN130" s="526"/>
      <c r="BO130" s="526"/>
      <c r="BP130" s="526"/>
      <c r="BQ130" s="526"/>
      <c r="BR130" s="526"/>
      <c r="BS130" s="526"/>
      <c r="BT130" s="526"/>
      <c r="BU130" s="526"/>
      <c r="BV130" s="526"/>
      <c r="BW130" s="526"/>
      <c r="BX130" s="526"/>
      <c r="BY130" s="526"/>
      <c r="BZ130" s="526"/>
      <c r="CA130" s="526"/>
      <c r="CB130" s="526"/>
      <c r="CC130" s="526"/>
      <c r="CD130" s="526"/>
      <c r="CE130" s="526"/>
      <c r="CF130" s="526"/>
      <c r="CG130" s="526"/>
      <c r="CH130" s="526"/>
      <c r="CI130" s="526"/>
      <c r="CJ130" s="526"/>
      <c r="CK130" s="526"/>
      <c r="CL130" s="526"/>
      <c r="CM130" s="526"/>
      <c r="CN130" s="526"/>
      <c r="CO130" s="526"/>
      <c r="CP130" s="15"/>
      <c r="CQ130" s="15"/>
      <c r="CR130" s="15"/>
      <c r="CS130" s="15"/>
      <c r="CT130" s="88"/>
      <c r="CU130" s="88"/>
      <c r="CV130" s="88"/>
      <c r="CW130" s="15"/>
      <c r="CX130" s="15"/>
      <c r="CY130" s="88"/>
      <c r="CZ130" s="88"/>
      <c r="DA130" s="88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15"/>
      <c r="FC130" s="15"/>
      <c r="FD130" s="15"/>
      <c r="FE130" s="15"/>
      <c r="FF130" s="15"/>
      <c r="FG130" s="15"/>
      <c r="FH130" s="15"/>
      <c r="FI130" s="15"/>
      <c r="FJ130" s="15"/>
    </row>
    <row r="131" spans="2:166" ht="15" customHeight="1" x14ac:dyDescent="0.25">
      <c r="B131" s="88"/>
      <c r="C131" s="88"/>
      <c r="D131" s="115"/>
      <c r="E131" s="115"/>
      <c r="F131" s="115"/>
      <c r="G131" s="115"/>
      <c r="H131" s="115"/>
      <c r="I131" s="523"/>
      <c r="J131" s="523"/>
      <c r="K131" s="115"/>
      <c r="L131" s="524"/>
      <c r="M131" s="524"/>
      <c r="N131" s="524"/>
      <c r="O131" s="524"/>
      <c r="P131" s="524"/>
      <c r="Q131" s="524"/>
      <c r="R131" s="524"/>
      <c r="S131" s="525"/>
      <c r="T131" s="526"/>
      <c r="U131" s="115"/>
      <c r="V131" s="526"/>
      <c r="W131" s="115"/>
      <c r="X131" s="115"/>
      <c r="Y131" s="115"/>
      <c r="Z131" s="527"/>
      <c r="AA131" s="527"/>
      <c r="AB131" s="15"/>
      <c r="AC131" s="88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526"/>
      <c r="BL131" s="526"/>
      <c r="BM131" s="526"/>
      <c r="BN131" s="526"/>
      <c r="BO131" s="526"/>
      <c r="BP131" s="526"/>
      <c r="BQ131" s="526"/>
      <c r="BR131" s="526"/>
      <c r="BS131" s="526"/>
      <c r="BT131" s="526"/>
      <c r="BU131" s="526"/>
      <c r="BV131" s="526"/>
      <c r="BW131" s="526"/>
      <c r="BX131" s="526"/>
      <c r="BY131" s="526"/>
      <c r="BZ131" s="526"/>
      <c r="CA131" s="526"/>
      <c r="CB131" s="526"/>
      <c r="CC131" s="526"/>
      <c r="CD131" s="526"/>
      <c r="CE131" s="526"/>
      <c r="CF131" s="526"/>
      <c r="CG131" s="526"/>
      <c r="CH131" s="526"/>
      <c r="CI131" s="526"/>
      <c r="CJ131" s="526"/>
      <c r="CK131" s="526"/>
      <c r="CL131" s="526"/>
      <c r="CM131" s="526"/>
      <c r="CN131" s="526"/>
      <c r="CO131" s="526"/>
      <c r="CP131" s="15"/>
      <c r="CQ131" s="15"/>
      <c r="CR131" s="15"/>
      <c r="CS131" s="15"/>
      <c r="CT131" s="88"/>
      <c r="CU131" s="88"/>
      <c r="CV131" s="88"/>
      <c r="CW131" s="15"/>
      <c r="CX131" s="15"/>
      <c r="CY131" s="88"/>
      <c r="CZ131" s="88"/>
      <c r="DA131" s="88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88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15"/>
      <c r="FC131" s="15"/>
      <c r="FD131" s="15"/>
      <c r="FE131" s="15"/>
      <c r="FF131" s="15"/>
      <c r="FG131" s="15"/>
      <c r="FH131" s="15"/>
      <c r="FI131" s="15"/>
      <c r="FJ131" s="15"/>
    </row>
    <row r="132" spans="2:166" ht="15" customHeight="1" x14ac:dyDescent="0.25">
      <c r="B132" s="88"/>
      <c r="C132" s="88"/>
      <c r="D132" s="115"/>
      <c r="E132" s="115"/>
      <c r="F132" s="115"/>
      <c r="G132" s="115"/>
      <c r="H132" s="115"/>
      <c r="I132" s="523"/>
      <c r="J132" s="523"/>
      <c r="K132" s="115"/>
      <c r="L132" s="524"/>
      <c r="M132" s="524"/>
      <c r="N132" s="524"/>
      <c r="O132" s="524"/>
      <c r="P132" s="524"/>
      <c r="Q132" s="524"/>
      <c r="R132" s="524"/>
      <c r="S132" s="525"/>
      <c r="T132" s="526"/>
      <c r="U132" s="115"/>
      <c r="V132" s="526"/>
      <c r="W132" s="115"/>
      <c r="X132" s="115"/>
      <c r="Y132" s="115"/>
      <c r="Z132" s="527"/>
      <c r="AA132" s="527"/>
      <c r="AB132" s="15"/>
      <c r="AC132" s="88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526"/>
      <c r="BL132" s="526"/>
      <c r="BM132" s="526"/>
      <c r="BN132" s="526"/>
      <c r="BO132" s="526"/>
      <c r="BP132" s="526"/>
      <c r="BQ132" s="526"/>
      <c r="BR132" s="526"/>
      <c r="BS132" s="526"/>
      <c r="BT132" s="526"/>
      <c r="BU132" s="526"/>
      <c r="BV132" s="526"/>
      <c r="BW132" s="526"/>
      <c r="BX132" s="526"/>
      <c r="BY132" s="526"/>
      <c r="BZ132" s="526"/>
      <c r="CA132" s="526"/>
      <c r="CB132" s="526"/>
      <c r="CC132" s="526"/>
      <c r="CD132" s="526"/>
      <c r="CE132" s="526"/>
      <c r="CF132" s="526"/>
      <c r="CG132" s="526"/>
      <c r="CH132" s="526"/>
      <c r="CI132" s="526"/>
      <c r="CJ132" s="526"/>
      <c r="CK132" s="526"/>
      <c r="CL132" s="526"/>
      <c r="CM132" s="526"/>
      <c r="CN132" s="526"/>
      <c r="CO132" s="526"/>
      <c r="CP132" s="15"/>
      <c r="CQ132" s="15"/>
      <c r="CR132" s="15"/>
      <c r="CS132" s="15"/>
      <c r="CT132" s="88"/>
      <c r="CU132" s="88"/>
      <c r="CV132" s="88"/>
      <c r="CW132" s="15"/>
      <c r="CX132" s="15"/>
      <c r="CY132" s="88"/>
      <c r="CZ132" s="88"/>
      <c r="DA132" s="88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88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15"/>
      <c r="FC132" s="15"/>
      <c r="FD132" s="15"/>
      <c r="FE132" s="15"/>
      <c r="FF132" s="15"/>
      <c r="FG132" s="15"/>
      <c r="FH132" s="15"/>
      <c r="FI132" s="15"/>
      <c r="FJ132" s="15"/>
    </row>
    <row r="133" spans="2:166" ht="15" customHeight="1" x14ac:dyDescent="0.25">
      <c r="B133" s="88"/>
      <c r="C133" s="88"/>
      <c r="D133" s="115"/>
      <c r="E133" s="115"/>
      <c r="F133" s="115"/>
      <c r="G133" s="115"/>
      <c r="H133" s="115"/>
      <c r="I133" s="523"/>
      <c r="J133" s="523"/>
      <c r="K133" s="115"/>
      <c r="L133" s="524"/>
      <c r="M133" s="524"/>
      <c r="N133" s="524"/>
      <c r="O133" s="524"/>
      <c r="P133" s="524"/>
      <c r="Q133" s="524"/>
      <c r="R133" s="524"/>
      <c r="S133" s="525"/>
      <c r="T133" s="526"/>
      <c r="U133" s="115"/>
      <c r="V133" s="526"/>
      <c r="W133" s="115"/>
      <c r="X133" s="115"/>
      <c r="Y133" s="115"/>
      <c r="Z133" s="527"/>
      <c r="AA133" s="527"/>
      <c r="AB133" s="15"/>
      <c r="AC133" s="88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526"/>
      <c r="BL133" s="526"/>
      <c r="BM133" s="526"/>
      <c r="BN133" s="526"/>
      <c r="BO133" s="526"/>
      <c r="BP133" s="526"/>
      <c r="BQ133" s="526"/>
      <c r="BR133" s="526"/>
      <c r="BS133" s="526"/>
      <c r="BT133" s="526"/>
      <c r="BU133" s="526"/>
      <c r="BV133" s="526"/>
      <c r="BW133" s="526"/>
      <c r="BX133" s="526"/>
      <c r="BY133" s="526"/>
      <c r="BZ133" s="526"/>
      <c r="CA133" s="526"/>
      <c r="CB133" s="526"/>
      <c r="CC133" s="526"/>
      <c r="CD133" s="526"/>
      <c r="CE133" s="526"/>
      <c r="CF133" s="526"/>
      <c r="CG133" s="526"/>
      <c r="CH133" s="526"/>
      <c r="CI133" s="526"/>
      <c r="CJ133" s="526"/>
      <c r="CK133" s="526"/>
      <c r="CL133" s="526"/>
      <c r="CM133" s="526"/>
      <c r="CN133" s="526"/>
      <c r="CO133" s="526"/>
      <c r="CP133" s="15"/>
      <c r="CQ133" s="15"/>
      <c r="CR133" s="15"/>
      <c r="CS133" s="15"/>
      <c r="CT133" s="88"/>
      <c r="CU133" s="88"/>
      <c r="CV133" s="88"/>
      <c r="CW133" s="15"/>
      <c r="CX133" s="15"/>
      <c r="CY133" s="88"/>
      <c r="CZ133" s="88"/>
      <c r="DA133" s="88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88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15"/>
      <c r="FC133" s="15"/>
      <c r="FD133" s="15"/>
      <c r="FE133" s="15"/>
      <c r="FF133" s="15"/>
      <c r="FG133" s="15"/>
      <c r="FH133" s="15"/>
      <c r="FI133" s="15"/>
      <c r="FJ133" s="15"/>
    </row>
    <row r="134" spans="2:166" ht="15" customHeight="1" x14ac:dyDescent="0.25">
      <c r="B134" s="88"/>
      <c r="C134" s="88"/>
      <c r="D134" s="115"/>
      <c r="E134" s="115"/>
      <c r="F134" s="115"/>
      <c r="G134" s="115"/>
      <c r="H134" s="115"/>
      <c r="I134" s="523"/>
      <c r="J134" s="523"/>
      <c r="K134" s="115"/>
      <c r="L134" s="524"/>
      <c r="M134" s="524"/>
      <c r="N134" s="524"/>
      <c r="O134" s="524"/>
      <c r="P134" s="524"/>
      <c r="Q134" s="524"/>
      <c r="R134" s="524"/>
      <c r="S134" s="525"/>
      <c r="T134" s="526"/>
      <c r="U134" s="115"/>
      <c r="V134" s="526"/>
      <c r="W134" s="115"/>
      <c r="X134" s="115"/>
      <c r="Y134" s="115"/>
      <c r="Z134" s="527"/>
      <c r="AA134" s="527"/>
      <c r="AB134" s="15"/>
      <c r="AC134" s="88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526"/>
      <c r="BL134" s="526"/>
      <c r="BM134" s="526"/>
      <c r="BN134" s="526"/>
      <c r="BO134" s="526"/>
      <c r="BP134" s="526"/>
      <c r="BQ134" s="526"/>
      <c r="BR134" s="526"/>
      <c r="BS134" s="526"/>
      <c r="BT134" s="526"/>
      <c r="BU134" s="526"/>
      <c r="BV134" s="526"/>
      <c r="BW134" s="526"/>
      <c r="BX134" s="526"/>
      <c r="BY134" s="526"/>
      <c r="BZ134" s="526"/>
      <c r="CA134" s="526"/>
      <c r="CB134" s="526"/>
      <c r="CC134" s="526"/>
      <c r="CD134" s="526"/>
      <c r="CE134" s="526"/>
      <c r="CF134" s="526"/>
      <c r="CG134" s="526"/>
      <c r="CH134" s="526"/>
      <c r="CI134" s="526"/>
      <c r="CJ134" s="526"/>
      <c r="CK134" s="526"/>
      <c r="CL134" s="526"/>
      <c r="CM134" s="526"/>
      <c r="CN134" s="526"/>
      <c r="CO134" s="526"/>
      <c r="CP134" s="15"/>
      <c r="CQ134" s="15"/>
      <c r="CR134" s="15"/>
      <c r="CS134" s="15"/>
      <c r="CT134" s="88"/>
      <c r="CU134" s="88"/>
      <c r="CV134" s="88"/>
      <c r="CW134" s="15"/>
      <c r="CX134" s="15"/>
      <c r="CY134" s="88"/>
      <c r="CZ134" s="88"/>
      <c r="DA134" s="88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88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15"/>
      <c r="FC134" s="15"/>
      <c r="FD134" s="15"/>
      <c r="FE134" s="15"/>
      <c r="FF134" s="15"/>
      <c r="FG134" s="15"/>
      <c r="FH134" s="15"/>
      <c r="FI134" s="15"/>
      <c r="FJ134" s="15"/>
    </row>
    <row r="135" spans="2:166" ht="15" customHeight="1" x14ac:dyDescent="0.25">
      <c r="B135" s="88"/>
      <c r="C135" s="88"/>
      <c r="D135" s="115"/>
      <c r="E135" s="115"/>
      <c r="F135" s="115"/>
      <c r="G135" s="115"/>
      <c r="H135" s="115"/>
      <c r="I135" s="523"/>
      <c r="J135" s="523"/>
      <c r="K135" s="115"/>
      <c r="L135" s="524"/>
      <c r="M135" s="524"/>
      <c r="N135" s="524"/>
      <c r="O135" s="524"/>
      <c r="P135" s="524"/>
      <c r="Q135" s="524"/>
      <c r="R135" s="524"/>
      <c r="S135" s="525"/>
      <c r="T135" s="526"/>
      <c r="U135" s="115"/>
      <c r="V135" s="526"/>
      <c r="W135" s="115"/>
      <c r="X135" s="115"/>
      <c r="Y135" s="115"/>
      <c r="Z135" s="527"/>
      <c r="AA135" s="527"/>
      <c r="AB135" s="15"/>
      <c r="AC135" s="88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526"/>
      <c r="BL135" s="526"/>
      <c r="BM135" s="526"/>
      <c r="BN135" s="526"/>
      <c r="BO135" s="526"/>
      <c r="BP135" s="526"/>
      <c r="BQ135" s="526"/>
      <c r="BR135" s="526"/>
      <c r="BS135" s="526"/>
      <c r="BT135" s="526"/>
      <c r="BU135" s="526"/>
      <c r="BV135" s="526"/>
      <c r="BW135" s="526"/>
      <c r="BX135" s="526"/>
      <c r="BY135" s="526"/>
      <c r="BZ135" s="526"/>
      <c r="CA135" s="526"/>
      <c r="CB135" s="526"/>
      <c r="CC135" s="526"/>
      <c r="CD135" s="526"/>
      <c r="CE135" s="526"/>
      <c r="CF135" s="526"/>
      <c r="CG135" s="526"/>
      <c r="CH135" s="526"/>
      <c r="CI135" s="526"/>
      <c r="CJ135" s="526"/>
      <c r="CK135" s="526"/>
      <c r="CL135" s="526"/>
      <c r="CM135" s="526"/>
      <c r="CN135" s="526"/>
      <c r="CO135" s="526"/>
      <c r="CP135" s="15"/>
      <c r="CQ135" s="15"/>
      <c r="CR135" s="15"/>
      <c r="CS135" s="15"/>
      <c r="CT135" s="88"/>
      <c r="CU135" s="88"/>
      <c r="CV135" s="88"/>
      <c r="CW135" s="15"/>
      <c r="CX135" s="15"/>
      <c r="CY135" s="88"/>
      <c r="CZ135" s="88"/>
      <c r="DA135" s="88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88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15"/>
      <c r="FC135" s="15"/>
      <c r="FD135" s="15"/>
      <c r="FE135" s="15"/>
      <c r="FF135" s="15"/>
      <c r="FG135" s="15"/>
      <c r="FH135" s="15"/>
      <c r="FI135" s="15"/>
      <c r="FJ135" s="15"/>
    </row>
    <row r="136" spans="2:166" ht="15" customHeight="1" x14ac:dyDescent="0.25">
      <c r="B136" s="88"/>
      <c r="C136" s="88"/>
      <c r="D136" s="115"/>
      <c r="E136" s="115"/>
      <c r="F136" s="115"/>
      <c r="G136" s="115"/>
      <c r="H136" s="115"/>
      <c r="I136" s="523"/>
      <c r="J136" s="523"/>
      <c r="K136" s="115"/>
      <c r="L136" s="524"/>
      <c r="M136" s="524"/>
      <c r="N136" s="524"/>
      <c r="O136" s="524"/>
      <c r="P136" s="524"/>
      <c r="Q136" s="524"/>
      <c r="R136" s="524"/>
      <c r="S136" s="525"/>
      <c r="T136" s="526"/>
      <c r="U136" s="115"/>
      <c r="V136" s="526"/>
      <c r="W136" s="115"/>
      <c r="X136" s="115"/>
      <c r="Y136" s="115"/>
      <c r="Z136" s="527"/>
      <c r="AA136" s="527"/>
      <c r="AB136" s="15"/>
      <c r="AC136" s="88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526"/>
      <c r="BL136" s="526"/>
      <c r="BM136" s="526"/>
      <c r="BN136" s="526"/>
      <c r="BO136" s="526"/>
      <c r="BP136" s="526"/>
      <c r="BQ136" s="526"/>
      <c r="BR136" s="526"/>
      <c r="BS136" s="526"/>
      <c r="BT136" s="526"/>
      <c r="BU136" s="526"/>
      <c r="BV136" s="526"/>
      <c r="BW136" s="526"/>
      <c r="BX136" s="526"/>
      <c r="BY136" s="526"/>
      <c r="BZ136" s="526"/>
      <c r="CA136" s="526"/>
      <c r="CB136" s="526"/>
      <c r="CC136" s="526"/>
      <c r="CD136" s="526"/>
      <c r="CE136" s="526"/>
      <c r="CF136" s="526"/>
      <c r="CG136" s="526"/>
      <c r="CH136" s="526"/>
      <c r="CI136" s="526"/>
      <c r="CJ136" s="526"/>
      <c r="CK136" s="526"/>
      <c r="CL136" s="526"/>
      <c r="CM136" s="526"/>
      <c r="CN136" s="526"/>
      <c r="CO136" s="526"/>
      <c r="CP136" s="15"/>
      <c r="CQ136" s="15"/>
      <c r="CR136" s="15"/>
      <c r="CS136" s="15"/>
      <c r="CT136" s="88"/>
      <c r="CU136" s="88"/>
      <c r="CV136" s="88"/>
      <c r="CW136" s="15"/>
      <c r="CX136" s="15"/>
      <c r="CY136" s="88"/>
      <c r="CZ136" s="88"/>
      <c r="DA136" s="88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88"/>
      <c r="EQ136" s="88"/>
      <c r="ER136" s="88"/>
      <c r="ES136" s="88"/>
      <c r="ET136" s="88"/>
      <c r="EU136" s="88"/>
      <c r="EV136" s="88"/>
      <c r="EW136" s="88"/>
      <c r="EX136" s="88"/>
      <c r="EY136" s="88"/>
      <c r="EZ136" s="88"/>
      <c r="FA136" s="88"/>
      <c r="FB136" s="15"/>
      <c r="FC136" s="15"/>
      <c r="FD136" s="15"/>
      <c r="FE136" s="15"/>
      <c r="FF136" s="15"/>
      <c r="FG136" s="15"/>
      <c r="FH136" s="15"/>
      <c r="FI136" s="15"/>
      <c r="FJ136" s="15"/>
    </row>
    <row r="137" spans="2:166" ht="15" customHeight="1" x14ac:dyDescent="0.25">
      <c r="B137" s="88"/>
      <c r="C137" s="88"/>
      <c r="D137" s="115"/>
      <c r="E137" s="115"/>
      <c r="F137" s="115"/>
      <c r="G137" s="115"/>
      <c r="H137" s="115"/>
      <c r="I137" s="523"/>
      <c r="J137" s="523"/>
      <c r="K137" s="115"/>
      <c r="L137" s="524"/>
      <c r="M137" s="524"/>
      <c r="N137" s="524"/>
      <c r="O137" s="524"/>
      <c r="P137" s="524"/>
      <c r="Q137" s="524"/>
      <c r="R137" s="524"/>
      <c r="S137" s="525"/>
      <c r="T137" s="526"/>
      <c r="U137" s="115"/>
      <c r="V137" s="526"/>
      <c r="W137" s="115"/>
      <c r="X137" s="115"/>
      <c r="Y137" s="115"/>
      <c r="Z137" s="527"/>
      <c r="AA137" s="527"/>
      <c r="AB137" s="15"/>
      <c r="AC137" s="88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526"/>
      <c r="BL137" s="526"/>
      <c r="BM137" s="526"/>
      <c r="BN137" s="526"/>
      <c r="BO137" s="526"/>
      <c r="BP137" s="526"/>
      <c r="BQ137" s="526"/>
      <c r="BR137" s="526"/>
      <c r="BS137" s="526"/>
      <c r="BT137" s="526"/>
      <c r="BU137" s="526"/>
      <c r="BV137" s="526"/>
      <c r="BW137" s="526"/>
      <c r="BX137" s="526"/>
      <c r="BY137" s="526"/>
      <c r="BZ137" s="526"/>
      <c r="CA137" s="526"/>
      <c r="CB137" s="526"/>
      <c r="CC137" s="526"/>
      <c r="CD137" s="526"/>
      <c r="CE137" s="526"/>
      <c r="CF137" s="526"/>
      <c r="CG137" s="526"/>
      <c r="CH137" s="526"/>
      <c r="CI137" s="526"/>
      <c r="CJ137" s="526"/>
      <c r="CK137" s="526"/>
      <c r="CL137" s="526"/>
      <c r="CM137" s="526"/>
      <c r="CN137" s="526"/>
      <c r="CO137" s="526"/>
      <c r="CP137" s="15"/>
      <c r="CQ137" s="15"/>
      <c r="CR137" s="15"/>
      <c r="CS137" s="15"/>
      <c r="CT137" s="88"/>
      <c r="CU137" s="88"/>
      <c r="CV137" s="88"/>
      <c r="CW137" s="15"/>
      <c r="CX137" s="15"/>
      <c r="CY137" s="88"/>
      <c r="CZ137" s="88"/>
      <c r="DA137" s="88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88"/>
      <c r="EQ137" s="88"/>
      <c r="ER137" s="88"/>
      <c r="ES137" s="88"/>
      <c r="ET137" s="88"/>
      <c r="EU137" s="88"/>
      <c r="EV137" s="88"/>
      <c r="EW137" s="88"/>
      <c r="EX137" s="88"/>
      <c r="EY137" s="88"/>
      <c r="EZ137" s="88"/>
      <c r="FA137" s="88"/>
      <c r="FB137" s="15"/>
      <c r="FC137" s="15"/>
      <c r="FD137" s="15"/>
      <c r="FE137" s="15"/>
      <c r="FF137" s="15"/>
      <c r="FG137" s="15"/>
      <c r="FH137" s="15"/>
      <c r="FI137" s="15"/>
      <c r="FJ137" s="15"/>
    </row>
    <row r="138" spans="2:166" ht="15" customHeight="1" x14ac:dyDescent="0.25">
      <c r="B138" s="88"/>
      <c r="C138" s="88"/>
      <c r="D138" s="115"/>
      <c r="E138" s="115"/>
      <c r="F138" s="115"/>
      <c r="G138" s="115"/>
      <c r="H138" s="115"/>
      <c r="I138" s="523"/>
      <c r="J138" s="523"/>
      <c r="K138" s="115"/>
      <c r="L138" s="524"/>
      <c r="M138" s="524"/>
      <c r="N138" s="524"/>
      <c r="O138" s="524"/>
      <c r="P138" s="524"/>
      <c r="Q138" s="524"/>
      <c r="R138" s="524"/>
      <c r="S138" s="525"/>
      <c r="T138" s="526"/>
      <c r="U138" s="115"/>
      <c r="V138" s="526"/>
      <c r="W138" s="115"/>
      <c r="X138" s="115"/>
      <c r="Y138" s="115"/>
      <c r="Z138" s="527"/>
      <c r="AA138" s="527"/>
      <c r="AB138" s="15"/>
      <c r="AC138" s="88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  <c r="BH138" s="115"/>
      <c r="BI138" s="115"/>
      <c r="BJ138" s="115"/>
      <c r="BK138" s="526"/>
      <c r="BL138" s="526"/>
      <c r="BM138" s="526"/>
      <c r="BN138" s="526"/>
      <c r="BO138" s="526"/>
      <c r="BP138" s="526"/>
      <c r="BQ138" s="526"/>
      <c r="BR138" s="526"/>
      <c r="BS138" s="526"/>
      <c r="BT138" s="526"/>
      <c r="BU138" s="526"/>
      <c r="BV138" s="526"/>
      <c r="BW138" s="526"/>
      <c r="BX138" s="526"/>
      <c r="BY138" s="526"/>
      <c r="BZ138" s="526"/>
      <c r="CA138" s="526"/>
      <c r="CB138" s="526"/>
      <c r="CC138" s="526"/>
      <c r="CD138" s="526"/>
      <c r="CE138" s="526"/>
      <c r="CF138" s="526"/>
      <c r="CG138" s="526"/>
      <c r="CH138" s="526"/>
      <c r="CI138" s="526"/>
      <c r="CJ138" s="526"/>
      <c r="CK138" s="526"/>
      <c r="CL138" s="526"/>
      <c r="CM138" s="526"/>
      <c r="CN138" s="526"/>
      <c r="CO138" s="526"/>
      <c r="CP138" s="15"/>
      <c r="CQ138" s="15"/>
      <c r="CR138" s="15"/>
      <c r="CS138" s="15"/>
      <c r="CT138" s="88"/>
      <c r="CU138" s="88"/>
      <c r="CV138" s="88"/>
      <c r="CW138" s="15"/>
      <c r="CX138" s="15"/>
      <c r="CY138" s="88"/>
      <c r="CZ138" s="88"/>
      <c r="DA138" s="88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88"/>
      <c r="EQ138" s="88"/>
      <c r="ER138" s="88"/>
      <c r="ES138" s="88"/>
      <c r="ET138" s="88"/>
      <c r="EU138" s="88"/>
      <c r="EV138" s="88"/>
      <c r="EW138" s="88"/>
      <c r="EX138" s="88"/>
      <c r="EY138" s="88"/>
      <c r="EZ138" s="88"/>
      <c r="FA138" s="88"/>
      <c r="FB138" s="15"/>
      <c r="FC138" s="15"/>
      <c r="FD138" s="15"/>
      <c r="FE138" s="15"/>
      <c r="FF138" s="15"/>
      <c r="FG138" s="15"/>
      <c r="FH138" s="15"/>
      <c r="FI138" s="15"/>
      <c r="FJ138" s="15"/>
    </row>
    <row r="139" spans="2:166" ht="15" customHeight="1" x14ac:dyDescent="0.25">
      <c r="B139" s="88"/>
      <c r="C139" s="88"/>
      <c r="D139" s="115"/>
      <c r="E139" s="115"/>
      <c r="F139" s="115"/>
      <c r="G139" s="115"/>
      <c r="H139" s="115"/>
      <c r="I139" s="523"/>
      <c r="J139" s="523"/>
      <c r="K139" s="115"/>
      <c r="L139" s="524"/>
      <c r="M139" s="524"/>
      <c r="N139" s="524"/>
      <c r="O139" s="524"/>
      <c r="P139" s="524"/>
      <c r="Q139" s="524"/>
      <c r="R139" s="524"/>
      <c r="S139" s="525"/>
      <c r="T139" s="526"/>
      <c r="U139" s="115"/>
      <c r="V139" s="526"/>
      <c r="W139" s="115"/>
      <c r="X139" s="115"/>
      <c r="Y139" s="115"/>
      <c r="Z139" s="527"/>
      <c r="AA139" s="527"/>
      <c r="AB139" s="15"/>
      <c r="AC139" s="88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/>
      <c r="BF139" s="115"/>
      <c r="BG139" s="115"/>
      <c r="BH139" s="115"/>
      <c r="BI139" s="115"/>
      <c r="BJ139" s="115"/>
      <c r="BK139" s="526"/>
      <c r="BL139" s="526"/>
      <c r="BM139" s="526"/>
      <c r="BN139" s="526"/>
      <c r="BO139" s="526"/>
      <c r="BP139" s="526"/>
      <c r="BQ139" s="526"/>
      <c r="BR139" s="526"/>
      <c r="BS139" s="526"/>
      <c r="BT139" s="526"/>
      <c r="BU139" s="526"/>
      <c r="BV139" s="526"/>
      <c r="BW139" s="526"/>
      <c r="BX139" s="526"/>
      <c r="BY139" s="526"/>
      <c r="BZ139" s="526"/>
      <c r="CA139" s="526"/>
      <c r="CB139" s="526"/>
      <c r="CC139" s="526"/>
      <c r="CD139" s="526"/>
      <c r="CE139" s="526"/>
      <c r="CF139" s="526"/>
      <c r="CG139" s="526"/>
      <c r="CH139" s="526"/>
      <c r="CI139" s="526"/>
      <c r="CJ139" s="526"/>
      <c r="CK139" s="526"/>
      <c r="CL139" s="526"/>
      <c r="CM139" s="526"/>
      <c r="CN139" s="526"/>
      <c r="CO139" s="526"/>
      <c r="CP139" s="15"/>
      <c r="CQ139" s="15"/>
      <c r="CR139" s="15"/>
      <c r="CS139" s="15"/>
      <c r="CT139" s="88"/>
      <c r="CU139" s="88"/>
      <c r="CV139" s="88"/>
      <c r="CW139" s="15"/>
      <c r="CX139" s="15"/>
      <c r="CY139" s="88"/>
      <c r="CZ139" s="88"/>
      <c r="DA139" s="88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88"/>
      <c r="EQ139" s="88"/>
      <c r="ER139" s="88"/>
      <c r="ES139" s="88"/>
      <c r="ET139" s="88"/>
      <c r="EU139" s="88"/>
      <c r="EV139" s="88"/>
      <c r="EW139" s="88"/>
      <c r="EX139" s="88"/>
      <c r="EY139" s="88"/>
      <c r="EZ139" s="88"/>
      <c r="FA139" s="88"/>
      <c r="FB139" s="15"/>
      <c r="FC139" s="15"/>
      <c r="FD139" s="15"/>
      <c r="FE139" s="15"/>
      <c r="FF139" s="15"/>
      <c r="FG139" s="15"/>
      <c r="FH139" s="15"/>
      <c r="FI139" s="15"/>
      <c r="FJ139" s="15"/>
    </row>
    <row r="140" spans="2:166" ht="15" customHeight="1" x14ac:dyDescent="0.25">
      <c r="B140" s="88"/>
      <c r="C140" s="88"/>
      <c r="D140" s="115"/>
      <c r="E140" s="115"/>
      <c r="F140" s="115"/>
      <c r="G140" s="115"/>
      <c r="H140" s="115"/>
      <c r="I140" s="523"/>
      <c r="J140" s="523"/>
      <c r="K140" s="115"/>
      <c r="L140" s="524"/>
      <c r="M140" s="524"/>
      <c r="N140" s="524"/>
      <c r="O140" s="524"/>
      <c r="P140" s="524"/>
      <c r="Q140" s="524"/>
      <c r="R140" s="524"/>
      <c r="S140" s="525"/>
      <c r="T140" s="526"/>
      <c r="U140" s="115"/>
      <c r="V140" s="526"/>
      <c r="W140" s="115"/>
      <c r="X140" s="115"/>
      <c r="Y140" s="115"/>
      <c r="Z140" s="527"/>
      <c r="AA140" s="527"/>
      <c r="AB140" s="15"/>
      <c r="AC140" s="88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/>
      <c r="BF140" s="115"/>
      <c r="BG140" s="115"/>
      <c r="BH140" s="115"/>
      <c r="BI140" s="115"/>
      <c r="BJ140" s="115"/>
      <c r="BK140" s="526"/>
      <c r="BL140" s="526"/>
      <c r="BM140" s="526"/>
      <c r="BN140" s="526"/>
      <c r="BO140" s="526"/>
      <c r="BP140" s="526"/>
      <c r="BQ140" s="526"/>
      <c r="BR140" s="526"/>
      <c r="BS140" s="526"/>
      <c r="BT140" s="526"/>
      <c r="BU140" s="526"/>
      <c r="BV140" s="526"/>
      <c r="BW140" s="526"/>
      <c r="BX140" s="526"/>
      <c r="BY140" s="526"/>
      <c r="BZ140" s="526"/>
      <c r="CA140" s="526"/>
      <c r="CB140" s="526"/>
      <c r="CC140" s="526"/>
      <c r="CD140" s="526"/>
      <c r="CE140" s="526"/>
      <c r="CF140" s="526"/>
      <c r="CG140" s="526"/>
      <c r="CH140" s="526"/>
      <c r="CI140" s="526"/>
      <c r="CJ140" s="526"/>
      <c r="CK140" s="526"/>
      <c r="CL140" s="526"/>
      <c r="CM140" s="526"/>
      <c r="CN140" s="526"/>
      <c r="CO140" s="526"/>
      <c r="CP140" s="15"/>
      <c r="CQ140" s="15"/>
      <c r="CR140" s="15"/>
      <c r="CS140" s="15"/>
      <c r="CT140" s="88"/>
      <c r="CU140" s="88"/>
      <c r="CV140" s="88"/>
      <c r="CW140" s="15"/>
      <c r="CX140" s="15"/>
      <c r="CY140" s="88"/>
      <c r="CZ140" s="88"/>
      <c r="DA140" s="88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88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15"/>
      <c r="FC140" s="15"/>
      <c r="FD140" s="15"/>
      <c r="FE140" s="15"/>
      <c r="FF140" s="15"/>
      <c r="FG140" s="15"/>
      <c r="FH140" s="15"/>
      <c r="FI140" s="15"/>
      <c r="FJ140" s="15"/>
    </row>
    <row r="141" spans="2:166" ht="15" customHeight="1" x14ac:dyDescent="0.25">
      <c r="B141" s="88"/>
      <c r="C141" s="88"/>
      <c r="D141" s="115"/>
      <c r="E141" s="115"/>
      <c r="F141" s="115"/>
      <c r="G141" s="115"/>
      <c r="H141" s="115"/>
      <c r="I141" s="523"/>
      <c r="J141" s="523"/>
      <c r="K141" s="115"/>
      <c r="L141" s="524"/>
      <c r="M141" s="524"/>
      <c r="N141" s="524"/>
      <c r="O141" s="524"/>
      <c r="P141" s="524"/>
      <c r="Q141" s="524"/>
      <c r="R141" s="524"/>
      <c r="S141" s="525"/>
      <c r="T141" s="526"/>
      <c r="U141" s="115"/>
      <c r="V141" s="526"/>
      <c r="W141" s="115"/>
      <c r="X141" s="115"/>
      <c r="Y141" s="115"/>
      <c r="Z141" s="527"/>
      <c r="AA141" s="527"/>
      <c r="AB141" s="15"/>
      <c r="AC141" s="88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  <c r="AP141" s="115"/>
      <c r="AQ141" s="115"/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/>
      <c r="BG141" s="115"/>
      <c r="BH141" s="115"/>
      <c r="BI141" s="115"/>
      <c r="BJ141" s="115"/>
      <c r="BK141" s="526"/>
      <c r="BL141" s="526"/>
      <c r="BM141" s="526"/>
      <c r="BN141" s="526"/>
      <c r="BO141" s="526"/>
      <c r="BP141" s="526"/>
      <c r="BQ141" s="526"/>
      <c r="BR141" s="526"/>
      <c r="BS141" s="526"/>
      <c r="BT141" s="526"/>
      <c r="BU141" s="526"/>
      <c r="BV141" s="526"/>
      <c r="BW141" s="526"/>
      <c r="BX141" s="526"/>
      <c r="BY141" s="526"/>
      <c r="BZ141" s="526"/>
      <c r="CA141" s="526"/>
      <c r="CB141" s="526"/>
      <c r="CC141" s="526"/>
      <c r="CD141" s="526"/>
      <c r="CE141" s="526"/>
      <c r="CF141" s="526"/>
      <c r="CG141" s="526"/>
      <c r="CH141" s="526"/>
      <c r="CI141" s="526"/>
      <c r="CJ141" s="526"/>
      <c r="CK141" s="526"/>
      <c r="CL141" s="526"/>
      <c r="CM141" s="526"/>
      <c r="CN141" s="526"/>
      <c r="CO141" s="526"/>
      <c r="CP141" s="15"/>
      <c r="CQ141" s="15"/>
      <c r="CR141" s="15"/>
      <c r="CS141" s="15"/>
      <c r="CT141" s="88"/>
      <c r="CU141" s="88"/>
      <c r="CV141" s="88"/>
      <c r="CW141" s="15"/>
      <c r="CX141" s="15"/>
      <c r="CY141" s="88"/>
      <c r="CZ141" s="88"/>
      <c r="DA141" s="88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88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15"/>
      <c r="FC141" s="15"/>
      <c r="FD141" s="15"/>
      <c r="FE141" s="15"/>
      <c r="FF141" s="15"/>
      <c r="FG141" s="15"/>
      <c r="FH141" s="15"/>
      <c r="FI141" s="15"/>
      <c r="FJ141" s="15"/>
    </row>
    <row r="142" spans="2:166" ht="15" customHeight="1" x14ac:dyDescent="0.25">
      <c r="B142" s="88"/>
      <c r="C142" s="88"/>
      <c r="D142" s="115"/>
      <c r="E142" s="115"/>
      <c r="F142" s="115"/>
      <c r="G142" s="115"/>
      <c r="H142" s="115"/>
      <c r="I142" s="523"/>
      <c r="J142" s="523"/>
      <c r="K142" s="115"/>
      <c r="L142" s="524"/>
      <c r="M142" s="524"/>
      <c r="N142" s="524"/>
      <c r="O142" s="524"/>
      <c r="P142" s="524"/>
      <c r="Q142" s="524"/>
      <c r="R142" s="524"/>
      <c r="S142" s="525"/>
      <c r="T142" s="526"/>
      <c r="U142" s="115"/>
      <c r="V142" s="526"/>
      <c r="W142" s="115"/>
      <c r="X142" s="115"/>
      <c r="Y142" s="115"/>
      <c r="Z142" s="527"/>
      <c r="AA142" s="527"/>
      <c r="AB142" s="15"/>
      <c r="AC142" s="88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/>
      <c r="BG142" s="115"/>
      <c r="BH142" s="115"/>
      <c r="BI142" s="115"/>
      <c r="BJ142" s="115"/>
      <c r="BK142" s="526"/>
      <c r="BL142" s="526"/>
      <c r="BM142" s="526"/>
      <c r="BN142" s="526"/>
      <c r="BO142" s="526"/>
      <c r="BP142" s="526"/>
      <c r="BQ142" s="526"/>
      <c r="BR142" s="526"/>
      <c r="BS142" s="526"/>
      <c r="BT142" s="526"/>
      <c r="BU142" s="526"/>
      <c r="BV142" s="526"/>
      <c r="BW142" s="526"/>
      <c r="BX142" s="526"/>
      <c r="BY142" s="526"/>
      <c r="BZ142" s="526"/>
      <c r="CA142" s="526"/>
      <c r="CB142" s="526"/>
      <c r="CC142" s="526"/>
      <c r="CD142" s="526"/>
      <c r="CE142" s="526"/>
      <c r="CF142" s="526"/>
      <c r="CG142" s="526"/>
      <c r="CH142" s="526"/>
      <c r="CI142" s="526"/>
      <c r="CJ142" s="526"/>
      <c r="CK142" s="526"/>
      <c r="CL142" s="526"/>
      <c r="CM142" s="526"/>
      <c r="CN142" s="526"/>
      <c r="CO142" s="526"/>
      <c r="CP142" s="15"/>
      <c r="CQ142" s="15"/>
      <c r="CR142" s="15"/>
      <c r="CS142" s="15"/>
      <c r="CT142" s="88"/>
      <c r="CU142" s="88"/>
      <c r="CV142" s="88"/>
      <c r="CW142" s="15"/>
      <c r="CX142" s="15"/>
      <c r="CY142" s="88"/>
      <c r="CZ142" s="88"/>
      <c r="DA142" s="88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88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15"/>
      <c r="FC142" s="15"/>
      <c r="FD142" s="15"/>
      <c r="FE142" s="15"/>
      <c r="FF142" s="15"/>
      <c r="FG142" s="15"/>
      <c r="FH142" s="15"/>
      <c r="FI142" s="15"/>
      <c r="FJ142" s="15"/>
    </row>
    <row r="143" spans="2:166" ht="15" customHeight="1" x14ac:dyDescent="0.25">
      <c r="B143" s="88"/>
      <c r="C143" s="88"/>
      <c r="D143" s="115"/>
      <c r="E143" s="115"/>
      <c r="F143" s="115"/>
      <c r="G143" s="115"/>
      <c r="H143" s="115"/>
      <c r="I143" s="523"/>
      <c r="J143" s="523"/>
      <c r="K143" s="115"/>
      <c r="L143" s="524"/>
      <c r="M143" s="524"/>
      <c r="N143" s="524"/>
      <c r="O143" s="524"/>
      <c r="P143" s="524"/>
      <c r="Q143" s="524"/>
      <c r="R143" s="524"/>
      <c r="S143" s="525"/>
      <c r="T143" s="526"/>
      <c r="U143" s="115"/>
      <c r="V143" s="526"/>
      <c r="W143" s="115"/>
      <c r="X143" s="115"/>
      <c r="Y143" s="115"/>
      <c r="Z143" s="527"/>
      <c r="AA143" s="527"/>
      <c r="AB143" s="15"/>
      <c r="AC143" s="88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  <c r="AP143" s="115"/>
      <c r="AQ143" s="115"/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/>
      <c r="BG143" s="115"/>
      <c r="BH143" s="115"/>
      <c r="BI143" s="115"/>
      <c r="BJ143" s="115"/>
      <c r="BK143" s="526"/>
      <c r="BL143" s="526"/>
      <c r="BM143" s="526"/>
      <c r="BN143" s="526"/>
      <c r="BO143" s="526"/>
      <c r="BP143" s="526"/>
      <c r="BQ143" s="526"/>
      <c r="BR143" s="526"/>
      <c r="BS143" s="526"/>
      <c r="BT143" s="526"/>
      <c r="BU143" s="526"/>
      <c r="BV143" s="526"/>
      <c r="BW143" s="526"/>
      <c r="BX143" s="526"/>
      <c r="BY143" s="526"/>
      <c r="BZ143" s="526"/>
      <c r="CA143" s="526"/>
      <c r="CB143" s="526"/>
      <c r="CC143" s="526"/>
      <c r="CD143" s="526"/>
      <c r="CE143" s="526"/>
      <c r="CF143" s="526"/>
      <c r="CG143" s="526"/>
      <c r="CH143" s="526"/>
      <c r="CI143" s="526"/>
      <c r="CJ143" s="526"/>
      <c r="CK143" s="526"/>
      <c r="CL143" s="526"/>
      <c r="CM143" s="526"/>
      <c r="CN143" s="526"/>
      <c r="CO143" s="526"/>
      <c r="CP143" s="15"/>
      <c r="CQ143" s="15"/>
      <c r="CR143" s="15"/>
      <c r="CS143" s="15"/>
      <c r="CT143" s="88"/>
      <c r="CU143" s="88"/>
      <c r="CV143" s="88"/>
      <c r="CW143" s="15"/>
      <c r="CX143" s="15"/>
      <c r="CY143" s="88"/>
      <c r="CZ143" s="88"/>
      <c r="DA143" s="88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88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/>
      <c r="FB143" s="15"/>
      <c r="FC143" s="15"/>
      <c r="FD143" s="15"/>
      <c r="FE143" s="15"/>
      <c r="FF143" s="15"/>
      <c r="FG143" s="15"/>
      <c r="FH143" s="15"/>
      <c r="FI143" s="15"/>
      <c r="FJ143" s="15"/>
    </row>
    <row r="144" spans="2:166" ht="15" customHeight="1" x14ac:dyDescent="0.25">
      <c r="B144" s="88"/>
      <c r="C144" s="88"/>
      <c r="D144" s="115"/>
      <c r="E144" s="115"/>
      <c r="F144" s="115"/>
      <c r="G144" s="115"/>
      <c r="H144" s="115"/>
      <c r="I144" s="523"/>
      <c r="J144" s="523"/>
      <c r="K144" s="115"/>
      <c r="L144" s="524"/>
      <c r="M144" s="524"/>
      <c r="N144" s="524"/>
      <c r="O144" s="524"/>
      <c r="P144" s="524"/>
      <c r="Q144" s="524"/>
      <c r="R144" s="524"/>
      <c r="S144" s="525"/>
      <c r="T144" s="526"/>
      <c r="U144" s="115"/>
      <c r="V144" s="526"/>
      <c r="W144" s="115"/>
      <c r="X144" s="115"/>
      <c r="Y144" s="115"/>
      <c r="Z144" s="527"/>
      <c r="AA144" s="527"/>
      <c r="AB144" s="15"/>
      <c r="AC144" s="88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526"/>
      <c r="BL144" s="526"/>
      <c r="BM144" s="526"/>
      <c r="BN144" s="526"/>
      <c r="BO144" s="526"/>
      <c r="BP144" s="526"/>
      <c r="BQ144" s="526"/>
      <c r="BR144" s="526"/>
      <c r="BS144" s="526"/>
      <c r="BT144" s="526"/>
      <c r="BU144" s="526"/>
      <c r="BV144" s="526"/>
      <c r="BW144" s="526"/>
      <c r="BX144" s="526"/>
      <c r="BY144" s="526"/>
      <c r="BZ144" s="526"/>
      <c r="CA144" s="526"/>
      <c r="CB144" s="526"/>
      <c r="CC144" s="526"/>
      <c r="CD144" s="526"/>
      <c r="CE144" s="526"/>
      <c r="CF144" s="526"/>
      <c r="CG144" s="526"/>
      <c r="CH144" s="526"/>
      <c r="CI144" s="526"/>
      <c r="CJ144" s="526"/>
      <c r="CK144" s="526"/>
      <c r="CL144" s="526"/>
      <c r="CM144" s="526"/>
      <c r="CN144" s="526"/>
      <c r="CO144" s="526"/>
      <c r="CP144" s="15"/>
      <c r="CQ144" s="15"/>
      <c r="CR144" s="15"/>
      <c r="CS144" s="15"/>
      <c r="CT144" s="88"/>
      <c r="CU144" s="88"/>
      <c r="CV144" s="88"/>
      <c r="CW144" s="15"/>
      <c r="CX144" s="15"/>
      <c r="CY144" s="88"/>
      <c r="CZ144" s="88"/>
      <c r="DA144" s="88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88"/>
      <c r="EQ144" s="88"/>
      <c r="ER144" s="88"/>
      <c r="ES144" s="88"/>
      <c r="ET144" s="88"/>
      <c r="EU144" s="88"/>
      <c r="EV144" s="88"/>
      <c r="EW144" s="88"/>
      <c r="EX144" s="88"/>
      <c r="EY144" s="88"/>
      <c r="EZ144" s="88"/>
      <c r="FA144" s="88"/>
      <c r="FB144" s="15"/>
      <c r="FC144" s="15"/>
      <c r="FD144" s="15"/>
      <c r="FE144" s="15"/>
      <c r="FF144" s="15"/>
      <c r="FG144" s="15"/>
      <c r="FH144" s="15"/>
      <c r="FI144" s="15"/>
      <c r="FJ144" s="15"/>
    </row>
    <row r="145" spans="2:166" ht="15" customHeight="1" x14ac:dyDescent="0.25">
      <c r="B145" s="88"/>
      <c r="C145" s="88"/>
      <c r="D145" s="115"/>
      <c r="E145" s="115"/>
      <c r="F145" s="115"/>
      <c r="G145" s="115"/>
      <c r="H145" s="115"/>
      <c r="I145" s="523"/>
      <c r="J145" s="523"/>
      <c r="K145" s="115"/>
      <c r="L145" s="524"/>
      <c r="M145" s="524"/>
      <c r="N145" s="524"/>
      <c r="O145" s="524"/>
      <c r="P145" s="524"/>
      <c r="Q145" s="524"/>
      <c r="R145" s="524"/>
      <c r="S145" s="525"/>
      <c r="T145" s="526"/>
      <c r="U145" s="115"/>
      <c r="V145" s="526"/>
      <c r="W145" s="115"/>
      <c r="X145" s="115"/>
      <c r="Y145" s="115"/>
      <c r="Z145" s="527"/>
      <c r="AA145" s="527"/>
      <c r="AB145" s="15"/>
      <c r="AC145" s="88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/>
      <c r="BG145" s="115"/>
      <c r="BH145" s="115"/>
      <c r="BI145" s="115"/>
      <c r="BJ145" s="115"/>
      <c r="BK145" s="526"/>
      <c r="BL145" s="526"/>
      <c r="BM145" s="526"/>
      <c r="BN145" s="526"/>
      <c r="BO145" s="526"/>
      <c r="BP145" s="526"/>
      <c r="BQ145" s="526"/>
      <c r="BR145" s="526"/>
      <c r="BS145" s="526"/>
      <c r="BT145" s="526"/>
      <c r="BU145" s="526"/>
      <c r="BV145" s="526"/>
      <c r="BW145" s="526"/>
      <c r="BX145" s="526"/>
      <c r="BY145" s="526"/>
      <c r="BZ145" s="526"/>
      <c r="CA145" s="526"/>
      <c r="CB145" s="526"/>
      <c r="CC145" s="526"/>
      <c r="CD145" s="526"/>
      <c r="CE145" s="526"/>
      <c r="CF145" s="526"/>
      <c r="CG145" s="526"/>
      <c r="CH145" s="526"/>
      <c r="CI145" s="526"/>
      <c r="CJ145" s="526"/>
      <c r="CK145" s="526"/>
      <c r="CL145" s="526"/>
      <c r="CM145" s="526"/>
      <c r="CN145" s="526"/>
      <c r="CO145" s="526"/>
      <c r="CP145" s="15"/>
      <c r="CQ145" s="15"/>
      <c r="CR145" s="15"/>
      <c r="CS145" s="15"/>
      <c r="CT145" s="88"/>
      <c r="CU145" s="88"/>
      <c r="CV145" s="88"/>
      <c r="CW145" s="15"/>
      <c r="CX145" s="15"/>
      <c r="CY145" s="88"/>
      <c r="CZ145" s="88"/>
      <c r="DA145" s="88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88"/>
      <c r="EQ145" s="88"/>
      <c r="ER145" s="88"/>
      <c r="ES145" s="88"/>
      <c r="ET145" s="88"/>
      <c r="EU145" s="88"/>
      <c r="EV145" s="88"/>
      <c r="EW145" s="88"/>
      <c r="EX145" s="88"/>
      <c r="EY145" s="88"/>
      <c r="EZ145" s="88"/>
      <c r="FA145" s="88"/>
      <c r="FB145" s="15"/>
      <c r="FC145" s="15"/>
      <c r="FD145" s="15"/>
      <c r="FE145" s="15"/>
      <c r="FF145" s="15"/>
      <c r="FG145" s="15"/>
      <c r="FH145" s="15"/>
      <c r="FI145" s="15"/>
      <c r="FJ145" s="15"/>
    </row>
    <row r="146" spans="2:166" ht="15" customHeight="1" x14ac:dyDescent="0.25">
      <c r="B146" s="88"/>
      <c r="C146" s="88"/>
      <c r="D146" s="115"/>
      <c r="E146" s="115"/>
      <c r="F146" s="115"/>
      <c r="G146" s="115"/>
      <c r="H146" s="115"/>
      <c r="I146" s="523"/>
      <c r="J146" s="523"/>
      <c r="K146" s="115"/>
      <c r="L146" s="524"/>
      <c r="M146" s="524"/>
      <c r="N146" s="524"/>
      <c r="O146" s="524"/>
      <c r="P146" s="524"/>
      <c r="Q146" s="524"/>
      <c r="R146" s="524"/>
      <c r="S146" s="525"/>
      <c r="T146" s="526"/>
      <c r="U146" s="115"/>
      <c r="V146" s="526"/>
      <c r="W146" s="115"/>
      <c r="X146" s="115"/>
      <c r="Y146" s="115"/>
      <c r="Z146" s="527"/>
      <c r="AA146" s="527"/>
      <c r="AB146" s="15"/>
      <c r="AC146" s="88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  <c r="BH146" s="115"/>
      <c r="BI146" s="115"/>
      <c r="BJ146" s="115"/>
      <c r="BK146" s="526"/>
      <c r="BL146" s="526"/>
      <c r="BM146" s="526"/>
      <c r="BN146" s="526"/>
      <c r="BO146" s="526"/>
      <c r="BP146" s="526"/>
      <c r="BQ146" s="526"/>
      <c r="BR146" s="526"/>
      <c r="BS146" s="526"/>
      <c r="BT146" s="526"/>
      <c r="BU146" s="526"/>
      <c r="BV146" s="526"/>
      <c r="BW146" s="526"/>
      <c r="BX146" s="526"/>
      <c r="BY146" s="526"/>
      <c r="BZ146" s="526"/>
      <c r="CA146" s="526"/>
      <c r="CB146" s="526"/>
      <c r="CC146" s="526"/>
      <c r="CD146" s="526"/>
      <c r="CE146" s="526"/>
      <c r="CF146" s="526"/>
      <c r="CG146" s="526"/>
      <c r="CH146" s="526"/>
      <c r="CI146" s="526"/>
      <c r="CJ146" s="526"/>
      <c r="CK146" s="526"/>
      <c r="CL146" s="526"/>
      <c r="CM146" s="526"/>
      <c r="CN146" s="526"/>
      <c r="CO146" s="526"/>
      <c r="CP146" s="15"/>
      <c r="CQ146" s="15"/>
      <c r="CR146" s="15"/>
      <c r="CS146" s="15"/>
      <c r="CT146" s="88"/>
      <c r="CU146" s="88"/>
      <c r="CV146" s="88"/>
      <c r="CW146" s="15"/>
      <c r="CX146" s="15"/>
      <c r="CY146" s="88"/>
      <c r="CZ146" s="88"/>
      <c r="DA146" s="88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88"/>
      <c r="EQ146" s="88"/>
      <c r="ER146" s="88"/>
      <c r="ES146" s="88"/>
      <c r="ET146" s="88"/>
      <c r="EU146" s="88"/>
      <c r="EV146" s="88"/>
      <c r="EW146" s="88"/>
      <c r="EX146" s="88"/>
      <c r="EY146" s="88"/>
      <c r="EZ146" s="88"/>
      <c r="FA146" s="88"/>
      <c r="FB146" s="15"/>
      <c r="FC146" s="15"/>
      <c r="FD146" s="15"/>
      <c r="FE146" s="15"/>
      <c r="FF146" s="15"/>
      <c r="FG146" s="15"/>
      <c r="FH146" s="15"/>
      <c r="FI146" s="15"/>
      <c r="FJ146" s="15"/>
    </row>
    <row r="147" spans="2:166" ht="15" customHeight="1" x14ac:dyDescent="0.25">
      <c r="B147" s="88"/>
      <c r="C147" s="88"/>
      <c r="D147" s="115"/>
      <c r="E147" s="115"/>
      <c r="F147" s="115"/>
      <c r="G147" s="115"/>
      <c r="H147" s="115"/>
      <c r="I147" s="523"/>
      <c r="J147" s="523"/>
      <c r="K147" s="115"/>
      <c r="L147" s="524"/>
      <c r="M147" s="524"/>
      <c r="N147" s="524"/>
      <c r="O147" s="524"/>
      <c r="P147" s="524"/>
      <c r="Q147" s="524"/>
      <c r="R147" s="524"/>
      <c r="S147" s="525"/>
      <c r="T147" s="526"/>
      <c r="U147" s="115"/>
      <c r="V147" s="526"/>
      <c r="W147" s="115"/>
      <c r="X147" s="115"/>
      <c r="Y147" s="115"/>
      <c r="Z147" s="527"/>
      <c r="AA147" s="527"/>
      <c r="AB147" s="15"/>
      <c r="AC147" s="88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526"/>
      <c r="BL147" s="526"/>
      <c r="BM147" s="526"/>
      <c r="BN147" s="526"/>
      <c r="BO147" s="526"/>
      <c r="BP147" s="526"/>
      <c r="BQ147" s="526"/>
      <c r="BR147" s="526"/>
      <c r="BS147" s="526"/>
      <c r="BT147" s="526"/>
      <c r="BU147" s="526"/>
      <c r="BV147" s="526"/>
      <c r="BW147" s="526"/>
      <c r="BX147" s="526"/>
      <c r="BY147" s="526"/>
      <c r="BZ147" s="526"/>
      <c r="CA147" s="526"/>
      <c r="CB147" s="526"/>
      <c r="CC147" s="526"/>
      <c r="CD147" s="526"/>
      <c r="CE147" s="526"/>
      <c r="CF147" s="526"/>
      <c r="CG147" s="526"/>
      <c r="CH147" s="526"/>
      <c r="CI147" s="526"/>
      <c r="CJ147" s="526"/>
      <c r="CK147" s="526"/>
      <c r="CL147" s="526"/>
      <c r="CM147" s="526"/>
      <c r="CN147" s="526"/>
      <c r="CO147" s="526"/>
      <c r="CP147" s="15"/>
      <c r="CQ147" s="15"/>
      <c r="CR147" s="15"/>
      <c r="CS147" s="15"/>
      <c r="CT147" s="88"/>
      <c r="CU147" s="88"/>
      <c r="CV147" s="88"/>
      <c r="CW147" s="15"/>
      <c r="CX147" s="15"/>
      <c r="CY147" s="88"/>
      <c r="CZ147" s="88"/>
      <c r="DA147" s="88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88"/>
      <c r="EQ147" s="88"/>
      <c r="ER147" s="88"/>
      <c r="ES147" s="88"/>
      <c r="ET147" s="88"/>
      <c r="EU147" s="88"/>
      <c r="EV147" s="88"/>
      <c r="EW147" s="88"/>
      <c r="EX147" s="88"/>
      <c r="EY147" s="88"/>
      <c r="EZ147" s="88"/>
      <c r="FA147" s="88"/>
      <c r="FB147" s="15"/>
      <c r="FC147" s="15"/>
      <c r="FD147" s="15"/>
      <c r="FE147" s="15"/>
      <c r="FF147" s="15"/>
      <c r="FG147" s="15"/>
      <c r="FH147" s="15"/>
      <c r="FI147" s="15"/>
      <c r="FJ147" s="15"/>
    </row>
    <row r="148" spans="2:166" ht="15" customHeight="1" x14ac:dyDescent="0.25">
      <c r="B148" s="88"/>
      <c r="C148" s="88"/>
      <c r="D148" s="115"/>
      <c r="E148" s="115"/>
      <c r="F148" s="115"/>
      <c r="G148" s="115"/>
      <c r="H148" s="115"/>
      <c r="I148" s="523"/>
      <c r="J148" s="523"/>
      <c r="K148" s="115"/>
      <c r="L148" s="524"/>
      <c r="M148" s="524"/>
      <c r="N148" s="524"/>
      <c r="O148" s="524"/>
      <c r="P148" s="524"/>
      <c r="Q148" s="524"/>
      <c r="R148" s="524"/>
      <c r="S148" s="525"/>
      <c r="T148" s="526"/>
      <c r="U148" s="115"/>
      <c r="V148" s="526"/>
      <c r="W148" s="115"/>
      <c r="X148" s="115"/>
      <c r="Y148" s="115"/>
      <c r="Z148" s="527"/>
      <c r="AA148" s="527"/>
      <c r="AB148" s="15"/>
      <c r="AC148" s="88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/>
      <c r="BG148" s="115"/>
      <c r="BH148" s="115"/>
      <c r="BI148" s="115"/>
      <c r="BJ148" s="115"/>
      <c r="BK148" s="526"/>
      <c r="BL148" s="526"/>
      <c r="BM148" s="526"/>
      <c r="BN148" s="526"/>
      <c r="BO148" s="526"/>
      <c r="BP148" s="526"/>
      <c r="BQ148" s="526"/>
      <c r="BR148" s="526"/>
      <c r="BS148" s="526"/>
      <c r="BT148" s="526"/>
      <c r="BU148" s="526"/>
      <c r="BV148" s="526"/>
      <c r="BW148" s="526"/>
      <c r="BX148" s="526"/>
      <c r="BY148" s="526"/>
      <c r="BZ148" s="526"/>
      <c r="CA148" s="526"/>
      <c r="CB148" s="526"/>
      <c r="CC148" s="526"/>
      <c r="CD148" s="526"/>
      <c r="CE148" s="526"/>
      <c r="CF148" s="526"/>
      <c r="CG148" s="526"/>
      <c r="CH148" s="526"/>
      <c r="CI148" s="526"/>
      <c r="CJ148" s="526"/>
      <c r="CK148" s="526"/>
      <c r="CL148" s="526"/>
      <c r="CM148" s="526"/>
      <c r="CN148" s="526"/>
      <c r="CO148" s="526"/>
      <c r="CP148" s="15"/>
      <c r="CQ148" s="15"/>
      <c r="CR148" s="15"/>
      <c r="CS148" s="15"/>
      <c r="CT148" s="88"/>
      <c r="CU148" s="88"/>
      <c r="CV148" s="88"/>
      <c r="CW148" s="15"/>
      <c r="CX148" s="15"/>
      <c r="CY148" s="88"/>
      <c r="CZ148" s="88"/>
      <c r="DA148" s="88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88"/>
      <c r="EQ148" s="88"/>
      <c r="ER148" s="88"/>
      <c r="ES148" s="88"/>
      <c r="ET148" s="88"/>
      <c r="EU148" s="88"/>
      <c r="EV148" s="88"/>
      <c r="EW148" s="88"/>
      <c r="EX148" s="88"/>
      <c r="EY148" s="88"/>
      <c r="EZ148" s="88"/>
      <c r="FA148" s="88"/>
      <c r="FB148" s="15"/>
      <c r="FC148" s="15"/>
      <c r="FD148" s="15"/>
      <c r="FE148" s="15"/>
      <c r="FF148" s="15"/>
      <c r="FG148" s="15"/>
      <c r="FH148" s="15"/>
      <c r="FI148" s="15"/>
      <c r="FJ148" s="15"/>
    </row>
    <row r="149" spans="2:166" ht="15" customHeight="1" x14ac:dyDescent="0.25">
      <c r="B149" s="88"/>
      <c r="C149" s="88"/>
      <c r="D149" s="115"/>
      <c r="E149" s="115"/>
      <c r="F149" s="115"/>
      <c r="G149" s="115"/>
      <c r="H149" s="115"/>
      <c r="I149" s="523"/>
      <c r="J149" s="523"/>
      <c r="K149" s="115"/>
      <c r="L149" s="524"/>
      <c r="M149" s="524"/>
      <c r="N149" s="524"/>
      <c r="O149" s="524"/>
      <c r="P149" s="524"/>
      <c r="Q149" s="524"/>
      <c r="R149" s="524"/>
      <c r="S149" s="525"/>
      <c r="T149" s="526"/>
      <c r="U149" s="115"/>
      <c r="V149" s="526"/>
      <c r="W149" s="115"/>
      <c r="X149" s="115"/>
      <c r="Y149" s="115"/>
      <c r="Z149" s="527"/>
      <c r="AA149" s="527"/>
      <c r="AB149" s="15"/>
      <c r="AC149" s="88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526"/>
      <c r="BL149" s="526"/>
      <c r="BM149" s="526"/>
      <c r="BN149" s="526"/>
      <c r="BO149" s="526"/>
      <c r="BP149" s="526"/>
      <c r="BQ149" s="526"/>
      <c r="BR149" s="526"/>
      <c r="BS149" s="526"/>
      <c r="BT149" s="526"/>
      <c r="BU149" s="526"/>
      <c r="BV149" s="526"/>
      <c r="BW149" s="526"/>
      <c r="BX149" s="526"/>
      <c r="BY149" s="526"/>
      <c r="BZ149" s="526"/>
      <c r="CA149" s="526"/>
      <c r="CB149" s="526"/>
      <c r="CC149" s="526"/>
      <c r="CD149" s="526"/>
      <c r="CE149" s="526"/>
      <c r="CF149" s="526"/>
      <c r="CG149" s="526"/>
      <c r="CH149" s="526"/>
      <c r="CI149" s="526"/>
      <c r="CJ149" s="526"/>
      <c r="CK149" s="526"/>
      <c r="CL149" s="526"/>
      <c r="CM149" s="526"/>
      <c r="CN149" s="526"/>
      <c r="CO149" s="526"/>
      <c r="CP149" s="15"/>
      <c r="CQ149" s="15"/>
      <c r="CR149" s="15"/>
      <c r="CS149" s="15"/>
      <c r="CT149" s="88"/>
      <c r="CU149" s="88"/>
      <c r="CV149" s="88"/>
      <c r="CW149" s="15"/>
      <c r="CX149" s="15"/>
      <c r="CY149" s="88"/>
      <c r="CZ149" s="88"/>
      <c r="DA149" s="88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88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15"/>
      <c r="FC149" s="15"/>
      <c r="FD149" s="15"/>
      <c r="FE149" s="15"/>
      <c r="FF149" s="15"/>
      <c r="FG149" s="15"/>
      <c r="FH149" s="15"/>
      <c r="FI149" s="15"/>
      <c r="FJ149" s="15"/>
    </row>
    <row r="150" spans="2:166" ht="15" customHeight="1" x14ac:dyDescent="0.25">
      <c r="B150" s="88"/>
      <c r="C150" s="88"/>
      <c r="D150" s="115"/>
      <c r="E150" s="115"/>
      <c r="F150" s="115"/>
      <c r="G150" s="115"/>
      <c r="H150" s="115"/>
      <c r="I150" s="523"/>
      <c r="J150" s="523"/>
      <c r="K150" s="115"/>
      <c r="L150" s="524"/>
      <c r="M150" s="524"/>
      <c r="N150" s="524"/>
      <c r="O150" s="524"/>
      <c r="P150" s="524"/>
      <c r="Q150" s="524"/>
      <c r="R150" s="524"/>
      <c r="S150" s="525"/>
      <c r="T150" s="526"/>
      <c r="U150" s="115"/>
      <c r="V150" s="526"/>
      <c r="W150" s="115"/>
      <c r="X150" s="115"/>
      <c r="Y150" s="115"/>
      <c r="Z150" s="527"/>
      <c r="AA150" s="527"/>
      <c r="AB150" s="15"/>
      <c r="AC150" s="88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  <c r="BH150" s="115"/>
      <c r="BI150" s="115"/>
      <c r="BJ150" s="115"/>
      <c r="BK150" s="526"/>
      <c r="BL150" s="526"/>
      <c r="BM150" s="526"/>
      <c r="BN150" s="526"/>
      <c r="BO150" s="526"/>
      <c r="BP150" s="526"/>
      <c r="BQ150" s="526"/>
      <c r="BR150" s="526"/>
      <c r="BS150" s="526"/>
      <c r="BT150" s="526"/>
      <c r="BU150" s="526"/>
      <c r="BV150" s="526"/>
      <c r="BW150" s="526"/>
      <c r="BX150" s="526"/>
      <c r="BY150" s="526"/>
      <c r="BZ150" s="526"/>
      <c r="CA150" s="526"/>
      <c r="CB150" s="526"/>
      <c r="CC150" s="526"/>
      <c r="CD150" s="526"/>
      <c r="CE150" s="526"/>
      <c r="CF150" s="526"/>
      <c r="CG150" s="526"/>
      <c r="CH150" s="526"/>
      <c r="CI150" s="526"/>
      <c r="CJ150" s="526"/>
      <c r="CK150" s="526"/>
      <c r="CL150" s="526"/>
      <c r="CM150" s="526"/>
      <c r="CN150" s="526"/>
      <c r="CO150" s="526"/>
      <c r="CP150" s="15"/>
      <c r="CQ150" s="15"/>
      <c r="CR150" s="15"/>
      <c r="CS150" s="15"/>
      <c r="CT150" s="88"/>
      <c r="CU150" s="88"/>
      <c r="CV150" s="88"/>
      <c r="CW150" s="15"/>
      <c r="CX150" s="15"/>
      <c r="CY150" s="88"/>
      <c r="CZ150" s="88"/>
      <c r="DA150" s="88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88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15"/>
      <c r="FC150" s="15"/>
      <c r="FD150" s="15"/>
      <c r="FE150" s="15"/>
      <c r="FF150" s="15"/>
      <c r="FG150" s="15"/>
      <c r="FH150" s="15"/>
      <c r="FI150" s="15"/>
      <c r="FJ150" s="15"/>
    </row>
    <row r="151" spans="2:166" ht="15" customHeight="1" x14ac:dyDescent="0.25">
      <c r="B151" s="88"/>
      <c r="C151" s="88"/>
      <c r="D151" s="115"/>
      <c r="E151" s="115"/>
      <c r="F151" s="115"/>
      <c r="G151" s="115"/>
      <c r="H151" s="115"/>
      <c r="I151" s="523"/>
      <c r="J151" s="523"/>
      <c r="K151" s="115"/>
      <c r="L151" s="524"/>
      <c r="M151" s="524"/>
      <c r="N151" s="524"/>
      <c r="O151" s="524"/>
      <c r="P151" s="524"/>
      <c r="Q151" s="524"/>
      <c r="R151" s="524"/>
      <c r="S151" s="525"/>
      <c r="T151" s="526"/>
      <c r="U151" s="115"/>
      <c r="V151" s="526"/>
      <c r="W151" s="115"/>
      <c r="X151" s="115"/>
      <c r="Y151" s="115"/>
      <c r="Z151" s="527"/>
      <c r="AA151" s="527"/>
      <c r="AB151" s="15"/>
      <c r="AC151" s="88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  <c r="BH151" s="115"/>
      <c r="BI151" s="115"/>
      <c r="BJ151" s="115"/>
      <c r="BK151" s="526"/>
      <c r="BL151" s="526"/>
      <c r="BM151" s="526"/>
      <c r="BN151" s="526"/>
      <c r="BO151" s="526"/>
      <c r="BP151" s="526"/>
      <c r="BQ151" s="526"/>
      <c r="BR151" s="526"/>
      <c r="BS151" s="526"/>
      <c r="BT151" s="526"/>
      <c r="BU151" s="526"/>
      <c r="BV151" s="526"/>
      <c r="BW151" s="526"/>
      <c r="BX151" s="526"/>
      <c r="BY151" s="526"/>
      <c r="BZ151" s="526"/>
      <c r="CA151" s="526"/>
      <c r="CB151" s="526"/>
      <c r="CC151" s="526"/>
      <c r="CD151" s="526"/>
      <c r="CE151" s="526"/>
      <c r="CF151" s="526"/>
      <c r="CG151" s="526"/>
      <c r="CH151" s="526"/>
      <c r="CI151" s="526"/>
      <c r="CJ151" s="526"/>
      <c r="CK151" s="526"/>
      <c r="CL151" s="526"/>
      <c r="CM151" s="526"/>
      <c r="CN151" s="526"/>
      <c r="CO151" s="526"/>
      <c r="CP151" s="15"/>
      <c r="CQ151" s="15"/>
      <c r="CR151" s="15"/>
      <c r="CS151" s="15"/>
      <c r="CT151" s="88"/>
      <c r="CU151" s="88"/>
      <c r="CV151" s="88"/>
      <c r="CW151" s="15"/>
      <c r="CX151" s="15"/>
      <c r="CY151" s="88"/>
      <c r="CZ151" s="88"/>
      <c r="DA151" s="88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88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15"/>
      <c r="FC151" s="15"/>
      <c r="FD151" s="15"/>
      <c r="FE151" s="15"/>
      <c r="FF151" s="15"/>
      <c r="FG151" s="15"/>
      <c r="FH151" s="15"/>
      <c r="FI151" s="15"/>
      <c r="FJ151" s="15"/>
    </row>
    <row r="152" spans="2:166" ht="15" customHeight="1" x14ac:dyDescent="0.25">
      <c r="B152" s="88"/>
      <c r="C152" s="88"/>
      <c r="D152" s="115"/>
      <c r="E152" s="115"/>
      <c r="F152" s="115"/>
      <c r="G152" s="115"/>
      <c r="H152" s="115"/>
      <c r="I152" s="523"/>
      <c r="J152" s="523"/>
      <c r="K152" s="115"/>
      <c r="L152" s="524"/>
      <c r="M152" s="524"/>
      <c r="N152" s="524"/>
      <c r="O152" s="524"/>
      <c r="P152" s="524"/>
      <c r="Q152" s="524"/>
      <c r="R152" s="524"/>
      <c r="S152" s="525"/>
      <c r="T152" s="526"/>
      <c r="U152" s="115"/>
      <c r="V152" s="526"/>
      <c r="W152" s="115"/>
      <c r="X152" s="115"/>
      <c r="Y152" s="115"/>
      <c r="Z152" s="527"/>
      <c r="AA152" s="527"/>
      <c r="AB152" s="15"/>
      <c r="AC152" s="88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5"/>
      <c r="BJ152" s="115"/>
      <c r="BK152" s="526"/>
      <c r="BL152" s="526"/>
      <c r="BM152" s="526"/>
      <c r="BN152" s="526"/>
      <c r="BO152" s="526"/>
      <c r="BP152" s="526"/>
      <c r="BQ152" s="526"/>
      <c r="BR152" s="526"/>
      <c r="BS152" s="526"/>
      <c r="BT152" s="526"/>
      <c r="BU152" s="526"/>
      <c r="BV152" s="526"/>
      <c r="BW152" s="526"/>
      <c r="BX152" s="526"/>
      <c r="BY152" s="526"/>
      <c r="BZ152" s="526"/>
      <c r="CA152" s="526"/>
      <c r="CB152" s="526"/>
      <c r="CC152" s="526"/>
      <c r="CD152" s="526"/>
      <c r="CE152" s="526"/>
      <c r="CF152" s="526"/>
      <c r="CG152" s="526"/>
      <c r="CH152" s="526"/>
      <c r="CI152" s="526"/>
      <c r="CJ152" s="526"/>
      <c r="CK152" s="526"/>
      <c r="CL152" s="526"/>
      <c r="CM152" s="526"/>
      <c r="CN152" s="526"/>
      <c r="CO152" s="526"/>
      <c r="CP152" s="15"/>
      <c r="CQ152" s="15"/>
      <c r="CR152" s="15"/>
      <c r="CS152" s="15"/>
      <c r="CT152" s="88"/>
      <c r="CU152" s="88"/>
      <c r="CV152" s="88"/>
      <c r="CW152" s="15"/>
      <c r="CX152" s="15"/>
      <c r="CY152" s="88"/>
      <c r="CZ152" s="88"/>
      <c r="DA152" s="88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88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15"/>
      <c r="FC152" s="15"/>
      <c r="FD152" s="15"/>
      <c r="FE152" s="15"/>
      <c r="FF152" s="15"/>
      <c r="FG152" s="15"/>
      <c r="FH152" s="15"/>
      <c r="FI152" s="15"/>
      <c r="FJ152" s="15"/>
    </row>
    <row r="153" spans="2:166" ht="15" customHeight="1" x14ac:dyDescent="0.25">
      <c r="B153" s="88"/>
      <c r="C153" s="88"/>
      <c r="D153" s="115"/>
      <c r="E153" s="115"/>
      <c r="F153" s="115"/>
      <c r="G153" s="115"/>
      <c r="H153" s="115"/>
      <c r="I153" s="523"/>
      <c r="J153" s="523"/>
      <c r="K153" s="115"/>
      <c r="L153" s="524"/>
      <c r="M153" s="524"/>
      <c r="N153" s="524"/>
      <c r="O153" s="524"/>
      <c r="P153" s="524"/>
      <c r="Q153" s="524"/>
      <c r="R153" s="524"/>
      <c r="S153" s="525"/>
      <c r="T153" s="526"/>
      <c r="U153" s="115"/>
      <c r="V153" s="526"/>
      <c r="W153" s="115"/>
      <c r="X153" s="115"/>
      <c r="Y153" s="115"/>
      <c r="Z153" s="527"/>
      <c r="AA153" s="527"/>
      <c r="AB153" s="15"/>
      <c r="AC153" s="88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526"/>
      <c r="BL153" s="526"/>
      <c r="BM153" s="526"/>
      <c r="BN153" s="526"/>
      <c r="BO153" s="526"/>
      <c r="BP153" s="526"/>
      <c r="BQ153" s="526"/>
      <c r="BR153" s="526"/>
      <c r="BS153" s="526"/>
      <c r="BT153" s="526"/>
      <c r="BU153" s="526"/>
      <c r="BV153" s="526"/>
      <c r="BW153" s="526"/>
      <c r="BX153" s="526"/>
      <c r="BY153" s="526"/>
      <c r="BZ153" s="526"/>
      <c r="CA153" s="526"/>
      <c r="CB153" s="526"/>
      <c r="CC153" s="526"/>
      <c r="CD153" s="526"/>
      <c r="CE153" s="526"/>
      <c r="CF153" s="526"/>
      <c r="CG153" s="526"/>
      <c r="CH153" s="526"/>
      <c r="CI153" s="526"/>
      <c r="CJ153" s="526"/>
      <c r="CK153" s="526"/>
      <c r="CL153" s="526"/>
      <c r="CM153" s="526"/>
      <c r="CN153" s="526"/>
      <c r="CO153" s="526"/>
      <c r="CP153" s="15"/>
      <c r="CQ153" s="15"/>
      <c r="CR153" s="15"/>
      <c r="CS153" s="15"/>
      <c r="CT153" s="88"/>
      <c r="CU153" s="88"/>
      <c r="CV153" s="88"/>
      <c r="CW153" s="15"/>
      <c r="CX153" s="15"/>
      <c r="CY153" s="88"/>
      <c r="CZ153" s="88"/>
      <c r="DA153" s="88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88"/>
      <c r="EQ153" s="88"/>
      <c r="ER153" s="88"/>
      <c r="ES153" s="88"/>
      <c r="ET153" s="88"/>
      <c r="EU153" s="88"/>
      <c r="EV153" s="88"/>
      <c r="EW153" s="88"/>
      <c r="EX153" s="88"/>
      <c r="EY153" s="88"/>
      <c r="EZ153" s="88"/>
      <c r="FA153" s="88"/>
      <c r="FB153" s="15"/>
      <c r="FC153" s="15"/>
      <c r="FD153" s="15"/>
      <c r="FE153" s="15"/>
      <c r="FF153" s="15"/>
      <c r="FG153" s="15"/>
      <c r="FH153" s="15"/>
      <c r="FI153" s="15"/>
      <c r="FJ153" s="15"/>
    </row>
    <row r="154" spans="2:166" ht="15" customHeight="1" x14ac:dyDescent="0.25">
      <c r="B154" s="88"/>
      <c r="C154" s="88"/>
      <c r="D154" s="115"/>
      <c r="E154" s="115"/>
      <c r="F154" s="115"/>
      <c r="G154" s="115"/>
      <c r="H154" s="115"/>
      <c r="I154" s="523"/>
      <c r="J154" s="523"/>
      <c r="K154" s="115"/>
      <c r="L154" s="524"/>
      <c r="M154" s="524"/>
      <c r="N154" s="524"/>
      <c r="O154" s="524"/>
      <c r="P154" s="524"/>
      <c r="Q154" s="524"/>
      <c r="R154" s="524"/>
      <c r="S154" s="525"/>
      <c r="T154" s="526"/>
      <c r="U154" s="115"/>
      <c r="V154" s="526"/>
      <c r="W154" s="115"/>
      <c r="X154" s="115"/>
      <c r="Y154" s="115"/>
      <c r="Z154" s="527"/>
      <c r="AA154" s="527"/>
      <c r="AB154" s="15"/>
      <c r="AC154" s="88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  <c r="AP154" s="115"/>
      <c r="AQ154" s="115"/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/>
      <c r="BG154" s="115"/>
      <c r="BH154" s="115"/>
      <c r="BI154" s="115"/>
      <c r="BJ154" s="115"/>
      <c r="BK154" s="526"/>
      <c r="BL154" s="526"/>
      <c r="BM154" s="526"/>
      <c r="BN154" s="526"/>
      <c r="BO154" s="526"/>
      <c r="BP154" s="526"/>
      <c r="BQ154" s="526"/>
      <c r="BR154" s="526"/>
      <c r="BS154" s="526"/>
      <c r="BT154" s="526"/>
      <c r="BU154" s="526"/>
      <c r="BV154" s="526"/>
      <c r="BW154" s="526"/>
      <c r="BX154" s="526"/>
      <c r="BY154" s="526"/>
      <c r="BZ154" s="526"/>
      <c r="CA154" s="526"/>
      <c r="CB154" s="526"/>
      <c r="CC154" s="526"/>
      <c r="CD154" s="526"/>
      <c r="CE154" s="526"/>
      <c r="CF154" s="526"/>
      <c r="CG154" s="526"/>
      <c r="CH154" s="526"/>
      <c r="CI154" s="526"/>
      <c r="CJ154" s="526"/>
      <c r="CK154" s="526"/>
      <c r="CL154" s="526"/>
      <c r="CM154" s="526"/>
      <c r="CN154" s="526"/>
      <c r="CO154" s="526"/>
      <c r="CP154" s="15"/>
      <c r="CQ154" s="15"/>
      <c r="CR154" s="15"/>
      <c r="CS154" s="15"/>
      <c r="CT154" s="88"/>
      <c r="CU154" s="88"/>
      <c r="CV154" s="88"/>
      <c r="CW154" s="15"/>
      <c r="CX154" s="15"/>
      <c r="CY154" s="88"/>
      <c r="CZ154" s="88"/>
      <c r="DA154" s="88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88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15"/>
      <c r="FC154" s="15"/>
      <c r="FD154" s="15"/>
      <c r="FE154" s="15"/>
      <c r="FF154" s="15"/>
      <c r="FG154" s="15"/>
      <c r="FH154" s="15"/>
      <c r="FI154" s="15"/>
      <c r="FJ154" s="15"/>
    </row>
    <row r="155" spans="2:166" ht="15" customHeight="1" x14ac:dyDescent="0.25">
      <c r="B155" s="88"/>
      <c r="C155" s="88"/>
      <c r="D155" s="115"/>
      <c r="E155" s="115"/>
      <c r="F155" s="115"/>
      <c r="G155" s="115"/>
      <c r="H155" s="115"/>
      <c r="I155" s="523"/>
      <c r="J155" s="523"/>
      <c r="K155" s="115"/>
      <c r="L155" s="524"/>
      <c r="M155" s="524"/>
      <c r="N155" s="524"/>
      <c r="O155" s="524"/>
      <c r="P155" s="524"/>
      <c r="Q155" s="524"/>
      <c r="R155" s="524"/>
      <c r="S155" s="525"/>
      <c r="T155" s="526"/>
      <c r="U155" s="115"/>
      <c r="V155" s="526"/>
      <c r="W155" s="115"/>
      <c r="X155" s="115"/>
      <c r="Y155" s="115"/>
      <c r="Z155" s="527"/>
      <c r="AA155" s="527"/>
      <c r="AB155" s="15"/>
      <c r="AC155" s="88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/>
      <c r="BE155" s="115"/>
      <c r="BF155" s="115"/>
      <c r="BG155" s="115"/>
      <c r="BH155" s="115"/>
      <c r="BI155" s="115"/>
      <c r="BJ155" s="115"/>
      <c r="BK155" s="526"/>
      <c r="BL155" s="526"/>
      <c r="BM155" s="526"/>
      <c r="BN155" s="526"/>
      <c r="BO155" s="526"/>
      <c r="BP155" s="526"/>
      <c r="BQ155" s="526"/>
      <c r="BR155" s="526"/>
      <c r="BS155" s="526"/>
      <c r="BT155" s="526"/>
      <c r="BU155" s="526"/>
      <c r="BV155" s="526"/>
      <c r="BW155" s="526"/>
      <c r="BX155" s="526"/>
      <c r="BY155" s="526"/>
      <c r="BZ155" s="526"/>
      <c r="CA155" s="526"/>
      <c r="CB155" s="526"/>
      <c r="CC155" s="526"/>
      <c r="CD155" s="526"/>
      <c r="CE155" s="526"/>
      <c r="CF155" s="526"/>
      <c r="CG155" s="526"/>
      <c r="CH155" s="526"/>
      <c r="CI155" s="526"/>
      <c r="CJ155" s="526"/>
      <c r="CK155" s="526"/>
      <c r="CL155" s="526"/>
      <c r="CM155" s="526"/>
      <c r="CN155" s="526"/>
      <c r="CO155" s="526"/>
      <c r="CP155" s="15"/>
      <c r="CQ155" s="15"/>
      <c r="CR155" s="15"/>
      <c r="CS155" s="15"/>
      <c r="CT155" s="88"/>
      <c r="CU155" s="88"/>
      <c r="CV155" s="88"/>
      <c r="CW155" s="15"/>
      <c r="CX155" s="15"/>
      <c r="CY155" s="88"/>
      <c r="CZ155" s="88"/>
      <c r="DA155" s="88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88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15"/>
      <c r="FC155" s="15"/>
      <c r="FD155" s="15"/>
      <c r="FE155" s="15"/>
      <c r="FF155" s="15"/>
      <c r="FG155" s="15"/>
      <c r="FH155" s="15"/>
      <c r="FI155" s="15"/>
      <c r="FJ155" s="15"/>
    </row>
    <row r="156" spans="2:166" ht="15" customHeight="1" x14ac:dyDescent="0.25">
      <c r="B156" s="88"/>
      <c r="C156" s="88"/>
      <c r="D156" s="115"/>
      <c r="E156" s="115"/>
      <c r="F156" s="115"/>
      <c r="G156" s="115"/>
      <c r="H156" s="115"/>
      <c r="I156" s="523"/>
      <c r="J156" s="523"/>
      <c r="K156" s="115"/>
      <c r="L156" s="524"/>
      <c r="M156" s="524"/>
      <c r="N156" s="524"/>
      <c r="O156" s="524"/>
      <c r="P156" s="524"/>
      <c r="Q156" s="524"/>
      <c r="R156" s="524"/>
      <c r="S156" s="525"/>
      <c r="T156" s="526"/>
      <c r="U156" s="115"/>
      <c r="V156" s="526"/>
      <c r="W156" s="115"/>
      <c r="X156" s="115"/>
      <c r="Y156" s="115"/>
      <c r="Z156" s="527"/>
      <c r="AA156" s="527"/>
      <c r="AB156" s="15"/>
      <c r="AC156" s="88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/>
      <c r="BG156" s="115"/>
      <c r="BH156" s="115"/>
      <c r="BI156" s="115"/>
      <c r="BJ156" s="115"/>
      <c r="BK156" s="526"/>
      <c r="BL156" s="526"/>
      <c r="BM156" s="526"/>
      <c r="BN156" s="526"/>
      <c r="BO156" s="526"/>
      <c r="BP156" s="526"/>
      <c r="BQ156" s="526"/>
      <c r="BR156" s="526"/>
      <c r="BS156" s="526"/>
      <c r="BT156" s="526"/>
      <c r="BU156" s="526"/>
      <c r="BV156" s="526"/>
      <c r="BW156" s="526"/>
      <c r="BX156" s="526"/>
      <c r="BY156" s="526"/>
      <c r="BZ156" s="526"/>
      <c r="CA156" s="526"/>
      <c r="CB156" s="526"/>
      <c r="CC156" s="526"/>
      <c r="CD156" s="526"/>
      <c r="CE156" s="526"/>
      <c r="CF156" s="526"/>
      <c r="CG156" s="526"/>
      <c r="CH156" s="526"/>
      <c r="CI156" s="526"/>
      <c r="CJ156" s="526"/>
      <c r="CK156" s="526"/>
      <c r="CL156" s="526"/>
      <c r="CM156" s="526"/>
      <c r="CN156" s="526"/>
      <c r="CO156" s="526"/>
      <c r="CP156" s="15"/>
      <c r="CQ156" s="15"/>
      <c r="CR156" s="15"/>
      <c r="CS156" s="15"/>
      <c r="CT156" s="88"/>
      <c r="CU156" s="88"/>
      <c r="CV156" s="88"/>
      <c r="CW156" s="15"/>
      <c r="CX156" s="15"/>
      <c r="CY156" s="88"/>
      <c r="CZ156" s="88"/>
      <c r="DA156" s="88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88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15"/>
      <c r="FC156" s="15"/>
      <c r="FD156" s="15"/>
      <c r="FE156" s="15"/>
      <c r="FF156" s="15"/>
      <c r="FG156" s="15"/>
      <c r="FH156" s="15"/>
      <c r="FI156" s="15"/>
      <c r="FJ156" s="15"/>
    </row>
    <row r="157" spans="2:166" ht="15" customHeight="1" x14ac:dyDescent="0.25">
      <c r="B157" s="88"/>
      <c r="C157" s="88"/>
      <c r="D157" s="115"/>
      <c r="E157" s="115"/>
      <c r="F157" s="115"/>
      <c r="G157" s="115"/>
      <c r="H157" s="115"/>
      <c r="I157" s="523"/>
      <c r="J157" s="523"/>
      <c r="K157" s="115"/>
      <c r="L157" s="524"/>
      <c r="M157" s="524"/>
      <c r="N157" s="524"/>
      <c r="O157" s="524"/>
      <c r="P157" s="524"/>
      <c r="Q157" s="524"/>
      <c r="R157" s="524"/>
      <c r="S157" s="525"/>
      <c r="T157" s="526"/>
      <c r="U157" s="115"/>
      <c r="V157" s="526"/>
      <c r="W157" s="115"/>
      <c r="X157" s="115"/>
      <c r="Y157" s="115"/>
      <c r="Z157" s="527"/>
      <c r="AA157" s="527"/>
      <c r="AB157" s="15"/>
      <c r="AC157" s="88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526"/>
      <c r="BL157" s="526"/>
      <c r="BM157" s="526"/>
      <c r="BN157" s="526"/>
      <c r="BO157" s="526"/>
      <c r="BP157" s="526"/>
      <c r="BQ157" s="526"/>
      <c r="BR157" s="526"/>
      <c r="BS157" s="526"/>
      <c r="BT157" s="526"/>
      <c r="BU157" s="526"/>
      <c r="BV157" s="526"/>
      <c r="BW157" s="526"/>
      <c r="BX157" s="526"/>
      <c r="BY157" s="526"/>
      <c r="BZ157" s="526"/>
      <c r="CA157" s="526"/>
      <c r="CB157" s="526"/>
      <c r="CC157" s="526"/>
      <c r="CD157" s="526"/>
      <c r="CE157" s="526"/>
      <c r="CF157" s="526"/>
      <c r="CG157" s="526"/>
      <c r="CH157" s="526"/>
      <c r="CI157" s="526"/>
      <c r="CJ157" s="526"/>
      <c r="CK157" s="526"/>
      <c r="CL157" s="526"/>
      <c r="CM157" s="526"/>
      <c r="CN157" s="526"/>
      <c r="CO157" s="526"/>
      <c r="CP157" s="15"/>
      <c r="CQ157" s="15"/>
      <c r="CR157" s="15"/>
      <c r="CS157" s="15"/>
      <c r="CT157" s="88"/>
      <c r="CU157" s="88"/>
      <c r="CV157" s="88"/>
      <c r="CW157" s="15"/>
      <c r="CX157" s="15"/>
      <c r="CY157" s="88"/>
      <c r="CZ157" s="88"/>
      <c r="DA157" s="88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88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15"/>
      <c r="FC157" s="15"/>
      <c r="FD157" s="15"/>
      <c r="FE157" s="15"/>
      <c r="FF157" s="15"/>
      <c r="FG157" s="15"/>
      <c r="FH157" s="15"/>
      <c r="FI157" s="15"/>
      <c r="FJ157" s="15"/>
    </row>
    <row r="158" spans="2:166" ht="15" customHeight="1" x14ac:dyDescent="0.25">
      <c r="B158" s="88"/>
      <c r="C158" s="88"/>
      <c r="D158" s="115"/>
      <c r="E158" s="115"/>
      <c r="F158" s="115"/>
      <c r="G158" s="115"/>
      <c r="H158" s="115"/>
      <c r="I158" s="523"/>
      <c r="J158" s="523"/>
      <c r="K158" s="115"/>
      <c r="L158" s="524"/>
      <c r="M158" s="524"/>
      <c r="N158" s="524"/>
      <c r="O158" s="524"/>
      <c r="P158" s="524"/>
      <c r="Q158" s="524"/>
      <c r="R158" s="524"/>
      <c r="S158" s="525"/>
      <c r="T158" s="526"/>
      <c r="U158" s="115"/>
      <c r="V158" s="526"/>
      <c r="W158" s="115"/>
      <c r="X158" s="115"/>
      <c r="Y158" s="115"/>
      <c r="Z158" s="527"/>
      <c r="AA158" s="527"/>
      <c r="AB158" s="15"/>
      <c r="AC158" s="88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/>
      <c r="BG158" s="115"/>
      <c r="BH158" s="115"/>
      <c r="BI158" s="115"/>
      <c r="BJ158" s="115"/>
      <c r="BK158" s="526"/>
      <c r="BL158" s="526"/>
      <c r="BM158" s="526"/>
      <c r="BN158" s="526"/>
      <c r="BO158" s="526"/>
      <c r="BP158" s="526"/>
      <c r="BQ158" s="526"/>
      <c r="BR158" s="526"/>
      <c r="BS158" s="526"/>
      <c r="BT158" s="526"/>
      <c r="BU158" s="526"/>
      <c r="BV158" s="526"/>
      <c r="BW158" s="526"/>
      <c r="BX158" s="526"/>
      <c r="BY158" s="526"/>
      <c r="BZ158" s="526"/>
      <c r="CA158" s="526"/>
      <c r="CB158" s="526"/>
      <c r="CC158" s="526"/>
      <c r="CD158" s="526"/>
      <c r="CE158" s="526"/>
      <c r="CF158" s="526"/>
      <c r="CG158" s="526"/>
      <c r="CH158" s="526"/>
      <c r="CI158" s="526"/>
      <c r="CJ158" s="526"/>
      <c r="CK158" s="526"/>
      <c r="CL158" s="526"/>
      <c r="CM158" s="526"/>
      <c r="CN158" s="526"/>
      <c r="CO158" s="526"/>
      <c r="CP158" s="15"/>
      <c r="CQ158" s="15"/>
      <c r="CR158" s="15"/>
      <c r="CS158" s="15"/>
      <c r="CT158" s="88"/>
      <c r="CU158" s="88"/>
      <c r="CV158" s="88"/>
      <c r="CW158" s="15"/>
      <c r="CX158" s="15"/>
      <c r="CY158" s="88"/>
      <c r="CZ158" s="88"/>
      <c r="DA158" s="88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88"/>
      <c r="EQ158" s="88"/>
      <c r="ER158" s="88"/>
      <c r="ES158" s="88"/>
      <c r="ET158" s="88"/>
      <c r="EU158" s="88"/>
      <c r="EV158" s="88"/>
      <c r="EW158" s="88"/>
      <c r="EX158" s="88"/>
      <c r="EY158" s="88"/>
      <c r="EZ158" s="88"/>
      <c r="FA158" s="88"/>
      <c r="FB158" s="15"/>
      <c r="FC158" s="15"/>
      <c r="FD158" s="15"/>
      <c r="FE158" s="15"/>
      <c r="FF158" s="15"/>
      <c r="FG158" s="15"/>
      <c r="FH158" s="15"/>
      <c r="FI158" s="15"/>
      <c r="FJ158" s="15"/>
    </row>
    <row r="159" spans="2:166" ht="15" customHeight="1" x14ac:dyDescent="0.25">
      <c r="B159" s="88"/>
      <c r="C159" s="88"/>
      <c r="D159" s="115"/>
      <c r="E159" s="115"/>
      <c r="F159" s="115"/>
      <c r="G159" s="115"/>
      <c r="H159" s="115"/>
      <c r="I159" s="523"/>
      <c r="J159" s="523"/>
      <c r="K159" s="115"/>
      <c r="L159" s="524"/>
      <c r="M159" s="524"/>
      <c r="N159" s="524"/>
      <c r="O159" s="524"/>
      <c r="P159" s="524"/>
      <c r="Q159" s="524"/>
      <c r="R159" s="524"/>
      <c r="S159" s="525"/>
      <c r="T159" s="526"/>
      <c r="U159" s="115"/>
      <c r="V159" s="526"/>
      <c r="W159" s="115"/>
      <c r="X159" s="115"/>
      <c r="Y159" s="115"/>
      <c r="Z159" s="527"/>
      <c r="AA159" s="527"/>
      <c r="AB159" s="15"/>
      <c r="AC159" s="88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/>
      <c r="BG159" s="115"/>
      <c r="BH159" s="115"/>
      <c r="BI159" s="115"/>
      <c r="BJ159" s="115"/>
      <c r="BK159" s="526"/>
      <c r="BL159" s="526"/>
      <c r="BM159" s="526"/>
      <c r="BN159" s="526"/>
      <c r="BO159" s="526"/>
      <c r="BP159" s="526"/>
      <c r="BQ159" s="526"/>
      <c r="BR159" s="526"/>
      <c r="BS159" s="526"/>
      <c r="BT159" s="526"/>
      <c r="BU159" s="526"/>
      <c r="BV159" s="526"/>
      <c r="BW159" s="526"/>
      <c r="BX159" s="526"/>
      <c r="BY159" s="526"/>
      <c r="BZ159" s="526"/>
      <c r="CA159" s="526"/>
      <c r="CB159" s="526"/>
      <c r="CC159" s="526"/>
      <c r="CD159" s="526"/>
      <c r="CE159" s="526"/>
      <c r="CF159" s="526"/>
      <c r="CG159" s="526"/>
      <c r="CH159" s="526"/>
      <c r="CI159" s="526"/>
      <c r="CJ159" s="526"/>
      <c r="CK159" s="526"/>
      <c r="CL159" s="526"/>
      <c r="CM159" s="526"/>
      <c r="CN159" s="526"/>
      <c r="CO159" s="526"/>
      <c r="CP159" s="15"/>
      <c r="CQ159" s="15"/>
      <c r="CR159" s="15"/>
      <c r="CS159" s="15"/>
      <c r="CT159" s="88"/>
      <c r="CU159" s="88"/>
      <c r="CV159" s="88"/>
      <c r="CW159" s="15"/>
      <c r="CX159" s="15"/>
      <c r="CY159" s="88"/>
      <c r="CZ159" s="88"/>
      <c r="DA159" s="88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88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15"/>
      <c r="FC159" s="15"/>
      <c r="FD159" s="15"/>
      <c r="FE159" s="15"/>
      <c r="FF159" s="15"/>
      <c r="FG159" s="15"/>
      <c r="FH159" s="15"/>
      <c r="FI159" s="15"/>
      <c r="FJ159" s="15"/>
    </row>
    <row r="160" spans="2:166" ht="15" customHeight="1" x14ac:dyDescent="0.25">
      <c r="B160" s="88"/>
      <c r="C160" s="88"/>
      <c r="D160" s="115"/>
      <c r="E160" s="115"/>
      <c r="F160" s="115"/>
      <c r="G160" s="115"/>
      <c r="H160" s="115"/>
      <c r="I160" s="523"/>
      <c r="J160" s="523"/>
      <c r="K160" s="115"/>
      <c r="L160" s="524"/>
      <c r="M160" s="524"/>
      <c r="N160" s="524"/>
      <c r="O160" s="524"/>
      <c r="P160" s="524"/>
      <c r="Q160" s="524"/>
      <c r="R160" s="524"/>
      <c r="S160" s="525"/>
      <c r="T160" s="526"/>
      <c r="U160" s="115"/>
      <c r="V160" s="526"/>
      <c r="W160" s="115"/>
      <c r="X160" s="115"/>
      <c r="Y160" s="115"/>
      <c r="Z160" s="527"/>
      <c r="AA160" s="527"/>
      <c r="AB160" s="15"/>
      <c r="AC160" s="88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/>
      <c r="BG160" s="115"/>
      <c r="BH160" s="115"/>
      <c r="BI160" s="115"/>
      <c r="BJ160" s="115"/>
      <c r="BK160" s="526"/>
      <c r="BL160" s="526"/>
      <c r="BM160" s="526"/>
      <c r="BN160" s="526"/>
      <c r="BO160" s="526"/>
      <c r="BP160" s="526"/>
      <c r="BQ160" s="526"/>
      <c r="BR160" s="526"/>
      <c r="BS160" s="526"/>
      <c r="BT160" s="526"/>
      <c r="BU160" s="526"/>
      <c r="BV160" s="526"/>
      <c r="BW160" s="526"/>
      <c r="BX160" s="526"/>
      <c r="BY160" s="526"/>
      <c r="BZ160" s="526"/>
      <c r="CA160" s="526"/>
      <c r="CB160" s="526"/>
      <c r="CC160" s="526"/>
      <c r="CD160" s="526"/>
      <c r="CE160" s="526"/>
      <c r="CF160" s="526"/>
      <c r="CG160" s="526"/>
      <c r="CH160" s="526"/>
      <c r="CI160" s="526"/>
      <c r="CJ160" s="526"/>
      <c r="CK160" s="526"/>
      <c r="CL160" s="526"/>
      <c r="CM160" s="526"/>
      <c r="CN160" s="526"/>
      <c r="CO160" s="526"/>
      <c r="CP160" s="15"/>
      <c r="CQ160" s="15"/>
      <c r="CR160" s="15"/>
      <c r="CS160" s="15"/>
      <c r="CT160" s="88"/>
      <c r="CU160" s="88"/>
      <c r="CV160" s="88"/>
      <c r="CW160" s="15"/>
      <c r="CX160" s="15"/>
      <c r="CY160" s="88"/>
      <c r="CZ160" s="88"/>
      <c r="DA160" s="88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88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15"/>
      <c r="FC160" s="15"/>
      <c r="FD160" s="15"/>
      <c r="FE160" s="15"/>
      <c r="FF160" s="15"/>
      <c r="FG160" s="15"/>
      <c r="FH160" s="15"/>
      <c r="FI160" s="15"/>
      <c r="FJ160" s="15"/>
    </row>
    <row r="161" spans="2:166" ht="15" customHeight="1" x14ac:dyDescent="0.25">
      <c r="B161" s="88"/>
      <c r="C161" s="88"/>
      <c r="D161" s="115"/>
      <c r="E161" s="115"/>
      <c r="F161" s="115"/>
      <c r="G161" s="115"/>
      <c r="H161" s="115"/>
      <c r="I161" s="523"/>
      <c r="J161" s="523"/>
      <c r="K161" s="115"/>
      <c r="L161" s="524"/>
      <c r="M161" s="524"/>
      <c r="N161" s="524"/>
      <c r="O161" s="524"/>
      <c r="P161" s="524"/>
      <c r="Q161" s="524"/>
      <c r="R161" s="524"/>
      <c r="S161" s="525"/>
      <c r="T161" s="526"/>
      <c r="U161" s="115"/>
      <c r="V161" s="526"/>
      <c r="W161" s="115"/>
      <c r="X161" s="115"/>
      <c r="Y161" s="115"/>
      <c r="Z161" s="527"/>
      <c r="AA161" s="527"/>
      <c r="AB161" s="15"/>
      <c r="AC161" s="88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115"/>
      <c r="BE161" s="115"/>
      <c r="BF161" s="115"/>
      <c r="BG161" s="115"/>
      <c r="BH161" s="115"/>
      <c r="BI161" s="115"/>
      <c r="BJ161" s="115"/>
      <c r="BK161" s="526"/>
      <c r="BL161" s="526"/>
      <c r="BM161" s="526"/>
      <c r="BN161" s="526"/>
      <c r="BO161" s="526"/>
      <c r="BP161" s="526"/>
      <c r="BQ161" s="526"/>
      <c r="BR161" s="526"/>
      <c r="BS161" s="526"/>
      <c r="BT161" s="526"/>
      <c r="BU161" s="526"/>
      <c r="BV161" s="526"/>
      <c r="BW161" s="526"/>
      <c r="BX161" s="526"/>
      <c r="BY161" s="526"/>
      <c r="BZ161" s="526"/>
      <c r="CA161" s="526"/>
      <c r="CB161" s="526"/>
      <c r="CC161" s="526"/>
      <c r="CD161" s="526"/>
      <c r="CE161" s="526"/>
      <c r="CF161" s="526"/>
      <c r="CG161" s="526"/>
      <c r="CH161" s="526"/>
      <c r="CI161" s="526"/>
      <c r="CJ161" s="526"/>
      <c r="CK161" s="526"/>
      <c r="CL161" s="526"/>
      <c r="CM161" s="526"/>
      <c r="CN161" s="526"/>
      <c r="CO161" s="526"/>
      <c r="CP161" s="15"/>
      <c r="CQ161" s="15"/>
      <c r="CR161" s="15"/>
      <c r="CS161" s="15"/>
      <c r="CT161" s="88"/>
      <c r="CU161" s="88"/>
      <c r="CV161" s="88"/>
      <c r="CW161" s="15"/>
      <c r="CX161" s="15"/>
      <c r="CY161" s="88"/>
      <c r="CZ161" s="88"/>
      <c r="DA161" s="88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88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15"/>
      <c r="FC161" s="15"/>
      <c r="FD161" s="15"/>
      <c r="FE161" s="15"/>
      <c r="FF161" s="15"/>
      <c r="FG161" s="15"/>
      <c r="FH161" s="15"/>
      <c r="FI161" s="15"/>
      <c r="FJ161" s="15"/>
    </row>
    <row r="162" spans="2:166" ht="15" customHeight="1" x14ac:dyDescent="0.25">
      <c r="B162" s="88"/>
      <c r="C162" s="88"/>
      <c r="D162" s="115"/>
      <c r="E162" s="115"/>
      <c r="F162" s="115"/>
      <c r="G162" s="115"/>
      <c r="H162" s="115"/>
      <c r="I162" s="523"/>
      <c r="J162" s="523"/>
      <c r="K162" s="115"/>
      <c r="L162" s="524"/>
      <c r="M162" s="524"/>
      <c r="N162" s="524"/>
      <c r="O162" s="524"/>
      <c r="P162" s="524"/>
      <c r="Q162" s="524"/>
      <c r="R162" s="524"/>
      <c r="S162" s="525"/>
      <c r="T162" s="526"/>
      <c r="U162" s="115"/>
      <c r="V162" s="526"/>
      <c r="W162" s="115"/>
      <c r="X162" s="115"/>
      <c r="Y162" s="115"/>
      <c r="Z162" s="527"/>
      <c r="AA162" s="527"/>
      <c r="AB162" s="15"/>
      <c r="AC162" s="88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  <c r="AP162" s="115"/>
      <c r="AQ162" s="115"/>
      <c r="AR162" s="115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115"/>
      <c r="BE162" s="115"/>
      <c r="BF162" s="115"/>
      <c r="BG162" s="115"/>
      <c r="BH162" s="115"/>
      <c r="BI162" s="115"/>
      <c r="BJ162" s="115"/>
      <c r="BK162" s="526"/>
      <c r="BL162" s="526"/>
      <c r="BM162" s="526"/>
      <c r="BN162" s="526"/>
      <c r="BO162" s="526"/>
      <c r="BP162" s="526"/>
      <c r="BQ162" s="526"/>
      <c r="BR162" s="526"/>
      <c r="BS162" s="526"/>
      <c r="BT162" s="526"/>
      <c r="BU162" s="526"/>
      <c r="BV162" s="526"/>
      <c r="BW162" s="526"/>
      <c r="BX162" s="526"/>
      <c r="BY162" s="526"/>
      <c r="BZ162" s="526"/>
      <c r="CA162" s="526"/>
      <c r="CB162" s="526"/>
      <c r="CC162" s="526"/>
      <c r="CD162" s="526"/>
      <c r="CE162" s="526"/>
      <c r="CF162" s="526"/>
      <c r="CG162" s="526"/>
      <c r="CH162" s="526"/>
      <c r="CI162" s="526"/>
      <c r="CJ162" s="526"/>
      <c r="CK162" s="526"/>
      <c r="CL162" s="526"/>
      <c r="CM162" s="526"/>
      <c r="CN162" s="526"/>
      <c r="CO162" s="526"/>
      <c r="CP162" s="15"/>
      <c r="CQ162" s="15"/>
      <c r="CR162" s="15"/>
      <c r="CS162" s="15"/>
      <c r="CT162" s="88"/>
      <c r="CU162" s="88"/>
      <c r="CV162" s="88"/>
      <c r="CW162" s="15"/>
      <c r="CX162" s="15"/>
      <c r="CY162" s="88"/>
      <c r="CZ162" s="88"/>
      <c r="DA162" s="88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88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15"/>
      <c r="FC162" s="15"/>
      <c r="FD162" s="15"/>
      <c r="FE162" s="15"/>
      <c r="FF162" s="15"/>
      <c r="FG162" s="15"/>
      <c r="FH162" s="15"/>
      <c r="FI162" s="15"/>
      <c r="FJ162" s="15"/>
    </row>
    <row r="163" spans="2:166" ht="15" customHeight="1" x14ac:dyDescent="0.25">
      <c r="B163" s="88"/>
      <c r="C163" s="88"/>
      <c r="D163" s="115"/>
      <c r="E163" s="115"/>
      <c r="F163" s="115"/>
      <c r="G163" s="115"/>
      <c r="H163" s="115"/>
      <c r="I163" s="523"/>
      <c r="J163" s="523"/>
      <c r="K163" s="115"/>
      <c r="L163" s="524"/>
      <c r="M163" s="524"/>
      <c r="N163" s="524"/>
      <c r="O163" s="524"/>
      <c r="P163" s="524"/>
      <c r="Q163" s="524"/>
      <c r="R163" s="524"/>
      <c r="S163" s="525"/>
      <c r="T163" s="526"/>
      <c r="U163" s="115"/>
      <c r="V163" s="526"/>
      <c r="W163" s="115"/>
      <c r="X163" s="115"/>
      <c r="Y163" s="115"/>
      <c r="Z163" s="527"/>
      <c r="AA163" s="527"/>
      <c r="AB163" s="15"/>
      <c r="AC163" s="88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/>
      <c r="BG163" s="115"/>
      <c r="BH163" s="115"/>
      <c r="BI163" s="115"/>
      <c r="BJ163" s="115"/>
      <c r="BK163" s="526"/>
      <c r="BL163" s="526"/>
      <c r="BM163" s="526"/>
      <c r="BN163" s="526"/>
      <c r="BO163" s="526"/>
      <c r="BP163" s="526"/>
      <c r="BQ163" s="526"/>
      <c r="BR163" s="526"/>
      <c r="BS163" s="526"/>
      <c r="BT163" s="526"/>
      <c r="BU163" s="526"/>
      <c r="BV163" s="526"/>
      <c r="BW163" s="526"/>
      <c r="BX163" s="526"/>
      <c r="BY163" s="526"/>
      <c r="BZ163" s="526"/>
      <c r="CA163" s="526"/>
      <c r="CB163" s="526"/>
      <c r="CC163" s="526"/>
      <c r="CD163" s="526"/>
      <c r="CE163" s="526"/>
      <c r="CF163" s="526"/>
      <c r="CG163" s="526"/>
      <c r="CH163" s="526"/>
      <c r="CI163" s="526"/>
      <c r="CJ163" s="526"/>
      <c r="CK163" s="526"/>
      <c r="CL163" s="526"/>
      <c r="CM163" s="526"/>
      <c r="CN163" s="526"/>
      <c r="CO163" s="526"/>
      <c r="CP163" s="15"/>
      <c r="CQ163" s="15"/>
      <c r="CR163" s="15"/>
      <c r="CS163" s="15"/>
      <c r="CT163" s="88"/>
      <c r="CU163" s="88"/>
      <c r="CV163" s="88"/>
      <c r="CW163" s="15"/>
      <c r="CX163" s="15"/>
      <c r="CY163" s="88"/>
      <c r="CZ163" s="88"/>
      <c r="DA163" s="88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88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15"/>
      <c r="FC163" s="15"/>
      <c r="FD163" s="15"/>
      <c r="FE163" s="15"/>
      <c r="FF163" s="15"/>
      <c r="FG163" s="15"/>
      <c r="FH163" s="15"/>
      <c r="FI163" s="15"/>
      <c r="FJ163" s="15"/>
    </row>
    <row r="164" spans="2:166" ht="15" customHeight="1" x14ac:dyDescent="0.25">
      <c r="B164" s="88"/>
      <c r="C164" s="88"/>
      <c r="D164" s="115"/>
      <c r="E164" s="115"/>
      <c r="F164" s="115"/>
      <c r="G164" s="115"/>
      <c r="H164" s="115"/>
      <c r="I164" s="523"/>
      <c r="J164" s="523"/>
      <c r="K164" s="115"/>
      <c r="L164" s="524"/>
      <c r="M164" s="524"/>
      <c r="N164" s="524"/>
      <c r="O164" s="524"/>
      <c r="P164" s="524"/>
      <c r="Q164" s="524"/>
      <c r="R164" s="524"/>
      <c r="S164" s="525"/>
      <c r="T164" s="526"/>
      <c r="U164" s="115"/>
      <c r="V164" s="526"/>
      <c r="W164" s="115"/>
      <c r="X164" s="115"/>
      <c r="Y164" s="115"/>
      <c r="Z164" s="527"/>
      <c r="AA164" s="527"/>
      <c r="AB164" s="15"/>
      <c r="AC164" s="88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15"/>
      <c r="BG164" s="115"/>
      <c r="BH164" s="115"/>
      <c r="BI164" s="115"/>
      <c r="BJ164" s="115"/>
      <c r="BK164" s="526"/>
      <c r="BL164" s="526"/>
      <c r="BM164" s="526"/>
      <c r="BN164" s="526"/>
      <c r="BO164" s="526"/>
      <c r="BP164" s="526"/>
      <c r="BQ164" s="526"/>
      <c r="BR164" s="526"/>
      <c r="BS164" s="526"/>
      <c r="BT164" s="526"/>
      <c r="BU164" s="526"/>
      <c r="BV164" s="526"/>
      <c r="BW164" s="526"/>
      <c r="BX164" s="526"/>
      <c r="BY164" s="526"/>
      <c r="BZ164" s="526"/>
      <c r="CA164" s="526"/>
      <c r="CB164" s="526"/>
      <c r="CC164" s="526"/>
      <c r="CD164" s="526"/>
      <c r="CE164" s="526"/>
      <c r="CF164" s="526"/>
      <c r="CG164" s="526"/>
      <c r="CH164" s="526"/>
      <c r="CI164" s="526"/>
      <c r="CJ164" s="526"/>
      <c r="CK164" s="526"/>
      <c r="CL164" s="526"/>
      <c r="CM164" s="526"/>
      <c r="CN164" s="526"/>
      <c r="CO164" s="526"/>
      <c r="CP164" s="15"/>
      <c r="CQ164" s="15"/>
      <c r="CR164" s="15"/>
      <c r="CS164" s="15"/>
      <c r="CT164" s="88"/>
      <c r="CU164" s="88"/>
      <c r="CV164" s="88"/>
      <c r="CW164" s="15"/>
      <c r="CX164" s="15"/>
      <c r="CY164" s="88"/>
      <c r="CZ164" s="88"/>
      <c r="DA164" s="88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88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/>
      <c r="FB164" s="15"/>
      <c r="FC164" s="15"/>
      <c r="FD164" s="15"/>
      <c r="FE164" s="15"/>
      <c r="FF164" s="15"/>
      <c r="FG164" s="15"/>
      <c r="FH164" s="15"/>
      <c r="FI164" s="15"/>
      <c r="FJ164" s="15"/>
    </row>
    <row r="165" spans="2:166" ht="15" customHeight="1" x14ac:dyDescent="0.25">
      <c r="B165" s="88"/>
      <c r="C165" s="88"/>
      <c r="D165" s="115"/>
      <c r="E165" s="115"/>
      <c r="F165" s="115"/>
      <c r="G165" s="115"/>
      <c r="H165" s="115"/>
      <c r="I165" s="523"/>
      <c r="J165" s="523"/>
      <c r="K165" s="115"/>
      <c r="L165" s="524"/>
      <c r="M165" s="524"/>
      <c r="N165" s="524"/>
      <c r="O165" s="524"/>
      <c r="P165" s="524"/>
      <c r="Q165" s="524"/>
      <c r="R165" s="524"/>
      <c r="S165" s="525"/>
      <c r="T165" s="526"/>
      <c r="U165" s="115"/>
      <c r="V165" s="526"/>
      <c r="W165" s="115"/>
      <c r="X165" s="115"/>
      <c r="Y165" s="115"/>
      <c r="Z165" s="527"/>
      <c r="AA165" s="527"/>
      <c r="AB165" s="15"/>
      <c r="AC165" s="88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  <c r="AP165" s="115"/>
      <c r="AQ165" s="115"/>
      <c r="AR165" s="115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115"/>
      <c r="BE165" s="115"/>
      <c r="BF165" s="115"/>
      <c r="BG165" s="115"/>
      <c r="BH165" s="115"/>
      <c r="BI165" s="115"/>
      <c r="BJ165" s="115"/>
      <c r="BK165" s="526"/>
      <c r="BL165" s="526"/>
      <c r="BM165" s="526"/>
      <c r="BN165" s="526"/>
      <c r="BO165" s="526"/>
      <c r="BP165" s="526"/>
      <c r="BQ165" s="526"/>
      <c r="BR165" s="526"/>
      <c r="BS165" s="526"/>
      <c r="BT165" s="526"/>
      <c r="BU165" s="526"/>
      <c r="BV165" s="526"/>
      <c r="BW165" s="526"/>
      <c r="BX165" s="526"/>
      <c r="BY165" s="526"/>
      <c r="BZ165" s="526"/>
      <c r="CA165" s="526"/>
      <c r="CB165" s="526"/>
      <c r="CC165" s="526"/>
      <c r="CD165" s="526"/>
      <c r="CE165" s="526"/>
      <c r="CF165" s="526"/>
      <c r="CG165" s="526"/>
      <c r="CH165" s="526"/>
      <c r="CI165" s="526"/>
      <c r="CJ165" s="526"/>
      <c r="CK165" s="526"/>
      <c r="CL165" s="526"/>
      <c r="CM165" s="526"/>
      <c r="CN165" s="526"/>
      <c r="CO165" s="526"/>
      <c r="CP165" s="15"/>
      <c r="CQ165" s="15"/>
      <c r="CR165" s="15"/>
      <c r="CS165" s="15"/>
      <c r="CT165" s="88"/>
      <c r="CU165" s="88"/>
      <c r="CV165" s="88"/>
      <c r="CW165" s="15"/>
      <c r="CX165" s="15"/>
      <c r="CY165" s="88"/>
      <c r="CZ165" s="88"/>
      <c r="DA165" s="88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88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/>
      <c r="FB165" s="15"/>
      <c r="FC165" s="15"/>
      <c r="FD165" s="15"/>
      <c r="FE165" s="15"/>
      <c r="FF165" s="15"/>
      <c r="FG165" s="15"/>
      <c r="FH165" s="15"/>
      <c r="FI165" s="15"/>
      <c r="FJ165" s="15"/>
    </row>
    <row r="166" spans="2:166" ht="15" customHeight="1" x14ac:dyDescent="0.25">
      <c r="B166" s="88"/>
      <c r="C166" s="88"/>
      <c r="D166" s="115"/>
      <c r="E166" s="115"/>
      <c r="F166" s="115"/>
      <c r="G166" s="115"/>
      <c r="H166" s="115"/>
      <c r="I166" s="523"/>
      <c r="J166" s="523"/>
      <c r="K166" s="115"/>
      <c r="L166" s="524"/>
      <c r="M166" s="524"/>
      <c r="N166" s="524"/>
      <c r="O166" s="524"/>
      <c r="P166" s="524"/>
      <c r="Q166" s="524"/>
      <c r="R166" s="524"/>
      <c r="S166" s="525"/>
      <c r="T166" s="526"/>
      <c r="U166" s="115"/>
      <c r="V166" s="526"/>
      <c r="W166" s="115"/>
      <c r="X166" s="115"/>
      <c r="Y166" s="115"/>
      <c r="Z166" s="527"/>
      <c r="AA166" s="527"/>
      <c r="AB166" s="15"/>
      <c r="AC166" s="88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/>
      <c r="BG166" s="115"/>
      <c r="BH166" s="115"/>
      <c r="BI166" s="115"/>
      <c r="BJ166" s="115"/>
      <c r="BK166" s="526"/>
      <c r="BL166" s="526"/>
      <c r="BM166" s="526"/>
      <c r="BN166" s="526"/>
      <c r="BO166" s="526"/>
      <c r="BP166" s="526"/>
      <c r="BQ166" s="526"/>
      <c r="BR166" s="526"/>
      <c r="BS166" s="526"/>
      <c r="BT166" s="526"/>
      <c r="BU166" s="526"/>
      <c r="BV166" s="526"/>
      <c r="BW166" s="526"/>
      <c r="BX166" s="526"/>
      <c r="BY166" s="526"/>
      <c r="BZ166" s="526"/>
      <c r="CA166" s="526"/>
      <c r="CB166" s="526"/>
      <c r="CC166" s="526"/>
      <c r="CD166" s="526"/>
      <c r="CE166" s="526"/>
      <c r="CF166" s="526"/>
      <c r="CG166" s="526"/>
      <c r="CH166" s="526"/>
      <c r="CI166" s="526"/>
      <c r="CJ166" s="526"/>
      <c r="CK166" s="526"/>
      <c r="CL166" s="526"/>
      <c r="CM166" s="526"/>
      <c r="CN166" s="526"/>
      <c r="CO166" s="526"/>
      <c r="CP166" s="15"/>
      <c r="CQ166" s="15"/>
      <c r="CR166" s="15"/>
      <c r="CS166" s="15"/>
      <c r="CT166" s="88"/>
      <c r="CU166" s="88"/>
      <c r="CV166" s="88"/>
      <c r="CW166" s="15"/>
      <c r="CX166" s="15"/>
      <c r="CY166" s="88"/>
      <c r="CZ166" s="88"/>
      <c r="DA166" s="88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88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15"/>
      <c r="FC166" s="15"/>
      <c r="FD166" s="15"/>
      <c r="FE166" s="15"/>
      <c r="FF166" s="15"/>
      <c r="FG166" s="15"/>
      <c r="FH166" s="15"/>
      <c r="FI166" s="15"/>
      <c r="FJ166" s="15"/>
    </row>
    <row r="167" spans="2:166" ht="15" customHeight="1" x14ac:dyDescent="0.25">
      <c r="B167" s="88"/>
      <c r="C167" s="88"/>
      <c r="D167" s="115"/>
      <c r="E167" s="115"/>
      <c r="F167" s="115"/>
      <c r="G167" s="115"/>
      <c r="H167" s="115"/>
      <c r="I167" s="523"/>
      <c r="J167" s="523"/>
      <c r="K167" s="115"/>
      <c r="L167" s="524"/>
      <c r="M167" s="524"/>
      <c r="N167" s="524"/>
      <c r="O167" s="524"/>
      <c r="P167" s="524"/>
      <c r="Q167" s="524"/>
      <c r="R167" s="524"/>
      <c r="S167" s="525"/>
      <c r="T167" s="526"/>
      <c r="U167" s="115"/>
      <c r="V167" s="526"/>
      <c r="W167" s="115"/>
      <c r="X167" s="115"/>
      <c r="Y167" s="115"/>
      <c r="Z167" s="527"/>
      <c r="AA167" s="527"/>
      <c r="AB167" s="15"/>
      <c r="AC167" s="88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5"/>
      <c r="BF167" s="115"/>
      <c r="BG167" s="115"/>
      <c r="BH167" s="115"/>
      <c r="BI167" s="115"/>
      <c r="BJ167" s="115"/>
      <c r="BK167" s="526"/>
      <c r="BL167" s="526"/>
      <c r="BM167" s="526"/>
      <c r="BN167" s="526"/>
      <c r="BO167" s="526"/>
      <c r="BP167" s="526"/>
      <c r="BQ167" s="526"/>
      <c r="BR167" s="526"/>
      <c r="BS167" s="526"/>
      <c r="BT167" s="526"/>
      <c r="BU167" s="526"/>
      <c r="BV167" s="526"/>
      <c r="BW167" s="526"/>
      <c r="BX167" s="526"/>
      <c r="BY167" s="526"/>
      <c r="BZ167" s="526"/>
      <c r="CA167" s="526"/>
      <c r="CB167" s="526"/>
      <c r="CC167" s="526"/>
      <c r="CD167" s="526"/>
      <c r="CE167" s="526"/>
      <c r="CF167" s="526"/>
      <c r="CG167" s="526"/>
      <c r="CH167" s="526"/>
      <c r="CI167" s="526"/>
      <c r="CJ167" s="526"/>
      <c r="CK167" s="526"/>
      <c r="CL167" s="526"/>
      <c r="CM167" s="526"/>
      <c r="CN167" s="526"/>
      <c r="CO167" s="526"/>
      <c r="CP167" s="15"/>
      <c r="CQ167" s="15"/>
      <c r="CR167" s="15"/>
      <c r="CS167" s="15"/>
      <c r="CT167" s="88"/>
      <c r="CU167" s="88"/>
      <c r="CV167" s="88"/>
      <c r="CW167" s="15"/>
      <c r="CX167" s="15"/>
      <c r="CY167" s="88"/>
      <c r="CZ167" s="88"/>
      <c r="DA167" s="88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88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15"/>
      <c r="FC167" s="15"/>
      <c r="FD167" s="15"/>
      <c r="FE167" s="15"/>
      <c r="FF167" s="15"/>
      <c r="FG167" s="15"/>
      <c r="FH167" s="15"/>
      <c r="FI167" s="15"/>
      <c r="FJ167" s="15"/>
    </row>
    <row r="168" spans="2:166" ht="15" customHeight="1" x14ac:dyDescent="0.25">
      <c r="B168" s="88"/>
      <c r="C168" s="88"/>
      <c r="D168" s="115"/>
      <c r="E168" s="115"/>
      <c r="F168" s="115"/>
      <c r="G168" s="115"/>
      <c r="H168" s="115"/>
      <c r="I168" s="523"/>
      <c r="J168" s="523"/>
      <c r="K168" s="115"/>
      <c r="L168" s="524"/>
      <c r="M168" s="524"/>
      <c r="N168" s="524"/>
      <c r="O168" s="524"/>
      <c r="P168" s="524"/>
      <c r="Q168" s="524"/>
      <c r="R168" s="524"/>
      <c r="S168" s="525"/>
      <c r="T168" s="526"/>
      <c r="U168" s="115"/>
      <c r="V168" s="526"/>
      <c r="W168" s="115"/>
      <c r="X168" s="115"/>
      <c r="Y168" s="115"/>
      <c r="Z168" s="527"/>
      <c r="AA168" s="527"/>
      <c r="AB168" s="15"/>
      <c r="AC168" s="88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  <c r="AP168" s="115"/>
      <c r="AQ168" s="115"/>
      <c r="AR168" s="115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115"/>
      <c r="BE168" s="115"/>
      <c r="BF168" s="115"/>
      <c r="BG168" s="115"/>
      <c r="BH168" s="115"/>
      <c r="BI168" s="115"/>
      <c r="BJ168" s="115"/>
      <c r="BK168" s="526"/>
      <c r="BL168" s="526"/>
      <c r="BM168" s="526"/>
      <c r="BN168" s="526"/>
      <c r="BO168" s="526"/>
      <c r="BP168" s="526"/>
      <c r="BQ168" s="526"/>
      <c r="BR168" s="526"/>
      <c r="BS168" s="526"/>
      <c r="BT168" s="526"/>
      <c r="BU168" s="526"/>
      <c r="BV168" s="526"/>
      <c r="BW168" s="526"/>
      <c r="BX168" s="526"/>
      <c r="BY168" s="526"/>
      <c r="BZ168" s="526"/>
      <c r="CA168" s="526"/>
      <c r="CB168" s="526"/>
      <c r="CC168" s="526"/>
      <c r="CD168" s="526"/>
      <c r="CE168" s="526"/>
      <c r="CF168" s="526"/>
      <c r="CG168" s="526"/>
      <c r="CH168" s="526"/>
      <c r="CI168" s="526"/>
      <c r="CJ168" s="526"/>
      <c r="CK168" s="526"/>
      <c r="CL168" s="526"/>
      <c r="CM168" s="526"/>
      <c r="CN168" s="526"/>
      <c r="CO168" s="526"/>
      <c r="CP168" s="15"/>
      <c r="CQ168" s="15"/>
      <c r="CR168" s="15"/>
      <c r="CS168" s="15"/>
      <c r="CT168" s="88"/>
      <c r="CU168" s="88"/>
      <c r="CV168" s="88"/>
      <c r="CW168" s="15"/>
      <c r="CX168" s="15"/>
      <c r="CY168" s="88"/>
      <c r="CZ168" s="88"/>
      <c r="DA168" s="88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88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/>
      <c r="FB168" s="15"/>
      <c r="FC168" s="15"/>
      <c r="FD168" s="15"/>
      <c r="FE168" s="15"/>
      <c r="FF168" s="15"/>
      <c r="FG168" s="15"/>
      <c r="FH168" s="15"/>
      <c r="FI168" s="15"/>
      <c r="FJ168" s="15"/>
    </row>
    <row r="169" spans="2:166" ht="15" customHeight="1" x14ac:dyDescent="0.25">
      <c r="B169" s="88"/>
      <c r="C169" s="88"/>
      <c r="D169" s="115"/>
      <c r="E169" s="115"/>
      <c r="F169" s="115"/>
      <c r="G169" s="115"/>
      <c r="H169" s="115"/>
      <c r="I169" s="523"/>
      <c r="J169" s="523"/>
      <c r="K169" s="115"/>
      <c r="L169" s="524"/>
      <c r="M169" s="524"/>
      <c r="N169" s="524"/>
      <c r="O169" s="524"/>
      <c r="P169" s="524"/>
      <c r="Q169" s="524"/>
      <c r="R169" s="524"/>
      <c r="S169" s="525"/>
      <c r="T169" s="526"/>
      <c r="U169" s="115"/>
      <c r="V169" s="526"/>
      <c r="W169" s="115"/>
      <c r="X169" s="115"/>
      <c r="Y169" s="115"/>
      <c r="Z169" s="527"/>
      <c r="AA169" s="527"/>
      <c r="AB169" s="15"/>
      <c r="AC169" s="88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  <c r="BH169" s="115"/>
      <c r="BI169" s="115"/>
      <c r="BJ169" s="115"/>
      <c r="BK169" s="526"/>
      <c r="BL169" s="526"/>
      <c r="BM169" s="526"/>
      <c r="BN169" s="526"/>
      <c r="BO169" s="526"/>
      <c r="BP169" s="526"/>
      <c r="BQ169" s="526"/>
      <c r="BR169" s="526"/>
      <c r="BS169" s="526"/>
      <c r="BT169" s="526"/>
      <c r="BU169" s="526"/>
      <c r="BV169" s="526"/>
      <c r="BW169" s="526"/>
      <c r="BX169" s="526"/>
      <c r="BY169" s="526"/>
      <c r="BZ169" s="526"/>
      <c r="CA169" s="526"/>
      <c r="CB169" s="526"/>
      <c r="CC169" s="526"/>
      <c r="CD169" s="526"/>
      <c r="CE169" s="526"/>
      <c r="CF169" s="526"/>
      <c r="CG169" s="526"/>
      <c r="CH169" s="526"/>
      <c r="CI169" s="526"/>
      <c r="CJ169" s="526"/>
      <c r="CK169" s="526"/>
      <c r="CL169" s="526"/>
      <c r="CM169" s="526"/>
      <c r="CN169" s="526"/>
      <c r="CO169" s="526"/>
      <c r="CP169" s="15"/>
      <c r="CQ169" s="15"/>
      <c r="CR169" s="15"/>
      <c r="CS169" s="15"/>
      <c r="CT169" s="88"/>
      <c r="CU169" s="88"/>
      <c r="CV169" s="88"/>
      <c r="CW169" s="15"/>
      <c r="CX169" s="15"/>
      <c r="CY169" s="88"/>
      <c r="CZ169" s="88"/>
      <c r="DA169" s="88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88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15"/>
      <c r="FC169" s="15"/>
      <c r="FD169" s="15"/>
      <c r="FE169" s="15"/>
      <c r="FF169" s="15"/>
      <c r="FG169" s="15"/>
      <c r="FH169" s="15"/>
      <c r="FI169" s="15"/>
      <c r="FJ169" s="15"/>
    </row>
    <row r="170" spans="2:166" ht="15" customHeight="1" x14ac:dyDescent="0.25">
      <c r="B170" s="88"/>
      <c r="C170" s="88"/>
      <c r="D170" s="115"/>
      <c r="E170" s="115"/>
      <c r="F170" s="115"/>
      <c r="G170" s="115"/>
      <c r="H170" s="115"/>
      <c r="I170" s="523"/>
      <c r="J170" s="523"/>
      <c r="K170" s="115"/>
      <c r="L170" s="524"/>
      <c r="M170" s="524"/>
      <c r="N170" s="524"/>
      <c r="O170" s="524"/>
      <c r="P170" s="524"/>
      <c r="Q170" s="524"/>
      <c r="R170" s="524"/>
      <c r="S170" s="525"/>
      <c r="T170" s="526"/>
      <c r="U170" s="115"/>
      <c r="V170" s="526"/>
      <c r="W170" s="115"/>
      <c r="X170" s="115"/>
      <c r="Y170" s="115"/>
      <c r="Z170" s="527"/>
      <c r="AA170" s="527"/>
      <c r="AB170" s="15"/>
      <c r="AC170" s="88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/>
      <c r="BG170" s="115"/>
      <c r="BH170" s="115"/>
      <c r="BI170" s="115"/>
      <c r="BJ170" s="115"/>
      <c r="BK170" s="526"/>
      <c r="BL170" s="526"/>
      <c r="BM170" s="526"/>
      <c r="BN170" s="526"/>
      <c r="BO170" s="526"/>
      <c r="BP170" s="526"/>
      <c r="BQ170" s="526"/>
      <c r="BR170" s="526"/>
      <c r="BS170" s="526"/>
      <c r="BT170" s="526"/>
      <c r="BU170" s="526"/>
      <c r="BV170" s="526"/>
      <c r="BW170" s="526"/>
      <c r="BX170" s="526"/>
      <c r="BY170" s="526"/>
      <c r="BZ170" s="526"/>
      <c r="CA170" s="526"/>
      <c r="CB170" s="526"/>
      <c r="CC170" s="526"/>
      <c r="CD170" s="526"/>
      <c r="CE170" s="526"/>
      <c r="CF170" s="526"/>
      <c r="CG170" s="526"/>
      <c r="CH170" s="526"/>
      <c r="CI170" s="526"/>
      <c r="CJ170" s="526"/>
      <c r="CK170" s="526"/>
      <c r="CL170" s="526"/>
      <c r="CM170" s="526"/>
      <c r="CN170" s="526"/>
      <c r="CO170" s="526"/>
      <c r="CP170" s="15"/>
      <c r="CQ170" s="15"/>
      <c r="CR170" s="15"/>
      <c r="CS170" s="15"/>
      <c r="CT170" s="88"/>
      <c r="CU170" s="88"/>
      <c r="CV170" s="88"/>
      <c r="CW170" s="15"/>
      <c r="CX170" s="15"/>
      <c r="CY170" s="88"/>
      <c r="CZ170" s="88"/>
      <c r="DA170" s="88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88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15"/>
      <c r="FC170" s="15"/>
      <c r="FD170" s="15"/>
      <c r="FE170" s="15"/>
      <c r="FF170" s="15"/>
      <c r="FG170" s="15"/>
      <c r="FH170" s="15"/>
      <c r="FI170" s="15"/>
      <c r="FJ170" s="15"/>
    </row>
    <row r="171" spans="2:166" ht="15" customHeight="1" x14ac:dyDescent="0.25">
      <c r="B171" s="88"/>
      <c r="C171" s="88"/>
      <c r="D171" s="115"/>
      <c r="E171" s="115"/>
      <c r="F171" s="115"/>
      <c r="G171" s="115"/>
      <c r="H171" s="115"/>
      <c r="I171" s="523"/>
      <c r="J171" s="523"/>
      <c r="K171" s="115"/>
      <c r="L171" s="524"/>
      <c r="M171" s="524"/>
      <c r="N171" s="524"/>
      <c r="O171" s="524"/>
      <c r="P171" s="524"/>
      <c r="Q171" s="524"/>
      <c r="R171" s="524"/>
      <c r="S171" s="525"/>
      <c r="T171" s="526"/>
      <c r="U171" s="115"/>
      <c r="V171" s="526"/>
      <c r="W171" s="115"/>
      <c r="X171" s="115"/>
      <c r="Y171" s="115"/>
      <c r="Z171" s="527"/>
      <c r="AA171" s="527"/>
      <c r="AB171" s="15"/>
      <c r="AC171" s="88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  <c r="BH171" s="115"/>
      <c r="BI171" s="115"/>
      <c r="BJ171" s="115"/>
      <c r="BK171" s="526"/>
      <c r="BL171" s="526"/>
      <c r="BM171" s="526"/>
      <c r="BN171" s="526"/>
      <c r="BO171" s="526"/>
      <c r="BP171" s="526"/>
      <c r="BQ171" s="526"/>
      <c r="BR171" s="526"/>
      <c r="BS171" s="526"/>
      <c r="BT171" s="526"/>
      <c r="BU171" s="526"/>
      <c r="BV171" s="526"/>
      <c r="BW171" s="526"/>
      <c r="BX171" s="526"/>
      <c r="BY171" s="526"/>
      <c r="BZ171" s="526"/>
      <c r="CA171" s="526"/>
      <c r="CB171" s="526"/>
      <c r="CC171" s="526"/>
      <c r="CD171" s="526"/>
      <c r="CE171" s="526"/>
      <c r="CF171" s="526"/>
      <c r="CG171" s="526"/>
      <c r="CH171" s="526"/>
      <c r="CI171" s="526"/>
      <c r="CJ171" s="526"/>
      <c r="CK171" s="526"/>
      <c r="CL171" s="526"/>
      <c r="CM171" s="526"/>
      <c r="CN171" s="526"/>
      <c r="CO171" s="526"/>
      <c r="CP171" s="15"/>
      <c r="CQ171" s="15"/>
      <c r="CR171" s="15"/>
      <c r="CS171" s="15"/>
      <c r="CT171" s="88"/>
      <c r="CU171" s="88"/>
      <c r="CV171" s="88"/>
      <c r="CW171" s="15"/>
      <c r="CX171" s="15"/>
      <c r="CY171" s="88"/>
      <c r="CZ171" s="88"/>
      <c r="DA171" s="88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88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15"/>
      <c r="FC171" s="15"/>
      <c r="FD171" s="15"/>
      <c r="FE171" s="15"/>
      <c r="FF171" s="15"/>
      <c r="FG171" s="15"/>
      <c r="FH171" s="15"/>
      <c r="FI171" s="15"/>
      <c r="FJ171" s="15"/>
    </row>
    <row r="172" spans="2:166" ht="15" customHeight="1" x14ac:dyDescent="0.25">
      <c r="B172" s="88"/>
      <c r="C172" s="88"/>
      <c r="D172" s="115"/>
      <c r="E172" s="115"/>
      <c r="F172" s="115"/>
      <c r="G172" s="115"/>
      <c r="H172" s="115"/>
      <c r="I172" s="523"/>
      <c r="J172" s="523"/>
      <c r="K172" s="115"/>
      <c r="L172" s="524"/>
      <c r="M172" s="524"/>
      <c r="N172" s="524"/>
      <c r="O172" s="524"/>
      <c r="P172" s="524"/>
      <c r="Q172" s="524"/>
      <c r="R172" s="524"/>
      <c r="S172" s="525"/>
      <c r="T172" s="526"/>
      <c r="U172" s="115"/>
      <c r="V172" s="526"/>
      <c r="W172" s="115"/>
      <c r="X172" s="115"/>
      <c r="Y172" s="115"/>
      <c r="Z172" s="527"/>
      <c r="AA172" s="527"/>
      <c r="AB172" s="15"/>
      <c r="AC172" s="88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  <c r="BH172" s="115"/>
      <c r="BI172" s="115"/>
      <c r="BJ172" s="115"/>
      <c r="BK172" s="526"/>
      <c r="BL172" s="526"/>
      <c r="BM172" s="526"/>
      <c r="BN172" s="526"/>
      <c r="BO172" s="526"/>
      <c r="BP172" s="526"/>
      <c r="BQ172" s="526"/>
      <c r="BR172" s="526"/>
      <c r="BS172" s="526"/>
      <c r="BT172" s="526"/>
      <c r="BU172" s="526"/>
      <c r="BV172" s="526"/>
      <c r="BW172" s="526"/>
      <c r="BX172" s="526"/>
      <c r="BY172" s="526"/>
      <c r="BZ172" s="526"/>
      <c r="CA172" s="526"/>
      <c r="CB172" s="526"/>
      <c r="CC172" s="526"/>
      <c r="CD172" s="526"/>
      <c r="CE172" s="526"/>
      <c r="CF172" s="526"/>
      <c r="CG172" s="526"/>
      <c r="CH172" s="526"/>
      <c r="CI172" s="526"/>
      <c r="CJ172" s="526"/>
      <c r="CK172" s="526"/>
      <c r="CL172" s="526"/>
      <c r="CM172" s="526"/>
      <c r="CN172" s="526"/>
      <c r="CO172" s="526"/>
      <c r="CP172" s="15"/>
      <c r="CQ172" s="15"/>
      <c r="CR172" s="15"/>
      <c r="CS172" s="15"/>
      <c r="CT172" s="88"/>
      <c r="CU172" s="88"/>
      <c r="CV172" s="88"/>
      <c r="CW172" s="15"/>
      <c r="CX172" s="15"/>
      <c r="CY172" s="88"/>
      <c r="CZ172" s="88"/>
      <c r="DA172" s="88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88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15"/>
      <c r="FC172" s="15"/>
      <c r="FD172" s="15"/>
      <c r="FE172" s="15"/>
      <c r="FF172" s="15"/>
      <c r="FG172" s="15"/>
      <c r="FH172" s="15"/>
      <c r="FI172" s="15"/>
      <c r="FJ172" s="15"/>
    </row>
    <row r="173" spans="2:166" ht="15" customHeight="1" x14ac:dyDescent="0.25">
      <c r="B173" s="88"/>
      <c r="C173" s="88"/>
      <c r="D173" s="115"/>
      <c r="E173" s="115"/>
      <c r="F173" s="115"/>
      <c r="G173" s="115"/>
      <c r="H173" s="115"/>
      <c r="I173" s="523"/>
      <c r="J173" s="523"/>
      <c r="K173" s="115"/>
      <c r="L173" s="524"/>
      <c r="M173" s="524"/>
      <c r="N173" s="524"/>
      <c r="O173" s="524"/>
      <c r="P173" s="524"/>
      <c r="Q173" s="524"/>
      <c r="R173" s="524"/>
      <c r="S173" s="525"/>
      <c r="T173" s="526"/>
      <c r="U173" s="115"/>
      <c r="V173" s="526"/>
      <c r="W173" s="115"/>
      <c r="X173" s="115"/>
      <c r="Y173" s="115"/>
      <c r="Z173" s="527"/>
      <c r="AA173" s="527"/>
      <c r="AB173" s="15"/>
      <c r="AC173" s="88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  <c r="AP173" s="115"/>
      <c r="AQ173" s="115"/>
      <c r="AR173" s="115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/>
      <c r="BG173" s="115"/>
      <c r="BH173" s="115"/>
      <c r="BI173" s="115"/>
      <c r="BJ173" s="115"/>
      <c r="BK173" s="526"/>
      <c r="BL173" s="526"/>
      <c r="BM173" s="526"/>
      <c r="BN173" s="526"/>
      <c r="BO173" s="526"/>
      <c r="BP173" s="526"/>
      <c r="BQ173" s="526"/>
      <c r="BR173" s="526"/>
      <c r="BS173" s="526"/>
      <c r="BT173" s="526"/>
      <c r="BU173" s="526"/>
      <c r="BV173" s="526"/>
      <c r="BW173" s="526"/>
      <c r="BX173" s="526"/>
      <c r="BY173" s="526"/>
      <c r="BZ173" s="526"/>
      <c r="CA173" s="526"/>
      <c r="CB173" s="526"/>
      <c r="CC173" s="526"/>
      <c r="CD173" s="526"/>
      <c r="CE173" s="526"/>
      <c r="CF173" s="526"/>
      <c r="CG173" s="526"/>
      <c r="CH173" s="526"/>
      <c r="CI173" s="526"/>
      <c r="CJ173" s="526"/>
      <c r="CK173" s="526"/>
      <c r="CL173" s="526"/>
      <c r="CM173" s="526"/>
      <c r="CN173" s="526"/>
      <c r="CO173" s="526"/>
      <c r="CP173" s="15"/>
      <c r="CQ173" s="15"/>
      <c r="CR173" s="15"/>
      <c r="CS173" s="15"/>
      <c r="CT173" s="88"/>
      <c r="CU173" s="88"/>
      <c r="CV173" s="88"/>
      <c r="CW173" s="15"/>
      <c r="CX173" s="15"/>
      <c r="CY173" s="88"/>
      <c r="CZ173" s="88"/>
      <c r="DA173" s="88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88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15"/>
      <c r="FC173" s="15"/>
      <c r="FD173" s="15"/>
      <c r="FE173" s="15"/>
      <c r="FF173" s="15"/>
      <c r="FG173" s="15"/>
      <c r="FH173" s="15"/>
      <c r="FI173" s="15"/>
      <c r="FJ173" s="15"/>
    </row>
    <row r="174" spans="2:166" ht="15" customHeight="1" x14ac:dyDescent="0.25">
      <c r="B174" s="88"/>
      <c r="C174" s="88"/>
      <c r="D174" s="115"/>
      <c r="E174" s="115"/>
      <c r="F174" s="115"/>
      <c r="G174" s="115"/>
      <c r="H174" s="115"/>
      <c r="I174" s="523"/>
      <c r="J174" s="523"/>
      <c r="K174" s="115"/>
      <c r="L174" s="524"/>
      <c r="M174" s="524"/>
      <c r="N174" s="524"/>
      <c r="O174" s="524"/>
      <c r="P174" s="524"/>
      <c r="Q174" s="524"/>
      <c r="R174" s="524"/>
      <c r="S174" s="525"/>
      <c r="T174" s="526"/>
      <c r="U174" s="115"/>
      <c r="V174" s="526"/>
      <c r="W174" s="115"/>
      <c r="X174" s="115"/>
      <c r="Y174" s="115"/>
      <c r="Z174" s="527"/>
      <c r="AA174" s="527"/>
      <c r="AB174" s="15"/>
      <c r="AC174" s="88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526"/>
      <c r="BL174" s="526"/>
      <c r="BM174" s="526"/>
      <c r="BN174" s="526"/>
      <c r="BO174" s="526"/>
      <c r="BP174" s="526"/>
      <c r="BQ174" s="526"/>
      <c r="BR174" s="526"/>
      <c r="BS174" s="526"/>
      <c r="BT174" s="526"/>
      <c r="BU174" s="526"/>
      <c r="BV174" s="526"/>
      <c r="BW174" s="526"/>
      <c r="BX174" s="526"/>
      <c r="BY174" s="526"/>
      <c r="BZ174" s="526"/>
      <c r="CA174" s="526"/>
      <c r="CB174" s="526"/>
      <c r="CC174" s="526"/>
      <c r="CD174" s="526"/>
      <c r="CE174" s="526"/>
      <c r="CF174" s="526"/>
      <c r="CG174" s="526"/>
      <c r="CH174" s="526"/>
      <c r="CI174" s="526"/>
      <c r="CJ174" s="526"/>
      <c r="CK174" s="526"/>
      <c r="CL174" s="526"/>
      <c r="CM174" s="526"/>
      <c r="CN174" s="526"/>
      <c r="CO174" s="526"/>
      <c r="CP174" s="15"/>
      <c r="CQ174" s="15"/>
      <c r="CR174" s="15"/>
      <c r="CS174" s="15"/>
      <c r="CT174" s="88"/>
      <c r="CU174" s="88"/>
      <c r="CV174" s="88"/>
      <c r="CW174" s="15"/>
      <c r="CX174" s="15"/>
      <c r="CY174" s="88"/>
      <c r="CZ174" s="88"/>
      <c r="DA174" s="88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88"/>
      <c r="EQ174" s="88"/>
      <c r="ER174" s="88"/>
      <c r="ES174" s="88"/>
      <c r="ET174" s="88"/>
      <c r="EU174" s="88"/>
      <c r="EV174" s="88"/>
      <c r="EW174" s="88"/>
      <c r="EX174" s="88"/>
      <c r="EY174" s="88"/>
      <c r="EZ174" s="88"/>
      <c r="FA174" s="88"/>
      <c r="FB174" s="15"/>
      <c r="FC174" s="15"/>
      <c r="FD174" s="15"/>
      <c r="FE174" s="15"/>
      <c r="FF174" s="15"/>
      <c r="FG174" s="15"/>
      <c r="FH174" s="15"/>
      <c r="FI174" s="15"/>
      <c r="FJ174" s="15"/>
    </row>
    <row r="175" spans="2:166" ht="15" customHeight="1" x14ac:dyDescent="0.25">
      <c r="B175" s="88"/>
      <c r="C175" s="88"/>
      <c r="D175" s="115"/>
      <c r="E175" s="115"/>
      <c r="F175" s="115"/>
      <c r="G175" s="115"/>
      <c r="H175" s="115"/>
      <c r="I175" s="523"/>
      <c r="J175" s="523"/>
      <c r="K175" s="115"/>
      <c r="L175" s="524"/>
      <c r="M175" s="524"/>
      <c r="N175" s="524"/>
      <c r="O175" s="524"/>
      <c r="P175" s="524"/>
      <c r="Q175" s="524"/>
      <c r="R175" s="524"/>
      <c r="S175" s="525"/>
      <c r="T175" s="526"/>
      <c r="U175" s="115"/>
      <c r="V175" s="526"/>
      <c r="W175" s="115"/>
      <c r="X175" s="115"/>
      <c r="Y175" s="115"/>
      <c r="Z175" s="527"/>
      <c r="AA175" s="527"/>
      <c r="AB175" s="15"/>
      <c r="AC175" s="88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5"/>
      <c r="BF175" s="115"/>
      <c r="BG175" s="115"/>
      <c r="BH175" s="115"/>
      <c r="BI175" s="115"/>
      <c r="BJ175" s="115"/>
      <c r="BK175" s="526"/>
      <c r="BL175" s="526"/>
      <c r="BM175" s="526"/>
      <c r="BN175" s="526"/>
      <c r="BO175" s="526"/>
      <c r="BP175" s="526"/>
      <c r="BQ175" s="526"/>
      <c r="BR175" s="526"/>
      <c r="BS175" s="526"/>
      <c r="BT175" s="526"/>
      <c r="BU175" s="526"/>
      <c r="BV175" s="526"/>
      <c r="BW175" s="526"/>
      <c r="BX175" s="526"/>
      <c r="BY175" s="526"/>
      <c r="BZ175" s="526"/>
      <c r="CA175" s="526"/>
      <c r="CB175" s="526"/>
      <c r="CC175" s="526"/>
      <c r="CD175" s="526"/>
      <c r="CE175" s="526"/>
      <c r="CF175" s="526"/>
      <c r="CG175" s="526"/>
      <c r="CH175" s="526"/>
      <c r="CI175" s="526"/>
      <c r="CJ175" s="526"/>
      <c r="CK175" s="526"/>
      <c r="CL175" s="526"/>
      <c r="CM175" s="526"/>
      <c r="CN175" s="526"/>
      <c r="CO175" s="526"/>
      <c r="CP175" s="15"/>
      <c r="CQ175" s="15"/>
      <c r="CR175" s="15"/>
      <c r="CS175" s="15"/>
      <c r="CT175" s="88"/>
      <c r="CU175" s="88"/>
      <c r="CV175" s="88"/>
      <c r="CW175" s="15"/>
      <c r="CX175" s="15"/>
      <c r="CY175" s="88"/>
      <c r="CZ175" s="88"/>
      <c r="DA175" s="88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88"/>
      <c r="EQ175" s="88"/>
      <c r="ER175" s="88"/>
      <c r="ES175" s="88"/>
      <c r="ET175" s="88"/>
      <c r="EU175" s="88"/>
      <c r="EV175" s="88"/>
      <c r="EW175" s="88"/>
      <c r="EX175" s="88"/>
      <c r="EY175" s="88"/>
      <c r="EZ175" s="88"/>
      <c r="FA175" s="88"/>
      <c r="FB175" s="15"/>
      <c r="FC175" s="15"/>
      <c r="FD175" s="15"/>
      <c r="FE175" s="15"/>
      <c r="FF175" s="15"/>
      <c r="FG175" s="15"/>
      <c r="FH175" s="15"/>
      <c r="FI175" s="15"/>
      <c r="FJ175" s="15"/>
    </row>
    <row r="176" spans="2:166" ht="15" customHeight="1" x14ac:dyDescent="0.25">
      <c r="B176" s="88"/>
      <c r="C176" s="88"/>
      <c r="D176" s="115"/>
      <c r="E176" s="115"/>
      <c r="F176" s="115"/>
      <c r="G176" s="115"/>
      <c r="H176" s="115"/>
      <c r="I176" s="523"/>
      <c r="J176" s="523"/>
      <c r="K176" s="115"/>
      <c r="L176" s="524"/>
      <c r="M176" s="524"/>
      <c r="N176" s="524"/>
      <c r="O176" s="524"/>
      <c r="P176" s="524"/>
      <c r="Q176" s="524"/>
      <c r="R176" s="524"/>
      <c r="S176" s="525"/>
      <c r="T176" s="526"/>
      <c r="U176" s="115"/>
      <c r="V176" s="526"/>
      <c r="W176" s="115"/>
      <c r="X176" s="115"/>
      <c r="Y176" s="115"/>
      <c r="Z176" s="527"/>
      <c r="AA176" s="527"/>
      <c r="AB176" s="15"/>
      <c r="AC176" s="88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  <c r="AP176" s="115"/>
      <c r="AQ176" s="115"/>
      <c r="AR176" s="115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115"/>
      <c r="BE176" s="115"/>
      <c r="BF176" s="115"/>
      <c r="BG176" s="115"/>
      <c r="BH176" s="115"/>
      <c r="BI176" s="115"/>
      <c r="BJ176" s="115"/>
      <c r="BK176" s="526"/>
      <c r="BL176" s="526"/>
      <c r="BM176" s="526"/>
      <c r="BN176" s="526"/>
      <c r="BO176" s="526"/>
      <c r="BP176" s="526"/>
      <c r="BQ176" s="526"/>
      <c r="BR176" s="526"/>
      <c r="BS176" s="526"/>
      <c r="BT176" s="526"/>
      <c r="BU176" s="526"/>
      <c r="BV176" s="526"/>
      <c r="BW176" s="526"/>
      <c r="BX176" s="526"/>
      <c r="BY176" s="526"/>
      <c r="BZ176" s="526"/>
      <c r="CA176" s="526"/>
      <c r="CB176" s="526"/>
      <c r="CC176" s="526"/>
      <c r="CD176" s="526"/>
      <c r="CE176" s="526"/>
      <c r="CF176" s="526"/>
      <c r="CG176" s="526"/>
      <c r="CH176" s="526"/>
      <c r="CI176" s="526"/>
      <c r="CJ176" s="526"/>
      <c r="CK176" s="526"/>
      <c r="CL176" s="526"/>
      <c r="CM176" s="526"/>
      <c r="CN176" s="526"/>
      <c r="CO176" s="526"/>
      <c r="CP176" s="15"/>
      <c r="CQ176" s="15"/>
      <c r="CR176" s="15"/>
      <c r="CS176" s="15"/>
      <c r="CT176" s="88"/>
      <c r="CU176" s="88"/>
      <c r="CV176" s="88"/>
      <c r="CW176" s="15"/>
      <c r="CX176" s="15"/>
      <c r="CY176" s="88"/>
      <c r="CZ176" s="88"/>
      <c r="DA176" s="88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88"/>
      <c r="EQ176" s="88"/>
      <c r="ER176" s="88"/>
      <c r="ES176" s="88"/>
      <c r="ET176" s="88"/>
      <c r="EU176" s="88"/>
      <c r="EV176" s="88"/>
      <c r="EW176" s="88"/>
      <c r="EX176" s="88"/>
      <c r="EY176" s="88"/>
      <c r="EZ176" s="88"/>
      <c r="FA176" s="88"/>
      <c r="FB176" s="15"/>
      <c r="FC176" s="15"/>
      <c r="FD176" s="15"/>
      <c r="FE176" s="15"/>
      <c r="FF176" s="15"/>
      <c r="FG176" s="15"/>
      <c r="FH176" s="15"/>
      <c r="FI176" s="15"/>
      <c r="FJ176" s="15"/>
    </row>
    <row r="177" spans="2:166" ht="15" customHeight="1" x14ac:dyDescent="0.25">
      <c r="B177" s="88"/>
      <c r="C177" s="88"/>
      <c r="D177" s="115"/>
      <c r="E177" s="115"/>
      <c r="F177" s="115"/>
      <c r="G177" s="115"/>
      <c r="H177" s="115"/>
      <c r="I177" s="523"/>
      <c r="J177" s="523"/>
      <c r="K177" s="115"/>
      <c r="L177" s="524"/>
      <c r="M177" s="524"/>
      <c r="N177" s="524"/>
      <c r="O177" s="524"/>
      <c r="P177" s="524"/>
      <c r="Q177" s="524"/>
      <c r="R177" s="524"/>
      <c r="S177" s="525"/>
      <c r="T177" s="526"/>
      <c r="U177" s="115"/>
      <c r="V177" s="526"/>
      <c r="W177" s="115"/>
      <c r="X177" s="115"/>
      <c r="Y177" s="115"/>
      <c r="Z177" s="527"/>
      <c r="AA177" s="527"/>
      <c r="AB177" s="15"/>
      <c r="AC177" s="88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  <c r="AP177" s="115"/>
      <c r="AQ177" s="115"/>
      <c r="AR177" s="115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5"/>
      <c r="BE177" s="115"/>
      <c r="BF177" s="115"/>
      <c r="BG177" s="115"/>
      <c r="BH177" s="115"/>
      <c r="BI177" s="115"/>
      <c r="BJ177" s="115"/>
      <c r="BK177" s="526"/>
      <c r="BL177" s="526"/>
      <c r="BM177" s="526"/>
      <c r="BN177" s="526"/>
      <c r="BO177" s="526"/>
      <c r="BP177" s="526"/>
      <c r="BQ177" s="526"/>
      <c r="BR177" s="526"/>
      <c r="BS177" s="526"/>
      <c r="BT177" s="526"/>
      <c r="BU177" s="526"/>
      <c r="BV177" s="526"/>
      <c r="BW177" s="526"/>
      <c r="BX177" s="526"/>
      <c r="BY177" s="526"/>
      <c r="BZ177" s="526"/>
      <c r="CA177" s="526"/>
      <c r="CB177" s="526"/>
      <c r="CC177" s="526"/>
      <c r="CD177" s="526"/>
      <c r="CE177" s="526"/>
      <c r="CF177" s="526"/>
      <c r="CG177" s="526"/>
      <c r="CH177" s="526"/>
      <c r="CI177" s="526"/>
      <c r="CJ177" s="526"/>
      <c r="CK177" s="526"/>
      <c r="CL177" s="526"/>
      <c r="CM177" s="526"/>
      <c r="CN177" s="526"/>
      <c r="CO177" s="526"/>
      <c r="CP177" s="15"/>
      <c r="CQ177" s="15"/>
      <c r="CR177" s="15"/>
      <c r="CS177" s="15"/>
      <c r="CT177" s="88"/>
      <c r="CU177" s="88"/>
      <c r="CV177" s="88"/>
      <c r="CW177" s="15"/>
      <c r="CX177" s="15"/>
      <c r="CY177" s="88"/>
      <c r="CZ177" s="88"/>
      <c r="DA177" s="88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88"/>
      <c r="EQ177" s="88"/>
      <c r="ER177" s="88"/>
      <c r="ES177" s="88"/>
      <c r="ET177" s="88"/>
      <c r="EU177" s="88"/>
      <c r="EV177" s="88"/>
      <c r="EW177" s="88"/>
      <c r="EX177" s="88"/>
      <c r="EY177" s="88"/>
      <c r="EZ177" s="88"/>
      <c r="FA177" s="88"/>
      <c r="FB177" s="15"/>
      <c r="FC177" s="15"/>
      <c r="FD177" s="15"/>
      <c r="FE177" s="15"/>
      <c r="FF177" s="15"/>
      <c r="FG177" s="15"/>
      <c r="FH177" s="15"/>
      <c r="FI177" s="15"/>
      <c r="FJ177" s="15"/>
    </row>
    <row r="178" spans="2:166" ht="15" customHeight="1" x14ac:dyDescent="0.25">
      <c r="B178" s="88"/>
      <c r="C178" s="88"/>
      <c r="D178" s="115"/>
      <c r="E178" s="115"/>
      <c r="F178" s="115"/>
      <c r="G178" s="115"/>
      <c r="H178" s="115"/>
      <c r="I178" s="523"/>
      <c r="J178" s="523"/>
      <c r="K178" s="115"/>
      <c r="L178" s="524"/>
      <c r="M178" s="524"/>
      <c r="N178" s="524"/>
      <c r="O178" s="524"/>
      <c r="P178" s="524"/>
      <c r="Q178" s="524"/>
      <c r="R178" s="524"/>
      <c r="S178" s="525"/>
      <c r="T178" s="526"/>
      <c r="U178" s="115"/>
      <c r="V178" s="526"/>
      <c r="W178" s="115"/>
      <c r="X178" s="115"/>
      <c r="Y178" s="115"/>
      <c r="Z178" s="527"/>
      <c r="AA178" s="527"/>
      <c r="AB178" s="15"/>
      <c r="AC178" s="88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  <c r="AP178" s="115"/>
      <c r="AQ178" s="115"/>
      <c r="AR178" s="115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/>
      <c r="BG178" s="115"/>
      <c r="BH178" s="115"/>
      <c r="BI178" s="115"/>
      <c r="BJ178" s="115"/>
      <c r="BK178" s="526"/>
      <c r="BL178" s="526"/>
      <c r="BM178" s="526"/>
      <c r="BN178" s="526"/>
      <c r="BO178" s="526"/>
      <c r="BP178" s="526"/>
      <c r="BQ178" s="526"/>
      <c r="BR178" s="526"/>
      <c r="BS178" s="526"/>
      <c r="BT178" s="526"/>
      <c r="BU178" s="526"/>
      <c r="BV178" s="526"/>
      <c r="BW178" s="526"/>
      <c r="BX178" s="526"/>
      <c r="BY178" s="526"/>
      <c r="BZ178" s="526"/>
      <c r="CA178" s="526"/>
      <c r="CB178" s="526"/>
      <c r="CC178" s="526"/>
      <c r="CD178" s="526"/>
      <c r="CE178" s="526"/>
      <c r="CF178" s="526"/>
      <c r="CG178" s="526"/>
      <c r="CH178" s="526"/>
      <c r="CI178" s="526"/>
      <c r="CJ178" s="526"/>
      <c r="CK178" s="526"/>
      <c r="CL178" s="526"/>
      <c r="CM178" s="526"/>
      <c r="CN178" s="526"/>
      <c r="CO178" s="526"/>
      <c r="CP178" s="15"/>
      <c r="CQ178" s="15"/>
      <c r="CR178" s="15"/>
      <c r="CS178" s="15"/>
      <c r="CT178" s="88"/>
      <c r="CU178" s="88"/>
      <c r="CV178" s="88"/>
      <c r="CW178" s="15"/>
      <c r="CX178" s="15"/>
      <c r="CY178" s="88"/>
      <c r="CZ178" s="88"/>
      <c r="DA178" s="88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88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/>
      <c r="FB178" s="15"/>
      <c r="FC178" s="15"/>
      <c r="FD178" s="15"/>
      <c r="FE178" s="15"/>
      <c r="FF178" s="15"/>
      <c r="FG178" s="15"/>
      <c r="FH178" s="15"/>
      <c r="FI178" s="15"/>
      <c r="FJ178" s="15"/>
    </row>
    <row r="179" spans="2:166" ht="15" customHeight="1" x14ac:dyDescent="0.25">
      <c r="B179" s="88"/>
      <c r="C179" s="88"/>
      <c r="D179" s="115"/>
      <c r="E179" s="115"/>
      <c r="F179" s="115"/>
      <c r="G179" s="115"/>
      <c r="H179" s="115"/>
      <c r="I179" s="523"/>
      <c r="J179" s="523"/>
      <c r="K179" s="115"/>
      <c r="L179" s="524"/>
      <c r="M179" s="524"/>
      <c r="N179" s="524"/>
      <c r="O179" s="524"/>
      <c r="P179" s="524"/>
      <c r="Q179" s="524"/>
      <c r="R179" s="524"/>
      <c r="S179" s="525"/>
      <c r="T179" s="526"/>
      <c r="U179" s="115"/>
      <c r="V179" s="526"/>
      <c r="W179" s="115"/>
      <c r="X179" s="115"/>
      <c r="Y179" s="115"/>
      <c r="Z179" s="527"/>
      <c r="AA179" s="527"/>
      <c r="AB179" s="15"/>
      <c r="AC179" s="88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  <c r="AP179" s="115"/>
      <c r="AQ179" s="115"/>
      <c r="AR179" s="115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115"/>
      <c r="BE179" s="115"/>
      <c r="BF179" s="115"/>
      <c r="BG179" s="115"/>
      <c r="BH179" s="115"/>
      <c r="BI179" s="115"/>
      <c r="BJ179" s="115"/>
      <c r="BK179" s="526"/>
      <c r="BL179" s="526"/>
      <c r="BM179" s="526"/>
      <c r="BN179" s="526"/>
      <c r="BO179" s="526"/>
      <c r="BP179" s="526"/>
      <c r="BQ179" s="526"/>
      <c r="BR179" s="526"/>
      <c r="BS179" s="526"/>
      <c r="BT179" s="526"/>
      <c r="BU179" s="526"/>
      <c r="BV179" s="526"/>
      <c r="BW179" s="526"/>
      <c r="BX179" s="526"/>
      <c r="BY179" s="526"/>
      <c r="BZ179" s="526"/>
      <c r="CA179" s="526"/>
      <c r="CB179" s="526"/>
      <c r="CC179" s="526"/>
      <c r="CD179" s="526"/>
      <c r="CE179" s="526"/>
      <c r="CF179" s="526"/>
      <c r="CG179" s="526"/>
      <c r="CH179" s="526"/>
      <c r="CI179" s="526"/>
      <c r="CJ179" s="526"/>
      <c r="CK179" s="526"/>
      <c r="CL179" s="526"/>
      <c r="CM179" s="526"/>
      <c r="CN179" s="526"/>
      <c r="CO179" s="526"/>
      <c r="CP179" s="15"/>
      <c r="CQ179" s="15"/>
      <c r="CR179" s="15"/>
      <c r="CS179" s="15"/>
      <c r="CT179" s="88"/>
      <c r="CU179" s="88"/>
      <c r="CV179" s="88"/>
      <c r="CW179" s="15"/>
      <c r="CX179" s="15"/>
      <c r="CY179" s="88"/>
      <c r="CZ179" s="88"/>
      <c r="DA179" s="88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88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15"/>
      <c r="FC179" s="15"/>
      <c r="FD179" s="15"/>
      <c r="FE179" s="15"/>
      <c r="FF179" s="15"/>
      <c r="FG179" s="15"/>
      <c r="FH179" s="15"/>
      <c r="FI179" s="15"/>
      <c r="FJ179" s="15"/>
    </row>
    <row r="180" spans="2:166" ht="15" customHeight="1" x14ac:dyDescent="0.25">
      <c r="B180" s="88"/>
      <c r="C180" s="88"/>
      <c r="D180" s="115"/>
      <c r="E180" s="115"/>
      <c r="F180" s="115"/>
      <c r="G180" s="115"/>
      <c r="H180" s="115"/>
      <c r="I180" s="523"/>
      <c r="J180" s="523"/>
      <c r="K180" s="115"/>
      <c r="L180" s="524"/>
      <c r="M180" s="524"/>
      <c r="N180" s="524"/>
      <c r="O180" s="524"/>
      <c r="P180" s="524"/>
      <c r="Q180" s="524"/>
      <c r="R180" s="524"/>
      <c r="S180" s="525"/>
      <c r="T180" s="526"/>
      <c r="U180" s="115"/>
      <c r="V180" s="526"/>
      <c r="W180" s="115"/>
      <c r="X180" s="115"/>
      <c r="Y180" s="115"/>
      <c r="Z180" s="527"/>
      <c r="AA180" s="527"/>
      <c r="AB180" s="15"/>
      <c r="AC180" s="88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  <c r="AP180" s="115"/>
      <c r="AQ180" s="115"/>
      <c r="AR180" s="115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115"/>
      <c r="BE180" s="115"/>
      <c r="BF180" s="115"/>
      <c r="BG180" s="115"/>
      <c r="BH180" s="115"/>
      <c r="BI180" s="115"/>
      <c r="BJ180" s="115"/>
      <c r="BK180" s="526"/>
      <c r="BL180" s="526"/>
      <c r="BM180" s="526"/>
      <c r="BN180" s="526"/>
      <c r="BO180" s="526"/>
      <c r="BP180" s="526"/>
      <c r="BQ180" s="526"/>
      <c r="BR180" s="526"/>
      <c r="BS180" s="526"/>
      <c r="BT180" s="526"/>
      <c r="BU180" s="526"/>
      <c r="BV180" s="526"/>
      <c r="BW180" s="526"/>
      <c r="BX180" s="526"/>
      <c r="BY180" s="526"/>
      <c r="BZ180" s="526"/>
      <c r="CA180" s="526"/>
      <c r="CB180" s="526"/>
      <c r="CC180" s="526"/>
      <c r="CD180" s="526"/>
      <c r="CE180" s="526"/>
      <c r="CF180" s="526"/>
      <c r="CG180" s="526"/>
      <c r="CH180" s="526"/>
      <c r="CI180" s="526"/>
      <c r="CJ180" s="526"/>
      <c r="CK180" s="526"/>
      <c r="CL180" s="526"/>
      <c r="CM180" s="526"/>
      <c r="CN180" s="526"/>
      <c r="CO180" s="526"/>
      <c r="CP180" s="15"/>
      <c r="CQ180" s="15"/>
      <c r="CR180" s="15"/>
      <c r="CS180" s="15"/>
      <c r="CT180" s="88"/>
      <c r="CU180" s="88"/>
      <c r="CV180" s="88"/>
      <c r="CW180" s="15"/>
      <c r="CX180" s="15"/>
      <c r="CY180" s="88"/>
      <c r="CZ180" s="88"/>
      <c r="DA180" s="88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88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/>
      <c r="FB180" s="15"/>
      <c r="FC180" s="15"/>
      <c r="FD180" s="15"/>
      <c r="FE180" s="15"/>
      <c r="FF180" s="15"/>
      <c r="FG180" s="15"/>
      <c r="FH180" s="15"/>
      <c r="FI180" s="15"/>
      <c r="FJ180" s="15"/>
    </row>
    <row r="181" spans="2:166" ht="15" customHeight="1" x14ac:dyDescent="0.25">
      <c r="B181" s="88"/>
      <c r="C181" s="88"/>
      <c r="D181" s="115"/>
      <c r="E181" s="115"/>
      <c r="F181" s="115"/>
      <c r="G181" s="115"/>
      <c r="H181" s="115"/>
      <c r="I181" s="523"/>
      <c r="J181" s="523"/>
      <c r="K181" s="115"/>
      <c r="L181" s="524"/>
      <c r="M181" s="524"/>
      <c r="N181" s="524"/>
      <c r="O181" s="524"/>
      <c r="P181" s="524"/>
      <c r="Q181" s="524"/>
      <c r="R181" s="524"/>
      <c r="S181" s="525"/>
      <c r="T181" s="526"/>
      <c r="U181" s="115"/>
      <c r="V181" s="526"/>
      <c r="W181" s="115"/>
      <c r="X181" s="115"/>
      <c r="Y181" s="115"/>
      <c r="Z181" s="527"/>
      <c r="AA181" s="527"/>
      <c r="AB181" s="15"/>
      <c r="AC181" s="88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115"/>
      <c r="BE181" s="115"/>
      <c r="BF181" s="115"/>
      <c r="BG181" s="115"/>
      <c r="BH181" s="115"/>
      <c r="BI181" s="115"/>
      <c r="BJ181" s="115"/>
      <c r="BK181" s="526"/>
      <c r="BL181" s="526"/>
      <c r="BM181" s="526"/>
      <c r="BN181" s="526"/>
      <c r="BO181" s="526"/>
      <c r="BP181" s="526"/>
      <c r="BQ181" s="526"/>
      <c r="BR181" s="526"/>
      <c r="BS181" s="526"/>
      <c r="BT181" s="526"/>
      <c r="BU181" s="526"/>
      <c r="BV181" s="526"/>
      <c r="BW181" s="526"/>
      <c r="BX181" s="526"/>
      <c r="BY181" s="526"/>
      <c r="BZ181" s="526"/>
      <c r="CA181" s="526"/>
      <c r="CB181" s="526"/>
      <c r="CC181" s="526"/>
      <c r="CD181" s="526"/>
      <c r="CE181" s="526"/>
      <c r="CF181" s="526"/>
      <c r="CG181" s="526"/>
      <c r="CH181" s="526"/>
      <c r="CI181" s="526"/>
      <c r="CJ181" s="526"/>
      <c r="CK181" s="526"/>
      <c r="CL181" s="526"/>
      <c r="CM181" s="526"/>
      <c r="CN181" s="526"/>
      <c r="CO181" s="526"/>
      <c r="CP181" s="15"/>
      <c r="CQ181" s="15"/>
      <c r="CR181" s="15"/>
      <c r="CS181" s="15"/>
      <c r="CT181" s="88"/>
      <c r="CU181" s="88"/>
      <c r="CV181" s="88"/>
      <c r="CW181" s="15"/>
      <c r="CX181" s="15"/>
      <c r="CY181" s="88"/>
      <c r="CZ181" s="88"/>
      <c r="DA181" s="88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88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/>
      <c r="FB181" s="15"/>
      <c r="FC181" s="15"/>
      <c r="FD181" s="15"/>
      <c r="FE181" s="15"/>
      <c r="FF181" s="15"/>
      <c r="FG181" s="15"/>
      <c r="FH181" s="15"/>
      <c r="FI181" s="15"/>
      <c r="FJ181" s="15"/>
    </row>
    <row r="182" spans="2:166" ht="15" customHeight="1" x14ac:dyDescent="0.25">
      <c r="B182" s="88"/>
      <c r="C182" s="88"/>
      <c r="D182" s="115"/>
      <c r="E182" s="115"/>
      <c r="F182" s="115"/>
      <c r="G182" s="115"/>
      <c r="H182" s="115"/>
      <c r="I182" s="523"/>
      <c r="J182" s="523"/>
      <c r="K182" s="115"/>
      <c r="L182" s="524"/>
      <c r="M182" s="524"/>
      <c r="N182" s="524"/>
      <c r="O182" s="524"/>
      <c r="P182" s="524"/>
      <c r="Q182" s="524"/>
      <c r="R182" s="524"/>
      <c r="S182" s="525"/>
      <c r="T182" s="526"/>
      <c r="U182" s="115"/>
      <c r="V182" s="526"/>
      <c r="W182" s="115"/>
      <c r="X182" s="115"/>
      <c r="Y182" s="115"/>
      <c r="Z182" s="527"/>
      <c r="AA182" s="527"/>
      <c r="AB182" s="15"/>
      <c r="AC182" s="88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  <c r="BH182" s="115"/>
      <c r="BI182" s="115"/>
      <c r="BJ182" s="115"/>
      <c r="BK182" s="526"/>
      <c r="BL182" s="526"/>
      <c r="BM182" s="526"/>
      <c r="BN182" s="526"/>
      <c r="BO182" s="526"/>
      <c r="BP182" s="526"/>
      <c r="BQ182" s="526"/>
      <c r="BR182" s="526"/>
      <c r="BS182" s="526"/>
      <c r="BT182" s="526"/>
      <c r="BU182" s="526"/>
      <c r="BV182" s="526"/>
      <c r="BW182" s="526"/>
      <c r="BX182" s="526"/>
      <c r="BY182" s="526"/>
      <c r="BZ182" s="526"/>
      <c r="CA182" s="526"/>
      <c r="CB182" s="526"/>
      <c r="CC182" s="526"/>
      <c r="CD182" s="526"/>
      <c r="CE182" s="526"/>
      <c r="CF182" s="526"/>
      <c r="CG182" s="526"/>
      <c r="CH182" s="526"/>
      <c r="CI182" s="526"/>
      <c r="CJ182" s="526"/>
      <c r="CK182" s="526"/>
      <c r="CL182" s="526"/>
      <c r="CM182" s="526"/>
      <c r="CN182" s="526"/>
      <c r="CO182" s="526"/>
      <c r="CP182" s="15"/>
      <c r="CQ182" s="15"/>
      <c r="CR182" s="15"/>
      <c r="CS182" s="15"/>
      <c r="CT182" s="88"/>
      <c r="CU182" s="88"/>
      <c r="CV182" s="88"/>
      <c r="CW182" s="15"/>
      <c r="CX182" s="15"/>
      <c r="CY182" s="88"/>
      <c r="CZ182" s="88"/>
      <c r="DA182" s="88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88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15"/>
      <c r="FC182" s="15"/>
      <c r="FD182" s="15"/>
      <c r="FE182" s="15"/>
      <c r="FF182" s="15"/>
      <c r="FG182" s="15"/>
      <c r="FH182" s="15"/>
      <c r="FI182" s="15"/>
      <c r="FJ182" s="15"/>
    </row>
    <row r="183" spans="2:166" ht="15" customHeight="1" x14ac:dyDescent="0.25">
      <c r="B183" s="88"/>
      <c r="C183" s="88"/>
      <c r="D183" s="115"/>
      <c r="E183" s="115"/>
      <c r="F183" s="115"/>
      <c r="G183" s="115"/>
      <c r="H183" s="115"/>
      <c r="I183" s="523"/>
      <c r="J183" s="523"/>
      <c r="K183" s="115"/>
      <c r="L183" s="524"/>
      <c r="M183" s="524"/>
      <c r="N183" s="524"/>
      <c r="O183" s="524"/>
      <c r="P183" s="524"/>
      <c r="Q183" s="524"/>
      <c r="R183" s="524"/>
      <c r="S183" s="525"/>
      <c r="T183" s="526"/>
      <c r="U183" s="115"/>
      <c r="V183" s="526"/>
      <c r="W183" s="115"/>
      <c r="X183" s="115"/>
      <c r="Y183" s="115"/>
      <c r="Z183" s="527"/>
      <c r="AA183" s="527"/>
      <c r="AB183" s="15"/>
      <c r="AC183" s="88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  <c r="AP183" s="115"/>
      <c r="AQ183" s="115"/>
      <c r="AR183" s="115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115"/>
      <c r="BE183" s="115"/>
      <c r="BF183" s="115"/>
      <c r="BG183" s="115"/>
      <c r="BH183" s="115"/>
      <c r="BI183" s="115"/>
      <c r="BJ183" s="115"/>
      <c r="BK183" s="526"/>
      <c r="BL183" s="526"/>
      <c r="BM183" s="526"/>
      <c r="BN183" s="526"/>
      <c r="BO183" s="526"/>
      <c r="BP183" s="526"/>
      <c r="BQ183" s="526"/>
      <c r="BR183" s="526"/>
      <c r="BS183" s="526"/>
      <c r="BT183" s="526"/>
      <c r="BU183" s="526"/>
      <c r="BV183" s="526"/>
      <c r="BW183" s="526"/>
      <c r="BX183" s="526"/>
      <c r="BY183" s="526"/>
      <c r="BZ183" s="526"/>
      <c r="CA183" s="526"/>
      <c r="CB183" s="526"/>
      <c r="CC183" s="526"/>
      <c r="CD183" s="526"/>
      <c r="CE183" s="526"/>
      <c r="CF183" s="526"/>
      <c r="CG183" s="526"/>
      <c r="CH183" s="526"/>
      <c r="CI183" s="526"/>
      <c r="CJ183" s="526"/>
      <c r="CK183" s="526"/>
      <c r="CL183" s="526"/>
      <c r="CM183" s="526"/>
      <c r="CN183" s="526"/>
      <c r="CO183" s="526"/>
      <c r="CP183" s="15"/>
      <c r="CQ183" s="15"/>
      <c r="CR183" s="15"/>
      <c r="CS183" s="15"/>
      <c r="CT183" s="88"/>
      <c r="CU183" s="88"/>
      <c r="CV183" s="88"/>
      <c r="CW183" s="15"/>
      <c r="CX183" s="15"/>
      <c r="CY183" s="88"/>
      <c r="CZ183" s="88"/>
      <c r="DA183" s="88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88"/>
      <c r="EQ183" s="88"/>
      <c r="ER183" s="88"/>
      <c r="ES183" s="88"/>
      <c r="ET183" s="88"/>
      <c r="EU183" s="88"/>
      <c r="EV183" s="88"/>
      <c r="EW183" s="88"/>
      <c r="EX183" s="88"/>
      <c r="EY183" s="88"/>
      <c r="EZ183" s="88"/>
      <c r="FA183" s="88"/>
      <c r="FB183" s="15"/>
      <c r="FC183" s="15"/>
      <c r="FD183" s="15"/>
      <c r="FE183" s="15"/>
      <c r="FF183" s="15"/>
      <c r="FG183" s="15"/>
      <c r="FH183" s="15"/>
      <c r="FI183" s="15"/>
      <c r="FJ183" s="15"/>
    </row>
    <row r="184" spans="2:166" ht="15" customHeight="1" x14ac:dyDescent="0.25">
      <c r="B184" s="88"/>
      <c r="C184" s="88"/>
      <c r="D184" s="115"/>
      <c r="E184" s="115"/>
      <c r="F184" s="115"/>
      <c r="G184" s="115"/>
      <c r="H184" s="115"/>
      <c r="I184" s="523"/>
      <c r="J184" s="523"/>
      <c r="K184" s="115"/>
      <c r="L184" s="524"/>
      <c r="M184" s="524"/>
      <c r="N184" s="524"/>
      <c r="O184" s="524"/>
      <c r="P184" s="524"/>
      <c r="Q184" s="524"/>
      <c r="R184" s="524"/>
      <c r="S184" s="525"/>
      <c r="T184" s="526"/>
      <c r="U184" s="115"/>
      <c r="V184" s="526"/>
      <c r="W184" s="115"/>
      <c r="X184" s="115"/>
      <c r="Y184" s="115"/>
      <c r="Z184" s="527"/>
      <c r="AA184" s="527"/>
      <c r="AB184" s="15"/>
      <c r="AC184" s="88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  <c r="AR184" s="115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5"/>
      <c r="BF184" s="115"/>
      <c r="BG184" s="115"/>
      <c r="BH184" s="115"/>
      <c r="BI184" s="115"/>
      <c r="BJ184" s="115"/>
      <c r="BK184" s="526"/>
      <c r="BL184" s="526"/>
      <c r="BM184" s="526"/>
      <c r="BN184" s="526"/>
      <c r="BO184" s="526"/>
      <c r="BP184" s="526"/>
      <c r="BQ184" s="526"/>
      <c r="BR184" s="526"/>
      <c r="BS184" s="526"/>
      <c r="BT184" s="526"/>
      <c r="BU184" s="526"/>
      <c r="BV184" s="526"/>
      <c r="BW184" s="526"/>
      <c r="BX184" s="526"/>
      <c r="BY184" s="526"/>
      <c r="BZ184" s="526"/>
      <c r="CA184" s="526"/>
      <c r="CB184" s="526"/>
      <c r="CC184" s="526"/>
      <c r="CD184" s="526"/>
      <c r="CE184" s="526"/>
      <c r="CF184" s="526"/>
      <c r="CG184" s="526"/>
      <c r="CH184" s="526"/>
      <c r="CI184" s="526"/>
      <c r="CJ184" s="526"/>
      <c r="CK184" s="526"/>
      <c r="CL184" s="526"/>
      <c r="CM184" s="526"/>
      <c r="CN184" s="526"/>
      <c r="CO184" s="526"/>
      <c r="CP184" s="15"/>
      <c r="CQ184" s="15"/>
      <c r="CR184" s="15"/>
      <c r="CS184" s="15"/>
      <c r="CT184" s="88"/>
      <c r="CU184" s="88"/>
      <c r="CV184" s="88"/>
      <c r="CW184" s="15"/>
      <c r="CX184" s="15"/>
      <c r="CY184" s="88"/>
      <c r="CZ184" s="88"/>
      <c r="DA184" s="88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88"/>
      <c r="EQ184" s="88"/>
      <c r="ER184" s="88"/>
      <c r="ES184" s="88"/>
      <c r="ET184" s="88"/>
      <c r="EU184" s="88"/>
      <c r="EV184" s="88"/>
      <c r="EW184" s="88"/>
      <c r="EX184" s="88"/>
      <c r="EY184" s="88"/>
      <c r="EZ184" s="88"/>
      <c r="FA184" s="88"/>
      <c r="FB184" s="15"/>
      <c r="FC184" s="15"/>
      <c r="FD184" s="15"/>
      <c r="FE184" s="15"/>
      <c r="FF184" s="15"/>
      <c r="FG184" s="15"/>
      <c r="FH184" s="15"/>
      <c r="FI184" s="15"/>
      <c r="FJ184" s="15"/>
    </row>
    <row r="185" spans="2:166" ht="15" customHeight="1" x14ac:dyDescent="0.25">
      <c r="B185" s="88"/>
      <c r="C185" s="88"/>
      <c r="D185" s="115"/>
      <c r="E185" s="115"/>
      <c r="F185" s="115"/>
      <c r="G185" s="115"/>
      <c r="H185" s="115"/>
      <c r="I185" s="523"/>
      <c r="J185" s="523"/>
      <c r="K185" s="115"/>
      <c r="L185" s="524"/>
      <c r="M185" s="524"/>
      <c r="N185" s="524"/>
      <c r="O185" s="524"/>
      <c r="P185" s="524"/>
      <c r="Q185" s="524"/>
      <c r="R185" s="524"/>
      <c r="S185" s="525"/>
      <c r="T185" s="526"/>
      <c r="U185" s="115"/>
      <c r="V185" s="526"/>
      <c r="W185" s="115"/>
      <c r="X185" s="115"/>
      <c r="Y185" s="115"/>
      <c r="Z185" s="527"/>
      <c r="AA185" s="527"/>
      <c r="AB185" s="15"/>
      <c r="AC185" s="88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  <c r="AR185" s="115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115"/>
      <c r="BE185" s="115"/>
      <c r="BF185" s="115"/>
      <c r="BG185" s="115"/>
      <c r="BH185" s="115"/>
      <c r="BI185" s="115"/>
      <c r="BJ185" s="115"/>
      <c r="BK185" s="526"/>
      <c r="BL185" s="526"/>
      <c r="BM185" s="526"/>
      <c r="BN185" s="526"/>
      <c r="BO185" s="526"/>
      <c r="BP185" s="526"/>
      <c r="BQ185" s="526"/>
      <c r="BR185" s="526"/>
      <c r="BS185" s="526"/>
      <c r="BT185" s="526"/>
      <c r="BU185" s="526"/>
      <c r="BV185" s="526"/>
      <c r="BW185" s="526"/>
      <c r="BX185" s="526"/>
      <c r="BY185" s="526"/>
      <c r="BZ185" s="526"/>
      <c r="CA185" s="526"/>
      <c r="CB185" s="526"/>
      <c r="CC185" s="526"/>
      <c r="CD185" s="526"/>
      <c r="CE185" s="526"/>
      <c r="CF185" s="526"/>
      <c r="CG185" s="526"/>
      <c r="CH185" s="526"/>
      <c r="CI185" s="526"/>
      <c r="CJ185" s="526"/>
      <c r="CK185" s="526"/>
      <c r="CL185" s="526"/>
      <c r="CM185" s="526"/>
      <c r="CN185" s="526"/>
      <c r="CO185" s="526"/>
      <c r="CP185" s="15"/>
      <c r="CQ185" s="15"/>
      <c r="CR185" s="15"/>
      <c r="CS185" s="15"/>
      <c r="CT185" s="88"/>
      <c r="CU185" s="88"/>
      <c r="CV185" s="88"/>
      <c r="CW185" s="15"/>
      <c r="CX185" s="15"/>
      <c r="CY185" s="88"/>
      <c r="CZ185" s="88"/>
      <c r="DA185" s="88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88"/>
      <c r="EQ185" s="88"/>
      <c r="ER185" s="88"/>
      <c r="ES185" s="88"/>
      <c r="ET185" s="88"/>
      <c r="EU185" s="88"/>
      <c r="EV185" s="88"/>
      <c r="EW185" s="88"/>
      <c r="EX185" s="88"/>
      <c r="EY185" s="88"/>
      <c r="EZ185" s="88"/>
      <c r="FA185" s="88"/>
      <c r="FB185" s="15"/>
      <c r="FC185" s="15"/>
      <c r="FD185" s="15"/>
      <c r="FE185" s="15"/>
      <c r="FF185" s="15"/>
      <c r="FG185" s="15"/>
      <c r="FH185" s="15"/>
      <c r="FI185" s="15"/>
      <c r="FJ185" s="15"/>
    </row>
    <row r="186" spans="2:166" ht="15" customHeight="1" x14ac:dyDescent="0.25">
      <c r="B186" s="88"/>
      <c r="C186" s="88"/>
      <c r="D186" s="115"/>
      <c r="E186" s="115"/>
      <c r="F186" s="115"/>
      <c r="G186" s="115"/>
      <c r="H186" s="115"/>
      <c r="I186" s="523"/>
      <c r="J186" s="523"/>
      <c r="K186" s="115"/>
      <c r="L186" s="524"/>
      <c r="M186" s="524"/>
      <c r="N186" s="524"/>
      <c r="O186" s="524"/>
      <c r="P186" s="524"/>
      <c r="Q186" s="524"/>
      <c r="R186" s="524"/>
      <c r="S186" s="525"/>
      <c r="T186" s="526"/>
      <c r="U186" s="115"/>
      <c r="V186" s="526"/>
      <c r="W186" s="115"/>
      <c r="X186" s="115"/>
      <c r="Y186" s="115"/>
      <c r="Z186" s="527"/>
      <c r="AA186" s="527"/>
      <c r="AB186" s="15"/>
      <c r="AC186" s="88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15"/>
      <c r="BF186" s="115"/>
      <c r="BG186" s="115"/>
      <c r="BH186" s="115"/>
      <c r="BI186" s="115"/>
      <c r="BJ186" s="115"/>
      <c r="BK186" s="526"/>
      <c r="BL186" s="526"/>
      <c r="BM186" s="526"/>
      <c r="BN186" s="526"/>
      <c r="BO186" s="526"/>
      <c r="BP186" s="526"/>
      <c r="BQ186" s="526"/>
      <c r="BR186" s="526"/>
      <c r="BS186" s="526"/>
      <c r="BT186" s="526"/>
      <c r="BU186" s="526"/>
      <c r="BV186" s="526"/>
      <c r="BW186" s="526"/>
      <c r="BX186" s="526"/>
      <c r="BY186" s="526"/>
      <c r="BZ186" s="526"/>
      <c r="CA186" s="526"/>
      <c r="CB186" s="526"/>
      <c r="CC186" s="526"/>
      <c r="CD186" s="526"/>
      <c r="CE186" s="526"/>
      <c r="CF186" s="526"/>
      <c r="CG186" s="526"/>
      <c r="CH186" s="526"/>
      <c r="CI186" s="526"/>
      <c r="CJ186" s="526"/>
      <c r="CK186" s="526"/>
      <c r="CL186" s="526"/>
      <c r="CM186" s="526"/>
      <c r="CN186" s="526"/>
      <c r="CO186" s="526"/>
      <c r="CP186" s="15"/>
      <c r="CQ186" s="15"/>
      <c r="CR186" s="15"/>
      <c r="CS186" s="15"/>
      <c r="CT186" s="88"/>
      <c r="CU186" s="88"/>
      <c r="CV186" s="88"/>
      <c r="CW186" s="15"/>
      <c r="CX186" s="15"/>
      <c r="CY186" s="88"/>
      <c r="CZ186" s="88"/>
      <c r="DA186" s="88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88"/>
      <c r="EQ186" s="88"/>
      <c r="ER186" s="88"/>
      <c r="ES186" s="88"/>
      <c r="ET186" s="88"/>
      <c r="EU186" s="88"/>
      <c r="EV186" s="88"/>
      <c r="EW186" s="88"/>
      <c r="EX186" s="88"/>
      <c r="EY186" s="88"/>
      <c r="EZ186" s="88"/>
      <c r="FA186" s="88"/>
      <c r="FB186" s="15"/>
      <c r="FC186" s="15"/>
      <c r="FD186" s="15"/>
      <c r="FE186" s="15"/>
      <c r="FF186" s="15"/>
      <c r="FG186" s="15"/>
      <c r="FH186" s="15"/>
      <c r="FI186" s="15"/>
      <c r="FJ186" s="15"/>
    </row>
    <row r="187" spans="2:166" ht="15" customHeight="1" x14ac:dyDescent="0.25">
      <c r="B187" s="88"/>
      <c r="C187" s="88"/>
      <c r="D187" s="115"/>
      <c r="E187" s="115"/>
      <c r="F187" s="115"/>
      <c r="G187" s="115"/>
      <c r="H187" s="115"/>
      <c r="I187" s="523"/>
      <c r="J187" s="523"/>
      <c r="K187" s="115"/>
      <c r="L187" s="524"/>
      <c r="M187" s="524"/>
      <c r="N187" s="524"/>
      <c r="O187" s="524"/>
      <c r="P187" s="524"/>
      <c r="Q187" s="524"/>
      <c r="R187" s="524"/>
      <c r="S187" s="525"/>
      <c r="T187" s="526"/>
      <c r="U187" s="115"/>
      <c r="V187" s="526"/>
      <c r="W187" s="115"/>
      <c r="X187" s="115"/>
      <c r="Y187" s="115"/>
      <c r="Z187" s="527"/>
      <c r="AA187" s="527"/>
      <c r="AB187" s="15"/>
      <c r="AC187" s="88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/>
      <c r="BG187" s="115"/>
      <c r="BH187" s="115"/>
      <c r="BI187" s="115"/>
      <c r="BJ187" s="115"/>
      <c r="BK187" s="526"/>
      <c r="BL187" s="526"/>
      <c r="BM187" s="526"/>
      <c r="BN187" s="526"/>
      <c r="BO187" s="526"/>
      <c r="BP187" s="526"/>
      <c r="BQ187" s="526"/>
      <c r="BR187" s="526"/>
      <c r="BS187" s="526"/>
      <c r="BT187" s="526"/>
      <c r="BU187" s="526"/>
      <c r="BV187" s="526"/>
      <c r="BW187" s="526"/>
      <c r="BX187" s="526"/>
      <c r="BY187" s="526"/>
      <c r="BZ187" s="526"/>
      <c r="CA187" s="526"/>
      <c r="CB187" s="526"/>
      <c r="CC187" s="526"/>
      <c r="CD187" s="526"/>
      <c r="CE187" s="526"/>
      <c r="CF187" s="526"/>
      <c r="CG187" s="526"/>
      <c r="CH187" s="526"/>
      <c r="CI187" s="526"/>
      <c r="CJ187" s="526"/>
      <c r="CK187" s="526"/>
      <c r="CL187" s="526"/>
      <c r="CM187" s="526"/>
      <c r="CN187" s="526"/>
      <c r="CO187" s="526"/>
      <c r="CP187" s="15"/>
      <c r="CQ187" s="15"/>
      <c r="CR187" s="15"/>
      <c r="CS187" s="15"/>
      <c r="CT187" s="88"/>
      <c r="CU187" s="88"/>
      <c r="CV187" s="88"/>
      <c r="CW187" s="15"/>
      <c r="CX187" s="15"/>
      <c r="CY187" s="88"/>
      <c r="CZ187" s="88"/>
      <c r="DA187" s="88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88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/>
      <c r="FB187" s="15"/>
      <c r="FC187" s="15"/>
      <c r="FD187" s="15"/>
      <c r="FE187" s="15"/>
      <c r="FF187" s="15"/>
      <c r="FG187" s="15"/>
      <c r="FH187" s="15"/>
      <c r="FI187" s="15"/>
      <c r="FJ187" s="15"/>
    </row>
    <row r="188" spans="2:166" ht="15" customHeight="1" x14ac:dyDescent="0.25">
      <c r="B188" s="88"/>
      <c r="C188" s="88"/>
      <c r="D188" s="115"/>
      <c r="E188" s="115"/>
      <c r="F188" s="115"/>
      <c r="G188" s="115"/>
      <c r="H188" s="115"/>
      <c r="I188" s="523"/>
      <c r="J188" s="523"/>
      <c r="K188" s="115"/>
      <c r="L188" s="524"/>
      <c r="M188" s="524"/>
      <c r="N188" s="524"/>
      <c r="O188" s="524"/>
      <c r="P188" s="524"/>
      <c r="Q188" s="524"/>
      <c r="R188" s="524"/>
      <c r="S188" s="525"/>
      <c r="T188" s="526"/>
      <c r="U188" s="115"/>
      <c r="V188" s="526"/>
      <c r="W188" s="115"/>
      <c r="X188" s="115"/>
      <c r="Y188" s="115"/>
      <c r="Z188" s="527"/>
      <c r="AA188" s="527"/>
      <c r="AB188" s="15"/>
      <c r="AC188" s="88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  <c r="BH188" s="115"/>
      <c r="BI188" s="115"/>
      <c r="BJ188" s="115"/>
      <c r="BK188" s="526"/>
      <c r="BL188" s="526"/>
      <c r="BM188" s="526"/>
      <c r="BN188" s="526"/>
      <c r="BO188" s="526"/>
      <c r="BP188" s="526"/>
      <c r="BQ188" s="526"/>
      <c r="BR188" s="526"/>
      <c r="BS188" s="526"/>
      <c r="BT188" s="526"/>
      <c r="BU188" s="526"/>
      <c r="BV188" s="526"/>
      <c r="BW188" s="526"/>
      <c r="BX188" s="526"/>
      <c r="BY188" s="526"/>
      <c r="BZ188" s="526"/>
      <c r="CA188" s="526"/>
      <c r="CB188" s="526"/>
      <c r="CC188" s="526"/>
      <c r="CD188" s="526"/>
      <c r="CE188" s="526"/>
      <c r="CF188" s="526"/>
      <c r="CG188" s="526"/>
      <c r="CH188" s="526"/>
      <c r="CI188" s="526"/>
      <c r="CJ188" s="526"/>
      <c r="CK188" s="526"/>
      <c r="CL188" s="526"/>
      <c r="CM188" s="526"/>
      <c r="CN188" s="526"/>
      <c r="CO188" s="526"/>
      <c r="CP188" s="15"/>
      <c r="CQ188" s="15"/>
      <c r="CR188" s="15"/>
      <c r="CS188" s="15"/>
      <c r="CT188" s="88"/>
      <c r="CU188" s="88"/>
      <c r="CV188" s="88"/>
      <c r="CW188" s="15"/>
      <c r="CX188" s="15"/>
      <c r="CY188" s="88"/>
      <c r="CZ188" s="88"/>
      <c r="DA188" s="88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88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/>
      <c r="FB188" s="15"/>
      <c r="FC188" s="15"/>
      <c r="FD188" s="15"/>
      <c r="FE188" s="15"/>
      <c r="FF188" s="15"/>
      <c r="FG188" s="15"/>
      <c r="FH188" s="15"/>
      <c r="FI188" s="15"/>
      <c r="FJ188" s="15"/>
    </row>
    <row r="189" spans="2:166" ht="15" customHeight="1" x14ac:dyDescent="0.25">
      <c r="B189" s="88"/>
      <c r="C189" s="88"/>
      <c r="D189" s="115"/>
      <c r="E189" s="115"/>
      <c r="F189" s="115"/>
      <c r="G189" s="115"/>
      <c r="H189" s="115"/>
      <c r="I189" s="523"/>
      <c r="J189" s="523"/>
      <c r="K189" s="115"/>
      <c r="L189" s="524"/>
      <c r="M189" s="524"/>
      <c r="N189" s="524"/>
      <c r="O189" s="524"/>
      <c r="P189" s="524"/>
      <c r="Q189" s="524"/>
      <c r="R189" s="524"/>
      <c r="S189" s="525"/>
      <c r="T189" s="526"/>
      <c r="U189" s="115"/>
      <c r="V189" s="526"/>
      <c r="W189" s="115"/>
      <c r="X189" s="115"/>
      <c r="Y189" s="115"/>
      <c r="Z189" s="527"/>
      <c r="AA189" s="527"/>
      <c r="AB189" s="15"/>
      <c r="AC189" s="88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526"/>
      <c r="BL189" s="526"/>
      <c r="BM189" s="526"/>
      <c r="BN189" s="526"/>
      <c r="BO189" s="526"/>
      <c r="BP189" s="526"/>
      <c r="BQ189" s="526"/>
      <c r="BR189" s="526"/>
      <c r="BS189" s="526"/>
      <c r="BT189" s="526"/>
      <c r="BU189" s="526"/>
      <c r="BV189" s="526"/>
      <c r="BW189" s="526"/>
      <c r="BX189" s="526"/>
      <c r="BY189" s="526"/>
      <c r="BZ189" s="526"/>
      <c r="CA189" s="526"/>
      <c r="CB189" s="526"/>
      <c r="CC189" s="526"/>
      <c r="CD189" s="526"/>
      <c r="CE189" s="526"/>
      <c r="CF189" s="526"/>
      <c r="CG189" s="526"/>
      <c r="CH189" s="526"/>
      <c r="CI189" s="526"/>
      <c r="CJ189" s="526"/>
      <c r="CK189" s="526"/>
      <c r="CL189" s="526"/>
      <c r="CM189" s="526"/>
      <c r="CN189" s="526"/>
      <c r="CO189" s="526"/>
      <c r="CP189" s="15"/>
      <c r="CQ189" s="15"/>
      <c r="CR189" s="15"/>
      <c r="CS189" s="15"/>
      <c r="CT189" s="88"/>
      <c r="CU189" s="88"/>
      <c r="CV189" s="88"/>
      <c r="CW189" s="15"/>
      <c r="CX189" s="15"/>
      <c r="CY189" s="88"/>
      <c r="CZ189" s="88"/>
      <c r="DA189" s="88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88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/>
      <c r="FB189" s="15"/>
      <c r="FC189" s="15"/>
      <c r="FD189" s="15"/>
      <c r="FE189" s="15"/>
      <c r="FF189" s="15"/>
      <c r="FG189" s="15"/>
      <c r="FH189" s="15"/>
      <c r="FI189" s="15"/>
      <c r="FJ189" s="15"/>
    </row>
    <row r="190" spans="2:166" ht="15" customHeight="1" x14ac:dyDescent="0.25">
      <c r="B190" s="88"/>
      <c r="C190" s="88"/>
      <c r="D190" s="115"/>
      <c r="E190" s="115"/>
      <c r="F190" s="115"/>
      <c r="G190" s="115"/>
      <c r="H190" s="115"/>
      <c r="I190" s="523"/>
      <c r="J190" s="523"/>
      <c r="K190" s="115"/>
      <c r="L190" s="524"/>
      <c r="M190" s="524"/>
      <c r="N190" s="524"/>
      <c r="O190" s="524"/>
      <c r="P190" s="524"/>
      <c r="Q190" s="524"/>
      <c r="R190" s="524"/>
      <c r="S190" s="525"/>
      <c r="T190" s="526"/>
      <c r="U190" s="115"/>
      <c r="V190" s="526"/>
      <c r="W190" s="115"/>
      <c r="X190" s="115"/>
      <c r="Y190" s="115"/>
      <c r="Z190" s="527"/>
      <c r="AA190" s="527"/>
      <c r="AB190" s="15"/>
      <c r="AC190" s="88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526"/>
      <c r="BL190" s="526"/>
      <c r="BM190" s="526"/>
      <c r="BN190" s="526"/>
      <c r="BO190" s="526"/>
      <c r="BP190" s="526"/>
      <c r="BQ190" s="526"/>
      <c r="BR190" s="526"/>
      <c r="BS190" s="526"/>
      <c r="BT190" s="526"/>
      <c r="BU190" s="526"/>
      <c r="BV190" s="526"/>
      <c r="BW190" s="526"/>
      <c r="BX190" s="526"/>
      <c r="BY190" s="526"/>
      <c r="BZ190" s="526"/>
      <c r="CA190" s="526"/>
      <c r="CB190" s="526"/>
      <c r="CC190" s="526"/>
      <c r="CD190" s="526"/>
      <c r="CE190" s="526"/>
      <c r="CF190" s="526"/>
      <c r="CG190" s="526"/>
      <c r="CH190" s="526"/>
      <c r="CI190" s="526"/>
      <c r="CJ190" s="526"/>
      <c r="CK190" s="526"/>
      <c r="CL190" s="526"/>
      <c r="CM190" s="526"/>
      <c r="CN190" s="526"/>
      <c r="CO190" s="526"/>
      <c r="CP190" s="15"/>
      <c r="CQ190" s="15"/>
      <c r="CR190" s="15"/>
      <c r="CS190" s="15"/>
      <c r="CT190" s="88"/>
      <c r="CU190" s="88"/>
      <c r="CV190" s="88"/>
      <c r="CW190" s="15"/>
      <c r="CX190" s="15"/>
      <c r="CY190" s="88"/>
      <c r="CZ190" s="88"/>
      <c r="DA190" s="88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88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15"/>
      <c r="FC190" s="15"/>
      <c r="FD190" s="15"/>
      <c r="FE190" s="15"/>
      <c r="FF190" s="15"/>
      <c r="FG190" s="15"/>
      <c r="FH190" s="15"/>
      <c r="FI190" s="15"/>
      <c r="FJ190" s="15"/>
    </row>
    <row r="191" spans="2:166" ht="15" customHeight="1" x14ac:dyDescent="0.25">
      <c r="B191" s="88"/>
      <c r="C191" s="88"/>
      <c r="D191" s="115"/>
      <c r="E191" s="115"/>
      <c r="F191" s="115"/>
      <c r="G191" s="115"/>
      <c r="H191" s="115"/>
      <c r="I191" s="523"/>
      <c r="J191" s="523"/>
      <c r="K191" s="115"/>
      <c r="L191" s="524"/>
      <c r="M191" s="524"/>
      <c r="N191" s="524"/>
      <c r="O191" s="524"/>
      <c r="P191" s="524"/>
      <c r="Q191" s="524"/>
      <c r="R191" s="524"/>
      <c r="S191" s="525"/>
      <c r="T191" s="526"/>
      <c r="U191" s="115"/>
      <c r="V191" s="526"/>
      <c r="W191" s="115"/>
      <c r="X191" s="115"/>
      <c r="Y191" s="115"/>
      <c r="Z191" s="527"/>
      <c r="AA191" s="527"/>
      <c r="AB191" s="15"/>
      <c r="AC191" s="88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  <c r="BH191" s="115"/>
      <c r="BI191" s="115"/>
      <c r="BJ191" s="115"/>
      <c r="BK191" s="526"/>
      <c r="BL191" s="526"/>
      <c r="BM191" s="526"/>
      <c r="BN191" s="526"/>
      <c r="BO191" s="526"/>
      <c r="BP191" s="526"/>
      <c r="BQ191" s="526"/>
      <c r="BR191" s="526"/>
      <c r="BS191" s="526"/>
      <c r="BT191" s="526"/>
      <c r="BU191" s="526"/>
      <c r="BV191" s="526"/>
      <c r="BW191" s="526"/>
      <c r="BX191" s="526"/>
      <c r="BY191" s="526"/>
      <c r="BZ191" s="526"/>
      <c r="CA191" s="526"/>
      <c r="CB191" s="526"/>
      <c r="CC191" s="526"/>
      <c r="CD191" s="526"/>
      <c r="CE191" s="526"/>
      <c r="CF191" s="526"/>
      <c r="CG191" s="526"/>
      <c r="CH191" s="526"/>
      <c r="CI191" s="526"/>
      <c r="CJ191" s="526"/>
      <c r="CK191" s="526"/>
      <c r="CL191" s="526"/>
      <c r="CM191" s="526"/>
      <c r="CN191" s="526"/>
      <c r="CO191" s="526"/>
      <c r="CP191" s="15"/>
      <c r="CQ191" s="15"/>
      <c r="CR191" s="15"/>
      <c r="CS191" s="15"/>
      <c r="CT191" s="88"/>
      <c r="CU191" s="88"/>
      <c r="CV191" s="88"/>
      <c r="CW191" s="15"/>
      <c r="CX191" s="15"/>
      <c r="CY191" s="88"/>
      <c r="CZ191" s="88"/>
      <c r="DA191" s="88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88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/>
      <c r="FB191" s="15"/>
      <c r="FC191" s="15"/>
      <c r="FD191" s="15"/>
      <c r="FE191" s="15"/>
      <c r="FF191" s="15"/>
      <c r="FG191" s="15"/>
      <c r="FH191" s="15"/>
      <c r="FI191" s="15"/>
      <c r="FJ191" s="15"/>
    </row>
    <row r="192" spans="2:166" ht="15" customHeight="1" x14ac:dyDescent="0.25">
      <c r="B192" s="88"/>
      <c r="C192" s="88"/>
      <c r="D192" s="115"/>
      <c r="E192" s="115"/>
      <c r="F192" s="115"/>
      <c r="G192" s="115"/>
      <c r="H192" s="115"/>
      <c r="I192" s="523"/>
      <c r="J192" s="523"/>
      <c r="K192" s="115"/>
      <c r="L192" s="524"/>
      <c r="M192" s="524"/>
      <c r="N192" s="524"/>
      <c r="O192" s="524"/>
      <c r="P192" s="524"/>
      <c r="Q192" s="524"/>
      <c r="R192" s="524"/>
      <c r="S192" s="525"/>
      <c r="T192" s="526"/>
      <c r="U192" s="115"/>
      <c r="V192" s="526"/>
      <c r="W192" s="115"/>
      <c r="X192" s="115"/>
      <c r="Y192" s="115"/>
      <c r="Z192" s="527"/>
      <c r="AA192" s="527"/>
      <c r="AB192" s="15"/>
      <c r="AC192" s="88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/>
      <c r="BG192" s="115"/>
      <c r="BH192" s="115"/>
      <c r="BI192" s="115"/>
      <c r="BJ192" s="115"/>
      <c r="BK192" s="526"/>
      <c r="BL192" s="526"/>
      <c r="BM192" s="526"/>
      <c r="BN192" s="526"/>
      <c r="BO192" s="526"/>
      <c r="BP192" s="526"/>
      <c r="BQ192" s="526"/>
      <c r="BR192" s="526"/>
      <c r="BS192" s="526"/>
      <c r="BT192" s="526"/>
      <c r="BU192" s="526"/>
      <c r="BV192" s="526"/>
      <c r="BW192" s="526"/>
      <c r="BX192" s="526"/>
      <c r="BY192" s="526"/>
      <c r="BZ192" s="526"/>
      <c r="CA192" s="526"/>
      <c r="CB192" s="526"/>
      <c r="CC192" s="526"/>
      <c r="CD192" s="526"/>
      <c r="CE192" s="526"/>
      <c r="CF192" s="526"/>
      <c r="CG192" s="526"/>
      <c r="CH192" s="526"/>
      <c r="CI192" s="526"/>
      <c r="CJ192" s="526"/>
      <c r="CK192" s="526"/>
      <c r="CL192" s="526"/>
      <c r="CM192" s="526"/>
      <c r="CN192" s="526"/>
      <c r="CO192" s="526"/>
      <c r="CP192" s="15"/>
      <c r="CQ192" s="15"/>
      <c r="CR192" s="15"/>
      <c r="CS192" s="15"/>
      <c r="CT192" s="88"/>
      <c r="CU192" s="88"/>
      <c r="CV192" s="88"/>
      <c r="CW192" s="15"/>
      <c r="CX192" s="15"/>
      <c r="CY192" s="88"/>
      <c r="CZ192" s="88"/>
      <c r="DA192" s="88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88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15"/>
      <c r="FC192" s="15"/>
      <c r="FD192" s="15"/>
      <c r="FE192" s="15"/>
      <c r="FF192" s="15"/>
      <c r="FG192" s="15"/>
      <c r="FH192" s="15"/>
      <c r="FI192" s="15"/>
      <c r="FJ192" s="15"/>
    </row>
    <row r="193" spans="2:166" ht="15" customHeight="1" x14ac:dyDescent="0.25">
      <c r="B193" s="88"/>
      <c r="C193" s="88"/>
      <c r="D193" s="115"/>
      <c r="E193" s="115"/>
      <c r="F193" s="115"/>
      <c r="G193" s="115"/>
      <c r="H193" s="115"/>
      <c r="I193" s="523"/>
      <c r="J193" s="523"/>
      <c r="K193" s="115"/>
      <c r="L193" s="524"/>
      <c r="M193" s="524"/>
      <c r="N193" s="524"/>
      <c r="O193" s="524"/>
      <c r="P193" s="524"/>
      <c r="Q193" s="524"/>
      <c r="R193" s="524"/>
      <c r="S193" s="525"/>
      <c r="T193" s="526"/>
      <c r="U193" s="115"/>
      <c r="V193" s="526"/>
      <c r="W193" s="115"/>
      <c r="X193" s="115"/>
      <c r="Y193" s="115"/>
      <c r="Z193" s="527"/>
      <c r="AA193" s="527"/>
      <c r="AB193" s="15"/>
      <c r="AC193" s="88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5"/>
      <c r="BI193" s="115"/>
      <c r="BJ193" s="115"/>
      <c r="BK193" s="526"/>
      <c r="BL193" s="526"/>
      <c r="BM193" s="526"/>
      <c r="BN193" s="526"/>
      <c r="BO193" s="526"/>
      <c r="BP193" s="526"/>
      <c r="BQ193" s="526"/>
      <c r="BR193" s="526"/>
      <c r="BS193" s="526"/>
      <c r="BT193" s="526"/>
      <c r="BU193" s="526"/>
      <c r="BV193" s="526"/>
      <c r="BW193" s="526"/>
      <c r="BX193" s="526"/>
      <c r="BY193" s="526"/>
      <c r="BZ193" s="526"/>
      <c r="CA193" s="526"/>
      <c r="CB193" s="526"/>
      <c r="CC193" s="526"/>
      <c r="CD193" s="526"/>
      <c r="CE193" s="526"/>
      <c r="CF193" s="526"/>
      <c r="CG193" s="526"/>
      <c r="CH193" s="526"/>
      <c r="CI193" s="526"/>
      <c r="CJ193" s="526"/>
      <c r="CK193" s="526"/>
      <c r="CL193" s="526"/>
      <c r="CM193" s="526"/>
      <c r="CN193" s="526"/>
      <c r="CO193" s="526"/>
      <c r="CP193" s="15"/>
      <c r="CQ193" s="15"/>
      <c r="CR193" s="15"/>
      <c r="CS193" s="15"/>
      <c r="CT193" s="88"/>
      <c r="CU193" s="88"/>
      <c r="CV193" s="88"/>
      <c r="CW193" s="15"/>
      <c r="CX193" s="15"/>
      <c r="CY193" s="88"/>
      <c r="CZ193" s="88"/>
      <c r="DA193" s="88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88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15"/>
      <c r="FC193" s="15"/>
      <c r="FD193" s="15"/>
      <c r="FE193" s="15"/>
      <c r="FF193" s="15"/>
      <c r="FG193" s="15"/>
      <c r="FH193" s="15"/>
      <c r="FI193" s="15"/>
      <c r="FJ193" s="15"/>
    </row>
    <row r="194" spans="2:166" ht="15" customHeight="1" x14ac:dyDescent="0.25">
      <c r="B194" s="88"/>
      <c r="C194" s="88"/>
      <c r="D194" s="115"/>
      <c r="E194" s="115"/>
      <c r="F194" s="115"/>
      <c r="G194" s="115"/>
      <c r="H194" s="115"/>
      <c r="I194" s="523"/>
      <c r="J194" s="523"/>
      <c r="K194" s="115"/>
      <c r="L194" s="524"/>
      <c r="M194" s="524"/>
      <c r="N194" s="524"/>
      <c r="O194" s="524"/>
      <c r="P194" s="524"/>
      <c r="Q194" s="524"/>
      <c r="R194" s="524"/>
      <c r="S194" s="525"/>
      <c r="T194" s="526"/>
      <c r="U194" s="115"/>
      <c r="V194" s="526"/>
      <c r="W194" s="115"/>
      <c r="X194" s="115"/>
      <c r="Y194" s="115"/>
      <c r="Z194" s="527"/>
      <c r="AA194" s="527"/>
      <c r="AB194" s="15"/>
      <c r="AC194" s="88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  <c r="BH194" s="115"/>
      <c r="BI194" s="115"/>
      <c r="BJ194" s="115"/>
      <c r="BK194" s="526"/>
      <c r="BL194" s="526"/>
      <c r="BM194" s="526"/>
      <c r="BN194" s="526"/>
      <c r="BO194" s="526"/>
      <c r="BP194" s="526"/>
      <c r="BQ194" s="526"/>
      <c r="BR194" s="526"/>
      <c r="BS194" s="526"/>
      <c r="BT194" s="526"/>
      <c r="BU194" s="526"/>
      <c r="BV194" s="526"/>
      <c r="BW194" s="526"/>
      <c r="BX194" s="526"/>
      <c r="BY194" s="526"/>
      <c r="BZ194" s="526"/>
      <c r="CA194" s="526"/>
      <c r="CB194" s="526"/>
      <c r="CC194" s="526"/>
      <c r="CD194" s="526"/>
      <c r="CE194" s="526"/>
      <c r="CF194" s="526"/>
      <c r="CG194" s="526"/>
      <c r="CH194" s="526"/>
      <c r="CI194" s="526"/>
      <c r="CJ194" s="526"/>
      <c r="CK194" s="526"/>
      <c r="CL194" s="526"/>
      <c r="CM194" s="526"/>
      <c r="CN194" s="526"/>
      <c r="CO194" s="526"/>
      <c r="CP194" s="15"/>
      <c r="CQ194" s="15"/>
      <c r="CR194" s="15"/>
      <c r="CS194" s="15"/>
      <c r="CT194" s="88"/>
      <c r="CU194" s="88"/>
      <c r="CV194" s="88"/>
      <c r="CW194" s="15"/>
      <c r="CX194" s="15"/>
      <c r="CY194" s="88"/>
      <c r="CZ194" s="88"/>
      <c r="DA194" s="88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88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15"/>
      <c r="FC194" s="15"/>
      <c r="FD194" s="15"/>
      <c r="FE194" s="15"/>
      <c r="FF194" s="15"/>
      <c r="FG194" s="15"/>
      <c r="FH194" s="15"/>
      <c r="FI194" s="15"/>
      <c r="FJ194" s="15"/>
    </row>
    <row r="195" spans="2:166" ht="15" customHeight="1" x14ac:dyDescent="0.25">
      <c r="B195" s="88"/>
      <c r="C195" s="88"/>
      <c r="D195" s="115"/>
      <c r="E195" s="115"/>
      <c r="F195" s="115"/>
      <c r="G195" s="115"/>
      <c r="H195" s="115"/>
      <c r="I195" s="523"/>
      <c r="J195" s="523"/>
      <c r="K195" s="115"/>
      <c r="L195" s="524"/>
      <c r="M195" s="524"/>
      <c r="N195" s="524"/>
      <c r="O195" s="524"/>
      <c r="P195" s="524"/>
      <c r="Q195" s="524"/>
      <c r="R195" s="524"/>
      <c r="S195" s="525"/>
      <c r="T195" s="526"/>
      <c r="U195" s="115"/>
      <c r="V195" s="526"/>
      <c r="W195" s="115"/>
      <c r="X195" s="115"/>
      <c r="Y195" s="115"/>
      <c r="Z195" s="527"/>
      <c r="AA195" s="527"/>
      <c r="AB195" s="15"/>
      <c r="AC195" s="88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5"/>
      <c r="BI195" s="115"/>
      <c r="BJ195" s="115"/>
      <c r="BK195" s="526"/>
      <c r="BL195" s="526"/>
      <c r="BM195" s="526"/>
      <c r="BN195" s="526"/>
      <c r="BO195" s="526"/>
      <c r="BP195" s="526"/>
      <c r="BQ195" s="526"/>
      <c r="BR195" s="526"/>
      <c r="BS195" s="526"/>
      <c r="BT195" s="526"/>
      <c r="BU195" s="526"/>
      <c r="BV195" s="526"/>
      <c r="BW195" s="526"/>
      <c r="BX195" s="526"/>
      <c r="BY195" s="526"/>
      <c r="BZ195" s="526"/>
      <c r="CA195" s="526"/>
      <c r="CB195" s="526"/>
      <c r="CC195" s="526"/>
      <c r="CD195" s="526"/>
      <c r="CE195" s="526"/>
      <c r="CF195" s="526"/>
      <c r="CG195" s="526"/>
      <c r="CH195" s="526"/>
      <c r="CI195" s="526"/>
      <c r="CJ195" s="526"/>
      <c r="CK195" s="526"/>
      <c r="CL195" s="526"/>
      <c r="CM195" s="526"/>
      <c r="CN195" s="526"/>
      <c r="CO195" s="526"/>
      <c r="CP195" s="15"/>
      <c r="CQ195" s="15"/>
      <c r="CR195" s="15"/>
      <c r="CS195" s="15"/>
      <c r="CT195" s="88"/>
      <c r="CU195" s="88"/>
      <c r="CV195" s="88"/>
      <c r="CW195" s="15"/>
      <c r="CX195" s="15"/>
      <c r="CY195" s="88"/>
      <c r="CZ195" s="88"/>
      <c r="DA195" s="88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88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15"/>
      <c r="FC195" s="15"/>
      <c r="FD195" s="15"/>
      <c r="FE195" s="15"/>
      <c r="FF195" s="15"/>
      <c r="FG195" s="15"/>
      <c r="FH195" s="15"/>
      <c r="FI195" s="15"/>
      <c r="FJ195" s="15"/>
    </row>
    <row r="196" spans="2:166" ht="15" customHeight="1" x14ac:dyDescent="0.25">
      <c r="B196" s="88"/>
      <c r="C196" s="88"/>
      <c r="D196" s="115"/>
      <c r="E196" s="115"/>
      <c r="F196" s="115"/>
      <c r="G196" s="115"/>
      <c r="H196" s="115"/>
      <c r="I196" s="523"/>
      <c r="J196" s="523"/>
      <c r="K196" s="115"/>
      <c r="L196" s="524"/>
      <c r="M196" s="524"/>
      <c r="N196" s="524"/>
      <c r="O196" s="524"/>
      <c r="P196" s="524"/>
      <c r="Q196" s="524"/>
      <c r="R196" s="524"/>
      <c r="S196" s="525"/>
      <c r="T196" s="526"/>
      <c r="U196" s="115"/>
      <c r="V196" s="526"/>
      <c r="W196" s="115"/>
      <c r="X196" s="115"/>
      <c r="Y196" s="115"/>
      <c r="Z196" s="527"/>
      <c r="AA196" s="527"/>
      <c r="AB196" s="15"/>
      <c r="AC196" s="88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  <c r="BH196" s="115"/>
      <c r="BI196" s="115"/>
      <c r="BJ196" s="115"/>
      <c r="BK196" s="526"/>
      <c r="BL196" s="526"/>
      <c r="BM196" s="526"/>
      <c r="BN196" s="526"/>
      <c r="BO196" s="526"/>
      <c r="BP196" s="526"/>
      <c r="BQ196" s="526"/>
      <c r="BR196" s="526"/>
      <c r="BS196" s="526"/>
      <c r="BT196" s="526"/>
      <c r="BU196" s="526"/>
      <c r="BV196" s="526"/>
      <c r="BW196" s="526"/>
      <c r="BX196" s="526"/>
      <c r="BY196" s="526"/>
      <c r="BZ196" s="526"/>
      <c r="CA196" s="526"/>
      <c r="CB196" s="526"/>
      <c r="CC196" s="526"/>
      <c r="CD196" s="526"/>
      <c r="CE196" s="526"/>
      <c r="CF196" s="526"/>
      <c r="CG196" s="526"/>
      <c r="CH196" s="526"/>
      <c r="CI196" s="526"/>
      <c r="CJ196" s="526"/>
      <c r="CK196" s="526"/>
      <c r="CL196" s="526"/>
      <c r="CM196" s="526"/>
      <c r="CN196" s="526"/>
      <c r="CO196" s="526"/>
      <c r="CP196" s="15"/>
      <c r="CQ196" s="15"/>
      <c r="CR196" s="15"/>
      <c r="CS196" s="15"/>
      <c r="CT196" s="88"/>
      <c r="CU196" s="88"/>
      <c r="CV196" s="88"/>
      <c r="CW196" s="15"/>
      <c r="CX196" s="15"/>
      <c r="CY196" s="88"/>
      <c r="CZ196" s="88"/>
      <c r="DA196" s="88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88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15"/>
      <c r="FC196" s="15"/>
      <c r="FD196" s="15"/>
      <c r="FE196" s="15"/>
      <c r="FF196" s="15"/>
      <c r="FG196" s="15"/>
      <c r="FH196" s="15"/>
      <c r="FI196" s="15"/>
      <c r="FJ196" s="15"/>
    </row>
    <row r="197" spans="2:166" ht="15" customHeight="1" x14ac:dyDescent="0.25">
      <c r="B197" s="88"/>
      <c r="C197" s="88"/>
      <c r="D197" s="115"/>
      <c r="E197" s="115"/>
      <c r="F197" s="115"/>
      <c r="G197" s="115"/>
      <c r="H197" s="115"/>
      <c r="I197" s="523"/>
      <c r="J197" s="523"/>
      <c r="K197" s="115"/>
      <c r="L197" s="524"/>
      <c r="M197" s="524"/>
      <c r="N197" s="524"/>
      <c r="O197" s="524"/>
      <c r="P197" s="524"/>
      <c r="Q197" s="524"/>
      <c r="R197" s="524"/>
      <c r="S197" s="525"/>
      <c r="T197" s="526"/>
      <c r="U197" s="115"/>
      <c r="V197" s="526"/>
      <c r="W197" s="115"/>
      <c r="X197" s="115"/>
      <c r="Y197" s="115"/>
      <c r="Z197" s="527"/>
      <c r="AA197" s="527"/>
      <c r="AB197" s="15"/>
      <c r="AC197" s="88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/>
      <c r="BG197" s="115"/>
      <c r="BH197" s="115"/>
      <c r="BI197" s="115"/>
      <c r="BJ197" s="115"/>
      <c r="BK197" s="526"/>
      <c r="BL197" s="526"/>
      <c r="BM197" s="526"/>
      <c r="BN197" s="526"/>
      <c r="BO197" s="526"/>
      <c r="BP197" s="526"/>
      <c r="BQ197" s="526"/>
      <c r="BR197" s="526"/>
      <c r="BS197" s="526"/>
      <c r="BT197" s="526"/>
      <c r="BU197" s="526"/>
      <c r="BV197" s="526"/>
      <c r="BW197" s="526"/>
      <c r="BX197" s="526"/>
      <c r="BY197" s="526"/>
      <c r="BZ197" s="526"/>
      <c r="CA197" s="526"/>
      <c r="CB197" s="526"/>
      <c r="CC197" s="526"/>
      <c r="CD197" s="526"/>
      <c r="CE197" s="526"/>
      <c r="CF197" s="526"/>
      <c r="CG197" s="526"/>
      <c r="CH197" s="526"/>
      <c r="CI197" s="526"/>
      <c r="CJ197" s="526"/>
      <c r="CK197" s="526"/>
      <c r="CL197" s="526"/>
      <c r="CM197" s="526"/>
      <c r="CN197" s="526"/>
      <c r="CO197" s="526"/>
      <c r="CP197" s="15"/>
      <c r="CQ197" s="15"/>
      <c r="CR197" s="15"/>
      <c r="CS197" s="15"/>
      <c r="CT197" s="88"/>
      <c r="CU197" s="88"/>
      <c r="CV197" s="88"/>
      <c r="CW197" s="15"/>
      <c r="CX197" s="15"/>
      <c r="CY197" s="88"/>
      <c r="CZ197" s="88"/>
      <c r="DA197" s="88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88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15"/>
      <c r="FC197" s="15"/>
      <c r="FD197" s="15"/>
      <c r="FE197" s="15"/>
      <c r="FF197" s="15"/>
      <c r="FG197" s="15"/>
      <c r="FH197" s="15"/>
      <c r="FI197" s="15"/>
      <c r="FJ197" s="15"/>
    </row>
    <row r="198" spans="2:166" ht="15" customHeight="1" x14ac:dyDescent="0.25">
      <c r="B198" s="88"/>
      <c r="C198" s="88"/>
      <c r="D198" s="115"/>
      <c r="E198" s="115"/>
      <c r="F198" s="115"/>
      <c r="G198" s="115"/>
      <c r="H198" s="115"/>
      <c r="I198" s="523"/>
      <c r="J198" s="523"/>
      <c r="K198" s="115"/>
      <c r="L198" s="524"/>
      <c r="M198" s="524"/>
      <c r="N198" s="524"/>
      <c r="O198" s="524"/>
      <c r="P198" s="524"/>
      <c r="Q198" s="524"/>
      <c r="R198" s="524"/>
      <c r="S198" s="525"/>
      <c r="T198" s="526"/>
      <c r="U198" s="115"/>
      <c r="V198" s="526"/>
      <c r="W198" s="115"/>
      <c r="X198" s="115"/>
      <c r="Y198" s="115"/>
      <c r="Z198" s="527"/>
      <c r="AA198" s="527"/>
      <c r="AB198" s="15"/>
      <c r="AC198" s="88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526"/>
      <c r="BL198" s="526"/>
      <c r="BM198" s="526"/>
      <c r="BN198" s="526"/>
      <c r="BO198" s="526"/>
      <c r="BP198" s="526"/>
      <c r="BQ198" s="526"/>
      <c r="BR198" s="526"/>
      <c r="BS198" s="526"/>
      <c r="BT198" s="526"/>
      <c r="BU198" s="526"/>
      <c r="BV198" s="526"/>
      <c r="BW198" s="526"/>
      <c r="BX198" s="526"/>
      <c r="BY198" s="526"/>
      <c r="BZ198" s="526"/>
      <c r="CA198" s="526"/>
      <c r="CB198" s="526"/>
      <c r="CC198" s="526"/>
      <c r="CD198" s="526"/>
      <c r="CE198" s="526"/>
      <c r="CF198" s="526"/>
      <c r="CG198" s="526"/>
      <c r="CH198" s="526"/>
      <c r="CI198" s="526"/>
      <c r="CJ198" s="526"/>
      <c r="CK198" s="526"/>
      <c r="CL198" s="526"/>
      <c r="CM198" s="526"/>
      <c r="CN198" s="526"/>
      <c r="CO198" s="526"/>
      <c r="CP198" s="15"/>
      <c r="CQ198" s="15"/>
      <c r="CR198" s="15"/>
      <c r="CS198" s="15"/>
      <c r="CT198" s="88"/>
      <c r="CU198" s="88"/>
      <c r="CV198" s="88"/>
      <c r="CW198" s="15"/>
      <c r="CX198" s="15"/>
      <c r="CY198" s="88"/>
      <c r="CZ198" s="88"/>
      <c r="DA198" s="88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88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15"/>
      <c r="FC198" s="15"/>
      <c r="FD198" s="15"/>
      <c r="FE198" s="15"/>
      <c r="FF198" s="15"/>
      <c r="FG198" s="15"/>
      <c r="FH198" s="15"/>
      <c r="FI198" s="15"/>
      <c r="FJ198" s="15"/>
    </row>
    <row r="199" spans="2:166" ht="15" customHeight="1" x14ac:dyDescent="0.25">
      <c r="B199" s="88"/>
      <c r="C199" s="88"/>
      <c r="D199" s="115"/>
      <c r="E199" s="115"/>
      <c r="F199" s="115"/>
      <c r="G199" s="115"/>
      <c r="H199" s="115"/>
      <c r="I199" s="523"/>
      <c r="J199" s="523"/>
      <c r="K199" s="115"/>
      <c r="L199" s="524"/>
      <c r="M199" s="524"/>
      <c r="N199" s="524"/>
      <c r="O199" s="524"/>
      <c r="P199" s="524"/>
      <c r="Q199" s="524"/>
      <c r="R199" s="524"/>
      <c r="S199" s="525"/>
      <c r="T199" s="526"/>
      <c r="U199" s="115"/>
      <c r="V199" s="526"/>
      <c r="W199" s="115"/>
      <c r="X199" s="115"/>
      <c r="Y199" s="115"/>
      <c r="Z199" s="527"/>
      <c r="AA199" s="527"/>
      <c r="AB199" s="15"/>
      <c r="AC199" s="88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526"/>
      <c r="BL199" s="526"/>
      <c r="BM199" s="526"/>
      <c r="BN199" s="526"/>
      <c r="BO199" s="526"/>
      <c r="BP199" s="526"/>
      <c r="BQ199" s="526"/>
      <c r="BR199" s="526"/>
      <c r="BS199" s="526"/>
      <c r="BT199" s="526"/>
      <c r="BU199" s="526"/>
      <c r="BV199" s="526"/>
      <c r="BW199" s="526"/>
      <c r="BX199" s="526"/>
      <c r="BY199" s="526"/>
      <c r="BZ199" s="526"/>
      <c r="CA199" s="526"/>
      <c r="CB199" s="526"/>
      <c r="CC199" s="526"/>
      <c r="CD199" s="526"/>
      <c r="CE199" s="526"/>
      <c r="CF199" s="526"/>
      <c r="CG199" s="526"/>
      <c r="CH199" s="526"/>
      <c r="CI199" s="526"/>
      <c r="CJ199" s="526"/>
      <c r="CK199" s="526"/>
      <c r="CL199" s="526"/>
      <c r="CM199" s="526"/>
      <c r="CN199" s="526"/>
      <c r="CO199" s="526"/>
      <c r="CP199" s="15"/>
      <c r="CQ199" s="15"/>
      <c r="CR199" s="15"/>
      <c r="CS199" s="15"/>
      <c r="CT199" s="88"/>
      <c r="CU199" s="88"/>
      <c r="CV199" s="88"/>
      <c r="CW199" s="15"/>
      <c r="CX199" s="15"/>
      <c r="CY199" s="88"/>
      <c r="CZ199" s="88"/>
      <c r="DA199" s="88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88"/>
      <c r="EQ199" s="88"/>
      <c r="ER199" s="88"/>
      <c r="ES199" s="88"/>
      <c r="ET199" s="88"/>
      <c r="EU199" s="88"/>
      <c r="EV199" s="88"/>
      <c r="EW199" s="88"/>
      <c r="EX199" s="88"/>
      <c r="EY199" s="88"/>
      <c r="EZ199" s="88"/>
      <c r="FA199" s="88"/>
      <c r="FB199" s="15"/>
      <c r="FC199" s="15"/>
      <c r="FD199" s="15"/>
      <c r="FE199" s="15"/>
      <c r="FF199" s="15"/>
      <c r="FG199" s="15"/>
      <c r="FH199" s="15"/>
      <c r="FI199" s="15"/>
      <c r="FJ199" s="15"/>
    </row>
    <row r="200" spans="2:166" ht="15" customHeight="1" x14ac:dyDescent="0.25">
      <c r="B200" s="88"/>
      <c r="C200" s="88"/>
      <c r="D200" s="115"/>
      <c r="E200" s="115"/>
      <c r="F200" s="115"/>
      <c r="G200" s="115"/>
      <c r="H200" s="115"/>
      <c r="I200" s="523"/>
      <c r="J200" s="523"/>
      <c r="K200" s="115"/>
      <c r="L200" s="524"/>
      <c r="M200" s="524"/>
      <c r="N200" s="524"/>
      <c r="O200" s="524"/>
      <c r="P200" s="524"/>
      <c r="Q200" s="524"/>
      <c r="R200" s="524"/>
      <c r="S200" s="525"/>
      <c r="T200" s="526"/>
      <c r="U200" s="115"/>
      <c r="V200" s="526"/>
      <c r="W200" s="115"/>
      <c r="X200" s="115"/>
      <c r="Y200" s="115"/>
      <c r="Z200" s="527"/>
      <c r="AA200" s="527"/>
      <c r="AB200" s="15"/>
      <c r="AC200" s="88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526"/>
      <c r="BL200" s="526"/>
      <c r="BM200" s="526"/>
      <c r="BN200" s="526"/>
      <c r="BO200" s="526"/>
      <c r="BP200" s="526"/>
      <c r="BQ200" s="526"/>
      <c r="BR200" s="526"/>
      <c r="BS200" s="526"/>
      <c r="BT200" s="526"/>
      <c r="BU200" s="526"/>
      <c r="BV200" s="526"/>
      <c r="BW200" s="526"/>
      <c r="BX200" s="526"/>
      <c r="BY200" s="526"/>
      <c r="BZ200" s="526"/>
      <c r="CA200" s="526"/>
      <c r="CB200" s="526"/>
      <c r="CC200" s="526"/>
      <c r="CD200" s="526"/>
      <c r="CE200" s="526"/>
      <c r="CF200" s="526"/>
      <c r="CG200" s="526"/>
      <c r="CH200" s="526"/>
      <c r="CI200" s="526"/>
      <c r="CJ200" s="526"/>
      <c r="CK200" s="526"/>
      <c r="CL200" s="526"/>
      <c r="CM200" s="526"/>
      <c r="CN200" s="526"/>
      <c r="CO200" s="526"/>
      <c r="CP200" s="15"/>
      <c r="CQ200" s="15"/>
      <c r="CR200" s="15"/>
      <c r="CS200" s="15"/>
      <c r="CT200" s="88"/>
      <c r="CU200" s="88"/>
      <c r="CV200" s="88"/>
      <c r="CW200" s="15"/>
      <c r="CX200" s="15"/>
      <c r="CY200" s="88"/>
      <c r="CZ200" s="88"/>
      <c r="DA200" s="88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88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15"/>
      <c r="FC200" s="15"/>
      <c r="FD200" s="15"/>
      <c r="FE200" s="15"/>
      <c r="FF200" s="15"/>
      <c r="FG200" s="15"/>
      <c r="FH200" s="15"/>
      <c r="FI200" s="15"/>
      <c r="FJ200" s="15"/>
    </row>
    <row r="201" spans="2:166" ht="15" customHeight="1" x14ac:dyDescent="0.25">
      <c r="B201" s="88"/>
      <c r="C201" s="88"/>
      <c r="D201" s="115"/>
      <c r="E201" s="115"/>
      <c r="F201" s="115"/>
      <c r="G201" s="115"/>
      <c r="H201" s="115"/>
      <c r="I201" s="523"/>
      <c r="J201" s="523"/>
      <c r="K201" s="115"/>
      <c r="L201" s="524"/>
      <c r="M201" s="524"/>
      <c r="N201" s="524"/>
      <c r="O201" s="524"/>
      <c r="P201" s="524"/>
      <c r="Q201" s="524"/>
      <c r="R201" s="524"/>
      <c r="S201" s="525"/>
      <c r="T201" s="526"/>
      <c r="U201" s="115"/>
      <c r="V201" s="526"/>
      <c r="W201" s="115"/>
      <c r="X201" s="115"/>
      <c r="Y201" s="115"/>
      <c r="Z201" s="527"/>
      <c r="AA201" s="527"/>
      <c r="AB201" s="15"/>
      <c r="AC201" s="88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526"/>
      <c r="BL201" s="526"/>
      <c r="BM201" s="526"/>
      <c r="BN201" s="526"/>
      <c r="BO201" s="526"/>
      <c r="BP201" s="526"/>
      <c r="BQ201" s="526"/>
      <c r="BR201" s="526"/>
      <c r="BS201" s="526"/>
      <c r="BT201" s="526"/>
      <c r="BU201" s="526"/>
      <c r="BV201" s="526"/>
      <c r="BW201" s="526"/>
      <c r="BX201" s="526"/>
      <c r="BY201" s="526"/>
      <c r="BZ201" s="526"/>
      <c r="CA201" s="526"/>
      <c r="CB201" s="526"/>
      <c r="CC201" s="526"/>
      <c r="CD201" s="526"/>
      <c r="CE201" s="526"/>
      <c r="CF201" s="526"/>
      <c r="CG201" s="526"/>
      <c r="CH201" s="526"/>
      <c r="CI201" s="526"/>
      <c r="CJ201" s="526"/>
      <c r="CK201" s="526"/>
      <c r="CL201" s="526"/>
      <c r="CM201" s="526"/>
      <c r="CN201" s="526"/>
      <c r="CO201" s="526"/>
      <c r="CP201" s="15"/>
      <c r="CQ201" s="15"/>
      <c r="CR201" s="15"/>
      <c r="CS201" s="15"/>
      <c r="CT201" s="88"/>
      <c r="CU201" s="88"/>
      <c r="CV201" s="88"/>
      <c r="CW201" s="15"/>
      <c r="CX201" s="15"/>
      <c r="CY201" s="88"/>
      <c r="CZ201" s="88"/>
      <c r="DA201" s="88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88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15"/>
      <c r="FC201" s="15"/>
      <c r="FD201" s="15"/>
      <c r="FE201" s="15"/>
      <c r="FF201" s="15"/>
      <c r="FG201" s="15"/>
      <c r="FH201" s="15"/>
      <c r="FI201" s="15"/>
      <c r="FJ201" s="15"/>
    </row>
    <row r="202" spans="2:166" ht="15" customHeight="1" x14ac:dyDescent="0.25">
      <c r="B202" s="88"/>
      <c r="C202" s="88"/>
      <c r="D202" s="115"/>
      <c r="E202" s="115"/>
      <c r="F202" s="115"/>
      <c r="G202" s="115"/>
      <c r="H202" s="115"/>
      <c r="I202" s="523"/>
      <c r="J202" s="523"/>
      <c r="K202" s="115"/>
      <c r="L202" s="524"/>
      <c r="M202" s="524"/>
      <c r="N202" s="524"/>
      <c r="O202" s="524"/>
      <c r="P202" s="524"/>
      <c r="Q202" s="524"/>
      <c r="R202" s="524"/>
      <c r="S202" s="525"/>
      <c r="T202" s="526"/>
      <c r="U202" s="115"/>
      <c r="V202" s="526"/>
      <c r="W202" s="115"/>
      <c r="X202" s="115"/>
      <c r="Y202" s="115"/>
      <c r="Z202" s="527"/>
      <c r="AA202" s="527"/>
      <c r="AB202" s="15"/>
      <c r="AC202" s="88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526"/>
      <c r="BL202" s="526"/>
      <c r="BM202" s="526"/>
      <c r="BN202" s="526"/>
      <c r="BO202" s="526"/>
      <c r="BP202" s="526"/>
      <c r="BQ202" s="526"/>
      <c r="BR202" s="526"/>
      <c r="BS202" s="526"/>
      <c r="BT202" s="526"/>
      <c r="BU202" s="526"/>
      <c r="BV202" s="526"/>
      <c r="BW202" s="526"/>
      <c r="BX202" s="526"/>
      <c r="BY202" s="526"/>
      <c r="BZ202" s="526"/>
      <c r="CA202" s="526"/>
      <c r="CB202" s="526"/>
      <c r="CC202" s="526"/>
      <c r="CD202" s="526"/>
      <c r="CE202" s="526"/>
      <c r="CF202" s="526"/>
      <c r="CG202" s="526"/>
      <c r="CH202" s="526"/>
      <c r="CI202" s="526"/>
      <c r="CJ202" s="526"/>
      <c r="CK202" s="526"/>
      <c r="CL202" s="526"/>
      <c r="CM202" s="526"/>
      <c r="CN202" s="526"/>
      <c r="CO202" s="526"/>
      <c r="CP202" s="15"/>
      <c r="CQ202" s="15"/>
      <c r="CR202" s="15"/>
      <c r="CS202" s="15"/>
      <c r="CT202" s="88"/>
      <c r="CU202" s="88"/>
      <c r="CV202" s="88"/>
      <c r="CW202" s="15"/>
      <c r="CX202" s="15"/>
      <c r="CY202" s="88"/>
      <c r="CZ202" s="88"/>
      <c r="DA202" s="88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88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15"/>
      <c r="FC202" s="15"/>
      <c r="FD202" s="15"/>
      <c r="FE202" s="15"/>
      <c r="FF202" s="15"/>
      <c r="FG202" s="15"/>
      <c r="FH202" s="15"/>
      <c r="FI202" s="15"/>
      <c r="FJ202" s="15"/>
    </row>
    <row r="203" spans="2:166" ht="15" customHeight="1" x14ac:dyDescent="0.25">
      <c r="B203" s="88"/>
      <c r="C203" s="88"/>
      <c r="D203" s="115"/>
      <c r="E203" s="115"/>
      <c r="F203" s="115"/>
      <c r="G203" s="115"/>
      <c r="H203" s="115"/>
      <c r="I203" s="523"/>
      <c r="J203" s="523"/>
      <c r="K203" s="115"/>
      <c r="L203" s="524"/>
      <c r="M203" s="524"/>
      <c r="N203" s="524"/>
      <c r="O203" s="524"/>
      <c r="P203" s="524"/>
      <c r="Q203" s="524"/>
      <c r="R203" s="524"/>
      <c r="S203" s="525"/>
      <c r="T203" s="526"/>
      <c r="U203" s="115"/>
      <c r="V203" s="526"/>
      <c r="W203" s="115"/>
      <c r="X203" s="115"/>
      <c r="Y203" s="115"/>
      <c r="Z203" s="527"/>
      <c r="AA203" s="527"/>
      <c r="AB203" s="15"/>
      <c r="AC203" s="88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526"/>
      <c r="BL203" s="526"/>
      <c r="BM203" s="526"/>
      <c r="BN203" s="526"/>
      <c r="BO203" s="526"/>
      <c r="BP203" s="526"/>
      <c r="BQ203" s="526"/>
      <c r="BR203" s="526"/>
      <c r="BS203" s="526"/>
      <c r="BT203" s="526"/>
      <c r="BU203" s="526"/>
      <c r="BV203" s="526"/>
      <c r="BW203" s="526"/>
      <c r="BX203" s="526"/>
      <c r="BY203" s="526"/>
      <c r="BZ203" s="526"/>
      <c r="CA203" s="526"/>
      <c r="CB203" s="526"/>
      <c r="CC203" s="526"/>
      <c r="CD203" s="526"/>
      <c r="CE203" s="526"/>
      <c r="CF203" s="526"/>
      <c r="CG203" s="526"/>
      <c r="CH203" s="526"/>
      <c r="CI203" s="526"/>
      <c r="CJ203" s="526"/>
      <c r="CK203" s="526"/>
      <c r="CL203" s="526"/>
      <c r="CM203" s="526"/>
      <c r="CN203" s="526"/>
      <c r="CO203" s="526"/>
      <c r="CP203" s="15"/>
      <c r="CQ203" s="15"/>
      <c r="CR203" s="15"/>
      <c r="CS203" s="15"/>
      <c r="CT203" s="88"/>
      <c r="CU203" s="88"/>
      <c r="CV203" s="88"/>
      <c r="CW203" s="15"/>
      <c r="CX203" s="15"/>
      <c r="CY203" s="88"/>
      <c r="CZ203" s="88"/>
      <c r="DA203" s="88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88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15"/>
      <c r="FC203" s="15"/>
      <c r="FD203" s="15"/>
      <c r="FE203" s="15"/>
      <c r="FF203" s="15"/>
      <c r="FG203" s="15"/>
      <c r="FH203" s="15"/>
      <c r="FI203" s="15"/>
      <c r="FJ203" s="15"/>
    </row>
    <row r="204" spans="2:166" ht="15" customHeight="1" x14ac:dyDescent="0.25">
      <c r="B204" s="88"/>
      <c r="C204" s="88"/>
      <c r="D204" s="115"/>
      <c r="E204" s="115"/>
      <c r="F204" s="115"/>
      <c r="G204" s="115"/>
      <c r="H204" s="115"/>
      <c r="I204" s="523"/>
      <c r="J204" s="523"/>
      <c r="K204" s="115"/>
      <c r="L204" s="524"/>
      <c r="M204" s="524"/>
      <c r="N204" s="524"/>
      <c r="O204" s="524"/>
      <c r="P204" s="524"/>
      <c r="Q204" s="524"/>
      <c r="R204" s="524"/>
      <c r="S204" s="525"/>
      <c r="T204" s="526"/>
      <c r="U204" s="115"/>
      <c r="V204" s="526"/>
      <c r="W204" s="115"/>
      <c r="X204" s="115"/>
      <c r="Y204" s="115"/>
      <c r="Z204" s="527"/>
      <c r="AA204" s="527"/>
      <c r="AB204" s="15"/>
      <c r="AC204" s="88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526"/>
      <c r="BL204" s="526"/>
      <c r="BM204" s="526"/>
      <c r="BN204" s="526"/>
      <c r="BO204" s="526"/>
      <c r="BP204" s="526"/>
      <c r="BQ204" s="526"/>
      <c r="BR204" s="526"/>
      <c r="BS204" s="526"/>
      <c r="BT204" s="526"/>
      <c r="BU204" s="526"/>
      <c r="BV204" s="526"/>
      <c r="BW204" s="526"/>
      <c r="BX204" s="526"/>
      <c r="BY204" s="526"/>
      <c r="BZ204" s="526"/>
      <c r="CA204" s="526"/>
      <c r="CB204" s="526"/>
      <c r="CC204" s="526"/>
      <c r="CD204" s="526"/>
      <c r="CE204" s="526"/>
      <c r="CF204" s="526"/>
      <c r="CG204" s="526"/>
      <c r="CH204" s="526"/>
      <c r="CI204" s="526"/>
      <c r="CJ204" s="526"/>
      <c r="CK204" s="526"/>
      <c r="CL204" s="526"/>
      <c r="CM204" s="526"/>
      <c r="CN204" s="526"/>
      <c r="CO204" s="526"/>
      <c r="CP204" s="15"/>
      <c r="CQ204" s="15"/>
      <c r="CR204" s="15"/>
      <c r="CS204" s="15"/>
      <c r="CT204" s="88"/>
      <c r="CU204" s="88"/>
      <c r="CV204" s="88"/>
      <c r="CW204" s="15"/>
      <c r="CX204" s="15"/>
      <c r="CY204" s="88"/>
      <c r="CZ204" s="88"/>
      <c r="DA204" s="88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88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/>
      <c r="FB204" s="15"/>
      <c r="FC204" s="15"/>
      <c r="FD204" s="15"/>
      <c r="FE204" s="15"/>
      <c r="FF204" s="15"/>
      <c r="FG204" s="15"/>
      <c r="FH204" s="15"/>
      <c r="FI204" s="15"/>
      <c r="FJ204" s="15"/>
    </row>
    <row r="205" spans="2:166" ht="15" customHeight="1" x14ac:dyDescent="0.25">
      <c r="B205" s="88"/>
      <c r="C205" s="88"/>
      <c r="D205" s="115"/>
      <c r="E205" s="115"/>
      <c r="F205" s="115"/>
      <c r="G205" s="115"/>
      <c r="H205" s="115"/>
      <c r="I205" s="523"/>
      <c r="J205" s="523"/>
      <c r="K205" s="115"/>
      <c r="L205" s="524"/>
      <c r="M205" s="524"/>
      <c r="N205" s="524"/>
      <c r="O205" s="524"/>
      <c r="P205" s="524"/>
      <c r="Q205" s="524"/>
      <c r="R205" s="524"/>
      <c r="S205" s="525"/>
      <c r="T205" s="526"/>
      <c r="U205" s="115"/>
      <c r="V205" s="526"/>
      <c r="W205" s="115"/>
      <c r="X205" s="115"/>
      <c r="Y205" s="115"/>
      <c r="Z205" s="527"/>
      <c r="AA205" s="527"/>
      <c r="AB205" s="15"/>
      <c r="AC205" s="88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526"/>
      <c r="BL205" s="526"/>
      <c r="BM205" s="526"/>
      <c r="BN205" s="526"/>
      <c r="BO205" s="526"/>
      <c r="BP205" s="526"/>
      <c r="BQ205" s="526"/>
      <c r="BR205" s="526"/>
      <c r="BS205" s="526"/>
      <c r="BT205" s="526"/>
      <c r="BU205" s="526"/>
      <c r="BV205" s="526"/>
      <c r="BW205" s="526"/>
      <c r="BX205" s="526"/>
      <c r="BY205" s="526"/>
      <c r="BZ205" s="526"/>
      <c r="CA205" s="526"/>
      <c r="CB205" s="526"/>
      <c r="CC205" s="526"/>
      <c r="CD205" s="526"/>
      <c r="CE205" s="526"/>
      <c r="CF205" s="526"/>
      <c r="CG205" s="526"/>
      <c r="CH205" s="526"/>
      <c r="CI205" s="526"/>
      <c r="CJ205" s="526"/>
      <c r="CK205" s="526"/>
      <c r="CL205" s="526"/>
      <c r="CM205" s="526"/>
      <c r="CN205" s="526"/>
      <c r="CO205" s="526"/>
      <c r="CP205" s="15"/>
      <c r="CQ205" s="15"/>
      <c r="CR205" s="15"/>
      <c r="CS205" s="15"/>
      <c r="CT205" s="88"/>
      <c r="CU205" s="88"/>
      <c r="CV205" s="88"/>
      <c r="CW205" s="15"/>
      <c r="CX205" s="15"/>
      <c r="CY205" s="88"/>
      <c r="CZ205" s="88"/>
      <c r="DA205" s="88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88"/>
      <c r="EQ205" s="88"/>
      <c r="ER205" s="88"/>
      <c r="ES205" s="88"/>
      <c r="ET205" s="88"/>
      <c r="EU205" s="88"/>
      <c r="EV205" s="88"/>
      <c r="EW205" s="88"/>
      <c r="EX205" s="88"/>
      <c r="EY205" s="88"/>
      <c r="EZ205" s="88"/>
      <c r="FA205" s="88"/>
      <c r="FB205" s="15"/>
      <c r="FC205" s="15"/>
      <c r="FD205" s="15"/>
      <c r="FE205" s="15"/>
      <c r="FF205" s="15"/>
      <c r="FG205" s="15"/>
      <c r="FH205" s="15"/>
      <c r="FI205" s="15"/>
      <c r="FJ205" s="15"/>
    </row>
    <row r="206" spans="2:166" ht="15" customHeight="1" x14ac:dyDescent="0.25">
      <c r="B206" s="88"/>
      <c r="C206" s="88"/>
      <c r="D206" s="115"/>
      <c r="E206" s="115"/>
      <c r="F206" s="115"/>
      <c r="G206" s="115"/>
      <c r="H206" s="115"/>
      <c r="I206" s="523"/>
      <c r="J206" s="523"/>
      <c r="K206" s="115"/>
      <c r="L206" s="524"/>
      <c r="M206" s="524"/>
      <c r="N206" s="524"/>
      <c r="O206" s="524"/>
      <c r="P206" s="524"/>
      <c r="Q206" s="524"/>
      <c r="R206" s="524"/>
      <c r="S206" s="525"/>
      <c r="T206" s="526"/>
      <c r="U206" s="115"/>
      <c r="V206" s="526"/>
      <c r="W206" s="115"/>
      <c r="X206" s="115"/>
      <c r="Y206" s="115"/>
      <c r="Z206" s="527"/>
      <c r="AA206" s="527"/>
      <c r="AB206" s="15"/>
      <c r="AC206" s="88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526"/>
      <c r="BL206" s="526"/>
      <c r="BM206" s="526"/>
      <c r="BN206" s="526"/>
      <c r="BO206" s="526"/>
      <c r="BP206" s="526"/>
      <c r="BQ206" s="526"/>
      <c r="BR206" s="526"/>
      <c r="BS206" s="526"/>
      <c r="BT206" s="526"/>
      <c r="BU206" s="526"/>
      <c r="BV206" s="526"/>
      <c r="BW206" s="526"/>
      <c r="BX206" s="526"/>
      <c r="BY206" s="526"/>
      <c r="BZ206" s="526"/>
      <c r="CA206" s="526"/>
      <c r="CB206" s="526"/>
      <c r="CC206" s="526"/>
      <c r="CD206" s="526"/>
      <c r="CE206" s="526"/>
      <c r="CF206" s="526"/>
      <c r="CG206" s="526"/>
      <c r="CH206" s="526"/>
      <c r="CI206" s="526"/>
      <c r="CJ206" s="526"/>
      <c r="CK206" s="526"/>
      <c r="CL206" s="526"/>
      <c r="CM206" s="526"/>
      <c r="CN206" s="526"/>
      <c r="CO206" s="526"/>
      <c r="CP206" s="15"/>
      <c r="CQ206" s="15"/>
      <c r="CR206" s="15"/>
      <c r="CS206" s="15"/>
      <c r="CT206" s="88"/>
      <c r="CU206" s="88"/>
      <c r="CV206" s="88"/>
      <c r="CW206" s="15"/>
      <c r="CX206" s="15"/>
      <c r="CY206" s="88"/>
      <c r="CZ206" s="88"/>
      <c r="DA206" s="88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88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/>
      <c r="FB206" s="15"/>
      <c r="FC206" s="15"/>
      <c r="FD206" s="15"/>
      <c r="FE206" s="15"/>
      <c r="FF206" s="15"/>
      <c r="FG206" s="15"/>
      <c r="FH206" s="15"/>
      <c r="FI206" s="15"/>
      <c r="FJ206" s="15"/>
    </row>
    <row r="207" spans="2:166" ht="15" customHeight="1" x14ac:dyDescent="0.25">
      <c r="B207" s="88"/>
      <c r="C207" s="88"/>
      <c r="D207" s="115"/>
      <c r="E207" s="115"/>
      <c r="F207" s="115"/>
      <c r="G207" s="115"/>
      <c r="H207" s="115"/>
      <c r="I207" s="523"/>
      <c r="J207" s="523"/>
      <c r="K207" s="115"/>
      <c r="L207" s="524"/>
      <c r="M207" s="524"/>
      <c r="N207" s="524"/>
      <c r="O207" s="524"/>
      <c r="P207" s="524"/>
      <c r="Q207" s="524"/>
      <c r="R207" s="524"/>
      <c r="S207" s="525"/>
      <c r="T207" s="526"/>
      <c r="U207" s="115"/>
      <c r="V207" s="526"/>
      <c r="W207" s="115"/>
      <c r="X207" s="115"/>
      <c r="Y207" s="115"/>
      <c r="Z207" s="527"/>
      <c r="AA207" s="527"/>
      <c r="AB207" s="15"/>
      <c r="AC207" s="88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526"/>
      <c r="BL207" s="526"/>
      <c r="BM207" s="526"/>
      <c r="BN207" s="526"/>
      <c r="BO207" s="526"/>
      <c r="BP207" s="526"/>
      <c r="BQ207" s="526"/>
      <c r="BR207" s="526"/>
      <c r="BS207" s="526"/>
      <c r="BT207" s="526"/>
      <c r="BU207" s="526"/>
      <c r="BV207" s="526"/>
      <c r="BW207" s="526"/>
      <c r="BX207" s="526"/>
      <c r="BY207" s="526"/>
      <c r="BZ207" s="526"/>
      <c r="CA207" s="526"/>
      <c r="CB207" s="526"/>
      <c r="CC207" s="526"/>
      <c r="CD207" s="526"/>
      <c r="CE207" s="526"/>
      <c r="CF207" s="526"/>
      <c r="CG207" s="526"/>
      <c r="CH207" s="526"/>
      <c r="CI207" s="526"/>
      <c r="CJ207" s="526"/>
      <c r="CK207" s="526"/>
      <c r="CL207" s="526"/>
      <c r="CM207" s="526"/>
      <c r="CN207" s="526"/>
      <c r="CO207" s="526"/>
      <c r="CP207" s="15"/>
      <c r="CQ207" s="15"/>
      <c r="CR207" s="15"/>
      <c r="CS207" s="15"/>
      <c r="CT207" s="88"/>
      <c r="CU207" s="88"/>
      <c r="CV207" s="88"/>
      <c r="CW207" s="15"/>
      <c r="CX207" s="15"/>
      <c r="CY207" s="88"/>
      <c r="CZ207" s="88"/>
      <c r="DA207" s="88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88"/>
      <c r="EQ207" s="88"/>
      <c r="ER207" s="88"/>
      <c r="ES207" s="88"/>
      <c r="ET207" s="88"/>
      <c r="EU207" s="88"/>
      <c r="EV207" s="88"/>
      <c r="EW207" s="88"/>
      <c r="EX207" s="88"/>
      <c r="EY207" s="88"/>
      <c r="EZ207" s="88"/>
      <c r="FA207" s="88"/>
      <c r="FB207" s="15"/>
      <c r="FC207" s="15"/>
      <c r="FD207" s="15"/>
      <c r="FE207" s="15"/>
      <c r="FF207" s="15"/>
      <c r="FG207" s="15"/>
      <c r="FH207" s="15"/>
      <c r="FI207" s="15"/>
      <c r="FJ207" s="15"/>
    </row>
    <row r="208" spans="2:166" ht="15" customHeight="1" x14ac:dyDescent="0.25">
      <c r="B208" s="88"/>
      <c r="C208" s="88"/>
      <c r="D208" s="115"/>
      <c r="E208" s="115"/>
      <c r="F208" s="115"/>
      <c r="G208" s="115"/>
      <c r="H208" s="115"/>
      <c r="I208" s="523"/>
      <c r="J208" s="523"/>
      <c r="K208" s="115"/>
      <c r="L208" s="524"/>
      <c r="M208" s="524"/>
      <c r="N208" s="524"/>
      <c r="O208" s="524"/>
      <c r="P208" s="524"/>
      <c r="Q208" s="524"/>
      <c r="R208" s="524"/>
      <c r="S208" s="525"/>
      <c r="T208" s="526"/>
      <c r="U208" s="115"/>
      <c r="V208" s="526"/>
      <c r="W208" s="115"/>
      <c r="X208" s="115"/>
      <c r="Y208" s="115"/>
      <c r="Z208" s="527"/>
      <c r="AA208" s="527"/>
      <c r="AB208" s="15"/>
      <c r="AC208" s="88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526"/>
      <c r="BL208" s="526"/>
      <c r="BM208" s="526"/>
      <c r="BN208" s="526"/>
      <c r="BO208" s="526"/>
      <c r="BP208" s="526"/>
      <c r="BQ208" s="526"/>
      <c r="BR208" s="526"/>
      <c r="BS208" s="526"/>
      <c r="BT208" s="526"/>
      <c r="BU208" s="526"/>
      <c r="BV208" s="526"/>
      <c r="BW208" s="526"/>
      <c r="BX208" s="526"/>
      <c r="BY208" s="526"/>
      <c r="BZ208" s="526"/>
      <c r="CA208" s="526"/>
      <c r="CB208" s="526"/>
      <c r="CC208" s="526"/>
      <c r="CD208" s="526"/>
      <c r="CE208" s="526"/>
      <c r="CF208" s="526"/>
      <c r="CG208" s="526"/>
      <c r="CH208" s="526"/>
      <c r="CI208" s="526"/>
      <c r="CJ208" s="526"/>
      <c r="CK208" s="526"/>
      <c r="CL208" s="526"/>
      <c r="CM208" s="526"/>
      <c r="CN208" s="526"/>
      <c r="CO208" s="526"/>
      <c r="CP208" s="15"/>
      <c r="CQ208" s="15"/>
      <c r="CR208" s="15"/>
      <c r="CS208" s="15"/>
      <c r="CT208" s="88"/>
      <c r="CU208" s="88"/>
      <c r="CV208" s="88"/>
      <c r="CW208" s="15"/>
      <c r="CX208" s="15"/>
      <c r="CY208" s="88"/>
      <c r="CZ208" s="88"/>
      <c r="DA208" s="88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88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/>
      <c r="FB208" s="15"/>
      <c r="FC208" s="15"/>
      <c r="FD208" s="15"/>
      <c r="FE208" s="15"/>
      <c r="FF208" s="15"/>
      <c r="FG208" s="15"/>
      <c r="FH208" s="15"/>
      <c r="FI208" s="15"/>
      <c r="FJ208" s="15"/>
    </row>
    <row r="209" spans="2:166" ht="15" customHeight="1" x14ac:dyDescent="0.25">
      <c r="B209" s="88"/>
      <c r="C209" s="88"/>
      <c r="D209" s="115"/>
      <c r="E209" s="115"/>
      <c r="F209" s="115"/>
      <c r="G209" s="115"/>
      <c r="H209" s="115"/>
      <c r="I209" s="523"/>
      <c r="J209" s="523"/>
      <c r="K209" s="115"/>
      <c r="L209" s="524"/>
      <c r="M209" s="524"/>
      <c r="N209" s="524"/>
      <c r="O209" s="524"/>
      <c r="P209" s="524"/>
      <c r="Q209" s="524"/>
      <c r="R209" s="524"/>
      <c r="S209" s="525"/>
      <c r="T209" s="526"/>
      <c r="U209" s="115"/>
      <c r="V209" s="526"/>
      <c r="W209" s="115"/>
      <c r="X209" s="115"/>
      <c r="Y209" s="115"/>
      <c r="Z209" s="527"/>
      <c r="AA209" s="527"/>
      <c r="AB209" s="15"/>
      <c r="AC209" s="88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526"/>
      <c r="BL209" s="526"/>
      <c r="BM209" s="526"/>
      <c r="BN209" s="526"/>
      <c r="BO209" s="526"/>
      <c r="BP209" s="526"/>
      <c r="BQ209" s="526"/>
      <c r="BR209" s="526"/>
      <c r="BS209" s="526"/>
      <c r="BT209" s="526"/>
      <c r="BU209" s="526"/>
      <c r="BV209" s="526"/>
      <c r="BW209" s="526"/>
      <c r="BX209" s="526"/>
      <c r="BY209" s="526"/>
      <c r="BZ209" s="526"/>
      <c r="CA209" s="526"/>
      <c r="CB209" s="526"/>
      <c r="CC209" s="526"/>
      <c r="CD209" s="526"/>
      <c r="CE209" s="526"/>
      <c r="CF209" s="526"/>
      <c r="CG209" s="526"/>
      <c r="CH209" s="526"/>
      <c r="CI209" s="526"/>
      <c r="CJ209" s="526"/>
      <c r="CK209" s="526"/>
      <c r="CL209" s="526"/>
      <c r="CM209" s="526"/>
      <c r="CN209" s="526"/>
      <c r="CO209" s="526"/>
      <c r="CP209" s="15"/>
      <c r="CQ209" s="15"/>
      <c r="CR209" s="15"/>
      <c r="CS209" s="15"/>
      <c r="CT209" s="88"/>
      <c r="CU209" s="88"/>
      <c r="CV209" s="88"/>
      <c r="CW209" s="15"/>
      <c r="CX209" s="15"/>
      <c r="CY209" s="88"/>
      <c r="CZ209" s="88"/>
      <c r="DA209" s="88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88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15"/>
      <c r="FC209" s="15"/>
      <c r="FD209" s="15"/>
      <c r="FE209" s="15"/>
      <c r="FF209" s="15"/>
      <c r="FG209" s="15"/>
      <c r="FH209" s="15"/>
      <c r="FI209" s="15"/>
      <c r="FJ209" s="15"/>
    </row>
    <row r="210" spans="2:166" ht="15" customHeight="1" x14ac:dyDescent="0.25">
      <c r="B210" s="88"/>
      <c r="C210" s="88"/>
      <c r="D210" s="115"/>
      <c r="E210" s="115"/>
      <c r="F210" s="115"/>
      <c r="G210" s="115"/>
      <c r="H210" s="115"/>
      <c r="I210" s="523"/>
      <c r="J210" s="523"/>
      <c r="K210" s="115"/>
      <c r="L210" s="524"/>
      <c r="M210" s="524"/>
      <c r="N210" s="524"/>
      <c r="O210" s="524"/>
      <c r="P210" s="524"/>
      <c r="Q210" s="524"/>
      <c r="R210" s="524"/>
      <c r="S210" s="525"/>
      <c r="T210" s="526"/>
      <c r="U210" s="115"/>
      <c r="V210" s="526"/>
      <c r="W210" s="115"/>
      <c r="X210" s="115"/>
      <c r="Y210" s="115"/>
      <c r="Z210" s="527"/>
      <c r="AA210" s="527"/>
      <c r="AB210" s="15"/>
      <c r="AC210" s="88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526"/>
      <c r="BL210" s="526"/>
      <c r="BM210" s="526"/>
      <c r="BN210" s="526"/>
      <c r="BO210" s="526"/>
      <c r="BP210" s="526"/>
      <c r="BQ210" s="526"/>
      <c r="BR210" s="526"/>
      <c r="BS210" s="526"/>
      <c r="BT210" s="526"/>
      <c r="BU210" s="526"/>
      <c r="BV210" s="526"/>
      <c r="BW210" s="526"/>
      <c r="BX210" s="526"/>
      <c r="BY210" s="526"/>
      <c r="BZ210" s="526"/>
      <c r="CA210" s="526"/>
      <c r="CB210" s="526"/>
      <c r="CC210" s="526"/>
      <c r="CD210" s="526"/>
      <c r="CE210" s="526"/>
      <c r="CF210" s="526"/>
      <c r="CG210" s="526"/>
      <c r="CH210" s="526"/>
      <c r="CI210" s="526"/>
      <c r="CJ210" s="526"/>
      <c r="CK210" s="526"/>
      <c r="CL210" s="526"/>
      <c r="CM210" s="526"/>
      <c r="CN210" s="526"/>
      <c r="CO210" s="526"/>
      <c r="CP210" s="15"/>
      <c r="CQ210" s="15"/>
      <c r="CR210" s="15"/>
      <c r="CS210" s="15"/>
      <c r="CT210" s="88"/>
      <c r="CU210" s="88"/>
      <c r="CV210" s="88"/>
      <c r="CW210" s="15"/>
      <c r="CX210" s="15"/>
      <c r="CY210" s="88"/>
      <c r="CZ210" s="88"/>
      <c r="DA210" s="88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88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15"/>
      <c r="FC210" s="15"/>
      <c r="FD210" s="15"/>
      <c r="FE210" s="15"/>
      <c r="FF210" s="15"/>
      <c r="FG210" s="15"/>
      <c r="FH210" s="15"/>
      <c r="FI210" s="15"/>
      <c r="FJ210" s="15"/>
    </row>
    <row r="211" spans="2:166" ht="15" customHeight="1" x14ac:dyDescent="0.25">
      <c r="B211" s="88"/>
      <c r="C211" s="88"/>
      <c r="D211" s="115"/>
      <c r="E211" s="115"/>
      <c r="F211" s="115"/>
      <c r="G211" s="115"/>
      <c r="H211" s="115"/>
      <c r="I211" s="523"/>
      <c r="J211" s="523"/>
      <c r="K211" s="115"/>
      <c r="L211" s="524"/>
      <c r="M211" s="524"/>
      <c r="N211" s="524"/>
      <c r="O211" s="524"/>
      <c r="P211" s="524"/>
      <c r="Q211" s="524"/>
      <c r="R211" s="524"/>
      <c r="S211" s="525"/>
      <c r="T211" s="526"/>
      <c r="U211" s="115"/>
      <c r="V211" s="526"/>
      <c r="W211" s="115"/>
      <c r="X211" s="115"/>
      <c r="Y211" s="115"/>
      <c r="Z211" s="527"/>
      <c r="AA211" s="527"/>
      <c r="AB211" s="15"/>
      <c r="AC211" s="88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  <c r="BH211" s="115"/>
      <c r="BI211" s="115"/>
      <c r="BJ211" s="115"/>
      <c r="BK211" s="526"/>
      <c r="BL211" s="526"/>
      <c r="BM211" s="526"/>
      <c r="BN211" s="526"/>
      <c r="BO211" s="526"/>
      <c r="BP211" s="526"/>
      <c r="BQ211" s="526"/>
      <c r="BR211" s="526"/>
      <c r="BS211" s="526"/>
      <c r="BT211" s="526"/>
      <c r="BU211" s="526"/>
      <c r="BV211" s="526"/>
      <c r="BW211" s="526"/>
      <c r="BX211" s="526"/>
      <c r="BY211" s="526"/>
      <c r="BZ211" s="526"/>
      <c r="CA211" s="526"/>
      <c r="CB211" s="526"/>
      <c r="CC211" s="526"/>
      <c r="CD211" s="526"/>
      <c r="CE211" s="526"/>
      <c r="CF211" s="526"/>
      <c r="CG211" s="526"/>
      <c r="CH211" s="526"/>
      <c r="CI211" s="526"/>
      <c r="CJ211" s="526"/>
      <c r="CK211" s="526"/>
      <c r="CL211" s="526"/>
      <c r="CM211" s="526"/>
      <c r="CN211" s="526"/>
      <c r="CO211" s="526"/>
      <c r="CP211" s="15"/>
      <c r="CQ211" s="15"/>
      <c r="CR211" s="15"/>
      <c r="CS211" s="15"/>
      <c r="CT211" s="88"/>
      <c r="CU211" s="88"/>
      <c r="CV211" s="88"/>
      <c r="CW211" s="15"/>
      <c r="CX211" s="15"/>
      <c r="CY211" s="88"/>
      <c r="CZ211" s="88"/>
      <c r="DA211" s="88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88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15"/>
      <c r="FC211" s="15"/>
      <c r="FD211" s="15"/>
      <c r="FE211" s="15"/>
      <c r="FF211" s="15"/>
      <c r="FG211" s="15"/>
      <c r="FH211" s="15"/>
      <c r="FI211" s="15"/>
      <c r="FJ211" s="15"/>
    </row>
    <row r="212" spans="2:166" ht="15" customHeight="1" x14ac:dyDescent="0.25">
      <c r="B212" s="88"/>
      <c r="C212" s="88"/>
      <c r="D212" s="115"/>
      <c r="E212" s="115"/>
      <c r="F212" s="115"/>
      <c r="G212" s="115"/>
      <c r="H212" s="115"/>
      <c r="I212" s="523"/>
      <c r="J212" s="523"/>
      <c r="K212" s="115"/>
      <c r="L212" s="524"/>
      <c r="M212" s="524"/>
      <c r="N212" s="524"/>
      <c r="O212" s="524"/>
      <c r="P212" s="524"/>
      <c r="Q212" s="524"/>
      <c r="R212" s="524"/>
      <c r="S212" s="525"/>
      <c r="T212" s="526"/>
      <c r="U212" s="115"/>
      <c r="V212" s="526"/>
      <c r="W212" s="115"/>
      <c r="X212" s="115"/>
      <c r="Y212" s="115"/>
      <c r="Z212" s="527"/>
      <c r="AA212" s="527"/>
      <c r="AB212" s="15"/>
      <c r="AC212" s="88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  <c r="BH212" s="115"/>
      <c r="BI212" s="115"/>
      <c r="BJ212" s="115"/>
      <c r="BK212" s="526"/>
      <c r="BL212" s="526"/>
      <c r="BM212" s="526"/>
      <c r="BN212" s="526"/>
      <c r="BO212" s="526"/>
      <c r="BP212" s="526"/>
      <c r="BQ212" s="526"/>
      <c r="BR212" s="526"/>
      <c r="BS212" s="526"/>
      <c r="BT212" s="526"/>
      <c r="BU212" s="526"/>
      <c r="BV212" s="526"/>
      <c r="BW212" s="526"/>
      <c r="BX212" s="526"/>
      <c r="BY212" s="526"/>
      <c r="BZ212" s="526"/>
      <c r="CA212" s="526"/>
      <c r="CB212" s="526"/>
      <c r="CC212" s="526"/>
      <c r="CD212" s="526"/>
      <c r="CE212" s="526"/>
      <c r="CF212" s="526"/>
      <c r="CG212" s="526"/>
      <c r="CH212" s="526"/>
      <c r="CI212" s="526"/>
      <c r="CJ212" s="526"/>
      <c r="CK212" s="526"/>
      <c r="CL212" s="526"/>
      <c r="CM212" s="526"/>
      <c r="CN212" s="526"/>
      <c r="CO212" s="526"/>
      <c r="CP212" s="15"/>
      <c r="CQ212" s="15"/>
      <c r="CR212" s="15"/>
      <c r="CS212" s="15"/>
      <c r="CT212" s="88"/>
      <c r="CU212" s="88"/>
      <c r="CV212" s="88"/>
      <c r="CW212" s="15"/>
      <c r="CX212" s="15"/>
      <c r="CY212" s="88"/>
      <c r="CZ212" s="88"/>
      <c r="DA212" s="88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88"/>
      <c r="EQ212" s="88"/>
      <c r="ER212" s="88"/>
      <c r="ES212" s="88"/>
      <c r="ET212" s="88"/>
      <c r="EU212" s="88"/>
      <c r="EV212" s="88"/>
      <c r="EW212" s="88"/>
      <c r="EX212" s="88"/>
      <c r="EY212" s="88"/>
      <c r="EZ212" s="88"/>
      <c r="FA212" s="88"/>
      <c r="FB212" s="15"/>
      <c r="FC212" s="15"/>
      <c r="FD212" s="15"/>
      <c r="FE212" s="15"/>
      <c r="FF212" s="15"/>
      <c r="FG212" s="15"/>
      <c r="FH212" s="15"/>
      <c r="FI212" s="15"/>
      <c r="FJ212" s="15"/>
    </row>
    <row r="213" spans="2:166" ht="15" customHeight="1" x14ac:dyDescent="0.25">
      <c r="B213" s="88"/>
      <c r="C213" s="88"/>
      <c r="D213" s="115"/>
      <c r="E213" s="115"/>
      <c r="F213" s="115"/>
      <c r="G213" s="115"/>
      <c r="H213" s="115"/>
      <c r="I213" s="523"/>
      <c r="J213" s="523"/>
      <c r="K213" s="115"/>
      <c r="L213" s="524"/>
      <c r="M213" s="524"/>
      <c r="N213" s="524"/>
      <c r="O213" s="524"/>
      <c r="P213" s="524"/>
      <c r="Q213" s="524"/>
      <c r="R213" s="524"/>
      <c r="S213" s="525"/>
      <c r="T213" s="526"/>
      <c r="U213" s="115"/>
      <c r="V213" s="526"/>
      <c r="W213" s="115"/>
      <c r="X213" s="115"/>
      <c r="Y213" s="115"/>
      <c r="Z213" s="527"/>
      <c r="AA213" s="527"/>
      <c r="AB213" s="15"/>
      <c r="AC213" s="88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  <c r="BG213" s="115"/>
      <c r="BH213" s="115"/>
      <c r="BI213" s="115"/>
      <c r="BJ213" s="115"/>
      <c r="BK213" s="526"/>
      <c r="BL213" s="526"/>
      <c r="BM213" s="526"/>
      <c r="BN213" s="526"/>
      <c r="BO213" s="526"/>
      <c r="BP213" s="526"/>
      <c r="BQ213" s="526"/>
      <c r="BR213" s="526"/>
      <c r="BS213" s="526"/>
      <c r="BT213" s="526"/>
      <c r="BU213" s="526"/>
      <c r="BV213" s="526"/>
      <c r="BW213" s="526"/>
      <c r="BX213" s="526"/>
      <c r="BY213" s="526"/>
      <c r="BZ213" s="526"/>
      <c r="CA213" s="526"/>
      <c r="CB213" s="526"/>
      <c r="CC213" s="526"/>
      <c r="CD213" s="526"/>
      <c r="CE213" s="526"/>
      <c r="CF213" s="526"/>
      <c r="CG213" s="526"/>
      <c r="CH213" s="526"/>
      <c r="CI213" s="526"/>
      <c r="CJ213" s="526"/>
      <c r="CK213" s="526"/>
      <c r="CL213" s="526"/>
      <c r="CM213" s="526"/>
      <c r="CN213" s="526"/>
      <c r="CO213" s="526"/>
      <c r="CP213" s="15"/>
      <c r="CQ213" s="15"/>
      <c r="CR213" s="15"/>
      <c r="CS213" s="15"/>
      <c r="CT213" s="88"/>
      <c r="CU213" s="88"/>
      <c r="CV213" s="88"/>
      <c r="CW213" s="15"/>
      <c r="CX213" s="15"/>
      <c r="CY213" s="88"/>
      <c r="CZ213" s="88"/>
      <c r="DA213" s="88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88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15"/>
      <c r="FC213" s="15"/>
      <c r="FD213" s="15"/>
      <c r="FE213" s="15"/>
      <c r="FF213" s="15"/>
      <c r="FG213" s="15"/>
      <c r="FH213" s="15"/>
      <c r="FI213" s="15"/>
      <c r="FJ213" s="15"/>
    </row>
    <row r="214" spans="2:166" ht="15" customHeight="1" x14ac:dyDescent="0.25">
      <c r="B214" s="88"/>
      <c r="C214" s="88"/>
      <c r="D214" s="115"/>
      <c r="E214" s="115"/>
      <c r="F214" s="115"/>
      <c r="G214" s="115"/>
      <c r="H214" s="115"/>
      <c r="I214" s="523"/>
      <c r="J214" s="523"/>
      <c r="K214" s="115"/>
      <c r="L214" s="524"/>
      <c r="M214" s="524"/>
      <c r="N214" s="524"/>
      <c r="O214" s="524"/>
      <c r="P214" s="524"/>
      <c r="Q214" s="524"/>
      <c r="R214" s="524"/>
      <c r="S214" s="525"/>
      <c r="T214" s="526"/>
      <c r="U214" s="115"/>
      <c r="V214" s="526"/>
      <c r="W214" s="115"/>
      <c r="X214" s="115"/>
      <c r="Y214" s="115"/>
      <c r="Z214" s="527"/>
      <c r="AA214" s="527"/>
      <c r="AB214" s="15"/>
      <c r="AC214" s="88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526"/>
      <c r="BL214" s="526"/>
      <c r="BM214" s="526"/>
      <c r="BN214" s="526"/>
      <c r="BO214" s="526"/>
      <c r="BP214" s="526"/>
      <c r="BQ214" s="526"/>
      <c r="BR214" s="526"/>
      <c r="BS214" s="526"/>
      <c r="BT214" s="526"/>
      <c r="BU214" s="526"/>
      <c r="BV214" s="526"/>
      <c r="BW214" s="526"/>
      <c r="BX214" s="526"/>
      <c r="BY214" s="526"/>
      <c r="BZ214" s="526"/>
      <c r="CA214" s="526"/>
      <c r="CB214" s="526"/>
      <c r="CC214" s="526"/>
      <c r="CD214" s="526"/>
      <c r="CE214" s="526"/>
      <c r="CF214" s="526"/>
      <c r="CG214" s="526"/>
      <c r="CH214" s="526"/>
      <c r="CI214" s="526"/>
      <c r="CJ214" s="526"/>
      <c r="CK214" s="526"/>
      <c r="CL214" s="526"/>
      <c r="CM214" s="526"/>
      <c r="CN214" s="526"/>
      <c r="CO214" s="526"/>
      <c r="CP214" s="15"/>
      <c r="CQ214" s="15"/>
      <c r="CR214" s="15"/>
      <c r="CS214" s="15"/>
      <c r="CT214" s="88"/>
      <c r="CU214" s="88"/>
      <c r="CV214" s="88"/>
      <c r="CW214" s="15"/>
      <c r="CX214" s="15"/>
      <c r="CY214" s="88"/>
      <c r="CZ214" s="88"/>
      <c r="DA214" s="88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88"/>
      <c r="EQ214" s="88"/>
      <c r="ER214" s="88"/>
      <c r="ES214" s="88"/>
      <c r="ET214" s="88"/>
      <c r="EU214" s="88"/>
      <c r="EV214" s="88"/>
      <c r="EW214" s="88"/>
      <c r="EX214" s="88"/>
      <c r="EY214" s="88"/>
      <c r="EZ214" s="88"/>
      <c r="FA214" s="88"/>
      <c r="FB214" s="15"/>
      <c r="FC214" s="15"/>
      <c r="FD214" s="15"/>
      <c r="FE214" s="15"/>
      <c r="FF214" s="15"/>
      <c r="FG214" s="15"/>
      <c r="FH214" s="15"/>
      <c r="FI214" s="15"/>
      <c r="FJ214" s="15"/>
    </row>
    <row r="215" spans="2:166" ht="15" customHeight="1" x14ac:dyDescent="0.25">
      <c r="B215" s="88"/>
      <c r="C215" s="88"/>
      <c r="D215" s="115"/>
      <c r="E215" s="115"/>
      <c r="F215" s="115"/>
      <c r="G215" s="115"/>
      <c r="H215" s="115"/>
      <c r="I215" s="523"/>
      <c r="J215" s="523"/>
      <c r="K215" s="115"/>
      <c r="L215" s="524"/>
      <c r="M215" s="524"/>
      <c r="N215" s="524"/>
      <c r="O215" s="524"/>
      <c r="P215" s="524"/>
      <c r="Q215" s="524"/>
      <c r="R215" s="524"/>
      <c r="S215" s="525"/>
      <c r="T215" s="526"/>
      <c r="U215" s="115"/>
      <c r="V215" s="526"/>
      <c r="W215" s="115"/>
      <c r="X215" s="115"/>
      <c r="Y215" s="115"/>
      <c r="Z215" s="527"/>
      <c r="AA215" s="527"/>
      <c r="AB215" s="15"/>
      <c r="AC215" s="88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  <c r="BH215" s="115"/>
      <c r="BI215" s="115"/>
      <c r="BJ215" s="115"/>
      <c r="BK215" s="526"/>
      <c r="BL215" s="526"/>
      <c r="BM215" s="526"/>
      <c r="BN215" s="526"/>
      <c r="BO215" s="526"/>
      <c r="BP215" s="526"/>
      <c r="BQ215" s="526"/>
      <c r="BR215" s="526"/>
      <c r="BS215" s="526"/>
      <c r="BT215" s="526"/>
      <c r="BU215" s="526"/>
      <c r="BV215" s="526"/>
      <c r="BW215" s="526"/>
      <c r="BX215" s="526"/>
      <c r="BY215" s="526"/>
      <c r="BZ215" s="526"/>
      <c r="CA215" s="526"/>
      <c r="CB215" s="526"/>
      <c r="CC215" s="526"/>
      <c r="CD215" s="526"/>
      <c r="CE215" s="526"/>
      <c r="CF215" s="526"/>
      <c r="CG215" s="526"/>
      <c r="CH215" s="526"/>
      <c r="CI215" s="526"/>
      <c r="CJ215" s="526"/>
      <c r="CK215" s="526"/>
      <c r="CL215" s="526"/>
      <c r="CM215" s="526"/>
      <c r="CN215" s="526"/>
      <c r="CO215" s="526"/>
      <c r="CP215" s="15"/>
      <c r="CQ215" s="15"/>
      <c r="CR215" s="15"/>
      <c r="CS215" s="15"/>
      <c r="CT215" s="88"/>
      <c r="CU215" s="88"/>
      <c r="CV215" s="88"/>
      <c r="CW215" s="15"/>
      <c r="CX215" s="15"/>
      <c r="CY215" s="88"/>
      <c r="CZ215" s="88"/>
      <c r="DA215" s="88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88"/>
      <c r="EQ215" s="88"/>
      <c r="ER215" s="88"/>
      <c r="ES215" s="88"/>
      <c r="ET215" s="88"/>
      <c r="EU215" s="88"/>
      <c r="EV215" s="88"/>
      <c r="EW215" s="88"/>
      <c r="EX215" s="88"/>
      <c r="EY215" s="88"/>
      <c r="EZ215" s="88"/>
      <c r="FA215" s="88"/>
      <c r="FB215" s="15"/>
      <c r="FC215" s="15"/>
      <c r="FD215" s="15"/>
      <c r="FE215" s="15"/>
      <c r="FF215" s="15"/>
      <c r="FG215" s="15"/>
      <c r="FH215" s="15"/>
      <c r="FI215" s="15"/>
      <c r="FJ215" s="15"/>
    </row>
    <row r="216" spans="2:166" ht="15" customHeight="1" x14ac:dyDescent="0.25">
      <c r="B216" s="88"/>
      <c r="C216" s="88"/>
      <c r="D216" s="115"/>
      <c r="E216" s="115"/>
      <c r="F216" s="115"/>
      <c r="G216" s="115"/>
      <c r="H216" s="115"/>
      <c r="I216" s="523"/>
      <c r="J216" s="523"/>
      <c r="K216" s="115"/>
      <c r="L216" s="524"/>
      <c r="M216" s="524"/>
      <c r="N216" s="524"/>
      <c r="O216" s="524"/>
      <c r="P216" s="524"/>
      <c r="Q216" s="524"/>
      <c r="R216" s="524"/>
      <c r="S216" s="525"/>
      <c r="T216" s="526"/>
      <c r="U216" s="115"/>
      <c r="V216" s="526"/>
      <c r="W216" s="115"/>
      <c r="X216" s="115"/>
      <c r="Y216" s="115"/>
      <c r="Z216" s="527"/>
      <c r="AA216" s="527"/>
      <c r="AB216" s="15"/>
      <c r="AC216" s="88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526"/>
      <c r="BL216" s="526"/>
      <c r="BM216" s="526"/>
      <c r="BN216" s="526"/>
      <c r="BO216" s="526"/>
      <c r="BP216" s="526"/>
      <c r="BQ216" s="526"/>
      <c r="BR216" s="526"/>
      <c r="BS216" s="526"/>
      <c r="BT216" s="526"/>
      <c r="BU216" s="526"/>
      <c r="BV216" s="526"/>
      <c r="BW216" s="526"/>
      <c r="BX216" s="526"/>
      <c r="BY216" s="526"/>
      <c r="BZ216" s="526"/>
      <c r="CA216" s="526"/>
      <c r="CB216" s="526"/>
      <c r="CC216" s="526"/>
      <c r="CD216" s="526"/>
      <c r="CE216" s="526"/>
      <c r="CF216" s="526"/>
      <c r="CG216" s="526"/>
      <c r="CH216" s="526"/>
      <c r="CI216" s="526"/>
      <c r="CJ216" s="526"/>
      <c r="CK216" s="526"/>
      <c r="CL216" s="526"/>
      <c r="CM216" s="526"/>
      <c r="CN216" s="526"/>
      <c r="CO216" s="526"/>
      <c r="CP216" s="15"/>
      <c r="CQ216" s="15"/>
      <c r="CR216" s="15"/>
      <c r="CS216" s="15"/>
      <c r="CT216" s="88"/>
      <c r="CU216" s="88"/>
      <c r="CV216" s="88"/>
      <c r="CW216" s="15"/>
      <c r="CX216" s="15"/>
      <c r="CY216" s="88"/>
      <c r="CZ216" s="88"/>
      <c r="DA216" s="88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88"/>
      <c r="EQ216" s="88"/>
      <c r="ER216" s="88"/>
      <c r="ES216" s="88"/>
      <c r="ET216" s="88"/>
      <c r="EU216" s="88"/>
      <c r="EV216" s="88"/>
      <c r="EW216" s="88"/>
      <c r="EX216" s="88"/>
      <c r="EY216" s="88"/>
      <c r="EZ216" s="88"/>
      <c r="FA216" s="88"/>
      <c r="FB216" s="15"/>
      <c r="FC216" s="15"/>
      <c r="FD216" s="15"/>
      <c r="FE216" s="15"/>
      <c r="FF216" s="15"/>
      <c r="FG216" s="15"/>
      <c r="FH216" s="15"/>
      <c r="FI216" s="15"/>
      <c r="FJ216" s="15"/>
    </row>
    <row r="217" spans="2:166" ht="15" customHeight="1" x14ac:dyDescent="0.25">
      <c r="B217" s="88"/>
      <c r="C217" s="88"/>
      <c r="D217" s="115"/>
      <c r="E217" s="115"/>
      <c r="F217" s="115"/>
      <c r="G217" s="115"/>
      <c r="H217" s="115"/>
      <c r="I217" s="523"/>
      <c r="J217" s="523"/>
      <c r="K217" s="115"/>
      <c r="L217" s="524"/>
      <c r="M217" s="524"/>
      <c r="N217" s="524"/>
      <c r="O217" s="524"/>
      <c r="P217" s="524"/>
      <c r="Q217" s="524"/>
      <c r="R217" s="524"/>
      <c r="S217" s="525"/>
      <c r="T217" s="526"/>
      <c r="U217" s="115"/>
      <c r="V217" s="526"/>
      <c r="W217" s="115"/>
      <c r="X217" s="115"/>
      <c r="Y217" s="115"/>
      <c r="Z217" s="527"/>
      <c r="AA217" s="527"/>
      <c r="AB217" s="15"/>
      <c r="AC217" s="88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  <c r="BG217" s="115"/>
      <c r="BH217" s="115"/>
      <c r="BI217" s="115"/>
      <c r="BJ217" s="115"/>
      <c r="BK217" s="526"/>
      <c r="BL217" s="526"/>
      <c r="BM217" s="526"/>
      <c r="BN217" s="526"/>
      <c r="BO217" s="526"/>
      <c r="BP217" s="526"/>
      <c r="BQ217" s="526"/>
      <c r="BR217" s="526"/>
      <c r="BS217" s="526"/>
      <c r="BT217" s="526"/>
      <c r="BU217" s="526"/>
      <c r="BV217" s="526"/>
      <c r="BW217" s="526"/>
      <c r="BX217" s="526"/>
      <c r="BY217" s="526"/>
      <c r="BZ217" s="526"/>
      <c r="CA217" s="526"/>
      <c r="CB217" s="526"/>
      <c r="CC217" s="526"/>
      <c r="CD217" s="526"/>
      <c r="CE217" s="526"/>
      <c r="CF217" s="526"/>
      <c r="CG217" s="526"/>
      <c r="CH217" s="526"/>
      <c r="CI217" s="526"/>
      <c r="CJ217" s="526"/>
      <c r="CK217" s="526"/>
      <c r="CL217" s="526"/>
      <c r="CM217" s="526"/>
      <c r="CN217" s="526"/>
      <c r="CO217" s="526"/>
      <c r="CP217" s="15"/>
      <c r="CQ217" s="15"/>
      <c r="CR217" s="15"/>
      <c r="CS217" s="15"/>
      <c r="CT217" s="88"/>
      <c r="CU217" s="88"/>
      <c r="CV217" s="88"/>
      <c r="CW217" s="15"/>
      <c r="CX217" s="15"/>
      <c r="CY217" s="88"/>
      <c r="CZ217" s="88"/>
      <c r="DA217" s="88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88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15"/>
      <c r="FC217" s="15"/>
      <c r="FD217" s="15"/>
      <c r="FE217" s="15"/>
      <c r="FF217" s="15"/>
      <c r="FG217" s="15"/>
      <c r="FH217" s="15"/>
      <c r="FI217" s="15"/>
      <c r="FJ217" s="15"/>
    </row>
    <row r="218" spans="2:166" ht="15" customHeight="1" x14ac:dyDescent="0.25">
      <c r="B218" s="88"/>
      <c r="C218" s="88"/>
      <c r="D218" s="115"/>
      <c r="E218" s="115"/>
      <c r="F218" s="115"/>
      <c r="G218" s="115"/>
      <c r="H218" s="115"/>
      <c r="I218" s="523"/>
      <c r="J218" s="523"/>
      <c r="K218" s="115"/>
      <c r="L218" s="524"/>
      <c r="M218" s="524"/>
      <c r="N218" s="524"/>
      <c r="O218" s="524"/>
      <c r="P218" s="524"/>
      <c r="Q218" s="524"/>
      <c r="R218" s="524"/>
      <c r="S218" s="525"/>
      <c r="T218" s="526"/>
      <c r="U218" s="115"/>
      <c r="V218" s="526"/>
      <c r="W218" s="115"/>
      <c r="X218" s="115"/>
      <c r="Y218" s="115"/>
      <c r="Z218" s="527"/>
      <c r="AA218" s="527"/>
      <c r="AB218" s="15"/>
      <c r="AC218" s="88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  <c r="BG218" s="115"/>
      <c r="BH218" s="115"/>
      <c r="BI218" s="115"/>
      <c r="BJ218" s="115"/>
      <c r="BK218" s="526"/>
      <c r="BL218" s="526"/>
      <c r="BM218" s="526"/>
      <c r="BN218" s="526"/>
      <c r="BO218" s="526"/>
      <c r="BP218" s="526"/>
      <c r="BQ218" s="526"/>
      <c r="BR218" s="526"/>
      <c r="BS218" s="526"/>
      <c r="BT218" s="526"/>
      <c r="BU218" s="526"/>
      <c r="BV218" s="526"/>
      <c r="BW218" s="526"/>
      <c r="BX218" s="526"/>
      <c r="BY218" s="526"/>
      <c r="BZ218" s="526"/>
      <c r="CA218" s="526"/>
      <c r="CB218" s="526"/>
      <c r="CC218" s="526"/>
      <c r="CD218" s="526"/>
      <c r="CE218" s="526"/>
      <c r="CF218" s="526"/>
      <c r="CG218" s="526"/>
      <c r="CH218" s="526"/>
      <c r="CI218" s="526"/>
      <c r="CJ218" s="526"/>
      <c r="CK218" s="526"/>
      <c r="CL218" s="526"/>
      <c r="CM218" s="526"/>
      <c r="CN218" s="526"/>
      <c r="CO218" s="526"/>
      <c r="CP218" s="15"/>
      <c r="CQ218" s="15"/>
      <c r="CR218" s="15"/>
      <c r="CS218" s="15"/>
      <c r="CT218" s="88"/>
      <c r="CU218" s="88"/>
      <c r="CV218" s="88"/>
      <c r="CW218" s="15"/>
      <c r="CX218" s="15"/>
      <c r="CY218" s="88"/>
      <c r="CZ218" s="88"/>
      <c r="DA218" s="88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88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15"/>
      <c r="FC218" s="15"/>
      <c r="FD218" s="15"/>
      <c r="FE218" s="15"/>
      <c r="FF218" s="15"/>
      <c r="FG218" s="15"/>
      <c r="FH218" s="15"/>
      <c r="FI218" s="15"/>
      <c r="FJ218" s="15"/>
    </row>
    <row r="219" spans="2:166" ht="15" customHeight="1" x14ac:dyDescent="0.25">
      <c r="B219" s="88"/>
      <c r="C219" s="88"/>
      <c r="D219" s="115"/>
      <c r="E219" s="115"/>
      <c r="F219" s="115"/>
      <c r="G219" s="115"/>
      <c r="H219" s="115"/>
      <c r="I219" s="523"/>
      <c r="J219" s="523"/>
      <c r="K219" s="115"/>
      <c r="L219" s="524"/>
      <c r="M219" s="524"/>
      <c r="N219" s="524"/>
      <c r="O219" s="524"/>
      <c r="P219" s="524"/>
      <c r="Q219" s="524"/>
      <c r="R219" s="524"/>
      <c r="S219" s="525"/>
      <c r="T219" s="526"/>
      <c r="U219" s="115"/>
      <c r="V219" s="526"/>
      <c r="W219" s="115"/>
      <c r="X219" s="115"/>
      <c r="Y219" s="115"/>
      <c r="Z219" s="527"/>
      <c r="AA219" s="527"/>
      <c r="AB219" s="15"/>
      <c r="AC219" s="88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  <c r="BG219" s="115"/>
      <c r="BH219" s="115"/>
      <c r="BI219" s="115"/>
      <c r="BJ219" s="115"/>
      <c r="BK219" s="526"/>
      <c r="BL219" s="526"/>
      <c r="BM219" s="526"/>
      <c r="BN219" s="526"/>
      <c r="BO219" s="526"/>
      <c r="BP219" s="526"/>
      <c r="BQ219" s="526"/>
      <c r="BR219" s="526"/>
      <c r="BS219" s="526"/>
      <c r="BT219" s="526"/>
      <c r="BU219" s="526"/>
      <c r="BV219" s="526"/>
      <c r="BW219" s="526"/>
      <c r="BX219" s="526"/>
      <c r="BY219" s="526"/>
      <c r="BZ219" s="526"/>
      <c r="CA219" s="526"/>
      <c r="CB219" s="526"/>
      <c r="CC219" s="526"/>
      <c r="CD219" s="526"/>
      <c r="CE219" s="526"/>
      <c r="CF219" s="526"/>
      <c r="CG219" s="526"/>
      <c r="CH219" s="526"/>
      <c r="CI219" s="526"/>
      <c r="CJ219" s="526"/>
      <c r="CK219" s="526"/>
      <c r="CL219" s="526"/>
      <c r="CM219" s="526"/>
      <c r="CN219" s="526"/>
      <c r="CO219" s="526"/>
      <c r="CP219" s="15"/>
      <c r="CQ219" s="15"/>
      <c r="CR219" s="15"/>
      <c r="CS219" s="15"/>
      <c r="CT219" s="88"/>
      <c r="CU219" s="88"/>
      <c r="CV219" s="88"/>
      <c r="CW219" s="15"/>
      <c r="CX219" s="15"/>
      <c r="CY219" s="88"/>
      <c r="CZ219" s="88"/>
      <c r="DA219" s="88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88"/>
      <c r="EQ219" s="88"/>
      <c r="ER219" s="88"/>
      <c r="ES219" s="88"/>
      <c r="ET219" s="88"/>
      <c r="EU219" s="88"/>
      <c r="EV219" s="88"/>
      <c r="EW219" s="88"/>
      <c r="EX219" s="88"/>
      <c r="EY219" s="88"/>
      <c r="EZ219" s="88"/>
      <c r="FA219" s="88"/>
      <c r="FB219" s="15"/>
      <c r="FC219" s="15"/>
      <c r="FD219" s="15"/>
      <c r="FE219" s="15"/>
      <c r="FF219" s="15"/>
      <c r="FG219" s="15"/>
      <c r="FH219" s="15"/>
      <c r="FI219" s="15"/>
      <c r="FJ219" s="15"/>
    </row>
    <row r="220" spans="2:166" ht="15" customHeight="1" x14ac:dyDescent="0.25">
      <c r="B220" s="88"/>
      <c r="C220" s="88"/>
      <c r="D220" s="115"/>
      <c r="E220" s="115"/>
      <c r="F220" s="115"/>
      <c r="G220" s="115"/>
      <c r="H220" s="115"/>
      <c r="I220" s="523"/>
      <c r="J220" s="523"/>
      <c r="K220" s="115"/>
      <c r="L220" s="524"/>
      <c r="M220" s="524"/>
      <c r="N220" s="524"/>
      <c r="O220" s="524"/>
      <c r="P220" s="524"/>
      <c r="Q220" s="524"/>
      <c r="R220" s="524"/>
      <c r="S220" s="525"/>
      <c r="T220" s="526"/>
      <c r="U220" s="115"/>
      <c r="V220" s="526"/>
      <c r="W220" s="115"/>
      <c r="X220" s="115"/>
      <c r="Y220" s="115"/>
      <c r="Z220" s="527"/>
      <c r="AA220" s="527"/>
      <c r="AB220" s="15"/>
      <c r="AC220" s="88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115"/>
      <c r="BE220" s="115"/>
      <c r="BF220" s="115"/>
      <c r="BG220" s="115"/>
      <c r="BH220" s="115"/>
      <c r="BI220" s="115"/>
      <c r="BJ220" s="115"/>
      <c r="BK220" s="526"/>
      <c r="BL220" s="526"/>
      <c r="BM220" s="526"/>
      <c r="BN220" s="526"/>
      <c r="BO220" s="526"/>
      <c r="BP220" s="526"/>
      <c r="BQ220" s="526"/>
      <c r="BR220" s="526"/>
      <c r="BS220" s="526"/>
      <c r="BT220" s="526"/>
      <c r="BU220" s="526"/>
      <c r="BV220" s="526"/>
      <c r="BW220" s="526"/>
      <c r="BX220" s="526"/>
      <c r="BY220" s="526"/>
      <c r="BZ220" s="526"/>
      <c r="CA220" s="526"/>
      <c r="CB220" s="526"/>
      <c r="CC220" s="526"/>
      <c r="CD220" s="526"/>
      <c r="CE220" s="526"/>
      <c r="CF220" s="526"/>
      <c r="CG220" s="526"/>
      <c r="CH220" s="526"/>
      <c r="CI220" s="526"/>
      <c r="CJ220" s="526"/>
      <c r="CK220" s="526"/>
      <c r="CL220" s="526"/>
      <c r="CM220" s="526"/>
      <c r="CN220" s="526"/>
      <c r="CO220" s="526"/>
      <c r="CP220" s="15"/>
      <c r="CQ220" s="15"/>
      <c r="CR220" s="15"/>
      <c r="CS220" s="15"/>
      <c r="CT220" s="88"/>
      <c r="CU220" s="88"/>
      <c r="CV220" s="88"/>
      <c r="CW220" s="15"/>
      <c r="CX220" s="15"/>
      <c r="CY220" s="88"/>
      <c r="CZ220" s="88"/>
      <c r="DA220" s="88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88"/>
      <c r="EQ220" s="88"/>
      <c r="ER220" s="88"/>
      <c r="ES220" s="88"/>
      <c r="ET220" s="88"/>
      <c r="EU220" s="88"/>
      <c r="EV220" s="88"/>
      <c r="EW220" s="88"/>
      <c r="EX220" s="88"/>
      <c r="EY220" s="88"/>
      <c r="EZ220" s="88"/>
      <c r="FA220" s="88"/>
      <c r="FB220" s="15"/>
      <c r="FC220" s="15"/>
      <c r="FD220" s="15"/>
      <c r="FE220" s="15"/>
      <c r="FF220" s="15"/>
      <c r="FG220" s="15"/>
      <c r="FH220" s="15"/>
      <c r="FI220" s="15"/>
      <c r="FJ220" s="15"/>
    </row>
    <row r="221" spans="2:166" ht="15" customHeight="1" x14ac:dyDescent="0.25">
      <c r="B221" s="88"/>
      <c r="C221" s="88"/>
      <c r="D221" s="115"/>
      <c r="E221" s="115"/>
      <c r="F221" s="115"/>
      <c r="G221" s="115"/>
      <c r="H221" s="115"/>
      <c r="I221" s="523"/>
      <c r="J221" s="523"/>
      <c r="K221" s="115"/>
      <c r="L221" s="524"/>
      <c r="M221" s="524"/>
      <c r="N221" s="524"/>
      <c r="O221" s="524"/>
      <c r="P221" s="524"/>
      <c r="Q221" s="524"/>
      <c r="R221" s="524"/>
      <c r="S221" s="525"/>
      <c r="T221" s="526"/>
      <c r="U221" s="115"/>
      <c r="V221" s="526"/>
      <c r="W221" s="115"/>
      <c r="X221" s="115"/>
      <c r="Y221" s="115"/>
      <c r="Z221" s="527"/>
      <c r="AA221" s="527"/>
      <c r="AB221" s="15"/>
      <c r="AC221" s="88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  <c r="BG221" s="115"/>
      <c r="BH221" s="115"/>
      <c r="BI221" s="115"/>
      <c r="BJ221" s="115"/>
      <c r="BK221" s="526"/>
      <c r="BL221" s="526"/>
      <c r="BM221" s="526"/>
      <c r="BN221" s="526"/>
      <c r="BO221" s="526"/>
      <c r="BP221" s="526"/>
      <c r="BQ221" s="526"/>
      <c r="BR221" s="526"/>
      <c r="BS221" s="526"/>
      <c r="BT221" s="526"/>
      <c r="BU221" s="526"/>
      <c r="BV221" s="526"/>
      <c r="BW221" s="526"/>
      <c r="BX221" s="526"/>
      <c r="BY221" s="526"/>
      <c r="BZ221" s="526"/>
      <c r="CA221" s="526"/>
      <c r="CB221" s="526"/>
      <c r="CC221" s="526"/>
      <c r="CD221" s="526"/>
      <c r="CE221" s="526"/>
      <c r="CF221" s="526"/>
      <c r="CG221" s="526"/>
      <c r="CH221" s="526"/>
      <c r="CI221" s="526"/>
      <c r="CJ221" s="526"/>
      <c r="CK221" s="526"/>
      <c r="CL221" s="526"/>
      <c r="CM221" s="526"/>
      <c r="CN221" s="526"/>
      <c r="CO221" s="526"/>
      <c r="CP221" s="15"/>
      <c r="CQ221" s="15"/>
      <c r="CR221" s="15"/>
      <c r="CS221" s="15"/>
      <c r="CT221" s="88"/>
      <c r="CU221" s="88"/>
      <c r="CV221" s="88"/>
      <c r="CW221" s="15"/>
      <c r="CX221" s="15"/>
      <c r="CY221" s="88"/>
      <c r="CZ221" s="88"/>
      <c r="DA221" s="88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88"/>
      <c r="EQ221" s="88"/>
      <c r="ER221" s="88"/>
      <c r="ES221" s="88"/>
      <c r="ET221" s="88"/>
      <c r="EU221" s="88"/>
      <c r="EV221" s="88"/>
      <c r="EW221" s="88"/>
      <c r="EX221" s="88"/>
      <c r="EY221" s="88"/>
      <c r="EZ221" s="88"/>
      <c r="FA221" s="88"/>
      <c r="FB221" s="15"/>
      <c r="FC221" s="15"/>
      <c r="FD221" s="15"/>
      <c r="FE221" s="15"/>
      <c r="FF221" s="15"/>
      <c r="FG221" s="15"/>
      <c r="FH221" s="15"/>
      <c r="FI221" s="15"/>
      <c r="FJ221" s="15"/>
    </row>
    <row r="222" spans="2:166" ht="15" customHeight="1" x14ac:dyDescent="0.25">
      <c r="B222" s="88"/>
      <c r="C222" s="88"/>
      <c r="D222" s="115"/>
      <c r="E222" s="115"/>
      <c r="F222" s="115"/>
      <c r="G222" s="115"/>
      <c r="H222" s="115"/>
      <c r="I222" s="523"/>
      <c r="J222" s="523"/>
      <c r="K222" s="115"/>
      <c r="L222" s="524"/>
      <c r="M222" s="524"/>
      <c r="N222" s="524"/>
      <c r="O222" s="524"/>
      <c r="P222" s="524"/>
      <c r="Q222" s="524"/>
      <c r="R222" s="524"/>
      <c r="S222" s="525"/>
      <c r="T222" s="526"/>
      <c r="U222" s="115"/>
      <c r="V222" s="526"/>
      <c r="W222" s="115"/>
      <c r="X222" s="115"/>
      <c r="Y222" s="115"/>
      <c r="Z222" s="527"/>
      <c r="AA222" s="527"/>
      <c r="AB222" s="15"/>
      <c r="AC222" s="88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115"/>
      <c r="BE222" s="115"/>
      <c r="BF222" s="115"/>
      <c r="BG222" s="115"/>
      <c r="BH222" s="115"/>
      <c r="BI222" s="115"/>
      <c r="BJ222" s="115"/>
      <c r="BK222" s="526"/>
      <c r="BL222" s="526"/>
      <c r="BM222" s="526"/>
      <c r="BN222" s="526"/>
      <c r="BO222" s="526"/>
      <c r="BP222" s="526"/>
      <c r="BQ222" s="526"/>
      <c r="BR222" s="526"/>
      <c r="BS222" s="526"/>
      <c r="BT222" s="526"/>
      <c r="BU222" s="526"/>
      <c r="BV222" s="526"/>
      <c r="BW222" s="526"/>
      <c r="BX222" s="526"/>
      <c r="BY222" s="526"/>
      <c r="BZ222" s="526"/>
      <c r="CA222" s="526"/>
      <c r="CB222" s="526"/>
      <c r="CC222" s="526"/>
      <c r="CD222" s="526"/>
      <c r="CE222" s="526"/>
      <c r="CF222" s="526"/>
      <c r="CG222" s="526"/>
      <c r="CH222" s="526"/>
      <c r="CI222" s="526"/>
      <c r="CJ222" s="526"/>
      <c r="CK222" s="526"/>
      <c r="CL222" s="526"/>
      <c r="CM222" s="526"/>
      <c r="CN222" s="526"/>
      <c r="CO222" s="526"/>
      <c r="CP222" s="15"/>
      <c r="CQ222" s="15"/>
      <c r="CR222" s="15"/>
      <c r="CS222" s="15"/>
      <c r="CT222" s="88"/>
      <c r="CU222" s="88"/>
      <c r="CV222" s="88"/>
      <c r="CW222" s="15"/>
      <c r="CX222" s="15"/>
      <c r="CY222" s="88"/>
      <c r="CZ222" s="88"/>
      <c r="DA222" s="88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88"/>
      <c r="EQ222" s="88"/>
      <c r="ER222" s="88"/>
      <c r="ES222" s="88"/>
      <c r="ET222" s="88"/>
      <c r="EU222" s="88"/>
      <c r="EV222" s="88"/>
      <c r="EW222" s="88"/>
      <c r="EX222" s="88"/>
      <c r="EY222" s="88"/>
      <c r="EZ222" s="88"/>
      <c r="FA222" s="88"/>
      <c r="FB222" s="15"/>
      <c r="FC222" s="15"/>
      <c r="FD222" s="15"/>
      <c r="FE222" s="15"/>
      <c r="FF222" s="15"/>
      <c r="FG222" s="15"/>
      <c r="FH222" s="15"/>
      <c r="FI222" s="15"/>
      <c r="FJ222" s="15"/>
    </row>
    <row r="223" spans="2:166" ht="15" customHeight="1" x14ac:dyDescent="0.25">
      <c r="B223" s="88"/>
      <c r="C223" s="88"/>
      <c r="D223" s="115"/>
      <c r="E223" s="115"/>
      <c r="F223" s="115"/>
      <c r="G223" s="115"/>
      <c r="H223" s="115"/>
      <c r="I223" s="523"/>
      <c r="J223" s="523"/>
      <c r="K223" s="115"/>
      <c r="L223" s="524"/>
      <c r="M223" s="524"/>
      <c r="N223" s="524"/>
      <c r="O223" s="524"/>
      <c r="P223" s="524"/>
      <c r="Q223" s="524"/>
      <c r="R223" s="524"/>
      <c r="S223" s="525"/>
      <c r="T223" s="526"/>
      <c r="U223" s="115"/>
      <c r="V223" s="526"/>
      <c r="W223" s="115"/>
      <c r="X223" s="115"/>
      <c r="Y223" s="115"/>
      <c r="Z223" s="527"/>
      <c r="AA223" s="527"/>
      <c r="AB223" s="15"/>
      <c r="AC223" s="88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526"/>
      <c r="BL223" s="526"/>
      <c r="BM223" s="526"/>
      <c r="BN223" s="526"/>
      <c r="BO223" s="526"/>
      <c r="BP223" s="526"/>
      <c r="BQ223" s="526"/>
      <c r="BR223" s="526"/>
      <c r="BS223" s="526"/>
      <c r="BT223" s="526"/>
      <c r="BU223" s="526"/>
      <c r="BV223" s="526"/>
      <c r="BW223" s="526"/>
      <c r="BX223" s="526"/>
      <c r="BY223" s="526"/>
      <c r="BZ223" s="526"/>
      <c r="CA223" s="526"/>
      <c r="CB223" s="526"/>
      <c r="CC223" s="526"/>
      <c r="CD223" s="526"/>
      <c r="CE223" s="526"/>
      <c r="CF223" s="526"/>
      <c r="CG223" s="526"/>
      <c r="CH223" s="526"/>
      <c r="CI223" s="526"/>
      <c r="CJ223" s="526"/>
      <c r="CK223" s="526"/>
      <c r="CL223" s="526"/>
      <c r="CM223" s="526"/>
      <c r="CN223" s="526"/>
      <c r="CO223" s="526"/>
      <c r="CP223" s="15"/>
      <c r="CQ223" s="15"/>
      <c r="CR223" s="15"/>
      <c r="CS223" s="15"/>
      <c r="CT223" s="88"/>
      <c r="CU223" s="88"/>
      <c r="CV223" s="88"/>
      <c r="CW223" s="15"/>
      <c r="CX223" s="15"/>
      <c r="CY223" s="88"/>
      <c r="CZ223" s="88"/>
      <c r="DA223" s="88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88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/>
      <c r="FB223" s="15"/>
      <c r="FC223" s="15"/>
      <c r="FD223" s="15"/>
      <c r="FE223" s="15"/>
      <c r="FF223" s="15"/>
      <c r="FG223" s="15"/>
      <c r="FH223" s="15"/>
      <c r="FI223" s="15"/>
      <c r="FJ223" s="15"/>
    </row>
    <row r="224" spans="2:166" ht="15" customHeight="1" x14ac:dyDescent="0.25">
      <c r="B224" s="88"/>
      <c r="C224" s="88"/>
      <c r="D224" s="115"/>
      <c r="E224" s="115"/>
      <c r="F224" s="115"/>
      <c r="G224" s="115"/>
      <c r="H224" s="115"/>
      <c r="I224" s="523"/>
      <c r="J224" s="523"/>
      <c r="K224" s="115"/>
      <c r="L224" s="524"/>
      <c r="M224" s="524"/>
      <c r="N224" s="524"/>
      <c r="O224" s="524"/>
      <c r="P224" s="524"/>
      <c r="Q224" s="524"/>
      <c r="R224" s="524"/>
      <c r="S224" s="525"/>
      <c r="T224" s="526"/>
      <c r="U224" s="115"/>
      <c r="V224" s="526"/>
      <c r="W224" s="115"/>
      <c r="X224" s="115"/>
      <c r="Y224" s="115"/>
      <c r="Z224" s="527"/>
      <c r="AA224" s="527"/>
      <c r="AB224" s="15"/>
      <c r="AC224" s="88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15"/>
      <c r="BE224" s="115"/>
      <c r="BF224" s="115"/>
      <c r="BG224" s="115"/>
      <c r="BH224" s="115"/>
      <c r="BI224" s="115"/>
      <c r="BJ224" s="115"/>
      <c r="BK224" s="526"/>
      <c r="BL224" s="526"/>
      <c r="BM224" s="526"/>
      <c r="BN224" s="526"/>
      <c r="BO224" s="526"/>
      <c r="BP224" s="526"/>
      <c r="BQ224" s="526"/>
      <c r="BR224" s="526"/>
      <c r="BS224" s="526"/>
      <c r="BT224" s="526"/>
      <c r="BU224" s="526"/>
      <c r="BV224" s="526"/>
      <c r="BW224" s="526"/>
      <c r="BX224" s="526"/>
      <c r="BY224" s="526"/>
      <c r="BZ224" s="526"/>
      <c r="CA224" s="526"/>
      <c r="CB224" s="526"/>
      <c r="CC224" s="526"/>
      <c r="CD224" s="526"/>
      <c r="CE224" s="526"/>
      <c r="CF224" s="526"/>
      <c r="CG224" s="526"/>
      <c r="CH224" s="526"/>
      <c r="CI224" s="526"/>
      <c r="CJ224" s="526"/>
      <c r="CK224" s="526"/>
      <c r="CL224" s="526"/>
      <c r="CM224" s="526"/>
      <c r="CN224" s="526"/>
      <c r="CO224" s="526"/>
      <c r="CP224" s="15"/>
      <c r="CQ224" s="15"/>
      <c r="CR224" s="15"/>
      <c r="CS224" s="15"/>
      <c r="CT224" s="88"/>
      <c r="CU224" s="88"/>
      <c r="CV224" s="88"/>
      <c r="CW224" s="15"/>
      <c r="CX224" s="15"/>
      <c r="CY224" s="88"/>
      <c r="CZ224" s="88"/>
      <c r="DA224" s="88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88"/>
      <c r="EQ224" s="88"/>
      <c r="ER224" s="88"/>
      <c r="ES224" s="88"/>
      <c r="ET224" s="88"/>
      <c r="EU224" s="88"/>
      <c r="EV224" s="88"/>
      <c r="EW224" s="88"/>
      <c r="EX224" s="88"/>
      <c r="EY224" s="88"/>
      <c r="EZ224" s="88"/>
      <c r="FA224" s="88"/>
      <c r="FB224" s="15"/>
      <c r="FC224" s="15"/>
      <c r="FD224" s="15"/>
      <c r="FE224" s="15"/>
      <c r="FF224" s="15"/>
      <c r="FG224" s="15"/>
      <c r="FH224" s="15"/>
      <c r="FI224" s="15"/>
      <c r="FJ224" s="15"/>
    </row>
    <row r="225" spans="2:166" ht="15" customHeight="1" x14ac:dyDescent="0.25">
      <c r="B225" s="88"/>
      <c r="C225" s="88"/>
      <c r="D225" s="115"/>
      <c r="E225" s="115"/>
      <c r="F225" s="115"/>
      <c r="G225" s="115"/>
      <c r="H225" s="115"/>
      <c r="I225" s="523"/>
      <c r="J225" s="523"/>
      <c r="K225" s="115"/>
      <c r="L225" s="524"/>
      <c r="M225" s="524"/>
      <c r="N225" s="524"/>
      <c r="O225" s="524"/>
      <c r="P225" s="524"/>
      <c r="Q225" s="524"/>
      <c r="R225" s="524"/>
      <c r="S225" s="525"/>
      <c r="T225" s="526"/>
      <c r="U225" s="115"/>
      <c r="V225" s="526"/>
      <c r="W225" s="115"/>
      <c r="X225" s="115"/>
      <c r="Y225" s="115"/>
      <c r="Z225" s="527"/>
      <c r="AA225" s="527"/>
      <c r="AB225" s="15"/>
      <c r="AC225" s="88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115"/>
      <c r="BE225" s="115"/>
      <c r="BF225" s="115"/>
      <c r="BG225" s="115"/>
      <c r="BH225" s="115"/>
      <c r="BI225" s="115"/>
      <c r="BJ225" s="115"/>
      <c r="BK225" s="526"/>
      <c r="BL225" s="526"/>
      <c r="BM225" s="526"/>
      <c r="BN225" s="526"/>
      <c r="BO225" s="526"/>
      <c r="BP225" s="526"/>
      <c r="BQ225" s="526"/>
      <c r="BR225" s="526"/>
      <c r="BS225" s="526"/>
      <c r="BT225" s="526"/>
      <c r="BU225" s="526"/>
      <c r="BV225" s="526"/>
      <c r="BW225" s="526"/>
      <c r="BX225" s="526"/>
      <c r="BY225" s="526"/>
      <c r="BZ225" s="526"/>
      <c r="CA225" s="526"/>
      <c r="CB225" s="526"/>
      <c r="CC225" s="526"/>
      <c r="CD225" s="526"/>
      <c r="CE225" s="526"/>
      <c r="CF225" s="526"/>
      <c r="CG225" s="526"/>
      <c r="CH225" s="526"/>
      <c r="CI225" s="526"/>
      <c r="CJ225" s="526"/>
      <c r="CK225" s="526"/>
      <c r="CL225" s="526"/>
      <c r="CM225" s="526"/>
      <c r="CN225" s="526"/>
      <c r="CO225" s="526"/>
      <c r="CP225" s="15"/>
      <c r="CQ225" s="15"/>
      <c r="CR225" s="15"/>
      <c r="CS225" s="15"/>
      <c r="CT225" s="88"/>
      <c r="CU225" s="88"/>
      <c r="CV225" s="88"/>
      <c r="CW225" s="15"/>
      <c r="CX225" s="15"/>
      <c r="CY225" s="88"/>
      <c r="CZ225" s="88"/>
      <c r="DA225" s="88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88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15"/>
      <c r="FC225" s="15"/>
      <c r="FD225" s="15"/>
      <c r="FE225" s="15"/>
      <c r="FF225" s="15"/>
      <c r="FG225" s="15"/>
      <c r="FH225" s="15"/>
      <c r="FI225" s="15"/>
      <c r="FJ225" s="15"/>
    </row>
    <row r="226" spans="2:166" ht="15" customHeight="1" x14ac:dyDescent="0.25">
      <c r="B226" s="88"/>
      <c r="C226" s="88"/>
      <c r="D226" s="115"/>
      <c r="E226" s="115"/>
      <c r="F226" s="115"/>
      <c r="G226" s="115"/>
      <c r="H226" s="115"/>
      <c r="I226" s="523"/>
      <c r="J226" s="523"/>
      <c r="K226" s="115"/>
      <c r="L226" s="524"/>
      <c r="M226" s="524"/>
      <c r="N226" s="524"/>
      <c r="O226" s="524"/>
      <c r="P226" s="524"/>
      <c r="Q226" s="524"/>
      <c r="R226" s="524"/>
      <c r="S226" s="525"/>
      <c r="T226" s="526"/>
      <c r="U226" s="115"/>
      <c r="V226" s="526"/>
      <c r="W226" s="115"/>
      <c r="X226" s="115"/>
      <c r="Y226" s="115"/>
      <c r="Z226" s="527"/>
      <c r="AA226" s="527"/>
      <c r="AB226" s="15"/>
      <c r="AC226" s="88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  <c r="AR226" s="115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115"/>
      <c r="BE226" s="115"/>
      <c r="BF226" s="115"/>
      <c r="BG226" s="115"/>
      <c r="BH226" s="115"/>
      <c r="BI226" s="115"/>
      <c r="BJ226" s="115"/>
      <c r="BK226" s="526"/>
      <c r="BL226" s="526"/>
      <c r="BM226" s="526"/>
      <c r="BN226" s="526"/>
      <c r="BO226" s="526"/>
      <c r="BP226" s="526"/>
      <c r="BQ226" s="526"/>
      <c r="BR226" s="526"/>
      <c r="BS226" s="526"/>
      <c r="BT226" s="526"/>
      <c r="BU226" s="526"/>
      <c r="BV226" s="526"/>
      <c r="BW226" s="526"/>
      <c r="BX226" s="526"/>
      <c r="BY226" s="526"/>
      <c r="BZ226" s="526"/>
      <c r="CA226" s="526"/>
      <c r="CB226" s="526"/>
      <c r="CC226" s="526"/>
      <c r="CD226" s="526"/>
      <c r="CE226" s="526"/>
      <c r="CF226" s="526"/>
      <c r="CG226" s="526"/>
      <c r="CH226" s="526"/>
      <c r="CI226" s="526"/>
      <c r="CJ226" s="526"/>
      <c r="CK226" s="526"/>
      <c r="CL226" s="526"/>
      <c r="CM226" s="526"/>
      <c r="CN226" s="526"/>
      <c r="CO226" s="526"/>
      <c r="CP226" s="15"/>
      <c r="CQ226" s="15"/>
      <c r="CR226" s="15"/>
      <c r="CS226" s="15"/>
      <c r="CT226" s="88"/>
      <c r="CU226" s="88"/>
      <c r="CV226" s="88"/>
      <c r="CW226" s="15"/>
      <c r="CX226" s="15"/>
      <c r="CY226" s="88"/>
      <c r="CZ226" s="88"/>
      <c r="DA226" s="88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88"/>
      <c r="EQ226" s="88"/>
      <c r="ER226" s="88"/>
      <c r="ES226" s="88"/>
      <c r="ET226" s="88"/>
      <c r="EU226" s="88"/>
      <c r="EV226" s="88"/>
      <c r="EW226" s="88"/>
      <c r="EX226" s="88"/>
      <c r="EY226" s="88"/>
      <c r="EZ226" s="88"/>
      <c r="FA226" s="88"/>
      <c r="FB226" s="15"/>
      <c r="FC226" s="15"/>
      <c r="FD226" s="15"/>
      <c r="FE226" s="15"/>
      <c r="FF226" s="15"/>
      <c r="FG226" s="15"/>
      <c r="FH226" s="15"/>
      <c r="FI226" s="15"/>
      <c r="FJ226" s="15"/>
    </row>
    <row r="227" spans="2:166" ht="15" customHeight="1" x14ac:dyDescent="0.25">
      <c r="B227" s="88"/>
      <c r="C227" s="88"/>
      <c r="D227" s="115"/>
      <c r="E227" s="115"/>
      <c r="F227" s="115"/>
      <c r="G227" s="115"/>
      <c r="H227" s="115"/>
      <c r="I227" s="523"/>
      <c r="J227" s="523"/>
      <c r="K227" s="115"/>
      <c r="L227" s="524"/>
      <c r="M227" s="524"/>
      <c r="N227" s="524"/>
      <c r="O227" s="524"/>
      <c r="P227" s="524"/>
      <c r="Q227" s="524"/>
      <c r="R227" s="524"/>
      <c r="S227" s="525"/>
      <c r="T227" s="526"/>
      <c r="U227" s="115"/>
      <c r="V227" s="526"/>
      <c r="W227" s="115"/>
      <c r="X227" s="115"/>
      <c r="Y227" s="115"/>
      <c r="Z227" s="527"/>
      <c r="AA227" s="527"/>
      <c r="AB227" s="15"/>
      <c r="AC227" s="88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  <c r="BG227" s="115"/>
      <c r="BH227" s="115"/>
      <c r="BI227" s="115"/>
      <c r="BJ227" s="115"/>
      <c r="BK227" s="526"/>
      <c r="BL227" s="526"/>
      <c r="BM227" s="526"/>
      <c r="BN227" s="526"/>
      <c r="BO227" s="526"/>
      <c r="BP227" s="526"/>
      <c r="BQ227" s="526"/>
      <c r="BR227" s="526"/>
      <c r="BS227" s="526"/>
      <c r="BT227" s="526"/>
      <c r="BU227" s="526"/>
      <c r="BV227" s="526"/>
      <c r="BW227" s="526"/>
      <c r="BX227" s="526"/>
      <c r="BY227" s="526"/>
      <c r="BZ227" s="526"/>
      <c r="CA227" s="526"/>
      <c r="CB227" s="526"/>
      <c r="CC227" s="526"/>
      <c r="CD227" s="526"/>
      <c r="CE227" s="526"/>
      <c r="CF227" s="526"/>
      <c r="CG227" s="526"/>
      <c r="CH227" s="526"/>
      <c r="CI227" s="526"/>
      <c r="CJ227" s="526"/>
      <c r="CK227" s="526"/>
      <c r="CL227" s="526"/>
      <c r="CM227" s="526"/>
      <c r="CN227" s="526"/>
      <c r="CO227" s="526"/>
      <c r="CP227" s="15"/>
      <c r="CQ227" s="15"/>
      <c r="CR227" s="15"/>
      <c r="CS227" s="15"/>
      <c r="CT227" s="88"/>
      <c r="CU227" s="88"/>
      <c r="CV227" s="88"/>
      <c r="CW227" s="15"/>
      <c r="CX227" s="15"/>
      <c r="CY227" s="88"/>
      <c r="CZ227" s="88"/>
      <c r="DA227" s="88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88"/>
      <c r="EQ227" s="88"/>
      <c r="ER227" s="88"/>
      <c r="ES227" s="88"/>
      <c r="ET227" s="88"/>
      <c r="EU227" s="88"/>
      <c r="EV227" s="88"/>
      <c r="EW227" s="88"/>
      <c r="EX227" s="88"/>
      <c r="EY227" s="88"/>
      <c r="EZ227" s="88"/>
      <c r="FA227" s="88"/>
      <c r="FB227" s="15"/>
      <c r="FC227" s="15"/>
      <c r="FD227" s="15"/>
      <c r="FE227" s="15"/>
      <c r="FF227" s="15"/>
      <c r="FG227" s="15"/>
      <c r="FH227" s="15"/>
      <c r="FI227" s="15"/>
      <c r="FJ227" s="15"/>
    </row>
    <row r="228" spans="2:166" ht="15" customHeight="1" x14ac:dyDescent="0.25">
      <c r="B228" s="88"/>
      <c r="C228" s="88"/>
      <c r="D228" s="115"/>
      <c r="E228" s="115"/>
      <c r="F228" s="115"/>
      <c r="G228" s="115"/>
      <c r="H228" s="115"/>
      <c r="I228" s="523"/>
      <c r="J228" s="523"/>
      <c r="K228" s="115"/>
      <c r="L228" s="524"/>
      <c r="M228" s="524"/>
      <c r="N228" s="524"/>
      <c r="O228" s="524"/>
      <c r="P228" s="524"/>
      <c r="Q228" s="524"/>
      <c r="R228" s="524"/>
      <c r="S228" s="525"/>
      <c r="T228" s="526"/>
      <c r="U228" s="115"/>
      <c r="V228" s="526"/>
      <c r="W228" s="115"/>
      <c r="X228" s="115"/>
      <c r="Y228" s="115"/>
      <c r="Z228" s="527"/>
      <c r="AA228" s="527"/>
      <c r="AB228" s="15"/>
      <c r="AC228" s="88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  <c r="AR228" s="115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115"/>
      <c r="BE228" s="115"/>
      <c r="BF228" s="115"/>
      <c r="BG228" s="115"/>
      <c r="BH228" s="115"/>
      <c r="BI228" s="115"/>
      <c r="BJ228" s="115"/>
      <c r="BK228" s="526"/>
      <c r="BL228" s="526"/>
      <c r="BM228" s="526"/>
      <c r="BN228" s="526"/>
      <c r="BO228" s="526"/>
      <c r="BP228" s="526"/>
      <c r="BQ228" s="526"/>
      <c r="BR228" s="526"/>
      <c r="BS228" s="526"/>
      <c r="BT228" s="526"/>
      <c r="BU228" s="526"/>
      <c r="BV228" s="526"/>
      <c r="BW228" s="526"/>
      <c r="BX228" s="526"/>
      <c r="BY228" s="526"/>
      <c r="BZ228" s="526"/>
      <c r="CA228" s="526"/>
      <c r="CB228" s="526"/>
      <c r="CC228" s="526"/>
      <c r="CD228" s="526"/>
      <c r="CE228" s="526"/>
      <c r="CF228" s="526"/>
      <c r="CG228" s="526"/>
      <c r="CH228" s="526"/>
      <c r="CI228" s="526"/>
      <c r="CJ228" s="526"/>
      <c r="CK228" s="526"/>
      <c r="CL228" s="526"/>
      <c r="CM228" s="526"/>
      <c r="CN228" s="526"/>
      <c r="CO228" s="526"/>
      <c r="CP228" s="15"/>
      <c r="CQ228" s="15"/>
      <c r="CR228" s="15"/>
      <c r="CS228" s="15"/>
      <c r="CT228" s="88"/>
      <c r="CU228" s="88"/>
      <c r="CV228" s="88"/>
      <c r="CW228" s="15"/>
      <c r="CX228" s="15"/>
      <c r="CY228" s="88"/>
      <c r="CZ228" s="88"/>
      <c r="DA228" s="88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88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15"/>
      <c r="FC228" s="15"/>
      <c r="FD228" s="15"/>
      <c r="FE228" s="15"/>
      <c r="FF228" s="15"/>
      <c r="FG228" s="15"/>
      <c r="FH228" s="15"/>
      <c r="FI228" s="15"/>
      <c r="FJ228" s="15"/>
    </row>
    <row r="229" spans="2:166" ht="15" customHeight="1" x14ac:dyDescent="0.25">
      <c r="B229" s="88"/>
      <c r="C229" s="88"/>
      <c r="D229" s="115"/>
      <c r="E229" s="115"/>
      <c r="F229" s="115"/>
      <c r="G229" s="115"/>
      <c r="H229" s="115"/>
      <c r="I229" s="523"/>
      <c r="J229" s="523"/>
      <c r="K229" s="115"/>
      <c r="L229" s="524"/>
      <c r="M229" s="524"/>
      <c r="N229" s="524"/>
      <c r="O229" s="524"/>
      <c r="P229" s="524"/>
      <c r="Q229" s="524"/>
      <c r="R229" s="524"/>
      <c r="S229" s="525"/>
      <c r="T229" s="526"/>
      <c r="U229" s="115"/>
      <c r="V229" s="526"/>
      <c r="W229" s="115"/>
      <c r="X229" s="115"/>
      <c r="Y229" s="115"/>
      <c r="Z229" s="527"/>
      <c r="AA229" s="527"/>
      <c r="AB229" s="15"/>
      <c r="AC229" s="88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/>
      <c r="BE229" s="115"/>
      <c r="BF229" s="115"/>
      <c r="BG229" s="115"/>
      <c r="BH229" s="115"/>
      <c r="BI229" s="115"/>
      <c r="BJ229" s="115"/>
      <c r="BK229" s="526"/>
      <c r="BL229" s="526"/>
      <c r="BM229" s="526"/>
      <c r="BN229" s="526"/>
      <c r="BO229" s="526"/>
      <c r="BP229" s="526"/>
      <c r="BQ229" s="526"/>
      <c r="BR229" s="526"/>
      <c r="BS229" s="526"/>
      <c r="BT229" s="526"/>
      <c r="BU229" s="526"/>
      <c r="BV229" s="526"/>
      <c r="BW229" s="526"/>
      <c r="BX229" s="526"/>
      <c r="BY229" s="526"/>
      <c r="BZ229" s="526"/>
      <c r="CA229" s="526"/>
      <c r="CB229" s="526"/>
      <c r="CC229" s="526"/>
      <c r="CD229" s="526"/>
      <c r="CE229" s="526"/>
      <c r="CF229" s="526"/>
      <c r="CG229" s="526"/>
      <c r="CH229" s="526"/>
      <c r="CI229" s="526"/>
      <c r="CJ229" s="526"/>
      <c r="CK229" s="526"/>
      <c r="CL229" s="526"/>
      <c r="CM229" s="526"/>
      <c r="CN229" s="526"/>
      <c r="CO229" s="526"/>
      <c r="CP229" s="15"/>
      <c r="CQ229" s="15"/>
      <c r="CR229" s="15"/>
      <c r="CS229" s="15"/>
      <c r="CT229" s="88"/>
      <c r="CU229" s="88"/>
      <c r="CV229" s="88"/>
      <c r="CW229" s="15"/>
      <c r="CX229" s="15"/>
      <c r="CY229" s="88"/>
      <c r="CZ229" s="88"/>
      <c r="DA229" s="88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88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15"/>
      <c r="FC229" s="15"/>
      <c r="FD229" s="15"/>
      <c r="FE229" s="15"/>
      <c r="FF229" s="15"/>
      <c r="FG229" s="15"/>
      <c r="FH229" s="15"/>
      <c r="FI229" s="15"/>
      <c r="FJ229" s="15"/>
    </row>
    <row r="230" spans="2:166" ht="15" customHeight="1" x14ac:dyDescent="0.25">
      <c r="B230" s="88"/>
      <c r="C230" s="88"/>
      <c r="D230" s="115"/>
      <c r="E230" s="115"/>
      <c r="F230" s="115"/>
      <c r="G230" s="115"/>
      <c r="H230" s="115"/>
      <c r="I230" s="523"/>
      <c r="J230" s="523"/>
      <c r="K230" s="115"/>
      <c r="L230" s="524"/>
      <c r="M230" s="524"/>
      <c r="N230" s="524"/>
      <c r="O230" s="524"/>
      <c r="P230" s="524"/>
      <c r="Q230" s="524"/>
      <c r="R230" s="524"/>
      <c r="S230" s="525"/>
      <c r="T230" s="526"/>
      <c r="U230" s="115"/>
      <c r="V230" s="526"/>
      <c r="W230" s="115"/>
      <c r="X230" s="115"/>
      <c r="Y230" s="115"/>
      <c r="Z230" s="527"/>
      <c r="AA230" s="527"/>
      <c r="AB230" s="15"/>
      <c r="AC230" s="88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115"/>
      <c r="BE230" s="115"/>
      <c r="BF230" s="115"/>
      <c r="BG230" s="115"/>
      <c r="BH230" s="115"/>
      <c r="BI230" s="115"/>
      <c r="BJ230" s="115"/>
      <c r="BK230" s="526"/>
      <c r="BL230" s="526"/>
      <c r="BM230" s="526"/>
      <c r="BN230" s="526"/>
      <c r="BO230" s="526"/>
      <c r="BP230" s="526"/>
      <c r="BQ230" s="526"/>
      <c r="BR230" s="526"/>
      <c r="BS230" s="526"/>
      <c r="BT230" s="526"/>
      <c r="BU230" s="526"/>
      <c r="BV230" s="526"/>
      <c r="BW230" s="526"/>
      <c r="BX230" s="526"/>
      <c r="BY230" s="526"/>
      <c r="BZ230" s="526"/>
      <c r="CA230" s="526"/>
      <c r="CB230" s="526"/>
      <c r="CC230" s="526"/>
      <c r="CD230" s="526"/>
      <c r="CE230" s="526"/>
      <c r="CF230" s="526"/>
      <c r="CG230" s="526"/>
      <c r="CH230" s="526"/>
      <c r="CI230" s="526"/>
      <c r="CJ230" s="526"/>
      <c r="CK230" s="526"/>
      <c r="CL230" s="526"/>
      <c r="CM230" s="526"/>
      <c r="CN230" s="526"/>
      <c r="CO230" s="526"/>
      <c r="CP230" s="15"/>
      <c r="CQ230" s="15"/>
      <c r="CR230" s="15"/>
      <c r="CS230" s="15"/>
      <c r="CT230" s="88"/>
      <c r="CU230" s="88"/>
      <c r="CV230" s="88"/>
      <c r="CW230" s="15"/>
      <c r="CX230" s="15"/>
      <c r="CY230" s="88"/>
      <c r="CZ230" s="88"/>
      <c r="DA230" s="88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88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15"/>
      <c r="FC230" s="15"/>
      <c r="FD230" s="15"/>
      <c r="FE230" s="15"/>
      <c r="FF230" s="15"/>
      <c r="FG230" s="15"/>
      <c r="FH230" s="15"/>
      <c r="FI230" s="15"/>
      <c r="FJ230" s="15"/>
    </row>
    <row r="231" spans="2:166" ht="15" customHeight="1" x14ac:dyDescent="0.25">
      <c r="B231" s="88"/>
      <c r="C231" s="88"/>
      <c r="D231" s="115"/>
      <c r="E231" s="115"/>
      <c r="F231" s="115"/>
      <c r="G231" s="115"/>
      <c r="H231" s="115"/>
      <c r="I231" s="523"/>
      <c r="J231" s="523"/>
      <c r="K231" s="115"/>
      <c r="L231" s="524"/>
      <c r="M231" s="524"/>
      <c r="N231" s="524"/>
      <c r="O231" s="524"/>
      <c r="P231" s="524"/>
      <c r="Q231" s="524"/>
      <c r="R231" s="524"/>
      <c r="S231" s="525"/>
      <c r="T231" s="526"/>
      <c r="U231" s="115"/>
      <c r="V231" s="526"/>
      <c r="W231" s="115"/>
      <c r="X231" s="115"/>
      <c r="Y231" s="115"/>
      <c r="Z231" s="527"/>
      <c r="AA231" s="527"/>
      <c r="AB231" s="15"/>
      <c r="AC231" s="88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  <c r="BG231" s="115"/>
      <c r="BH231" s="115"/>
      <c r="BI231" s="115"/>
      <c r="BJ231" s="115"/>
      <c r="BK231" s="526"/>
      <c r="BL231" s="526"/>
      <c r="BM231" s="526"/>
      <c r="BN231" s="526"/>
      <c r="BO231" s="526"/>
      <c r="BP231" s="526"/>
      <c r="BQ231" s="526"/>
      <c r="BR231" s="526"/>
      <c r="BS231" s="526"/>
      <c r="BT231" s="526"/>
      <c r="BU231" s="526"/>
      <c r="BV231" s="526"/>
      <c r="BW231" s="526"/>
      <c r="BX231" s="526"/>
      <c r="BY231" s="526"/>
      <c r="BZ231" s="526"/>
      <c r="CA231" s="526"/>
      <c r="CB231" s="526"/>
      <c r="CC231" s="526"/>
      <c r="CD231" s="526"/>
      <c r="CE231" s="526"/>
      <c r="CF231" s="526"/>
      <c r="CG231" s="526"/>
      <c r="CH231" s="526"/>
      <c r="CI231" s="526"/>
      <c r="CJ231" s="526"/>
      <c r="CK231" s="526"/>
      <c r="CL231" s="526"/>
      <c r="CM231" s="526"/>
      <c r="CN231" s="526"/>
      <c r="CO231" s="526"/>
      <c r="CP231" s="15"/>
      <c r="CQ231" s="15"/>
      <c r="CR231" s="15"/>
      <c r="CS231" s="15"/>
      <c r="CT231" s="88"/>
      <c r="CU231" s="88"/>
      <c r="CV231" s="88"/>
      <c r="CW231" s="15"/>
      <c r="CX231" s="15"/>
      <c r="CY231" s="88"/>
      <c r="CZ231" s="88"/>
      <c r="DA231" s="88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88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15"/>
      <c r="FC231" s="15"/>
      <c r="FD231" s="15"/>
      <c r="FE231" s="15"/>
      <c r="FF231" s="15"/>
      <c r="FG231" s="15"/>
      <c r="FH231" s="15"/>
      <c r="FI231" s="15"/>
      <c r="FJ231" s="15"/>
    </row>
    <row r="232" spans="2:166" ht="15" customHeight="1" x14ac:dyDescent="0.25">
      <c r="B232" s="88"/>
      <c r="C232" s="88"/>
      <c r="D232" s="115"/>
      <c r="E232" s="115"/>
      <c r="F232" s="115"/>
      <c r="G232" s="115"/>
      <c r="H232" s="115"/>
      <c r="I232" s="523"/>
      <c r="J232" s="523"/>
      <c r="K232" s="115"/>
      <c r="L232" s="524"/>
      <c r="M232" s="524"/>
      <c r="N232" s="524"/>
      <c r="O232" s="524"/>
      <c r="P232" s="524"/>
      <c r="Q232" s="524"/>
      <c r="R232" s="524"/>
      <c r="S232" s="525"/>
      <c r="T232" s="526"/>
      <c r="U232" s="115"/>
      <c r="V232" s="526"/>
      <c r="W232" s="115"/>
      <c r="X232" s="115"/>
      <c r="Y232" s="115"/>
      <c r="Z232" s="527"/>
      <c r="AA232" s="527"/>
      <c r="AB232" s="15"/>
      <c r="AC232" s="88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  <c r="BG232" s="115"/>
      <c r="BH232" s="115"/>
      <c r="BI232" s="115"/>
      <c r="BJ232" s="115"/>
      <c r="BK232" s="526"/>
      <c r="BL232" s="526"/>
      <c r="BM232" s="526"/>
      <c r="BN232" s="526"/>
      <c r="BO232" s="526"/>
      <c r="BP232" s="526"/>
      <c r="BQ232" s="526"/>
      <c r="BR232" s="526"/>
      <c r="BS232" s="526"/>
      <c r="BT232" s="526"/>
      <c r="BU232" s="526"/>
      <c r="BV232" s="526"/>
      <c r="BW232" s="526"/>
      <c r="BX232" s="526"/>
      <c r="BY232" s="526"/>
      <c r="BZ232" s="526"/>
      <c r="CA232" s="526"/>
      <c r="CB232" s="526"/>
      <c r="CC232" s="526"/>
      <c r="CD232" s="526"/>
      <c r="CE232" s="526"/>
      <c r="CF232" s="526"/>
      <c r="CG232" s="526"/>
      <c r="CH232" s="526"/>
      <c r="CI232" s="526"/>
      <c r="CJ232" s="526"/>
      <c r="CK232" s="526"/>
      <c r="CL232" s="526"/>
      <c r="CM232" s="526"/>
      <c r="CN232" s="526"/>
      <c r="CO232" s="526"/>
      <c r="CP232" s="15"/>
      <c r="CQ232" s="15"/>
      <c r="CR232" s="15"/>
      <c r="CS232" s="15"/>
      <c r="CT232" s="88"/>
      <c r="CU232" s="88"/>
      <c r="CV232" s="88"/>
      <c r="CW232" s="15"/>
      <c r="CX232" s="15"/>
      <c r="CY232" s="88"/>
      <c r="CZ232" s="88"/>
      <c r="DA232" s="88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88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15"/>
      <c r="FC232" s="15"/>
      <c r="FD232" s="15"/>
      <c r="FE232" s="15"/>
      <c r="FF232" s="15"/>
      <c r="FG232" s="15"/>
      <c r="FH232" s="15"/>
      <c r="FI232" s="15"/>
      <c r="FJ232" s="15"/>
    </row>
    <row r="233" spans="2:166" ht="15" customHeight="1" x14ac:dyDescent="0.25">
      <c r="B233" s="88"/>
      <c r="C233" s="88"/>
      <c r="D233" s="115"/>
      <c r="E233" s="115"/>
      <c r="F233" s="115"/>
      <c r="G233" s="115"/>
      <c r="H233" s="115"/>
      <c r="I233" s="523"/>
      <c r="J233" s="523"/>
      <c r="K233" s="115"/>
      <c r="L233" s="524"/>
      <c r="M233" s="524"/>
      <c r="N233" s="524"/>
      <c r="O233" s="524"/>
      <c r="P233" s="524"/>
      <c r="Q233" s="524"/>
      <c r="R233" s="524"/>
      <c r="S233" s="525"/>
      <c r="T233" s="526"/>
      <c r="U233" s="115"/>
      <c r="V233" s="526"/>
      <c r="W233" s="115"/>
      <c r="X233" s="115"/>
      <c r="Y233" s="115"/>
      <c r="Z233" s="527"/>
      <c r="AA233" s="527"/>
      <c r="AB233" s="15"/>
      <c r="AC233" s="88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526"/>
      <c r="BL233" s="526"/>
      <c r="BM233" s="526"/>
      <c r="BN233" s="526"/>
      <c r="BO233" s="526"/>
      <c r="BP233" s="526"/>
      <c r="BQ233" s="526"/>
      <c r="BR233" s="526"/>
      <c r="BS233" s="526"/>
      <c r="BT233" s="526"/>
      <c r="BU233" s="526"/>
      <c r="BV233" s="526"/>
      <c r="BW233" s="526"/>
      <c r="BX233" s="526"/>
      <c r="BY233" s="526"/>
      <c r="BZ233" s="526"/>
      <c r="CA233" s="526"/>
      <c r="CB233" s="526"/>
      <c r="CC233" s="526"/>
      <c r="CD233" s="526"/>
      <c r="CE233" s="526"/>
      <c r="CF233" s="526"/>
      <c r="CG233" s="526"/>
      <c r="CH233" s="526"/>
      <c r="CI233" s="526"/>
      <c r="CJ233" s="526"/>
      <c r="CK233" s="526"/>
      <c r="CL233" s="526"/>
      <c r="CM233" s="526"/>
      <c r="CN233" s="526"/>
      <c r="CO233" s="526"/>
      <c r="CP233" s="15"/>
      <c r="CQ233" s="15"/>
      <c r="CR233" s="15"/>
      <c r="CS233" s="15"/>
      <c r="CT233" s="88"/>
      <c r="CU233" s="88"/>
      <c r="CV233" s="88"/>
      <c r="CW233" s="15"/>
      <c r="CX233" s="15"/>
      <c r="CY233" s="88"/>
      <c r="CZ233" s="88"/>
      <c r="DA233" s="88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88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15"/>
      <c r="FC233" s="15"/>
      <c r="FD233" s="15"/>
      <c r="FE233" s="15"/>
      <c r="FF233" s="15"/>
      <c r="FG233" s="15"/>
      <c r="FH233" s="15"/>
      <c r="FI233" s="15"/>
      <c r="FJ233" s="15"/>
    </row>
    <row r="234" spans="2:166" ht="15" customHeight="1" x14ac:dyDescent="0.25">
      <c r="B234" s="88"/>
      <c r="C234" s="88"/>
      <c r="D234" s="115"/>
      <c r="E234" s="115"/>
      <c r="F234" s="115"/>
      <c r="G234" s="115"/>
      <c r="H234" s="115"/>
      <c r="I234" s="523"/>
      <c r="J234" s="523"/>
      <c r="K234" s="115"/>
      <c r="L234" s="524"/>
      <c r="M234" s="524"/>
      <c r="N234" s="524"/>
      <c r="O234" s="524"/>
      <c r="P234" s="524"/>
      <c r="Q234" s="524"/>
      <c r="R234" s="524"/>
      <c r="S234" s="525"/>
      <c r="T234" s="526"/>
      <c r="U234" s="115"/>
      <c r="V234" s="526"/>
      <c r="W234" s="115"/>
      <c r="X234" s="115"/>
      <c r="Y234" s="115"/>
      <c r="Z234" s="527"/>
      <c r="AA234" s="527"/>
      <c r="AB234" s="15"/>
      <c r="AC234" s="88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  <c r="BG234" s="115"/>
      <c r="BH234" s="115"/>
      <c r="BI234" s="115"/>
      <c r="BJ234" s="115"/>
      <c r="BK234" s="526"/>
      <c r="BL234" s="526"/>
      <c r="BM234" s="526"/>
      <c r="BN234" s="526"/>
      <c r="BO234" s="526"/>
      <c r="BP234" s="526"/>
      <c r="BQ234" s="526"/>
      <c r="BR234" s="526"/>
      <c r="BS234" s="526"/>
      <c r="BT234" s="526"/>
      <c r="BU234" s="526"/>
      <c r="BV234" s="526"/>
      <c r="BW234" s="526"/>
      <c r="BX234" s="526"/>
      <c r="BY234" s="526"/>
      <c r="BZ234" s="526"/>
      <c r="CA234" s="526"/>
      <c r="CB234" s="526"/>
      <c r="CC234" s="526"/>
      <c r="CD234" s="526"/>
      <c r="CE234" s="526"/>
      <c r="CF234" s="526"/>
      <c r="CG234" s="526"/>
      <c r="CH234" s="526"/>
      <c r="CI234" s="526"/>
      <c r="CJ234" s="526"/>
      <c r="CK234" s="526"/>
      <c r="CL234" s="526"/>
      <c r="CM234" s="526"/>
      <c r="CN234" s="526"/>
      <c r="CO234" s="526"/>
      <c r="CP234" s="15"/>
      <c r="CQ234" s="15"/>
      <c r="CR234" s="15"/>
      <c r="CS234" s="15"/>
      <c r="CT234" s="88"/>
      <c r="CU234" s="88"/>
      <c r="CV234" s="88"/>
      <c r="CW234" s="15"/>
      <c r="CX234" s="15"/>
      <c r="CY234" s="88"/>
      <c r="CZ234" s="88"/>
      <c r="DA234" s="88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88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/>
      <c r="FB234" s="15"/>
      <c r="FC234" s="15"/>
      <c r="FD234" s="15"/>
      <c r="FE234" s="15"/>
      <c r="FF234" s="15"/>
      <c r="FG234" s="15"/>
      <c r="FH234" s="15"/>
      <c r="FI234" s="15"/>
      <c r="FJ234" s="15"/>
    </row>
    <row r="235" spans="2:166" ht="15" customHeight="1" x14ac:dyDescent="0.25">
      <c r="B235" s="88"/>
      <c r="C235" s="88"/>
      <c r="D235" s="115"/>
      <c r="E235" s="115"/>
      <c r="F235" s="115"/>
      <c r="G235" s="115"/>
      <c r="H235" s="115"/>
      <c r="I235" s="523"/>
      <c r="J235" s="523"/>
      <c r="K235" s="115"/>
      <c r="L235" s="524"/>
      <c r="M235" s="524"/>
      <c r="N235" s="524"/>
      <c r="O235" s="524"/>
      <c r="P235" s="524"/>
      <c r="Q235" s="524"/>
      <c r="R235" s="524"/>
      <c r="S235" s="525"/>
      <c r="T235" s="526"/>
      <c r="U235" s="115"/>
      <c r="V235" s="526"/>
      <c r="W235" s="115"/>
      <c r="X235" s="115"/>
      <c r="Y235" s="115"/>
      <c r="Z235" s="527"/>
      <c r="AA235" s="527"/>
      <c r="AB235" s="15"/>
      <c r="AC235" s="88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526"/>
      <c r="BL235" s="526"/>
      <c r="BM235" s="526"/>
      <c r="BN235" s="526"/>
      <c r="BO235" s="526"/>
      <c r="BP235" s="526"/>
      <c r="BQ235" s="526"/>
      <c r="BR235" s="526"/>
      <c r="BS235" s="526"/>
      <c r="BT235" s="526"/>
      <c r="BU235" s="526"/>
      <c r="BV235" s="526"/>
      <c r="BW235" s="526"/>
      <c r="BX235" s="526"/>
      <c r="BY235" s="526"/>
      <c r="BZ235" s="526"/>
      <c r="CA235" s="526"/>
      <c r="CB235" s="526"/>
      <c r="CC235" s="526"/>
      <c r="CD235" s="526"/>
      <c r="CE235" s="526"/>
      <c r="CF235" s="526"/>
      <c r="CG235" s="526"/>
      <c r="CH235" s="526"/>
      <c r="CI235" s="526"/>
      <c r="CJ235" s="526"/>
      <c r="CK235" s="526"/>
      <c r="CL235" s="526"/>
      <c r="CM235" s="526"/>
      <c r="CN235" s="526"/>
      <c r="CO235" s="526"/>
      <c r="CP235" s="15"/>
      <c r="CQ235" s="15"/>
      <c r="CR235" s="15"/>
      <c r="CS235" s="15"/>
      <c r="CT235" s="88"/>
      <c r="CU235" s="88"/>
      <c r="CV235" s="88"/>
      <c r="CW235" s="15"/>
      <c r="CX235" s="15"/>
      <c r="CY235" s="88"/>
      <c r="CZ235" s="88"/>
      <c r="DA235" s="88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88"/>
      <c r="EQ235" s="88"/>
      <c r="ER235" s="88"/>
      <c r="ES235" s="88"/>
      <c r="ET235" s="88"/>
      <c r="EU235" s="88"/>
      <c r="EV235" s="88"/>
      <c r="EW235" s="88"/>
      <c r="EX235" s="88"/>
      <c r="EY235" s="88"/>
      <c r="EZ235" s="88"/>
      <c r="FA235" s="88"/>
      <c r="FB235" s="15"/>
      <c r="FC235" s="15"/>
      <c r="FD235" s="15"/>
      <c r="FE235" s="15"/>
      <c r="FF235" s="15"/>
      <c r="FG235" s="15"/>
      <c r="FH235" s="15"/>
      <c r="FI235" s="15"/>
      <c r="FJ235" s="15"/>
    </row>
    <row r="236" spans="2:166" ht="15" customHeight="1" x14ac:dyDescent="0.25">
      <c r="B236" s="88"/>
      <c r="C236" s="88"/>
      <c r="D236" s="115"/>
      <c r="E236" s="115"/>
      <c r="F236" s="115"/>
      <c r="G236" s="115"/>
      <c r="H236" s="115"/>
      <c r="I236" s="523"/>
      <c r="J236" s="523"/>
      <c r="K236" s="115"/>
      <c r="L236" s="524"/>
      <c r="M236" s="524"/>
      <c r="N236" s="524"/>
      <c r="O236" s="524"/>
      <c r="P236" s="524"/>
      <c r="Q236" s="524"/>
      <c r="R236" s="524"/>
      <c r="S236" s="525"/>
      <c r="T236" s="526"/>
      <c r="U236" s="115"/>
      <c r="V236" s="526"/>
      <c r="W236" s="115"/>
      <c r="X236" s="115"/>
      <c r="Y236" s="115"/>
      <c r="Z236" s="527"/>
      <c r="AA236" s="527"/>
      <c r="AB236" s="15"/>
      <c r="AC236" s="88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  <c r="BG236" s="115"/>
      <c r="BH236" s="115"/>
      <c r="BI236" s="115"/>
      <c r="BJ236" s="115"/>
      <c r="BK236" s="526"/>
      <c r="BL236" s="526"/>
      <c r="BM236" s="526"/>
      <c r="BN236" s="526"/>
      <c r="BO236" s="526"/>
      <c r="BP236" s="526"/>
      <c r="BQ236" s="526"/>
      <c r="BR236" s="526"/>
      <c r="BS236" s="526"/>
      <c r="BT236" s="526"/>
      <c r="BU236" s="526"/>
      <c r="BV236" s="526"/>
      <c r="BW236" s="526"/>
      <c r="BX236" s="526"/>
      <c r="BY236" s="526"/>
      <c r="BZ236" s="526"/>
      <c r="CA236" s="526"/>
      <c r="CB236" s="526"/>
      <c r="CC236" s="526"/>
      <c r="CD236" s="526"/>
      <c r="CE236" s="526"/>
      <c r="CF236" s="526"/>
      <c r="CG236" s="526"/>
      <c r="CH236" s="526"/>
      <c r="CI236" s="526"/>
      <c r="CJ236" s="526"/>
      <c r="CK236" s="526"/>
      <c r="CL236" s="526"/>
      <c r="CM236" s="526"/>
      <c r="CN236" s="526"/>
      <c r="CO236" s="526"/>
      <c r="CP236" s="15"/>
      <c r="CQ236" s="15"/>
      <c r="CR236" s="15"/>
      <c r="CS236" s="15"/>
      <c r="CT236" s="88"/>
      <c r="CU236" s="88"/>
      <c r="CV236" s="88"/>
      <c r="CW236" s="15"/>
      <c r="CX236" s="15"/>
      <c r="CY236" s="88"/>
      <c r="CZ236" s="88"/>
      <c r="DA236" s="88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88"/>
      <c r="EQ236" s="88"/>
      <c r="ER236" s="88"/>
      <c r="ES236" s="88"/>
      <c r="ET236" s="88"/>
      <c r="EU236" s="88"/>
      <c r="EV236" s="88"/>
      <c r="EW236" s="88"/>
      <c r="EX236" s="88"/>
      <c r="EY236" s="88"/>
      <c r="EZ236" s="88"/>
      <c r="FA236" s="88"/>
      <c r="FB236" s="15"/>
      <c r="FC236" s="15"/>
      <c r="FD236" s="15"/>
      <c r="FE236" s="15"/>
      <c r="FF236" s="15"/>
      <c r="FG236" s="15"/>
      <c r="FH236" s="15"/>
      <c r="FI236" s="15"/>
      <c r="FJ236" s="15"/>
    </row>
    <row r="237" spans="2:166" ht="15" customHeight="1" x14ac:dyDescent="0.25">
      <c r="B237" s="88"/>
      <c r="C237" s="88"/>
      <c r="D237" s="115"/>
      <c r="E237" s="115"/>
      <c r="F237" s="115"/>
      <c r="G237" s="115"/>
      <c r="H237" s="115"/>
      <c r="I237" s="523"/>
      <c r="J237" s="523"/>
      <c r="K237" s="115"/>
      <c r="L237" s="524"/>
      <c r="M237" s="524"/>
      <c r="N237" s="524"/>
      <c r="O237" s="524"/>
      <c r="P237" s="524"/>
      <c r="Q237" s="524"/>
      <c r="R237" s="524"/>
      <c r="S237" s="525"/>
      <c r="T237" s="526"/>
      <c r="U237" s="115"/>
      <c r="V237" s="526"/>
      <c r="W237" s="115"/>
      <c r="X237" s="115"/>
      <c r="Y237" s="115"/>
      <c r="Z237" s="527"/>
      <c r="AA237" s="527"/>
      <c r="AB237" s="15"/>
      <c r="AC237" s="88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  <c r="BG237" s="115"/>
      <c r="BH237" s="115"/>
      <c r="BI237" s="115"/>
      <c r="BJ237" s="115"/>
      <c r="BK237" s="526"/>
      <c r="BL237" s="526"/>
      <c r="BM237" s="526"/>
      <c r="BN237" s="526"/>
      <c r="BO237" s="526"/>
      <c r="BP237" s="526"/>
      <c r="BQ237" s="526"/>
      <c r="BR237" s="526"/>
      <c r="BS237" s="526"/>
      <c r="BT237" s="526"/>
      <c r="BU237" s="526"/>
      <c r="BV237" s="526"/>
      <c r="BW237" s="526"/>
      <c r="BX237" s="526"/>
      <c r="BY237" s="526"/>
      <c r="BZ237" s="526"/>
      <c r="CA237" s="526"/>
      <c r="CB237" s="526"/>
      <c r="CC237" s="526"/>
      <c r="CD237" s="526"/>
      <c r="CE237" s="526"/>
      <c r="CF237" s="526"/>
      <c r="CG237" s="526"/>
      <c r="CH237" s="526"/>
      <c r="CI237" s="526"/>
      <c r="CJ237" s="526"/>
      <c r="CK237" s="526"/>
      <c r="CL237" s="526"/>
      <c r="CM237" s="526"/>
      <c r="CN237" s="526"/>
      <c r="CO237" s="526"/>
      <c r="CP237" s="15"/>
      <c r="CQ237" s="15"/>
      <c r="CR237" s="15"/>
      <c r="CS237" s="15"/>
      <c r="CT237" s="88"/>
      <c r="CU237" s="88"/>
      <c r="CV237" s="88"/>
      <c r="CW237" s="15"/>
      <c r="CX237" s="15"/>
      <c r="CY237" s="88"/>
      <c r="CZ237" s="88"/>
      <c r="DA237" s="88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88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/>
      <c r="FB237" s="15"/>
      <c r="FC237" s="15"/>
      <c r="FD237" s="15"/>
      <c r="FE237" s="15"/>
      <c r="FF237" s="15"/>
      <c r="FG237" s="15"/>
      <c r="FH237" s="15"/>
      <c r="FI237" s="15"/>
      <c r="FJ237" s="15"/>
    </row>
    <row r="238" spans="2:166" ht="15" customHeight="1" x14ac:dyDescent="0.25">
      <c r="B238" s="88"/>
      <c r="C238" s="88"/>
      <c r="D238" s="115"/>
      <c r="E238" s="115"/>
      <c r="F238" s="115"/>
      <c r="G238" s="115"/>
      <c r="H238" s="115"/>
      <c r="I238" s="523"/>
      <c r="J238" s="523"/>
      <c r="K238" s="115"/>
      <c r="L238" s="524"/>
      <c r="M238" s="524"/>
      <c r="N238" s="524"/>
      <c r="O238" s="524"/>
      <c r="P238" s="524"/>
      <c r="Q238" s="524"/>
      <c r="R238" s="524"/>
      <c r="S238" s="525"/>
      <c r="T238" s="526"/>
      <c r="U238" s="115"/>
      <c r="V238" s="526"/>
      <c r="W238" s="115"/>
      <c r="X238" s="115"/>
      <c r="Y238" s="115"/>
      <c r="Z238" s="527"/>
      <c r="AA238" s="527"/>
      <c r="AB238" s="15"/>
      <c r="AC238" s="88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  <c r="BG238" s="115"/>
      <c r="BH238" s="115"/>
      <c r="BI238" s="115"/>
      <c r="BJ238" s="115"/>
      <c r="BK238" s="526"/>
      <c r="BL238" s="526"/>
      <c r="BM238" s="526"/>
      <c r="BN238" s="526"/>
      <c r="BO238" s="526"/>
      <c r="BP238" s="526"/>
      <c r="BQ238" s="526"/>
      <c r="BR238" s="526"/>
      <c r="BS238" s="526"/>
      <c r="BT238" s="526"/>
      <c r="BU238" s="526"/>
      <c r="BV238" s="526"/>
      <c r="BW238" s="526"/>
      <c r="BX238" s="526"/>
      <c r="BY238" s="526"/>
      <c r="BZ238" s="526"/>
      <c r="CA238" s="526"/>
      <c r="CB238" s="526"/>
      <c r="CC238" s="526"/>
      <c r="CD238" s="526"/>
      <c r="CE238" s="526"/>
      <c r="CF238" s="526"/>
      <c r="CG238" s="526"/>
      <c r="CH238" s="526"/>
      <c r="CI238" s="526"/>
      <c r="CJ238" s="526"/>
      <c r="CK238" s="526"/>
      <c r="CL238" s="526"/>
      <c r="CM238" s="526"/>
      <c r="CN238" s="526"/>
      <c r="CO238" s="526"/>
      <c r="CP238" s="15"/>
      <c r="CQ238" s="15"/>
      <c r="CR238" s="15"/>
      <c r="CS238" s="15"/>
      <c r="CT238" s="88"/>
      <c r="CU238" s="88"/>
      <c r="CV238" s="88"/>
      <c r="CW238" s="15"/>
      <c r="CX238" s="15"/>
      <c r="CY238" s="88"/>
      <c r="CZ238" s="88"/>
      <c r="DA238" s="88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88"/>
      <c r="EQ238" s="88"/>
      <c r="ER238" s="88"/>
      <c r="ES238" s="88"/>
      <c r="ET238" s="88"/>
      <c r="EU238" s="88"/>
      <c r="EV238" s="88"/>
      <c r="EW238" s="88"/>
      <c r="EX238" s="88"/>
      <c r="EY238" s="88"/>
      <c r="EZ238" s="88"/>
      <c r="FA238" s="88"/>
      <c r="FB238" s="15"/>
      <c r="FC238" s="15"/>
      <c r="FD238" s="15"/>
      <c r="FE238" s="15"/>
      <c r="FF238" s="15"/>
      <c r="FG238" s="15"/>
      <c r="FH238" s="15"/>
      <c r="FI238" s="15"/>
      <c r="FJ238" s="15"/>
    </row>
    <row r="239" spans="2:166" ht="15" customHeight="1" x14ac:dyDescent="0.25">
      <c r="B239" s="88"/>
      <c r="C239" s="88"/>
      <c r="D239" s="115"/>
      <c r="E239" s="115"/>
      <c r="F239" s="115"/>
      <c r="G239" s="115"/>
      <c r="H239" s="115"/>
      <c r="I239" s="523"/>
      <c r="J239" s="523"/>
      <c r="K239" s="115"/>
      <c r="L239" s="524"/>
      <c r="M239" s="524"/>
      <c r="N239" s="524"/>
      <c r="O239" s="524"/>
      <c r="P239" s="524"/>
      <c r="Q239" s="524"/>
      <c r="R239" s="524"/>
      <c r="S239" s="525"/>
      <c r="T239" s="526"/>
      <c r="U239" s="115"/>
      <c r="V239" s="526"/>
      <c r="W239" s="115"/>
      <c r="X239" s="115"/>
      <c r="Y239" s="115"/>
      <c r="Z239" s="527"/>
      <c r="AA239" s="527"/>
      <c r="AB239" s="15"/>
      <c r="AC239" s="88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115"/>
      <c r="BE239" s="115"/>
      <c r="BF239" s="115"/>
      <c r="BG239" s="115"/>
      <c r="BH239" s="115"/>
      <c r="BI239" s="115"/>
      <c r="BJ239" s="115"/>
      <c r="BK239" s="526"/>
      <c r="BL239" s="526"/>
      <c r="BM239" s="526"/>
      <c r="BN239" s="526"/>
      <c r="BO239" s="526"/>
      <c r="BP239" s="526"/>
      <c r="BQ239" s="526"/>
      <c r="BR239" s="526"/>
      <c r="BS239" s="526"/>
      <c r="BT239" s="526"/>
      <c r="BU239" s="526"/>
      <c r="BV239" s="526"/>
      <c r="BW239" s="526"/>
      <c r="BX239" s="526"/>
      <c r="BY239" s="526"/>
      <c r="BZ239" s="526"/>
      <c r="CA239" s="526"/>
      <c r="CB239" s="526"/>
      <c r="CC239" s="526"/>
      <c r="CD239" s="526"/>
      <c r="CE239" s="526"/>
      <c r="CF239" s="526"/>
      <c r="CG239" s="526"/>
      <c r="CH239" s="526"/>
      <c r="CI239" s="526"/>
      <c r="CJ239" s="526"/>
      <c r="CK239" s="526"/>
      <c r="CL239" s="526"/>
      <c r="CM239" s="526"/>
      <c r="CN239" s="526"/>
      <c r="CO239" s="526"/>
      <c r="CP239" s="15"/>
      <c r="CQ239" s="15"/>
      <c r="CR239" s="15"/>
      <c r="CS239" s="15"/>
      <c r="CT239" s="88"/>
      <c r="CU239" s="88"/>
      <c r="CV239" s="88"/>
      <c r="CW239" s="15"/>
      <c r="CX239" s="15"/>
      <c r="CY239" s="88"/>
      <c r="CZ239" s="88"/>
      <c r="DA239" s="88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88"/>
      <c r="EQ239" s="88"/>
      <c r="ER239" s="88"/>
      <c r="ES239" s="88"/>
      <c r="ET239" s="88"/>
      <c r="EU239" s="88"/>
      <c r="EV239" s="88"/>
      <c r="EW239" s="88"/>
      <c r="EX239" s="88"/>
      <c r="EY239" s="88"/>
      <c r="EZ239" s="88"/>
      <c r="FA239" s="88"/>
      <c r="FB239" s="15"/>
      <c r="FC239" s="15"/>
      <c r="FD239" s="15"/>
      <c r="FE239" s="15"/>
      <c r="FF239" s="15"/>
      <c r="FG239" s="15"/>
      <c r="FH239" s="15"/>
      <c r="FI239" s="15"/>
      <c r="FJ239" s="15"/>
    </row>
    <row r="240" spans="2:166" ht="15" customHeight="1" x14ac:dyDescent="0.25">
      <c r="B240" s="88"/>
      <c r="C240" s="88"/>
      <c r="D240" s="115"/>
      <c r="E240" s="115"/>
      <c r="F240" s="115"/>
      <c r="G240" s="115"/>
      <c r="H240" s="115"/>
      <c r="I240" s="523"/>
      <c r="J240" s="523"/>
      <c r="K240" s="115"/>
      <c r="L240" s="524"/>
      <c r="M240" s="524"/>
      <c r="N240" s="524"/>
      <c r="O240" s="524"/>
      <c r="P240" s="524"/>
      <c r="Q240" s="524"/>
      <c r="R240" s="524"/>
      <c r="S240" s="525"/>
      <c r="T240" s="526"/>
      <c r="U240" s="115"/>
      <c r="V240" s="526"/>
      <c r="W240" s="115"/>
      <c r="X240" s="115"/>
      <c r="Y240" s="115"/>
      <c r="Z240" s="527"/>
      <c r="AA240" s="527"/>
      <c r="AB240" s="15"/>
      <c r="AC240" s="88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5"/>
      <c r="AR240" s="115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115"/>
      <c r="BE240" s="115"/>
      <c r="BF240" s="115"/>
      <c r="BG240" s="115"/>
      <c r="BH240" s="115"/>
      <c r="BI240" s="115"/>
      <c r="BJ240" s="115"/>
      <c r="BK240" s="526"/>
      <c r="BL240" s="526"/>
      <c r="BM240" s="526"/>
      <c r="BN240" s="526"/>
      <c r="BO240" s="526"/>
      <c r="BP240" s="526"/>
      <c r="BQ240" s="526"/>
      <c r="BR240" s="526"/>
      <c r="BS240" s="526"/>
      <c r="BT240" s="526"/>
      <c r="BU240" s="526"/>
      <c r="BV240" s="526"/>
      <c r="BW240" s="526"/>
      <c r="BX240" s="526"/>
      <c r="BY240" s="526"/>
      <c r="BZ240" s="526"/>
      <c r="CA240" s="526"/>
      <c r="CB240" s="526"/>
      <c r="CC240" s="526"/>
      <c r="CD240" s="526"/>
      <c r="CE240" s="526"/>
      <c r="CF240" s="526"/>
      <c r="CG240" s="526"/>
      <c r="CH240" s="526"/>
      <c r="CI240" s="526"/>
      <c r="CJ240" s="526"/>
      <c r="CK240" s="526"/>
      <c r="CL240" s="526"/>
      <c r="CM240" s="526"/>
      <c r="CN240" s="526"/>
      <c r="CO240" s="526"/>
      <c r="CP240" s="15"/>
      <c r="CQ240" s="15"/>
      <c r="CR240" s="15"/>
      <c r="CS240" s="15"/>
      <c r="CT240" s="88"/>
      <c r="CU240" s="88"/>
      <c r="CV240" s="88"/>
      <c r="CW240" s="15"/>
      <c r="CX240" s="15"/>
      <c r="CY240" s="88"/>
      <c r="CZ240" s="88"/>
      <c r="DA240" s="88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88"/>
      <c r="EQ240" s="88"/>
      <c r="ER240" s="88"/>
      <c r="ES240" s="88"/>
      <c r="ET240" s="88"/>
      <c r="EU240" s="88"/>
      <c r="EV240" s="88"/>
      <c r="EW240" s="88"/>
      <c r="EX240" s="88"/>
      <c r="EY240" s="88"/>
      <c r="EZ240" s="88"/>
      <c r="FA240" s="88"/>
      <c r="FB240" s="15"/>
      <c r="FC240" s="15"/>
      <c r="FD240" s="15"/>
      <c r="FE240" s="15"/>
      <c r="FF240" s="15"/>
      <c r="FG240" s="15"/>
      <c r="FH240" s="15"/>
      <c r="FI240" s="15"/>
      <c r="FJ240" s="15"/>
    </row>
    <row r="241" spans="2:166" ht="15" customHeight="1" x14ac:dyDescent="0.25">
      <c r="B241" s="88"/>
      <c r="C241" s="88"/>
      <c r="D241" s="115"/>
      <c r="E241" s="115"/>
      <c r="F241" s="115"/>
      <c r="G241" s="115"/>
      <c r="H241" s="115"/>
      <c r="I241" s="523"/>
      <c r="J241" s="523"/>
      <c r="K241" s="115"/>
      <c r="L241" s="524"/>
      <c r="M241" s="524"/>
      <c r="N241" s="524"/>
      <c r="O241" s="524"/>
      <c r="P241" s="524"/>
      <c r="Q241" s="524"/>
      <c r="R241" s="524"/>
      <c r="S241" s="525"/>
      <c r="T241" s="526"/>
      <c r="U241" s="115"/>
      <c r="V241" s="526"/>
      <c r="W241" s="115"/>
      <c r="X241" s="115"/>
      <c r="Y241" s="115"/>
      <c r="Z241" s="527"/>
      <c r="AA241" s="527"/>
      <c r="AB241" s="15"/>
      <c r="AC241" s="88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  <c r="AQ241" s="115"/>
      <c r="AR241" s="115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115"/>
      <c r="BE241" s="115"/>
      <c r="BF241" s="115"/>
      <c r="BG241" s="115"/>
      <c r="BH241" s="115"/>
      <c r="BI241" s="115"/>
      <c r="BJ241" s="115"/>
      <c r="BK241" s="526"/>
      <c r="BL241" s="526"/>
      <c r="BM241" s="526"/>
      <c r="BN241" s="526"/>
      <c r="BO241" s="526"/>
      <c r="BP241" s="526"/>
      <c r="BQ241" s="526"/>
      <c r="BR241" s="526"/>
      <c r="BS241" s="526"/>
      <c r="BT241" s="526"/>
      <c r="BU241" s="526"/>
      <c r="BV241" s="526"/>
      <c r="BW241" s="526"/>
      <c r="BX241" s="526"/>
      <c r="BY241" s="526"/>
      <c r="BZ241" s="526"/>
      <c r="CA241" s="526"/>
      <c r="CB241" s="526"/>
      <c r="CC241" s="526"/>
      <c r="CD241" s="526"/>
      <c r="CE241" s="526"/>
      <c r="CF241" s="526"/>
      <c r="CG241" s="526"/>
      <c r="CH241" s="526"/>
      <c r="CI241" s="526"/>
      <c r="CJ241" s="526"/>
      <c r="CK241" s="526"/>
      <c r="CL241" s="526"/>
      <c r="CM241" s="526"/>
      <c r="CN241" s="526"/>
      <c r="CO241" s="526"/>
      <c r="CP241" s="15"/>
      <c r="CQ241" s="15"/>
      <c r="CR241" s="15"/>
      <c r="CS241" s="15"/>
      <c r="CT241" s="88"/>
      <c r="CU241" s="88"/>
      <c r="CV241" s="88"/>
      <c r="CW241" s="15"/>
      <c r="CX241" s="15"/>
      <c r="CY241" s="88"/>
      <c r="CZ241" s="88"/>
      <c r="DA241" s="88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88"/>
      <c r="EQ241" s="88"/>
      <c r="ER241" s="88"/>
      <c r="ES241" s="88"/>
      <c r="ET241" s="88"/>
      <c r="EU241" s="88"/>
      <c r="EV241" s="88"/>
      <c r="EW241" s="88"/>
      <c r="EX241" s="88"/>
      <c r="EY241" s="88"/>
      <c r="EZ241" s="88"/>
      <c r="FA241" s="88"/>
      <c r="FB241" s="15"/>
      <c r="FC241" s="15"/>
      <c r="FD241" s="15"/>
      <c r="FE241" s="15"/>
      <c r="FF241" s="15"/>
      <c r="FG241" s="15"/>
      <c r="FH241" s="15"/>
      <c r="FI241" s="15"/>
      <c r="FJ241" s="15"/>
    </row>
    <row r="242" spans="2:166" ht="15" customHeight="1" x14ac:dyDescent="0.25">
      <c r="B242" s="88"/>
      <c r="C242" s="88"/>
      <c r="D242" s="115"/>
      <c r="E242" s="115"/>
      <c r="F242" s="115"/>
      <c r="G242" s="115"/>
      <c r="H242" s="115"/>
      <c r="I242" s="523"/>
      <c r="J242" s="523"/>
      <c r="K242" s="115"/>
      <c r="L242" s="524"/>
      <c r="M242" s="524"/>
      <c r="N242" s="524"/>
      <c r="O242" s="524"/>
      <c r="P242" s="524"/>
      <c r="Q242" s="524"/>
      <c r="R242" s="524"/>
      <c r="S242" s="525"/>
      <c r="T242" s="526"/>
      <c r="U242" s="115"/>
      <c r="V242" s="526"/>
      <c r="W242" s="115"/>
      <c r="X242" s="115"/>
      <c r="Y242" s="115"/>
      <c r="Z242" s="527"/>
      <c r="AA242" s="527"/>
      <c r="AB242" s="15"/>
      <c r="AC242" s="88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  <c r="AQ242" s="115"/>
      <c r="AR242" s="115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  <c r="BG242" s="115"/>
      <c r="BH242" s="115"/>
      <c r="BI242" s="115"/>
      <c r="BJ242" s="115"/>
      <c r="BK242" s="526"/>
      <c r="BL242" s="526"/>
      <c r="BM242" s="526"/>
      <c r="BN242" s="526"/>
      <c r="BO242" s="526"/>
      <c r="BP242" s="526"/>
      <c r="BQ242" s="526"/>
      <c r="BR242" s="526"/>
      <c r="BS242" s="526"/>
      <c r="BT242" s="526"/>
      <c r="BU242" s="526"/>
      <c r="BV242" s="526"/>
      <c r="BW242" s="526"/>
      <c r="BX242" s="526"/>
      <c r="BY242" s="526"/>
      <c r="BZ242" s="526"/>
      <c r="CA242" s="526"/>
      <c r="CB242" s="526"/>
      <c r="CC242" s="526"/>
      <c r="CD242" s="526"/>
      <c r="CE242" s="526"/>
      <c r="CF242" s="526"/>
      <c r="CG242" s="526"/>
      <c r="CH242" s="526"/>
      <c r="CI242" s="526"/>
      <c r="CJ242" s="526"/>
      <c r="CK242" s="526"/>
      <c r="CL242" s="526"/>
      <c r="CM242" s="526"/>
      <c r="CN242" s="526"/>
      <c r="CO242" s="526"/>
      <c r="CP242" s="15"/>
      <c r="CQ242" s="15"/>
      <c r="CR242" s="15"/>
      <c r="CS242" s="15"/>
      <c r="CT242" s="88"/>
      <c r="CU242" s="88"/>
      <c r="CV242" s="88"/>
      <c r="CW242" s="15"/>
      <c r="CX242" s="15"/>
      <c r="CY242" s="88"/>
      <c r="CZ242" s="88"/>
      <c r="DA242" s="88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88"/>
      <c r="EQ242" s="88"/>
      <c r="ER242" s="88"/>
      <c r="ES242" s="88"/>
      <c r="ET242" s="88"/>
      <c r="EU242" s="88"/>
      <c r="EV242" s="88"/>
      <c r="EW242" s="88"/>
      <c r="EX242" s="88"/>
      <c r="EY242" s="88"/>
      <c r="EZ242" s="88"/>
      <c r="FA242" s="88"/>
      <c r="FB242" s="15"/>
      <c r="FC242" s="15"/>
      <c r="FD242" s="15"/>
      <c r="FE242" s="15"/>
      <c r="FF242" s="15"/>
      <c r="FG242" s="15"/>
      <c r="FH242" s="15"/>
      <c r="FI242" s="15"/>
      <c r="FJ242" s="15"/>
    </row>
    <row r="243" spans="2:166" ht="15" customHeight="1" x14ac:dyDescent="0.25">
      <c r="B243" s="88"/>
      <c r="C243" s="88"/>
      <c r="D243" s="115"/>
      <c r="E243" s="115"/>
      <c r="F243" s="115"/>
      <c r="G243" s="115"/>
      <c r="H243" s="115"/>
      <c r="I243" s="523"/>
      <c r="J243" s="523"/>
      <c r="K243" s="115"/>
      <c r="L243" s="524"/>
      <c r="M243" s="524"/>
      <c r="N243" s="524"/>
      <c r="O243" s="524"/>
      <c r="P243" s="524"/>
      <c r="Q243" s="524"/>
      <c r="R243" s="524"/>
      <c r="S243" s="525"/>
      <c r="T243" s="526"/>
      <c r="U243" s="115"/>
      <c r="V243" s="526"/>
      <c r="W243" s="115"/>
      <c r="X243" s="115"/>
      <c r="Y243" s="115"/>
      <c r="Z243" s="527"/>
      <c r="AA243" s="527"/>
      <c r="AB243" s="15"/>
      <c r="AC243" s="88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  <c r="AQ243" s="115"/>
      <c r="AR243" s="115"/>
      <c r="AS243" s="115"/>
      <c r="AT243" s="115"/>
      <c r="AU243" s="115"/>
      <c r="AV243" s="115"/>
      <c r="AW243" s="115"/>
      <c r="AX243" s="115"/>
      <c r="AY243" s="115"/>
      <c r="AZ243" s="115"/>
      <c r="BA243" s="115"/>
      <c r="BB243" s="115"/>
      <c r="BC243" s="115"/>
      <c r="BD243" s="115"/>
      <c r="BE243" s="115"/>
      <c r="BF243" s="115"/>
      <c r="BG243" s="115"/>
      <c r="BH243" s="115"/>
      <c r="BI243" s="115"/>
      <c r="BJ243" s="115"/>
      <c r="BK243" s="526"/>
      <c r="BL243" s="526"/>
      <c r="BM243" s="526"/>
      <c r="BN243" s="526"/>
      <c r="BO243" s="526"/>
      <c r="BP243" s="526"/>
      <c r="BQ243" s="526"/>
      <c r="BR243" s="526"/>
      <c r="BS243" s="526"/>
      <c r="BT243" s="526"/>
      <c r="BU243" s="526"/>
      <c r="BV243" s="526"/>
      <c r="BW243" s="526"/>
      <c r="BX243" s="526"/>
      <c r="BY243" s="526"/>
      <c r="BZ243" s="526"/>
      <c r="CA243" s="526"/>
      <c r="CB243" s="526"/>
      <c r="CC243" s="526"/>
      <c r="CD243" s="526"/>
      <c r="CE243" s="526"/>
      <c r="CF243" s="526"/>
      <c r="CG243" s="526"/>
      <c r="CH243" s="526"/>
      <c r="CI243" s="526"/>
      <c r="CJ243" s="526"/>
      <c r="CK243" s="526"/>
      <c r="CL243" s="526"/>
      <c r="CM243" s="526"/>
      <c r="CN243" s="526"/>
      <c r="CO243" s="526"/>
      <c r="CP243" s="15"/>
      <c r="CQ243" s="15"/>
      <c r="CR243" s="15"/>
      <c r="CS243" s="15"/>
      <c r="CT243" s="88"/>
      <c r="CU243" s="88"/>
      <c r="CV243" s="88"/>
      <c r="CW243" s="15"/>
      <c r="CX243" s="15"/>
      <c r="CY243" s="88"/>
      <c r="CZ243" s="88"/>
      <c r="DA243" s="88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88"/>
      <c r="EQ243" s="88"/>
      <c r="ER243" s="88"/>
      <c r="ES243" s="88"/>
      <c r="ET243" s="88"/>
      <c r="EU243" s="88"/>
      <c r="EV243" s="88"/>
      <c r="EW243" s="88"/>
      <c r="EX243" s="88"/>
      <c r="EY243" s="88"/>
      <c r="EZ243" s="88"/>
      <c r="FA243" s="88"/>
      <c r="FB243" s="15"/>
      <c r="FC243" s="15"/>
      <c r="FD243" s="15"/>
      <c r="FE243" s="15"/>
      <c r="FF243" s="15"/>
      <c r="FG243" s="15"/>
      <c r="FH243" s="15"/>
      <c r="FI243" s="15"/>
      <c r="FJ243" s="15"/>
    </row>
    <row r="244" spans="2:166" ht="15" customHeight="1" x14ac:dyDescent="0.25">
      <c r="B244" s="88"/>
      <c r="C244" s="88"/>
      <c r="D244" s="115"/>
      <c r="E244" s="115"/>
      <c r="F244" s="115"/>
      <c r="G244" s="115"/>
      <c r="H244" s="115"/>
      <c r="I244" s="523"/>
      <c r="J244" s="523"/>
      <c r="K244" s="115"/>
      <c r="L244" s="524"/>
      <c r="M244" s="524"/>
      <c r="N244" s="524"/>
      <c r="O244" s="524"/>
      <c r="P244" s="524"/>
      <c r="Q244" s="524"/>
      <c r="R244" s="524"/>
      <c r="S244" s="525"/>
      <c r="T244" s="526"/>
      <c r="U244" s="115"/>
      <c r="V244" s="526"/>
      <c r="W244" s="115"/>
      <c r="X244" s="115"/>
      <c r="Y244" s="115"/>
      <c r="Z244" s="527"/>
      <c r="AA244" s="527"/>
      <c r="AB244" s="15"/>
      <c r="AC244" s="88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  <c r="BA244" s="115"/>
      <c r="BB244" s="115"/>
      <c r="BC244" s="115"/>
      <c r="BD244" s="115"/>
      <c r="BE244" s="115"/>
      <c r="BF244" s="115"/>
      <c r="BG244" s="115"/>
      <c r="BH244" s="115"/>
      <c r="BI244" s="115"/>
      <c r="BJ244" s="115"/>
      <c r="BK244" s="526"/>
      <c r="BL244" s="526"/>
      <c r="BM244" s="526"/>
      <c r="BN244" s="526"/>
      <c r="BO244" s="526"/>
      <c r="BP244" s="526"/>
      <c r="BQ244" s="526"/>
      <c r="BR244" s="526"/>
      <c r="BS244" s="526"/>
      <c r="BT244" s="526"/>
      <c r="BU244" s="526"/>
      <c r="BV244" s="526"/>
      <c r="BW244" s="526"/>
      <c r="BX244" s="526"/>
      <c r="BY244" s="526"/>
      <c r="BZ244" s="526"/>
      <c r="CA244" s="526"/>
      <c r="CB244" s="526"/>
      <c r="CC244" s="526"/>
      <c r="CD244" s="526"/>
      <c r="CE244" s="526"/>
      <c r="CF244" s="526"/>
      <c r="CG244" s="526"/>
      <c r="CH244" s="526"/>
      <c r="CI244" s="526"/>
      <c r="CJ244" s="526"/>
      <c r="CK244" s="526"/>
      <c r="CL244" s="526"/>
      <c r="CM244" s="526"/>
      <c r="CN244" s="526"/>
      <c r="CO244" s="526"/>
      <c r="CP244" s="15"/>
      <c r="CQ244" s="15"/>
      <c r="CR244" s="15"/>
      <c r="CS244" s="15"/>
      <c r="CT244" s="88"/>
      <c r="CU244" s="88"/>
      <c r="CV244" s="88"/>
      <c r="CW244" s="15"/>
      <c r="CX244" s="15"/>
      <c r="CY244" s="88"/>
      <c r="CZ244" s="88"/>
      <c r="DA244" s="88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88"/>
      <c r="EQ244" s="88"/>
      <c r="ER244" s="88"/>
      <c r="ES244" s="88"/>
      <c r="ET244" s="88"/>
      <c r="EU244" s="88"/>
      <c r="EV244" s="88"/>
      <c r="EW244" s="88"/>
      <c r="EX244" s="88"/>
      <c r="EY244" s="88"/>
      <c r="EZ244" s="88"/>
      <c r="FA244" s="88"/>
      <c r="FB244" s="15"/>
      <c r="FC244" s="15"/>
      <c r="FD244" s="15"/>
      <c r="FE244" s="15"/>
      <c r="FF244" s="15"/>
      <c r="FG244" s="15"/>
      <c r="FH244" s="15"/>
      <c r="FI244" s="15"/>
      <c r="FJ244" s="15"/>
    </row>
    <row r="245" spans="2:166" ht="15" customHeight="1" x14ac:dyDescent="0.25">
      <c r="B245" s="88"/>
      <c r="C245" s="88"/>
      <c r="D245" s="115"/>
      <c r="E245" s="115"/>
      <c r="F245" s="115"/>
      <c r="G245" s="115"/>
      <c r="H245" s="115"/>
      <c r="I245" s="523"/>
      <c r="J245" s="523"/>
      <c r="K245" s="115"/>
      <c r="L245" s="524"/>
      <c r="M245" s="524"/>
      <c r="N245" s="524"/>
      <c r="O245" s="524"/>
      <c r="P245" s="524"/>
      <c r="Q245" s="524"/>
      <c r="R245" s="524"/>
      <c r="S245" s="525"/>
      <c r="T245" s="526"/>
      <c r="U245" s="115"/>
      <c r="V245" s="526"/>
      <c r="W245" s="115"/>
      <c r="X245" s="115"/>
      <c r="Y245" s="115"/>
      <c r="Z245" s="527"/>
      <c r="AA245" s="527"/>
      <c r="AB245" s="15"/>
      <c r="AC245" s="88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  <c r="AQ245" s="115"/>
      <c r="AR245" s="115"/>
      <c r="AS245" s="115"/>
      <c r="AT245" s="115"/>
      <c r="AU245" s="115"/>
      <c r="AV245" s="115"/>
      <c r="AW245" s="115"/>
      <c r="AX245" s="115"/>
      <c r="AY245" s="115"/>
      <c r="AZ245" s="115"/>
      <c r="BA245" s="115"/>
      <c r="BB245" s="115"/>
      <c r="BC245" s="115"/>
      <c r="BD245" s="115"/>
      <c r="BE245" s="115"/>
      <c r="BF245" s="115"/>
      <c r="BG245" s="115"/>
      <c r="BH245" s="115"/>
      <c r="BI245" s="115"/>
      <c r="BJ245" s="115"/>
      <c r="BK245" s="526"/>
      <c r="BL245" s="526"/>
      <c r="BM245" s="526"/>
      <c r="BN245" s="526"/>
      <c r="BO245" s="526"/>
      <c r="BP245" s="526"/>
      <c r="BQ245" s="526"/>
      <c r="BR245" s="526"/>
      <c r="BS245" s="526"/>
      <c r="BT245" s="526"/>
      <c r="BU245" s="526"/>
      <c r="BV245" s="526"/>
      <c r="BW245" s="526"/>
      <c r="BX245" s="526"/>
      <c r="BY245" s="526"/>
      <c r="BZ245" s="526"/>
      <c r="CA245" s="526"/>
      <c r="CB245" s="526"/>
      <c r="CC245" s="526"/>
      <c r="CD245" s="526"/>
      <c r="CE245" s="526"/>
      <c r="CF245" s="526"/>
      <c r="CG245" s="526"/>
      <c r="CH245" s="526"/>
      <c r="CI245" s="526"/>
      <c r="CJ245" s="526"/>
      <c r="CK245" s="526"/>
      <c r="CL245" s="526"/>
      <c r="CM245" s="526"/>
      <c r="CN245" s="526"/>
      <c r="CO245" s="526"/>
      <c r="CP245" s="15"/>
      <c r="CQ245" s="15"/>
      <c r="CR245" s="15"/>
      <c r="CS245" s="15"/>
      <c r="CT245" s="88"/>
      <c r="CU245" s="88"/>
      <c r="CV245" s="88"/>
      <c r="CW245" s="15"/>
      <c r="CX245" s="15"/>
      <c r="CY245" s="88"/>
      <c r="CZ245" s="88"/>
      <c r="DA245" s="88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88"/>
      <c r="EQ245" s="88"/>
      <c r="ER245" s="88"/>
      <c r="ES245" s="88"/>
      <c r="ET245" s="88"/>
      <c r="EU245" s="88"/>
      <c r="EV245" s="88"/>
      <c r="EW245" s="88"/>
      <c r="EX245" s="88"/>
      <c r="EY245" s="88"/>
      <c r="EZ245" s="88"/>
      <c r="FA245" s="88"/>
      <c r="FB245" s="15"/>
      <c r="FC245" s="15"/>
      <c r="FD245" s="15"/>
      <c r="FE245" s="15"/>
      <c r="FF245" s="15"/>
      <c r="FG245" s="15"/>
      <c r="FH245" s="15"/>
      <c r="FI245" s="15"/>
      <c r="FJ245" s="15"/>
    </row>
    <row r="246" spans="2:166" ht="15" customHeight="1" x14ac:dyDescent="0.25">
      <c r="B246" s="88"/>
      <c r="C246" s="88"/>
      <c r="D246" s="115"/>
      <c r="E246" s="115"/>
      <c r="F246" s="115"/>
      <c r="G246" s="115"/>
      <c r="H246" s="115"/>
      <c r="I246" s="523"/>
      <c r="J246" s="523"/>
      <c r="K246" s="115"/>
      <c r="L246" s="524"/>
      <c r="M246" s="524"/>
      <c r="N246" s="524"/>
      <c r="O246" s="524"/>
      <c r="P246" s="524"/>
      <c r="Q246" s="524"/>
      <c r="R246" s="524"/>
      <c r="S246" s="525"/>
      <c r="T246" s="526"/>
      <c r="U246" s="115"/>
      <c r="V246" s="526"/>
      <c r="W246" s="115"/>
      <c r="X246" s="115"/>
      <c r="Y246" s="115"/>
      <c r="Z246" s="527"/>
      <c r="AA246" s="527"/>
      <c r="AB246" s="15"/>
      <c r="AC246" s="88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  <c r="BA246" s="115"/>
      <c r="BB246" s="115"/>
      <c r="BC246" s="115"/>
      <c r="BD246" s="115"/>
      <c r="BE246" s="115"/>
      <c r="BF246" s="115"/>
      <c r="BG246" s="115"/>
      <c r="BH246" s="115"/>
      <c r="BI246" s="115"/>
      <c r="BJ246" s="115"/>
      <c r="BK246" s="526"/>
      <c r="BL246" s="526"/>
      <c r="BM246" s="526"/>
      <c r="BN246" s="526"/>
      <c r="BO246" s="526"/>
      <c r="BP246" s="526"/>
      <c r="BQ246" s="526"/>
      <c r="BR246" s="526"/>
      <c r="BS246" s="526"/>
      <c r="BT246" s="526"/>
      <c r="BU246" s="526"/>
      <c r="BV246" s="526"/>
      <c r="BW246" s="526"/>
      <c r="BX246" s="526"/>
      <c r="BY246" s="526"/>
      <c r="BZ246" s="526"/>
      <c r="CA246" s="526"/>
      <c r="CB246" s="526"/>
      <c r="CC246" s="526"/>
      <c r="CD246" s="526"/>
      <c r="CE246" s="526"/>
      <c r="CF246" s="526"/>
      <c r="CG246" s="526"/>
      <c r="CH246" s="526"/>
      <c r="CI246" s="526"/>
      <c r="CJ246" s="526"/>
      <c r="CK246" s="526"/>
      <c r="CL246" s="526"/>
      <c r="CM246" s="526"/>
      <c r="CN246" s="526"/>
      <c r="CO246" s="526"/>
      <c r="CP246" s="15"/>
      <c r="CQ246" s="15"/>
      <c r="CR246" s="15"/>
      <c r="CS246" s="15"/>
      <c r="CT246" s="88"/>
      <c r="CU246" s="88"/>
      <c r="CV246" s="88"/>
      <c r="CW246" s="15"/>
      <c r="CX246" s="15"/>
      <c r="CY246" s="88"/>
      <c r="CZ246" s="88"/>
      <c r="DA246" s="88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88"/>
      <c r="EQ246" s="88"/>
      <c r="ER246" s="88"/>
      <c r="ES246" s="88"/>
      <c r="ET246" s="88"/>
      <c r="EU246" s="88"/>
      <c r="EV246" s="88"/>
      <c r="EW246" s="88"/>
      <c r="EX246" s="88"/>
      <c r="EY246" s="88"/>
      <c r="EZ246" s="88"/>
      <c r="FA246" s="88"/>
      <c r="FB246" s="15"/>
      <c r="FC246" s="15"/>
      <c r="FD246" s="15"/>
      <c r="FE246" s="15"/>
      <c r="FF246" s="15"/>
      <c r="FG246" s="15"/>
      <c r="FH246" s="15"/>
      <c r="FI246" s="15"/>
      <c r="FJ246" s="15"/>
    </row>
    <row r="247" spans="2:166" ht="15" customHeight="1" x14ac:dyDescent="0.25">
      <c r="B247" s="88"/>
      <c r="C247" s="88"/>
      <c r="D247" s="115"/>
      <c r="E247" s="115"/>
      <c r="F247" s="115"/>
      <c r="G247" s="115"/>
      <c r="H247" s="115"/>
      <c r="I247" s="523"/>
      <c r="J247" s="523"/>
      <c r="K247" s="115"/>
      <c r="L247" s="524"/>
      <c r="M247" s="524"/>
      <c r="N247" s="524"/>
      <c r="O247" s="524"/>
      <c r="P247" s="524"/>
      <c r="Q247" s="524"/>
      <c r="R247" s="524"/>
      <c r="S247" s="525"/>
      <c r="T247" s="526"/>
      <c r="U247" s="115"/>
      <c r="V247" s="526"/>
      <c r="W247" s="115"/>
      <c r="X247" s="115"/>
      <c r="Y247" s="115"/>
      <c r="Z247" s="527"/>
      <c r="AA247" s="527"/>
      <c r="AB247" s="15"/>
      <c r="AC247" s="88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526"/>
      <c r="BL247" s="526"/>
      <c r="BM247" s="526"/>
      <c r="BN247" s="526"/>
      <c r="BO247" s="526"/>
      <c r="BP247" s="526"/>
      <c r="BQ247" s="526"/>
      <c r="BR247" s="526"/>
      <c r="BS247" s="526"/>
      <c r="BT247" s="526"/>
      <c r="BU247" s="526"/>
      <c r="BV247" s="526"/>
      <c r="BW247" s="526"/>
      <c r="BX247" s="526"/>
      <c r="BY247" s="526"/>
      <c r="BZ247" s="526"/>
      <c r="CA247" s="526"/>
      <c r="CB247" s="526"/>
      <c r="CC247" s="526"/>
      <c r="CD247" s="526"/>
      <c r="CE247" s="526"/>
      <c r="CF247" s="526"/>
      <c r="CG247" s="526"/>
      <c r="CH247" s="526"/>
      <c r="CI247" s="526"/>
      <c r="CJ247" s="526"/>
      <c r="CK247" s="526"/>
      <c r="CL247" s="526"/>
      <c r="CM247" s="526"/>
      <c r="CN247" s="526"/>
      <c r="CO247" s="526"/>
      <c r="CP247" s="15"/>
      <c r="CQ247" s="15"/>
      <c r="CR247" s="15"/>
      <c r="CS247" s="15"/>
      <c r="CT247" s="88"/>
      <c r="CU247" s="88"/>
      <c r="CV247" s="88"/>
      <c r="CW247" s="15"/>
      <c r="CX247" s="15"/>
      <c r="CY247" s="88"/>
      <c r="CZ247" s="88"/>
      <c r="DA247" s="88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88"/>
      <c r="EQ247" s="88"/>
      <c r="ER247" s="88"/>
      <c r="ES247" s="88"/>
      <c r="ET247" s="88"/>
      <c r="EU247" s="88"/>
      <c r="EV247" s="88"/>
      <c r="EW247" s="88"/>
      <c r="EX247" s="88"/>
      <c r="EY247" s="88"/>
      <c r="EZ247" s="88"/>
      <c r="FA247" s="88"/>
      <c r="FB247" s="15"/>
      <c r="FC247" s="15"/>
      <c r="FD247" s="15"/>
      <c r="FE247" s="15"/>
      <c r="FF247" s="15"/>
      <c r="FG247" s="15"/>
      <c r="FH247" s="15"/>
      <c r="FI247" s="15"/>
      <c r="FJ247" s="15"/>
    </row>
    <row r="248" spans="2:166" ht="15" customHeight="1" x14ac:dyDescent="0.25">
      <c r="B248" s="88"/>
      <c r="C248" s="88"/>
      <c r="D248" s="115"/>
      <c r="E248" s="115"/>
      <c r="F248" s="115"/>
      <c r="G248" s="115"/>
      <c r="H248" s="115"/>
      <c r="I248" s="523"/>
      <c r="J248" s="523"/>
      <c r="K248" s="115"/>
      <c r="L248" s="524"/>
      <c r="M248" s="524"/>
      <c r="N248" s="524"/>
      <c r="O248" s="524"/>
      <c r="P248" s="524"/>
      <c r="Q248" s="524"/>
      <c r="R248" s="524"/>
      <c r="S248" s="525"/>
      <c r="T248" s="526"/>
      <c r="U248" s="115"/>
      <c r="V248" s="526"/>
      <c r="W248" s="115"/>
      <c r="X248" s="115"/>
      <c r="Y248" s="115"/>
      <c r="Z248" s="527"/>
      <c r="AA248" s="527"/>
      <c r="AB248" s="15"/>
      <c r="AC248" s="88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115"/>
      <c r="BE248" s="115"/>
      <c r="BF248" s="115"/>
      <c r="BG248" s="115"/>
      <c r="BH248" s="115"/>
      <c r="BI248" s="115"/>
      <c r="BJ248" s="115"/>
      <c r="BK248" s="526"/>
      <c r="BL248" s="526"/>
      <c r="BM248" s="526"/>
      <c r="BN248" s="526"/>
      <c r="BO248" s="526"/>
      <c r="BP248" s="526"/>
      <c r="BQ248" s="526"/>
      <c r="BR248" s="526"/>
      <c r="BS248" s="526"/>
      <c r="BT248" s="526"/>
      <c r="BU248" s="526"/>
      <c r="BV248" s="526"/>
      <c r="BW248" s="526"/>
      <c r="BX248" s="526"/>
      <c r="BY248" s="526"/>
      <c r="BZ248" s="526"/>
      <c r="CA248" s="526"/>
      <c r="CB248" s="526"/>
      <c r="CC248" s="526"/>
      <c r="CD248" s="526"/>
      <c r="CE248" s="526"/>
      <c r="CF248" s="526"/>
      <c r="CG248" s="526"/>
      <c r="CH248" s="526"/>
      <c r="CI248" s="526"/>
      <c r="CJ248" s="526"/>
      <c r="CK248" s="526"/>
      <c r="CL248" s="526"/>
      <c r="CM248" s="526"/>
      <c r="CN248" s="526"/>
      <c r="CO248" s="526"/>
      <c r="CP248" s="15"/>
      <c r="CQ248" s="15"/>
      <c r="CR248" s="15"/>
      <c r="CS248" s="15"/>
      <c r="CT248" s="88"/>
      <c r="CU248" s="88"/>
      <c r="CV248" s="88"/>
      <c r="CW248" s="15"/>
      <c r="CX248" s="15"/>
      <c r="CY248" s="88"/>
      <c r="CZ248" s="88"/>
      <c r="DA248" s="88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88"/>
      <c r="EQ248" s="88"/>
      <c r="ER248" s="88"/>
      <c r="ES248" s="88"/>
      <c r="ET248" s="88"/>
      <c r="EU248" s="88"/>
      <c r="EV248" s="88"/>
      <c r="EW248" s="88"/>
      <c r="EX248" s="88"/>
      <c r="EY248" s="88"/>
      <c r="EZ248" s="88"/>
      <c r="FA248" s="88"/>
      <c r="FB248" s="15"/>
      <c r="FC248" s="15"/>
      <c r="FD248" s="15"/>
      <c r="FE248" s="15"/>
      <c r="FF248" s="15"/>
      <c r="FG248" s="15"/>
      <c r="FH248" s="15"/>
      <c r="FI248" s="15"/>
      <c r="FJ248" s="15"/>
    </row>
    <row r="249" spans="2:166" ht="15" customHeight="1" x14ac:dyDescent="0.25">
      <c r="B249" s="88"/>
      <c r="C249" s="88"/>
      <c r="D249" s="115"/>
      <c r="E249" s="115"/>
      <c r="F249" s="115"/>
      <c r="G249" s="115"/>
      <c r="H249" s="115"/>
      <c r="I249" s="523"/>
      <c r="J249" s="523"/>
      <c r="K249" s="115"/>
      <c r="L249" s="524"/>
      <c r="M249" s="524"/>
      <c r="N249" s="524"/>
      <c r="O249" s="524"/>
      <c r="P249" s="524"/>
      <c r="Q249" s="524"/>
      <c r="R249" s="524"/>
      <c r="S249" s="525"/>
      <c r="T249" s="526"/>
      <c r="U249" s="115"/>
      <c r="V249" s="526"/>
      <c r="W249" s="115"/>
      <c r="X249" s="115"/>
      <c r="Y249" s="115"/>
      <c r="Z249" s="527"/>
      <c r="AA249" s="527"/>
      <c r="AB249" s="15"/>
      <c r="AC249" s="88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526"/>
      <c r="BL249" s="526"/>
      <c r="BM249" s="526"/>
      <c r="BN249" s="526"/>
      <c r="BO249" s="526"/>
      <c r="BP249" s="526"/>
      <c r="BQ249" s="526"/>
      <c r="BR249" s="526"/>
      <c r="BS249" s="526"/>
      <c r="BT249" s="526"/>
      <c r="BU249" s="526"/>
      <c r="BV249" s="526"/>
      <c r="BW249" s="526"/>
      <c r="BX249" s="526"/>
      <c r="BY249" s="526"/>
      <c r="BZ249" s="526"/>
      <c r="CA249" s="526"/>
      <c r="CB249" s="526"/>
      <c r="CC249" s="526"/>
      <c r="CD249" s="526"/>
      <c r="CE249" s="526"/>
      <c r="CF249" s="526"/>
      <c r="CG249" s="526"/>
      <c r="CH249" s="526"/>
      <c r="CI249" s="526"/>
      <c r="CJ249" s="526"/>
      <c r="CK249" s="526"/>
      <c r="CL249" s="526"/>
      <c r="CM249" s="526"/>
      <c r="CN249" s="526"/>
      <c r="CO249" s="526"/>
      <c r="CP249" s="15"/>
      <c r="CQ249" s="15"/>
      <c r="CR249" s="15"/>
      <c r="CS249" s="15"/>
      <c r="CT249" s="88"/>
      <c r="CU249" s="88"/>
      <c r="CV249" s="88"/>
      <c r="CW249" s="15"/>
      <c r="CX249" s="15"/>
      <c r="CY249" s="88"/>
      <c r="CZ249" s="88"/>
      <c r="DA249" s="88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88"/>
      <c r="EQ249" s="88"/>
      <c r="ER249" s="88"/>
      <c r="ES249" s="88"/>
      <c r="ET249" s="88"/>
      <c r="EU249" s="88"/>
      <c r="EV249" s="88"/>
      <c r="EW249" s="88"/>
      <c r="EX249" s="88"/>
      <c r="EY249" s="88"/>
      <c r="EZ249" s="88"/>
      <c r="FA249" s="88"/>
      <c r="FB249" s="15"/>
      <c r="FC249" s="15"/>
      <c r="FD249" s="15"/>
      <c r="FE249" s="15"/>
      <c r="FF249" s="15"/>
      <c r="FG249" s="15"/>
      <c r="FH249" s="15"/>
      <c r="FI249" s="15"/>
      <c r="FJ249" s="15"/>
    </row>
    <row r="250" spans="2:166" ht="15" customHeight="1" x14ac:dyDescent="0.25">
      <c r="B250" s="88"/>
      <c r="C250" s="88"/>
      <c r="D250" s="115"/>
      <c r="E250" s="115"/>
      <c r="F250" s="115"/>
      <c r="G250" s="115"/>
      <c r="H250" s="115"/>
      <c r="I250" s="523"/>
      <c r="J250" s="523"/>
      <c r="K250" s="115"/>
      <c r="L250" s="524"/>
      <c r="M250" s="524"/>
      <c r="N250" s="524"/>
      <c r="O250" s="524"/>
      <c r="P250" s="524"/>
      <c r="Q250" s="524"/>
      <c r="R250" s="524"/>
      <c r="S250" s="525"/>
      <c r="T250" s="526"/>
      <c r="U250" s="115"/>
      <c r="V250" s="526"/>
      <c r="W250" s="115"/>
      <c r="X250" s="115"/>
      <c r="Y250" s="115"/>
      <c r="Z250" s="527"/>
      <c r="AA250" s="527"/>
      <c r="AB250" s="15"/>
      <c r="AC250" s="88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115"/>
      <c r="BE250" s="115"/>
      <c r="BF250" s="115"/>
      <c r="BG250" s="115"/>
      <c r="BH250" s="115"/>
      <c r="BI250" s="115"/>
      <c r="BJ250" s="115"/>
      <c r="BK250" s="526"/>
      <c r="BL250" s="526"/>
      <c r="BM250" s="526"/>
      <c r="BN250" s="526"/>
      <c r="BO250" s="526"/>
      <c r="BP250" s="526"/>
      <c r="BQ250" s="526"/>
      <c r="BR250" s="526"/>
      <c r="BS250" s="526"/>
      <c r="BT250" s="526"/>
      <c r="BU250" s="526"/>
      <c r="BV250" s="526"/>
      <c r="BW250" s="526"/>
      <c r="BX250" s="526"/>
      <c r="BY250" s="526"/>
      <c r="BZ250" s="526"/>
      <c r="CA250" s="526"/>
      <c r="CB250" s="526"/>
      <c r="CC250" s="526"/>
      <c r="CD250" s="526"/>
      <c r="CE250" s="526"/>
      <c r="CF250" s="526"/>
      <c r="CG250" s="526"/>
      <c r="CH250" s="526"/>
      <c r="CI250" s="526"/>
      <c r="CJ250" s="526"/>
      <c r="CK250" s="526"/>
      <c r="CL250" s="526"/>
      <c r="CM250" s="526"/>
      <c r="CN250" s="526"/>
      <c r="CO250" s="526"/>
      <c r="CP250" s="15"/>
      <c r="CQ250" s="15"/>
      <c r="CR250" s="15"/>
      <c r="CS250" s="15"/>
      <c r="CT250" s="88"/>
      <c r="CU250" s="88"/>
      <c r="CV250" s="88"/>
      <c r="CW250" s="15"/>
      <c r="CX250" s="15"/>
      <c r="CY250" s="88"/>
      <c r="CZ250" s="88"/>
      <c r="DA250" s="88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88"/>
      <c r="EQ250" s="88"/>
      <c r="ER250" s="88"/>
      <c r="ES250" s="88"/>
      <c r="ET250" s="88"/>
      <c r="EU250" s="88"/>
      <c r="EV250" s="88"/>
      <c r="EW250" s="88"/>
      <c r="EX250" s="88"/>
      <c r="EY250" s="88"/>
      <c r="EZ250" s="88"/>
      <c r="FA250" s="88"/>
      <c r="FB250" s="15"/>
      <c r="FC250" s="15"/>
      <c r="FD250" s="15"/>
      <c r="FE250" s="15"/>
      <c r="FF250" s="15"/>
      <c r="FG250" s="15"/>
      <c r="FH250" s="15"/>
      <c r="FI250" s="15"/>
      <c r="FJ250" s="15"/>
    </row>
    <row r="251" spans="2:166" ht="15" customHeight="1" x14ac:dyDescent="0.25">
      <c r="B251" s="88"/>
      <c r="C251" s="88"/>
      <c r="D251" s="115"/>
      <c r="E251" s="115"/>
      <c r="F251" s="115"/>
      <c r="G251" s="115"/>
      <c r="H251" s="115"/>
      <c r="I251" s="523"/>
      <c r="J251" s="523"/>
      <c r="K251" s="115"/>
      <c r="L251" s="524"/>
      <c r="M251" s="524"/>
      <c r="N251" s="524"/>
      <c r="O251" s="524"/>
      <c r="P251" s="524"/>
      <c r="Q251" s="524"/>
      <c r="R251" s="524"/>
      <c r="S251" s="525"/>
      <c r="T251" s="526"/>
      <c r="U251" s="115"/>
      <c r="V251" s="526"/>
      <c r="W251" s="115"/>
      <c r="X251" s="115"/>
      <c r="Y251" s="115"/>
      <c r="Z251" s="527"/>
      <c r="AA251" s="527"/>
      <c r="AB251" s="15"/>
      <c r="AC251" s="88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  <c r="AQ251" s="115"/>
      <c r="AR251" s="115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115"/>
      <c r="BE251" s="115"/>
      <c r="BF251" s="115"/>
      <c r="BG251" s="115"/>
      <c r="BH251" s="115"/>
      <c r="BI251" s="115"/>
      <c r="BJ251" s="115"/>
      <c r="BK251" s="526"/>
      <c r="BL251" s="526"/>
      <c r="BM251" s="526"/>
      <c r="BN251" s="526"/>
      <c r="BO251" s="526"/>
      <c r="BP251" s="526"/>
      <c r="BQ251" s="526"/>
      <c r="BR251" s="526"/>
      <c r="BS251" s="526"/>
      <c r="BT251" s="526"/>
      <c r="BU251" s="526"/>
      <c r="BV251" s="526"/>
      <c r="BW251" s="526"/>
      <c r="BX251" s="526"/>
      <c r="BY251" s="526"/>
      <c r="BZ251" s="526"/>
      <c r="CA251" s="526"/>
      <c r="CB251" s="526"/>
      <c r="CC251" s="526"/>
      <c r="CD251" s="526"/>
      <c r="CE251" s="526"/>
      <c r="CF251" s="526"/>
      <c r="CG251" s="526"/>
      <c r="CH251" s="526"/>
      <c r="CI251" s="526"/>
      <c r="CJ251" s="526"/>
      <c r="CK251" s="526"/>
      <c r="CL251" s="526"/>
      <c r="CM251" s="526"/>
      <c r="CN251" s="526"/>
      <c r="CO251" s="526"/>
      <c r="CP251" s="15"/>
      <c r="CQ251" s="15"/>
      <c r="CR251" s="15"/>
      <c r="CS251" s="15"/>
      <c r="CT251" s="88"/>
      <c r="CU251" s="88"/>
      <c r="CV251" s="88"/>
      <c r="CW251" s="15"/>
      <c r="CX251" s="15"/>
      <c r="CY251" s="88"/>
      <c r="CZ251" s="88"/>
      <c r="DA251" s="88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88"/>
      <c r="EQ251" s="88"/>
      <c r="ER251" s="88"/>
      <c r="ES251" s="88"/>
      <c r="ET251" s="88"/>
      <c r="EU251" s="88"/>
      <c r="EV251" s="88"/>
      <c r="EW251" s="88"/>
      <c r="EX251" s="88"/>
      <c r="EY251" s="88"/>
      <c r="EZ251" s="88"/>
      <c r="FA251" s="88"/>
      <c r="FB251" s="15"/>
      <c r="FC251" s="15"/>
      <c r="FD251" s="15"/>
      <c r="FE251" s="15"/>
      <c r="FF251" s="15"/>
      <c r="FG251" s="15"/>
      <c r="FH251" s="15"/>
      <c r="FI251" s="15"/>
      <c r="FJ251" s="15"/>
    </row>
    <row r="252" spans="2:166" ht="15" customHeight="1" x14ac:dyDescent="0.25">
      <c r="B252" s="88"/>
      <c r="C252" s="88"/>
      <c r="D252" s="115"/>
      <c r="E252" s="115"/>
      <c r="F252" s="115"/>
      <c r="G252" s="115"/>
      <c r="H252" s="115"/>
      <c r="I252" s="523"/>
      <c r="J252" s="523"/>
      <c r="K252" s="115"/>
      <c r="L252" s="524"/>
      <c r="M252" s="524"/>
      <c r="N252" s="524"/>
      <c r="O252" s="524"/>
      <c r="P252" s="524"/>
      <c r="Q252" s="524"/>
      <c r="R252" s="524"/>
      <c r="S252" s="525"/>
      <c r="T252" s="526"/>
      <c r="U252" s="115"/>
      <c r="V252" s="526"/>
      <c r="W252" s="115"/>
      <c r="X252" s="115"/>
      <c r="Y252" s="115"/>
      <c r="Z252" s="527"/>
      <c r="AA252" s="527"/>
      <c r="AB252" s="15"/>
      <c r="AC252" s="88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  <c r="AQ252" s="115"/>
      <c r="AR252" s="115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115"/>
      <c r="BE252" s="115"/>
      <c r="BF252" s="115"/>
      <c r="BG252" s="115"/>
      <c r="BH252" s="115"/>
      <c r="BI252" s="115"/>
      <c r="BJ252" s="115"/>
      <c r="BK252" s="526"/>
      <c r="BL252" s="526"/>
      <c r="BM252" s="526"/>
      <c r="BN252" s="526"/>
      <c r="BO252" s="526"/>
      <c r="BP252" s="526"/>
      <c r="BQ252" s="526"/>
      <c r="BR252" s="526"/>
      <c r="BS252" s="526"/>
      <c r="BT252" s="526"/>
      <c r="BU252" s="526"/>
      <c r="BV252" s="526"/>
      <c r="BW252" s="526"/>
      <c r="BX252" s="526"/>
      <c r="BY252" s="526"/>
      <c r="BZ252" s="526"/>
      <c r="CA252" s="526"/>
      <c r="CB252" s="526"/>
      <c r="CC252" s="526"/>
      <c r="CD252" s="526"/>
      <c r="CE252" s="526"/>
      <c r="CF252" s="526"/>
      <c r="CG252" s="526"/>
      <c r="CH252" s="526"/>
      <c r="CI252" s="526"/>
      <c r="CJ252" s="526"/>
      <c r="CK252" s="526"/>
      <c r="CL252" s="526"/>
      <c r="CM252" s="526"/>
      <c r="CN252" s="526"/>
      <c r="CO252" s="526"/>
      <c r="CP252" s="15"/>
      <c r="CQ252" s="15"/>
      <c r="CR252" s="15"/>
      <c r="CS252" s="15"/>
      <c r="CT252" s="88"/>
      <c r="CU252" s="88"/>
      <c r="CV252" s="88"/>
      <c r="CW252" s="15"/>
      <c r="CX252" s="15"/>
      <c r="CY252" s="88"/>
      <c r="CZ252" s="88"/>
      <c r="DA252" s="88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88"/>
      <c r="EQ252" s="88"/>
      <c r="ER252" s="88"/>
      <c r="ES252" s="88"/>
      <c r="ET252" s="88"/>
      <c r="EU252" s="88"/>
      <c r="EV252" s="88"/>
      <c r="EW252" s="88"/>
      <c r="EX252" s="88"/>
      <c r="EY252" s="88"/>
      <c r="EZ252" s="88"/>
      <c r="FA252" s="88"/>
      <c r="FB252" s="15"/>
      <c r="FC252" s="15"/>
      <c r="FD252" s="15"/>
      <c r="FE252" s="15"/>
      <c r="FF252" s="15"/>
      <c r="FG252" s="15"/>
      <c r="FH252" s="15"/>
      <c r="FI252" s="15"/>
      <c r="FJ252" s="15"/>
    </row>
    <row r="253" spans="2:166" ht="15" customHeight="1" x14ac:dyDescent="0.25">
      <c r="B253" s="88"/>
      <c r="C253" s="88"/>
      <c r="D253" s="115"/>
      <c r="E253" s="115"/>
      <c r="F253" s="115"/>
      <c r="G253" s="115"/>
      <c r="H253" s="115"/>
      <c r="I253" s="523"/>
      <c r="J253" s="523"/>
      <c r="K253" s="115"/>
      <c r="L253" s="524"/>
      <c r="M253" s="524"/>
      <c r="N253" s="524"/>
      <c r="O253" s="524"/>
      <c r="P253" s="524"/>
      <c r="Q253" s="524"/>
      <c r="R253" s="524"/>
      <c r="S253" s="525"/>
      <c r="T253" s="526"/>
      <c r="U253" s="115"/>
      <c r="V253" s="526"/>
      <c r="W253" s="115"/>
      <c r="X253" s="115"/>
      <c r="Y253" s="115"/>
      <c r="Z253" s="527"/>
      <c r="AA253" s="527"/>
      <c r="AB253" s="15"/>
      <c r="AC253" s="88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  <c r="AQ253" s="115"/>
      <c r="AR253" s="115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115"/>
      <c r="BE253" s="115"/>
      <c r="BF253" s="115"/>
      <c r="BG253" s="115"/>
      <c r="BH253" s="115"/>
      <c r="BI253" s="115"/>
      <c r="BJ253" s="115"/>
      <c r="BK253" s="526"/>
      <c r="BL253" s="526"/>
      <c r="BM253" s="526"/>
      <c r="BN253" s="526"/>
      <c r="BO253" s="526"/>
      <c r="BP253" s="526"/>
      <c r="BQ253" s="526"/>
      <c r="BR253" s="526"/>
      <c r="BS253" s="526"/>
      <c r="BT253" s="526"/>
      <c r="BU253" s="526"/>
      <c r="BV253" s="526"/>
      <c r="BW253" s="526"/>
      <c r="BX253" s="526"/>
      <c r="BY253" s="526"/>
      <c r="BZ253" s="526"/>
      <c r="CA253" s="526"/>
      <c r="CB253" s="526"/>
      <c r="CC253" s="526"/>
      <c r="CD253" s="526"/>
      <c r="CE253" s="526"/>
      <c r="CF253" s="526"/>
      <c r="CG253" s="526"/>
      <c r="CH253" s="526"/>
      <c r="CI253" s="526"/>
      <c r="CJ253" s="526"/>
      <c r="CK253" s="526"/>
      <c r="CL253" s="526"/>
      <c r="CM253" s="526"/>
      <c r="CN253" s="526"/>
      <c r="CO253" s="526"/>
      <c r="CP253" s="15"/>
      <c r="CQ253" s="15"/>
      <c r="CR253" s="15"/>
      <c r="CS253" s="15"/>
      <c r="CT253" s="88"/>
      <c r="CU253" s="88"/>
      <c r="CV253" s="88"/>
      <c r="CW253" s="15"/>
      <c r="CX253" s="15"/>
      <c r="CY253" s="88"/>
      <c r="CZ253" s="88"/>
      <c r="DA253" s="88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88"/>
      <c r="EQ253" s="88"/>
      <c r="ER253" s="88"/>
      <c r="ES253" s="88"/>
      <c r="ET253" s="88"/>
      <c r="EU253" s="88"/>
      <c r="EV253" s="88"/>
      <c r="EW253" s="88"/>
      <c r="EX253" s="88"/>
      <c r="EY253" s="88"/>
      <c r="EZ253" s="88"/>
      <c r="FA253" s="88"/>
      <c r="FB253" s="15"/>
      <c r="FC253" s="15"/>
      <c r="FD253" s="15"/>
      <c r="FE253" s="15"/>
      <c r="FF253" s="15"/>
      <c r="FG253" s="15"/>
      <c r="FH253" s="15"/>
      <c r="FI253" s="15"/>
      <c r="FJ253" s="15"/>
    </row>
    <row r="254" spans="2:166" ht="15" customHeight="1" x14ac:dyDescent="0.25">
      <c r="B254" s="88"/>
      <c r="C254" s="88"/>
      <c r="D254" s="115"/>
      <c r="E254" s="115"/>
      <c r="F254" s="115"/>
      <c r="G254" s="115"/>
      <c r="H254" s="115"/>
      <c r="I254" s="523"/>
      <c r="J254" s="523"/>
      <c r="K254" s="115"/>
      <c r="L254" s="524"/>
      <c r="M254" s="524"/>
      <c r="N254" s="524"/>
      <c r="O254" s="524"/>
      <c r="P254" s="524"/>
      <c r="Q254" s="524"/>
      <c r="R254" s="524"/>
      <c r="S254" s="525"/>
      <c r="T254" s="526"/>
      <c r="U254" s="115"/>
      <c r="V254" s="526"/>
      <c r="W254" s="115"/>
      <c r="X254" s="115"/>
      <c r="Y254" s="115"/>
      <c r="Z254" s="527"/>
      <c r="AA254" s="527"/>
      <c r="AB254" s="15"/>
      <c r="AC254" s="88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115"/>
      <c r="BE254" s="115"/>
      <c r="BF254" s="115"/>
      <c r="BG254" s="115"/>
      <c r="BH254" s="115"/>
      <c r="BI254" s="115"/>
      <c r="BJ254" s="115"/>
      <c r="BK254" s="526"/>
      <c r="BL254" s="526"/>
      <c r="BM254" s="526"/>
      <c r="BN254" s="526"/>
      <c r="BO254" s="526"/>
      <c r="BP254" s="526"/>
      <c r="BQ254" s="526"/>
      <c r="BR254" s="526"/>
      <c r="BS254" s="526"/>
      <c r="BT254" s="526"/>
      <c r="BU254" s="526"/>
      <c r="BV254" s="526"/>
      <c r="BW254" s="526"/>
      <c r="BX254" s="526"/>
      <c r="BY254" s="526"/>
      <c r="BZ254" s="526"/>
      <c r="CA254" s="526"/>
      <c r="CB254" s="526"/>
      <c r="CC254" s="526"/>
      <c r="CD254" s="526"/>
      <c r="CE254" s="526"/>
      <c r="CF254" s="526"/>
      <c r="CG254" s="526"/>
      <c r="CH254" s="526"/>
      <c r="CI254" s="526"/>
      <c r="CJ254" s="526"/>
      <c r="CK254" s="526"/>
      <c r="CL254" s="526"/>
      <c r="CM254" s="526"/>
      <c r="CN254" s="526"/>
      <c r="CO254" s="526"/>
      <c r="CP254" s="15"/>
      <c r="CQ254" s="15"/>
      <c r="CR254" s="15"/>
      <c r="CS254" s="15"/>
      <c r="CT254" s="88"/>
      <c r="CU254" s="88"/>
      <c r="CV254" s="88"/>
      <c r="CW254" s="15"/>
      <c r="CX254" s="15"/>
      <c r="CY254" s="88"/>
      <c r="CZ254" s="88"/>
      <c r="DA254" s="88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88"/>
      <c r="EQ254" s="88"/>
      <c r="ER254" s="88"/>
      <c r="ES254" s="88"/>
      <c r="ET254" s="88"/>
      <c r="EU254" s="88"/>
      <c r="EV254" s="88"/>
      <c r="EW254" s="88"/>
      <c r="EX254" s="88"/>
      <c r="EY254" s="88"/>
      <c r="EZ254" s="88"/>
      <c r="FA254" s="88"/>
      <c r="FB254" s="15"/>
      <c r="FC254" s="15"/>
      <c r="FD254" s="15"/>
      <c r="FE254" s="15"/>
      <c r="FF254" s="15"/>
      <c r="FG254" s="15"/>
      <c r="FH254" s="15"/>
      <c r="FI254" s="15"/>
      <c r="FJ254" s="15"/>
    </row>
    <row r="255" spans="2:166" ht="15" customHeight="1" x14ac:dyDescent="0.25">
      <c r="B255" s="88"/>
      <c r="C255" s="88"/>
      <c r="D255" s="115"/>
      <c r="E255" s="115"/>
      <c r="F255" s="115"/>
      <c r="G255" s="115"/>
      <c r="H255" s="115"/>
      <c r="I255" s="523"/>
      <c r="J255" s="523"/>
      <c r="K255" s="115"/>
      <c r="L255" s="524"/>
      <c r="M255" s="524"/>
      <c r="N255" s="524"/>
      <c r="O255" s="524"/>
      <c r="P255" s="524"/>
      <c r="Q255" s="524"/>
      <c r="R255" s="524"/>
      <c r="S255" s="525"/>
      <c r="T255" s="526"/>
      <c r="U255" s="115"/>
      <c r="V255" s="526"/>
      <c r="W255" s="115"/>
      <c r="X255" s="115"/>
      <c r="Y255" s="115"/>
      <c r="Z255" s="527"/>
      <c r="AA255" s="527"/>
      <c r="AB255" s="15"/>
      <c r="AC255" s="88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  <c r="AQ255" s="115"/>
      <c r="AR255" s="115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115"/>
      <c r="BE255" s="115"/>
      <c r="BF255" s="115"/>
      <c r="BG255" s="115"/>
      <c r="BH255" s="115"/>
      <c r="BI255" s="115"/>
      <c r="BJ255" s="115"/>
      <c r="BK255" s="526"/>
      <c r="BL255" s="526"/>
      <c r="BM255" s="526"/>
      <c r="BN255" s="526"/>
      <c r="BO255" s="526"/>
      <c r="BP255" s="526"/>
      <c r="BQ255" s="526"/>
      <c r="BR255" s="526"/>
      <c r="BS255" s="526"/>
      <c r="BT255" s="526"/>
      <c r="BU255" s="526"/>
      <c r="BV255" s="526"/>
      <c r="BW255" s="526"/>
      <c r="BX255" s="526"/>
      <c r="BY255" s="526"/>
      <c r="BZ255" s="526"/>
      <c r="CA255" s="526"/>
      <c r="CB255" s="526"/>
      <c r="CC255" s="526"/>
      <c r="CD255" s="526"/>
      <c r="CE255" s="526"/>
      <c r="CF255" s="526"/>
      <c r="CG255" s="526"/>
      <c r="CH255" s="526"/>
      <c r="CI255" s="526"/>
      <c r="CJ255" s="526"/>
      <c r="CK255" s="526"/>
      <c r="CL255" s="526"/>
      <c r="CM255" s="526"/>
      <c r="CN255" s="526"/>
      <c r="CO255" s="526"/>
      <c r="CP255" s="15"/>
      <c r="CQ255" s="15"/>
      <c r="CR255" s="15"/>
      <c r="CS255" s="15"/>
      <c r="CT255" s="88"/>
      <c r="CU255" s="88"/>
      <c r="CV255" s="88"/>
      <c r="CW255" s="15"/>
      <c r="CX255" s="15"/>
      <c r="CY255" s="88"/>
      <c r="CZ255" s="88"/>
      <c r="DA255" s="88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88"/>
      <c r="EQ255" s="88"/>
      <c r="ER255" s="88"/>
      <c r="ES255" s="88"/>
      <c r="ET255" s="88"/>
      <c r="EU255" s="88"/>
      <c r="EV255" s="88"/>
      <c r="EW255" s="88"/>
      <c r="EX255" s="88"/>
      <c r="EY255" s="88"/>
      <c r="EZ255" s="88"/>
      <c r="FA255" s="88"/>
      <c r="FB255" s="15"/>
      <c r="FC255" s="15"/>
      <c r="FD255" s="15"/>
      <c r="FE255" s="15"/>
      <c r="FF255" s="15"/>
      <c r="FG255" s="15"/>
      <c r="FH255" s="15"/>
      <c r="FI255" s="15"/>
      <c r="FJ255" s="15"/>
    </row>
    <row r="256" spans="2:166" ht="15" customHeight="1" x14ac:dyDescent="0.25">
      <c r="B256" s="88"/>
      <c r="C256" s="88"/>
      <c r="D256" s="115"/>
      <c r="E256" s="115"/>
      <c r="F256" s="115"/>
      <c r="G256" s="115"/>
      <c r="H256" s="115"/>
      <c r="I256" s="523"/>
      <c r="J256" s="523"/>
      <c r="K256" s="115"/>
      <c r="L256" s="524"/>
      <c r="M256" s="524"/>
      <c r="N256" s="524"/>
      <c r="O256" s="524"/>
      <c r="P256" s="524"/>
      <c r="Q256" s="524"/>
      <c r="R256" s="524"/>
      <c r="S256" s="525"/>
      <c r="T256" s="526"/>
      <c r="U256" s="115"/>
      <c r="V256" s="526"/>
      <c r="W256" s="115"/>
      <c r="X256" s="115"/>
      <c r="Y256" s="115"/>
      <c r="Z256" s="527"/>
      <c r="AA256" s="527"/>
      <c r="AB256" s="15"/>
      <c r="AC256" s="88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  <c r="AQ256" s="115"/>
      <c r="AR256" s="115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115"/>
      <c r="BE256" s="115"/>
      <c r="BF256" s="115"/>
      <c r="BG256" s="115"/>
      <c r="BH256" s="115"/>
      <c r="BI256" s="115"/>
      <c r="BJ256" s="115"/>
      <c r="BK256" s="526"/>
      <c r="BL256" s="526"/>
      <c r="BM256" s="526"/>
      <c r="BN256" s="526"/>
      <c r="BO256" s="526"/>
      <c r="BP256" s="526"/>
      <c r="BQ256" s="526"/>
      <c r="BR256" s="526"/>
      <c r="BS256" s="526"/>
      <c r="BT256" s="526"/>
      <c r="BU256" s="526"/>
      <c r="BV256" s="526"/>
      <c r="BW256" s="526"/>
      <c r="BX256" s="526"/>
      <c r="BY256" s="526"/>
      <c r="BZ256" s="526"/>
      <c r="CA256" s="526"/>
      <c r="CB256" s="526"/>
      <c r="CC256" s="526"/>
      <c r="CD256" s="526"/>
      <c r="CE256" s="526"/>
      <c r="CF256" s="526"/>
      <c r="CG256" s="526"/>
      <c r="CH256" s="526"/>
      <c r="CI256" s="526"/>
      <c r="CJ256" s="526"/>
      <c r="CK256" s="526"/>
      <c r="CL256" s="526"/>
      <c r="CM256" s="526"/>
      <c r="CN256" s="526"/>
      <c r="CO256" s="526"/>
      <c r="CP256" s="15"/>
      <c r="CQ256" s="15"/>
      <c r="CR256" s="15"/>
      <c r="CS256" s="15"/>
      <c r="CT256" s="88"/>
      <c r="CU256" s="88"/>
      <c r="CV256" s="88"/>
      <c r="CW256" s="15"/>
      <c r="CX256" s="15"/>
      <c r="CY256" s="88"/>
      <c r="CZ256" s="88"/>
      <c r="DA256" s="88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88"/>
      <c r="EQ256" s="88"/>
      <c r="ER256" s="88"/>
      <c r="ES256" s="88"/>
      <c r="ET256" s="88"/>
      <c r="EU256" s="88"/>
      <c r="EV256" s="88"/>
      <c r="EW256" s="88"/>
      <c r="EX256" s="88"/>
      <c r="EY256" s="88"/>
      <c r="EZ256" s="88"/>
      <c r="FA256" s="88"/>
      <c r="FB256" s="15"/>
      <c r="FC256" s="15"/>
      <c r="FD256" s="15"/>
      <c r="FE256" s="15"/>
      <c r="FF256" s="15"/>
      <c r="FG256" s="15"/>
      <c r="FH256" s="15"/>
      <c r="FI256" s="15"/>
      <c r="FJ256" s="15"/>
    </row>
    <row r="257" spans="2:166" ht="15" customHeight="1" x14ac:dyDescent="0.25">
      <c r="B257" s="88"/>
      <c r="C257" s="88"/>
      <c r="D257" s="115"/>
      <c r="E257" s="115"/>
      <c r="F257" s="115"/>
      <c r="G257" s="115"/>
      <c r="H257" s="115"/>
      <c r="I257" s="523"/>
      <c r="J257" s="523"/>
      <c r="K257" s="115"/>
      <c r="L257" s="524"/>
      <c r="M257" s="524"/>
      <c r="N257" s="524"/>
      <c r="O257" s="524"/>
      <c r="P257" s="524"/>
      <c r="Q257" s="524"/>
      <c r="R257" s="524"/>
      <c r="S257" s="525"/>
      <c r="T257" s="526"/>
      <c r="U257" s="115"/>
      <c r="V257" s="526"/>
      <c r="W257" s="115"/>
      <c r="X257" s="115"/>
      <c r="Y257" s="115"/>
      <c r="Z257" s="527"/>
      <c r="AA257" s="527"/>
      <c r="AB257" s="15"/>
      <c r="AC257" s="88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  <c r="AQ257" s="115"/>
      <c r="AR257" s="115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115"/>
      <c r="BE257" s="115"/>
      <c r="BF257" s="115"/>
      <c r="BG257" s="115"/>
      <c r="BH257" s="115"/>
      <c r="BI257" s="115"/>
      <c r="BJ257" s="115"/>
      <c r="BK257" s="526"/>
      <c r="BL257" s="526"/>
      <c r="BM257" s="526"/>
      <c r="BN257" s="526"/>
      <c r="BO257" s="526"/>
      <c r="BP257" s="526"/>
      <c r="BQ257" s="526"/>
      <c r="BR257" s="526"/>
      <c r="BS257" s="526"/>
      <c r="BT257" s="526"/>
      <c r="BU257" s="526"/>
      <c r="BV257" s="526"/>
      <c r="BW257" s="526"/>
      <c r="BX257" s="526"/>
      <c r="BY257" s="526"/>
      <c r="BZ257" s="526"/>
      <c r="CA257" s="526"/>
      <c r="CB257" s="526"/>
      <c r="CC257" s="526"/>
      <c r="CD257" s="526"/>
      <c r="CE257" s="526"/>
      <c r="CF257" s="526"/>
      <c r="CG257" s="526"/>
      <c r="CH257" s="526"/>
      <c r="CI257" s="526"/>
      <c r="CJ257" s="526"/>
      <c r="CK257" s="526"/>
      <c r="CL257" s="526"/>
      <c r="CM257" s="526"/>
      <c r="CN257" s="526"/>
      <c r="CO257" s="526"/>
      <c r="CP257" s="15"/>
      <c r="CQ257" s="15"/>
      <c r="CR257" s="15"/>
      <c r="CS257" s="15"/>
      <c r="CT257" s="88"/>
      <c r="CU257" s="88"/>
      <c r="CV257" s="88"/>
      <c r="CW257" s="15"/>
      <c r="CX257" s="15"/>
      <c r="CY257" s="88"/>
      <c r="CZ257" s="88"/>
      <c r="DA257" s="88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88"/>
      <c r="EQ257" s="88"/>
      <c r="ER257" s="88"/>
      <c r="ES257" s="88"/>
      <c r="ET257" s="88"/>
      <c r="EU257" s="88"/>
      <c r="EV257" s="88"/>
      <c r="EW257" s="88"/>
      <c r="EX257" s="88"/>
      <c r="EY257" s="88"/>
      <c r="EZ257" s="88"/>
      <c r="FA257" s="88"/>
      <c r="FB257" s="15"/>
      <c r="FC257" s="15"/>
      <c r="FD257" s="15"/>
      <c r="FE257" s="15"/>
      <c r="FF257" s="15"/>
      <c r="FG257" s="15"/>
      <c r="FH257" s="15"/>
      <c r="FI257" s="15"/>
      <c r="FJ257" s="15"/>
    </row>
    <row r="258" spans="2:166" ht="15" customHeight="1" x14ac:dyDescent="0.25">
      <c r="B258" s="88"/>
      <c r="C258" s="88"/>
      <c r="D258" s="115"/>
      <c r="E258" s="115"/>
      <c r="F258" s="115"/>
      <c r="G258" s="115"/>
      <c r="H258" s="115"/>
      <c r="I258" s="523"/>
      <c r="J258" s="523"/>
      <c r="K258" s="115"/>
      <c r="L258" s="524"/>
      <c r="M258" s="524"/>
      <c r="N258" s="524"/>
      <c r="O258" s="524"/>
      <c r="P258" s="524"/>
      <c r="Q258" s="524"/>
      <c r="R258" s="524"/>
      <c r="S258" s="525"/>
      <c r="T258" s="526"/>
      <c r="U258" s="115"/>
      <c r="V258" s="526"/>
      <c r="W258" s="115"/>
      <c r="X258" s="115"/>
      <c r="Y258" s="115"/>
      <c r="Z258" s="527"/>
      <c r="AA258" s="527"/>
      <c r="AB258" s="15"/>
      <c r="AC258" s="88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115"/>
      <c r="BE258" s="115"/>
      <c r="BF258" s="115"/>
      <c r="BG258" s="115"/>
      <c r="BH258" s="115"/>
      <c r="BI258" s="115"/>
      <c r="BJ258" s="115"/>
      <c r="BK258" s="526"/>
      <c r="BL258" s="526"/>
      <c r="BM258" s="526"/>
      <c r="BN258" s="526"/>
      <c r="BO258" s="526"/>
      <c r="BP258" s="526"/>
      <c r="BQ258" s="526"/>
      <c r="BR258" s="526"/>
      <c r="BS258" s="526"/>
      <c r="BT258" s="526"/>
      <c r="BU258" s="526"/>
      <c r="BV258" s="526"/>
      <c r="BW258" s="526"/>
      <c r="BX258" s="526"/>
      <c r="BY258" s="526"/>
      <c r="BZ258" s="526"/>
      <c r="CA258" s="526"/>
      <c r="CB258" s="526"/>
      <c r="CC258" s="526"/>
      <c r="CD258" s="526"/>
      <c r="CE258" s="526"/>
      <c r="CF258" s="526"/>
      <c r="CG258" s="526"/>
      <c r="CH258" s="526"/>
      <c r="CI258" s="526"/>
      <c r="CJ258" s="526"/>
      <c r="CK258" s="526"/>
      <c r="CL258" s="526"/>
      <c r="CM258" s="526"/>
      <c r="CN258" s="526"/>
      <c r="CO258" s="526"/>
      <c r="CP258" s="15"/>
      <c r="CQ258" s="15"/>
      <c r="CR258" s="15"/>
      <c r="CS258" s="15"/>
      <c r="CT258" s="88"/>
      <c r="CU258" s="88"/>
      <c r="CV258" s="88"/>
      <c r="CW258" s="15"/>
      <c r="CX258" s="15"/>
      <c r="CY258" s="88"/>
      <c r="CZ258" s="88"/>
      <c r="DA258" s="88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88"/>
      <c r="EQ258" s="88"/>
      <c r="ER258" s="88"/>
      <c r="ES258" s="88"/>
      <c r="ET258" s="88"/>
      <c r="EU258" s="88"/>
      <c r="EV258" s="88"/>
      <c r="EW258" s="88"/>
      <c r="EX258" s="88"/>
      <c r="EY258" s="88"/>
      <c r="EZ258" s="88"/>
      <c r="FA258" s="88"/>
      <c r="FB258" s="15"/>
      <c r="FC258" s="15"/>
      <c r="FD258" s="15"/>
      <c r="FE258" s="15"/>
      <c r="FF258" s="15"/>
      <c r="FG258" s="15"/>
      <c r="FH258" s="15"/>
      <c r="FI258" s="15"/>
      <c r="FJ258" s="15"/>
    </row>
    <row r="259" spans="2:166" ht="15" customHeight="1" x14ac:dyDescent="0.25">
      <c r="B259" s="88"/>
      <c r="C259" s="88"/>
      <c r="D259" s="115"/>
      <c r="E259" s="115"/>
      <c r="F259" s="115"/>
      <c r="G259" s="115"/>
      <c r="H259" s="115"/>
      <c r="I259" s="523"/>
      <c r="J259" s="523"/>
      <c r="K259" s="115"/>
      <c r="L259" s="524"/>
      <c r="M259" s="524"/>
      <c r="N259" s="524"/>
      <c r="O259" s="524"/>
      <c r="P259" s="524"/>
      <c r="Q259" s="524"/>
      <c r="R259" s="524"/>
      <c r="S259" s="525"/>
      <c r="T259" s="526"/>
      <c r="U259" s="115"/>
      <c r="V259" s="526"/>
      <c r="W259" s="115"/>
      <c r="X259" s="115"/>
      <c r="Y259" s="115"/>
      <c r="Z259" s="527"/>
      <c r="AA259" s="527"/>
      <c r="AB259" s="15"/>
      <c r="AC259" s="88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  <c r="AQ259" s="115"/>
      <c r="AR259" s="115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115"/>
      <c r="BE259" s="115"/>
      <c r="BF259" s="115"/>
      <c r="BG259" s="115"/>
      <c r="BH259" s="115"/>
      <c r="BI259" s="115"/>
      <c r="BJ259" s="115"/>
      <c r="BK259" s="526"/>
      <c r="BL259" s="526"/>
      <c r="BM259" s="526"/>
      <c r="BN259" s="526"/>
      <c r="BO259" s="526"/>
      <c r="BP259" s="526"/>
      <c r="BQ259" s="526"/>
      <c r="BR259" s="526"/>
      <c r="BS259" s="526"/>
      <c r="BT259" s="526"/>
      <c r="BU259" s="526"/>
      <c r="BV259" s="526"/>
      <c r="BW259" s="526"/>
      <c r="BX259" s="526"/>
      <c r="BY259" s="526"/>
      <c r="BZ259" s="526"/>
      <c r="CA259" s="526"/>
      <c r="CB259" s="526"/>
      <c r="CC259" s="526"/>
      <c r="CD259" s="526"/>
      <c r="CE259" s="526"/>
      <c r="CF259" s="526"/>
      <c r="CG259" s="526"/>
      <c r="CH259" s="526"/>
      <c r="CI259" s="526"/>
      <c r="CJ259" s="526"/>
      <c r="CK259" s="526"/>
      <c r="CL259" s="526"/>
      <c r="CM259" s="526"/>
      <c r="CN259" s="526"/>
      <c r="CO259" s="526"/>
      <c r="CP259" s="15"/>
      <c r="CQ259" s="15"/>
      <c r="CR259" s="15"/>
      <c r="CS259" s="15"/>
      <c r="CT259" s="88"/>
      <c r="CU259" s="88"/>
      <c r="CV259" s="88"/>
      <c r="CW259" s="15"/>
      <c r="CX259" s="15"/>
      <c r="CY259" s="88"/>
      <c r="CZ259" s="88"/>
      <c r="DA259" s="88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88"/>
      <c r="EQ259" s="88"/>
      <c r="ER259" s="88"/>
      <c r="ES259" s="88"/>
      <c r="ET259" s="88"/>
      <c r="EU259" s="88"/>
      <c r="EV259" s="88"/>
      <c r="EW259" s="88"/>
      <c r="EX259" s="88"/>
      <c r="EY259" s="88"/>
      <c r="EZ259" s="88"/>
      <c r="FA259" s="88"/>
      <c r="FB259" s="15"/>
      <c r="FC259" s="15"/>
      <c r="FD259" s="15"/>
      <c r="FE259" s="15"/>
      <c r="FF259" s="15"/>
      <c r="FG259" s="15"/>
      <c r="FH259" s="15"/>
      <c r="FI259" s="15"/>
      <c r="FJ259" s="15"/>
    </row>
    <row r="260" spans="2:166" ht="15" customHeight="1" x14ac:dyDescent="0.25">
      <c r="B260" s="88"/>
      <c r="C260" s="88"/>
      <c r="D260" s="115"/>
      <c r="E260" s="115"/>
      <c r="F260" s="115"/>
      <c r="G260" s="115"/>
      <c r="H260" s="115"/>
      <c r="I260" s="523"/>
      <c r="J260" s="523"/>
      <c r="K260" s="115"/>
      <c r="L260" s="524"/>
      <c r="M260" s="524"/>
      <c r="N260" s="524"/>
      <c r="O260" s="524"/>
      <c r="P260" s="524"/>
      <c r="Q260" s="524"/>
      <c r="R260" s="524"/>
      <c r="S260" s="525"/>
      <c r="T260" s="526"/>
      <c r="U260" s="115"/>
      <c r="V260" s="526"/>
      <c r="W260" s="115"/>
      <c r="X260" s="115"/>
      <c r="Y260" s="115"/>
      <c r="Z260" s="527"/>
      <c r="AA260" s="527"/>
      <c r="AB260" s="15"/>
      <c r="AC260" s="88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15"/>
      <c r="AU260" s="115"/>
      <c r="AV260" s="115"/>
      <c r="AW260" s="115"/>
      <c r="AX260" s="115"/>
      <c r="AY260" s="115"/>
      <c r="AZ260" s="115"/>
      <c r="BA260" s="115"/>
      <c r="BB260" s="115"/>
      <c r="BC260" s="115"/>
      <c r="BD260" s="115"/>
      <c r="BE260" s="115"/>
      <c r="BF260" s="115"/>
      <c r="BG260" s="115"/>
      <c r="BH260" s="115"/>
      <c r="BI260" s="115"/>
      <c r="BJ260" s="115"/>
      <c r="BK260" s="526"/>
      <c r="BL260" s="526"/>
      <c r="BM260" s="526"/>
      <c r="BN260" s="526"/>
      <c r="BO260" s="526"/>
      <c r="BP260" s="526"/>
      <c r="BQ260" s="526"/>
      <c r="BR260" s="526"/>
      <c r="BS260" s="526"/>
      <c r="BT260" s="526"/>
      <c r="BU260" s="526"/>
      <c r="BV260" s="526"/>
      <c r="BW260" s="526"/>
      <c r="BX260" s="526"/>
      <c r="BY260" s="526"/>
      <c r="BZ260" s="526"/>
      <c r="CA260" s="526"/>
      <c r="CB260" s="526"/>
      <c r="CC260" s="526"/>
      <c r="CD260" s="526"/>
      <c r="CE260" s="526"/>
      <c r="CF260" s="526"/>
      <c r="CG260" s="526"/>
      <c r="CH260" s="526"/>
      <c r="CI260" s="526"/>
      <c r="CJ260" s="526"/>
      <c r="CK260" s="526"/>
      <c r="CL260" s="526"/>
      <c r="CM260" s="526"/>
      <c r="CN260" s="526"/>
      <c r="CO260" s="526"/>
      <c r="CP260" s="15"/>
      <c r="CQ260" s="15"/>
      <c r="CR260" s="15"/>
      <c r="CS260" s="15"/>
      <c r="CT260" s="88"/>
      <c r="CU260" s="88"/>
      <c r="CV260" s="88"/>
      <c r="CW260" s="15"/>
      <c r="CX260" s="15"/>
      <c r="CY260" s="88"/>
      <c r="CZ260" s="88"/>
      <c r="DA260" s="88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88"/>
      <c r="EQ260" s="88"/>
      <c r="ER260" s="88"/>
      <c r="ES260" s="88"/>
      <c r="ET260" s="88"/>
      <c r="EU260" s="88"/>
      <c r="EV260" s="88"/>
      <c r="EW260" s="88"/>
      <c r="EX260" s="88"/>
      <c r="EY260" s="88"/>
      <c r="EZ260" s="88"/>
      <c r="FA260" s="88"/>
      <c r="FB260" s="15"/>
      <c r="FC260" s="15"/>
      <c r="FD260" s="15"/>
      <c r="FE260" s="15"/>
      <c r="FF260" s="15"/>
      <c r="FG260" s="15"/>
      <c r="FH260" s="15"/>
      <c r="FI260" s="15"/>
      <c r="FJ260" s="15"/>
    </row>
    <row r="261" spans="2:166" ht="15" customHeight="1" x14ac:dyDescent="0.25">
      <c r="B261" s="88"/>
      <c r="C261" s="88"/>
      <c r="D261" s="115"/>
      <c r="E261" s="115"/>
      <c r="F261" s="115"/>
      <c r="G261" s="115"/>
      <c r="H261" s="115"/>
      <c r="I261" s="523"/>
      <c r="J261" s="523"/>
      <c r="K261" s="115"/>
      <c r="L261" s="524"/>
      <c r="M261" s="524"/>
      <c r="N261" s="524"/>
      <c r="O261" s="524"/>
      <c r="P261" s="524"/>
      <c r="Q261" s="524"/>
      <c r="R261" s="524"/>
      <c r="S261" s="525"/>
      <c r="T261" s="526"/>
      <c r="U261" s="115"/>
      <c r="V261" s="526"/>
      <c r="W261" s="115"/>
      <c r="X261" s="115"/>
      <c r="Y261" s="115"/>
      <c r="Z261" s="527"/>
      <c r="AA261" s="527"/>
      <c r="AB261" s="15"/>
      <c r="AC261" s="88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  <c r="AQ261" s="115"/>
      <c r="AR261" s="115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115"/>
      <c r="BE261" s="115"/>
      <c r="BF261" s="115"/>
      <c r="BG261" s="115"/>
      <c r="BH261" s="115"/>
      <c r="BI261" s="115"/>
      <c r="BJ261" s="115"/>
      <c r="BK261" s="526"/>
      <c r="BL261" s="526"/>
      <c r="BM261" s="526"/>
      <c r="BN261" s="526"/>
      <c r="BO261" s="526"/>
      <c r="BP261" s="526"/>
      <c r="BQ261" s="526"/>
      <c r="BR261" s="526"/>
      <c r="BS261" s="526"/>
      <c r="BT261" s="526"/>
      <c r="BU261" s="526"/>
      <c r="BV261" s="526"/>
      <c r="BW261" s="526"/>
      <c r="BX261" s="526"/>
      <c r="BY261" s="526"/>
      <c r="BZ261" s="526"/>
      <c r="CA261" s="526"/>
      <c r="CB261" s="526"/>
      <c r="CC261" s="526"/>
      <c r="CD261" s="526"/>
      <c r="CE261" s="526"/>
      <c r="CF261" s="526"/>
      <c r="CG261" s="526"/>
      <c r="CH261" s="526"/>
      <c r="CI261" s="526"/>
      <c r="CJ261" s="526"/>
      <c r="CK261" s="526"/>
      <c r="CL261" s="526"/>
      <c r="CM261" s="526"/>
      <c r="CN261" s="526"/>
      <c r="CO261" s="526"/>
      <c r="CP261" s="15"/>
      <c r="CQ261" s="15"/>
      <c r="CR261" s="15"/>
      <c r="CS261" s="15"/>
      <c r="CT261" s="88"/>
      <c r="CU261" s="88"/>
      <c r="CV261" s="88"/>
      <c r="CW261" s="15"/>
      <c r="CX261" s="15"/>
      <c r="CY261" s="88"/>
      <c r="CZ261" s="88"/>
      <c r="DA261" s="88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88"/>
      <c r="EQ261" s="88"/>
      <c r="ER261" s="88"/>
      <c r="ES261" s="88"/>
      <c r="ET261" s="88"/>
      <c r="EU261" s="88"/>
      <c r="EV261" s="88"/>
      <c r="EW261" s="88"/>
      <c r="EX261" s="88"/>
      <c r="EY261" s="88"/>
      <c r="EZ261" s="88"/>
      <c r="FA261" s="88"/>
      <c r="FB261" s="15"/>
      <c r="FC261" s="15"/>
      <c r="FD261" s="15"/>
      <c r="FE261" s="15"/>
      <c r="FF261" s="15"/>
      <c r="FG261" s="15"/>
      <c r="FH261" s="15"/>
      <c r="FI261" s="15"/>
      <c r="FJ261" s="15"/>
    </row>
    <row r="262" spans="2:166" ht="15" customHeight="1" x14ac:dyDescent="0.25">
      <c r="B262" s="88"/>
      <c r="C262" s="88"/>
      <c r="D262" s="115"/>
      <c r="E262" s="115"/>
      <c r="F262" s="115"/>
      <c r="G262" s="115"/>
      <c r="H262" s="115"/>
      <c r="I262" s="523"/>
      <c r="J262" s="523"/>
      <c r="K262" s="115"/>
      <c r="L262" s="524"/>
      <c r="M262" s="524"/>
      <c r="N262" s="524"/>
      <c r="O262" s="524"/>
      <c r="P262" s="524"/>
      <c r="Q262" s="524"/>
      <c r="R262" s="524"/>
      <c r="S262" s="525"/>
      <c r="T262" s="526"/>
      <c r="U262" s="115"/>
      <c r="V262" s="526"/>
      <c r="W262" s="115"/>
      <c r="X262" s="115"/>
      <c r="Y262" s="115"/>
      <c r="Z262" s="527"/>
      <c r="AA262" s="527"/>
      <c r="AB262" s="15"/>
      <c r="AC262" s="88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  <c r="AQ262" s="115"/>
      <c r="AR262" s="115"/>
      <c r="AS262" s="115"/>
      <c r="AT262" s="115"/>
      <c r="AU262" s="115"/>
      <c r="AV262" s="115"/>
      <c r="AW262" s="115"/>
      <c r="AX262" s="115"/>
      <c r="AY262" s="115"/>
      <c r="AZ262" s="115"/>
      <c r="BA262" s="115"/>
      <c r="BB262" s="115"/>
      <c r="BC262" s="115"/>
      <c r="BD262" s="115"/>
      <c r="BE262" s="115"/>
      <c r="BF262" s="115"/>
      <c r="BG262" s="115"/>
      <c r="BH262" s="115"/>
      <c r="BI262" s="115"/>
      <c r="BJ262" s="115"/>
      <c r="BK262" s="526"/>
      <c r="BL262" s="526"/>
      <c r="BM262" s="526"/>
      <c r="BN262" s="526"/>
      <c r="BO262" s="526"/>
      <c r="BP262" s="526"/>
      <c r="BQ262" s="526"/>
      <c r="BR262" s="526"/>
      <c r="BS262" s="526"/>
      <c r="BT262" s="526"/>
      <c r="BU262" s="526"/>
      <c r="BV262" s="526"/>
      <c r="BW262" s="526"/>
      <c r="BX262" s="526"/>
      <c r="BY262" s="526"/>
      <c r="BZ262" s="526"/>
      <c r="CA262" s="526"/>
      <c r="CB262" s="526"/>
      <c r="CC262" s="526"/>
      <c r="CD262" s="526"/>
      <c r="CE262" s="526"/>
      <c r="CF262" s="526"/>
      <c r="CG262" s="526"/>
      <c r="CH262" s="526"/>
      <c r="CI262" s="526"/>
      <c r="CJ262" s="526"/>
      <c r="CK262" s="526"/>
      <c r="CL262" s="526"/>
      <c r="CM262" s="526"/>
      <c r="CN262" s="526"/>
      <c r="CO262" s="526"/>
      <c r="CP262" s="15"/>
      <c r="CQ262" s="15"/>
      <c r="CR262" s="15"/>
      <c r="CS262" s="15"/>
      <c r="CT262" s="88"/>
      <c r="CU262" s="88"/>
      <c r="CV262" s="88"/>
      <c r="CW262" s="15"/>
      <c r="CX262" s="15"/>
      <c r="CY262" s="88"/>
      <c r="CZ262" s="88"/>
      <c r="DA262" s="88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88"/>
      <c r="EQ262" s="88"/>
      <c r="ER262" s="88"/>
      <c r="ES262" s="88"/>
      <c r="ET262" s="88"/>
      <c r="EU262" s="88"/>
      <c r="EV262" s="88"/>
      <c r="EW262" s="88"/>
      <c r="EX262" s="88"/>
      <c r="EY262" s="88"/>
      <c r="EZ262" s="88"/>
      <c r="FA262" s="88"/>
      <c r="FB262" s="15"/>
      <c r="FC262" s="15"/>
      <c r="FD262" s="15"/>
      <c r="FE262" s="15"/>
      <c r="FF262" s="15"/>
      <c r="FG262" s="15"/>
      <c r="FH262" s="15"/>
      <c r="FI262" s="15"/>
      <c r="FJ262" s="15"/>
    </row>
    <row r="263" spans="2:166" ht="15" customHeight="1" x14ac:dyDescent="0.25">
      <c r="B263" s="88"/>
      <c r="C263" s="88"/>
      <c r="D263" s="115"/>
      <c r="E263" s="115"/>
      <c r="F263" s="115"/>
      <c r="G263" s="115"/>
      <c r="H263" s="115"/>
      <c r="I263" s="523"/>
      <c r="J263" s="523"/>
      <c r="K263" s="115"/>
      <c r="L263" s="524"/>
      <c r="M263" s="524"/>
      <c r="N263" s="524"/>
      <c r="O263" s="524"/>
      <c r="P263" s="524"/>
      <c r="Q263" s="524"/>
      <c r="R263" s="524"/>
      <c r="S263" s="525"/>
      <c r="T263" s="526"/>
      <c r="U263" s="115"/>
      <c r="V263" s="526"/>
      <c r="W263" s="115"/>
      <c r="X263" s="115"/>
      <c r="Y263" s="115"/>
      <c r="Z263" s="527"/>
      <c r="AA263" s="527"/>
      <c r="AB263" s="15"/>
      <c r="AC263" s="88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  <c r="AQ263" s="115"/>
      <c r="AR263" s="115"/>
      <c r="AS263" s="115"/>
      <c r="AT263" s="115"/>
      <c r="AU263" s="115"/>
      <c r="AV263" s="115"/>
      <c r="AW263" s="115"/>
      <c r="AX263" s="115"/>
      <c r="AY263" s="115"/>
      <c r="AZ263" s="115"/>
      <c r="BA263" s="115"/>
      <c r="BB263" s="115"/>
      <c r="BC263" s="115"/>
      <c r="BD263" s="115"/>
      <c r="BE263" s="115"/>
      <c r="BF263" s="115"/>
      <c r="BG263" s="115"/>
      <c r="BH263" s="115"/>
      <c r="BI263" s="115"/>
      <c r="BJ263" s="115"/>
      <c r="BK263" s="526"/>
      <c r="BL263" s="526"/>
      <c r="BM263" s="526"/>
      <c r="BN263" s="526"/>
      <c r="BO263" s="526"/>
      <c r="BP263" s="526"/>
      <c r="BQ263" s="526"/>
      <c r="BR263" s="526"/>
      <c r="BS263" s="526"/>
      <c r="BT263" s="526"/>
      <c r="BU263" s="526"/>
      <c r="BV263" s="526"/>
      <c r="BW263" s="526"/>
      <c r="BX263" s="526"/>
      <c r="BY263" s="526"/>
      <c r="BZ263" s="526"/>
      <c r="CA263" s="526"/>
      <c r="CB263" s="526"/>
      <c r="CC263" s="526"/>
      <c r="CD263" s="526"/>
      <c r="CE263" s="526"/>
      <c r="CF263" s="526"/>
      <c r="CG263" s="526"/>
      <c r="CH263" s="526"/>
      <c r="CI263" s="526"/>
      <c r="CJ263" s="526"/>
      <c r="CK263" s="526"/>
      <c r="CL263" s="526"/>
      <c r="CM263" s="526"/>
      <c r="CN263" s="526"/>
      <c r="CO263" s="526"/>
      <c r="CP263" s="15"/>
      <c r="CQ263" s="15"/>
      <c r="CR263" s="15"/>
      <c r="CS263" s="15"/>
      <c r="CT263" s="88"/>
      <c r="CU263" s="88"/>
      <c r="CV263" s="88"/>
      <c r="CW263" s="15"/>
      <c r="CX263" s="15"/>
      <c r="CY263" s="88"/>
      <c r="CZ263" s="88"/>
      <c r="DA263" s="88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88"/>
      <c r="EQ263" s="88"/>
      <c r="ER263" s="88"/>
      <c r="ES263" s="88"/>
      <c r="ET263" s="88"/>
      <c r="EU263" s="88"/>
      <c r="EV263" s="88"/>
      <c r="EW263" s="88"/>
      <c r="EX263" s="88"/>
      <c r="EY263" s="88"/>
      <c r="EZ263" s="88"/>
      <c r="FA263" s="88"/>
      <c r="FB263" s="15"/>
      <c r="FC263" s="15"/>
      <c r="FD263" s="15"/>
      <c r="FE263" s="15"/>
      <c r="FF263" s="15"/>
      <c r="FG263" s="15"/>
      <c r="FH263" s="15"/>
      <c r="FI263" s="15"/>
      <c r="FJ263" s="15"/>
    </row>
    <row r="264" spans="2:166" ht="15" customHeight="1" x14ac:dyDescent="0.25">
      <c r="B264" s="88"/>
      <c r="C264" s="88"/>
      <c r="D264" s="115"/>
      <c r="E264" s="115"/>
      <c r="F264" s="115"/>
      <c r="G264" s="115"/>
      <c r="H264" s="115"/>
      <c r="I264" s="523"/>
      <c r="J264" s="523"/>
      <c r="K264" s="115"/>
      <c r="L264" s="524"/>
      <c r="M264" s="524"/>
      <c r="N264" s="524"/>
      <c r="O264" s="524"/>
      <c r="P264" s="524"/>
      <c r="Q264" s="524"/>
      <c r="R264" s="524"/>
      <c r="S264" s="525"/>
      <c r="T264" s="526"/>
      <c r="U264" s="115"/>
      <c r="V264" s="526"/>
      <c r="W264" s="115"/>
      <c r="X264" s="115"/>
      <c r="Y264" s="115"/>
      <c r="Z264" s="527"/>
      <c r="AA264" s="527"/>
      <c r="AB264" s="15"/>
      <c r="AC264" s="88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15"/>
      <c r="AT264" s="115"/>
      <c r="AU264" s="115"/>
      <c r="AV264" s="115"/>
      <c r="AW264" s="115"/>
      <c r="AX264" s="115"/>
      <c r="AY264" s="115"/>
      <c r="AZ264" s="115"/>
      <c r="BA264" s="115"/>
      <c r="BB264" s="115"/>
      <c r="BC264" s="115"/>
      <c r="BD264" s="115"/>
      <c r="BE264" s="115"/>
      <c r="BF264" s="115"/>
      <c r="BG264" s="115"/>
      <c r="BH264" s="115"/>
      <c r="BI264" s="115"/>
      <c r="BJ264" s="115"/>
      <c r="BK264" s="526"/>
      <c r="BL264" s="526"/>
      <c r="BM264" s="526"/>
      <c r="BN264" s="526"/>
      <c r="BO264" s="526"/>
      <c r="BP264" s="526"/>
      <c r="BQ264" s="526"/>
      <c r="BR264" s="526"/>
      <c r="BS264" s="526"/>
      <c r="BT264" s="526"/>
      <c r="BU264" s="526"/>
      <c r="BV264" s="526"/>
      <c r="BW264" s="526"/>
      <c r="BX264" s="526"/>
      <c r="BY264" s="526"/>
      <c r="BZ264" s="526"/>
      <c r="CA264" s="526"/>
      <c r="CB264" s="526"/>
      <c r="CC264" s="526"/>
      <c r="CD264" s="526"/>
      <c r="CE264" s="526"/>
      <c r="CF264" s="526"/>
      <c r="CG264" s="526"/>
      <c r="CH264" s="526"/>
      <c r="CI264" s="526"/>
      <c r="CJ264" s="526"/>
      <c r="CK264" s="526"/>
      <c r="CL264" s="526"/>
      <c r="CM264" s="526"/>
      <c r="CN264" s="526"/>
      <c r="CO264" s="526"/>
      <c r="CP264" s="15"/>
      <c r="CQ264" s="15"/>
      <c r="CR264" s="15"/>
      <c r="CS264" s="15"/>
      <c r="CT264" s="88"/>
      <c r="CU264" s="88"/>
      <c r="CV264" s="88"/>
      <c r="CW264" s="15"/>
      <c r="CX264" s="15"/>
      <c r="CY264" s="88"/>
      <c r="CZ264" s="88"/>
      <c r="DA264" s="88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88"/>
      <c r="EQ264" s="88"/>
      <c r="ER264" s="88"/>
      <c r="ES264" s="88"/>
      <c r="ET264" s="88"/>
      <c r="EU264" s="88"/>
      <c r="EV264" s="88"/>
      <c r="EW264" s="88"/>
      <c r="EX264" s="88"/>
      <c r="EY264" s="88"/>
      <c r="EZ264" s="88"/>
      <c r="FA264" s="88"/>
      <c r="FB264" s="15"/>
      <c r="FC264" s="15"/>
      <c r="FD264" s="15"/>
      <c r="FE264" s="15"/>
      <c r="FF264" s="15"/>
      <c r="FG264" s="15"/>
      <c r="FH264" s="15"/>
      <c r="FI264" s="15"/>
      <c r="FJ264" s="15"/>
    </row>
    <row r="265" spans="2:166" ht="15" customHeight="1" x14ac:dyDescent="0.25">
      <c r="B265" s="88"/>
      <c r="C265" s="88"/>
      <c r="D265" s="115"/>
      <c r="E265" s="115"/>
      <c r="F265" s="115"/>
      <c r="G265" s="115"/>
      <c r="H265" s="115"/>
      <c r="I265" s="523"/>
      <c r="J265" s="523"/>
      <c r="K265" s="115"/>
      <c r="L265" s="524"/>
      <c r="M265" s="524"/>
      <c r="N265" s="524"/>
      <c r="O265" s="524"/>
      <c r="P265" s="524"/>
      <c r="Q265" s="524"/>
      <c r="R265" s="524"/>
      <c r="S265" s="525"/>
      <c r="T265" s="526"/>
      <c r="U265" s="115"/>
      <c r="V265" s="526"/>
      <c r="W265" s="115"/>
      <c r="X265" s="115"/>
      <c r="Y265" s="115"/>
      <c r="Z265" s="527"/>
      <c r="AA265" s="527"/>
      <c r="AB265" s="15"/>
      <c r="AC265" s="88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  <c r="AQ265" s="115"/>
      <c r="AR265" s="115"/>
      <c r="AS265" s="115"/>
      <c r="AT265" s="115"/>
      <c r="AU265" s="115"/>
      <c r="AV265" s="115"/>
      <c r="AW265" s="115"/>
      <c r="AX265" s="115"/>
      <c r="AY265" s="115"/>
      <c r="AZ265" s="115"/>
      <c r="BA265" s="115"/>
      <c r="BB265" s="115"/>
      <c r="BC265" s="115"/>
      <c r="BD265" s="115"/>
      <c r="BE265" s="115"/>
      <c r="BF265" s="115"/>
      <c r="BG265" s="115"/>
      <c r="BH265" s="115"/>
      <c r="BI265" s="115"/>
      <c r="BJ265" s="115"/>
      <c r="BK265" s="526"/>
      <c r="BL265" s="526"/>
      <c r="BM265" s="526"/>
      <c r="BN265" s="526"/>
      <c r="BO265" s="526"/>
      <c r="BP265" s="526"/>
      <c r="BQ265" s="526"/>
      <c r="BR265" s="526"/>
      <c r="BS265" s="526"/>
      <c r="BT265" s="526"/>
      <c r="BU265" s="526"/>
      <c r="BV265" s="526"/>
      <c r="BW265" s="526"/>
      <c r="BX265" s="526"/>
      <c r="BY265" s="526"/>
      <c r="BZ265" s="526"/>
      <c r="CA265" s="526"/>
      <c r="CB265" s="526"/>
      <c r="CC265" s="526"/>
      <c r="CD265" s="526"/>
      <c r="CE265" s="526"/>
      <c r="CF265" s="526"/>
      <c r="CG265" s="526"/>
      <c r="CH265" s="526"/>
      <c r="CI265" s="526"/>
      <c r="CJ265" s="526"/>
      <c r="CK265" s="526"/>
      <c r="CL265" s="526"/>
      <c r="CM265" s="526"/>
      <c r="CN265" s="526"/>
      <c r="CO265" s="526"/>
      <c r="CP265" s="15"/>
      <c r="CQ265" s="15"/>
      <c r="CR265" s="15"/>
      <c r="CS265" s="15"/>
      <c r="CT265" s="88"/>
      <c r="CU265" s="88"/>
      <c r="CV265" s="88"/>
      <c r="CW265" s="15"/>
      <c r="CX265" s="15"/>
      <c r="CY265" s="88"/>
      <c r="CZ265" s="88"/>
      <c r="DA265" s="88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88"/>
      <c r="EQ265" s="88"/>
      <c r="ER265" s="88"/>
      <c r="ES265" s="88"/>
      <c r="ET265" s="88"/>
      <c r="EU265" s="88"/>
      <c r="EV265" s="88"/>
      <c r="EW265" s="88"/>
      <c r="EX265" s="88"/>
      <c r="EY265" s="88"/>
      <c r="EZ265" s="88"/>
      <c r="FA265" s="88"/>
      <c r="FB265" s="15"/>
      <c r="FC265" s="15"/>
      <c r="FD265" s="15"/>
      <c r="FE265" s="15"/>
      <c r="FF265" s="15"/>
      <c r="FG265" s="15"/>
      <c r="FH265" s="15"/>
      <c r="FI265" s="15"/>
      <c r="FJ265" s="15"/>
    </row>
    <row r="266" spans="2:166" ht="15" customHeight="1" x14ac:dyDescent="0.25">
      <c r="B266" s="88"/>
      <c r="C266" s="88"/>
      <c r="D266" s="115"/>
      <c r="E266" s="115"/>
      <c r="F266" s="115"/>
      <c r="G266" s="115"/>
      <c r="H266" s="115"/>
      <c r="I266" s="523"/>
      <c r="J266" s="523"/>
      <c r="K266" s="115"/>
      <c r="L266" s="524"/>
      <c r="M266" s="524"/>
      <c r="N266" s="524"/>
      <c r="O266" s="524"/>
      <c r="P266" s="524"/>
      <c r="Q266" s="524"/>
      <c r="R266" s="524"/>
      <c r="S266" s="525"/>
      <c r="T266" s="526"/>
      <c r="U266" s="115"/>
      <c r="V266" s="526"/>
      <c r="W266" s="115"/>
      <c r="X266" s="115"/>
      <c r="Y266" s="115"/>
      <c r="Z266" s="527"/>
      <c r="AA266" s="527"/>
      <c r="AB266" s="15"/>
      <c r="AC266" s="88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  <c r="AQ266" s="115"/>
      <c r="AR266" s="115"/>
      <c r="AS266" s="115"/>
      <c r="AT266" s="115"/>
      <c r="AU266" s="115"/>
      <c r="AV266" s="115"/>
      <c r="AW266" s="115"/>
      <c r="AX266" s="115"/>
      <c r="AY266" s="115"/>
      <c r="AZ266" s="115"/>
      <c r="BA266" s="115"/>
      <c r="BB266" s="115"/>
      <c r="BC266" s="115"/>
      <c r="BD266" s="115"/>
      <c r="BE266" s="115"/>
      <c r="BF266" s="115"/>
      <c r="BG266" s="115"/>
      <c r="BH266" s="115"/>
      <c r="BI266" s="115"/>
      <c r="BJ266" s="115"/>
      <c r="BK266" s="526"/>
      <c r="BL266" s="526"/>
      <c r="BM266" s="526"/>
      <c r="BN266" s="526"/>
      <c r="BO266" s="526"/>
      <c r="BP266" s="526"/>
      <c r="BQ266" s="526"/>
      <c r="BR266" s="526"/>
      <c r="BS266" s="526"/>
      <c r="BT266" s="526"/>
      <c r="BU266" s="526"/>
      <c r="BV266" s="526"/>
      <c r="BW266" s="526"/>
      <c r="BX266" s="526"/>
      <c r="BY266" s="526"/>
      <c r="BZ266" s="526"/>
      <c r="CA266" s="526"/>
      <c r="CB266" s="526"/>
      <c r="CC266" s="526"/>
      <c r="CD266" s="526"/>
      <c r="CE266" s="526"/>
      <c r="CF266" s="526"/>
      <c r="CG266" s="526"/>
      <c r="CH266" s="526"/>
      <c r="CI266" s="526"/>
      <c r="CJ266" s="526"/>
      <c r="CK266" s="526"/>
      <c r="CL266" s="526"/>
      <c r="CM266" s="526"/>
      <c r="CN266" s="526"/>
      <c r="CO266" s="526"/>
      <c r="CP266" s="15"/>
      <c r="CQ266" s="15"/>
      <c r="CR266" s="15"/>
      <c r="CS266" s="15"/>
      <c r="CT266" s="88"/>
      <c r="CU266" s="88"/>
      <c r="CV266" s="88"/>
      <c r="CW266" s="15"/>
      <c r="CX266" s="15"/>
      <c r="CY266" s="88"/>
      <c r="CZ266" s="88"/>
      <c r="DA266" s="88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88"/>
      <c r="EQ266" s="88"/>
      <c r="ER266" s="88"/>
      <c r="ES266" s="88"/>
      <c r="ET266" s="88"/>
      <c r="EU266" s="88"/>
      <c r="EV266" s="88"/>
      <c r="EW266" s="88"/>
      <c r="EX266" s="88"/>
      <c r="EY266" s="88"/>
      <c r="EZ266" s="88"/>
      <c r="FA266" s="88"/>
      <c r="FB266" s="15"/>
      <c r="FC266" s="15"/>
      <c r="FD266" s="15"/>
      <c r="FE266" s="15"/>
      <c r="FF266" s="15"/>
      <c r="FG266" s="15"/>
      <c r="FH266" s="15"/>
      <c r="FI266" s="15"/>
      <c r="FJ266" s="15"/>
    </row>
    <row r="267" spans="2:166" ht="15" customHeight="1" x14ac:dyDescent="0.25">
      <c r="B267" s="88"/>
      <c r="C267" s="88"/>
      <c r="D267" s="115"/>
      <c r="E267" s="115"/>
      <c r="F267" s="115"/>
      <c r="G267" s="115"/>
      <c r="H267" s="115"/>
      <c r="I267" s="523"/>
      <c r="J267" s="523"/>
      <c r="K267" s="115"/>
      <c r="L267" s="524"/>
      <c r="M267" s="524"/>
      <c r="N267" s="524"/>
      <c r="O267" s="524"/>
      <c r="P267" s="524"/>
      <c r="Q267" s="524"/>
      <c r="R267" s="524"/>
      <c r="S267" s="525"/>
      <c r="T267" s="526"/>
      <c r="U267" s="115"/>
      <c r="V267" s="526"/>
      <c r="W267" s="115"/>
      <c r="X267" s="115"/>
      <c r="Y267" s="115"/>
      <c r="Z267" s="527"/>
      <c r="AA267" s="527"/>
      <c r="AB267" s="15"/>
      <c r="AC267" s="88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  <c r="AQ267" s="115"/>
      <c r="AR267" s="115"/>
      <c r="AS267" s="115"/>
      <c r="AT267" s="115"/>
      <c r="AU267" s="115"/>
      <c r="AV267" s="115"/>
      <c r="AW267" s="115"/>
      <c r="AX267" s="115"/>
      <c r="AY267" s="115"/>
      <c r="AZ267" s="115"/>
      <c r="BA267" s="115"/>
      <c r="BB267" s="115"/>
      <c r="BC267" s="115"/>
      <c r="BD267" s="115"/>
      <c r="BE267" s="115"/>
      <c r="BF267" s="115"/>
      <c r="BG267" s="115"/>
      <c r="BH267" s="115"/>
      <c r="BI267" s="115"/>
      <c r="BJ267" s="115"/>
      <c r="BK267" s="526"/>
      <c r="BL267" s="526"/>
      <c r="BM267" s="526"/>
      <c r="BN267" s="526"/>
      <c r="BO267" s="526"/>
      <c r="BP267" s="526"/>
      <c r="BQ267" s="526"/>
      <c r="BR267" s="526"/>
      <c r="BS267" s="526"/>
      <c r="BT267" s="526"/>
      <c r="BU267" s="526"/>
      <c r="BV267" s="526"/>
      <c r="BW267" s="526"/>
      <c r="BX267" s="526"/>
      <c r="BY267" s="526"/>
      <c r="BZ267" s="526"/>
      <c r="CA267" s="526"/>
      <c r="CB267" s="526"/>
      <c r="CC267" s="526"/>
      <c r="CD267" s="526"/>
      <c r="CE267" s="526"/>
      <c r="CF267" s="526"/>
      <c r="CG267" s="526"/>
      <c r="CH267" s="526"/>
      <c r="CI267" s="526"/>
      <c r="CJ267" s="526"/>
      <c r="CK267" s="526"/>
      <c r="CL267" s="526"/>
      <c r="CM267" s="526"/>
      <c r="CN267" s="526"/>
      <c r="CO267" s="526"/>
      <c r="CP267" s="15"/>
      <c r="CQ267" s="15"/>
      <c r="CR267" s="15"/>
      <c r="CS267" s="15"/>
      <c r="CT267" s="88"/>
      <c r="CU267" s="88"/>
      <c r="CV267" s="88"/>
      <c r="CW267" s="15"/>
      <c r="CX267" s="15"/>
      <c r="CY267" s="88"/>
      <c r="CZ267" s="88"/>
      <c r="DA267" s="88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88"/>
      <c r="EQ267" s="88"/>
      <c r="ER267" s="88"/>
      <c r="ES267" s="88"/>
      <c r="ET267" s="88"/>
      <c r="EU267" s="88"/>
      <c r="EV267" s="88"/>
      <c r="EW267" s="88"/>
      <c r="EX267" s="88"/>
      <c r="EY267" s="88"/>
      <c r="EZ267" s="88"/>
      <c r="FA267" s="88"/>
      <c r="FB267" s="15"/>
      <c r="FC267" s="15"/>
      <c r="FD267" s="15"/>
      <c r="FE267" s="15"/>
      <c r="FF267" s="15"/>
      <c r="FG267" s="15"/>
      <c r="FH267" s="15"/>
      <c r="FI267" s="15"/>
      <c r="FJ267" s="15"/>
    </row>
    <row r="268" spans="2:166" ht="15" customHeight="1" x14ac:dyDescent="0.25">
      <c r="B268" s="88"/>
      <c r="C268" s="88"/>
      <c r="D268" s="115"/>
      <c r="E268" s="115"/>
      <c r="F268" s="115"/>
      <c r="G268" s="115"/>
      <c r="H268" s="115"/>
      <c r="I268" s="523"/>
      <c r="J268" s="523"/>
      <c r="K268" s="115"/>
      <c r="L268" s="524"/>
      <c r="M268" s="524"/>
      <c r="N268" s="524"/>
      <c r="O268" s="524"/>
      <c r="P268" s="524"/>
      <c r="Q268" s="524"/>
      <c r="R268" s="524"/>
      <c r="S268" s="525"/>
      <c r="T268" s="526"/>
      <c r="U268" s="115"/>
      <c r="V268" s="526"/>
      <c r="W268" s="115"/>
      <c r="X268" s="115"/>
      <c r="Y268" s="115"/>
      <c r="Z268" s="527"/>
      <c r="AA268" s="527"/>
      <c r="AB268" s="15"/>
      <c r="AC268" s="88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15"/>
      <c r="AT268" s="115"/>
      <c r="AU268" s="115"/>
      <c r="AV268" s="115"/>
      <c r="AW268" s="115"/>
      <c r="AX268" s="115"/>
      <c r="AY268" s="115"/>
      <c r="AZ268" s="115"/>
      <c r="BA268" s="115"/>
      <c r="BB268" s="115"/>
      <c r="BC268" s="115"/>
      <c r="BD268" s="115"/>
      <c r="BE268" s="115"/>
      <c r="BF268" s="115"/>
      <c r="BG268" s="115"/>
      <c r="BH268" s="115"/>
      <c r="BI268" s="115"/>
      <c r="BJ268" s="115"/>
      <c r="BK268" s="526"/>
      <c r="BL268" s="526"/>
      <c r="BM268" s="526"/>
      <c r="BN268" s="526"/>
      <c r="BO268" s="526"/>
      <c r="BP268" s="526"/>
      <c r="BQ268" s="526"/>
      <c r="BR268" s="526"/>
      <c r="BS268" s="526"/>
      <c r="BT268" s="526"/>
      <c r="BU268" s="526"/>
      <c r="BV268" s="526"/>
      <c r="BW268" s="526"/>
      <c r="BX268" s="526"/>
      <c r="BY268" s="526"/>
      <c r="BZ268" s="526"/>
      <c r="CA268" s="526"/>
      <c r="CB268" s="526"/>
      <c r="CC268" s="526"/>
      <c r="CD268" s="526"/>
      <c r="CE268" s="526"/>
      <c r="CF268" s="526"/>
      <c r="CG268" s="526"/>
      <c r="CH268" s="526"/>
      <c r="CI268" s="526"/>
      <c r="CJ268" s="526"/>
      <c r="CK268" s="526"/>
      <c r="CL268" s="526"/>
      <c r="CM268" s="526"/>
      <c r="CN268" s="526"/>
      <c r="CO268" s="526"/>
      <c r="CP268" s="15"/>
      <c r="CQ268" s="15"/>
      <c r="CR268" s="15"/>
      <c r="CS268" s="15"/>
      <c r="CT268" s="88"/>
      <c r="CU268" s="88"/>
      <c r="CV268" s="88"/>
      <c r="CW268" s="15"/>
      <c r="CX268" s="15"/>
      <c r="CY268" s="88"/>
      <c r="CZ268" s="88"/>
      <c r="DA268" s="88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88"/>
      <c r="EQ268" s="88"/>
      <c r="ER268" s="88"/>
      <c r="ES268" s="88"/>
      <c r="ET268" s="88"/>
      <c r="EU268" s="88"/>
      <c r="EV268" s="88"/>
      <c r="EW268" s="88"/>
      <c r="EX268" s="88"/>
      <c r="EY268" s="88"/>
      <c r="EZ268" s="88"/>
      <c r="FA268" s="88"/>
      <c r="FB268" s="15"/>
      <c r="FC268" s="15"/>
      <c r="FD268" s="15"/>
      <c r="FE268" s="15"/>
      <c r="FF268" s="15"/>
      <c r="FG268" s="15"/>
      <c r="FH268" s="15"/>
      <c r="FI268" s="15"/>
      <c r="FJ268" s="15"/>
    </row>
    <row r="269" spans="2:166" ht="15" customHeight="1" x14ac:dyDescent="0.25">
      <c r="B269" s="88"/>
      <c r="C269" s="88"/>
      <c r="D269" s="115"/>
      <c r="E269" s="115"/>
      <c r="F269" s="115"/>
      <c r="G269" s="115"/>
      <c r="H269" s="115"/>
      <c r="I269" s="523"/>
      <c r="J269" s="523"/>
      <c r="K269" s="115"/>
      <c r="L269" s="524"/>
      <c r="M269" s="524"/>
      <c r="N269" s="524"/>
      <c r="O269" s="524"/>
      <c r="P269" s="524"/>
      <c r="Q269" s="524"/>
      <c r="R269" s="524"/>
      <c r="S269" s="525"/>
      <c r="T269" s="526"/>
      <c r="U269" s="115"/>
      <c r="V269" s="526"/>
      <c r="W269" s="115"/>
      <c r="X269" s="115"/>
      <c r="Y269" s="115"/>
      <c r="Z269" s="527"/>
      <c r="AA269" s="527"/>
      <c r="AB269" s="15"/>
      <c r="AC269" s="88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  <c r="AQ269" s="115"/>
      <c r="AR269" s="115"/>
      <c r="AS269" s="115"/>
      <c r="AT269" s="115"/>
      <c r="AU269" s="115"/>
      <c r="AV269" s="115"/>
      <c r="AW269" s="115"/>
      <c r="AX269" s="115"/>
      <c r="AY269" s="115"/>
      <c r="AZ269" s="115"/>
      <c r="BA269" s="115"/>
      <c r="BB269" s="115"/>
      <c r="BC269" s="115"/>
      <c r="BD269" s="115"/>
      <c r="BE269" s="115"/>
      <c r="BF269" s="115"/>
      <c r="BG269" s="115"/>
      <c r="BH269" s="115"/>
      <c r="BI269" s="115"/>
      <c r="BJ269" s="115"/>
      <c r="BK269" s="526"/>
      <c r="BL269" s="526"/>
      <c r="BM269" s="526"/>
      <c r="BN269" s="526"/>
      <c r="BO269" s="526"/>
      <c r="BP269" s="526"/>
      <c r="BQ269" s="526"/>
      <c r="BR269" s="526"/>
      <c r="BS269" s="526"/>
      <c r="BT269" s="526"/>
      <c r="BU269" s="526"/>
      <c r="BV269" s="526"/>
      <c r="BW269" s="526"/>
      <c r="BX269" s="526"/>
      <c r="BY269" s="526"/>
      <c r="BZ269" s="526"/>
      <c r="CA269" s="526"/>
      <c r="CB269" s="526"/>
      <c r="CC269" s="526"/>
      <c r="CD269" s="526"/>
      <c r="CE269" s="526"/>
      <c r="CF269" s="526"/>
      <c r="CG269" s="526"/>
      <c r="CH269" s="526"/>
      <c r="CI269" s="526"/>
      <c r="CJ269" s="526"/>
      <c r="CK269" s="526"/>
      <c r="CL269" s="526"/>
      <c r="CM269" s="526"/>
      <c r="CN269" s="526"/>
      <c r="CO269" s="526"/>
      <c r="CP269" s="15"/>
      <c r="CQ269" s="15"/>
      <c r="CR269" s="15"/>
      <c r="CS269" s="15"/>
      <c r="CT269" s="88"/>
      <c r="CU269" s="88"/>
      <c r="CV269" s="88"/>
      <c r="CW269" s="15"/>
      <c r="CX269" s="15"/>
      <c r="CY269" s="88"/>
      <c r="CZ269" s="88"/>
      <c r="DA269" s="88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88"/>
      <c r="EQ269" s="88"/>
      <c r="ER269" s="88"/>
      <c r="ES269" s="88"/>
      <c r="ET269" s="88"/>
      <c r="EU269" s="88"/>
      <c r="EV269" s="88"/>
      <c r="EW269" s="88"/>
      <c r="EX269" s="88"/>
      <c r="EY269" s="88"/>
      <c r="EZ269" s="88"/>
      <c r="FA269" s="88"/>
      <c r="FB269" s="15"/>
      <c r="FC269" s="15"/>
      <c r="FD269" s="15"/>
      <c r="FE269" s="15"/>
      <c r="FF269" s="15"/>
      <c r="FG269" s="15"/>
      <c r="FH269" s="15"/>
      <c r="FI269" s="15"/>
      <c r="FJ269" s="15"/>
    </row>
    <row r="270" spans="2:166" ht="15" customHeight="1" x14ac:dyDescent="0.25">
      <c r="B270" s="88"/>
      <c r="C270" s="88"/>
      <c r="D270" s="115"/>
      <c r="E270" s="115"/>
      <c r="F270" s="115"/>
      <c r="G270" s="115"/>
      <c r="H270" s="115"/>
      <c r="I270" s="523"/>
      <c r="J270" s="523"/>
      <c r="K270" s="115"/>
      <c r="L270" s="524"/>
      <c r="M270" s="524"/>
      <c r="N270" s="524"/>
      <c r="O270" s="524"/>
      <c r="P270" s="524"/>
      <c r="Q270" s="524"/>
      <c r="R270" s="524"/>
      <c r="S270" s="525"/>
      <c r="T270" s="526"/>
      <c r="U270" s="115"/>
      <c r="V270" s="526"/>
      <c r="W270" s="115"/>
      <c r="X270" s="115"/>
      <c r="Y270" s="115"/>
      <c r="Z270" s="527"/>
      <c r="AA270" s="527"/>
      <c r="AB270" s="15"/>
      <c r="AC270" s="88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  <c r="AQ270" s="115"/>
      <c r="AR270" s="115"/>
      <c r="AS270" s="115"/>
      <c r="AT270" s="115"/>
      <c r="AU270" s="115"/>
      <c r="AV270" s="115"/>
      <c r="AW270" s="115"/>
      <c r="AX270" s="115"/>
      <c r="AY270" s="115"/>
      <c r="AZ270" s="115"/>
      <c r="BA270" s="115"/>
      <c r="BB270" s="115"/>
      <c r="BC270" s="115"/>
      <c r="BD270" s="115"/>
      <c r="BE270" s="115"/>
      <c r="BF270" s="115"/>
      <c r="BG270" s="115"/>
      <c r="BH270" s="115"/>
      <c r="BI270" s="115"/>
      <c r="BJ270" s="115"/>
      <c r="BK270" s="526"/>
      <c r="BL270" s="526"/>
      <c r="BM270" s="526"/>
      <c r="BN270" s="526"/>
      <c r="BO270" s="526"/>
      <c r="BP270" s="526"/>
      <c r="BQ270" s="526"/>
      <c r="BR270" s="526"/>
      <c r="BS270" s="526"/>
      <c r="BT270" s="526"/>
      <c r="BU270" s="526"/>
      <c r="BV270" s="526"/>
      <c r="BW270" s="526"/>
      <c r="BX270" s="526"/>
      <c r="BY270" s="526"/>
      <c r="BZ270" s="526"/>
      <c r="CA270" s="526"/>
      <c r="CB270" s="526"/>
      <c r="CC270" s="526"/>
      <c r="CD270" s="526"/>
      <c r="CE270" s="526"/>
      <c r="CF270" s="526"/>
      <c r="CG270" s="526"/>
      <c r="CH270" s="526"/>
      <c r="CI270" s="526"/>
      <c r="CJ270" s="526"/>
      <c r="CK270" s="526"/>
      <c r="CL270" s="526"/>
      <c r="CM270" s="526"/>
      <c r="CN270" s="526"/>
      <c r="CO270" s="526"/>
      <c r="CP270" s="15"/>
      <c r="CQ270" s="15"/>
      <c r="CR270" s="15"/>
      <c r="CS270" s="15"/>
      <c r="CT270" s="88"/>
      <c r="CU270" s="88"/>
      <c r="CV270" s="88"/>
      <c r="CW270" s="15"/>
      <c r="CX270" s="15"/>
      <c r="CY270" s="88"/>
      <c r="CZ270" s="88"/>
      <c r="DA270" s="88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88"/>
      <c r="EQ270" s="88"/>
      <c r="ER270" s="88"/>
      <c r="ES270" s="88"/>
      <c r="ET270" s="88"/>
      <c r="EU270" s="88"/>
      <c r="EV270" s="88"/>
      <c r="EW270" s="88"/>
      <c r="EX270" s="88"/>
      <c r="EY270" s="88"/>
      <c r="EZ270" s="88"/>
      <c r="FA270" s="88"/>
      <c r="FB270" s="15"/>
      <c r="FC270" s="15"/>
      <c r="FD270" s="15"/>
      <c r="FE270" s="15"/>
      <c r="FF270" s="15"/>
      <c r="FG270" s="15"/>
      <c r="FH270" s="15"/>
      <c r="FI270" s="15"/>
      <c r="FJ270" s="15"/>
    </row>
    <row r="271" spans="2:166" ht="15" customHeight="1" x14ac:dyDescent="0.25">
      <c r="B271" s="88"/>
      <c r="C271" s="88"/>
      <c r="D271" s="115"/>
      <c r="E271" s="115"/>
      <c r="F271" s="115"/>
      <c r="G271" s="115"/>
      <c r="H271" s="115"/>
      <c r="I271" s="523"/>
      <c r="J271" s="523"/>
      <c r="K271" s="115"/>
      <c r="L271" s="524"/>
      <c r="M271" s="524"/>
      <c r="N271" s="524"/>
      <c r="O271" s="524"/>
      <c r="P271" s="524"/>
      <c r="Q271" s="524"/>
      <c r="R271" s="524"/>
      <c r="S271" s="525"/>
      <c r="T271" s="526"/>
      <c r="U271" s="115"/>
      <c r="V271" s="526"/>
      <c r="W271" s="115"/>
      <c r="X271" s="115"/>
      <c r="Y271" s="115"/>
      <c r="Z271" s="527"/>
      <c r="AA271" s="527"/>
      <c r="AB271" s="15"/>
      <c r="AC271" s="88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  <c r="AQ271" s="115"/>
      <c r="AR271" s="115"/>
      <c r="AS271" s="115"/>
      <c r="AT271" s="115"/>
      <c r="AU271" s="115"/>
      <c r="AV271" s="115"/>
      <c r="AW271" s="115"/>
      <c r="AX271" s="115"/>
      <c r="AY271" s="115"/>
      <c r="AZ271" s="115"/>
      <c r="BA271" s="115"/>
      <c r="BB271" s="115"/>
      <c r="BC271" s="115"/>
      <c r="BD271" s="115"/>
      <c r="BE271" s="115"/>
      <c r="BF271" s="115"/>
      <c r="BG271" s="115"/>
      <c r="BH271" s="115"/>
      <c r="BI271" s="115"/>
      <c r="BJ271" s="115"/>
      <c r="BK271" s="526"/>
      <c r="BL271" s="526"/>
      <c r="BM271" s="526"/>
      <c r="BN271" s="526"/>
      <c r="BO271" s="526"/>
      <c r="BP271" s="526"/>
      <c r="BQ271" s="526"/>
      <c r="BR271" s="526"/>
      <c r="BS271" s="526"/>
      <c r="BT271" s="526"/>
      <c r="BU271" s="526"/>
      <c r="BV271" s="526"/>
      <c r="BW271" s="526"/>
      <c r="BX271" s="526"/>
      <c r="BY271" s="526"/>
      <c r="BZ271" s="526"/>
      <c r="CA271" s="526"/>
      <c r="CB271" s="526"/>
      <c r="CC271" s="526"/>
      <c r="CD271" s="526"/>
      <c r="CE271" s="526"/>
      <c r="CF271" s="526"/>
      <c r="CG271" s="526"/>
      <c r="CH271" s="526"/>
      <c r="CI271" s="526"/>
      <c r="CJ271" s="526"/>
      <c r="CK271" s="526"/>
      <c r="CL271" s="526"/>
      <c r="CM271" s="526"/>
      <c r="CN271" s="526"/>
      <c r="CO271" s="526"/>
      <c r="CP271" s="15"/>
      <c r="CQ271" s="15"/>
      <c r="CR271" s="15"/>
      <c r="CS271" s="15"/>
      <c r="CT271" s="88"/>
      <c r="CU271" s="88"/>
      <c r="CV271" s="88"/>
      <c r="CW271" s="15"/>
      <c r="CX271" s="15"/>
      <c r="CY271" s="88"/>
      <c r="CZ271" s="88"/>
      <c r="DA271" s="88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88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15"/>
      <c r="FC271" s="15"/>
      <c r="FD271" s="15"/>
      <c r="FE271" s="15"/>
      <c r="FF271" s="15"/>
      <c r="FG271" s="15"/>
      <c r="FH271" s="15"/>
      <c r="FI271" s="15"/>
      <c r="FJ271" s="15"/>
    </row>
    <row r="272" spans="2:166" ht="15" customHeight="1" x14ac:dyDescent="0.25">
      <c r="B272" s="88"/>
      <c r="C272" s="88"/>
      <c r="D272" s="115"/>
      <c r="E272" s="115"/>
      <c r="F272" s="115"/>
      <c r="G272" s="115"/>
      <c r="H272" s="115"/>
      <c r="I272" s="523"/>
      <c r="J272" s="523"/>
      <c r="K272" s="115"/>
      <c r="L272" s="524"/>
      <c r="M272" s="524"/>
      <c r="N272" s="524"/>
      <c r="O272" s="524"/>
      <c r="P272" s="524"/>
      <c r="Q272" s="524"/>
      <c r="R272" s="524"/>
      <c r="S272" s="525"/>
      <c r="T272" s="526"/>
      <c r="U272" s="115"/>
      <c r="V272" s="526"/>
      <c r="W272" s="115"/>
      <c r="X272" s="115"/>
      <c r="Y272" s="115"/>
      <c r="Z272" s="527"/>
      <c r="AA272" s="527"/>
      <c r="AB272" s="15"/>
      <c r="AC272" s="88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  <c r="AQ272" s="115"/>
      <c r="AR272" s="115"/>
      <c r="AS272" s="115"/>
      <c r="AT272" s="115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115"/>
      <c r="BE272" s="115"/>
      <c r="BF272" s="115"/>
      <c r="BG272" s="115"/>
      <c r="BH272" s="115"/>
      <c r="BI272" s="115"/>
      <c r="BJ272" s="115"/>
      <c r="BK272" s="526"/>
      <c r="BL272" s="526"/>
      <c r="BM272" s="526"/>
      <c r="BN272" s="526"/>
      <c r="BO272" s="526"/>
      <c r="BP272" s="526"/>
      <c r="BQ272" s="526"/>
      <c r="BR272" s="526"/>
      <c r="BS272" s="526"/>
      <c r="BT272" s="526"/>
      <c r="BU272" s="526"/>
      <c r="BV272" s="526"/>
      <c r="BW272" s="526"/>
      <c r="BX272" s="526"/>
      <c r="BY272" s="526"/>
      <c r="BZ272" s="526"/>
      <c r="CA272" s="526"/>
      <c r="CB272" s="526"/>
      <c r="CC272" s="526"/>
      <c r="CD272" s="526"/>
      <c r="CE272" s="526"/>
      <c r="CF272" s="526"/>
      <c r="CG272" s="526"/>
      <c r="CH272" s="526"/>
      <c r="CI272" s="526"/>
      <c r="CJ272" s="526"/>
      <c r="CK272" s="526"/>
      <c r="CL272" s="526"/>
      <c r="CM272" s="526"/>
      <c r="CN272" s="526"/>
      <c r="CO272" s="526"/>
      <c r="CP272" s="15"/>
      <c r="CQ272" s="15"/>
      <c r="CR272" s="15"/>
      <c r="CS272" s="15"/>
      <c r="CT272" s="88"/>
      <c r="CU272" s="88"/>
      <c r="CV272" s="88"/>
      <c r="CW272" s="15"/>
      <c r="CX272" s="15"/>
      <c r="CY272" s="88"/>
      <c r="CZ272" s="88"/>
      <c r="DA272" s="88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88"/>
      <c r="EQ272" s="88"/>
      <c r="ER272" s="88"/>
      <c r="ES272" s="88"/>
      <c r="ET272" s="88"/>
      <c r="EU272" s="88"/>
      <c r="EV272" s="88"/>
      <c r="EW272" s="88"/>
      <c r="EX272" s="88"/>
      <c r="EY272" s="88"/>
      <c r="EZ272" s="88"/>
      <c r="FA272" s="88"/>
      <c r="FB272" s="15"/>
      <c r="FC272" s="15"/>
      <c r="FD272" s="15"/>
      <c r="FE272" s="15"/>
      <c r="FF272" s="15"/>
      <c r="FG272" s="15"/>
      <c r="FH272" s="15"/>
      <c r="FI272" s="15"/>
      <c r="FJ272" s="15"/>
    </row>
    <row r="273" spans="2:166" ht="15" customHeight="1" x14ac:dyDescent="0.25">
      <c r="B273" s="88"/>
      <c r="C273" s="88"/>
      <c r="D273" s="115"/>
      <c r="E273" s="115"/>
      <c r="F273" s="115"/>
      <c r="G273" s="115"/>
      <c r="H273" s="115"/>
      <c r="I273" s="523"/>
      <c r="J273" s="523"/>
      <c r="K273" s="115"/>
      <c r="L273" s="524"/>
      <c r="M273" s="524"/>
      <c r="N273" s="524"/>
      <c r="O273" s="524"/>
      <c r="P273" s="524"/>
      <c r="Q273" s="524"/>
      <c r="R273" s="524"/>
      <c r="S273" s="525"/>
      <c r="T273" s="526"/>
      <c r="U273" s="115"/>
      <c r="V273" s="526"/>
      <c r="W273" s="115"/>
      <c r="X273" s="115"/>
      <c r="Y273" s="115"/>
      <c r="Z273" s="527"/>
      <c r="AA273" s="527"/>
      <c r="AB273" s="15"/>
      <c r="AC273" s="88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  <c r="AQ273" s="115"/>
      <c r="AR273" s="115"/>
      <c r="AS273" s="115"/>
      <c r="AT273" s="115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115"/>
      <c r="BE273" s="115"/>
      <c r="BF273" s="115"/>
      <c r="BG273" s="115"/>
      <c r="BH273" s="115"/>
      <c r="BI273" s="115"/>
      <c r="BJ273" s="115"/>
      <c r="BK273" s="526"/>
      <c r="BL273" s="526"/>
      <c r="BM273" s="526"/>
      <c r="BN273" s="526"/>
      <c r="BO273" s="526"/>
      <c r="BP273" s="526"/>
      <c r="BQ273" s="526"/>
      <c r="BR273" s="526"/>
      <c r="BS273" s="526"/>
      <c r="BT273" s="526"/>
      <c r="BU273" s="526"/>
      <c r="BV273" s="526"/>
      <c r="BW273" s="526"/>
      <c r="BX273" s="526"/>
      <c r="BY273" s="526"/>
      <c r="BZ273" s="526"/>
      <c r="CA273" s="526"/>
      <c r="CB273" s="526"/>
      <c r="CC273" s="526"/>
      <c r="CD273" s="526"/>
      <c r="CE273" s="526"/>
      <c r="CF273" s="526"/>
      <c r="CG273" s="526"/>
      <c r="CH273" s="526"/>
      <c r="CI273" s="526"/>
      <c r="CJ273" s="526"/>
      <c r="CK273" s="526"/>
      <c r="CL273" s="526"/>
      <c r="CM273" s="526"/>
      <c r="CN273" s="526"/>
      <c r="CO273" s="526"/>
      <c r="CP273" s="15"/>
      <c r="CQ273" s="15"/>
      <c r="CR273" s="15"/>
      <c r="CS273" s="15"/>
      <c r="CT273" s="88"/>
      <c r="CU273" s="88"/>
      <c r="CV273" s="88"/>
      <c r="CW273" s="15"/>
      <c r="CX273" s="15"/>
      <c r="CY273" s="88"/>
      <c r="CZ273" s="88"/>
      <c r="DA273" s="88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88"/>
      <c r="EQ273" s="88"/>
      <c r="ER273" s="88"/>
      <c r="ES273" s="88"/>
      <c r="ET273" s="88"/>
      <c r="EU273" s="88"/>
      <c r="EV273" s="88"/>
      <c r="EW273" s="88"/>
      <c r="EX273" s="88"/>
      <c r="EY273" s="88"/>
      <c r="EZ273" s="88"/>
      <c r="FA273" s="88"/>
      <c r="FB273" s="15"/>
      <c r="FC273" s="15"/>
      <c r="FD273" s="15"/>
      <c r="FE273" s="15"/>
      <c r="FF273" s="15"/>
      <c r="FG273" s="15"/>
      <c r="FH273" s="15"/>
      <c r="FI273" s="15"/>
      <c r="FJ273" s="15"/>
    </row>
    <row r="274" spans="2:166" ht="15" customHeight="1" x14ac:dyDescent="0.25">
      <c r="B274" s="88"/>
      <c r="C274" s="88"/>
      <c r="D274" s="115"/>
      <c r="E274" s="115"/>
      <c r="F274" s="115"/>
      <c r="G274" s="115"/>
      <c r="H274" s="115"/>
      <c r="I274" s="523"/>
      <c r="J274" s="523"/>
      <c r="K274" s="115"/>
      <c r="L274" s="524"/>
      <c r="M274" s="524"/>
      <c r="N274" s="524"/>
      <c r="O274" s="524"/>
      <c r="P274" s="524"/>
      <c r="Q274" s="524"/>
      <c r="R274" s="524"/>
      <c r="S274" s="525"/>
      <c r="T274" s="526"/>
      <c r="U274" s="115"/>
      <c r="V274" s="526"/>
      <c r="W274" s="115"/>
      <c r="X274" s="115"/>
      <c r="Y274" s="115"/>
      <c r="Z274" s="527"/>
      <c r="AA274" s="527"/>
      <c r="AB274" s="15"/>
      <c r="AC274" s="88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115"/>
      <c r="BE274" s="115"/>
      <c r="BF274" s="115"/>
      <c r="BG274" s="115"/>
      <c r="BH274" s="115"/>
      <c r="BI274" s="115"/>
      <c r="BJ274" s="115"/>
      <c r="BK274" s="526"/>
      <c r="BL274" s="526"/>
      <c r="BM274" s="526"/>
      <c r="BN274" s="526"/>
      <c r="BO274" s="526"/>
      <c r="BP274" s="526"/>
      <c r="BQ274" s="526"/>
      <c r="BR274" s="526"/>
      <c r="BS274" s="526"/>
      <c r="BT274" s="526"/>
      <c r="BU274" s="526"/>
      <c r="BV274" s="526"/>
      <c r="BW274" s="526"/>
      <c r="BX274" s="526"/>
      <c r="BY274" s="526"/>
      <c r="BZ274" s="526"/>
      <c r="CA274" s="526"/>
      <c r="CB274" s="526"/>
      <c r="CC274" s="526"/>
      <c r="CD274" s="526"/>
      <c r="CE274" s="526"/>
      <c r="CF274" s="526"/>
      <c r="CG274" s="526"/>
      <c r="CH274" s="526"/>
      <c r="CI274" s="526"/>
      <c r="CJ274" s="526"/>
      <c r="CK274" s="526"/>
      <c r="CL274" s="526"/>
      <c r="CM274" s="526"/>
      <c r="CN274" s="526"/>
      <c r="CO274" s="526"/>
      <c r="CP274" s="15"/>
      <c r="CQ274" s="15"/>
      <c r="CR274" s="15"/>
      <c r="CS274" s="15"/>
      <c r="CT274" s="88"/>
      <c r="CU274" s="88"/>
      <c r="CV274" s="88"/>
      <c r="CW274" s="15"/>
      <c r="CX274" s="15"/>
      <c r="CY274" s="88"/>
      <c r="CZ274" s="88"/>
      <c r="DA274" s="88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88"/>
      <c r="EQ274" s="88"/>
      <c r="ER274" s="88"/>
      <c r="ES274" s="88"/>
      <c r="ET274" s="88"/>
      <c r="EU274" s="88"/>
      <c r="EV274" s="88"/>
      <c r="EW274" s="88"/>
      <c r="EX274" s="88"/>
      <c r="EY274" s="88"/>
      <c r="EZ274" s="88"/>
      <c r="FA274" s="88"/>
      <c r="FB274" s="15"/>
      <c r="FC274" s="15"/>
      <c r="FD274" s="15"/>
      <c r="FE274" s="15"/>
      <c r="FF274" s="15"/>
      <c r="FG274" s="15"/>
      <c r="FH274" s="15"/>
      <c r="FI274" s="15"/>
      <c r="FJ274" s="15"/>
    </row>
    <row r="275" spans="2:166" ht="15" customHeight="1" x14ac:dyDescent="0.25">
      <c r="B275" s="88"/>
      <c r="C275" s="88"/>
      <c r="D275" s="115"/>
      <c r="E275" s="115"/>
      <c r="F275" s="115"/>
      <c r="G275" s="115"/>
      <c r="H275" s="115"/>
      <c r="I275" s="523"/>
      <c r="J275" s="523"/>
      <c r="K275" s="115"/>
      <c r="L275" s="524"/>
      <c r="M275" s="524"/>
      <c r="N275" s="524"/>
      <c r="O275" s="524"/>
      <c r="P275" s="524"/>
      <c r="Q275" s="524"/>
      <c r="R275" s="524"/>
      <c r="S275" s="525"/>
      <c r="T275" s="526"/>
      <c r="U275" s="115"/>
      <c r="V275" s="526"/>
      <c r="W275" s="115"/>
      <c r="X275" s="115"/>
      <c r="Y275" s="115"/>
      <c r="Z275" s="527"/>
      <c r="AA275" s="527"/>
      <c r="AB275" s="15"/>
      <c r="AC275" s="88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526"/>
      <c r="BL275" s="526"/>
      <c r="BM275" s="526"/>
      <c r="BN275" s="526"/>
      <c r="BO275" s="526"/>
      <c r="BP275" s="526"/>
      <c r="BQ275" s="526"/>
      <c r="BR275" s="526"/>
      <c r="BS275" s="526"/>
      <c r="BT275" s="526"/>
      <c r="BU275" s="526"/>
      <c r="BV275" s="526"/>
      <c r="BW275" s="526"/>
      <c r="BX275" s="526"/>
      <c r="BY275" s="526"/>
      <c r="BZ275" s="526"/>
      <c r="CA275" s="526"/>
      <c r="CB275" s="526"/>
      <c r="CC275" s="526"/>
      <c r="CD275" s="526"/>
      <c r="CE275" s="526"/>
      <c r="CF275" s="526"/>
      <c r="CG275" s="526"/>
      <c r="CH275" s="526"/>
      <c r="CI275" s="526"/>
      <c r="CJ275" s="526"/>
      <c r="CK275" s="526"/>
      <c r="CL275" s="526"/>
      <c r="CM275" s="526"/>
      <c r="CN275" s="526"/>
      <c r="CO275" s="526"/>
      <c r="CP275" s="15"/>
      <c r="CQ275" s="15"/>
      <c r="CR275" s="15"/>
      <c r="CS275" s="15"/>
      <c r="CT275" s="88"/>
      <c r="CU275" s="88"/>
      <c r="CV275" s="88"/>
      <c r="CW275" s="15"/>
      <c r="CX275" s="15"/>
      <c r="CY275" s="88"/>
      <c r="CZ275" s="88"/>
      <c r="DA275" s="88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88"/>
      <c r="EQ275" s="88"/>
      <c r="ER275" s="88"/>
      <c r="ES275" s="88"/>
      <c r="ET275" s="88"/>
      <c r="EU275" s="88"/>
      <c r="EV275" s="88"/>
      <c r="EW275" s="88"/>
      <c r="EX275" s="88"/>
      <c r="EY275" s="88"/>
      <c r="EZ275" s="88"/>
      <c r="FA275" s="88"/>
      <c r="FB275" s="15"/>
      <c r="FC275" s="15"/>
      <c r="FD275" s="15"/>
      <c r="FE275" s="15"/>
      <c r="FF275" s="15"/>
      <c r="FG275" s="15"/>
      <c r="FH275" s="15"/>
      <c r="FI275" s="15"/>
      <c r="FJ275" s="15"/>
    </row>
    <row r="276" spans="2:166" ht="15" customHeight="1" x14ac:dyDescent="0.25">
      <c r="B276" s="88"/>
      <c r="C276" s="88"/>
      <c r="D276" s="115"/>
      <c r="E276" s="115"/>
      <c r="F276" s="115"/>
      <c r="G276" s="115"/>
      <c r="H276" s="115"/>
      <c r="I276" s="523"/>
      <c r="J276" s="523"/>
      <c r="K276" s="115"/>
      <c r="L276" s="524"/>
      <c r="M276" s="524"/>
      <c r="N276" s="524"/>
      <c r="O276" s="524"/>
      <c r="P276" s="524"/>
      <c r="Q276" s="524"/>
      <c r="R276" s="524"/>
      <c r="S276" s="525"/>
      <c r="T276" s="526"/>
      <c r="U276" s="115"/>
      <c r="V276" s="526"/>
      <c r="W276" s="115"/>
      <c r="X276" s="115"/>
      <c r="Y276" s="115"/>
      <c r="Z276" s="527"/>
      <c r="AA276" s="527"/>
      <c r="AB276" s="15"/>
      <c r="AC276" s="88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  <c r="AQ276" s="115"/>
      <c r="AR276" s="115"/>
      <c r="AS276" s="115"/>
      <c r="AT276" s="115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115"/>
      <c r="BE276" s="115"/>
      <c r="BF276" s="115"/>
      <c r="BG276" s="115"/>
      <c r="BH276" s="115"/>
      <c r="BI276" s="115"/>
      <c r="BJ276" s="115"/>
      <c r="BK276" s="526"/>
      <c r="BL276" s="526"/>
      <c r="BM276" s="526"/>
      <c r="BN276" s="526"/>
      <c r="BO276" s="526"/>
      <c r="BP276" s="526"/>
      <c r="BQ276" s="526"/>
      <c r="BR276" s="526"/>
      <c r="BS276" s="526"/>
      <c r="BT276" s="526"/>
      <c r="BU276" s="526"/>
      <c r="BV276" s="526"/>
      <c r="BW276" s="526"/>
      <c r="BX276" s="526"/>
      <c r="BY276" s="526"/>
      <c r="BZ276" s="526"/>
      <c r="CA276" s="526"/>
      <c r="CB276" s="526"/>
      <c r="CC276" s="526"/>
      <c r="CD276" s="526"/>
      <c r="CE276" s="526"/>
      <c r="CF276" s="526"/>
      <c r="CG276" s="526"/>
      <c r="CH276" s="526"/>
      <c r="CI276" s="526"/>
      <c r="CJ276" s="526"/>
      <c r="CK276" s="526"/>
      <c r="CL276" s="526"/>
      <c r="CM276" s="526"/>
      <c r="CN276" s="526"/>
      <c r="CO276" s="526"/>
      <c r="CP276" s="15"/>
      <c r="CQ276" s="15"/>
      <c r="CR276" s="15"/>
      <c r="CS276" s="15"/>
      <c r="CT276" s="88"/>
      <c r="CU276" s="88"/>
      <c r="CV276" s="88"/>
      <c r="CW276" s="15"/>
      <c r="CX276" s="15"/>
      <c r="CY276" s="88"/>
      <c r="CZ276" s="88"/>
      <c r="DA276" s="88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88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15"/>
      <c r="FC276" s="15"/>
      <c r="FD276" s="15"/>
      <c r="FE276" s="15"/>
      <c r="FF276" s="15"/>
      <c r="FG276" s="15"/>
      <c r="FH276" s="15"/>
      <c r="FI276" s="15"/>
      <c r="FJ276" s="15"/>
    </row>
    <row r="277" spans="2:166" ht="15" customHeight="1" x14ac:dyDescent="0.25">
      <c r="B277" s="88"/>
      <c r="C277" s="88"/>
      <c r="D277" s="115"/>
      <c r="E277" s="115"/>
      <c r="F277" s="115"/>
      <c r="G277" s="115"/>
      <c r="H277" s="115"/>
      <c r="I277" s="523"/>
      <c r="J277" s="523"/>
      <c r="K277" s="115"/>
      <c r="L277" s="524"/>
      <c r="M277" s="524"/>
      <c r="N277" s="524"/>
      <c r="O277" s="524"/>
      <c r="P277" s="524"/>
      <c r="Q277" s="524"/>
      <c r="R277" s="524"/>
      <c r="S277" s="525"/>
      <c r="T277" s="526"/>
      <c r="U277" s="115"/>
      <c r="V277" s="526"/>
      <c r="W277" s="115"/>
      <c r="X277" s="115"/>
      <c r="Y277" s="115"/>
      <c r="Z277" s="527"/>
      <c r="AA277" s="527"/>
      <c r="AB277" s="15"/>
      <c r="AC277" s="88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  <c r="AQ277" s="115"/>
      <c r="AR277" s="115"/>
      <c r="AS277" s="115"/>
      <c r="AT277" s="115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115"/>
      <c r="BE277" s="115"/>
      <c r="BF277" s="115"/>
      <c r="BG277" s="115"/>
      <c r="BH277" s="115"/>
      <c r="BI277" s="115"/>
      <c r="BJ277" s="115"/>
      <c r="BK277" s="526"/>
      <c r="BL277" s="526"/>
      <c r="BM277" s="526"/>
      <c r="BN277" s="526"/>
      <c r="BO277" s="526"/>
      <c r="BP277" s="526"/>
      <c r="BQ277" s="526"/>
      <c r="BR277" s="526"/>
      <c r="BS277" s="526"/>
      <c r="BT277" s="526"/>
      <c r="BU277" s="526"/>
      <c r="BV277" s="526"/>
      <c r="BW277" s="526"/>
      <c r="BX277" s="526"/>
      <c r="BY277" s="526"/>
      <c r="BZ277" s="526"/>
      <c r="CA277" s="526"/>
      <c r="CB277" s="526"/>
      <c r="CC277" s="526"/>
      <c r="CD277" s="526"/>
      <c r="CE277" s="526"/>
      <c r="CF277" s="526"/>
      <c r="CG277" s="526"/>
      <c r="CH277" s="526"/>
      <c r="CI277" s="526"/>
      <c r="CJ277" s="526"/>
      <c r="CK277" s="526"/>
      <c r="CL277" s="526"/>
      <c r="CM277" s="526"/>
      <c r="CN277" s="526"/>
      <c r="CO277" s="526"/>
      <c r="CP277" s="15"/>
      <c r="CQ277" s="15"/>
      <c r="CR277" s="15"/>
      <c r="CS277" s="15"/>
      <c r="CT277" s="88"/>
      <c r="CU277" s="88"/>
      <c r="CV277" s="88"/>
      <c r="CW277" s="15"/>
      <c r="CX277" s="15"/>
      <c r="CY277" s="88"/>
      <c r="CZ277" s="88"/>
      <c r="DA277" s="88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88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15"/>
      <c r="FC277" s="15"/>
      <c r="FD277" s="15"/>
      <c r="FE277" s="15"/>
      <c r="FF277" s="15"/>
      <c r="FG277" s="15"/>
      <c r="FH277" s="15"/>
      <c r="FI277" s="15"/>
      <c r="FJ277" s="15"/>
    </row>
    <row r="278" spans="2:166" ht="15" customHeight="1" x14ac:dyDescent="0.25">
      <c r="B278" s="88"/>
      <c r="C278" s="88"/>
      <c r="D278" s="115"/>
      <c r="E278" s="115"/>
      <c r="F278" s="115"/>
      <c r="G278" s="115"/>
      <c r="H278" s="115"/>
      <c r="I278" s="523"/>
      <c r="J278" s="523"/>
      <c r="K278" s="115"/>
      <c r="L278" s="524"/>
      <c r="M278" s="524"/>
      <c r="N278" s="524"/>
      <c r="O278" s="524"/>
      <c r="P278" s="524"/>
      <c r="Q278" s="524"/>
      <c r="R278" s="524"/>
      <c r="S278" s="525"/>
      <c r="T278" s="526"/>
      <c r="U278" s="115"/>
      <c r="V278" s="526"/>
      <c r="W278" s="115"/>
      <c r="X278" s="115"/>
      <c r="Y278" s="115"/>
      <c r="Z278" s="527"/>
      <c r="AA278" s="527"/>
      <c r="AB278" s="15"/>
      <c r="AC278" s="88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115"/>
      <c r="BE278" s="115"/>
      <c r="BF278" s="115"/>
      <c r="BG278" s="115"/>
      <c r="BH278" s="115"/>
      <c r="BI278" s="115"/>
      <c r="BJ278" s="115"/>
      <c r="BK278" s="526"/>
      <c r="BL278" s="526"/>
      <c r="BM278" s="526"/>
      <c r="BN278" s="526"/>
      <c r="BO278" s="526"/>
      <c r="BP278" s="526"/>
      <c r="BQ278" s="526"/>
      <c r="BR278" s="526"/>
      <c r="BS278" s="526"/>
      <c r="BT278" s="526"/>
      <c r="BU278" s="526"/>
      <c r="BV278" s="526"/>
      <c r="BW278" s="526"/>
      <c r="BX278" s="526"/>
      <c r="BY278" s="526"/>
      <c r="BZ278" s="526"/>
      <c r="CA278" s="526"/>
      <c r="CB278" s="526"/>
      <c r="CC278" s="526"/>
      <c r="CD278" s="526"/>
      <c r="CE278" s="526"/>
      <c r="CF278" s="526"/>
      <c r="CG278" s="526"/>
      <c r="CH278" s="526"/>
      <c r="CI278" s="526"/>
      <c r="CJ278" s="526"/>
      <c r="CK278" s="526"/>
      <c r="CL278" s="526"/>
      <c r="CM278" s="526"/>
      <c r="CN278" s="526"/>
      <c r="CO278" s="526"/>
      <c r="CP278" s="15"/>
      <c r="CQ278" s="15"/>
      <c r="CR278" s="15"/>
      <c r="CS278" s="15"/>
      <c r="CT278" s="88"/>
      <c r="CU278" s="88"/>
      <c r="CV278" s="88"/>
      <c r="CW278" s="15"/>
      <c r="CX278" s="15"/>
      <c r="CY278" s="88"/>
      <c r="CZ278" s="88"/>
      <c r="DA278" s="88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88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15"/>
      <c r="FC278" s="15"/>
      <c r="FD278" s="15"/>
      <c r="FE278" s="15"/>
      <c r="FF278" s="15"/>
      <c r="FG278" s="15"/>
      <c r="FH278" s="15"/>
      <c r="FI278" s="15"/>
      <c r="FJ278" s="15"/>
    </row>
    <row r="279" spans="2:166" ht="15" customHeight="1" x14ac:dyDescent="0.25">
      <c r="B279" s="88"/>
      <c r="C279" s="88"/>
      <c r="D279" s="115"/>
      <c r="E279" s="115"/>
      <c r="F279" s="115"/>
      <c r="G279" s="115"/>
      <c r="H279" s="115"/>
      <c r="I279" s="523"/>
      <c r="J279" s="523"/>
      <c r="K279" s="115"/>
      <c r="L279" s="524"/>
      <c r="M279" s="524"/>
      <c r="N279" s="524"/>
      <c r="O279" s="524"/>
      <c r="P279" s="524"/>
      <c r="Q279" s="524"/>
      <c r="R279" s="524"/>
      <c r="S279" s="525"/>
      <c r="T279" s="526"/>
      <c r="U279" s="115"/>
      <c r="V279" s="526"/>
      <c r="W279" s="115"/>
      <c r="X279" s="115"/>
      <c r="Y279" s="115"/>
      <c r="Z279" s="527"/>
      <c r="AA279" s="527"/>
      <c r="AB279" s="15"/>
      <c r="AC279" s="88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115"/>
      <c r="BE279" s="115"/>
      <c r="BF279" s="115"/>
      <c r="BG279" s="115"/>
      <c r="BH279" s="115"/>
      <c r="BI279" s="115"/>
      <c r="BJ279" s="115"/>
      <c r="BK279" s="526"/>
      <c r="BL279" s="526"/>
      <c r="BM279" s="526"/>
      <c r="BN279" s="526"/>
      <c r="BO279" s="526"/>
      <c r="BP279" s="526"/>
      <c r="BQ279" s="526"/>
      <c r="BR279" s="526"/>
      <c r="BS279" s="526"/>
      <c r="BT279" s="526"/>
      <c r="BU279" s="526"/>
      <c r="BV279" s="526"/>
      <c r="BW279" s="526"/>
      <c r="BX279" s="526"/>
      <c r="BY279" s="526"/>
      <c r="BZ279" s="526"/>
      <c r="CA279" s="526"/>
      <c r="CB279" s="526"/>
      <c r="CC279" s="526"/>
      <c r="CD279" s="526"/>
      <c r="CE279" s="526"/>
      <c r="CF279" s="526"/>
      <c r="CG279" s="526"/>
      <c r="CH279" s="526"/>
      <c r="CI279" s="526"/>
      <c r="CJ279" s="526"/>
      <c r="CK279" s="526"/>
      <c r="CL279" s="526"/>
      <c r="CM279" s="526"/>
      <c r="CN279" s="526"/>
      <c r="CO279" s="526"/>
      <c r="CP279" s="15"/>
      <c r="CQ279" s="15"/>
      <c r="CR279" s="15"/>
      <c r="CS279" s="15"/>
      <c r="CT279" s="88"/>
      <c r="CU279" s="88"/>
      <c r="CV279" s="88"/>
      <c r="CW279" s="15"/>
      <c r="CX279" s="15"/>
      <c r="CY279" s="88"/>
      <c r="CZ279" s="88"/>
      <c r="DA279" s="88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88"/>
      <c r="EQ279" s="88"/>
      <c r="ER279" s="88"/>
      <c r="ES279" s="88"/>
      <c r="ET279" s="88"/>
      <c r="EU279" s="88"/>
      <c r="EV279" s="88"/>
      <c r="EW279" s="88"/>
      <c r="EX279" s="88"/>
      <c r="EY279" s="88"/>
      <c r="EZ279" s="88"/>
      <c r="FA279" s="88"/>
      <c r="FB279" s="15"/>
      <c r="FC279" s="15"/>
      <c r="FD279" s="15"/>
      <c r="FE279" s="15"/>
      <c r="FF279" s="15"/>
      <c r="FG279" s="15"/>
      <c r="FH279" s="15"/>
      <c r="FI279" s="15"/>
      <c r="FJ279" s="15"/>
    </row>
    <row r="280" spans="2:166" ht="15" customHeight="1" x14ac:dyDescent="0.25">
      <c r="B280" s="88"/>
      <c r="C280" s="88"/>
      <c r="D280" s="115"/>
      <c r="E280" s="115"/>
      <c r="F280" s="115"/>
      <c r="G280" s="115"/>
      <c r="H280" s="115"/>
      <c r="I280" s="523"/>
      <c r="J280" s="523"/>
      <c r="K280" s="115"/>
      <c r="L280" s="524"/>
      <c r="M280" s="524"/>
      <c r="N280" s="524"/>
      <c r="O280" s="524"/>
      <c r="P280" s="524"/>
      <c r="Q280" s="524"/>
      <c r="R280" s="524"/>
      <c r="S280" s="525"/>
      <c r="T280" s="526"/>
      <c r="U280" s="115"/>
      <c r="V280" s="526"/>
      <c r="W280" s="115"/>
      <c r="X280" s="115"/>
      <c r="Y280" s="115"/>
      <c r="Z280" s="527"/>
      <c r="AA280" s="527"/>
      <c r="AB280" s="15"/>
      <c r="AC280" s="88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  <c r="AQ280" s="115"/>
      <c r="AR280" s="115"/>
      <c r="AS280" s="115"/>
      <c r="AT280" s="115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115"/>
      <c r="BE280" s="115"/>
      <c r="BF280" s="115"/>
      <c r="BG280" s="115"/>
      <c r="BH280" s="115"/>
      <c r="BI280" s="115"/>
      <c r="BJ280" s="115"/>
      <c r="BK280" s="526"/>
      <c r="BL280" s="526"/>
      <c r="BM280" s="526"/>
      <c r="BN280" s="526"/>
      <c r="BO280" s="526"/>
      <c r="BP280" s="526"/>
      <c r="BQ280" s="526"/>
      <c r="BR280" s="526"/>
      <c r="BS280" s="526"/>
      <c r="BT280" s="526"/>
      <c r="BU280" s="526"/>
      <c r="BV280" s="526"/>
      <c r="BW280" s="526"/>
      <c r="BX280" s="526"/>
      <c r="BY280" s="526"/>
      <c r="BZ280" s="526"/>
      <c r="CA280" s="526"/>
      <c r="CB280" s="526"/>
      <c r="CC280" s="526"/>
      <c r="CD280" s="526"/>
      <c r="CE280" s="526"/>
      <c r="CF280" s="526"/>
      <c r="CG280" s="526"/>
      <c r="CH280" s="526"/>
      <c r="CI280" s="526"/>
      <c r="CJ280" s="526"/>
      <c r="CK280" s="526"/>
      <c r="CL280" s="526"/>
      <c r="CM280" s="526"/>
      <c r="CN280" s="526"/>
      <c r="CO280" s="526"/>
      <c r="CP280" s="15"/>
      <c r="CQ280" s="15"/>
      <c r="CR280" s="15"/>
      <c r="CS280" s="15"/>
      <c r="CT280" s="88"/>
      <c r="CU280" s="88"/>
      <c r="CV280" s="88"/>
      <c r="CW280" s="15"/>
      <c r="CX280" s="15"/>
      <c r="CY280" s="88"/>
      <c r="CZ280" s="88"/>
      <c r="DA280" s="88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88"/>
      <c r="EQ280" s="88"/>
      <c r="ER280" s="88"/>
      <c r="ES280" s="88"/>
      <c r="ET280" s="88"/>
      <c r="EU280" s="88"/>
      <c r="EV280" s="88"/>
      <c r="EW280" s="88"/>
      <c r="EX280" s="88"/>
      <c r="EY280" s="88"/>
      <c r="EZ280" s="88"/>
      <c r="FA280" s="88"/>
      <c r="FB280" s="15"/>
      <c r="FC280" s="15"/>
      <c r="FD280" s="15"/>
      <c r="FE280" s="15"/>
      <c r="FF280" s="15"/>
      <c r="FG280" s="15"/>
      <c r="FH280" s="15"/>
      <c r="FI280" s="15"/>
      <c r="FJ280" s="15"/>
    </row>
    <row r="281" spans="2:166" ht="15" customHeight="1" x14ac:dyDescent="0.25">
      <c r="B281" s="88"/>
      <c r="C281" s="88"/>
      <c r="D281" s="115"/>
      <c r="E281" s="115"/>
      <c r="F281" s="115"/>
      <c r="G281" s="115"/>
      <c r="H281" s="115"/>
      <c r="I281" s="523"/>
      <c r="J281" s="523"/>
      <c r="K281" s="115"/>
      <c r="L281" s="524"/>
      <c r="M281" s="524"/>
      <c r="N281" s="524"/>
      <c r="O281" s="524"/>
      <c r="P281" s="524"/>
      <c r="Q281" s="524"/>
      <c r="R281" s="524"/>
      <c r="S281" s="525"/>
      <c r="T281" s="526"/>
      <c r="U281" s="115"/>
      <c r="V281" s="526"/>
      <c r="W281" s="115"/>
      <c r="X281" s="115"/>
      <c r="Y281" s="115"/>
      <c r="Z281" s="527"/>
      <c r="AA281" s="527"/>
      <c r="AB281" s="15"/>
      <c r="AC281" s="88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526"/>
      <c r="BL281" s="526"/>
      <c r="BM281" s="526"/>
      <c r="BN281" s="526"/>
      <c r="BO281" s="526"/>
      <c r="BP281" s="526"/>
      <c r="BQ281" s="526"/>
      <c r="BR281" s="526"/>
      <c r="BS281" s="526"/>
      <c r="BT281" s="526"/>
      <c r="BU281" s="526"/>
      <c r="BV281" s="526"/>
      <c r="BW281" s="526"/>
      <c r="BX281" s="526"/>
      <c r="BY281" s="526"/>
      <c r="BZ281" s="526"/>
      <c r="CA281" s="526"/>
      <c r="CB281" s="526"/>
      <c r="CC281" s="526"/>
      <c r="CD281" s="526"/>
      <c r="CE281" s="526"/>
      <c r="CF281" s="526"/>
      <c r="CG281" s="526"/>
      <c r="CH281" s="526"/>
      <c r="CI281" s="526"/>
      <c r="CJ281" s="526"/>
      <c r="CK281" s="526"/>
      <c r="CL281" s="526"/>
      <c r="CM281" s="526"/>
      <c r="CN281" s="526"/>
      <c r="CO281" s="526"/>
      <c r="CP281" s="15"/>
      <c r="CQ281" s="15"/>
      <c r="CR281" s="15"/>
      <c r="CS281" s="15"/>
      <c r="CT281" s="88"/>
      <c r="CU281" s="88"/>
      <c r="CV281" s="88"/>
      <c r="CW281" s="15"/>
      <c r="CX281" s="15"/>
      <c r="CY281" s="88"/>
      <c r="CZ281" s="88"/>
      <c r="DA281" s="88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88"/>
      <c r="EQ281" s="88"/>
      <c r="ER281" s="88"/>
      <c r="ES281" s="88"/>
      <c r="ET281" s="88"/>
      <c r="EU281" s="88"/>
      <c r="EV281" s="88"/>
      <c r="EW281" s="88"/>
      <c r="EX281" s="88"/>
      <c r="EY281" s="88"/>
      <c r="EZ281" s="88"/>
      <c r="FA281" s="88"/>
      <c r="FB281" s="15"/>
      <c r="FC281" s="15"/>
      <c r="FD281" s="15"/>
      <c r="FE281" s="15"/>
      <c r="FF281" s="15"/>
      <c r="FG281" s="15"/>
      <c r="FH281" s="15"/>
      <c r="FI281" s="15"/>
      <c r="FJ281" s="15"/>
    </row>
    <row r="282" spans="2:166" ht="15" customHeight="1" x14ac:dyDescent="0.25">
      <c r="B282" s="88"/>
      <c r="C282" s="88"/>
      <c r="D282" s="115"/>
      <c r="E282" s="115"/>
      <c r="F282" s="115"/>
      <c r="G282" s="115"/>
      <c r="H282" s="115"/>
      <c r="I282" s="523"/>
      <c r="J282" s="523"/>
      <c r="K282" s="115"/>
      <c r="L282" s="524"/>
      <c r="M282" s="524"/>
      <c r="N282" s="524"/>
      <c r="O282" s="524"/>
      <c r="P282" s="524"/>
      <c r="Q282" s="524"/>
      <c r="R282" s="524"/>
      <c r="S282" s="525"/>
      <c r="T282" s="526"/>
      <c r="U282" s="115"/>
      <c r="V282" s="526"/>
      <c r="W282" s="115"/>
      <c r="X282" s="115"/>
      <c r="Y282" s="115"/>
      <c r="Z282" s="527"/>
      <c r="AA282" s="527"/>
      <c r="AB282" s="15"/>
      <c r="AC282" s="88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115"/>
      <c r="BE282" s="115"/>
      <c r="BF282" s="115"/>
      <c r="BG282" s="115"/>
      <c r="BH282" s="115"/>
      <c r="BI282" s="115"/>
      <c r="BJ282" s="115"/>
      <c r="BK282" s="526"/>
      <c r="BL282" s="526"/>
      <c r="BM282" s="526"/>
      <c r="BN282" s="526"/>
      <c r="BO282" s="526"/>
      <c r="BP282" s="526"/>
      <c r="BQ282" s="526"/>
      <c r="BR282" s="526"/>
      <c r="BS282" s="526"/>
      <c r="BT282" s="526"/>
      <c r="BU282" s="526"/>
      <c r="BV282" s="526"/>
      <c r="BW282" s="526"/>
      <c r="BX282" s="526"/>
      <c r="BY282" s="526"/>
      <c r="BZ282" s="526"/>
      <c r="CA282" s="526"/>
      <c r="CB282" s="526"/>
      <c r="CC282" s="526"/>
      <c r="CD282" s="526"/>
      <c r="CE282" s="526"/>
      <c r="CF282" s="526"/>
      <c r="CG282" s="526"/>
      <c r="CH282" s="526"/>
      <c r="CI282" s="526"/>
      <c r="CJ282" s="526"/>
      <c r="CK282" s="526"/>
      <c r="CL282" s="526"/>
      <c r="CM282" s="526"/>
      <c r="CN282" s="526"/>
      <c r="CO282" s="526"/>
      <c r="CP282" s="15"/>
      <c r="CQ282" s="15"/>
      <c r="CR282" s="15"/>
      <c r="CS282" s="15"/>
      <c r="CT282" s="88"/>
      <c r="CU282" s="88"/>
      <c r="CV282" s="88"/>
      <c r="CW282" s="15"/>
      <c r="CX282" s="15"/>
      <c r="CY282" s="88"/>
      <c r="CZ282" s="88"/>
      <c r="DA282" s="88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88"/>
      <c r="EQ282" s="88"/>
      <c r="ER282" s="88"/>
      <c r="ES282" s="88"/>
      <c r="ET282" s="88"/>
      <c r="EU282" s="88"/>
      <c r="EV282" s="88"/>
      <c r="EW282" s="88"/>
      <c r="EX282" s="88"/>
      <c r="EY282" s="88"/>
      <c r="EZ282" s="88"/>
      <c r="FA282" s="88"/>
      <c r="FB282" s="15"/>
      <c r="FC282" s="15"/>
      <c r="FD282" s="15"/>
      <c r="FE282" s="15"/>
      <c r="FF282" s="15"/>
      <c r="FG282" s="15"/>
      <c r="FH282" s="15"/>
      <c r="FI282" s="15"/>
      <c r="FJ282" s="15"/>
    </row>
    <row r="283" spans="2:166" ht="15" customHeight="1" x14ac:dyDescent="0.25">
      <c r="B283" s="88"/>
      <c r="C283" s="88"/>
      <c r="D283" s="115"/>
      <c r="E283" s="115"/>
      <c r="F283" s="115"/>
      <c r="G283" s="115"/>
      <c r="H283" s="115"/>
      <c r="I283" s="523"/>
      <c r="J283" s="523"/>
      <c r="K283" s="115"/>
      <c r="L283" s="524"/>
      <c r="M283" s="524"/>
      <c r="N283" s="524"/>
      <c r="O283" s="524"/>
      <c r="P283" s="524"/>
      <c r="Q283" s="524"/>
      <c r="R283" s="524"/>
      <c r="S283" s="525"/>
      <c r="T283" s="526"/>
      <c r="U283" s="115"/>
      <c r="V283" s="526"/>
      <c r="W283" s="115"/>
      <c r="X283" s="115"/>
      <c r="Y283" s="115"/>
      <c r="Z283" s="527"/>
      <c r="AA283" s="527"/>
      <c r="AB283" s="15"/>
      <c r="AC283" s="88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  <c r="BE283" s="115"/>
      <c r="BF283" s="115"/>
      <c r="BG283" s="115"/>
      <c r="BH283" s="115"/>
      <c r="BI283" s="115"/>
      <c r="BJ283" s="115"/>
      <c r="BK283" s="526"/>
      <c r="BL283" s="526"/>
      <c r="BM283" s="526"/>
      <c r="BN283" s="526"/>
      <c r="BO283" s="526"/>
      <c r="BP283" s="526"/>
      <c r="BQ283" s="526"/>
      <c r="BR283" s="526"/>
      <c r="BS283" s="526"/>
      <c r="BT283" s="526"/>
      <c r="BU283" s="526"/>
      <c r="BV283" s="526"/>
      <c r="BW283" s="526"/>
      <c r="BX283" s="526"/>
      <c r="BY283" s="526"/>
      <c r="BZ283" s="526"/>
      <c r="CA283" s="526"/>
      <c r="CB283" s="526"/>
      <c r="CC283" s="526"/>
      <c r="CD283" s="526"/>
      <c r="CE283" s="526"/>
      <c r="CF283" s="526"/>
      <c r="CG283" s="526"/>
      <c r="CH283" s="526"/>
      <c r="CI283" s="526"/>
      <c r="CJ283" s="526"/>
      <c r="CK283" s="526"/>
      <c r="CL283" s="526"/>
      <c r="CM283" s="526"/>
      <c r="CN283" s="526"/>
      <c r="CO283" s="526"/>
      <c r="CP283" s="15"/>
      <c r="CQ283" s="15"/>
      <c r="CR283" s="15"/>
      <c r="CS283" s="15"/>
      <c r="CT283" s="88"/>
      <c r="CU283" s="88"/>
      <c r="CV283" s="88"/>
      <c r="CW283" s="15"/>
      <c r="CX283" s="15"/>
      <c r="CY283" s="88"/>
      <c r="CZ283" s="88"/>
      <c r="DA283" s="88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88"/>
      <c r="EQ283" s="88"/>
      <c r="ER283" s="88"/>
      <c r="ES283" s="88"/>
      <c r="ET283" s="88"/>
      <c r="EU283" s="88"/>
      <c r="EV283" s="88"/>
      <c r="EW283" s="88"/>
      <c r="EX283" s="88"/>
      <c r="EY283" s="88"/>
      <c r="EZ283" s="88"/>
      <c r="FA283" s="88"/>
      <c r="FB283" s="15"/>
      <c r="FC283" s="15"/>
      <c r="FD283" s="15"/>
      <c r="FE283" s="15"/>
      <c r="FF283" s="15"/>
      <c r="FG283" s="15"/>
      <c r="FH283" s="15"/>
      <c r="FI283" s="15"/>
      <c r="FJ283" s="15"/>
    </row>
    <row r="284" spans="2:166" ht="15" customHeight="1" x14ac:dyDescent="0.25">
      <c r="B284" s="88"/>
      <c r="C284" s="88"/>
      <c r="D284" s="115"/>
      <c r="E284" s="115"/>
      <c r="F284" s="115"/>
      <c r="G284" s="115"/>
      <c r="H284" s="115"/>
      <c r="I284" s="523"/>
      <c r="J284" s="523"/>
      <c r="K284" s="115"/>
      <c r="L284" s="524"/>
      <c r="M284" s="524"/>
      <c r="N284" s="524"/>
      <c r="O284" s="524"/>
      <c r="P284" s="524"/>
      <c r="Q284" s="524"/>
      <c r="R284" s="524"/>
      <c r="S284" s="525"/>
      <c r="T284" s="526"/>
      <c r="U284" s="115"/>
      <c r="V284" s="526"/>
      <c r="W284" s="115"/>
      <c r="X284" s="115"/>
      <c r="Y284" s="115"/>
      <c r="Z284" s="527"/>
      <c r="AA284" s="527"/>
      <c r="AB284" s="15"/>
      <c r="AC284" s="88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115"/>
      <c r="BE284" s="115"/>
      <c r="BF284" s="115"/>
      <c r="BG284" s="115"/>
      <c r="BH284" s="115"/>
      <c r="BI284" s="115"/>
      <c r="BJ284" s="115"/>
      <c r="BK284" s="526"/>
      <c r="BL284" s="526"/>
      <c r="BM284" s="526"/>
      <c r="BN284" s="526"/>
      <c r="BO284" s="526"/>
      <c r="BP284" s="526"/>
      <c r="BQ284" s="526"/>
      <c r="BR284" s="526"/>
      <c r="BS284" s="526"/>
      <c r="BT284" s="526"/>
      <c r="BU284" s="526"/>
      <c r="BV284" s="526"/>
      <c r="BW284" s="526"/>
      <c r="BX284" s="526"/>
      <c r="BY284" s="526"/>
      <c r="BZ284" s="526"/>
      <c r="CA284" s="526"/>
      <c r="CB284" s="526"/>
      <c r="CC284" s="526"/>
      <c r="CD284" s="526"/>
      <c r="CE284" s="526"/>
      <c r="CF284" s="526"/>
      <c r="CG284" s="526"/>
      <c r="CH284" s="526"/>
      <c r="CI284" s="526"/>
      <c r="CJ284" s="526"/>
      <c r="CK284" s="526"/>
      <c r="CL284" s="526"/>
      <c r="CM284" s="526"/>
      <c r="CN284" s="526"/>
      <c r="CO284" s="526"/>
      <c r="CP284" s="15"/>
      <c r="CQ284" s="15"/>
      <c r="CR284" s="15"/>
      <c r="CS284" s="15"/>
      <c r="CT284" s="88"/>
      <c r="CU284" s="88"/>
      <c r="CV284" s="88"/>
      <c r="CW284" s="15"/>
      <c r="CX284" s="15"/>
      <c r="CY284" s="88"/>
      <c r="CZ284" s="88"/>
      <c r="DA284" s="88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88"/>
      <c r="EQ284" s="88"/>
      <c r="ER284" s="88"/>
      <c r="ES284" s="88"/>
      <c r="ET284" s="88"/>
      <c r="EU284" s="88"/>
      <c r="EV284" s="88"/>
      <c r="EW284" s="88"/>
      <c r="EX284" s="88"/>
      <c r="EY284" s="88"/>
      <c r="EZ284" s="88"/>
      <c r="FA284" s="88"/>
      <c r="FB284" s="15"/>
      <c r="FC284" s="15"/>
      <c r="FD284" s="15"/>
      <c r="FE284" s="15"/>
      <c r="FF284" s="15"/>
      <c r="FG284" s="15"/>
      <c r="FH284" s="15"/>
      <c r="FI284" s="15"/>
      <c r="FJ284" s="15"/>
    </row>
    <row r="285" spans="2:166" ht="15" customHeight="1" x14ac:dyDescent="0.25">
      <c r="B285" s="88"/>
      <c r="C285" s="88"/>
      <c r="D285" s="115"/>
      <c r="E285" s="115"/>
      <c r="F285" s="115"/>
      <c r="G285" s="115"/>
      <c r="H285" s="115"/>
      <c r="I285" s="523"/>
      <c r="J285" s="523"/>
      <c r="K285" s="115"/>
      <c r="L285" s="524"/>
      <c r="M285" s="524"/>
      <c r="N285" s="524"/>
      <c r="O285" s="524"/>
      <c r="P285" s="524"/>
      <c r="Q285" s="524"/>
      <c r="R285" s="524"/>
      <c r="S285" s="525"/>
      <c r="T285" s="526"/>
      <c r="U285" s="115"/>
      <c r="V285" s="526"/>
      <c r="W285" s="115"/>
      <c r="X285" s="115"/>
      <c r="Y285" s="115"/>
      <c r="Z285" s="527"/>
      <c r="AA285" s="527"/>
      <c r="AB285" s="15"/>
      <c r="AC285" s="88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  <c r="AQ285" s="115"/>
      <c r="AR285" s="115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115"/>
      <c r="BE285" s="115"/>
      <c r="BF285" s="115"/>
      <c r="BG285" s="115"/>
      <c r="BH285" s="115"/>
      <c r="BI285" s="115"/>
      <c r="BJ285" s="115"/>
      <c r="BK285" s="526"/>
      <c r="BL285" s="526"/>
      <c r="BM285" s="526"/>
      <c r="BN285" s="526"/>
      <c r="BO285" s="526"/>
      <c r="BP285" s="526"/>
      <c r="BQ285" s="526"/>
      <c r="BR285" s="526"/>
      <c r="BS285" s="526"/>
      <c r="BT285" s="526"/>
      <c r="BU285" s="526"/>
      <c r="BV285" s="526"/>
      <c r="BW285" s="526"/>
      <c r="BX285" s="526"/>
      <c r="BY285" s="526"/>
      <c r="BZ285" s="526"/>
      <c r="CA285" s="526"/>
      <c r="CB285" s="526"/>
      <c r="CC285" s="526"/>
      <c r="CD285" s="526"/>
      <c r="CE285" s="526"/>
      <c r="CF285" s="526"/>
      <c r="CG285" s="526"/>
      <c r="CH285" s="526"/>
      <c r="CI285" s="526"/>
      <c r="CJ285" s="526"/>
      <c r="CK285" s="526"/>
      <c r="CL285" s="526"/>
      <c r="CM285" s="526"/>
      <c r="CN285" s="526"/>
      <c r="CO285" s="526"/>
      <c r="CP285" s="15"/>
      <c r="CQ285" s="15"/>
      <c r="CR285" s="15"/>
      <c r="CS285" s="15"/>
      <c r="CT285" s="88"/>
      <c r="CU285" s="88"/>
      <c r="CV285" s="88"/>
      <c r="CW285" s="15"/>
      <c r="CX285" s="15"/>
      <c r="CY285" s="88"/>
      <c r="CZ285" s="88"/>
      <c r="DA285" s="88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88"/>
      <c r="EQ285" s="88"/>
      <c r="ER285" s="88"/>
      <c r="ES285" s="88"/>
      <c r="ET285" s="88"/>
      <c r="EU285" s="88"/>
      <c r="EV285" s="88"/>
      <c r="EW285" s="88"/>
      <c r="EX285" s="88"/>
      <c r="EY285" s="88"/>
      <c r="EZ285" s="88"/>
      <c r="FA285" s="88"/>
      <c r="FB285" s="15"/>
      <c r="FC285" s="15"/>
      <c r="FD285" s="15"/>
      <c r="FE285" s="15"/>
      <c r="FF285" s="15"/>
      <c r="FG285" s="15"/>
      <c r="FH285" s="15"/>
      <c r="FI285" s="15"/>
      <c r="FJ285" s="15"/>
    </row>
    <row r="286" spans="2:166" ht="15" customHeight="1" x14ac:dyDescent="0.25">
      <c r="B286" s="88"/>
      <c r="C286" s="88"/>
      <c r="D286" s="115"/>
      <c r="E286" s="115"/>
      <c r="F286" s="115"/>
      <c r="G286" s="115"/>
      <c r="H286" s="115"/>
      <c r="I286" s="523"/>
      <c r="J286" s="523"/>
      <c r="K286" s="115"/>
      <c r="L286" s="524"/>
      <c r="M286" s="524"/>
      <c r="N286" s="524"/>
      <c r="O286" s="524"/>
      <c r="P286" s="524"/>
      <c r="Q286" s="524"/>
      <c r="R286" s="524"/>
      <c r="S286" s="525"/>
      <c r="T286" s="526"/>
      <c r="U286" s="115"/>
      <c r="V286" s="526"/>
      <c r="W286" s="115"/>
      <c r="X286" s="115"/>
      <c r="Y286" s="115"/>
      <c r="Z286" s="527"/>
      <c r="AA286" s="527"/>
      <c r="AB286" s="15"/>
      <c r="AC286" s="88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15"/>
      <c r="AT286" s="115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115"/>
      <c r="BE286" s="115"/>
      <c r="BF286" s="115"/>
      <c r="BG286" s="115"/>
      <c r="BH286" s="115"/>
      <c r="BI286" s="115"/>
      <c r="BJ286" s="115"/>
      <c r="BK286" s="526"/>
      <c r="BL286" s="526"/>
      <c r="BM286" s="526"/>
      <c r="BN286" s="526"/>
      <c r="BO286" s="526"/>
      <c r="BP286" s="526"/>
      <c r="BQ286" s="526"/>
      <c r="BR286" s="526"/>
      <c r="BS286" s="526"/>
      <c r="BT286" s="526"/>
      <c r="BU286" s="526"/>
      <c r="BV286" s="526"/>
      <c r="BW286" s="526"/>
      <c r="BX286" s="526"/>
      <c r="BY286" s="526"/>
      <c r="BZ286" s="526"/>
      <c r="CA286" s="526"/>
      <c r="CB286" s="526"/>
      <c r="CC286" s="526"/>
      <c r="CD286" s="526"/>
      <c r="CE286" s="526"/>
      <c r="CF286" s="526"/>
      <c r="CG286" s="526"/>
      <c r="CH286" s="526"/>
      <c r="CI286" s="526"/>
      <c r="CJ286" s="526"/>
      <c r="CK286" s="526"/>
      <c r="CL286" s="526"/>
      <c r="CM286" s="526"/>
      <c r="CN286" s="526"/>
      <c r="CO286" s="526"/>
      <c r="CP286" s="15"/>
      <c r="CQ286" s="15"/>
      <c r="CR286" s="15"/>
      <c r="CS286" s="15"/>
      <c r="CT286" s="88"/>
      <c r="CU286" s="88"/>
      <c r="CV286" s="88"/>
      <c r="CW286" s="15"/>
      <c r="CX286" s="15"/>
      <c r="CY286" s="88"/>
      <c r="CZ286" s="88"/>
      <c r="DA286" s="88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88"/>
      <c r="EQ286" s="88"/>
      <c r="ER286" s="88"/>
      <c r="ES286" s="88"/>
      <c r="ET286" s="88"/>
      <c r="EU286" s="88"/>
      <c r="EV286" s="88"/>
      <c r="EW286" s="88"/>
      <c r="EX286" s="88"/>
      <c r="EY286" s="88"/>
      <c r="EZ286" s="88"/>
      <c r="FA286" s="88"/>
      <c r="FB286" s="15"/>
      <c r="FC286" s="15"/>
      <c r="FD286" s="15"/>
      <c r="FE286" s="15"/>
      <c r="FF286" s="15"/>
      <c r="FG286" s="15"/>
      <c r="FH286" s="15"/>
      <c r="FI286" s="15"/>
      <c r="FJ286" s="15"/>
    </row>
    <row r="287" spans="2:166" ht="15" customHeight="1" x14ac:dyDescent="0.25">
      <c r="B287" s="88"/>
      <c r="C287" s="88"/>
      <c r="D287" s="115"/>
      <c r="E287" s="115"/>
      <c r="F287" s="115"/>
      <c r="G287" s="115"/>
      <c r="H287" s="115"/>
      <c r="I287" s="523"/>
      <c r="J287" s="523"/>
      <c r="K287" s="115"/>
      <c r="L287" s="524"/>
      <c r="M287" s="524"/>
      <c r="N287" s="524"/>
      <c r="O287" s="524"/>
      <c r="P287" s="524"/>
      <c r="Q287" s="524"/>
      <c r="R287" s="524"/>
      <c r="S287" s="525"/>
      <c r="T287" s="526"/>
      <c r="U287" s="115"/>
      <c r="V287" s="526"/>
      <c r="W287" s="115"/>
      <c r="X287" s="115"/>
      <c r="Y287" s="115"/>
      <c r="Z287" s="527"/>
      <c r="AA287" s="527"/>
      <c r="AB287" s="15"/>
      <c r="AC287" s="88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  <c r="AQ287" s="115"/>
      <c r="AR287" s="115"/>
      <c r="AS287" s="115"/>
      <c r="AT287" s="115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115"/>
      <c r="BE287" s="115"/>
      <c r="BF287" s="115"/>
      <c r="BG287" s="115"/>
      <c r="BH287" s="115"/>
      <c r="BI287" s="115"/>
      <c r="BJ287" s="115"/>
      <c r="BK287" s="526"/>
      <c r="BL287" s="526"/>
      <c r="BM287" s="526"/>
      <c r="BN287" s="526"/>
      <c r="BO287" s="526"/>
      <c r="BP287" s="526"/>
      <c r="BQ287" s="526"/>
      <c r="BR287" s="526"/>
      <c r="BS287" s="526"/>
      <c r="BT287" s="526"/>
      <c r="BU287" s="526"/>
      <c r="BV287" s="526"/>
      <c r="BW287" s="526"/>
      <c r="BX287" s="526"/>
      <c r="BY287" s="526"/>
      <c r="BZ287" s="526"/>
      <c r="CA287" s="526"/>
      <c r="CB287" s="526"/>
      <c r="CC287" s="526"/>
      <c r="CD287" s="526"/>
      <c r="CE287" s="526"/>
      <c r="CF287" s="526"/>
      <c r="CG287" s="526"/>
      <c r="CH287" s="526"/>
      <c r="CI287" s="526"/>
      <c r="CJ287" s="526"/>
      <c r="CK287" s="526"/>
      <c r="CL287" s="526"/>
      <c r="CM287" s="526"/>
      <c r="CN287" s="526"/>
      <c r="CO287" s="526"/>
      <c r="CP287" s="15"/>
      <c r="CQ287" s="15"/>
      <c r="CR287" s="15"/>
      <c r="CS287" s="15"/>
      <c r="CT287" s="88"/>
      <c r="CU287" s="88"/>
      <c r="CV287" s="88"/>
      <c r="CW287" s="15"/>
      <c r="CX287" s="15"/>
      <c r="CY287" s="88"/>
      <c r="CZ287" s="88"/>
      <c r="DA287" s="88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88"/>
      <c r="EQ287" s="88"/>
      <c r="ER287" s="88"/>
      <c r="ES287" s="88"/>
      <c r="ET287" s="88"/>
      <c r="EU287" s="88"/>
      <c r="EV287" s="88"/>
      <c r="EW287" s="88"/>
      <c r="EX287" s="88"/>
      <c r="EY287" s="88"/>
      <c r="EZ287" s="88"/>
      <c r="FA287" s="88"/>
      <c r="FB287" s="15"/>
      <c r="FC287" s="15"/>
      <c r="FD287" s="15"/>
      <c r="FE287" s="15"/>
      <c r="FF287" s="15"/>
      <c r="FG287" s="15"/>
      <c r="FH287" s="15"/>
      <c r="FI287" s="15"/>
      <c r="FJ287" s="15"/>
    </row>
    <row r="288" spans="2:166" ht="15" customHeight="1" x14ac:dyDescent="0.25">
      <c r="B288" s="88"/>
      <c r="C288" s="88"/>
      <c r="D288" s="115"/>
      <c r="E288" s="115"/>
      <c r="F288" s="115"/>
      <c r="G288" s="115"/>
      <c r="H288" s="115"/>
      <c r="I288" s="523"/>
      <c r="J288" s="523"/>
      <c r="K288" s="115"/>
      <c r="L288" s="524"/>
      <c r="M288" s="524"/>
      <c r="N288" s="524"/>
      <c r="O288" s="524"/>
      <c r="P288" s="524"/>
      <c r="Q288" s="524"/>
      <c r="R288" s="524"/>
      <c r="S288" s="525"/>
      <c r="T288" s="526"/>
      <c r="U288" s="115"/>
      <c r="V288" s="526"/>
      <c r="W288" s="115"/>
      <c r="X288" s="115"/>
      <c r="Y288" s="115"/>
      <c r="Z288" s="527"/>
      <c r="AA288" s="527"/>
      <c r="AB288" s="15"/>
      <c r="AC288" s="88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  <c r="AQ288" s="115"/>
      <c r="AR288" s="115"/>
      <c r="AS288" s="115"/>
      <c r="AT288" s="115"/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115"/>
      <c r="BE288" s="115"/>
      <c r="BF288" s="115"/>
      <c r="BG288" s="115"/>
      <c r="BH288" s="115"/>
      <c r="BI288" s="115"/>
      <c r="BJ288" s="115"/>
      <c r="BK288" s="526"/>
      <c r="BL288" s="526"/>
      <c r="BM288" s="526"/>
      <c r="BN288" s="526"/>
      <c r="BO288" s="526"/>
      <c r="BP288" s="526"/>
      <c r="BQ288" s="526"/>
      <c r="BR288" s="526"/>
      <c r="BS288" s="526"/>
      <c r="BT288" s="526"/>
      <c r="BU288" s="526"/>
      <c r="BV288" s="526"/>
      <c r="BW288" s="526"/>
      <c r="BX288" s="526"/>
      <c r="BY288" s="526"/>
      <c r="BZ288" s="526"/>
      <c r="CA288" s="526"/>
      <c r="CB288" s="526"/>
      <c r="CC288" s="526"/>
      <c r="CD288" s="526"/>
      <c r="CE288" s="526"/>
      <c r="CF288" s="526"/>
      <c r="CG288" s="526"/>
      <c r="CH288" s="526"/>
      <c r="CI288" s="526"/>
      <c r="CJ288" s="526"/>
      <c r="CK288" s="526"/>
      <c r="CL288" s="526"/>
      <c r="CM288" s="526"/>
      <c r="CN288" s="526"/>
      <c r="CO288" s="526"/>
      <c r="CP288" s="15"/>
      <c r="CQ288" s="15"/>
      <c r="CR288" s="15"/>
      <c r="CS288" s="15"/>
      <c r="CT288" s="88"/>
      <c r="CU288" s="88"/>
      <c r="CV288" s="88"/>
      <c r="CW288" s="15"/>
      <c r="CX288" s="15"/>
      <c r="CY288" s="88"/>
      <c r="CZ288" s="88"/>
      <c r="DA288" s="88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88"/>
      <c r="EQ288" s="88"/>
      <c r="ER288" s="88"/>
      <c r="ES288" s="88"/>
      <c r="ET288" s="88"/>
      <c r="EU288" s="88"/>
      <c r="EV288" s="88"/>
      <c r="EW288" s="88"/>
      <c r="EX288" s="88"/>
      <c r="EY288" s="88"/>
      <c r="EZ288" s="88"/>
      <c r="FA288" s="88"/>
      <c r="FB288" s="15"/>
      <c r="FC288" s="15"/>
      <c r="FD288" s="15"/>
      <c r="FE288" s="15"/>
      <c r="FF288" s="15"/>
      <c r="FG288" s="15"/>
      <c r="FH288" s="15"/>
      <c r="FI288" s="15"/>
      <c r="FJ288" s="15"/>
    </row>
    <row r="289" spans="2:166" ht="15" customHeight="1" x14ac:dyDescent="0.25">
      <c r="B289" s="88"/>
      <c r="C289" s="88"/>
      <c r="D289" s="115"/>
      <c r="E289" s="115"/>
      <c r="F289" s="115"/>
      <c r="G289" s="115"/>
      <c r="H289" s="115"/>
      <c r="I289" s="523"/>
      <c r="J289" s="523"/>
      <c r="K289" s="115"/>
      <c r="L289" s="524"/>
      <c r="M289" s="524"/>
      <c r="N289" s="524"/>
      <c r="O289" s="524"/>
      <c r="P289" s="524"/>
      <c r="Q289" s="524"/>
      <c r="R289" s="524"/>
      <c r="S289" s="525"/>
      <c r="T289" s="526"/>
      <c r="U289" s="115"/>
      <c r="V289" s="526"/>
      <c r="W289" s="115"/>
      <c r="X289" s="115"/>
      <c r="Y289" s="115"/>
      <c r="Z289" s="527"/>
      <c r="AA289" s="527"/>
      <c r="AB289" s="15"/>
      <c r="AC289" s="88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115"/>
      <c r="AT289" s="115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115"/>
      <c r="BE289" s="115"/>
      <c r="BF289" s="115"/>
      <c r="BG289" s="115"/>
      <c r="BH289" s="115"/>
      <c r="BI289" s="115"/>
      <c r="BJ289" s="115"/>
      <c r="BK289" s="526"/>
      <c r="BL289" s="526"/>
      <c r="BM289" s="526"/>
      <c r="BN289" s="526"/>
      <c r="BO289" s="526"/>
      <c r="BP289" s="526"/>
      <c r="BQ289" s="526"/>
      <c r="BR289" s="526"/>
      <c r="BS289" s="526"/>
      <c r="BT289" s="526"/>
      <c r="BU289" s="526"/>
      <c r="BV289" s="526"/>
      <c r="BW289" s="526"/>
      <c r="BX289" s="526"/>
      <c r="BY289" s="526"/>
      <c r="BZ289" s="526"/>
      <c r="CA289" s="526"/>
      <c r="CB289" s="526"/>
      <c r="CC289" s="526"/>
      <c r="CD289" s="526"/>
      <c r="CE289" s="526"/>
      <c r="CF289" s="526"/>
      <c r="CG289" s="526"/>
      <c r="CH289" s="526"/>
      <c r="CI289" s="526"/>
      <c r="CJ289" s="526"/>
      <c r="CK289" s="526"/>
      <c r="CL289" s="526"/>
      <c r="CM289" s="526"/>
      <c r="CN289" s="526"/>
      <c r="CO289" s="526"/>
      <c r="CP289" s="15"/>
      <c r="CQ289" s="15"/>
      <c r="CR289" s="15"/>
      <c r="CS289" s="15"/>
      <c r="CT289" s="88"/>
      <c r="CU289" s="88"/>
      <c r="CV289" s="88"/>
      <c r="CW289" s="15"/>
      <c r="CX289" s="15"/>
      <c r="CY289" s="88"/>
      <c r="CZ289" s="88"/>
      <c r="DA289" s="88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88"/>
      <c r="EQ289" s="88"/>
      <c r="ER289" s="88"/>
      <c r="ES289" s="88"/>
      <c r="ET289" s="88"/>
      <c r="EU289" s="88"/>
      <c r="EV289" s="88"/>
      <c r="EW289" s="88"/>
      <c r="EX289" s="88"/>
      <c r="EY289" s="88"/>
      <c r="EZ289" s="88"/>
      <c r="FA289" s="88"/>
      <c r="FB289" s="15"/>
      <c r="FC289" s="15"/>
      <c r="FD289" s="15"/>
      <c r="FE289" s="15"/>
      <c r="FF289" s="15"/>
      <c r="FG289" s="15"/>
      <c r="FH289" s="15"/>
      <c r="FI289" s="15"/>
      <c r="FJ289" s="15"/>
    </row>
    <row r="290" spans="2:166" ht="15" customHeight="1" x14ac:dyDescent="0.25">
      <c r="B290" s="88"/>
      <c r="C290" s="88"/>
      <c r="D290" s="115"/>
      <c r="E290" s="115"/>
      <c r="F290" s="115"/>
      <c r="G290" s="115"/>
      <c r="H290" s="115"/>
      <c r="I290" s="523"/>
      <c r="J290" s="523"/>
      <c r="K290" s="115"/>
      <c r="L290" s="524"/>
      <c r="M290" s="524"/>
      <c r="N290" s="524"/>
      <c r="O290" s="524"/>
      <c r="P290" s="524"/>
      <c r="Q290" s="524"/>
      <c r="R290" s="524"/>
      <c r="S290" s="525"/>
      <c r="T290" s="526"/>
      <c r="U290" s="115"/>
      <c r="V290" s="526"/>
      <c r="W290" s="115"/>
      <c r="X290" s="115"/>
      <c r="Y290" s="115"/>
      <c r="Z290" s="527"/>
      <c r="AA290" s="527"/>
      <c r="AB290" s="15"/>
      <c r="AC290" s="88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  <c r="AQ290" s="115"/>
      <c r="AR290" s="115"/>
      <c r="AS290" s="115"/>
      <c r="AT290" s="115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115"/>
      <c r="BE290" s="115"/>
      <c r="BF290" s="115"/>
      <c r="BG290" s="115"/>
      <c r="BH290" s="115"/>
      <c r="BI290" s="115"/>
      <c r="BJ290" s="115"/>
      <c r="BK290" s="526"/>
      <c r="BL290" s="526"/>
      <c r="BM290" s="526"/>
      <c r="BN290" s="526"/>
      <c r="BO290" s="526"/>
      <c r="BP290" s="526"/>
      <c r="BQ290" s="526"/>
      <c r="BR290" s="526"/>
      <c r="BS290" s="526"/>
      <c r="BT290" s="526"/>
      <c r="BU290" s="526"/>
      <c r="BV290" s="526"/>
      <c r="BW290" s="526"/>
      <c r="BX290" s="526"/>
      <c r="BY290" s="526"/>
      <c r="BZ290" s="526"/>
      <c r="CA290" s="526"/>
      <c r="CB290" s="526"/>
      <c r="CC290" s="526"/>
      <c r="CD290" s="526"/>
      <c r="CE290" s="526"/>
      <c r="CF290" s="526"/>
      <c r="CG290" s="526"/>
      <c r="CH290" s="526"/>
      <c r="CI290" s="526"/>
      <c r="CJ290" s="526"/>
      <c r="CK290" s="526"/>
      <c r="CL290" s="526"/>
      <c r="CM290" s="526"/>
      <c r="CN290" s="526"/>
      <c r="CO290" s="526"/>
      <c r="CP290" s="15"/>
      <c r="CQ290" s="15"/>
      <c r="CR290" s="15"/>
      <c r="CS290" s="15"/>
      <c r="CT290" s="88"/>
      <c r="CU290" s="88"/>
      <c r="CV290" s="88"/>
      <c r="CW290" s="15"/>
      <c r="CX290" s="15"/>
      <c r="CY290" s="88"/>
      <c r="CZ290" s="88"/>
      <c r="DA290" s="88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88"/>
      <c r="EQ290" s="88"/>
      <c r="ER290" s="88"/>
      <c r="ES290" s="88"/>
      <c r="ET290" s="88"/>
      <c r="EU290" s="88"/>
      <c r="EV290" s="88"/>
      <c r="EW290" s="88"/>
      <c r="EX290" s="88"/>
      <c r="EY290" s="88"/>
      <c r="EZ290" s="88"/>
      <c r="FA290" s="88"/>
      <c r="FB290" s="15"/>
      <c r="FC290" s="15"/>
      <c r="FD290" s="15"/>
      <c r="FE290" s="15"/>
      <c r="FF290" s="15"/>
      <c r="FG290" s="15"/>
      <c r="FH290" s="15"/>
      <c r="FI290" s="15"/>
      <c r="FJ290" s="15"/>
    </row>
    <row r="291" spans="2:166" ht="15" customHeight="1" x14ac:dyDescent="0.25">
      <c r="B291" s="88"/>
      <c r="C291" s="88"/>
      <c r="D291" s="115"/>
      <c r="E291" s="115"/>
      <c r="F291" s="115"/>
      <c r="G291" s="115"/>
      <c r="H291" s="115"/>
      <c r="I291" s="523"/>
      <c r="J291" s="523"/>
      <c r="K291" s="115"/>
      <c r="L291" s="524"/>
      <c r="M291" s="524"/>
      <c r="N291" s="524"/>
      <c r="O291" s="524"/>
      <c r="P291" s="524"/>
      <c r="Q291" s="524"/>
      <c r="R291" s="524"/>
      <c r="S291" s="525"/>
      <c r="T291" s="526"/>
      <c r="U291" s="115"/>
      <c r="V291" s="526"/>
      <c r="W291" s="115"/>
      <c r="X291" s="115"/>
      <c r="Y291" s="115"/>
      <c r="Z291" s="527"/>
      <c r="AA291" s="527"/>
      <c r="AB291" s="15"/>
      <c r="AC291" s="88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15"/>
      <c r="AT291" s="115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115"/>
      <c r="BE291" s="115"/>
      <c r="BF291" s="115"/>
      <c r="BG291" s="115"/>
      <c r="BH291" s="115"/>
      <c r="BI291" s="115"/>
      <c r="BJ291" s="115"/>
      <c r="BK291" s="526"/>
      <c r="BL291" s="526"/>
      <c r="BM291" s="526"/>
      <c r="BN291" s="526"/>
      <c r="BO291" s="526"/>
      <c r="BP291" s="526"/>
      <c r="BQ291" s="526"/>
      <c r="BR291" s="526"/>
      <c r="BS291" s="526"/>
      <c r="BT291" s="526"/>
      <c r="BU291" s="526"/>
      <c r="BV291" s="526"/>
      <c r="BW291" s="526"/>
      <c r="BX291" s="526"/>
      <c r="BY291" s="526"/>
      <c r="BZ291" s="526"/>
      <c r="CA291" s="526"/>
      <c r="CB291" s="526"/>
      <c r="CC291" s="526"/>
      <c r="CD291" s="526"/>
      <c r="CE291" s="526"/>
      <c r="CF291" s="526"/>
      <c r="CG291" s="526"/>
      <c r="CH291" s="526"/>
      <c r="CI291" s="526"/>
      <c r="CJ291" s="526"/>
      <c r="CK291" s="526"/>
      <c r="CL291" s="526"/>
      <c r="CM291" s="526"/>
      <c r="CN291" s="526"/>
      <c r="CO291" s="526"/>
      <c r="CP291" s="15"/>
      <c r="CQ291" s="15"/>
      <c r="CR291" s="15"/>
      <c r="CS291" s="15"/>
      <c r="CT291" s="88"/>
      <c r="CU291" s="88"/>
      <c r="CV291" s="88"/>
      <c r="CW291" s="15"/>
      <c r="CX291" s="15"/>
      <c r="CY291" s="88"/>
      <c r="CZ291" s="88"/>
      <c r="DA291" s="88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88"/>
      <c r="EQ291" s="88"/>
      <c r="ER291" s="88"/>
      <c r="ES291" s="88"/>
      <c r="ET291" s="88"/>
      <c r="EU291" s="88"/>
      <c r="EV291" s="88"/>
      <c r="EW291" s="88"/>
      <c r="EX291" s="88"/>
      <c r="EY291" s="88"/>
      <c r="EZ291" s="88"/>
      <c r="FA291" s="88"/>
      <c r="FB291" s="15"/>
      <c r="FC291" s="15"/>
      <c r="FD291" s="15"/>
      <c r="FE291" s="15"/>
      <c r="FF291" s="15"/>
      <c r="FG291" s="15"/>
      <c r="FH291" s="15"/>
      <c r="FI291" s="15"/>
      <c r="FJ291" s="15"/>
    </row>
    <row r="292" spans="2:166" ht="15" customHeight="1" x14ac:dyDescent="0.25">
      <c r="B292" s="88"/>
      <c r="C292" s="88"/>
      <c r="D292" s="115"/>
      <c r="E292" s="115"/>
      <c r="F292" s="115"/>
      <c r="G292" s="115"/>
      <c r="H292" s="115"/>
      <c r="I292" s="523"/>
      <c r="J292" s="523"/>
      <c r="K292" s="115"/>
      <c r="L292" s="524"/>
      <c r="M292" s="524"/>
      <c r="N292" s="524"/>
      <c r="O292" s="524"/>
      <c r="P292" s="524"/>
      <c r="Q292" s="524"/>
      <c r="R292" s="524"/>
      <c r="S292" s="525"/>
      <c r="T292" s="526"/>
      <c r="U292" s="115"/>
      <c r="V292" s="526"/>
      <c r="W292" s="115"/>
      <c r="X292" s="115"/>
      <c r="Y292" s="115"/>
      <c r="Z292" s="527"/>
      <c r="AA292" s="527"/>
      <c r="AB292" s="15"/>
      <c r="AC292" s="88"/>
      <c r="AD292" s="115"/>
      <c r="AE292" s="115"/>
      <c r="AF292" s="115"/>
      <c r="AG292" s="115"/>
      <c r="AH292" s="115"/>
      <c r="AI292" s="115"/>
      <c r="AJ292" s="115"/>
      <c r="AK292" s="115"/>
      <c r="AL292" s="115"/>
      <c r="AM292" s="115"/>
      <c r="AN292" s="115"/>
      <c r="AO292" s="115"/>
      <c r="AP292" s="115"/>
      <c r="AQ292" s="115"/>
      <c r="AR292" s="115"/>
      <c r="AS292" s="115"/>
      <c r="AT292" s="115"/>
      <c r="AU292" s="115"/>
      <c r="AV292" s="115"/>
      <c r="AW292" s="115"/>
      <c r="AX292" s="115"/>
      <c r="AY292" s="115"/>
      <c r="AZ292" s="115"/>
      <c r="BA292" s="115"/>
      <c r="BB292" s="115"/>
      <c r="BC292" s="115"/>
      <c r="BD292" s="115"/>
      <c r="BE292" s="115"/>
      <c r="BF292" s="115"/>
      <c r="BG292" s="115"/>
      <c r="BH292" s="115"/>
      <c r="BI292" s="115"/>
      <c r="BJ292" s="115"/>
      <c r="BK292" s="526"/>
      <c r="BL292" s="526"/>
      <c r="BM292" s="526"/>
      <c r="BN292" s="526"/>
      <c r="BO292" s="526"/>
      <c r="BP292" s="526"/>
      <c r="BQ292" s="526"/>
      <c r="BR292" s="526"/>
      <c r="BS292" s="526"/>
      <c r="BT292" s="526"/>
      <c r="BU292" s="526"/>
      <c r="BV292" s="526"/>
      <c r="BW292" s="526"/>
      <c r="BX292" s="526"/>
      <c r="BY292" s="526"/>
      <c r="BZ292" s="526"/>
      <c r="CA292" s="526"/>
      <c r="CB292" s="526"/>
      <c r="CC292" s="526"/>
      <c r="CD292" s="526"/>
      <c r="CE292" s="526"/>
      <c r="CF292" s="526"/>
      <c r="CG292" s="526"/>
      <c r="CH292" s="526"/>
      <c r="CI292" s="526"/>
      <c r="CJ292" s="526"/>
      <c r="CK292" s="526"/>
      <c r="CL292" s="526"/>
      <c r="CM292" s="526"/>
      <c r="CN292" s="526"/>
      <c r="CO292" s="526"/>
      <c r="CP292" s="15"/>
      <c r="CQ292" s="15"/>
      <c r="CR292" s="15"/>
      <c r="CS292" s="15"/>
      <c r="CT292" s="88"/>
      <c r="CU292" s="88"/>
      <c r="CV292" s="88"/>
      <c r="CW292" s="15"/>
      <c r="CX292" s="15"/>
      <c r="CY292" s="88"/>
      <c r="CZ292" s="88"/>
      <c r="DA292" s="88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88"/>
      <c r="EQ292" s="88"/>
      <c r="ER292" s="88"/>
      <c r="ES292" s="88"/>
      <c r="ET292" s="88"/>
      <c r="EU292" s="88"/>
      <c r="EV292" s="88"/>
      <c r="EW292" s="88"/>
      <c r="EX292" s="88"/>
      <c r="EY292" s="88"/>
      <c r="EZ292" s="88"/>
      <c r="FA292" s="88"/>
      <c r="FB292" s="15"/>
      <c r="FC292" s="15"/>
      <c r="FD292" s="15"/>
      <c r="FE292" s="15"/>
      <c r="FF292" s="15"/>
      <c r="FG292" s="15"/>
      <c r="FH292" s="15"/>
      <c r="FI292" s="15"/>
      <c r="FJ292" s="15"/>
    </row>
    <row r="293" spans="2:166" ht="15" customHeight="1" x14ac:dyDescent="0.25">
      <c r="B293" s="88"/>
      <c r="C293" s="88"/>
      <c r="D293" s="115"/>
      <c r="E293" s="115"/>
      <c r="F293" s="115"/>
      <c r="G293" s="115"/>
      <c r="H293" s="115"/>
      <c r="I293" s="523"/>
      <c r="J293" s="523"/>
      <c r="K293" s="115"/>
      <c r="L293" s="524"/>
      <c r="M293" s="524"/>
      <c r="N293" s="524"/>
      <c r="O293" s="524"/>
      <c r="P293" s="524"/>
      <c r="Q293" s="524"/>
      <c r="R293" s="524"/>
      <c r="S293" s="525"/>
      <c r="T293" s="526"/>
      <c r="U293" s="115"/>
      <c r="V293" s="526"/>
      <c r="W293" s="115"/>
      <c r="X293" s="115"/>
      <c r="Y293" s="115"/>
      <c r="Z293" s="527"/>
      <c r="AA293" s="527"/>
      <c r="AB293" s="15"/>
      <c r="AC293" s="88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  <c r="AQ293" s="115"/>
      <c r="AR293" s="115"/>
      <c r="AS293" s="115"/>
      <c r="AT293" s="115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115"/>
      <c r="BE293" s="115"/>
      <c r="BF293" s="115"/>
      <c r="BG293" s="115"/>
      <c r="BH293" s="115"/>
      <c r="BI293" s="115"/>
      <c r="BJ293" s="115"/>
      <c r="BK293" s="526"/>
      <c r="BL293" s="526"/>
      <c r="BM293" s="526"/>
      <c r="BN293" s="526"/>
      <c r="BO293" s="526"/>
      <c r="BP293" s="526"/>
      <c r="BQ293" s="526"/>
      <c r="BR293" s="526"/>
      <c r="BS293" s="526"/>
      <c r="BT293" s="526"/>
      <c r="BU293" s="526"/>
      <c r="BV293" s="526"/>
      <c r="BW293" s="526"/>
      <c r="BX293" s="526"/>
      <c r="BY293" s="526"/>
      <c r="BZ293" s="526"/>
      <c r="CA293" s="526"/>
      <c r="CB293" s="526"/>
      <c r="CC293" s="526"/>
      <c r="CD293" s="526"/>
      <c r="CE293" s="526"/>
      <c r="CF293" s="526"/>
      <c r="CG293" s="526"/>
      <c r="CH293" s="526"/>
      <c r="CI293" s="526"/>
      <c r="CJ293" s="526"/>
      <c r="CK293" s="526"/>
      <c r="CL293" s="526"/>
      <c r="CM293" s="526"/>
      <c r="CN293" s="526"/>
      <c r="CO293" s="526"/>
      <c r="CP293" s="15"/>
      <c r="CQ293" s="15"/>
      <c r="CR293" s="15"/>
      <c r="CS293" s="15"/>
      <c r="CT293" s="88"/>
      <c r="CU293" s="88"/>
      <c r="CV293" s="88"/>
      <c r="CW293" s="15"/>
      <c r="CX293" s="15"/>
      <c r="CY293" s="88"/>
      <c r="CZ293" s="88"/>
      <c r="DA293" s="88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88"/>
      <c r="EQ293" s="88"/>
      <c r="ER293" s="88"/>
      <c r="ES293" s="88"/>
      <c r="ET293" s="88"/>
      <c r="EU293" s="88"/>
      <c r="EV293" s="88"/>
      <c r="EW293" s="88"/>
      <c r="EX293" s="88"/>
      <c r="EY293" s="88"/>
      <c r="EZ293" s="88"/>
      <c r="FA293" s="88"/>
      <c r="FB293" s="15"/>
      <c r="FC293" s="15"/>
      <c r="FD293" s="15"/>
      <c r="FE293" s="15"/>
      <c r="FF293" s="15"/>
      <c r="FG293" s="15"/>
      <c r="FH293" s="15"/>
      <c r="FI293" s="15"/>
      <c r="FJ293" s="15"/>
    </row>
    <row r="294" spans="2:166" ht="15" customHeight="1" x14ac:dyDescent="0.25">
      <c r="B294" s="88"/>
      <c r="C294" s="88"/>
      <c r="D294" s="115"/>
      <c r="E294" s="115"/>
      <c r="F294" s="115"/>
      <c r="G294" s="115"/>
      <c r="H294" s="115"/>
      <c r="I294" s="523"/>
      <c r="J294" s="523"/>
      <c r="K294" s="115"/>
      <c r="L294" s="524"/>
      <c r="M294" s="524"/>
      <c r="N294" s="524"/>
      <c r="O294" s="524"/>
      <c r="P294" s="524"/>
      <c r="Q294" s="524"/>
      <c r="R294" s="524"/>
      <c r="S294" s="525"/>
      <c r="T294" s="526"/>
      <c r="U294" s="115"/>
      <c r="V294" s="526"/>
      <c r="W294" s="115"/>
      <c r="X294" s="115"/>
      <c r="Y294" s="115"/>
      <c r="Z294" s="527"/>
      <c r="AA294" s="527"/>
      <c r="AB294" s="15"/>
      <c r="AC294" s="88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15"/>
      <c r="BE294" s="115"/>
      <c r="BF294" s="115"/>
      <c r="BG294" s="115"/>
      <c r="BH294" s="115"/>
      <c r="BI294" s="115"/>
      <c r="BJ294" s="115"/>
      <c r="BK294" s="526"/>
      <c r="BL294" s="526"/>
      <c r="BM294" s="526"/>
      <c r="BN294" s="526"/>
      <c r="BO294" s="526"/>
      <c r="BP294" s="526"/>
      <c r="BQ294" s="526"/>
      <c r="BR294" s="526"/>
      <c r="BS294" s="526"/>
      <c r="BT294" s="526"/>
      <c r="BU294" s="526"/>
      <c r="BV294" s="526"/>
      <c r="BW294" s="526"/>
      <c r="BX294" s="526"/>
      <c r="BY294" s="526"/>
      <c r="BZ294" s="526"/>
      <c r="CA294" s="526"/>
      <c r="CB294" s="526"/>
      <c r="CC294" s="526"/>
      <c r="CD294" s="526"/>
      <c r="CE294" s="526"/>
      <c r="CF294" s="526"/>
      <c r="CG294" s="526"/>
      <c r="CH294" s="526"/>
      <c r="CI294" s="526"/>
      <c r="CJ294" s="526"/>
      <c r="CK294" s="526"/>
      <c r="CL294" s="526"/>
      <c r="CM294" s="526"/>
      <c r="CN294" s="526"/>
      <c r="CO294" s="526"/>
      <c r="CP294" s="15"/>
      <c r="CQ294" s="15"/>
      <c r="CR294" s="15"/>
      <c r="CS294" s="15"/>
      <c r="CT294" s="88"/>
      <c r="CU294" s="88"/>
      <c r="CV294" s="88"/>
      <c r="CW294" s="15"/>
      <c r="CX294" s="15"/>
      <c r="CY294" s="88"/>
      <c r="CZ294" s="88"/>
      <c r="DA294" s="88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88"/>
      <c r="EQ294" s="88"/>
      <c r="ER294" s="88"/>
      <c r="ES294" s="88"/>
      <c r="ET294" s="88"/>
      <c r="EU294" s="88"/>
      <c r="EV294" s="88"/>
      <c r="EW294" s="88"/>
      <c r="EX294" s="88"/>
      <c r="EY294" s="88"/>
      <c r="EZ294" s="88"/>
      <c r="FA294" s="88"/>
      <c r="FB294" s="15"/>
      <c r="FC294" s="15"/>
      <c r="FD294" s="15"/>
      <c r="FE294" s="15"/>
      <c r="FF294" s="15"/>
      <c r="FG294" s="15"/>
      <c r="FH294" s="15"/>
      <c r="FI294" s="15"/>
      <c r="FJ294" s="15"/>
    </row>
    <row r="295" spans="2:166" ht="15" customHeight="1" x14ac:dyDescent="0.25">
      <c r="B295" s="88"/>
      <c r="C295" s="88"/>
      <c r="D295" s="115"/>
      <c r="E295" s="115"/>
      <c r="F295" s="115"/>
      <c r="G295" s="115"/>
      <c r="H295" s="115"/>
      <c r="I295" s="523"/>
      <c r="J295" s="523"/>
      <c r="K295" s="115"/>
      <c r="L295" s="524"/>
      <c r="M295" s="524"/>
      <c r="N295" s="524"/>
      <c r="O295" s="524"/>
      <c r="P295" s="524"/>
      <c r="Q295" s="524"/>
      <c r="R295" s="524"/>
      <c r="S295" s="525"/>
      <c r="T295" s="526"/>
      <c r="U295" s="115"/>
      <c r="V295" s="526"/>
      <c r="W295" s="115"/>
      <c r="X295" s="115"/>
      <c r="Y295" s="115"/>
      <c r="Z295" s="527"/>
      <c r="AA295" s="527"/>
      <c r="AB295" s="15"/>
      <c r="AC295" s="88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115"/>
      <c r="AT295" s="115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115"/>
      <c r="BE295" s="115"/>
      <c r="BF295" s="115"/>
      <c r="BG295" s="115"/>
      <c r="BH295" s="115"/>
      <c r="BI295" s="115"/>
      <c r="BJ295" s="115"/>
      <c r="BK295" s="526"/>
      <c r="BL295" s="526"/>
      <c r="BM295" s="526"/>
      <c r="BN295" s="526"/>
      <c r="BO295" s="526"/>
      <c r="BP295" s="526"/>
      <c r="BQ295" s="526"/>
      <c r="BR295" s="526"/>
      <c r="BS295" s="526"/>
      <c r="BT295" s="526"/>
      <c r="BU295" s="526"/>
      <c r="BV295" s="526"/>
      <c r="BW295" s="526"/>
      <c r="BX295" s="526"/>
      <c r="BY295" s="526"/>
      <c r="BZ295" s="526"/>
      <c r="CA295" s="526"/>
      <c r="CB295" s="526"/>
      <c r="CC295" s="526"/>
      <c r="CD295" s="526"/>
      <c r="CE295" s="526"/>
      <c r="CF295" s="526"/>
      <c r="CG295" s="526"/>
      <c r="CH295" s="526"/>
      <c r="CI295" s="526"/>
      <c r="CJ295" s="526"/>
      <c r="CK295" s="526"/>
      <c r="CL295" s="526"/>
      <c r="CM295" s="526"/>
      <c r="CN295" s="526"/>
      <c r="CO295" s="526"/>
      <c r="CP295" s="15"/>
      <c r="CQ295" s="15"/>
      <c r="CR295" s="15"/>
      <c r="CS295" s="15"/>
      <c r="CT295" s="88"/>
      <c r="CU295" s="88"/>
      <c r="CV295" s="88"/>
      <c r="CW295" s="15"/>
      <c r="CX295" s="15"/>
      <c r="CY295" s="88"/>
      <c r="CZ295" s="88"/>
      <c r="DA295" s="88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88"/>
      <c r="EQ295" s="88"/>
      <c r="ER295" s="88"/>
      <c r="ES295" s="88"/>
      <c r="ET295" s="88"/>
      <c r="EU295" s="88"/>
      <c r="EV295" s="88"/>
      <c r="EW295" s="88"/>
      <c r="EX295" s="88"/>
      <c r="EY295" s="88"/>
      <c r="EZ295" s="88"/>
      <c r="FA295" s="88"/>
      <c r="FB295" s="15"/>
      <c r="FC295" s="15"/>
      <c r="FD295" s="15"/>
      <c r="FE295" s="15"/>
      <c r="FF295" s="15"/>
      <c r="FG295" s="15"/>
      <c r="FH295" s="15"/>
      <c r="FI295" s="15"/>
      <c r="FJ295" s="15"/>
    </row>
    <row r="296" spans="2:166" ht="15" customHeight="1" x14ac:dyDescent="0.25">
      <c r="B296" s="88"/>
      <c r="C296" s="88"/>
      <c r="D296" s="115"/>
      <c r="E296" s="115"/>
      <c r="F296" s="115"/>
      <c r="G296" s="115"/>
      <c r="H296" s="115"/>
      <c r="I296" s="523"/>
      <c r="J296" s="523"/>
      <c r="K296" s="115"/>
      <c r="L296" s="524"/>
      <c r="M296" s="524"/>
      <c r="N296" s="524"/>
      <c r="O296" s="524"/>
      <c r="P296" s="524"/>
      <c r="Q296" s="524"/>
      <c r="R296" s="524"/>
      <c r="S296" s="525"/>
      <c r="T296" s="526"/>
      <c r="U296" s="115"/>
      <c r="V296" s="526"/>
      <c r="W296" s="115"/>
      <c r="X296" s="115"/>
      <c r="Y296" s="115"/>
      <c r="Z296" s="527"/>
      <c r="AA296" s="527"/>
      <c r="AB296" s="15"/>
      <c r="AC296" s="88"/>
      <c r="AD296" s="115"/>
      <c r="AE296" s="115"/>
      <c r="AF296" s="115"/>
      <c r="AG296" s="115"/>
      <c r="AH296" s="115"/>
      <c r="AI296" s="115"/>
      <c r="AJ296" s="115"/>
      <c r="AK296" s="115"/>
      <c r="AL296" s="115"/>
      <c r="AM296" s="115"/>
      <c r="AN296" s="115"/>
      <c r="AO296" s="115"/>
      <c r="AP296" s="115"/>
      <c r="AQ296" s="115"/>
      <c r="AR296" s="115"/>
      <c r="AS296" s="115"/>
      <c r="AT296" s="115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115"/>
      <c r="BE296" s="115"/>
      <c r="BF296" s="115"/>
      <c r="BG296" s="115"/>
      <c r="BH296" s="115"/>
      <c r="BI296" s="115"/>
      <c r="BJ296" s="115"/>
      <c r="BK296" s="526"/>
      <c r="BL296" s="526"/>
      <c r="BM296" s="526"/>
      <c r="BN296" s="526"/>
      <c r="BO296" s="526"/>
      <c r="BP296" s="526"/>
      <c r="BQ296" s="526"/>
      <c r="BR296" s="526"/>
      <c r="BS296" s="526"/>
      <c r="BT296" s="526"/>
      <c r="BU296" s="526"/>
      <c r="BV296" s="526"/>
      <c r="BW296" s="526"/>
      <c r="BX296" s="526"/>
      <c r="BY296" s="526"/>
      <c r="BZ296" s="526"/>
      <c r="CA296" s="526"/>
      <c r="CB296" s="526"/>
      <c r="CC296" s="526"/>
      <c r="CD296" s="526"/>
      <c r="CE296" s="526"/>
      <c r="CF296" s="526"/>
      <c r="CG296" s="526"/>
      <c r="CH296" s="526"/>
      <c r="CI296" s="526"/>
      <c r="CJ296" s="526"/>
      <c r="CK296" s="526"/>
      <c r="CL296" s="526"/>
      <c r="CM296" s="526"/>
      <c r="CN296" s="526"/>
      <c r="CO296" s="526"/>
      <c r="CP296" s="15"/>
      <c r="CQ296" s="15"/>
      <c r="CR296" s="15"/>
      <c r="CS296" s="15"/>
      <c r="CT296" s="88"/>
      <c r="CU296" s="88"/>
      <c r="CV296" s="88"/>
      <c r="CW296" s="15"/>
      <c r="CX296" s="15"/>
      <c r="CY296" s="88"/>
      <c r="CZ296" s="88"/>
      <c r="DA296" s="88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88"/>
      <c r="EQ296" s="88"/>
      <c r="ER296" s="88"/>
      <c r="ES296" s="88"/>
      <c r="ET296" s="88"/>
      <c r="EU296" s="88"/>
      <c r="EV296" s="88"/>
      <c r="EW296" s="88"/>
      <c r="EX296" s="88"/>
      <c r="EY296" s="88"/>
      <c r="EZ296" s="88"/>
      <c r="FA296" s="88"/>
      <c r="FB296" s="15"/>
      <c r="FC296" s="15"/>
      <c r="FD296" s="15"/>
      <c r="FE296" s="15"/>
      <c r="FF296" s="15"/>
      <c r="FG296" s="15"/>
      <c r="FH296" s="15"/>
      <c r="FI296" s="15"/>
      <c r="FJ296" s="15"/>
    </row>
    <row r="297" spans="2:166" ht="15" customHeight="1" x14ac:dyDescent="0.25">
      <c r="B297" s="88"/>
      <c r="C297" s="88"/>
      <c r="D297" s="115"/>
      <c r="E297" s="115"/>
      <c r="F297" s="115"/>
      <c r="G297" s="115"/>
      <c r="H297" s="115"/>
      <c r="I297" s="523"/>
      <c r="J297" s="523"/>
      <c r="K297" s="115"/>
      <c r="L297" s="524"/>
      <c r="M297" s="524"/>
      <c r="N297" s="524"/>
      <c r="O297" s="524"/>
      <c r="P297" s="524"/>
      <c r="Q297" s="524"/>
      <c r="R297" s="524"/>
      <c r="S297" s="525"/>
      <c r="T297" s="526"/>
      <c r="U297" s="115"/>
      <c r="V297" s="526"/>
      <c r="W297" s="115"/>
      <c r="X297" s="115"/>
      <c r="Y297" s="115"/>
      <c r="Z297" s="527"/>
      <c r="AA297" s="527"/>
      <c r="AB297" s="15"/>
      <c r="AC297" s="88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526"/>
      <c r="BL297" s="526"/>
      <c r="BM297" s="526"/>
      <c r="BN297" s="526"/>
      <c r="BO297" s="526"/>
      <c r="BP297" s="526"/>
      <c r="BQ297" s="526"/>
      <c r="BR297" s="526"/>
      <c r="BS297" s="526"/>
      <c r="BT297" s="526"/>
      <c r="BU297" s="526"/>
      <c r="BV297" s="526"/>
      <c r="BW297" s="526"/>
      <c r="BX297" s="526"/>
      <c r="BY297" s="526"/>
      <c r="BZ297" s="526"/>
      <c r="CA297" s="526"/>
      <c r="CB297" s="526"/>
      <c r="CC297" s="526"/>
      <c r="CD297" s="526"/>
      <c r="CE297" s="526"/>
      <c r="CF297" s="526"/>
      <c r="CG297" s="526"/>
      <c r="CH297" s="526"/>
      <c r="CI297" s="526"/>
      <c r="CJ297" s="526"/>
      <c r="CK297" s="526"/>
      <c r="CL297" s="526"/>
      <c r="CM297" s="526"/>
      <c r="CN297" s="526"/>
      <c r="CO297" s="526"/>
      <c r="CP297" s="15"/>
      <c r="CQ297" s="15"/>
      <c r="CR297" s="15"/>
      <c r="CS297" s="15"/>
      <c r="CT297" s="88"/>
      <c r="CU297" s="88"/>
      <c r="CV297" s="88"/>
      <c r="CW297" s="15"/>
      <c r="CX297" s="15"/>
      <c r="CY297" s="88"/>
      <c r="CZ297" s="88"/>
      <c r="DA297" s="88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88"/>
      <c r="EQ297" s="88"/>
      <c r="ER297" s="88"/>
      <c r="ES297" s="88"/>
      <c r="ET297" s="88"/>
      <c r="EU297" s="88"/>
      <c r="EV297" s="88"/>
      <c r="EW297" s="88"/>
      <c r="EX297" s="88"/>
      <c r="EY297" s="88"/>
      <c r="EZ297" s="88"/>
      <c r="FA297" s="88"/>
      <c r="FB297" s="15"/>
      <c r="FC297" s="15"/>
      <c r="FD297" s="15"/>
      <c r="FE297" s="15"/>
      <c r="FF297" s="15"/>
      <c r="FG297" s="15"/>
      <c r="FH297" s="15"/>
      <c r="FI297" s="15"/>
      <c r="FJ297" s="15"/>
    </row>
    <row r="298" spans="2:166" ht="15" customHeight="1" x14ac:dyDescent="0.25">
      <c r="B298" s="88"/>
      <c r="C298" s="88"/>
      <c r="D298" s="115"/>
      <c r="E298" s="115"/>
      <c r="F298" s="115"/>
      <c r="G298" s="115"/>
      <c r="H298" s="115"/>
      <c r="I298" s="523"/>
      <c r="J298" s="523"/>
      <c r="K298" s="115"/>
      <c r="L298" s="524"/>
      <c r="M298" s="524"/>
      <c r="N298" s="524"/>
      <c r="O298" s="524"/>
      <c r="P298" s="524"/>
      <c r="Q298" s="524"/>
      <c r="R298" s="524"/>
      <c r="S298" s="525"/>
      <c r="T298" s="526"/>
      <c r="U298" s="115"/>
      <c r="V298" s="526"/>
      <c r="W298" s="115"/>
      <c r="X298" s="115"/>
      <c r="Y298" s="115"/>
      <c r="Z298" s="527"/>
      <c r="AA298" s="527"/>
      <c r="AB298" s="15"/>
      <c r="AC298" s="88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15"/>
      <c r="BE298" s="115"/>
      <c r="BF298" s="115"/>
      <c r="BG298" s="115"/>
      <c r="BH298" s="115"/>
      <c r="BI298" s="115"/>
      <c r="BJ298" s="115"/>
      <c r="BK298" s="526"/>
      <c r="BL298" s="526"/>
      <c r="BM298" s="526"/>
      <c r="BN298" s="526"/>
      <c r="BO298" s="526"/>
      <c r="BP298" s="526"/>
      <c r="BQ298" s="526"/>
      <c r="BR298" s="526"/>
      <c r="BS298" s="526"/>
      <c r="BT298" s="526"/>
      <c r="BU298" s="526"/>
      <c r="BV298" s="526"/>
      <c r="BW298" s="526"/>
      <c r="BX298" s="526"/>
      <c r="BY298" s="526"/>
      <c r="BZ298" s="526"/>
      <c r="CA298" s="526"/>
      <c r="CB298" s="526"/>
      <c r="CC298" s="526"/>
      <c r="CD298" s="526"/>
      <c r="CE298" s="526"/>
      <c r="CF298" s="526"/>
      <c r="CG298" s="526"/>
      <c r="CH298" s="526"/>
      <c r="CI298" s="526"/>
      <c r="CJ298" s="526"/>
      <c r="CK298" s="526"/>
      <c r="CL298" s="526"/>
      <c r="CM298" s="526"/>
      <c r="CN298" s="526"/>
      <c r="CO298" s="526"/>
      <c r="CP298" s="15"/>
      <c r="CQ298" s="15"/>
      <c r="CR298" s="15"/>
      <c r="CS298" s="15"/>
      <c r="CT298" s="88"/>
      <c r="CU298" s="88"/>
      <c r="CV298" s="88"/>
      <c r="CW298" s="15"/>
      <c r="CX298" s="15"/>
      <c r="CY298" s="88"/>
      <c r="CZ298" s="88"/>
      <c r="DA298" s="88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88"/>
      <c r="EQ298" s="88"/>
      <c r="ER298" s="88"/>
      <c r="ES298" s="88"/>
      <c r="ET298" s="88"/>
      <c r="EU298" s="88"/>
      <c r="EV298" s="88"/>
      <c r="EW298" s="88"/>
      <c r="EX298" s="88"/>
      <c r="EY298" s="88"/>
      <c r="EZ298" s="88"/>
      <c r="FA298" s="88"/>
      <c r="FB298" s="15"/>
      <c r="FC298" s="15"/>
      <c r="FD298" s="15"/>
      <c r="FE298" s="15"/>
      <c r="FF298" s="15"/>
      <c r="FG298" s="15"/>
      <c r="FH298" s="15"/>
      <c r="FI298" s="15"/>
      <c r="FJ298" s="15"/>
    </row>
    <row r="299" spans="2:166" ht="15" customHeight="1" x14ac:dyDescent="0.25">
      <c r="B299" s="88"/>
      <c r="C299" s="88"/>
      <c r="D299" s="115"/>
      <c r="E299" s="115"/>
      <c r="F299" s="115"/>
      <c r="G299" s="115"/>
      <c r="H299" s="115"/>
      <c r="I299" s="523"/>
      <c r="J299" s="523"/>
      <c r="K299" s="115"/>
      <c r="L299" s="524"/>
      <c r="M299" s="524"/>
      <c r="N299" s="524"/>
      <c r="O299" s="524"/>
      <c r="P299" s="524"/>
      <c r="Q299" s="524"/>
      <c r="R299" s="524"/>
      <c r="S299" s="525"/>
      <c r="T299" s="526"/>
      <c r="U299" s="115"/>
      <c r="V299" s="526"/>
      <c r="W299" s="115"/>
      <c r="X299" s="115"/>
      <c r="Y299" s="115"/>
      <c r="Z299" s="527"/>
      <c r="AA299" s="527"/>
      <c r="AB299" s="15"/>
      <c r="AC299" s="88"/>
      <c r="AD299" s="115"/>
      <c r="AE299" s="115"/>
      <c r="AF299" s="115"/>
      <c r="AG299" s="115"/>
      <c r="AH299" s="115"/>
      <c r="AI299" s="115"/>
      <c r="AJ299" s="115"/>
      <c r="AK299" s="115"/>
      <c r="AL299" s="115"/>
      <c r="AM299" s="115"/>
      <c r="AN299" s="115"/>
      <c r="AO299" s="115"/>
      <c r="AP299" s="115"/>
      <c r="AQ299" s="115"/>
      <c r="AR299" s="115"/>
      <c r="AS299" s="115"/>
      <c r="AT299" s="115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115"/>
      <c r="BE299" s="115"/>
      <c r="BF299" s="115"/>
      <c r="BG299" s="115"/>
      <c r="BH299" s="115"/>
      <c r="BI299" s="115"/>
      <c r="BJ299" s="115"/>
      <c r="BK299" s="526"/>
      <c r="BL299" s="526"/>
      <c r="BM299" s="526"/>
      <c r="BN299" s="526"/>
      <c r="BO299" s="526"/>
      <c r="BP299" s="526"/>
      <c r="BQ299" s="526"/>
      <c r="BR299" s="526"/>
      <c r="BS299" s="526"/>
      <c r="BT299" s="526"/>
      <c r="BU299" s="526"/>
      <c r="BV299" s="526"/>
      <c r="BW299" s="526"/>
      <c r="BX299" s="526"/>
      <c r="BY299" s="526"/>
      <c r="BZ299" s="526"/>
      <c r="CA299" s="526"/>
      <c r="CB299" s="526"/>
      <c r="CC299" s="526"/>
      <c r="CD299" s="526"/>
      <c r="CE299" s="526"/>
      <c r="CF299" s="526"/>
      <c r="CG299" s="526"/>
      <c r="CH299" s="526"/>
      <c r="CI299" s="526"/>
      <c r="CJ299" s="526"/>
      <c r="CK299" s="526"/>
      <c r="CL299" s="526"/>
      <c r="CM299" s="526"/>
      <c r="CN299" s="526"/>
      <c r="CO299" s="526"/>
      <c r="CP299" s="15"/>
      <c r="CQ299" s="15"/>
      <c r="CR299" s="15"/>
      <c r="CS299" s="15"/>
      <c r="CT299" s="88"/>
      <c r="CU299" s="88"/>
      <c r="CV299" s="88"/>
      <c r="CW299" s="15"/>
      <c r="CX299" s="15"/>
      <c r="CY299" s="88"/>
      <c r="CZ299" s="88"/>
      <c r="DA299" s="88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88"/>
      <c r="EQ299" s="88"/>
      <c r="ER299" s="88"/>
      <c r="ES299" s="88"/>
      <c r="ET299" s="88"/>
      <c r="EU299" s="88"/>
      <c r="EV299" s="88"/>
      <c r="EW299" s="88"/>
      <c r="EX299" s="88"/>
      <c r="EY299" s="88"/>
      <c r="EZ299" s="88"/>
      <c r="FA299" s="88"/>
      <c r="FB299" s="15"/>
      <c r="FC299" s="15"/>
      <c r="FD299" s="15"/>
      <c r="FE299" s="15"/>
      <c r="FF299" s="15"/>
      <c r="FG299" s="15"/>
      <c r="FH299" s="15"/>
      <c r="FI299" s="15"/>
      <c r="FJ299" s="15"/>
    </row>
    <row r="300" spans="2:166" ht="15" customHeight="1" x14ac:dyDescent="0.25">
      <c r="B300" s="88"/>
      <c r="C300" s="88"/>
      <c r="D300" s="115"/>
      <c r="E300" s="115"/>
      <c r="F300" s="115"/>
      <c r="G300" s="115"/>
      <c r="H300" s="115"/>
      <c r="I300" s="523"/>
      <c r="J300" s="523"/>
      <c r="K300" s="115"/>
      <c r="L300" s="524"/>
      <c r="M300" s="524"/>
      <c r="N300" s="524"/>
      <c r="O300" s="524"/>
      <c r="P300" s="524"/>
      <c r="Q300" s="524"/>
      <c r="R300" s="524"/>
      <c r="S300" s="525"/>
      <c r="T300" s="526"/>
      <c r="U300" s="115"/>
      <c r="V300" s="526"/>
      <c r="W300" s="115"/>
      <c r="X300" s="115"/>
      <c r="Y300" s="115"/>
      <c r="Z300" s="527"/>
      <c r="AA300" s="527"/>
      <c r="AB300" s="15"/>
      <c r="AC300" s="88"/>
      <c r="AD300" s="115"/>
      <c r="AE300" s="115"/>
      <c r="AF300" s="115"/>
      <c r="AG300" s="115"/>
      <c r="AH300" s="115"/>
      <c r="AI300" s="115"/>
      <c r="AJ300" s="115"/>
      <c r="AK300" s="115"/>
      <c r="AL300" s="115"/>
      <c r="AM300" s="115"/>
      <c r="AN300" s="115"/>
      <c r="AO300" s="115"/>
      <c r="AP300" s="115"/>
      <c r="AQ300" s="115"/>
      <c r="AR300" s="115"/>
      <c r="AS300" s="115"/>
      <c r="AT300" s="115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115"/>
      <c r="BE300" s="115"/>
      <c r="BF300" s="115"/>
      <c r="BG300" s="115"/>
      <c r="BH300" s="115"/>
      <c r="BI300" s="115"/>
      <c r="BJ300" s="115"/>
      <c r="BK300" s="526"/>
      <c r="BL300" s="526"/>
      <c r="BM300" s="526"/>
      <c r="BN300" s="526"/>
      <c r="BO300" s="526"/>
      <c r="BP300" s="526"/>
      <c r="BQ300" s="526"/>
      <c r="BR300" s="526"/>
      <c r="BS300" s="526"/>
      <c r="BT300" s="526"/>
      <c r="BU300" s="526"/>
      <c r="BV300" s="526"/>
      <c r="BW300" s="526"/>
      <c r="BX300" s="526"/>
      <c r="BY300" s="526"/>
      <c r="BZ300" s="526"/>
      <c r="CA300" s="526"/>
      <c r="CB300" s="526"/>
      <c r="CC300" s="526"/>
      <c r="CD300" s="526"/>
      <c r="CE300" s="526"/>
      <c r="CF300" s="526"/>
      <c r="CG300" s="526"/>
      <c r="CH300" s="526"/>
      <c r="CI300" s="526"/>
      <c r="CJ300" s="526"/>
      <c r="CK300" s="526"/>
      <c r="CL300" s="526"/>
      <c r="CM300" s="526"/>
      <c r="CN300" s="526"/>
      <c r="CO300" s="526"/>
      <c r="CP300" s="15"/>
      <c r="CQ300" s="15"/>
      <c r="CR300" s="15"/>
      <c r="CS300" s="15"/>
      <c r="CT300" s="88"/>
      <c r="CU300" s="88"/>
      <c r="CV300" s="88"/>
      <c r="CW300" s="15"/>
      <c r="CX300" s="15"/>
      <c r="CY300" s="88"/>
      <c r="CZ300" s="88"/>
      <c r="DA300" s="88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88"/>
      <c r="EQ300" s="88"/>
      <c r="ER300" s="88"/>
      <c r="ES300" s="88"/>
      <c r="ET300" s="88"/>
      <c r="EU300" s="88"/>
      <c r="EV300" s="88"/>
      <c r="EW300" s="88"/>
      <c r="EX300" s="88"/>
      <c r="EY300" s="88"/>
      <c r="EZ300" s="88"/>
      <c r="FA300" s="88"/>
      <c r="FB300" s="15"/>
      <c r="FC300" s="15"/>
      <c r="FD300" s="15"/>
      <c r="FE300" s="15"/>
      <c r="FF300" s="15"/>
      <c r="FG300" s="15"/>
      <c r="FH300" s="15"/>
      <c r="FI300" s="15"/>
      <c r="FJ300" s="15"/>
    </row>
    <row r="301" spans="2:166" ht="15" customHeight="1" x14ac:dyDescent="0.25">
      <c r="B301" s="88"/>
      <c r="C301" s="88"/>
      <c r="D301" s="115"/>
      <c r="E301" s="115"/>
      <c r="F301" s="115"/>
      <c r="G301" s="115"/>
      <c r="H301" s="115"/>
      <c r="I301" s="523"/>
      <c r="J301" s="523"/>
      <c r="K301" s="115"/>
      <c r="L301" s="524"/>
      <c r="M301" s="524"/>
      <c r="N301" s="524"/>
      <c r="O301" s="524"/>
      <c r="P301" s="524"/>
      <c r="Q301" s="524"/>
      <c r="R301" s="524"/>
      <c r="S301" s="525"/>
      <c r="T301" s="526"/>
      <c r="U301" s="115"/>
      <c r="V301" s="526"/>
      <c r="W301" s="115"/>
      <c r="X301" s="115"/>
      <c r="Y301" s="115"/>
      <c r="Z301" s="527"/>
      <c r="AA301" s="527"/>
      <c r="AB301" s="15"/>
      <c r="AC301" s="88"/>
      <c r="AD301" s="115"/>
      <c r="AE301" s="115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  <c r="AQ301" s="115"/>
      <c r="AR301" s="115"/>
      <c r="AS301" s="115"/>
      <c r="AT301" s="115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115"/>
      <c r="BE301" s="115"/>
      <c r="BF301" s="115"/>
      <c r="BG301" s="115"/>
      <c r="BH301" s="115"/>
      <c r="BI301" s="115"/>
      <c r="BJ301" s="115"/>
      <c r="BK301" s="526"/>
      <c r="BL301" s="526"/>
      <c r="BM301" s="526"/>
      <c r="BN301" s="526"/>
      <c r="BO301" s="526"/>
      <c r="BP301" s="526"/>
      <c r="BQ301" s="526"/>
      <c r="BR301" s="526"/>
      <c r="BS301" s="526"/>
      <c r="BT301" s="526"/>
      <c r="BU301" s="526"/>
      <c r="BV301" s="526"/>
      <c r="BW301" s="526"/>
      <c r="BX301" s="526"/>
      <c r="BY301" s="526"/>
      <c r="BZ301" s="526"/>
      <c r="CA301" s="526"/>
      <c r="CB301" s="526"/>
      <c r="CC301" s="526"/>
      <c r="CD301" s="526"/>
      <c r="CE301" s="526"/>
      <c r="CF301" s="526"/>
      <c r="CG301" s="526"/>
      <c r="CH301" s="526"/>
      <c r="CI301" s="526"/>
      <c r="CJ301" s="526"/>
      <c r="CK301" s="526"/>
      <c r="CL301" s="526"/>
      <c r="CM301" s="526"/>
      <c r="CN301" s="526"/>
      <c r="CO301" s="526"/>
      <c r="CP301" s="15"/>
      <c r="CQ301" s="15"/>
      <c r="CR301" s="15"/>
      <c r="CS301" s="15"/>
      <c r="CT301" s="88"/>
      <c r="CU301" s="88"/>
      <c r="CV301" s="88"/>
      <c r="CW301" s="15"/>
      <c r="CX301" s="15"/>
      <c r="CY301" s="88"/>
      <c r="CZ301" s="88"/>
      <c r="DA301" s="88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88"/>
      <c r="EQ301" s="88"/>
      <c r="ER301" s="88"/>
      <c r="ES301" s="88"/>
      <c r="ET301" s="88"/>
      <c r="EU301" s="88"/>
      <c r="EV301" s="88"/>
      <c r="EW301" s="88"/>
      <c r="EX301" s="88"/>
      <c r="EY301" s="88"/>
      <c r="EZ301" s="88"/>
      <c r="FA301" s="88"/>
      <c r="FB301" s="15"/>
      <c r="FC301" s="15"/>
      <c r="FD301" s="15"/>
      <c r="FE301" s="15"/>
      <c r="FF301" s="15"/>
      <c r="FG301" s="15"/>
      <c r="FH301" s="15"/>
      <c r="FI301" s="15"/>
      <c r="FJ301" s="15"/>
    </row>
    <row r="302" spans="2:166" ht="15" customHeight="1" x14ac:dyDescent="0.25">
      <c r="B302" s="88"/>
      <c r="C302" s="88"/>
      <c r="D302" s="115"/>
      <c r="E302" s="115"/>
      <c r="F302" s="115"/>
      <c r="G302" s="115"/>
      <c r="H302" s="115"/>
      <c r="I302" s="523"/>
      <c r="J302" s="523"/>
      <c r="K302" s="115"/>
      <c r="L302" s="524"/>
      <c r="M302" s="524"/>
      <c r="N302" s="524"/>
      <c r="O302" s="524"/>
      <c r="P302" s="524"/>
      <c r="Q302" s="524"/>
      <c r="R302" s="524"/>
      <c r="S302" s="525"/>
      <c r="T302" s="526"/>
      <c r="U302" s="115"/>
      <c r="V302" s="526"/>
      <c r="W302" s="115"/>
      <c r="X302" s="115"/>
      <c r="Y302" s="115"/>
      <c r="Z302" s="527"/>
      <c r="AA302" s="527"/>
      <c r="AB302" s="15"/>
      <c r="AC302" s="88"/>
      <c r="AD302" s="115"/>
      <c r="AE302" s="115"/>
      <c r="AF302" s="115"/>
      <c r="AG302" s="115"/>
      <c r="AH302" s="115"/>
      <c r="AI302" s="115"/>
      <c r="AJ302" s="115"/>
      <c r="AK302" s="115"/>
      <c r="AL302" s="115"/>
      <c r="AM302" s="115"/>
      <c r="AN302" s="115"/>
      <c r="AO302" s="115"/>
      <c r="AP302" s="115"/>
      <c r="AQ302" s="115"/>
      <c r="AR302" s="115"/>
      <c r="AS302" s="115"/>
      <c r="AT302" s="115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115"/>
      <c r="BE302" s="115"/>
      <c r="BF302" s="115"/>
      <c r="BG302" s="115"/>
      <c r="BH302" s="115"/>
      <c r="BI302" s="115"/>
      <c r="BJ302" s="115"/>
      <c r="BK302" s="526"/>
      <c r="BL302" s="526"/>
      <c r="BM302" s="526"/>
      <c r="BN302" s="526"/>
      <c r="BO302" s="526"/>
      <c r="BP302" s="526"/>
      <c r="BQ302" s="526"/>
      <c r="BR302" s="526"/>
      <c r="BS302" s="526"/>
      <c r="BT302" s="526"/>
      <c r="BU302" s="526"/>
      <c r="BV302" s="526"/>
      <c r="BW302" s="526"/>
      <c r="BX302" s="526"/>
      <c r="BY302" s="526"/>
      <c r="BZ302" s="526"/>
      <c r="CA302" s="526"/>
      <c r="CB302" s="526"/>
      <c r="CC302" s="526"/>
      <c r="CD302" s="526"/>
      <c r="CE302" s="526"/>
      <c r="CF302" s="526"/>
      <c r="CG302" s="526"/>
      <c r="CH302" s="526"/>
      <c r="CI302" s="526"/>
      <c r="CJ302" s="526"/>
      <c r="CK302" s="526"/>
      <c r="CL302" s="526"/>
      <c r="CM302" s="526"/>
      <c r="CN302" s="526"/>
      <c r="CO302" s="526"/>
      <c r="CP302" s="15"/>
      <c r="CQ302" s="15"/>
      <c r="CR302" s="15"/>
      <c r="CS302" s="15"/>
      <c r="CT302" s="88"/>
      <c r="CU302" s="88"/>
      <c r="CV302" s="88"/>
      <c r="CW302" s="15"/>
      <c r="CX302" s="15"/>
      <c r="CY302" s="88"/>
      <c r="CZ302" s="88"/>
      <c r="DA302" s="88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88"/>
      <c r="EQ302" s="88"/>
      <c r="ER302" s="88"/>
      <c r="ES302" s="88"/>
      <c r="ET302" s="88"/>
      <c r="EU302" s="88"/>
      <c r="EV302" s="88"/>
      <c r="EW302" s="88"/>
      <c r="EX302" s="88"/>
      <c r="EY302" s="88"/>
      <c r="EZ302" s="88"/>
      <c r="FA302" s="88"/>
      <c r="FB302" s="15"/>
      <c r="FC302" s="15"/>
      <c r="FD302" s="15"/>
      <c r="FE302" s="15"/>
      <c r="FF302" s="15"/>
      <c r="FG302" s="15"/>
      <c r="FH302" s="15"/>
      <c r="FI302" s="15"/>
      <c r="FJ302" s="15"/>
    </row>
    <row r="303" spans="2:166" ht="15" customHeight="1" x14ac:dyDescent="0.25">
      <c r="B303" s="88"/>
      <c r="C303" s="88"/>
      <c r="D303" s="115"/>
      <c r="E303" s="115"/>
      <c r="F303" s="115"/>
      <c r="G303" s="115"/>
      <c r="H303" s="115"/>
      <c r="I303" s="523"/>
      <c r="J303" s="523"/>
      <c r="K303" s="115"/>
      <c r="L303" s="524"/>
      <c r="M303" s="524"/>
      <c r="N303" s="524"/>
      <c r="O303" s="524"/>
      <c r="P303" s="524"/>
      <c r="Q303" s="524"/>
      <c r="R303" s="524"/>
      <c r="S303" s="525"/>
      <c r="T303" s="526"/>
      <c r="U303" s="115"/>
      <c r="V303" s="526"/>
      <c r="W303" s="115"/>
      <c r="X303" s="115"/>
      <c r="Y303" s="115"/>
      <c r="Z303" s="527"/>
      <c r="AA303" s="527"/>
      <c r="AB303" s="15"/>
      <c r="AC303" s="88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15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/>
      <c r="BE303" s="115"/>
      <c r="BF303" s="115"/>
      <c r="BG303" s="115"/>
      <c r="BH303" s="115"/>
      <c r="BI303" s="115"/>
      <c r="BJ303" s="115"/>
      <c r="BK303" s="526"/>
      <c r="BL303" s="526"/>
      <c r="BM303" s="526"/>
      <c r="BN303" s="526"/>
      <c r="BO303" s="526"/>
      <c r="BP303" s="526"/>
      <c r="BQ303" s="526"/>
      <c r="BR303" s="526"/>
      <c r="BS303" s="526"/>
      <c r="BT303" s="526"/>
      <c r="BU303" s="526"/>
      <c r="BV303" s="526"/>
      <c r="BW303" s="526"/>
      <c r="BX303" s="526"/>
      <c r="BY303" s="526"/>
      <c r="BZ303" s="526"/>
      <c r="CA303" s="526"/>
      <c r="CB303" s="526"/>
      <c r="CC303" s="526"/>
      <c r="CD303" s="526"/>
      <c r="CE303" s="526"/>
      <c r="CF303" s="526"/>
      <c r="CG303" s="526"/>
      <c r="CH303" s="526"/>
      <c r="CI303" s="526"/>
      <c r="CJ303" s="526"/>
      <c r="CK303" s="526"/>
      <c r="CL303" s="526"/>
      <c r="CM303" s="526"/>
      <c r="CN303" s="526"/>
      <c r="CO303" s="526"/>
      <c r="CP303" s="15"/>
      <c r="CQ303" s="15"/>
      <c r="CR303" s="15"/>
      <c r="CS303" s="15"/>
      <c r="CT303" s="88"/>
      <c r="CU303" s="88"/>
      <c r="CV303" s="88"/>
      <c r="CW303" s="15"/>
      <c r="CX303" s="15"/>
      <c r="CY303" s="88"/>
      <c r="CZ303" s="88"/>
      <c r="DA303" s="88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88"/>
      <c r="EQ303" s="88"/>
      <c r="ER303" s="88"/>
      <c r="ES303" s="88"/>
      <c r="ET303" s="88"/>
      <c r="EU303" s="88"/>
      <c r="EV303" s="88"/>
      <c r="EW303" s="88"/>
      <c r="EX303" s="88"/>
      <c r="EY303" s="88"/>
      <c r="EZ303" s="88"/>
      <c r="FA303" s="88"/>
      <c r="FB303" s="15"/>
      <c r="FC303" s="15"/>
      <c r="FD303" s="15"/>
      <c r="FE303" s="15"/>
      <c r="FF303" s="15"/>
      <c r="FG303" s="15"/>
      <c r="FH303" s="15"/>
      <c r="FI303" s="15"/>
      <c r="FJ303" s="15"/>
    </row>
    <row r="304" spans="2:166" ht="15" customHeight="1" x14ac:dyDescent="0.25">
      <c r="B304" s="88"/>
      <c r="C304" s="88"/>
      <c r="D304" s="115"/>
      <c r="E304" s="115"/>
      <c r="F304" s="115"/>
      <c r="G304" s="115"/>
      <c r="H304" s="115"/>
      <c r="I304" s="523"/>
      <c r="J304" s="523"/>
      <c r="K304" s="115"/>
      <c r="L304" s="524"/>
      <c r="M304" s="524"/>
      <c r="N304" s="524"/>
      <c r="O304" s="524"/>
      <c r="P304" s="524"/>
      <c r="Q304" s="524"/>
      <c r="R304" s="524"/>
      <c r="S304" s="525"/>
      <c r="T304" s="526"/>
      <c r="U304" s="115"/>
      <c r="V304" s="526"/>
      <c r="W304" s="115"/>
      <c r="X304" s="115"/>
      <c r="Y304" s="115"/>
      <c r="Z304" s="527"/>
      <c r="AA304" s="527"/>
      <c r="AB304" s="15"/>
      <c r="AC304" s="88"/>
      <c r="AD304" s="115"/>
      <c r="AE304" s="115"/>
      <c r="AF304" s="115"/>
      <c r="AG304" s="115"/>
      <c r="AH304" s="115"/>
      <c r="AI304" s="115"/>
      <c r="AJ304" s="115"/>
      <c r="AK304" s="115"/>
      <c r="AL304" s="115"/>
      <c r="AM304" s="115"/>
      <c r="AN304" s="115"/>
      <c r="AO304" s="115"/>
      <c r="AP304" s="115"/>
      <c r="AQ304" s="115"/>
      <c r="AR304" s="115"/>
      <c r="AS304" s="115"/>
      <c r="AT304" s="115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115"/>
      <c r="BE304" s="115"/>
      <c r="BF304" s="115"/>
      <c r="BG304" s="115"/>
      <c r="BH304" s="115"/>
      <c r="BI304" s="115"/>
      <c r="BJ304" s="115"/>
      <c r="BK304" s="526"/>
      <c r="BL304" s="526"/>
      <c r="BM304" s="526"/>
      <c r="BN304" s="526"/>
      <c r="BO304" s="526"/>
      <c r="BP304" s="526"/>
      <c r="BQ304" s="526"/>
      <c r="BR304" s="526"/>
      <c r="BS304" s="526"/>
      <c r="BT304" s="526"/>
      <c r="BU304" s="526"/>
      <c r="BV304" s="526"/>
      <c r="BW304" s="526"/>
      <c r="BX304" s="526"/>
      <c r="BY304" s="526"/>
      <c r="BZ304" s="526"/>
      <c r="CA304" s="526"/>
      <c r="CB304" s="526"/>
      <c r="CC304" s="526"/>
      <c r="CD304" s="526"/>
      <c r="CE304" s="526"/>
      <c r="CF304" s="526"/>
      <c r="CG304" s="526"/>
      <c r="CH304" s="526"/>
      <c r="CI304" s="526"/>
      <c r="CJ304" s="526"/>
      <c r="CK304" s="526"/>
      <c r="CL304" s="526"/>
      <c r="CM304" s="526"/>
      <c r="CN304" s="526"/>
      <c r="CO304" s="526"/>
      <c r="CP304" s="15"/>
      <c r="CQ304" s="15"/>
      <c r="CR304" s="15"/>
      <c r="CS304" s="15"/>
      <c r="CT304" s="88"/>
      <c r="CU304" s="88"/>
      <c r="CV304" s="88"/>
      <c r="CW304" s="15"/>
      <c r="CX304" s="15"/>
      <c r="CY304" s="88"/>
      <c r="CZ304" s="88"/>
      <c r="DA304" s="88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88"/>
      <c r="EQ304" s="88"/>
      <c r="ER304" s="88"/>
      <c r="ES304" s="88"/>
      <c r="ET304" s="88"/>
      <c r="EU304" s="88"/>
      <c r="EV304" s="88"/>
      <c r="EW304" s="88"/>
      <c r="EX304" s="88"/>
      <c r="EY304" s="88"/>
      <c r="EZ304" s="88"/>
      <c r="FA304" s="88"/>
      <c r="FB304" s="15"/>
      <c r="FC304" s="15"/>
      <c r="FD304" s="15"/>
      <c r="FE304" s="15"/>
      <c r="FF304" s="15"/>
      <c r="FG304" s="15"/>
      <c r="FH304" s="15"/>
      <c r="FI304" s="15"/>
      <c r="FJ304" s="15"/>
    </row>
    <row r="305" spans="2:166" ht="15" customHeight="1" x14ac:dyDescent="0.25">
      <c r="B305" s="88"/>
      <c r="C305" s="88"/>
      <c r="D305" s="115"/>
      <c r="E305" s="115"/>
      <c r="F305" s="115"/>
      <c r="G305" s="115"/>
      <c r="H305" s="115"/>
      <c r="I305" s="523"/>
      <c r="J305" s="523"/>
      <c r="K305" s="115"/>
      <c r="L305" s="524"/>
      <c r="M305" s="524"/>
      <c r="N305" s="524"/>
      <c r="O305" s="524"/>
      <c r="P305" s="524"/>
      <c r="Q305" s="524"/>
      <c r="R305" s="524"/>
      <c r="S305" s="525"/>
      <c r="T305" s="526"/>
      <c r="U305" s="115"/>
      <c r="V305" s="526"/>
      <c r="W305" s="115"/>
      <c r="X305" s="115"/>
      <c r="Y305" s="115"/>
      <c r="Z305" s="527"/>
      <c r="AA305" s="527"/>
      <c r="AB305" s="15"/>
      <c r="AC305" s="88"/>
      <c r="AD305" s="115"/>
      <c r="AE305" s="115"/>
      <c r="AF305" s="115"/>
      <c r="AG305" s="115"/>
      <c r="AH305" s="115"/>
      <c r="AI305" s="115"/>
      <c r="AJ305" s="115"/>
      <c r="AK305" s="115"/>
      <c r="AL305" s="115"/>
      <c r="AM305" s="115"/>
      <c r="AN305" s="115"/>
      <c r="AO305" s="115"/>
      <c r="AP305" s="115"/>
      <c r="AQ305" s="115"/>
      <c r="AR305" s="115"/>
      <c r="AS305" s="115"/>
      <c r="AT305" s="115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115"/>
      <c r="BE305" s="115"/>
      <c r="BF305" s="115"/>
      <c r="BG305" s="115"/>
      <c r="BH305" s="115"/>
      <c r="BI305" s="115"/>
      <c r="BJ305" s="115"/>
      <c r="BK305" s="526"/>
      <c r="BL305" s="526"/>
      <c r="BM305" s="526"/>
      <c r="BN305" s="526"/>
      <c r="BO305" s="526"/>
      <c r="BP305" s="526"/>
      <c r="BQ305" s="526"/>
      <c r="BR305" s="526"/>
      <c r="BS305" s="526"/>
      <c r="BT305" s="526"/>
      <c r="BU305" s="526"/>
      <c r="BV305" s="526"/>
      <c r="BW305" s="526"/>
      <c r="BX305" s="526"/>
      <c r="BY305" s="526"/>
      <c r="BZ305" s="526"/>
      <c r="CA305" s="526"/>
      <c r="CB305" s="526"/>
      <c r="CC305" s="526"/>
      <c r="CD305" s="526"/>
      <c r="CE305" s="526"/>
      <c r="CF305" s="526"/>
      <c r="CG305" s="526"/>
      <c r="CH305" s="526"/>
      <c r="CI305" s="526"/>
      <c r="CJ305" s="526"/>
      <c r="CK305" s="526"/>
      <c r="CL305" s="526"/>
      <c r="CM305" s="526"/>
      <c r="CN305" s="526"/>
      <c r="CO305" s="526"/>
      <c r="CP305" s="15"/>
      <c r="CQ305" s="15"/>
      <c r="CR305" s="15"/>
      <c r="CS305" s="15"/>
      <c r="CT305" s="88"/>
      <c r="CU305" s="88"/>
      <c r="CV305" s="88"/>
      <c r="CW305" s="15"/>
      <c r="CX305" s="15"/>
      <c r="CY305" s="88"/>
      <c r="CZ305" s="88"/>
      <c r="DA305" s="88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88"/>
      <c r="EQ305" s="88"/>
      <c r="ER305" s="88"/>
      <c r="ES305" s="88"/>
      <c r="ET305" s="88"/>
      <c r="EU305" s="88"/>
      <c r="EV305" s="88"/>
      <c r="EW305" s="88"/>
      <c r="EX305" s="88"/>
      <c r="EY305" s="88"/>
      <c r="EZ305" s="88"/>
      <c r="FA305" s="88"/>
      <c r="FB305" s="15"/>
      <c r="FC305" s="15"/>
      <c r="FD305" s="15"/>
      <c r="FE305" s="15"/>
      <c r="FF305" s="15"/>
      <c r="FG305" s="15"/>
      <c r="FH305" s="15"/>
      <c r="FI305" s="15"/>
      <c r="FJ305" s="15"/>
    </row>
    <row r="306" spans="2:166" ht="15" customHeight="1" x14ac:dyDescent="0.25">
      <c r="B306" s="88"/>
      <c r="C306" s="88"/>
      <c r="D306" s="115"/>
      <c r="E306" s="115"/>
      <c r="F306" s="115"/>
      <c r="G306" s="115"/>
      <c r="H306" s="115"/>
      <c r="I306" s="523"/>
      <c r="J306" s="523"/>
      <c r="K306" s="115"/>
      <c r="L306" s="524"/>
      <c r="M306" s="524"/>
      <c r="N306" s="524"/>
      <c r="O306" s="524"/>
      <c r="P306" s="524"/>
      <c r="Q306" s="524"/>
      <c r="R306" s="524"/>
      <c r="S306" s="525"/>
      <c r="T306" s="526"/>
      <c r="U306" s="115"/>
      <c r="V306" s="526"/>
      <c r="W306" s="115"/>
      <c r="X306" s="115"/>
      <c r="Y306" s="115"/>
      <c r="Z306" s="527"/>
      <c r="AA306" s="527"/>
      <c r="AB306" s="15"/>
      <c r="AC306" s="88"/>
      <c r="AD306" s="115"/>
      <c r="AE306" s="115"/>
      <c r="AF306" s="115"/>
      <c r="AG306" s="115"/>
      <c r="AH306" s="115"/>
      <c r="AI306" s="115"/>
      <c r="AJ306" s="115"/>
      <c r="AK306" s="115"/>
      <c r="AL306" s="115"/>
      <c r="AM306" s="115"/>
      <c r="AN306" s="115"/>
      <c r="AO306" s="115"/>
      <c r="AP306" s="115"/>
      <c r="AQ306" s="115"/>
      <c r="AR306" s="115"/>
      <c r="AS306" s="115"/>
      <c r="AT306" s="115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115"/>
      <c r="BE306" s="115"/>
      <c r="BF306" s="115"/>
      <c r="BG306" s="115"/>
      <c r="BH306" s="115"/>
      <c r="BI306" s="115"/>
      <c r="BJ306" s="115"/>
      <c r="BK306" s="526"/>
      <c r="BL306" s="526"/>
      <c r="BM306" s="526"/>
      <c r="BN306" s="526"/>
      <c r="BO306" s="526"/>
      <c r="BP306" s="526"/>
      <c r="BQ306" s="526"/>
      <c r="BR306" s="526"/>
      <c r="BS306" s="526"/>
      <c r="BT306" s="526"/>
      <c r="BU306" s="526"/>
      <c r="BV306" s="526"/>
      <c r="BW306" s="526"/>
      <c r="BX306" s="526"/>
      <c r="BY306" s="526"/>
      <c r="BZ306" s="526"/>
      <c r="CA306" s="526"/>
      <c r="CB306" s="526"/>
      <c r="CC306" s="526"/>
      <c r="CD306" s="526"/>
      <c r="CE306" s="526"/>
      <c r="CF306" s="526"/>
      <c r="CG306" s="526"/>
      <c r="CH306" s="526"/>
      <c r="CI306" s="526"/>
      <c r="CJ306" s="526"/>
      <c r="CK306" s="526"/>
      <c r="CL306" s="526"/>
      <c r="CM306" s="526"/>
      <c r="CN306" s="526"/>
      <c r="CO306" s="526"/>
      <c r="CP306" s="15"/>
      <c r="CQ306" s="15"/>
      <c r="CR306" s="15"/>
      <c r="CS306" s="15"/>
      <c r="CT306" s="88"/>
      <c r="CU306" s="88"/>
      <c r="CV306" s="88"/>
      <c r="CW306" s="15"/>
      <c r="CX306" s="15"/>
      <c r="CY306" s="88"/>
      <c r="CZ306" s="88"/>
      <c r="DA306" s="88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88"/>
      <c r="EQ306" s="88"/>
      <c r="ER306" s="88"/>
      <c r="ES306" s="88"/>
      <c r="ET306" s="88"/>
      <c r="EU306" s="88"/>
      <c r="EV306" s="88"/>
      <c r="EW306" s="88"/>
      <c r="EX306" s="88"/>
      <c r="EY306" s="88"/>
      <c r="EZ306" s="88"/>
      <c r="FA306" s="88"/>
      <c r="FB306" s="15"/>
      <c r="FC306" s="15"/>
      <c r="FD306" s="15"/>
      <c r="FE306" s="15"/>
      <c r="FF306" s="15"/>
      <c r="FG306" s="15"/>
      <c r="FH306" s="15"/>
      <c r="FI306" s="15"/>
      <c r="FJ306" s="15"/>
    </row>
    <row r="307" spans="2:166" ht="15" customHeight="1" x14ac:dyDescent="0.25">
      <c r="B307" s="88"/>
      <c r="C307" s="88"/>
      <c r="D307" s="115"/>
      <c r="E307" s="115"/>
      <c r="F307" s="115"/>
      <c r="G307" s="115"/>
      <c r="H307" s="115"/>
      <c r="I307" s="523"/>
      <c r="J307" s="523"/>
      <c r="K307" s="115"/>
      <c r="L307" s="524"/>
      <c r="M307" s="524"/>
      <c r="N307" s="524"/>
      <c r="O307" s="524"/>
      <c r="P307" s="524"/>
      <c r="Q307" s="524"/>
      <c r="R307" s="524"/>
      <c r="S307" s="525"/>
      <c r="T307" s="526"/>
      <c r="U307" s="115"/>
      <c r="V307" s="526"/>
      <c r="W307" s="115"/>
      <c r="X307" s="115"/>
      <c r="Y307" s="115"/>
      <c r="Z307" s="527"/>
      <c r="AA307" s="527"/>
      <c r="AB307" s="15"/>
      <c r="AC307" s="88"/>
      <c r="AD307" s="115"/>
      <c r="AE307" s="115"/>
      <c r="AF307" s="115"/>
      <c r="AG307" s="115"/>
      <c r="AH307" s="115"/>
      <c r="AI307" s="115"/>
      <c r="AJ307" s="115"/>
      <c r="AK307" s="115"/>
      <c r="AL307" s="115"/>
      <c r="AM307" s="115"/>
      <c r="AN307" s="115"/>
      <c r="AO307" s="115"/>
      <c r="AP307" s="115"/>
      <c r="AQ307" s="115"/>
      <c r="AR307" s="115"/>
      <c r="AS307" s="115"/>
      <c r="AT307" s="115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115"/>
      <c r="BE307" s="115"/>
      <c r="BF307" s="115"/>
      <c r="BG307" s="115"/>
      <c r="BH307" s="115"/>
      <c r="BI307" s="115"/>
      <c r="BJ307" s="115"/>
      <c r="BK307" s="526"/>
      <c r="BL307" s="526"/>
      <c r="BM307" s="526"/>
      <c r="BN307" s="526"/>
      <c r="BO307" s="526"/>
      <c r="BP307" s="526"/>
      <c r="BQ307" s="526"/>
      <c r="BR307" s="526"/>
      <c r="BS307" s="526"/>
      <c r="BT307" s="526"/>
      <c r="BU307" s="526"/>
      <c r="BV307" s="526"/>
      <c r="BW307" s="526"/>
      <c r="BX307" s="526"/>
      <c r="BY307" s="526"/>
      <c r="BZ307" s="526"/>
      <c r="CA307" s="526"/>
      <c r="CB307" s="526"/>
      <c r="CC307" s="526"/>
      <c r="CD307" s="526"/>
      <c r="CE307" s="526"/>
      <c r="CF307" s="526"/>
      <c r="CG307" s="526"/>
      <c r="CH307" s="526"/>
      <c r="CI307" s="526"/>
      <c r="CJ307" s="526"/>
      <c r="CK307" s="526"/>
      <c r="CL307" s="526"/>
      <c r="CM307" s="526"/>
      <c r="CN307" s="526"/>
      <c r="CO307" s="526"/>
      <c r="CP307" s="15"/>
      <c r="CQ307" s="15"/>
      <c r="CR307" s="15"/>
      <c r="CS307" s="15"/>
      <c r="CT307" s="88"/>
      <c r="CU307" s="88"/>
      <c r="CV307" s="88"/>
      <c r="CW307" s="15"/>
      <c r="CX307" s="15"/>
      <c r="CY307" s="88"/>
      <c r="CZ307" s="88"/>
      <c r="DA307" s="88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88"/>
      <c r="EQ307" s="88"/>
      <c r="ER307" s="88"/>
      <c r="ES307" s="88"/>
      <c r="ET307" s="88"/>
      <c r="EU307" s="88"/>
      <c r="EV307" s="88"/>
      <c r="EW307" s="88"/>
      <c r="EX307" s="88"/>
      <c r="EY307" s="88"/>
      <c r="EZ307" s="88"/>
      <c r="FA307" s="88"/>
      <c r="FB307" s="15"/>
      <c r="FC307" s="15"/>
      <c r="FD307" s="15"/>
      <c r="FE307" s="15"/>
      <c r="FF307" s="15"/>
      <c r="FG307" s="15"/>
      <c r="FH307" s="15"/>
      <c r="FI307" s="15"/>
      <c r="FJ307" s="15"/>
    </row>
    <row r="308" spans="2:166" ht="15" customHeight="1" x14ac:dyDescent="0.25">
      <c r="B308" s="88"/>
      <c r="C308" s="88"/>
      <c r="D308" s="115"/>
      <c r="E308" s="115"/>
      <c r="F308" s="115"/>
      <c r="G308" s="115"/>
      <c r="H308" s="115"/>
      <c r="I308" s="523"/>
      <c r="J308" s="523"/>
      <c r="K308" s="115"/>
      <c r="L308" s="524"/>
      <c r="M308" s="524"/>
      <c r="N308" s="524"/>
      <c r="O308" s="524"/>
      <c r="P308" s="524"/>
      <c r="Q308" s="524"/>
      <c r="R308" s="524"/>
      <c r="S308" s="525"/>
      <c r="T308" s="526"/>
      <c r="U308" s="115"/>
      <c r="V308" s="526"/>
      <c r="W308" s="115"/>
      <c r="X308" s="115"/>
      <c r="Y308" s="115"/>
      <c r="Z308" s="527"/>
      <c r="AA308" s="527"/>
      <c r="AB308" s="15"/>
      <c r="AC308" s="88"/>
      <c r="AD308" s="115"/>
      <c r="AE308" s="115"/>
      <c r="AF308" s="115"/>
      <c r="AG308" s="115"/>
      <c r="AH308" s="115"/>
      <c r="AI308" s="115"/>
      <c r="AJ308" s="115"/>
      <c r="AK308" s="115"/>
      <c r="AL308" s="115"/>
      <c r="AM308" s="115"/>
      <c r="AN308" s="115"/>
      <c r="AO308" s="115"/>
      <c r="AP308" s="115"/>
      <c r="AQ308" s="115"/>
      <c r="AR308" s="115"/>
      <c r="AS308" s="115"/>
      <c r="AT308" s="115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115"/>
      <c r="BE308" s="115"/>
      <c r="BF308" s="115"/>
      <c r="BG308" s="115"/>
      <c r="BH308" s="115"/>
      <c r="BI308" s="115"/>
      <c r="BJ308" s="115"/>
      <c r="BK308" s="526"/>
      <c r="BL308" s="526"/>
      <c r="BM308" s="526"/>
      <c r="BN308" s="526"/>
      <c r="BO308" s="526"/>
      <c r="BP308" s="526"/>
      <c r="BQ308" s="526"/>
      <c r="BR308" s="526"/>
      <c r="BS308" s="526"/>
      <c r="BT308" s="526"/>
      <c r="BU308" s="526"/>
      <c r="BV308" s="526"/>
      <c r="BW308" s="526"/>
      <c r="BX308" s="526"/>
      <c r="BY308" s="526"/>
      <c r="BZ308" s="526"/>
      <c r="CA308" s="526"/>
      <c r="CB308" s="526"/>
      <c r="CC308" s="526"/>
      <c r="CD308" s="526"/>
      <c r="CE308" s="526"/>
      <c r="CF308" s="526"/>
      <c r="CG308" s="526"/>
      <c r="CH308" s="526"/>
      <c r="CI308" s="526"/>
      <c r="CJ308" s="526"/>
      <c r="CK308" s="526"/>
      <c r="CL308" s="526"/>
      <c r="CM308" s="526"/>
      <c r="CN308" s="526"/>
      <c r="CO308" s="526"/>
      <c r="CP308" s="15"/>
      <c r="CQ308" s="15"/>
      <c r="CR308" s="15"/>
      <c r="CS308" s="15"/>
      <c r="CT308" s="88"/>
      <c r="CU308" s="88"/>
      <c r="CV308" s="88"/>
      <c r="CW308" s="15"/>
      <c r="CX308" s="15"/>
      <c r="CY308" s="88"/>
      <c r="CZ308" s="88"/>
      <c r="DA308" s="88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88"/>
      <c r="EQ308" s="88"/>
      <c r="ER308" s="88"/>
      <c r="ES308" s="88"/>
      <c r="ET308" s="88"/>
      <c r="EU308" s="88"/>
      <c r="EV308" s="88"/>
      <c r="EW308" s="88"/>
      <c r="EX308" s="88"/>
      <c r="EY308" s="88"/>
      <c r="EZ308" s="88"/>
      <c r="FA308" s="88"/>
      <c r="FB308" s="15"/>
      <c r="FC308" s="15"/>
      <c r="FD308" s="15"/>
      <c r="FE308" s="15"/>
      <c r="FF308" s="15"/>
      <c r="FG308" s="15"/>
      <c r="FH308" s="15"/>
      <c r="FI308" s="15"/>
      <c r="FJ308" s="15"/>
    </row>
    <row r="309" spans="2:166" ht="15" customHeight="1" x14ac:dyDescent="0.25">
      <c r="B309" s="88"/>
      <c r="C309" s="88"/>
      <c r="D309" s="115"/>
      <c r="E309" s="115"/>
      <c r="F309" s="115"/>
      <c r="G309" s="115"/>
      <c r="H309" s="115"/>
      <c r="I309" s="523"/>
      <c r="J309" s="523"/>
      <c r="K309" s="115"/>
      <c r="L309" s="524"/>
      <c r="M309" s="524"/>
      <c r="N309" s="524"/>
      <c r="O309" s="524"/>
      <c r="P309" s="524"/>
      <c r="Q309" s="524"/>
      <c r="R309" s="524"/>
      <c r="S309" s="525"/>
      <c r="T309" s="526"/>
      <c r="U309" s="115"/>
      <c r="V309" s="526"/>
      <c r="W309" s="115"/>
      <c r="X309" s="115"/>
      <c r="Y309" s="115"/>
      <c r="Z309" s="527"/>
      <c r="AA309" s="527"/>
      <c r="AB309" s="15"/>
      <c r="AC309" s="88"/>
      <c r="AD309" s="115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  <c r="AQ309" s="115"/>
      <c r="AR309" s="115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  <c r="BE309" s="115"/>
      <c r="BF309" s="115"/>
      <c r="BG309" s="115"/>
      <c r="BH309" s="115"/>
      <c r="BI309" s="115"/>
      <c r="BJ309" s="115"/>
      <c r="BK309" s="526"/>
      <c r="BL309" s="526"/>
      <c r="BM309" s="526"/>
      <c r="BN309" s="526"/>
      <c r="BO309" s="526"/>
      <c r="BP309" s="526"/>
      <c r="BQ309" s="526"/>
      <c r="BR309" s="526"/>
      <c r="BS309" s="526"/>
      <c r="BT309" s="526"/>
      <c r="BU309" s="526"/>
      <c r="BV309" s="526"/>
      <c r="BW309" s="526"/>
      <c r="BX309" s="526"/>
      <c r="BY309" s="526"/>
      <c r="BZ309" s="526"/>
      <c r="CA309" s="526"/>
      <c r="CB309" s="526"/>
      <c r="CC309" s="526"/>
      <c r="CD309" s="526"/>
      <c r="CE309" s="526"/>
      <c r="CF309" s="526"/>
      <c r="CG309" s="526"/>
      <c r="CH309" s="526"/>
      <c r="CI309" s="526"/>
      <c r="CJ309" s="526"/>
      <c r="CK309" s="526"/>
      <c r="CL309" s="526"/>
      <c r="CM309" s="526"/>
      <c r="CN309" s="526"/>
      <c r="CO309" s="526"/>
      <c r="CP309" s="15"/>
      <c r="CQ309" s="15"/>
      <c r="CR309" s="15"/>
      <c r="CS309" s="15"/>
      <c r="CT309" s="88"/>
      <c r="CU309" s="88"/>
      <c r="CV309" s="88"/>
      <c r="CW309" s="15"/>
      <c r="CX309" s="15"/>
      <c r="CY309" s="88"/>
      <c r="CZ309" s="88"/>
      <c r="DA309" s="88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88"/>
      <c r="EQ309" s="88"/>
      <c r="ER309" s="88"/>
      <c r="ES309" s="88"/>
      <c r="ET309" s="88"/>
      <c r="EU309" s="88"/>
      <c r="EV309" s="88"/>
      <c r="EW309" s="88"/>
      <c r="EX309" s="88"/>
      <c r="EY309" s="88"/>
      <c r="EZ309" s="88"/>
      <c r="FA309" s="88"/>
      <c r="FB309" s="15"/>
      <c r="FC309" s="15"/>
      <c r="FD309" s="15"/>
      <c r="FE309" s="15"/>
      <c r="FF309" s="15"/>
      <c r="FG309" s="15"/>
      <c r="FH309" s="15"/>
      <c r="FI309" s="15"/>
      <c r="FJ309" s="15"/>
    </row>
    <row r="310" spans="2:166" ht="15" customHeight="1" x14ac:dyDescent="0.25">
      <c r="B310" s="88"/>
      <c r="C310" s="88"/>
      <c r="D310" s="115"/>
      <c r="E310" s="115"/>
      <c r="F310" s="115"/>
      <c r="G310" s="115"/>
      <c r="H310" s="115"/>
      <c r="I310" s="523"/>
      <c r="J310" s="523"/>
      <c r="K310" s="115"/>
      <c r="L310" s="524"/>
      <c r="M310" s="524"/>
      <c r="N310" s="524"/>
      <c r="O310" s="524"/>
      <c r="P310" s="524"/>
      <c r="Q310" s="524"/>
      <c r="R310" s="524"/>
      <c r="S310" s="525"/>
      <c r="T310" s="526"/>
      <c r="U310" s="115"/>
      <c r="V310" s="526"/>
      <c r="W310" s="115"/>
      <c r="X310" s="115"/>
      <c r="Y310" s="115"/>
      <c r="Z310" s="527"/>
      <c r="AA310" s="527"/>
      <c r="AB310" s="15"/>
      <c r="AC310" s="88"/>
      <c r="AD310" s="115"/>
      <c r="AE310" s="115"/>
      <c r="AF310" s="115"/>
      <c r="AG310" s="115"/>
      <c r="AH310" s="115"/>
      <c r="AI310" s="115"/>
      <c r="AJ310" s="115"/>
      <c r="AK310" s="115"/>
      <c r="AL310" s="115"/>
      <c r="AM310" s="115"/>
      <c r="AN310" s="115"/>
      <c r="AO310" s="115"/>
      <c r="AP310" s="115"/>
      <c r="AQ310" s="115"/>
      <c r="AR310" s="115"/>
      <c r="AS310" s="115"/>
      <c r="AT310" s="115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115"/>
      <c r="BE310" s="115"/>
      <c r="BF310" s="115"/>
      <c r="BG310" s="115"/>
      <c r="BH310" s="115"/>
      <c r="BI310" s="115"/>
      <c r="BJ310" s="115"/>
      <c r="BK310" s="526"/>
      <c r="BL310" s="526"/>
      <c r="BM310" s="526"/>
      <c r="BN310" s="526"/>
      <c r="BO310" s="526"/>
      <c r="BP310" s="526"/>
      <c r="BQ310" s="526"/>
      <c r="BR310" s="526"/>
      <c r="BS310" s="526"/>
      <c r="BT310" s="526"/>
      <c r="BU310" s="526"/>
      <c r="BV310" s="526"/>
      <c r="BW310" s="526"/>
      <c r="BX310" s="526"/>
      <c r="BY310" s="526"/>
      <c r="BZ310" s="526"/>
      <c r="CA310" s="526"/>
      <c r="CB310" s="526"/>
      <c r="CC310" s="526"/>
      <c r="CD310" s="526"/>
      <c r="CE310" s="526"/>
      <c r="CF310" s="526"/>
      <c r="CG310" s="526"/>
      <c r="CH310" s="526"/>
      <c r="CI310" s="526"/>
      <c r="CJ310" s="526"/>
      <c r="CK310" s="526"/>
      <c r="CL310" s="526"/>
      <c r="CM310" s="526"/>
      <c r="CN310" s="526"/>
      <c r="CO310" s="526"/>
      <c r="CP310" s="15"/>
      <c r="CQ310" s="15"/>
      <c r="CR310" s="15"/>
      <c r="CS310" s="15"/>
      <c r="CT310" s="88"/>
      <c r="CU310" s="88"/>
      <c r="CV310" s="88"/>
      <c r="CW310" s="15"/>
      <c r="CX310" s="15"/>
      <c r="CY310" s="88"/>
      <c r="CZ310" s="88"/>
      <c r="DA310" s="88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88"/>
      <c r="EQ310" s="88"/>
      <c r="ER310" s="88"/>
      <c r="ES310" s="88"/>
      <c r="ET310" s="88"/>
      <c r="EU310" s="88"/>
      <c r="EV310" s="88"/>
      <c r="EW310" s="88"/>
      <c r="EX310" s="88"/>
      <c r="EY310" s="88"/>
      <c r="EZ310" s="88"/>
      <c r="FA310" s="88"/>
      <c r="FB310" s="15"/>
      <c r="FC310" s="15"/>
      <c r="FD310" s="15"/>
      <c r="FE310" s="15"/>
      <c r="FF310" s="15"/>
      <c r="FG310" s="15"/>
      <c r="FH310" s="15"/>
      <c r="FI310" s="15"/>
      <c r="FJ310" s="15"/>
    </row>
    <row r="311" spans="2:166" ht="15" customHeight="1" x14ac:dyDescent="0.25">
      <c r="B311" s="88"/>
      <c r="C311" s="88"/>
      <c r="D311" s="115"/>
      <c r="E311" s="115"/>
      <c r="F311" s="115"/>
      <c r="G311" s="115"/>
      <c r="H311" s="115"/>
      <c r="I311" s="523"/>
      <c r="J311" s="523"/>
      <c r="K311" s="115"/>
      <c r="L311" s="524"/>
      <c r="M311" s="524"/>
      <c r="N311" s="524"/>
      <c r="O311" s="524"/>
      <c r="P311" s="524"/>
      <c r="Q311" s="524"/>
      <c r="R311" s="524"/>
      <c r="S311" s="525"/>
      <c r="T311" s="526"/>
      <c r="U311" s="115"/>
      <c r="V311" s="526"/>
      <c r="W311" s="115"/>
      <c r="X311" s="115"/>
      <c r="Y311" s="115"/>
      <c r="Z311" s="527"/>
      <c r="AA311" s="527"/>
      <c r="AB311" s="15"/>
      <c r="AC311" s="88"/>
      <c r="AD311" s="115"/>
      <c r="AE311" s="115"/>
      <c r="AF311" s="115"/>
      <c r="AG311" s="115"/>
      <c r="AH311" s="115"/>
      <c r="AI311" s="115"/>
      <c r="AJ311" s="115"/>
      <c r="AK311" s="115"/>
      <c r="AL311" s="115"/>
      <c r="AM311" s="115"/>
      <c r="AN311" s="115"/>
      <c r="AO311" s="115"/>
      <c r="AP311" s="115"/>
      <c r="AQ311" s="115"/>
      <c r="AR311" s="115"/>
      <c r="AS311" s="115"/>
      <c r="AT311" s="115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115"/>
      <c r="BE311" s="115"/>
      <c r="BF311" s="115"/>
      <c r="BG311" s="115"/>
      <c r="BH311" s="115"/>
      <c r="BI311" s="115"/>
      <c r="BJ311" s="115"/>
      <c r="BK311" s="526"/>
      <c r="BL311" s="526"/>
      <c r="BM311" s="526"/>
      <c r="BN311" s="526"/>
      <c r="BO311" s="526"/>
      <c r="BP311" s="526"/>
      <c r="BQ311" s="526"/>
      <c r="BR311" s="526"/>
      <c r="BS311" s="526"/>
      <c r="BT311" s="526"/>
      <c r="BU311" s="526"/>
      <c r="BV311" s="526"/>
      <c r="BW311" s="526"/>
      <c r="BX311" s="526"/>
      <c r="BY311" s="526"/>
      <c r="BZ311" s="526"/>
      <c r="CA311" s="526"/>
      <c r="CB311" s="526"/>
      <c r="CC311" s="526"/>
      <c r="CD311" s="526"/>
      <c r="CE311" s="526"/>
      <c r="CF311" s="526"/>
      <c r="CG311" s="526"/>
      <c r="CH311" s="526"/>
      <c r="CI311" s="526"/>
      <c r="CJ311" s="526"/>
      <c r="CK311" s="526"/>
      <c r="CL311" s="526"/>
      <c r="CM311" s="526"/>
      <c r="CN311" s="526"/>
      <c r="CO311" s="526"/>
      <c r="CP311" s="15"/>
      <c r="CQ311" s="15"/>
      <c r="CR311" s="15"/>
      <c r="CS311" s="15"/>
      <c r="CT311" s="88"/>
      <c r="CU311" s="88"/>
      <c r="CV311" s="88"/>
      <c r="CW311" s="15"/>
      <c r="CX311" s="15"/>
      <c r="CY311" s="88"/>
      <c r="CZ311" s="88"/>
      <c r="DA311" s="88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88"/>
      <c r="EQ311" s="88"/>
      <c r="ER311" s="88"/>
      <c r="ES311" s="88"/>
      <c r="ET311" s="88"/>
      <c r="EU311" s="88"/>
      <c r="EV311" s="88"/>
      <c r="EW311" s="88"/>
      <c r="EX311" s="88"/>
      <c r="EY311" s="88"/>
      <c r="EZ311" s="88"/>
      <c r="FA311" s="88"/>
      <c r="FB311" s="15"/>
      <c r="FC311" s="15"/>
      <c r="FD311" s="15"/>
      <c r="FE311" s="15"/>
      <c r="FF311" s="15"/>
      <c r="FG311" s="15"/>
      <c r="FH311" s="15"/>
      <c r="FI311" s="15"/>
      <c r="FJ311" s="15"/>
    </row>
    <row r="312" spans="2:166" ht="15" customHeight="1" x14ac:dyDescent="0.25">
      <c r="B312" s="88"/>
      <c r="C312" s="88"/>
      <c r="D312" s="115"/>
      <c r="E312" s="115"/>
      <c r="F312" s="115"/>
      <c r="G312" s="115"/>
      <c r="H312" s="115"/>
      <c r="I312" s="523"/>
      <c r="J312" s="523"/>
      <c r="K312" s="115"/>
      <c r="L312" s="524"/>
      <c r="M312" s="524"/>
      <c r="N312" s="524"/>
      <c r="O312" s="524"/>
      <c r="P312" s="524"/>
      <c r="Q312" s="524"/>
      <c r="R312" s="524"/>
      <c r="S312" s="525"/>
      <c r="T312" s="526"/>
      <c r="U312" s="115"/>
      <c r="V312" s="526"/>
      <c r="W312" s="115"/>
      <c r="X312" s="115"/>
      <c r="Y312" s="115"/>
      <c r="Z312" s="527"/>
      <c r="AA312" s="527"/>
      <c r="AB312" s="15"/>
      <c r="AC312" s="88"/>
      <c r="AD312" s="115"/>
      <c r="AE312" s="115"/>
      <c r="AF312" s="115"/>
      <c r="AG312" s="115"/>
      <c r="AH312" s="115"/>
      <c r="AI312" s="115"/>
      <c r="AJ312" s="115"/>
      <c r="AK312" s="115"/>
      <c r="AL312" s="115"/>
      <c r="AM312" s="115"/>
      <c r="AN312" s="115"/>
      <c r="AO312" s="115"/>
      <c r="AP312" s="115"/>
      <c r="AQ312" s="115"/>
      <c r="AR312" s="115"/>
      <c r="AS312" s="115"/>
      <c r="AT312" s="115"/>
      <c r="AU312" s="115"/>
      <c r="AV312" s="115"/>
      <c r="AW312" s="115"/>
      <c r="AX312" s="115"/>
      <c r="AY312" s="115"/>
      <c r="AZ312" s="115"/>
      <c r="BA312" s="115"/>
      <c r="BB312" s="115"/>
      <c r="BC312" s="115"/>
      <c r="BD312" s="115"/>
      <c r="BE312" s="115"/>
      <c r="BF312" s="115"/>
      <c r="BG312" s="115"/>
      <c r="BH312" s="115"/>
      <c r="BI312" s="115"/>
      <c r="BJ312" s="115"/>
      <c r="BK312" s="526"/>
      <c r="BL312" s="526"/>
      <c r="BM312" s="526"/>
      <c r="BN312" s="526"/>
      <c r="BO312" s="526"/>
      <c r="BP312" s="526"/>
      <c r="BQ312" s="526"/>
      <c r="BR312" s="526"/>
      <c r="BS312" s="526"/>
      <c r="BT312" s="526"/>
      <c r="BU312" s="526"/>
      <c r="BV312" s="526"/>
      <c r="BW312" s="526"/>
      <c r="BX312" s="526"/>
      <c r="BY312" s="526"/>
      <c r="BZ312" s="526"/>
      <c r="CA312" s="526"/>
      <c r="CB312" s="526"/>
      <c r="CC312" s="526"/>
      <c r="CD312" s="526"/>
      <c r="CE312" s="526"/>
      <c r="CF312" s="526"/>
      <c r="CG312" s="526"/>
      <c r="CH312" s="526"/>
      <c r="CI312" s="526"/>
      <c r="CJ312" s="526"/>
      <c r="CK312" s="526"/>
      <c r="CL312" s="526"/>
      <c r="CM312" s="526"/>
      <c r="CN312" s="526"/>
      <c r="CO312" s="526"/>
      <c r="CP312" s="15"/>
      <c r="CQ312" s="15"/>
      <c r="CR312" s="15"/>
      <c r="CS312" s="15"/>
      <c r="CT312" s="88"/>
      <c r="CU312" s="88"/>
      <c r="CV312" s="88"/>
      <c r="CW312" s="15"/>
      <c r="CX312" s="15"/>
      <c r="CY312" s="88"/>
      <c r="CZ312" s="88"/>
      <c r="DA312" s="88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88"/>
      <c r="EQ312" s="88"/>
      <c r="ER312" s="88"/>
      <c r="ES312" s="88"/>
      <c r="ET312" s="88"/>
      <c r="EU312" s="88"/>
      <c r="EV312" s="88"/>
      <c r="EW312" s="88"/>
      <c r="EX312" s="88"/>
      <c r="EY312" s="88"/>
      <c r="EZ312" s="88"/>
      <c r="FA312" s="88"/>
      <c r="FB312" s="15"/>
      <c r="FC312" s="15"/>
      <c r="FD312" s="15"/>
      <c r="FE312" s="15"/>
      <c r="FF312" s="15"/>
      <c r="FG312" s="15"/>
      <c r="FH312" s="15"/>
      <c r="FI312" s="15"/>
      <c r="FJ312" s="15"/>
    </row>
    <row r="313" spans="2:166" ht="15" customHeight="1" x14ac:dyDescent="0.25">
      <c r="B313" s="88"/>
      <c r="C313" s="88"/>
      <c r="D313" s="115"/>
      <c r="E313" s="115"/>
      <c r="F313" s="115"/>
      <c r="G313" s="115"/>
      <c r="H313" s="115"/>
      <c r="I313" s="523"/>
      <c r="J313" s="523"/>
      <c r="K313" s="115"/>
      <c r="L313" s="524"/>
      <c r="M313" s="524"/>
      <c r="N313" s="524"/>
      <c r="O313" s="524"/>
      <c r="P313" s="524"/>
      <c r="Q313" s="524"/>
      <c r="R313" s="524"/>
      <c r="S313" s="525"/>
      <c r="T313" s="526"/>
      <c r="U313" s="115"/>
      <c r="V313" s="526"/>
      <c r="W313" s="115"/>
      <c r="X313" s="115"/>
      <c r="Y313" s="115"/>
      <c r="Z313" s="527"/>
      <c r="AA313" s="527"/>
      <c r="AB313" s="15"/>
      <c r="AC313" s="88"/>
      <c r="AD313" s="115"/>
      <c r="AE313" s="115"/>
      <c r="AF313" s="115"/>
      <c r="AG313" s="115"/>
      <c r="AH313" s="115"/>
      <c r="AI313" s="115"/>
      <c r="AJ313" s="115"/>
      <c r="AK313" s="115"/>
      <c r="AL313" s="115"/>
      <c r="AM313" s="115"/>
      <c r="AN313" s="115"/>
      <c r="AO313" s="115"/>
      <c r="AP313" s="115"/>
      <c r="AQ313" s="115"/>
      <c r="AR313" s="115"/>
      <c r="AS313" s="115"/>
      <c r="AT313" s="115"/>
      <c r="AU313" s="115"/>
      <c r="AV313" s="115"/>
      <c r="AW313" s="115"/>
      <c r="AX313" s="115"/>
      <c r="AY313" s="115"/>
      <c r="AZ313" s="115"/>
      <c r="BA313" s="115"/>
      <c r="BB313" s="115"/>
      <c r="BC313" s="115"/>
      <c r="BD313" s="115"/>
      <c r="BE313" s="115"/>
      <c r="BF313" s="115"/>
      <c r="BG313" s="115"/>
      <c r="BH313" s="115"/>
      <c r="BI313" s="115"/>
      <c r="BJ313" s="115"/>
      <c r="BK313" s="526"/>
      <c r="BL313" s="526"/>
      <c r="BM313" s="526"/>
      <c r="BN313" s="526"/>
      <c r="BO313" s="526"/>
      <c r="BP313" s="526"/>
      <c r="BQ313" s="526"/>
      <c r="BR313" s="526"/>
      <c r="BS313" s="526"/>
      <c r="BT313" s="526"/>
      <c r="BU313" s="526"/>
      <c r="BV313" s="526"/>
      <c r="BW313" s="526"/>
      <c r="BX313" s="526"/>
      <c r="BY313" s="526"/>
      <c r="BZ313" s="526"/>
      <c r="CA313" s="526"/>
      <c r="CB313" s="526"/>
      <c r="CC313" s="526"/>
      <c r="CD313" s="526"/>
      <c r="CE313" s="526"/>
      <c r="CF313" s="526"/>
      <c r="CG313" s="526"/>
      <c r="CH313" s="526"/>
      <c r="CI313" s="526"/>
      <c r="CJ313" s="526"/>
      <c r="CK313" s="526"/>
      <c r="CL313" s="526"/>
      <c r="CM313" s="526"/>
      <c r="CN313" s="526"/>
      <c r="CO313" s="526"/>
      <c r="CP313" s="15"/>
      <c r="CQ313" s="15"/>
      <c r="CR313" s="15"/>
      <c r="CS313" s="15"/>
      <c r="CT313" s="88"/>
      <c r="CU313" s="88"/>
      <c r="CV313" s="88"/>
      <c r="CW313" s="15"/>
      <c r="CX313" s="15"/>
      <c r="CY313" s="88"/>
      <c r="CZ313" s="88"/>
      <c r="DA313" s="88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88"/>
      <c r="EQ313" s="88"/>
      <c r="ER313" s="88"/>
      <c r="ES313" s="88"/>
      <c r="ET313" s="88"/>
      <c r="EU313" s="88"/>
      <c r="EV313" s="88"/>
      <c r="EW313" s="88"/>
      <c r="EX313" s="88"/>
      <c r="EY313" s="88"/>
      <c r="EZ313" s="88"/>
      <c r="FA313" s="88"/>
      <c r="FB313" s="15"/>
      <c r="FC313" s="15"/>
      <c r="FD313" s="15"/>
      <c r="FE313" s="15"/>
      <c r="FF313" s="15"/>
      <c r="FG313" s="15"/>
      <c r="FH313" s="15"/>
      <c r="FI313" s="15"/>
      <c r="FJ313" s="15"/>
    </row>
    <row r="314" spans="2:166" ht="15" customHeight="1" x14ac:dyDescent="0.25">
      <c r="B314" s="88"/>
      <c r="C314" s="88"/>
      <c r="D314" s="115"/>
      <c r="E314" s="115"/>
      <c r="F314" s="115"/>
      <c r="G314" s="115"/>
      <c r="H314" s="115"/>
      <c r="I314" s="523"/>
      <c r="J314" s="523"/>
      <c r="K314" s="115"/>
      <c r="L314" s="524"/>
      <c r="M314" s="524"/>
      <c r="N314" s="524"/>
      <c r="O314" s="524"/>
      <c r="P314" s="524"/>
      <c r="Q314" s="524"/>
      <c r="R314" s="524"/>
      <c r="S314" s="525"/>
      <c r="T314" s="526"/>
      <c r="U314" s="115"/>
      <c r="V314" s="526"/>
      <c r="W314" s="115"/>
      <c r="X314" s="115"/>
      <c r="Y314" s="115"/>
      <c r="Z314" s="527"/>
      <c r="AA314" s="527"/>
      <c r="AB314" s="15"/>
      <c r="AC314" s="88"/>
      <c r="AD314" s="115"/>
      <c r="AE314" s="115"/>
      <c r="AF314" s="115"/>
      <c r="AG314" s="115"/>
      <c r="AH314" s="115"/>
      <c r="AI314" s="115"/>
      <c r="AJ314" s="115"/>
      <c r="AK314" s="115"/>
      <c r="AL314" s="115"/>
      <c r="AM314" s="115"/>
      <c r="AN314" s="115"/>
      <c r="AO314" s="115"/>
      <c r="AP314" s="115"/>
      <c r="AQ314" s="115"/>
      <c r="AR314" s="115"/>
      <c r="AS314" s="115"/>
      <c r="AT314" s="115"/>
      <c r="AU314" s="115"/>
      <c r="AV314" s="115"/>
      <c r="AW314" s="115"/>
      <c r="AX314" s="115"/>
      <c r="AY314" s="115"/>
      <c r="AZ314" s="115"/>
      <c r="BA314" s="115"/>
      <c r="BB314" s="115"/>
      <c r="BC314" s="115"/>
      <c r="BD314" s="115"/>
      <c r="BE314" s="115"/>
      <c r="BF314" s="115"/>
      <c r="BG314" s="115"/>
      <c r="BH314" s="115"/>
      <c r="BI314" s="115"/>
      <c r="BJ314" s="115"/>
      <c r="BK314" s="526"/>
      <c r="BL314" s="526"/>
      <c r="BM314" s="526"/>
      <c r="BN314" s="526"/>
      <c r="BO314" s="526"/>
      <c r="BP314" s="526"/>
      <c r="BQ314" s="526"/>
      <c r="BR314" s="526"/>
      <c r="BS314" s="526"/>
      <c r="BT314" s="526"/>
      <c r="BU314" s="526"/>
      <c r="BV314" s="526"/>
      <c r="BW314" s="526"/>
      <c r="BX314" s="526"/>
      <c r="BY314" s="526"/>
      <c r="BZ314" s="526"/>
      <c r="CA314" s="526"/>
      <c r="CB314" s="526"/>
      <c r="CC314" s="526"/>
      <c r="CD314" s="526"/>
      <c r="CE314" s="526"/>
      <c r="CF314" s="526"/>
      <c r="CG314" s="526"/>
      <c r="CH314" s="526"/>
      <c r="CI314" s="526"/>
      <c r="CJ314" s="526"/>
      <c r="CK314" s="526"/>
      <c r="CL314" s="526"/>
      <c r="CM314" s="526"/>
      <c r="CN314" s="526"/>
      <c r="CO314" s="526"/>
      <c r="CP314" s="15"/>
      <c r="CQ314" s="15"/>
      <c r="CR314" s="15"/>
      <c r="CS314" s="15"/>
      <c r="CT314" s="88"/>
      <c r="CU314" s="88"/>
      <c r="CV314" s="88"/>
      <c r="CW314" s="15"/>
      <c r="CX314" s="15"/>
      <c r="CY314" s="88"/>
      <c r="CZ314" s="88"/>
      <c r="DA314" s="88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88"/>
      <c r="EQ314" s="88"/>
      <c r="ER314" s="88"/>
      <c r="ES314" s="88"/>
      <c r="ET314" s="88"/>
      <c r="EU314" s="88"/>
      <c r="EV314" s="88"/>
      <c r="EW314" s="88"/>
      <c r="EX314" s="88"/>
      <c r="EY314" s="88"/>
      <c r="EZ314" s="88"/>
      <c r="FA314" s="88"/>
      <c r="FB314" s="15"/>
      <c r="FC314" s="15"/>
      <c r="FD314" s="15"/>
      <c r="FE314" s="15"/>
      <c r="FF314" s="15"/>
      <c r="FG314" s="15"/>
      <c r="FH314" s="15"/>
      <c r="FI314" s="15"/>
      <c r="FJ314" s="15"/>
    </row>
    <row r="315" spans="2:166" ht="15" customHeight="1" x14ac:dyDescent="0.25">
      <c r="B315" s="88"/>
      <c r="C315" s="88"/>
      <c r="D315" s="115"/>
      <c r="E315" s="115"/>
      <c r="F315" s="115"/>
      <c r="G315" s="115"/>
      <c r="H315" s="115"/>
      <c r="I315" s="523"/>
      <c r="J315" s="523"/>
      <c r="K315" s="115"/>
      <c r="L315" s="524"/>
      <c r="M315" s="524"/>
      <c r="N315" s="524"/>
      <c r="O315" s="524"/>
      <c r="P315" s="524"/>
      <c r="Q315" s="524"/>
      <c r="R315" s="524"/>
      <c r="S315" s="525"/>
      <c r="T315" s="526"/>
      <c r="U315" s="115"/>
      <c r="V315" s="526"/>
      <c r="W315" s="115"/>
      <c r="X315" s="115"/>
      <c r="Y315" s="115"/>
      <c r="Z315" s="527"/>
      <c r="AA315" s="527"/>
      <c r="AB315" s="15"/>
      <c r="AC315" s="88"/>
      <c r="AD315" s="115"/>
      <c r="AE315" s="115"/>
      <c r="AF315" s="115"/>
      <c r="AG315" s="115"/>
      <c r="AH315" s="115"/>
      <c r="AI315" s="115"/>
      <c r="AJ315" s="115"/>
      <c r="AK315" s="115"/>
      <c r="AL315" s="115"/>
      <c r="AM315" s="115"/>
      <c r="AN315" s="115"/>
      <c r="AO315" s="115"/>
      <c r="AP315" s="115"/>
      <c r="AQ315" s="115"/>
      <c r="AR315" s="115"/>
      <c r="AS315" s="115"/>
      <c r="AT315" s="115"/>
      <c r="AU315" s="115"/>
      <c r="AV315" s="115"/>
      <c r="AW315" s="115"/>
      <c r="AX315" s="115"/>
      <c r="AY315" s="115"/>
      <c r="AZ315" s="115"/>
      <c r="BA315" s="115"/>
      <c r="BB315" s="115"/>
      <c r="BC315" s="115"/>
      <c r="BD315" s="115"/>
      <c r="BE315" s="115"/>
      <c r="BF315" s="115"/>
      <c r="BG315" s="115"/>
      <c r="BH315" s="115"/>
      <c r="BI315" s="115"/>
      <c r="BJ315" s="115"/>
      <c r="BK315" s="526"/>
      <c r="BL315" s="526"/>
      <c r="BM315" s="526"/>
      <c r="BN315" s="526"/>
      <c r="BO315" s="526"/>
      <c r="BP315" s="526"/>
      <c r="BQ315" s="526"/>
      <c r="BR315" s="526"/>
      <c r="BS315" s="526"/>
      <c r="BT315" s="526"/>
      <c r="BU315" s="526"/>
      <c r="BV315" s="526"/>
      <c r="BW315" s="526"/>
      <c r="BX315" s="526"/>
      <c r="BY315" s="526"/>
      <c r="BZ315" s="526"/>
      <c r="CA315" s="526"/>
      <c r="CB315" s="526"/>
      <c r="CC315" s="526"/>
      <c r="CD315" s="526"/>
      <c r="CE315" s="526"/>
      <c r="CF315" s="526"/>
      <c r="CG315" s="526"/>
      <c r="CH315" s="526"/>
      <c r="CI315" s="526"/>
      <c r="CJ315" s="526"/>
      <c r="CK315" s="526"/>
      <c r="CL315" s="526"/>
      <c r="CM315" s="526"/>
      <c r="CN315" s="526"/>
      <c r="CO315" s="526"/>
      <c r="CP315" s="15"/>
      <c r="CQ315" s="15"/>
      <c r="CR315" s="15"/>
      <c r="CS315" s="15"/>
      <c r="CT315" s="88"/>
      <c r="CU315" s="88"/>
      <c r="CV315" s="88"/>
      <c r="CW315" s="15"/>
      <c r="CX315" s="15"/>
      <c r="CY315" s="88"/>
      <c r="CZ315" s="88"/>
      <c r="DA315" s="88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88"/>
      <c r="EQ315" s="88"/>
      <c r="ER315" s="88"/>
      <c r="ES315" s="88"/>
      <c r="ET315" s="88"/>
      <c r="EU315" s="88"/>
      <c r="EV315" s="88"/>
      <c r="EW315" s="88"/>
      <c r="EX315" s="88"/>
      <c r="EY315" s="88"/>
      <c r="EZ315" s="88"/>
      <c r="FA315" s="88"/>
      <c r="FB315" s="15"/>
      <c r="FC315" s="15"/>
      <c r="FD315" s="15"/>
      <c r="FE315" s="15"/>
      <c r="FF315" s="15"/>
      <c r="FG315" s="15"/>
      <c r="FH315" s="15"/>
      <c r="FI315" s="15"/>
      <c r="FJ315" s="15"/>
    </row>
    <row r="316" spans="2:166" ht="15" customHeight="1" x14ac:dyDescent="0.25">
      <c r="B316" s="88"/>
      <c r="C316" s="88"/>
      <c r="D316" s="115"/>
      <c r="E316" s="115"/>
      <c r="F316" s="115"/>
      <c r="G316" s="115"/>
      <c r="H316" s="115"/>
      <c r="I316" s="523"/>
      <c r="J316" s="523"/>
      <c r="K316" s="115"/>
      <c r="L316" s="524"/>
      <c r="M316" s="524"/>
      <c r="N316" s="524"/>
      <c r="O316" s="524"/>
      <c r="P316" s="524"/>
      <c r="Q316" s="524"/>
      <c r="R316" s="524"/>
      <c r="S316" s="525"/>
      <c r="T316" s="526"/>
      <c r="U316" s="115"/>
      <c r="V316" s="526"/>
      <c r="W316" s="115"/>
      <c r="X316" s="115"/>
      <c r="Y316" s="115"/>
      <c r="Z316" s="527"/>
      <c r="AA316" s="527"/>
      <c r="AB316" s="15"/>
      <c r="AC316" s="88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/>
      <c r="AO316" s="115"/>
      <c r="AP316" s="115"/>
      <c r="AQ316" s="115"/>
      <c r="AR316" s="115"/>
      <c r="AS316" s="115"/>
      <c r="AT316" s="115"/>
      <c r="AU316" s="115"/>
      <c r="AV316" s="115"/>
      <c r="AW316" s="115"/>
      <c r="AX316" s="115"/>
      <c r="AY316" s="115"/>
      <c r="AZ316" s="115"/>
      <c r="BA316" s="115"/>
      <c r="BB316" s="115"/>
      <c r="BC316" s="115"/>
      <c r="BD316" s="115"/>
      <c r="BE316" s="115"/>
      <c r="BF316" s="115"/>
      <c r="BG316" s="115"/>
      <c r="BH316" s="115"/>
      <c r="BI316" s="115"/>
      <c r="BJ316" s="115"/>
      <c r="BK316" s="526"/>
      <c r="BL316" s="526"/>
      <c r="BM316" s="526"/>
      <c r="BN316" s="526"/>
      <c r="BO316" s="526"/>
      <c r="BP316" s="526"/>
      <c r="BQ316" s="526"/>
      <c r="BR316" s="526"/>
      <c r="BS316" s="526"/>
      <c r="BT316" s="526"/>
      <c r="BU316" s="526"/>
      <c r="BV316" s="526"/>
      <c r="BW316" s="526"/>
      <c r="BX316" s="526"/>
      <c r="BY316" s="526"/>
      <c r="BZ316" s="526"/>
      <c r="CA316" s="526"/>
      <c r="CB316" s="526"/>
      <c r="CC316" s="526"/>
      <c r="CD316" s="526"/>
      <c r="CE316" s="526"/>
      <c r="CF316" s="526"/>
      <c r="CG316" s="526"/>
      <c r="CH316" s="526"/>
      <c r="CI316" s="526"/>
      <c r="CJ316" s="526"/>
      <c r="CK316" s="526"/>
      <c r="CL316" s="526"/>
      <c r="CM316" s="526"/>
      <c r="CN316" s="526"/>
      <c r="CO316" s="526"/>
      <c r="CP316" s="15"/>
      <c r="CQ316" s="15"/>
      <c r="CR316" s="15"/>
      <c r="CS316" s="15"/>
      <c r="CT316" s="88"/>
      <c r="CU316" s="88"/>
      <c r="CV316" s="88"/>
      <c r="CW316" s="15"/>
      <c r="CX316" s="15"/>
      <c r="CY316" s="88"/>
      <c r="CZ316" s="88"/>
      <c r="DA316" s="88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88"/>
      <c r="EQ316" s="88"/>
      <c r="ER316" s="88"/>
      <c r="ES316" s="88"/>
      <c r="ET316" s="88"/>
      <c r="EU316" s="88"/>
      <c r="EV316" s="88"/>
      <c r="EW316" s="88"/>
      <c r="EX316" s="88"/>
      <c r="EY316" s="88"/>
      <c r="EZ316" s="88"/>
      <c r="FA316" s="88"/>
      <c r="FB316" s="15"/>
      <c r="FC316" s="15"/>
      <c r="FD316" s="15"/>
      <c r="FE316" s="15"/>
      <c r="FF316" s="15"/>
      <c r="FG316" s="15"/>
      <c r="FH316" s="15"/>
      <c r="FI316" s="15"/>
      <c r="FJ316" s="15"/>
    </row>
    <row r="317" spans="2:166" ht="15" customHeight="1" x14ac:dyDescent="0.25">
      <c r="B317" s="88"/>
      <c r="C317" s="88"/>
      <c r="D317" s="115"/>
      <c r="E317" s="115"/>
      <c r="F317" s="115"/>
      <c r="G317" s="115"/>
      <c r="H317" s="115"/>
      <c r="I317" s="523"/>
      <c r="J317" s="523"/>
      <c r="K317" s="115"/>
      <c r="L317" s="524"/>
      <c r="M317" s="524"/>
      <c r="N317" s="524"/>
      <c r="O317" s="524"/>
      <c r="P317" s="524"/>
      <c r="Q317" s="524"/>
      <c r="R317" s="524"/>
      <c r="S317" s="525"/>
      <c r="T317" s="526"/>
      <c r="U317" s="115"/>
      <c r="V317" s="526"/>
      <c r="W317" s="115"/>
      <c r="X317" s="115"/>
      <c r="Y317" s="115"/>
      <c r="Z317" s="527"/>
      <c r="AA317" s="527"/>
      <c r="AB317" s="15"/>
      <c r="AC317" s="88"/>
      <c r="AD317" s="115"/>
      <c r="AE317" s="115"/>
      <c r="AF317" s="115"/>
      <c r="AG317" s="115"/>
      <c r="AH317" s="115"/>
      <c r="AI317" s="115"/>
      <c r="AJ317" s="115"/>
      <c r="AK317" s="115"/>
      <c r="AL317" s="115"/>
      <c r="AM317" s="115"/>
      <c r="AN317" s="115"/>
      <c r="AO317" s="115"/>
      <c r="AP317" s="115"/>
      <c r="AQ317" s="115"/>
      <c r="AR317" s="115"/>
      <c r="AS317" s="115"/>
      <c r="AT317" s="115"/>
      <c r="AU317" s="115"/>
      <c r="AV317" s="115"/>
      <c r="AW317" s="115"/>
      <c r="AX317" s="115"/>
      <c r="AY317" s="115"/>
      <c r="AZ317" s="115"/>
      <c r="BA317" s="115"/>
      <c r="BB317" s="115"/>
      <c r="BC317" s="115"/>
      <c r="BD317" s="115"/>
      <c r="BE317" s="115"/>
      <c r="BF317" s="115"/>
      <c r="BG317" s="115"/>
      <c r="BH317" s="115"/>
      <c r="BI317" s="115"/>
      <c r="BJ317" s="115"/>
      <c r="BK317" s="526"/>
      <c r="BL317" s="526"/>
      <c r="BM317" s="526"/>
      <c r="BN317" s="526"/>
      <c r="BO317" s="526"/>
      <c r="BP317" s="526"/>
      <c r="BQ317" s="526"/>
      <c r="BR317" s="526"/>
      <c r="BS317" s="526"/>
      <c r="BT317" s="526"/>
      <c r="BU317" s="526"/>
      <c r="BV317" s="526"/>
      <c r="BW317" s="526"/>
      <c r="BX317" s="526"/>
      <c r="BY317" s="526"/>
      <c r="BZ317" s="526"/>
      <c r="CA317" s="526"/>
      <c r="CB317" s="526"/>
      <c r="CC317" s="526"/>
      <c r="CD317" s="526"/>
      <c r="CE317" s="526"/>
      <c r="CF317" s="526"/>
      <c r="CG317" s="526"/>
      <c r="CH317" s="526"/>
      <c r="CI317" s="526"/>
      <c r="CJ317" s="526"/>
      <c r="CK317" s="526"/>
      <c r="CL317" s="526"/>
      <c r="CM317" s="526"/>
      <c r="CN317" s="526"/>
      <c r="CO317" s="526"/>
      <c r="CP317" s="15"/>
      <c r="CQ317" s="15"/>
      <c r="CR317" s="15"/>
      <c r="CS317" s="15"/>
      <c r="CT317" s="88"/>
      <c r="CU317" s="88"/>
      <c r="CV317" s="88"/>
      <c r="CW317" s="15"/>
      <c r="CX317" s="15"/>
      <c r="CY317" s="88"/>
      <c r="CZ317" s="88"/>
      <c r="DA317" s="88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88"/>
      <c r="EQ317" s="88"/>
      <c r="ER317" s="88"/>
      <c r="ES317" s="88"/>
      <c r="ET317" s="88"/>
      <c r="EU317" s="88"/>
      <c r="EV317" s="88"/>
      <c r="EW317" s="88"/>
      <c r="EX317" s="88"/>
      <c r="EY317" s="88"/>
      <c r="EZ317" s="88"/>
      <c r="FA317" s="88"/>
      <c r="FB317" s="15"/>
      <c r="FC317" s="15"/>
      <c r="FD317" s="15"/>
      <c r="FE317" s="15"/>
      <c r="FF317" s="15"/>
      <c r="FG317" s="15"/>
      <c r="FH317" s="15"/>
      <c r="FI317" s="15"/>
      <c r="FJ317" s="15"/>
    </row>
    <row r="318" spans="2:166" ht="15" customHeight="1" x14ac:dyDescent="0.25">
      <c r="B318" s="88"/>
      <c r="C318" s="88"/>
      <c r="D318" s="115"/>
      <c r="E318" s="115"/>
      <c r="F318" s="115"/>
      <c r="G318" s="115"/>
      <c r="H318" s="115"/>
      <c r="I318" s="523"/>
      <c r="J318" s="523"/>
      <c r="K318" s="115"/>
      <c r="L318" s="524"/>
      <c r="M318" s="524"/>
      <c r="N318" s="524"/>
      <c r="O318" s="524"/>
      <c r="P318" s="524"/>
      <c r="Q318" s="524"/>
      <c r="R318" s="524"/>
      <c r="S318" s="525"/>
      <c r="T318" s="526"/>
      <c r="U318" s="115"/>
      <c r="V318" s="526"/>
      <c r="W318" s="115"/>
      <c r="X318" s="115"/>
      <c r="Y318" s="115"/>
      <c r="Z318" s="527"/>
      <c r="AA318" s="527"/>
      <c r="AB318" s="15"/>
      <c r="AC318" s="88"/>
      <c r="AD318" s="115"/>
      <c r="AE318" s="115"/>
      <c r="AF318" s="115"/>
      <c r="AG318" s="115"/>
      <c r="AH318" s="115"/>
      <c r="AI318" s="115"/>
      <c r="AJ318" s="115"/>
      <c r="AK318" s="115"/>
      <c r="AL318" s="115"/>
      <c r="AM318" s="115"/>
      <c r="AN318" s="115"/>
      <c r="AO318" s="115"/>
      <c r="AP318" s="115"/>
      <c r="AQ318" s="115"/>
      <c r="AR318" s="115"/>
      <c r="AS318" s="115"/>
      <c r="AT318" s="115"/>
      <c r="AU318" s="115"/>
      <c r="AV318" s="115"/>
      <c r="AW318" s="115"/>
      <c r="AX318" s="115"/>
      <c r="AY318" s="115"/>
      <c r="AZ318" s="115"/>
      <c r="BA318" s="115"/>
      <c r="BB318" s="115"/>
      <c r="BC318" s="115"/>
      <c r="BD318" s="115"/>
      <c r="BE318" s="115"/>
      <c r="BF318" s="115"/>
      <c r="BG318" s="115"/>
      <c r="BH318" s="115"/>
      <c r="BI318" s="115"/>
      <c r="BJ318" s="115"/>
      <c r="BK318" s="526"/>
      <c r="BL318" s="526"/>
      <c r="BM318" s="526"/>
      <c r="BN318" s="526"/>
      <c r="BO318" s="526"/>
      <c r="BP318" s="526"/>
      <c r="BQ318" s="526"/>
      <c r="BR318" s="526"/>
      <c r="BS318" s="526"/>
      <c r="BT318" s="526"/>
      <c r="BU318" s="526"/>
      <c r="BV318" s="526"/>
      <c r="BW318" s="526"/>
      <c r="BX318" s="526"/>
      <c r="BY318" s="526"/>
      <c r="BZ318" s="526"/>
      <c r="CA318" s="526"/>
      <c r="CB318" s="526"/>
      <c r="CC318" s="526"/>
      <c r="CD318" s="526"/>
      <c r="CE318" s="526"/>
      <c r="CF318" s="526"/>
      <c r="CG318" s="526"/>
      <c r="CH318" s="526"/>
      <c r="CI318" s="526"/>
      <c r="CJ318" s="526"/>
      <c r="CK318" s="526"/>
      <c r="CL318" s="526"/>
      <c r="CM318" s="526"/>
      <c r="CN318" s="526"/>
      <c r="CO318" s="526"/>
      <c r="CP318" s="15"/>
      <c r="CQ318" s="15"/>
      <c r="CR318" s="15"/>
      <c r="CS318" s="15"/>
      <c r="CT318" s="88"/>
      <c r="CU318" s="88"/>
      <c r="CV318" s="88"/>
      <c r="CW318" s="15"/>
      <c r="CX318" s="15"/>
      <c r="CY318" s="88"/>
      <c r="CZ318" s="88"/>
      <c r="DA318" s="88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88"/>
      <c r="EQ318" s="88"/>
      <c r="ER318" s="88"/>
      <c r="ES318" s="88"/>
      <c r="ET318" s="88"/>
      <c r="EU318" s="88"/>
      <c r="EV318" s="88"/>
      <c r="EW318" s="88"/>
      <c r="EX318" s="88"/>
      <c r="EY318" s="88"/>
      <c r="EZ318" s="88"/>
      <c r="FA318" s="88"/>
      <c r="FB318" s="15"/>
      <c r="FC318" s="15"/>
      <c r="FD318" s="15"/>
      <c r="FE318" s="15"/>
      <c r="FF318" s="15"/>
      <c r="FG318" s="15"/>
      <c r="FH318" s="15"/>
      <c r="FI318" s="15"/>
      <c r="FJ318" s="15"/>
    </row>
    <row r="319" spans="2:166" ht="15" customHeight="1" x14ac:dyDescent="0.25">
      <c r="B319" s="88"/>
      <c r="C319" s="88"/>
      <c r="D319" s="115"/>
      <c r="E319" s="115"/>
      <c r="F319" s="115"/>
      <c r="G319" s="115"/>
      <c r="H319" s="115"/>
      <c r="I319" s="523"/>
      <c r="J319" s="523"/>
      <c r="K319" s="115"/>
      <c r="L319" s="524"/>
      <c r="M319" s="524"/>
      <c r="N319" s="524"/>
      <c r="O319" s="524"/>
      <c r="P319" s="524"/>
      <c r="Q319" s="524"/>
      <c r="R319" s="524"/>
      <c r="S319" s="525"/>
      <c r="T319" s="526"/>
      <c r="U319" s="115"/>
      <c r="V319" s="526"/>
      <c r="W319" s="115"/>
      <c r="X319" s="115"/>
      <c r="Y319" s="115"/>
      <c r="Z319" s="527"/>
      <c r="AA319" s="527"/>
      <c r="AB319" s="15"/>
      <c r="AC319" s="88"/>
      <c r="AD319" s="115"/>
      <c r="AE319" s="115"/>
      <c r="AF319" s="115"/>
      <c r="AG319" s="115"/>
      <c r="AH319" s="115"/>
      <c r="AI319" s="115"/>
      <c r="AJ319" s="115"/>
      <c r="AK319" s="115"/>
      <c r="AL319" s="115"/>
      <c r="AM319" s="115"/>
      <c r="AN319" s="115"/>
      <c r="AO319" s="115"/>
      <c r="AP319" s="115"/>
      <c r="AQ319" s="115"/>
      <c r="AR319" s="115"/>
      <c r="AS319" s="115"/>
      <c r="AT319" s="115"/>
      <c r="AU319" s="115"/>
      <c r="AV319" s="115"/>
      <c r="AW319" s="115"/>
      <c r="AX319" s="115"/>
      <c r="AY319" s="115"/>
      <c r="AZ319" s="115"/>
      <c r="BA319" s="115"/>
      <c r="BB319" s="115"/>
      <c r="BC319" s="115"/>
      <c r="BD319" s="115"/>
      <c r="BE319" s="115"/>
      <c r="BF319" s="115"/>
      <c r="BG319" s="115"/>
      <c r="BH319" s="115"/>
      <c r="BI319" s="115"/>
      <c r="BJ319" s="115"/>
      <c r="BK319" s="526"/>
      <c r="BL319" s="526"/>
      <c r="BM319" s="526"/>
      <c r="BN319" s="526"/>
      <c r="BO319" s="526"/>
      <c r="BP319" s="526"/>
      <c r="BQ319" s="526"/>
      <c r="BR319" s="526"/>
      <c r="BS319" s="526"/>
      <c r="BT319" s="526"/>
      <c r="BU319" s="526"/>
      <c r="BV319" s="526"/>
      <c r="BW319" s="526"/>
      <c r="BX319" s="526"/>
      <c r="BY319" s="526"/>
      <c r="BZ319" s="526"/>
      <c r="CA319" s="526"/>
      <c r="CB319" s="526"/>
      <c r="CC319" s="526"/>
      <c r="CD319" s="526"/>
      <c r="CE319" s="526"/>
      <c r="CF319" s="526"/>
      <c r="CG319" s="526"/>
      <c r="CH319" s="526"/>
      <c r="CI319" s="526"/>
      <c r="CJ319" s="526"/>
      <c r="CK319" s="526"/>
      <c r="CL319" s="526"/>
      <c r="CM319" s="526"/>
      <c r="CN319" s="526"/>
      <c r="CO319" s="526"/>
      <c r="CP319" s="15"/>
      <c r="CQ319" s="15"/>
      <c r="CR319" s="15"/>
      <c r="CS319" s="15"/>
      <c r="CT319" s="88"/>
      <c r="CU319" s="88"/>
      <c r="CV319" s="88"/>
      <c r="CW319" s="15"/>
      <c r="CX319" s="15"/>
      <c r="CY319" s="88"/>
      <c r="CZ319" s="88"/>
      <c r="DA319" s="88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88"/>
      <c r="EQ319" s="88"/>
      <c r="ER319" s="88"/>
      <c r="ES319" s="88"/>
      <c r="ET319" s="88"/>
      <c r="EU319" s="88"/>
      <c r="EV319" s="88"/>
      <c r="EW319" s="88"/>
      <c r="EX319" s="88"/>
      <c r="EY319" s="88"/>
      <c r="EZ319" s="88"/>
      <c r="FA319" s="88"/>
      <c r="FB319" s="15"/>
      <c r="FC319" s="15"/>
      <c r="FD319" s="15"/>
      <c r="FE319" s="15"/>
      <c r="FF319" s="15"/>
      <c r="FG319" s="15"/>
      <c r="FH319" s="15"/>
      <c r="FI319" s="15"/>
      <c r="FJ319" s="15"/>
    </row>
    <row r="320" spans="2:166" ht="15" customHeight="1" x14ac:dyDescent="0.25">
      <c r="B320" s="88"/>
      <c r="C320" s="88"/>
      <c r="D320" s="115"/>
      <c r="E320" s="115"/>
      <c r="F320" s="115"/>
      <c r="G320" s="115"/>
      <c r="H320" s="115"/>
      <c r="I320" s="523"/>
      <c r="J320" s="523"/>
      <c r="K320" s="115"/>
      <c r="L320" s="524"/>
      <c r="M320" s="524"/>
      <c r="N320" s="524"/>
      <c r="O320" s="524"/>
      <c r="P320" s="524"/>
      <c r="Q320" s="524"/>
      <c r="R320" s="524"/>
      <c r="S320" s="525"/>
      <c r="T320" s="526"/>
      <c r="U320" s="115"/>
      <c r="V320" s="526"/>
      <c r="W320" s="115"/>
      <c r="X320" s="115"/>
      <c r="Y320" s="115"/>
      <c r="Z320" s="527"/>
      <c r="AA320" s="527"/>
      <c r="AB320" s="15"/>
      <c r="AC320" s="88"/>
      <c r="AD320" s="115"/>
      <c r="AE320" s="115"/>
      <c r="AF320" s="115"/>
      <c r="AG320" s="115"/>
      <c r="AH320" s="115"/>
      <c r="AI320" s="115"/>
      <c r="AJ320" s="115"/>
      <c r="AK320" s="115"/>
      <c r="AL320" s="115"/>
      <c r="AM320" s="115"/>
      <c r="AN320" s="115"/>
      <c r="AO320" s="115"/>
      <c r="AP320" s="115"/>
      <c r="AQ320" s="115"/>
      <c r="AR320" s="115"/>
      <c r="AS320" s="115"/>
      <c r="AT320" s="115"/>
      <c r="AU320" s="115"/>
      <c r="AV320" s="115"/>
      <c r="AW320" s="115"/>
      <c r="AX320" s="115"/>
      <c r="AY320" s="115"/>
      <c r="AZ320" s="115"/>
      <c r="BA320" s="115"/>
      <c r="BB320" s="115"/>
      <c r="BC320" s="115"/>
      <c r="BD320" s="115"/>
      <c r="BE320" s="115"/>
      <c r="BF320" s="115"/>
      <c r="BG320" s="115"/>
      <c r="BH320" s="115"/>
      <c r="BI320" s="115"/>
      <c r="BJ320" s="115"/>
      <c r="BK320" s="526"/>
      <c r="BL320" s="526"/>
      <c r="BM320" s="526"/>
      <c r="BN320" s="526"/>
      <c r="BO320" s="526"/>
      <c r="BP320" s="526"/>
      <c r="BQ320" s="526"/>
      <c r="BR320" s="526"/>
      <c r="BS320" s="526"/>
      <c r="BT320" s="526"/>
      <c r="BU320" s="526"/>
      <c r="BV320" s="526"/>
      <c r="BW320" s="526"/>
      <c r="BX320" s="526"/>
      <c r="BY320" s="526"/>
      <c r="BZ320" s="526"/>
      <c r="CA320" s="526"/>
      <c r="CB320" s="526"/>
      <c r="CC320" s="526"/>
      <c r="CD320" s="526"/>
      <c r="CE320" s="526"/>
      <c r="CF320" s="526"/>
      <c r="CG320" s="526"/>
      <c r="CH320" s="526"/>
      <c r="CI320" s="526"/>
      <c r="CJ320" s="526"/>
      <c r="CK320" s="526"/>
      <c r="CL320" s="526"/>
      <c r="CM320" s="526"/>
      <c r="CN320" s="526"/>
      <c r="CO320" s="526"/>
      <c r="CP320" s="15"/>
      <c r="CQ320" s="15"/>
      <c r="CR320" s="15"/>
      <c r="CS320" s="15"/>
      <c r="CT320" s="88"/>
      <c r="CU320" s="88"/>
      <c r="CV320" s="88"/>
      <c r="CW320" s="15"/>
      <c r="CX320" s="15"/>
      <c r="CY320" s="88"/>
      <c r="CZ320" s="88"/>
      <c r="DA320" s="88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88"/>
      <c r="EQ320" s="88"/>
      <c r="ER320" s="88"/>
      <c r="ES320" s="88"/>
      <c r="ET320" s="88"/>
      <c r="EU320" s="88"/>
      <c r="EV320" s="88"/>
      <c r="EW320" s="88"/>
      <c r="EX320" s="88"/>
      <c r="EY320" s="88"/>
      <c r="EZ320" s="88"/>
      <c r="FA320" s="88"/>
      <c r="FB320" s="15"/>
      <c r="FC320" s="15"/>
      <c r="FD320" s="15"/>
      <c r="FE320" s="15"/>
      <c r="FF320" s="15"/>
      <c r="FG320" s="15"/>
      <c r="FH320" s="15"/>
      <c r="FI320" s="15"/>
      <c r="FJ320" s="15"/>
    </row>
    <row r="321" spans="2:166" ht="15" customHeight="1" x14ac:dyDescent="0.25">
      <c r="B321" s="88"/>
      <c r="C321" s="88"/>
      <c r="D321" s="115"/>
      <c r="E321" s="115"/>
      <c r="F321" s="115"/>
      <c r="G321" s="115"/>
      <c r="H321" s="115"/>
      <c r="I321" s="523"/>
      <c r="J321" s="523"/>
      <c r="K321" s="115"/>
      <c r="L321" s="524"/>
      <c r="M321" s="524"/>
      <c r="N321" s="524"/>
      <c r="O321" s="524"/>
      <c r="P321" s="524"/>
      <c r="Q321" s="524"/>
      <c r="R321" s="524"/>
      <c r="S321" s="525"/>
      <c r="T321" s="526"/>
      <c r="U321" s="115"/>
      <c r="V321" s="526"/>
      <c r="W321" s="115"/>
      <c r="X321" s="115"/>
      <c r="Y321" s="115"/>
      <c r="Z321" s="527"/>
      <c r="AA321" s="527"/>
      <c r="AB321" s="15"/>
      <c r="AC321" s="88"/>
      <c r="AD321" s="115"/>
      <c r="AE321" s="115"/>
      <c r="AF321" s="115"/>
      <c r="AG321" s="115"/>
      <c r="AH321" s="115"/>
      <c r="AI321" s="115"/>
      <c r="AJ321" s="115"/>
      <c r="AK321" s="115"/>
      <c r="AL321" s="115"/>
      <c r="AM321" s="115"/>
      <c r="AN321" s="115"/>
      <c r="AO321" s="115"/>
      <c r="AP321" s="115"/>
      <c r="AQ321" s="115"/>
      <c r="AR321" s="115"/>
      <c r="AS321" s="115"/>
      <c r="AT321" s="115"/>
      <c r="AU321" s="115"/>
      <c r="AV321" s="115"/>
      <c r="AW321" s="115"/>
      <c r="AX321" s="115"/>
      <c r="AY321" s="115"/>
      <c r="AZ321" s="115"/>
      <c r="BA321" s="115"/>
      <c r="BB321" s="115"/>
      <c r="BC321" s="115"/>
      <c r="BD321" s="115"/>
      <c r="BE321" s="115"/>
      <c r="BF321" s="115"/>
      <c r="BG321" s="115"/>
      <c r="BH321" s="115"/>
      <c r="BI321" s="115"/>
      <c r="BJ321" s="115"/>
      <c r="BK321" s="526"/>
      <c r="BL321" s="526"/>
      <c r="BM321" s="526"/>
      <c r="BN321" s="526"/>
      <c r="BO321" s="526"/>
      <c r="BP321" s="526"/>
      <c r="BQ321" s="526"/>
      <c r="BR321" s="526"/>
      <c r="BS321" s="526"/>
      <c r="BT321" s="526"/>
      <c r="BU321" s="526"/>
      <c r="BV321" s="526"/>
      <c r="BW321" s="526"/>
      <c r="BX321" s="526"/>
      <c r="BY321" s="526"/>
      <c r="BZ321" s="526"/>
      <c r="CA321" s="526"/>
      <c r="CB321" s="526"/>
      <c r="CC321" s="526"/>
      <c r="CD321" s="526"/>
      <c r="CE321" s="526"/>
      <c r="CF321" s="526"/>
      <c r="CG321" s="526"/>
      <c r="CH321" s="526"/>
      <c r="CI321" s="526"/>
      <c r="CJ321" s="526"/>
      <c r="CK321" s="526"/>
      <c r="CL321" s="526"/>
      <c r="CM321" s="526"/>
      <c r="CN321" s="526"/>
      <c r="CO321" s="526"/>
      <c r="CP321" s="15"/>
      <c r="CQ321" s="15"/>
      <c r="CR321" s="15"/>
      <c r="CS321" s="15"/>
      <c r="CT321" s="88"/>
      <c r="CU321" s="88"/>
      <c r="CV321" s="88"/>
      <c r="CW321" s="15"/>
      <c r="CX321" s="15"/>
      <c r="CY321" s="88"/>
      <c r="CZ321" s="88"/>
      <c r="DA321" s="88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88"/>
      <c r="EQ321" s="88"/>
      <c r="ER321" s="88"/>
      <c r="ES321" s="88"/>
      <c r="ET321" s="88"/>
      <c r="EU321" s="88"/>
      <c r="EV321" s="88"/>
      <c r="EW321" s="88"/>
      <c r="EX321" s="88"/>
      <c r="EY321" s="88"/>
      <c r="EZ321" s="88"/>
      <c r="FA321" s="88"/>
      <c r="FB321" s="15"/>
      <c r="FC321" s="15"/>
      <c r="FD321" s="15"/>
      <c r="FE321" s="15"/>
      <c r="FF321" s="15"/>
      <c r="FG321" s="15"/>
      <c r="FH321" s="15"/>
      <c r="FI321" s="15"/>
      <c r="FJ321" s="15"/>
    </row>
    <row r="322" spans="2:166" ht="15" customHeight="1" x14ac:dyDescent="0.25">
      <c r="B322" s="88"/>
      <c r="C322" s="88"/>
      <c r="D322" s="115"/>
      <c r="E322" s="115"/>
      <c r="F322" s="115"/>
      <c r="G322" s="115"/>
      <c r="H322" s="115"/>
      <c r="I322" s="523"/>
      <c r="J322" s="523"/>
      <c r="K322" s="115"/>
      <c r="L322" s="524"/>
      <c r="M322" s="524"/>
      <c r="N322" s="524"/>
      <c r="O322" s="524"/>
      <c r="P322" s="524"/>
      <c r="Q322" s="524"/>
      <c r="R322" s="524"/>
      <c r="S322" s="525"/>
      <c r="T322" s="526"/>
      <c r="U322" s="115"/>
      <c r="V322" s="526"/>
      <c r="W322" s="115"/>
      <c r="X322" s="115"/>
      <c r="Y322" s="115"/>
      <c r="Z322" s="527"/>
      <c r="AA322" s="527"/>
      <c r="AB322" s="15"/>
      <c r="AC322" s="88"/>
      <c r="AD322" s="115"/>
      <c r="AE322" s="115"/>
      <c r="AF322" s="115"/>
      <c r="AG322" s="115"/>
      <c r="AH322" s="115"/>
      <c r="AI322" s="115"/>
      <c r="AJ322" s="115"/>
      <c r="AK322" s="115"/>
      <c r="AL322" s="115"/>
      <c r="AM322" s="115"/>
      <c r="AN322" s="115"/>
      <c r="AO322" s="115"/>
      <c r="AP322" s="115"/>
      <c r="AQ322" s="115"/>
      <c r="AR322" s="115"/>
      <c r="AS322" s="115"/>
      <c r="AT322" s="115"/>
      <c r="AU322" s="115"/>
      <c r="AV322" s="115"/>
      <c r="AW322" s="115"/>
      <c r="AX322" s="115"/>
      <c r="AY322" s="115"/>
      <c r="AZ322" s="115"/>
      <c r="BA322" s="115"/>
      <c r="BB322" s="115"/>
      <c r="BC322" s="115"/>
      <c r="BD322" s="115"/>
      <c r="BE322" s="115"/>
      <c r="BF322" s="115"/>
      <c r="BG322" s="115"/>
      <c r="BH322" s="115"/>
      <c r="BI322" s="115"/>
      <c r="BJ322" s="115"/>
      <c r="BK322" s="526"/>
      <c r="BL322" s="526"/>
      <c r="BM322" s="526"/>
      <c r="BN322" s="526"/>
      <c r="BO322" s="526"/>
      <c r="BP322" s="526"/>
      <c r="BQ322" s="526"/>
      <c r="BR322" s="526"/>
      <c r="BS322" s="526"/>
      <c r="BT322" s="526"/>
      <c r="BU322" s="526"/>
      <c r="BV322" s="526"/>
      <c r="BW322" s="526"/>
      <c r="BX322" s="526"/>
      <c r="BY322" s="526"/>
      <c r="BZ322" s="526"/>
      <c r="CA322" s="526"/>
      <c r="CB322" s="526"/>
      <c r="CC322" s="526"/>
      <c r="CD322" s="526"/>
      <c r="CE322" s="526"/>
      <c r="CF322" s="526"/>
      <c r="CG322" s="526"/>
      <c r="CH322" s="526"/>
      <c r="CI322" s="526"/>
      <c r="CJ322" s="526"/>
      <c r="CK322" s="526"/>
      <c r="CL322" s="526"/>
      <c r="CM322" s="526"/>
      <c r="CN322" s="526"/>
      <c r="CO322" s="526"/>
      <c r="CP322" s="15"/>
      <c r="CQ322" s="15"/>
      <c r="CR322" s="15"/>
      <c r="CS322" s="15"/>
      <c r="CT322" s="88"/>
      <c r="CU322" s="88"/>
      <c r="CV322" s="88"/>
      <c r="CW322" s="15"/>
      <c r="CX322" s="15"/>
      <c r="CY322" s="88"/>
      <c r="CZ322" s="88"/>
      <c r="DA322" s="88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88"/>
      <c r="EQ322" s="88"/>
      <c r="ER322" s="88"/>
      <c r="ES322" s="88"/>
      <c r="ET322" s="88"/>
      <c r="EU322" s="88"/>
      <c r="EV322" s="88"/>
      <c r="EW322" s="88"/>
      <c r="EX322" s="88"/>
      <c r="EY322" s="88"/>
      <c r="EZ322" s="88"/>
      <c r="FA322" s="88"/>
      <c r="FB322" s="15"/>
      <c r="FC322" s="15"/>
      <c r="FD322" s="15"/>
      <c r="FE322" s="15"/>
      <c r="FF322" s="15"/>
      <c r="FG322" s="15"/>
      <c r="FH322" s="15"/>
      <c r="FI322" s="15"/>
      <c r="FJ322" s="15"/>
    </row>
    <row r="323" spans="2:166" ht="15" customHeight="1" x14ac:dyDescent="0.25">
      <c r="B323" s="88"/>
      <c r="C323" s="88"/>
      <c r="D323" s="115"/>
      <c r="E323" s="115"/>
      <c r="F323" s="115"/>
      <c r="G323" s="115"/>
      <c r="H323" s="115"/>
      <c r="I323" s="523"/>
      <c r="J323" s="523"/>
      <c r="K323" s="115"/>
      <c r="L323" s="524"/>
      <c r="M323" s="524"/>
      <c r="N323" s="524"/>
      <c r="O323" s="524"/>
      <c r="P323" s="524"/>
      <c r="Q323" s="524"/>
      <c r="R323" s="524"/>
      <c r="S323" s="525"/>
      <c r="T323" s="526"/>
      <c r="U323" s="115"/>
      <c r="V323" s="526"/>
      <c r="W323" s="115"/>
      <c r="X323" s="115"/>
      <c r="Y323" s="115"/>
      <c r="Z323" s="527"/>
      <c r="AA323" s="527"/>
      <c r="AB323" s="15"/>
      <c r="AC323" s="88"/>
      <c r="AD323" s="115"/>
      <c r="AE323" s="115"/>
      <c r="AF323" s="115"/>
      <c r="AG323" s="115"/>
      <c r="AH323" s="115"/>
      <c r="AI323" s="115"/>
      <c r="AJ323" s="115"/>
      <c r="AK323" s="115"/>
      <c r="AL323" s="115"/>
      <c r="AM323" s="115"/>
      <c r="AN323" s="115"/>
      <c r="AO323" s="115"/>
      <c r="AP323" s="115"/>
      <c r="AQ323" s="115"/>
      <c r="AR323" s="115"/>
      <c r="AS323" s="115"/>
      <c r="AT323" s="115"/>
      <c r="AU323" s="115"/>
      <c r="AV323" s="115"/>
      <c r="AW323" s="115"/>
      <c r="AX323" s="115"/>
      <c r="AY323" s="115"/>
      <c r="AZ323" s="115"/>
      <c r="BA323" s="115"/>
      <c r="BB323" s="115"/>
      <c r="BC323" s="115"/>
      <c r="BD323" s="115"/>
      <c r="BE323" s="115"/>
      <c r="BF323" s="115"/>
      <c r="BG323" s="115"/>
      <c r="BH323" s="115"/>
      <c r="BI323" s="115"/>
      <c r="BJ323" s="115"/>
      <c r="BK323" s="526"/>
      <c r="BL323" s="526"/>
      <c r="BM323" s="526"/>
      <c r="BN323" s="526"/>
      <c r="BO323" s="526"/>
      <c r="BP323" s="526"/>
      <c r="BQ323" s="526"/>
      <c r="BR323" s="526"/>
      <c r="BS323" s="526"/>
      <c r="BT323" s="526"/>
      <c r="BU323" s="526"/>
      <c r="BV323" s="526"/>
      <c r="BW323" s="526"/>
      <c r="BX323" s="526"/>
      <c r="BY323" s="526"/>
      <c r="BZ323" s="526"/>
      <c r="CA323" s="526"/>
      <c r="CB323" s="526"/>
      <c r="CC323" s="526"/>
      <c r="CD323" s="526"/>
      <c r="CE323" s="526"/>
      <c r="CF323" s="526"/>
      <c r="CG323" s="526"/>
      <c r="CH323" s="526"/>
      <c r="CI323" s="526"/>
      <c r="CJ323" s="526"/>
      <c r="CK323" s="526"/>
      <c r="CL323" s="526"/>
      <c r="CM323" s="526"/>
      <c r="CN323" s="526"/>
      <c r="CO323" s="526"/>
      <c r="CP323" s="15"/>
      <c r="CQ323" s="15"/>
      <c r="CR323" s="15"/>
      <c r="CS323" s="15"/>
      <c r="CT323" s="88"/>
      <c r="CU323" s="88"/>
      <c r="CV323" s="88"/>
      <c r="CW323" s="15"/>
      <c r="CX323" s="15"/>
      <c r="CY323" s="88"/>
      <c r="CZ323" s="88"/>
      <c r="DA323" s="88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88"/>
      <c r="EQ323" s="88"/>
      <c r="ER323" s="88"/>
      <c r="ES323" s="88"/>
      <c r="ET323" s="88"/>
      <c r="EU323" s="88"/>
      <c r="EV323" s="88"/>
      <c r="EW323" s="88"/>
      <c r="EX323" s="88"/>
      <c r="EY323" s="88"/>
      <c r="EZ323" s="88"/>
      <c r="FA323" s="88"/>
      <c r="FB323" s="15"/>
      <c r="FC323" s="15"/>
      <c r="FD323" s="15"/>
      <c r="FE323" s="15"/>
      <c r="FF323" s="15"/>
      <c r="FG323" s="15"/>
      <c r="FH323" s="15"/>
      <c r="FI323" s="15"/>
      <c r="FJ323" s="15"/>
    </row>
    <row r="324" spans="2:166" ht="15" customHeight="1" x14ac:dyDescent="0.25">
      <c r="B324" s="88"/>
      <c r="C324" s="88"/>
      <c r="D324" s="115"/>
      <c r="E324" s="115"/>
      <c r="F324" s="115"/>
      <c r="G324" s="115"/>
      <c r="H324" s="115"/>
      <c r="I324" s="523"/>
      <c r="J324" s="523"/>
      <c r="K324" s="115"/>
      <c r="L324" s="524"/>
      <c r="M324" s="524"/>
      <c r="N324" s="524"/>
      <c r="O324" s="524"/>
      <c r="P324" s="524"/>
      <c r="Q324" s="524"/>
      <c r="R324" s="524"/>
      <c r="S324" s="525"/>
      <c r="T324" s="526"/>
      <c r="U324" s="115"/>
      <c r="V324" s="526"/>
      <c r="W324" s="115"/>
      <c r="X324" s="115"/>
      <c r="Y324" s="115"/>
      <c r="Z324" s="527"/>
      <c r="AA324" s="527"/>
      <c r="AB324" s="15"/>
      <c r="AC324" s="88"/>
      <c r="AD324" s="115"/>
      <c r="AE324" s="115"/>
      <c r="AF324" s="115"/>
      <c r="AG324" s="115"/>
      <c r="AH324" s="115"/>
      <c r="AI324" s="115"/>
      <c r="AJ324" s="115"/>
      <c r="AK324" s="115"/>
      <c r="AL324" s="115"/>
      <c r="AM324" s="115"/>
      <c r="AN324" s="115"/>
      <c r="AO324" s="115"/>
      <c r="AP324" s="115"/>
      <c r="AQ324" s="115"/>
      <c r="AR324" s="115"/>
      <c r="AS324" s="115"/>
      <c r="AT324" s="115"/>
      <c r="AU324" s="115"/>
      <c r="AV324" s="115"/>
      <c r="AW324" s="115"/>
      <c r="AX324" s="115"/>
      <c r="AY324" s="115"/>
      <c r="AZ324" s="115"/>
      <c r="BA324" s="115"/>
      <c r="BB324" s="115"/>
      <c r="BC324" s="115"/>
      <c r="BD324" s="115"/>
      <c r="BE324" s="115"/>
      <c r="BF324" s="115"/>
      <c r="BG324" s="115"/>
      <c r="BH324" s="115"/>
      <c r="BI324" s="115"/>
      <c r="BJ324" s="115"/>
      <c r="BK324" s="526"/>
      <c r="BL324" s="526"/>
      <c r="BM324" s="526"/>
      <c r="BN324" s="526"/>
      <c r="BO324" s="526"/>
      <c r="BP324" s="526"/>
      <c r="BQ324" s="526"/>
      <c r="BR324" s="526"/>
      <c r="BS324" s="526"/>
      <c r="BT324" s="526"/>
      <c r="BU324" s="526"/>
      <c r="BV324" s="526"/>
      <c r="BW324" s="526"/>
      <c r="BX324" s="526"/>
      <c r="BY324" s="526"/>
      <c r="BZ324" s="526"/>
      <c r="CA324" s="526"/>
      <c r="CB324" s="526"/>
      <c r="CC324" s="526"/>
      <c r="CD324" s="526"/>
      <c r="CE324" s="526"/>
      <c r="CF324" s="526"/>
      <c r="CG324" s="526"/>
      <c r="CH324" s="526"/>
      <c r="CI324" s="526"/>
      <c r="CJ324" s="526"/>
      <c r="CK324" s="526"/>
      <c r="CL324" s="526"/>
      <c r="CM324" s="526"/>
      <c r="CN324" s="526"/>
      <c r="CO324" s="526"/>
      <c r="CP324" s="15"/>
      <c r="CQ324" s="15"/>
      <c r="CR324" s="15"/>
      <c r="CS324" s="15"/>
      <c r="CT324" s="88"/>
      <c r="CU324" s="88"/>
      <c r="CV324" s="88"/>
      <c r="CW324" s="15"/>
      <c r="CX324" s="15"/>
      <c r="CY324" s="88"/>
      <c r="CZ324" s="88"/>
      <c r="DA324" s="88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88"/>
      <c r="EQ324" s="88"/>
      <c r="ER324" s="88"/>
      <c r="ES324" s="88"/>
      <c r="ET324" s="88"/>
      <c r="EU324" s="88"/>
      <c r="EV324" s="88"/>
      <c r="EW324" s="88"/>
      <c r="EX324" s="88"/>
      <c r="EY324" s="88"/>
      <c r="EZ324" s="88"/>
      <c r="FA324" s="88"/>
      <c r="FB324" s="15"/>
      <c r="FC324" s="15"/>
      <c r="FD324" s="15"/>
      <c r="FE324" s="15"/>
      <c r="FF324" s="15"/>
      <c r="FG324" s="15"/>
      <c r="FH324" s="15"/>
      <c r="FI324" s="15"/>
      <c r="FJ324" s="15"/>
    </row>
    <row r="325" spans="2:166" ht="15" customHeight="1" x14ac:dyDescent="0.25">
      <c r="B325" s="88"/>
      <c r="C325" s="88"/>
      <c r="D325" s="115"/>
      <c r="E325" s="115"/>
      <c r="F325" s="115"/>
      <c r="G325" s="115"/>
      <c r="H325" s="115"/>
      <c r="I325" s="523"/>
      <c r="J325" s="523"/>
      <c r="K325" s="115"/>
      <c r="L325" s="524"/>
      <c r="M325" s="524"/>
      <c r="N325" s="524"/>
      <c r="O325" s="524"/>
      <c r="P325" s="524"/>
      <c r="Q325" s="524"/>
      <c r="R325" s="524"/>
      <c r="S325" s="525"/>
      <c r="T325" s="526"/>
      <c r="U325" s="115"/>
      <c r="V325" s="526"/>
      <c r="W325" s="115"/>
      <c r="X325" s="115"/>
      <c r="Y325" s="115"/>
      <c r="Z325" s="527"/>
      <c r="AA325" s="527"/>
      <c r="AB325" s="15"/>
      <c r="AC325" s="88"/>
      <c r="AD325" s="115"/>
      <c r="AE325" s="115"/>
      <c r="AF325" s="115"/>
      <c r="AG325" s="115"/>
      <c r="AH325" s="115"/>
      <c r="AI325" s="115"/>
      <c r="AJ325" s="115"/>
      <c r="AK325" s="115"/>
      <c r="AL325" s="115"/>
      <c r="AM325" s="115"/>
      <c r="AN325" s="115"/>
      <c r="AO325" s="115"/>
      <c r="AP325" s="115"/>
      <c r="AQ325" s="115"/>
      <c r="AR325" s="115"/>
      <c r="AS325" s="115"/>
      <c r="AT325" s="115"/>
      <c r="AU325" s="115"/>
      <c r="AV325" s="115"/>
      <c r="AW325" s="115"/>
      <c r="AX325" s="115"/>
      <c r="AY325" s="115"/>
      <c r="AZ325" s="115"/>
      <c r="BA325" s="115"/>
      <c r="BB325" s="115"/>
      <c r="BC325" s="115"/>
      <c r="BD325" s="115"/>
      <c r="BE325" s="115"/>
      <c r="BF325" s="115"/>
      <c r="BG325" s="115"/>
      <c r="BH325" s="115"/>
      <c r="BI325" s="115"/>
      <c r="BJ325" s="115"/>
      <c r="BK325" s="526"/>
      <c r="BL325" s="526"/>
      <c r="BM325" s="526"/>
      <c r="BN325" s="526"/>
      <c r="BO325" s="526"/>
      <c r="BP325" s="526"/>
      <c r="BQ325" s="526"/>
      <c r="BR325" s="526"/>
      <c r="BS325" s="526"/>
      <c r="BT325" s="526"/>
      <c r="BU325" s="526"/>
      <c r="BV325" s="526"/>
      <c r="BW325" s="526"/>
      <c r="BX325" s="526"/>
      <c r="BY325" s="526"/>
      <c r="BZ325" s="526"/>
      <c r="CA325" s="526"/>
      <c r="CB325" s="526"/>
      <c r="CC325" s="526"/>
      <c r="CD325" s="526"/>
      <c r="CE325" s="526"/>
      <c r="CF325" s="526"/>
      <c r="CG325" s="526"/>
      <c r="CH325" s="526"/>
      <c r="CI325" s="526"/>
      <c r="CJ325" s="526"/>
      <c r="CK325" s="526"/>
      <c r="CL325" s="526"/>
      <c r="CM325" s="526"/>
      <c r="CN325" s="526"/>
      <c r="CO325" s="526"/>
      <c r="CP325" s="15"/>
      <c r="CQ325" s="15"/>
      <c r="CR325" s="15"/>
      <c r="CS325" s="15"/>
      <c r="CT325" s="88"/>
      <c r="CU325" s="88"/>
      <c r="CV325" s="88"/>
      <c r="CW325" s="15"/>
      <c r="CX325" s="15"/>
      <c r="CY325" s="88"/>
      <c r="CZ325" s="88"/>
      <c r="DA325" s="88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88"/>
      <c r="EQ325" s="88"/>
      <c r="ER325" s="88"/>
      <c r="ES325" s="88"/>
      <c r="ET325" s="88"/>
      <c r="EU325" s="88"/>
      <c r="EV325" s="88"/>
      <c r="EW325" s="88"/>
      <c r="EX325" s="88"/>
      <c r="EY325" s="88"/>
      <c r="EZ325" s="88"/>
      <c r="FA325" s="88"/>
      <c r="FB325" s="15"/>
      <c r="FC325" s="15"/>
      <c r="FD325" s="15"/>
      <c r="FE325" s="15"/>
      <c r="FF325" s="15"/>
      <c r="FG325" s="15"/>
      <c r="FH325" s="15"/>
      <c r="FI325" s="15"/>
      <c r="FJ325" s="15"/>
    </row>
    <row r="326" spans="2:166" ht="15" customHeight="1" x14ac:dyDescent="0.25">
      <c r="B326" s="88"/>
      <c r="C326" s="88"/>
      <c r="D326" s="115"/>
      <c r="E326" s="115"/>
      <c r="F326" s="115"/>
      <c r="G326" s="115"/>
      <c r="H326" s="115"/>
      <c r="I326" s="523"/>
      <c r="J326" s="523"/>
      <c r="K326" s="115"/>
      <c r="L326" s="524"/>
      <c r="M326" s="524"/>
      <c r="N326" s="524"/>
      <c r="O326" s="524"/>
      <c r="P326" s="524"/>
      <c r="Q326" s="524"/>
      <c r="R326" s="524"/>
      <c r="S326" s="525"/>
      <c r="T326" s="526"/>
      <c r="U326" s="115"/>
      <c r="V326" s="526"/>
      <c r="W326" s="115"/>
      <c r="X326" s="115"/>
      <c r="Y326" s="115"/>
      <c r="Z326" s="527"/>
      <c r="AA326" s="527"/>
      <c r="AB326" s="15"/>
      <c r="AC326" s="88"/>
      <c r="AD326" s="115"/>
      <c r="AE326" s="115"/>
      <c r="AF326" s="115"/>
      <c r="AG326" s="115"/>
      <c r="AH326" s="115"/>
      <c r="AI326" s="115"/>
      <c r="AJ326" s="115"/>
      <c r="AK326" s="115"/>
      <c r="AL326" s="115"/>
      <c r="AM326" s="115"/>
      <c r="AN326" s="115"/>
      <c r="AO326" s="115"/>
      <c r="AP326" s="115"/>
      <c r="AQ326" s="115"/>
      <c r="AR326" s="115"/>
      <c r="AS326" s="115"/>
      <c r="AT326" s="115"/>
      <c r="AU326" s="115"/>
      <c r="AV326" s="115"/>
      <c r="AW326" s="115"/>
      <c r="AX326" s="115"/>
      <c r="AY326" s="115"/>
      <c r="AZ326" s="115"/>
      <c r="BA326" s="115"/>
      <c r="BB326" s="115"/>
      <c r="BC326" s="115"/>
      <c r="BD326" s="115"/>
      <c r="BE326" s="115"/>
      <c r="BF326" s="115"/>
      <c r="BG326" s="115"/>
      <c r="BH326" s="115"/>
      <c r="BI326" s="115"/>
      <c r="BJ326" s="115"/>
      <c r="BK326" s="526"/>
      <c r="BL326" s="526"/>
      <c r="BM326" s="526"/>
      <c r="BN326" s="526"/>
      <c r="BO326" s="526"/>
      <c r="BP326" s="526"/>
      <c r="BQ326" s="526"/>
      <c r="BR326" s="526"/>
      <c r="BS326" s="526"/>
      <c r="BT326" s="526"/>
      <c r="BU326" s="526"/>
      <c r="BV326" s="526"/>
      <c r="BW326" s="526"/>
      <c r="BX326" s="526"/>
      <c r="BY326" s="526"/>
      <c r="BZ326" s="526"/>
      <c r="CA326" s="526"/>
      <c r="CB326" s="526"/>
      <c r="CC326" s="526"/>
      <c r="CD326" s="526"/>
      <c r="CE326" s="526"/>
      <c r="CF326" s="526"/>
      <c r="CG326" s="526"/>
      <c r="CH326" s="526"/>
      <c r="CI326" s="526"/>
      <c r="CJ326" s="526"/>
      <c r="CK326" s="526"/>
      <c r="CL326" s="526"/>
      <c r="CM326" s="526"/>
      <c r="CN326" s="526"/>
      <c r="CO326" s="526"/>
      <c r="CP326" s="15"/>
      <c r="CQ326" s="15"/>
      <c r="CR326" s="15"/>
      <c r="CS326" s="15"/>
      <c r="CT326" s="88"/>
      <c r="CU326" s="88"/>
      <c r="CV326" s="88"/>
      <c r="CW326" s="15"/>
      <c r="CX326" s="15"/>
      <c r="CY326" s="88"/>
      <c r="CZ326" s="88"/>
      <c r="DA326" s="88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88"/>
      <c r="EQ326" s="88"/>
      <c r="ER326" s="88"/>
      <c r="ES326" s="88"/>
      <c r="ET326" s="88"/>
      <c r="EU326" s="88"/>
      <c r="EV326" s="88"/>
      <c r="EW326" s="88"/>
      <c r="EX326" s="88"/>
      <c r="EY326" s="88"/>
      <c r="EZ326" s="88"/>
      <c r="FA326" s="88"/>
      <c r="FB326" s="15"/>
      <c r="FC326" s="15"/>
      <c r="FD326" s="15"/>
      <c r="FE326" s="15"/>
      <c r="FF326" s="15"/>
      <c r="FG326" s="15"/>
      <c r="FH326" s="15"/>
      <c r="FI326" s="15"/>
      <c r="FJ326" s="15"/>
    </row>
    <row r="327" spans="2:166" ht="15" customHeight="1" x14ac:dyDescent="0.25">
      <c r="B327" s="88"/>
      <c r="C327" s="88"/>
      <c r="D327" s="115"/>
      <c r="E327" s="115"/>
      <c r="F327" s="115"/>
      <c r="G327" s="115"/>
      <c r="H327" s="115"/>
      <c r="I327" s="523"/>
      <c r="J327" s="523"/>
      <c r="K327" s="115"/>
      <c r="L327" s="524"/>
      <c r="M327" s="524"/>
      <c r="N327" s="524"/>
      <c r="O327" s="524"/>
      <c r="P327" s="524"/>
      <c r="Q327" s="524"/>
      <c r="R327" s="524"/>
      <c r="S327" s="525"/>
      <c r="T327" s="526"/>
      <c r="U327" s="115"/>
      <c r="V327" s="526"/>
      <c r="W327" s="115"/>
      <c r="X327" s="115"/>
      <c r="Y327" s="115"/>
      <c r="Z327" s="527"/>
      <c r="AA327" s="527"/>
      <c r="AB327" s="15"/>
      <c r="AC327" s="88"/>
      <c r="AD327" s="115"/>
      <c r="AE327" s="115"/>
      <c r="AF327" s="115"/>
      <c r="AG327" s="115"/>
      <c r="AH327" s="115"/>
      <c r="AI327" s="115"/>
      <c r="AJ327" s="115"/>
      <c r="AK327" s="115"/>
      <c r="AL327" s="115"/>
      <c r="AM327" s="115"/>
      <c r="AN327" s="115"/>
      <c r="AO327" s="115"/>
      <c r="AP327" s="115"/>
      <c r="AQ327" s="115"/>
      <c r="AR327" s="115"/>
      <c r="AS327" s="115"/>
      <c r="AT327" s="115"/>
      <c r="AU327" s="115"/>
      <c r="AV327" s="115"/>
      <c r="AW327" s="115"/>
      <c r="AX327" s="115"/>
      <c r="AY327" s="115"/>
      <c r="AZ327" s="115"/>
      <c r="BA327" s="115"/>
      <c r="BB327" s="115"/>
      <c r="BC327" s="115"/>
      <c r="BD327" s="115"/>
      <c r="BE327" s="115"/>
      <c r="BF327" s="115"/>
      <c r="BG327" s="115"/>
      <c r="BH327" s="115"/>
      <c r="BI327" s="115"/>
      <c r="BJ327" s="115"/>
      <c r="BK327" s="526"/>
      <c r="BL327" s="526"/>
      <c r="BM327" s="526"/>
      <c r="BN327" s="526"/>
      <c r="BO327" s="526"/>
      <c r="BP327" s="526"/>
      <c r="BQ327" s="526"/>
      <c r="BR327" s="526"/>
      <c r="BS327" s="526"/>
      <c r="BT327" s="526"/>
      <c r="BU327" s="526"/>
      <c r="BV327" s="526"/>
      <c r="BW327" s="526"/>
      <c r="BX327" s="526"/>
      <c r="BY327" s="526"/>
      <c r="BZ327" s="526"/>
      <c r="CA327" s="526"/>
      <c r="CB327" s="526"/>
      <c r="CC327" s="526"/>
      <c r="CD327" s="526"/>
      <c r="CE327" s="526"/>
      <c r="CF327" s="526"/>
      <c r="CG327" s="526"/>
      <c r="CH327" s="526"/>
      <c r="CI327" s="526"/>
      <c r="CJ327" s="526"/>
      <c r="CK327" s="526"/>
      <c r="CL327" s="526"/>
      <c r="CM327" s="526"/>
      <c r="CN327" s="526"/>
      <c r="CO327" s="526"/>
      <c r="CP327" s="15"/>
      <c r="CQ327" s="15"/>
      <c r="CR327" s="15"/>
      <c r="CS327" s="15"/>
      <c r="CT327" s="88"/>
      <c r="CU327" s="88"/>
      <c r="CV327" s="88"/>
      <c r="CW327" s="15"/>
      <c r="CX327" s="15"/>
      <c r="CY327" s="88"/>
      <c r="CZ327" s="88"/>
      <c r="DA327" s="88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88"/>
      <c r="EQ327" s="88"/>
      <c r="ER327" s="88"/>
      <c r="ES327" s="88"/>
      <c r="ET327" s="88"/>
      <c r="EU327" s="88"/>
      <c r="EV327" s="88"/>
      <c r="EW327" s="88"/>
      <c r="EX327" s="88"/>
      <c r="EY327" s="88"/>
      <c r="EZ327" s="88"/>
      <c r="FA327" s="88"/>
      <c r="FB327" s="15"/>
      <c r="FC327" s="15"/>
      <c r="FD327" s="15"/>
      <c r="FE327" s="15"/>
      <c r="FF327" s="15"/>
      <c r="FG327" s="15"/>
      <c r="FH327" s="15"/>
      <c r="FI327" s="15"/>
      <c r="FJ327" s="15"/>
    </row>
    <row r="328" spans="2:166" ht="15" customHeight="1" x14ac:dyDescent="0.25">
      <c r="B328" s="88"/>
      <c r="C328" s="88"/>
      <c r="D328" s="115"/>
      <c r="E328" s="115"/>
      <c r="F328" s="115"/>
      <c r="G328" s="115"/>
      <c r="H328" s="115"/>
      <c r="I328" s="523"/>
      <c r="J328" s="523"/>
      <c r="K328" s="115"/>
      <c r="L328" s="524"/>
      <c r="M328" s="524"/>
      <c r="N328" s="524"/>
      <c r="O328" s="524"/>
      <c r="P328" s="524"/>
      <c r="Q328" s="524"/>
      <c r="R328" s="524"/>
      <c r="S328" s="525"/>
      <c r="T328" s="526"/>
      <c r="U328" s="115"/>
      <c r="V328" s="526"/>
      <c r="W328" s="115"/>
      <c r="X328" s="115"/>
      <c r="Y328" s="115"/>
      <c r="Z328" s="527"/>
      <c r="AA328" s="527"/>
      <c r="AB328" s="15"/>
      <c r="AC328" s="88"/>
      <c r="AD328" s="115"/>
      <c r="AE328" s="115"/>
      <c r="AF328" s="115"/>
      <c r="AG328" s="115"/>
      <c r="AH328" s="115"/>
      <c r="AI328" s="115"/>
      <c r="AJ328" s="115"/>
      <c r="AK328" s="115"/>
      <c r="AL328" s="115"/>
      <c r="AM328" s="115"/>
      <c r="AN328" s="115"/>
      <c r="AO328" s="115"/>
      <c r="AP328" s="115"/>
      <c r="AQ328" s="115"/>
      <c r="AR328" s="115"/>
      <c r="AS328" s="115"/>
      <c r="AT328" s="115"/>
      <c r="AU328" s="115"/>
      <c r="AV328" s="115"/>
      <c r="AW328" s="115"/>
      <c r="AX328" s="115"/>
      <c r="AY328" s="115"/>
      <c r="AZ328" s="115"/>
      <c r="BA328" s="115"/>
      <c r="BB328" s="115"/>
      <c r="BC328" s="115"/>
      <c r="BD328" s="115"/>
      <c r="BE328" s="115"/>
      <c r="BF328" s="115"/>
      <c r="BG328" s="115"/>
      <c r="BH328" s="115"/>
      <c r="BI328" s="115"/>
      <c r="BJ328" s="115"/>
      <c r="BK328" s="526"/>
      <c r="BL328" s="526"/>
      <c r="BM328" s="526"/>
      <c r="BN328" s="526"/>
      <c r="BO328" s="526"/>
      <c r="BP328" s="526"/>
      <c r="BQ328" s="526"/>
      <c r="BR328" s="526"/>
      <c r="BS328" s="526"/>
      <c r="BT328" s="526"/>
      <c r="BU328" s="526"/>
      <c r="BV328" s="526"/>
      <c r="BW328" s="526"/>
      <c r="BX328" s="526"/>
      <c r="BY328" s="526"/>
      <c r="BZ328" s="526"/>
      <c r="CA328" s="526"/>
      <c r="CB328" s="526"/>
      <c r="CC328" s="526"/>
      <c r="CD328" s="526"/>
      <c r="CE328" s="526"/>
      <c r="CF328" s="526"/>
      <c r="CG328" s="526"/>
      <c r="CH328" s="526"/>
      <c r="CI328" s="526"/>
      <c r="CJ328" s="526"/>
      <c r="CK328" s="526"/>
      <c r="CL328" s="526"/>
      <c r="CM328" s="526"/>
      <c r="CN328" s="526"/>
      <c r="CO328" s="526"/>
      <c r="CP328" s="15"/>
      <c r="CQ328" s="15"/>
      <c r="CR328" s="15"/>
      <c r="CS328" s="15"/>
      <c r="CT328" s="88"/>
      <c r="CU328" s="88"/>
      <c r="CV328" s="88"/>
      <c r="CW328" s="15"/>
      <c r="CX328" s="15"/>
      <c r="CY328" s="88"/>
      <c r="CZ328" s="88"/>
      <c r="DA328" s="88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88"/>
      <c r="EQ328" s="88"/>
      <c r="ER328" s="88"/>
      <c r="ES328" s="88"/>
      <c r="ET328" s="88"/>
      <c r="EU328" s="88"/>
      <c r="EV328" s="88"/>
      <c r="EW328" s="88"/>
      <c r="EX328" s="88"/>
      <c r="EY328" s="88"/>
      <c r="EZ328" s="88"/>
      <c r="FA328" s="88"/>
      <c r="FB328" s="15"/>
      <c r="FC328" s="15"/>
      <c r="FD328" s="15"/>
      <c r="FE328" s="15"/>
      <c r="FF328" s="15"/>
      <c r="FG328" s="15"/>
      <c r="FH328" s="15"/>
      <c r="FI328" s="15"/>
      <c r="FJ328" s="15"/>
    </row>
    <row r="329" spans="2:166" ht="15" customHeight="1" x14ac:dyDescent="0.25">
      <c r="B329" s="88"/>
      <c r="C329" s="88"/>
      <c r="D329" s="115"/>
      <c r="E329" s="115"/>
      <c r="F329" s="115"/>
      <c r="G329" s="115"/>
      <c r="H329" s="115"/>
      <c r="I329" s="523"/>
      <c r="J329" s="523"/>
      <c r="K329" s="115"/>
      <c r="L329" s="524"/>
      <c r="M329" s="524"/>
      <c r="N329" s="524"/>
      <c r="O329" s="524"/>
      <c r="P329" s="524"/>
      <c r="Q329" s="524"/>
      <c r="R329" s="524"/>
      <c r="S329" s="525"/>
      <c r="T329" s="526"/>
      <c r="U329" s="115"/>
      <c r="V329" s="526"/>
      <c r="W329" s="115"/>
      <c r="X329" s="115"/>
      <c r="Y329" s="115"/>
      <c r="Z329" s="527"/>
      <c r="AA329" s="527"/>
      <c r="AB329" s="15"/>
      <c r="AC329" s="88"/>
      <c r="AD329" s="115"/>
      <c r="AE329" s="115"/>
      <c r="AF329" s="115"/>
      <c r="AG329" s="115"/>
      <c r="AH329" s="115"/>
      <c r="AI329" s="115"/>
      <c r="AJ329" s="115"/>
      <c r="AK329" s="115"/>
      <c r="AL329" s="115"/>
      <c r="AM329" s="115"/>
      <c r="AN329" s="115"/>
      <c r="AO329" s="115"/>
      <c r="AP329" s="115"/>
      <c r="AQ329" s="115"/>
      <c r="AR329" s="115"/>
      <c r="AS329" s="115"/>
      <c r="AT329" s="115"/>
      <c r="AU329" s="115"/>
      <c r="AV329" s="115"/>
      <c r="AW329" s="115"/>
      <c r="AX329" s="115"/>
      <c r="AY329" s="115"/>
      <c r="AZ329" s="115"/>
      <c r="BA329" s="115"/>
      <c r="BB329" s="115"/>
      <c r="BC329" s="115"/>
      <c r="BD329" s="115"/>
      <c r="BE329" s="115"/>
      <c r="BF329" s="115"/>
      <c r="BG329" s="115"/>
      <c r="BH329" s="115"/>
      <c r="BI329" s="115"/>
      <c r="BJ329" s="115"/>
      <c r="BK329" s="526"/>
      <c r="BL329" s="526"/>
      <c r="BM329" s="526"/>
      <c r="BN329" s="526"/>
      <c r="BO329" s="526"/>
      <c r="BP329" s="526"/>
      <c r="BQ329" s="526"/>
      <c r="BR329" s="526"/>
      <c r="BS329" s="526"/>
      <c r="BT329" s="526"/>
      <c r="BU329" s="526"/>
      <c r="BV329" s="526"/>
      <c r="BW329" s="526"/>
      <c r="BX329" s="526"/>
      <c r="BY329" s="526"/>
      <c r="BZ329" s="526"/>
      <c r="CA329" s="526"/>
      <c r="CB329" s="526"/>
      <c r="CC329" s="526"/>
      <c r="CD329" s="526"/>
      <c r="CE329" s="526"/>
      <c r="CF329" s="526"/>
      <c r="CG329" s="526"/>
      <c r="CH329" s="526"/>
      <c r="CI329" s="526"/>
      <c r="CJ329" s="526"/>
      <c r="CK329" s="526"/>
      <c r="CL329" s="526"/>
      <c r="CM329" s="526"/>
      <c r="CN329" s="526"/>
      <c r="CO329" s="526"/>
      <c r="CP329" s="15"/>
      <c r="CQ329" s="15"/>
      <c r="CR329" s="15"/>
      <c r="CS329" s="15"/>
      <c r="CT329" s="88"/>
      <c r="CU329" s="88"/>
      <c r="CV329" s="88"/>
      <c r="CW329" s="15"/>
      <c r="CX329" s="15"/>
      <c r="CY329" s="88"/>
      <c r="CZ329" s="88"/>
      <c r="DA329" s="88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88"/>
      <c r="EQ329" s="88"/>
      <c r="ER329" s="88"/>
      <c r="ES329" s="88"/>
      <c r="ET329" s="88"/>
      <c r="EU329" s="88"/>
      <c r="EV329" s="88"/>
      <c r="EW329" s="88"/>
      <c r="EX329" s="88"/>
      <c r="EY329" s="88"/>
      <c r="EZ329" s="88"/>
      <c r="FA329" s="88"/>
      <c r="FB329" s="15"/>
      <c r="FC329" s="15"/>
      <c r="FD329" s="15"/>
      <c r="FE329" s="15"/>
      <c r="FF329" s="15"/>
      <c r="FG329" s="15"/>
      <c r="FH329" s="15"/>
      <c r="FI329" s="15"/>
      <c r="FJ329" s="15"/>
    </row>
    <row r="330" spans="2:166" ht="15" customHeight="1" x14ac:dyDescent="0.25">
      <c r="B330" s="88"/>
      <c r="C330" s="88"/>
      <c r="D330" s="115"/>
      <c r="E330" s="115"/>
      <c r="F330" s="115"/>
      <c r="G330" s="115"/>
      <c r="H330" s="115"/>
      <c r="I330" s="523"/>
      <c r="J330" s="523"/>
      <c r="K330" s="115"/>
      <c r="L330" s="524"/>
      <c r="M330" s="524"/>
      <c r="N330" s="524"/>
      <c r="O330" s="524"/>
      <c r="P330" s="524"/>
      <c r="Q330" s="524"/>
      <c r="R330" s="524"/>
      <c r="S330" s="525"/>
      <c r="T330" s="526"/>
      <c r="U330" s="115"/>
      <c r="V330" s="526"/>
      <c r="W330" s="115"/>
      <c r="X330" s="115"/>
      <c r="Y330" s="115"/>
      <c r="Z330" s="527"/>
      <c r="AA330" s="527"/>
      <c r="AB330" s="15"/>
      <c r="AC330" s="88"/>
      <c r="AD330" s="115"/>
      <c r="AE330" s="115"/>
      <c r="AF330" s="115"/>
      <c r="AG330" s="115"/>
      <c r="AH330" s="115"/>
      <c r="AI330" s="115"/>
      <c r="AJ330" s="115"/>
      <c r="AK330" s="115"/>
      <c r="AL330" s="115"/>
      <c r="AM330" s="115"/>
      <c r="AN330" s="115"/>
      <c r="AO330" s="115"/>
      <c r="AP330" s="115"/>
      <c r="AQ330" s="115"/>
      <c r="AR330" s="115"/>
      <c r="AS330" s="115"/>
      <c r="AT330" s="115"/>
      <c r="AU330" s="115"/>
      <c r="AV330" s="115"/>
      <c r="AW330" s="115"/>
      <c r="AX330" s="115"/>
      <c r="AY330" s="115"/>
      <c r="AZ330" s="115"/>
      <c r="BA330" s="115"/>
      <c r="BB330" s="115"/>
      <c r="BC330" s="115"/>
      <c r="BD330" s="115"/>
      <c r="BE330" s="115"/>
      <c r="BF330" s="115"/>
      <c r="BG330" s="115"/>
      <c r="BH330" s="115"/>
      <c r="BI330" s="115"/>
      <c r="BJ330" s="115"/>
      <c r="BK330" s="526"/>
      <c r="BL330" s="526"/>
      <c r="BM330" s="526"/>
      <c r="BN330" s="526"/>
      <c r="BO330" s="526"/>
      <c r="BP330" s="526"/>
      <c r="BQ330" s="526"/>
      <c r="BR330" s="526"/>
      <c r="BS330" s="526"/>
      <c r="BT330" s="526"/>
      <c r="BU330" s="526"/>
      <c r="BV330" s="526"/>
      <c r="BW330" s="526"/>
      <c r="BX330" s="526"/>
      <c r="BY330" s="526"/>
      <c r="BZ330" s="526"/>
      <c r="CA330" s="526"/>
      <c r="CB330" s="526"/>
      <c r="CC330" s="526"/>
      <c r="CD330" s="526"/>
      <c r="CE330" s="526"/>
      <c r="CF330" s="526"/>
      <c r="CG330" s="526"/>
      <c r="CH330" s="526"/>
      <c r="CI330" s="526"/>
      <c r="CJ330" s="526"/>
      <c r="CK330" s="526"/>
      <c r="CL330" s="526"/>
      <c r="CM330" s="526"/>
      <c r="CN330" s="526"/>
      <c r="CO330" s="526"/>
      <c r="CP330" s="15"/>
      <c r="CQ330" s="15"/>
      <c r="CR330" s="15"/>
      <c r="CS330" s="15"/>
      <c r="CT330" s="88"/>
      <c r="CU330" s="88"/>
      <c r="CV330" s="88"/>
      <c r="CW330" s="15"/>
      <c r="CX330" s="15"/>
      <c r="CY330" s="88"/>
      <c r="CZ330" s="88"/>
      <c r="DA330" s="88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88"/>
      <c r="EQ330" s="88"/>
      <c r="ER330" s="88"/>
      <c r="ES330" s="88"/>
      <c r="ET330" s="88"/>
      <c r="EU330" s="88"/>
      <c r="EV330" s="88"/>
      <c r="EW330" s="88"/>
      <c r="EX330" s="88"/>
      <c r="EY330" s="88"/>
      <c r="EZ330" s="88"/>
      <c r="FA330" s="88"/>
      <c r="FB330" s="15"/>
      <c r="FC330" s="15"/>
      <c r="FD330" s="15"/>
      <c r="FE330" s="15"/>
      <c r="FF330" s="15"/>
      <c r="FG330" s="15"/>
      <c r="FH330" s="15"/>
      <c r="FI330" s="15"/>
      <c r="FJ330" s="15"/>
    </row>
    <row r="331" spans="2:166" ht="15" customHeight="1" x14ac:dyDescent="0.25">
      <c r="B331" s="88"/>
      <c r="C331" s="88"/>
      <c r="D331" s="115"/>
      <c r="E331" s="115"/>
      <c r="F331" s="115"/>
      <c r="G331" s="115"/>
      <c r="H331" s="115"/>
      <c r="I331" s="523"/>
      <c r="J331" s="523"/>
      <c r="K331" s="115"/>
      <c r="L331" s="524"/>
      <c r="M331" s="524"/>
      <c r="N331" s="524"/>
      <c r="O331" s="524"/>
      <c r="P331" s="524"/>
      <c r="Q331" s="524"/>
      <c r="R331" s="524"/>
      <c r="S331" s="525"/>
      <c r="T331" s="526"/>
      <c r="U331" s="115"/>
      <c r="V331" s="526"/>
      <c r="W331" s="115"/>
      <c r="X331" s="115"/>
      <c r="Y331" s="115"/>
      <c r="Z331" s="527"/>
      <c r="AA331" s="527"/>
      <c r="AB331" s="15"/>
      <c r="AC331" s="88"/>
      <c r="AD331" s="115"/>
      <c r="AE331" s="115"/>
      <c r="AF331" s="115"/>
      <c r="AG331" s="115"/>
      <c r="AH331" s="115"/>
      <c r="AI331" s="115"/>
      <c r="AJ331" s="115"/>
      <c r="AK331" s="115"/>
      <c r="AL331" s="115"/>
      <c r="AM331" s="115"/>
      <c r="AN331" s="115"/>
      <c r="AO331" s="115"/>
      <c r="AP331" s="115"/>
      <c r="AQ331" s="115"/>
      <c r="AR331" s="115"/>
      <c r="AS331" s="115"/>
      <c r="AT331" s="115"/>
      <c r="AU331" s="115"/>
      <c r="AV331" s="115"/>
      <c r="AW331" s="115"/>
      <c r="AX331" s="115"/>
      <c r="AY331" s="115"/>
      <c r="AZ331" s="115"/>
      <c r="BA331" s="115"/>
      <c r="BB331" s="115"/>
      <c r="BC331" s="115"/>
      <c r="BD331" s="115"/>
      <c r="BE331" s="115"/>
      <c r="BF331" s="115"/>
      <c r="BG331" s="115"/>
      <c r="BH331" s="115"/>
      <c r="BI331" s="115"/>
      <c r="BJ331" s="115"/>
      <c r="BK331" s="526"/>
      <c r="BL331" s="526"/>
      <c r="BM331" s="526"/>
      <c r="BN331" s="526"/>
      <c r="BO331" s="526"/>
      <c r="BP331" s="526"/>
      <c r="BQ331" s="526"/>
      <c r="BR331" s="526"/>
      <c r="BS331" s="526"/>
      <c r="BT331" s="526"/>
      <c r="BU331" s="526"/>
      <c r="BV331" s="526"/>
      <c r="BW331" s="526"/>
      <c r="BX331" s="526"/>
      <c r="BY331" s="526"/>
      <c r="BZ331" s="526"/>
      <c r="CA331" s="526"/>
      <c r="CB331" s="526"/>
      <c r="CC331" s="526"/>
      <c r="CD331" s="526"/>
      <c r="CE331" s="526"/>
      <c r="CF331" s="526"/>
      <c r="CG331" s="526"/>
      <c r="CH331" s="526"/>
      <c r="CI331" s="526"/>
      <c r="CJ331" s="526"/>
      <c r="CK331" s="526"/>
      <c r="CL331" s="526"/>
      <c r="CM331" s="526"/>
      <c r="CN331" s="526"/>
      <c r="CO331" s="526"/>
      <c r="CP331" s="15"/>
      <c r="CQ331" s="15"/>
      <c r="CR331" s="15"/>
      <c r="CS331" s="15"/>
      <c r="CT331" s="88"/>
      <c r="CU331" s="88"/>
      <c r="CV331" s="88"/>
      <c r="CW331" s="15"/>
      <c r="CX331" s="15"/>
      <c r="CY331" s="88"/>
      <c r="CZ331" s="88"/>
      <c r="DA331" s="88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88"/>
      <c r="EQ331" s="88"/>
      <c r="ER331" s="88"/>
      <c r="ES331" s="88"/>
      <c r="ET331" s="88"/>
      <c r="EU331" s="88"/>
      <c r="EV331" s="88"/>
      <c r="EW331" s="88"/>
      <c r="EX331" s="88"/>
      <c r="EY331" s="88"/>
      <c r="EZ331" s="88"/>
      <c r="FA331" s="88"/>
      <c r="FB331" s="15"/>
      <c r="FC331" s="15"/>
      <c r="FD331" s="15"/>
      <c r="FE331" s="15"/>
      <c r="FF331" s="15"/>
      <c r="FG331" s="15"/>
      <c r="FH331" s="15"/>
      <c r="FI331" s="15"/>
      <c r="FJ331" s="15"/>
    </row>
    <row r="332" spans="2:166" ht="15" customHeight="1" x14ac:dyDescent="0.25">
      <c r="B332" s="88"/>
      <c r="C332" s="88"/>
      <c r="D332" s="115"/>
      <c r="E332" s="115"/>
      <c r="F332" s="115"/>
      <c r="G332" s="115"/>
      <c r="H332" s="115"/>
      <c r="I332" s="523"/>
      <c r="J332" s="523"/>
      <c r="K332" s="115"/>
      <c r="L332" s="524"/>
      <c r="M332" s="524"/>
      <c r="N332" s="524"/>
      <c r="O332" s="524"/>
      <c r="P332" s="524"/>
      <c r="Q332" s="524"/>
      <c r="R332" s="524"/>
      <c r="S332" s="525"/>
      <c r="T332" s="526"/>
      <c r="U332" s="115"/>
      <c r="V332" s="526"/>
      <c r="W332" s="115"/>
      <c r="X332" s="115"/>
      <c r="Y332" s="115"/>
      <c r="Z332" s="527"/>
      <c r="AA332" s="527"/>
      <c r="AB332" s="15"/>
      <c r="AC332" s="88"/>
      <c r="AD332" s="115"/>
      <c r="AE332" s="115"/>
      <c r="AF332" s="115"/>
      <c r="AG332" s="115"/>
      <c r="AH332" s="115"/>
      <c r="AI332" s="115"/>
      <c r="AJ332" s="115"/>
      <c r="AK332" s="115"/>
      <c r="AL332" s="115"/>
      <c r="AM332" s="115"/>
      <c r="AN332" s="115"/>
      <c r="AO332" s="115"/>
      <c r="AP332" s="115"/>
      <c r="AQ332" s="115"/>
      <c r="AR332" s="115"/>
      <c r="AS332" s="115"/>
      <c r="AT332" s="115"/>
      <c r="AU332" s="115"/>
      <c r="AV332" s="115"/>
      <c r="AW332" s="115"/>
      <c r="AX332" s="115"/>
      <c r="AY332" s="115"/>
      <c r="AZ332" s="115"/>
      <c r="BA332" s="115"/>
      <c r="BB332" s="115"/>
      <c r="BC332" s="115"/>
      <c r="BD332" s="115"/>
      <c r="BE332" s="115"/>
      <c r="BF332" s="115"/>
      <c r="BG332" s="115"/>
      <c r="BH332" s="115"/>
      <c r="BI332" s="115"/>
      <c r="BJ332" s="115"/>
      <c r="BK332" s="526"/>
      <c r="BL332" s="526"/>
      <c r="BM332" s="526"/>
      <c r="BN332" s="526"/>
      <c r="BO332" s="526"/>
      <c r="BP332" s="526"/>
      <c r="BQ332" s="526"/>
      <c r="BR332" s="526"/>
      <c r="BS332" s="526"/>
      <c r="BT332" s="526"/>
      <c r="BU332" s="526"/>
      <c r="BV332" s="526"/>
      <c r="BW332" s="526"/>
      <c r="BX332" s="526"/>
      <c r="BY332" s="526"/>
      <c r="BZ332" s="526"/>
      <c r="CA332" s="526"/>
      <c r="CB332" s="526"/>
      <c r="CC332" s="526"/>
      <c r="CD332" s="526"/>
      <c r="CE332" s="526"/>
      <c r="CF332" s="526"/>
      <c r="CG332" s="526"/>
      <c r="CH332" s="526"/>
      <c r="CI332" s="526"/>
      <c r="CJ332" s="526"/>
      <c r="CK332" s="526"/>
      <c r="CL332" s="526"/>
      <c r="CM332" s="526"/>
      <c r="CN332" s="526"/>
      <c r="CO332" s="526"/>
      <c r="CP332" s="15"/>
      <c r="CQ332" s="15"/>
      <c r="CR332" s="15"/>
      <c r="CS332" s="15"/>
      <c r="CT332" s="88"/>
      <c r="CU332" s="88"/>
      <c r="CV332" s="88"/>
      <c r="CW332" s="15"/>
      <c r="CX332" s="15"/>
      <c r="CY332" s="88"/>
      <c r="CZ332" s="88"/>
      <c r="DA332" s="88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88"/>
      <c r="EQ332" s="88"/>
      <c r="ER332" s="88"/>
      <c r="ES332" s="88"/>
      <c r="ET332" s="88"/>
      <c r="EU332" s="88"/>
      <c r="EV332" s="88"/>
      <c r="EW332" s="88"/>
      <c r="EX332" s="88"/>
      <c r="EY332" s="88"/>
      <c r="EZ332" s="88"/>
      <c r="FA332" s="88"/>
      <c r="FB332" s="15"/>
      <c r="FC332" s="15"/>
      <c r="FD332" s="15"/>
      <c r="FE332" s="15"/>
      <c r="FF332" s="15"/>
      <c r="FG332" s="15"/>
      <c r="FH332" s="15"/>
      <c r="FI332" s="15"/>
      <c r="FJ332" s="15"/>
    </row>
    <row r="333" spans="2:166" ht="15" customHeight="1" x14ac:dyDescent="0.25">
      <c r="B333" s="88"/>
      <c r="C333" s="88"/>
      <c r="D333" s="115"/>
      <c r="E333" s="115"/>
      <c r="F333" s="115"/>
      <c r="G333" s="115"/>
      <c r="H333" s="115"/>
      <c r="I333" s="523"/>
      <c r="J333" s="523"/>
      <c r="K333" s="115"/>
      <c r="L333" s="524"/>
      <c r="M333" s="524"/>
      <c r="N333" s="524"/>
      <c r="O333" s="524"/>
      <c r="P333" s="524"/>
      <c r="Q333" s="524"/>
      <c r="R333" s="524"/>
      <c r="S333" s="525"/>
      <c r="T333" s="526"/>
      <c r="U333" s="115"/>
      <c r="V333" s="526"/>
      <c r="W333" s="115"/>
      <c r="X333" s="115"/>
      <c r="Y333" s="115"/>
      <c r="Z333" s="527"/>
      <c r="AA333" s="527"/>
      <c r="AB333" s="15"/>
      <c r="AC333" s="88"/>
      <c r="AD333" s="115"/>
      <c r="AE333" s="115"/>
      <c r="AF333" s="115"/>
      <c r="AG333" s="115"/>
      <c r="AH333" s="115"/>
      <c r="AI333" s="115"/>
      <c r="AJ333" s="115"/>
      <c r="AK333" s="115"/>
      <c r="AL333" s="115"/>
      <c r="AM333" s="115"/>
      <c r="AN333" s="115"/>
      <c r="AO333" s="115"/>
      <c r="AP333" s="115"/>
      <c r="AQ333" s="115"/>
      <c r="AR333" s="115"/>
      <c r="AS333" s="115"/>
      <c r="AT333" s="115"/>
      <c r="AU333" s="115"/>
      <c r="AV333" s="115"/>
      <c r="AW333" s="115"/>
      <c r="AX333" s="115"/>
      <c r="AY333" s="115"/>
      <c r="AZ333" s="115"/>
      <c r="BA333" s="115"/>
      <c r="BB333" s="115"/>
      <c r="BC333" s="115"/>
      <c r="BD333" s="115"/>
      <c r="BE333" s="115"/>
      <c r="BF333" s="115"/>
      <c r="BG333" s="115"/>
      <c r="BH333" s="115"/>
      <c r="BI333" s="115"/>
      <c r="BJ333" s="115"/>
      <c r="BK333" s="526"/>
      <c r="BL333" s="526"/>
      <c r="BM333" s="526"/>
      <c r="BN333" s="526"/>
      <c r="BO333" s="526"/>
      <c r="BP333" s="526"/>
      <c r="BQ333" s="526"/>
      <c r="BR333" s="526"/>
      <c r="BS333" s="526"/>
      <c r="BT333" s="526"/>
      <c r="BU333" s="526"/>
      <c r="BV333" s="526"/>
      <c r="BW333" s="526"/>
      <c r="BX333" s="526"/>
      <c r="BY333" s="526"/>
      <c r="BZ333" s="526"/>
      <c r="CA333" s="526"/>
      <c r="CB333" s="526"/>
      <c r="CC333" s="526"/>
      <c r="CD333" s="526"/>
      <c r="CE333" s="526"/>
      <c r="CF333" s="526"/>
      <c r="CG333" s="526"/>
      <c r="CH333" s="526"/>
      <c r="CI333" s="526"/>
      <c r="CJ333" s="526"/>
      <c r="CK333" s="526"/>
      <c r="CL333" s="526"/>
      <c r="CM333" s="526"/>
      <c r="CN333" s="526"/>
      <c r="CO333" s="526"/>
      <c r="CP333" s="15"/>
      <c r="CQ333" s="15"/>
      <c r="CR333" s="15"/>
      <c r="CS333" s="15"/>
      <c r="CT333" s="88"/>
      <c r="CU333" s="88"/>
      <c r="CV333" s="88"/>
      <c r="CW333" s="15"/>
      <c r="CX333" s="15"/>
      <c r="CY333" s="88"/>
      <c r="CZ333" s="88"/>
      <c r="DA333" s="88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88"/>
      <c r="EQ333" s="88"/>
      <c r="ER333" s="88"/>
      <c r="ES333" s="88"/>
      <c r="ET333" s="88"/>
      <c r="EU333" s="88"/>
      <c r="EV333" s="88"/>
      <c r="EW333" s="88"/>
      <c r="EX333" s="88"/>
      <c r="EY333" s="88"/>
      <c r="EZ333" s="88"/>
      <c r="FA333" s="88"/>
      <c r="FB333" s="15"/>
      <c r="FC333" s="15"/>
      <c r="FD333" s="15"/>
      <c r="FE333" s="15"/>
      <c r="FF333" s="15"/>
      <c r="FG333" s="15"/>
      <c r="FH333" s="15"/>
      <c r="FI333" s="15"/>
      <c r="FJ333" s="15"/>
    </row>
    <row r="334" spans="2:166" ht="15" customHeight="1" x14ac:dyDescent="0.25">
      <c r="B334" s="88"/>
      <c r="C334" s="88"/>
      <c r="D334" s="115"/>
      <c r="E334" s="115"/>
      <c r="F334" s="115"/>
      <c r="G334" s="115"/>
      <c r="H334" s="115"/>
      <c r="I334" s="523"/>
      <c r="J334" s="523"/>
      <c r="K334" s="115"/>
      <c r="L334" s="524"/>
      <c r="M334" s="524"/>
      <c r="N334" s="524"/>
      <c r="O334" s="524"/>
      <c r="P334" s="524"/>
      <c r="Q334" s="524"/>
      <c r="R334" s="524"/>
      <c r="S334" s="525"/>
      <c r="T334" s="526"/>
      <c r="U334" s="115"/>
      <c r="V334" s="526"/>
      <c r="W334" s="115"/>
      <c r="X334" s="115"/>
      <c r="Y334" s="115"/>
      <c r="Z334" s="527"/>
      <c r="AA334" s="527"/>
      <c r="AB334" s="15"/>
      <c r="AC334" s="88"/>
      <c r="AD334" s="115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115"/>
      <c r="AU334" s="115"/>
      <c r="AV334" s="115"/>
      <c r="AW334" s="115"/>
      <c r="AX334" s="115"/>
      <c r="AY334" s="115"/>
      <c r="AZ334" s="115"/>
      <c r="BA334" s="115"/>
      <c r="BB334" s="115"/>
      <c r="BC334" s="115"/>
      <c r="BD334" s="115"/>
      <c r="BE334" s="115"/>
      <c r="BF334" s="115"/>
      <c r="BG334" s="115"/>
      <c r="BH334" s="115"/>
      <c r="BI334" s="115"/>
      <c r="BJ334" s="115"/>
      <c r="BK334" s="526"/>
      <c r="BL334" s="526"/>
      <c r="BM334" s="526"/>
      <c r="BN334" s="526"/>
      <c r="BO334" s="526"/>
      <c r="BP334" s="526"/>
      <c r="BQ334" s="526"/>
      <c r="BR334" s="526"/>
      <c r="BS334" s="526"/>
      <c r="BT334" s="526"/>
      <c r="BU334" s="526"/>
      <c r="BV334" s="526"/>
      <c r="BW334" s="526"/>
      <c r="BX334" s="526"/>
      <c r="BY334" s="526"/>
      <c r="BZ334" s="526"/>
      <c r="CA334" s="526"/>
      <c r="CB334" s="526"/>
      <c r="CC334" s="526"/>
      <c r="CD334" s="526"/>
      <c r="CE334" s="526"/>
      <c r="CF334" s="526"/>
      <c r="CG334" s="526"/>
      <c r="CH334" s="526"/>
      <c r="CI334" s="526"/>
      <c r="CJ334" s="526"/>
      <c r="CK334" s="526"/>
      <c r="CL334" s="526"/>
      <c r="CM334" s="526"/>
      <c r="CN334" s="526"/>
      <c r="CO334" s="526"/>
      <c r="CP334" s="15"/>
      <c r="CQ334" s="15"/>
      <c r="CR334" s="15"/>
      <c r="CS334" s="15"/>
      <c r="CT334" s="88"/>
      <c r="CU334" s="88"/>
      <c r="CV334" s="88"/>
      <c r="CW334" s="15"/>
      <c r="CX334" s="15"/>
      <c r="CY334" s="88"/>
      <c r="CZ334" s="88"/>
      <c r="DA334" s="88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88"/>
      <c r="EQ334" s="88"/>
      <c r="ER334" s="88"/>
      <c r="ES334" s="88"/>
      <c r="ET334" s="88"/>
      <c r="EU334" s="88"/>
      <c r="EV334" s="88"/>
      <c r="EW334" s="88"/>
      <c r="EX334" s="88"/>
      <c r="EY334" s="88"/>
      <c r="EZ334" s="88"/>
      <c r="FA334" s="88"/>
      <c r="FB334" s="15"/>
      <c r="FC334" s="15"/>
      <c r="FD334" s="15"/>
      <c r="FE334" s="15"/>
      <c r="FF334" s="15"/>
      <c r="FG334" s="15"/>
      <c r="FH334" s="15"/>
      <c r="FI334" s="15"/>
      <c r="FJ334" s="15"/>
    </row>
    <row r="335" spans="2:166" ht="15" customHeight="1" x14ac:dyDescent="0.25">
      <c r="B335" s="88"/>
      <c r="C335" s="88"/>
      <c r="D335" s="115"/>
      <c r="E335" s="115"/>
      <c r="F335" s="115"/>
      <c r="G335" s="115"/>
      <c r="H335" s="115"/>
      <c r="I335" s="523"/>
      <c r="J335" s="523"/>
      <c r="K335" s="115"/>
      <c r="L335" s="524"/>
      <c r="M335" s="524"/>
      <c r="N335" s="524"/>
      <c r="O335" s="524"/>
      <c r="P335" s="524"/>
      <c r="Q335" s="524"/>
      <c r="R335" s="524"/>
      <c r="S335" s="525"/>
      <c r="T335" s="526"/>
      <c r="U335" s="115"/>
      <c r="V335" s="526"/>
      <c r="W335" s="115"/>
      <c r="X335" s="115"/>
      <c r="Y335" s="115"/>
      <c r="Z335" s="527"/>
      <c r="AA335" s="527"/>
      <c r="AB335" s="15"/>
      <c r="AC335" s="88"/>
      <c r="AD335" s="115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115"/>
      <c r="AU335" s="115"/>
      <c r="AV335" s="115"/>
      <c r="AW335" s="115"/>
      <c r="AX335" s="115"/>
      <c r="AY335" s="115"/>
      <c r="AZ335" s="115"/>
      <c r="BA335" s="115"/>
      <c r="BB335" s="115"/>
      <c r="BC335" s="115"/>
      <c r="BD335" s="115"/>
      <c r="BE335" s="115"/>
      <c r="BF335" s="115"/>
      <c r="BG335" s="115"/>
      <c r="BH335" s="115"/>
      <c r="BI335" s="115"/>
      <c r="BJ335" s="115"/>
      <c r="BK335" s="526"/>
      <c r="BL335" s="526"/>
      <c r="BM335" s="526"/>
      <c r="BN335" s="526"/>
      <c r="BO335" s="526"/>
      <c r="BP335" s="526"/>
      <c r="BQ335" s="526"/>
      <c r="BR335" s="526"/>
      <c r="BS335" s="526"/>
      <c r="BT335" s="526"/>
      <c r="BU335" s="526"/>
      <c r="BV335" s="526"/>
      <c r="BW335" s="526"/>
      <c r="BX335" s="526"/>
      <c r="BY335" s="526"/>
      <c r="BZ335" s="526"/>
      <c r="CA335" s="526"/>
      <c r="CB335" s="526"/>
      <c r="CC335" s="526"/>
      <c r="CD335" s="526"/>
      <c r="CE335" s="526"/>
      <c r="CF335" s="526"/>
      <c r="CG335" s="526"/>
      <c r="CH335" s="526"/>
      <c r="CI335" s="526"/>
      <c r="CJ335" s="526"/>
      <c r="CK335" s="526"/>
      <c r="CL335" s="526"/>
      <c r="CM335" s="526"/>
      <c r="CN335" s="526"/>
      <c r="CO335" s="526"/>
      <c r="CP335" s="15"/>
      <c r="CQ335" s="15"/>
      <c r="CR335" s="15"/>
      <c r="CS335" s="15"/>
      <c r="CT335" s="88"/>
      <c r="CU335" s="88"/>
      <c r="CV335" s="88"/>
      <c r="CW335" s="15"/>
      <c r="CX335" s="15"/>
      <c r="CY335" s="88"/>
      <c r="CZ335" s="88"/>
      <c r="DA335" s="88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88"/>
      <c r="EQ335" s="88"/>
      <c r="ER335" s="88"/>
      <c r="ES335" s="88"/>
      <c r="ET335" s="88"/>
      <c r="EU335" s="88"/>
      <c r="EV335" s="88"/>
      <c r="EW335" s="88"/>
      <c r="EX335" s="88"/>
      <c r="EY335" s="88"/>
      <c r="EZ335" s="88"/>
      <c r="FA335" s="88"/>
      <c r="FB335" s="15"/>
      <c r="FC335" s="15"/>
      <c r="FD335" s="15"/>
      <c r="FE335" s="15"/>
      <c r="FF335" s="15"/>
      <c r="FG335" s="15"/>
      <c r="FH335" s="15"/>
      <c r="FI335" s="15"/>
      <c r="FJ335" s="15"/>
    </row>
    <row r="336" spans="2:166" ht="15" customHeight="1" x14ac:dyDescent="0.25">
      <c r="B336" s="88"/>
      <c r="C336" s="88"/>
      <c r="D336" s="115"/>
      <c r="E336" s="115"/>
      <c r="F336" s="115"/>
      <c r="G336" s="115"/>
      <c r="H336" s="115"/>
      <c r="I336" s="523"/>
      <c r="J336" s="523"/>
      <c r="K336" s="115"/>
      <c r="L336" s="524"/>
      <c r="M336" s="524"/>
      <c r="N336" s="524"/>
      <c r="O336" s="524"/>
      <c r="P336" s="524"/>
      <c r="Q336" s="524"/>
      <c r="R336" s="524"/>
      <c r="S336" s="525"/>
      <c r="T336" s="526"/>
      <c r="U336" s="115"/>
      <c r="V336" s="526"/>
      <c r="W336" s="115"/>
      <c r="X336" s="115"/>
      <c r="Y336" s="115"/>
      <c r="Z336" s="527"/>
      <c r="AA336" s="527"/>
      <c r="AB336" s="15"/>
      <c r="AC336" s="88"/>
      <c r="AD336" s="115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115"/>
      <c r="AU336" s="115"/>
      <c r="AV336" s="115"/>
      <c r="AW336" s="115"/>
      <c r="AX336" s="115"/>
      <c r="AY336" s="115"/>
      <c r="AZ336" s="115"/>
      <c r="BA336" s="115"/>
      <c r="BB336" s="115"/>
      <c r="BC336" s="115"/>
      <c r="BD336" s="115"/>
      <c r="BE336" s="115"/>
      <c r="BF336" s="115"/>
      <c r="BG336" s="115"/>
      <c r="BH336" s="115"/>
      <c r="BI336" s="115"/>
      <c r="BJ336" s="115"/>
      <c r="BK336" s="526"/>
      <c r="BL336" s="526"/>
      <c r="BM336" s="526"/>
      <c r="BN336" s="526"/>
      <c r="BO336" s="526"/>
      <c r="BP336" s="526"/>
      <c r="BQ336" s="526"/>
      <c r="BR336" s="526"/>
      <c r="BS336" s="526"/>
      <c r="BT336" s="526"/>
      <c r="BU336" s="526"/>
      <c r="BV336" s="526"/>
      <c r="BW336" s="526"/>
      <c r="BX336" s="526"/>
      <c r="BY336" s="526"/>
      <c r="BZ336" s="526"/>
      <c r="CA336" s="526"/>
      <c r="CB336" s="526"/>
      <c r="CC336" s="526"/>
      <c r="CD336" s="526"/>
      <c r="CE336" s="526"/>
      <c r="CF336" s="526"/>
      <c r="CG336" s="526"/>
      <c r="CH336" s="526"/>
      <c r="CI336" s="526"/>
      <c r="CJ336" s="526"/>
      <c r="CK336" s="526"/>
      <c r="CL336" s="526"/>
      <c r="CM336" s="526"/>
      <c r="CN336" s="526"/>
      <c r="CO336" s="526"/>
      <c r="CP336" s="15"/>
      <c r="CQ336" s="15"/>
      <c r="CR336" s="15"/>
      <c r="CS336" s="15"/>
      <c r="CT336" s="88"/>
      <c r="CU336" s="88"/>
      <c r="CV336" s="88"/>
      <c r="CW336" s="15"/>
      <c r="CX336" s="15"/>
      <c r="CY336" s="88"/>
      <c r="CZ336" s="88"/>
      <c r="DA336" s="88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88"/>
      <c r="EQ336" s="88"/>
      <c r="ER336" s="88"/>
      <c r="ES336" s="88"/>
      <c r="ET336" s="88"/>
      <c r="EU336" s="88"/>
      <c r="EV336" s="88"/>
      <c r="EW336" s="88"/>
      <c r="EX336" s="88"/>
      <c r="EY336" s="88"/>
      <c r="EZ336" s="88"/>
      <c r="FA336" s="88"/>
      <c r="FB336" s="15"/>
      <c r="FC336" s="15"/>
      <c r="FD336" s="15"/>
      <c r="FE336" s="15"/>
      <c r="FF336" s="15"/>
      <c r="FG336" s="15"/>
      <c r="FH336" s="15"/>
      <c r="FI336" s="15"/>
      <c r="FJ336" s="15"/>
    </row>
    <row r="337" spans="2:166" ht="15" customHeight="1" x14ac:dyDescent="0.25">
      <c r="B337" s="88"/>
      <c r="C337" s="88"/>
      <c r="D337" s="115"/>
      <c r="E337" s="115"/>
      <c r="F337" s="115"/>
      <c r="G337" s="115"/>
      <c r="H337" s="115"/>
      <c r="I337" s="523"/>
      <c r="J337" s="523"/>
      <c r="K337" s="115"/>
      <c r="L337" s="524"/>
      <c r="M337" s="524"/>
      <c r="N337" s="524"/>
      <c r="O337" s="524"/>
      <c r="P337" s="524"/>
      <c r="Q337" s="524"/>
      <c r="R337" s="524"/>
      <c r="S337" s="525"/>
      <c r="T337" s="526"/>
      <c r="U337" s="115"/>
      <c r="V337" s="526"/>
      <c r="W337" s="115"/>
      <c r="X337" s="115"/>
      <c r="Y337" s="115"/>
      <c r="Z337" s="527"/>
      <c r="AA337" s="527"/>
      <c r="AB337" s="15"/>
      <c r="AC337" s="88"/>
      <c r="AD337" s="115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115"/>
      <c r="AU337" s="115"/>
      <c r="AV337" s="115"/>
      <c r="AW337" s="115"/>
      <c r="AX337" s="115"/>
      <c r="AY337" s="115"/>
      <c r="AZ337" s="115"/>
      <c r="BA337" s="115"/>
      <c r="BB337" s="115"/>
      <c r="BC337" s="115"/>
      <c r="BD337" s="115"/>
      <c r="BE337" s="115"/>
      <c r="BF337" s="115"/>
      <c r="BG337" s="115"/>
      <c r="BH337" s="115"/>
      <c r="BI337" s="115"/>
      <c r="BJ337" s="115"/>
      <c r="BK337" s="526"/>
      <c r="BL337" s="526"/>
      <c r="BM337" s="526"/>
      <c r="BN337" s="526"/>
      <c r="BO337" s="526"/>
      <c r="BP337" s="526"/>
      <c r="BQ337" s="526"/>
      <c r="BR337" s="526"/>
      <c r="BS337" s="526"/>
      <c r="BT337" s="526"/>
      <c r="BU337" s="526"/>
      <c r="BV337" s="526"/>
      <c r="BW337" s="526"/>
      <c r="BX337" s="526"/>
      <c r="BY337" s="526"/>
      <c r="BZ337" s="526"/>
      <c r="CA337" s="526"/>
      <c r="CB337" s="526"/>
      <c r="CC337" s="526"/>
      <c r="CD337" s="526"/>
      <c r="CE337" s="526"/>
      <c r="CF337" s="526"/>
      <c r="CG337" s="526"/>
      <c r="CH337" s="526"/>
      <c r="CI337" s="526"/>
      <c r="CJ337" s="526"/>
      <c r="CK337" s="526"/>
      <c r="CL337" s="526"/>
      <c r="CM337" s="526"/>
      <c r="CN337" s="526"/>
      <c r="CO337" s="526"/>
      <c r="CP337" s="15"/>
      <c r="CQ337" s="15"/>
      <c r="CR337" s="15"/>
      <c r="CS337" s="15"/>
      <c r="CT337" s="88"/>
      <c r="CU337" s="88"/>
      <c r="CV337" s="88"/>
      <c r="CW337" s="15"/>
      <c r="CX337" s="15"/>
      <c r="CY337" s="88"/>
      <c r="CZ337" s="88"/>
      <c r="DA337" s="88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88"/>
      <c r="EQ337" s="88"/>
      <c r="ER337" s="88"/>
      <c r="ES337" s="88"/>
      <c r="ET337" s="88"/>
      <c r="EU337" s="88"/>
      <c r="EV337" s="88"/>
      <c r="EW337" s="88"/>
      <c r="EX337" s="88"/>
      <c r="EY337" s="88"/>
      <c r="EZ337" s="88"/>
      <c r="FA337" s="88"/>
      <c r="FB337" s="15"/>
      <c r="FC337" s="15"/>
      <c r="FD337" s="15"/>
      <c r="FE337" s="15"/>
      <c r="FF337" s="15"/>
      <c r="FG337" s="15"/>
      <c r="FH337" s="15"/>
      <c r="FI337" s="15"/>
      <c r="FJ337" s="15"/>
    </row>
    <row r="338" spans="2:166" ht="15" customHeight="1" x14ac:dyDescent="0.25">
      <c r="B338" s="88"/>
      <c r="C338" s="88"/>
      <c r="D338" s="115"/>
      <c r="E338" s="115"/>
      <c r="F338" s="115"/>
      <c r="G338" s="115"/>
      <c r="H338" s="115"/>
      <c r="I338" s="523"/>
      <c r="J338" s="523"/>
      <c r="K338" s="115"/>
      <c r="L338" s="524"/>
      <c r="M338" s="524"/>
      <c r="N338" s="524"/>
      <c r="O338" s="524"/>
      <c r="P338" s="524"/>
      <c r="Q338" s="524"/>
      <c r="R338" s="524"/>
      <c r="S338" s="525"/>
      <c r="T338" s="526"/>
      <c r="U338" s="115"/>
      <c r="V338" s="526"/>
      <c r="W338" s="115"/>
      <c r="X338" s="115"/>
      <c r="Y338" s="115"/>
      <c r="Z338" s="527"/>
      <c r="AA338" s="527"/>
      <c r="AB338" s="15"/>
      <c r="AC338" s="88"/>
      <c r="AD338" s="115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115"/>
      <c r="AU338" s="115"/>
      <c r="AV338" s="115"/>
      <c r="AW338" s="115"/>
      <c r="AX338" s="115"/>
      <c r="AY338" s="115"/>
      <c r="AZ338" s="115"/>
      <c r="BA338" s="115"/>
      <c r="BB338" s="115"/>
      <c r="BC338" s="115"/>
      <c r="BD338" s="115"/>
      <c r="BE338" s="115"/>
      <c r="BF338" s="115"/>
      <c r="BG338" s="115"/>
      <c r="BH338" s="115"/>
      <c r="BI338" s="115"/>
      <c r="BJ338" s="115"/>
      <c r="BK338" s="526"/>
      <c r="BL338" s="526"/>
      <c r="BM338" s="526"/>
      <c r="BN338" s="526"/>
      <c r="BO338" s="526"/>
      <c r="BP338" s="526"/>
      <c r="BQ338" s="526"/>
      <c r="BR338" s="526"/>
      <c r="BS338" s="526"/>
      <c r="BT338" s="526"/>
      <c r="BU338" s="526"/>
      <c r="BV338" s="526"/>
      <c r="BW338" s="526"/>
      <c r="BX338" s="526"/>
      <c r="BY338" s="526"/>
      <c r="BZ338" s="526"/>
      <c r="CA338" s="526"/>
      <c r="CB338" s="526"/>
      <c r="CC338" s="526"/>
      <c r="CD338" s="526"/>
      <c r="CE338" s="526"/>
      <c r="CF338" s="526"/>
      <c r="CG338" s="526"/>
      <c r="CH338" s="526"/>
      <c r="CI338" s="526"/>
      <c r="CJ338" s="526"/>
      <c r="CK338" s="526"/>
      <c r="CL338" s="526"/>
      <c r="CM338" s="526"/>
      <c r="CN338" s="526"/>
      <c r="CO338" s="526"/>
      <c r="CP338" s="15"/>
      <c r="CQ338" s="15"/>
      <c r="CR338" s="15"/>
      <c r="CS338" s="15"/>
      <c r="CT338" s="88"/>
      <c r="CU338" s="88"/>
      <c r="CV338" s="88"/>
      <c r="CW338" s="15"/>
      <c r="CX338" s="15"/>
      <c r="CY338" s="88"/>
      <c r="CZ338" s="88"/>
      <c r="DA338" s="88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88"/>
      <c r="EQ338" s="88"/>
      <c r="ER338" s="88"/>
      <c r="ES338" s="88"/>
      <c r="ET338" s="88"/>
      <c r="EU338" s="88"/>
      <c r="EV338" s="88"/>
      <c r="EW338" s="88"/>
      <c r="EX338" s="88"/>
      <c r="EY338" s="88"/>
      <c r="EZ338" s="88"/>
      <c r="FA338" s="88"/>
      <c r="FB338" s="15"/>
      <c r="FC338" s="15"/>
      <c r="FD338" s="15"/>
      <c r="FE338" s="15"/>
      <c r="FF338" s="15"/>
      <c r="FG338" s="15"/>
      <c r="FH338" s="15"/>
      <c r="FI338" s="15"/>
      <c r="FJ338" s="15"/>
    </row>
    <row r="339" spans="2:166" ht="15" customHeight="1" x14ac:dyDescent="0.25">
      <c r="B339" s="88"/>
      <c r="C339" s="88"/>
      <c r="D339" s="115"/>
      <c r="E339" s="115"/>
      <c r="F339" s="115"/>
      <c r="G339" s="115"/>
      <c r="H339" s="115"/>
      <c r="I339" s="523"/>
      <c r="J339" s="523"/>
      <c r="K339" s="115"/>
      <c r="L339" s="524"/>
      <c r="M339" s="524"/>
      <c r="N339" s="524"/>
      <c r="O339" s="524"/>
      <c r="P339" s="524"/>
      <c r="Q339" s="524"/>
      <c r="R339" s="524"/>
      <c r="S339" s="525"/>
      <c r="T339" s="526"/>
      <c r="U339" s="115"/>
      <c r="V339" s="526"/>
      <c r="W339" s="115"/>
      <c r="X339" s="115"/>
      <c r="Y339" s="115"/>
      <c r="Z339" s="527"/>
      <c r="AA339" s="527"/>
      <c r="AB339" s="15"/>
      <c r="AC339" s="88"/>
      <c r="AD339" s="115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115"/>
      <c r="AU339" s="115"/>
      <c r="AV339" s="115"/>
      <c r="AW339" s="115"/>
      <c r="AX339" s="115"/>
      <c r="AY339" s="115"/>
      <c r="AZ339" s="115"/>
      <c r="BA339" s="115"/>
      <c r="BB339" s="115"/>
      <c r="BC339" s="115"/>
      <c r="BD339" s="115"/>
      <c r="BE339" s="115"/>
      <c r="BF339" s="115"/>
      <c r="BG339" s="115"/>
      <c r="BH339" s="115"/>
      <c r="BI339" s="115"/>
      <c r="BJ339" s="115"/>
      <c r="BK339" s="526"/>
      <c r="BL339" s="526"/>
      <c r="BM339" s="526"/>
      <c r="BN339" s="526"/>
      <c r="BO339" s="526"/>
      <c r="BP339" s="526"/>
      <c r="BQ339" s="526"/>
      <c r="BR339" s="526"/>
      <c r="BS339" s="526"/>
      <c r="BT339" s="526"/>
      <c r="BU339" s="526"/>
      <c r="BV339" s="526"/>
      <c r="BW339" s="526"/>
      <c r="BX339" s="526"/>
      <c r="BY339" s="526"/>
      <c r="BZ339" s="526"/>
      <c r="CA339" s="526"/>
      <c r="CB339" s="526"/>
      <c r="CC339" s="526"/>
      <c r="CD339" s="526"/>
      <c r="CE339" s="526"/>
      <c r="CF339" s="526"/>
      <c r="CG339" s="526"/>
      <c r="CH339" s="526"/>
      <c r="CI339" s="526"/>
      <c r="CJ339" s="526"/>
      <c r="CK339" s="526"/>
      <c r="CL339" s="526"/>
      <c r="CM339" s="526"/>
      <c r="CN339" s="526"/>
      <c r="CO339" s="526"/>
      <c r="CP339" s="15"/>
      <c r="CQ339" s="15"/>
      <c r="CR339" s="15"/>
      <c r="CS339" s="15"/>
      <c r="CT339" s="88"/>
      <c r="CU339" s="88"/>
      <c r="CV339" s="88"/>
      <c r="CW339" s="15"/>
      <c r="CX339" s="15"/>
      <c r="CY339" s="88"/>
      <c r="CZ339" s="88"/>
      <c r="DA339" s="88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88"/>
      <c r="EQ339" s="88"/>
      <c r="ER339" s="88"/>
      <c r="ES339" s="88"/>
      <c r="ET339" s="88"/>
      <c r="EU339" s="88"/>
      <c r="EV339" s="88"/>
      <c r="EW339" s="88"/>
      <c r="EX339" s="88"/>
      <c r="EY339" s="88"/>
      <c r="EZ339" s="88"/>
      <c r="FA339" s="88"/>
      <c r="FB339" s="15"/>
      <c r="FC339" s="15"/>
      <c r="FD339" s="15"/>
      <c r="FE339" s="15"/>
      <c r="FF339" s="15"/>
      <c r="FG339" s="15"/>
      <c r="FH339" s="15"/>
      <c r="FI339" s="15"/>
      <c r="FJ339" s="15"/>
    </row>
    <row r="340" spans="2:166" ht="15" customHeight="1" x14ac:dyDescent="0.25">
      <c r="B340" s="88"/>
      <c r="C340" s="88"/>
      <c r="D340" s="115"/>
      <c r="E340" s="115"/>
      <c r="F340" s="115"/>
      <c r="G340" s="115"/>
      <c r="H340" s="115"/>
      <c r="I340" s="523"/>
      <c r="J340" s="523"/>
      <c r="K340" s="115"/>
      <c r="L340" s="524"/>
      <c r="M340" s="524"/>
      <c r="N340" s="524"/>
      <c r="O340" s="524"/>
      <c r="P340" s="524"/>
      <c r="Q340" s="524"/>
      <c r="R340" s="524"/>
      <c r="S340" s="525"/>
      <c r="T340" s="526"/>
      <c r="U340" s="115"/>
      <c r="V340" s="526"/>
      <c r="W340" s="115"/>
      <c r="X340" s="115"/>
      <c r="Y340" s="115"/>
      <c r="Z340" s="527"/>
      <c r="AA340" s="527"/>
      <c r="AB340" s="15"/>
      <c r="AC340" s="88"/>
      <c r="AD340" s="115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115"/>
      <c r="AU340" s="115"/>
      <c r="AV340" s="115"/>
      <c r="AW340" s="115"/>
      <c r="AX340" s="115"/>
      <c r="AY340" s="115"/>
      <c r="AZ340" s="115"/>
      <c r="BA340" s="115"/>
      <c r="BB340" s="115"/>
      <c r="BC340" s="115"/>
      <c r="BD340" s="115"/>
      <c r="BE340" s="115"/>
      <c r="BF340" s="115"/>
      <c r="BG340" s="115"/>
      <c r="BH340" s="115"/>
      <c r="BI340" s="115"/>
      <c r="BJ340" s="115"/>
      <c r="BK340" s="526"/>
      <c r="BL340" s="526"/>
      <c r="BM340" s="526"/>
      <c r="BN340" s="526"/>
      <c r="BO340" s="526"/>
      <c r="BP340" s="526"/>
      <c r="BQ340" s="526"/>
      <c r="BR340" s="526"/>
      <c r="BS340" s="526"/>
      <c r="BT340" s="526"/>
      <c r="BU340" s="526"/>
      <c r="BV340" s="526"/>
      <c r="BW340" s="526"/>
      <c r="BX340" s="526"/>
      <c r="BY340" s="526"/>
      <c r="BZ340" s="526"/>
      <c r="CA340" s="526"/>
      <c r="CB340" s="526"/>
      <c r="CC340" s="526"/>
      <c r="CD340" s="526"/>
      <c r="CE340" s="526"/>
      <c r="CF340" s="526"/>
      <c r="CG340" s="526"/>
      <c r="CH340" s="526"/>
      <c r="CI340" s="526"/>
      <c r="CJ340" s="526"/>
      <c r="CK340" s="526"/>
      <c r="CL340" s="526"/>
      <c r="CM340" s="526"/>
      <c r="CN340" s="526"/>
      <c r="CO340" s="526"/>
      <c r="CP340" s="15"/>
      <c r="CQ340" s="15"/>
      <c r="CR340" s="15"/>
      <c r="CS340" s="15"/>
      <c r="CT340" s="88"/>
      <c r="CU340" s="88"/>
      <c r="CV340" s="88"/>
      <c r="CW340" s="15"/>
      <c r="CX340" s="15"/>
      <c r="CY340" s="88"/>
      <c r="CZ340" s="88"/>
      <c r="DA340" s="88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88"/>
      <c r="EQ340" s="88"/>
      <c r="ER340" s="88"/>
      <c r="ES340" s="88"/>
      <c r="ET340" s="88"/>
      <c r="EU340" s="88"/>
      <c r="EV340" s="88"/>
      <c r="EW340" s="88"/>
      <c r="EX340" s="88"/>
      <c r="EY340" s="88"/>
      <c r="EZ340" s="88"/>
      <c r="FA340" s="88"/>
      <c r="FB340" s="15"/>
      <c r="FC340" s="15"/>
      <c r="FD340" s="15"/>
      <c r="FE340" s="15"/>
      <c r="FF340" s="15"/>
      <c r="FG340" s="15"/>
      <c r="FH340" s="15"/>
      <c r="FI340" s="15"/>
      <c r="FJ340" s="15"/>
    </row>
    <row r="341" spans="2:166" ht="15" customHeight="1" x14ac:dyDescent="0.25">
      <c r="B341" s="88"/>
      <c r="C341" s="88"/>
      <c r="D341" s="115"/>
      <c r="E341" s="115"/>
      <c r="F341" s="115"/>
      <c r="G341" s="115"/>
      <c r="H341" s="115"/>
      <c r="I341" s="523"/>
      <c r="J341" s="523"/>
      <c r="K341" s="115"/>
      <c r="L341" s="524"/>
      <c r="M341" s="524"/>
      <c r="N341" s="524"/>
      <c r="O341" s="524"/>
      <c r="P341" s="524"/>
      <c r="Q341" s="524"/>
      <c r="R341" s="524"/>
      <c r="S341" s="525"/>
      <c r="T341" s="526"/>
      <c r="U341" s="115"/>
      <c r="V341" s="526"/>
      <c r="W341" s="115"/>
      <c r="X341" s="115"/>
      <c r="Y341" s="115"/>
      <c r="Z341" s="527"/>
      <c r="AA341" s="527"/>
      <c r="AB341" s="15"/>
      <c r="AC341" s="88"/>
      <c r="AD341" s="115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115"/>
      <c r="AU341" s="115"/>
      <c r="AV341" s="115"/>
      <c r="AW341" s="115"/>
      <c r="AX341" s="115"/>
      <c r="AY341" s="115"/>
      <c r="AZ341" s="115"/>
      <c r="BA341" s="115"/>
      <c r="BB341" s="115"/>
      <c r="BC341" s="115"/>
      <c r="BD341" s="115"/>
      <c r="BE341" s="115"/>
      <c r="BF341" s="115"/>
      <c r="BG341" s="115"/>
      <c r="BH341" s="115"/>
      <c r="BI341" s="115"/>
      <c r="BJ341" s="115"/>
      <c r="BK341" s="526"/>
      <c r="BL341" s="526"/>
      <c r="BM341" s="526"/>
      <c r="BN341" s="526"/>
      <c r="BO341" s="526"/>
      <c r="BP341" s="526"/>
      <c r="BQ341" s="526"/>
      <c r="BR341" s="526"/>
      <c r="BS341" s="526"/>
      <c r="BT341" s="526"/>
      <c r="BU341" s="526"/>
      <c r="BV341" s="526"/>
      <c r="BW341" s="526"/>
      <c r="BX341" s="526"/>
      <c r="BY341" s="526"/>
      <c r="BZ341" s="526"/>
      <c r="CA341" s="526"/>
      <c r="CB341" s="526"/>
      <c r="CC341" s="526"/>
      <c r="CD341" s="526"/>
      <c r="CE341" s="526"/>
      <c r="CF341" s="526"/>
      <c r="CG341" s="526"/>
      <c r="CH341" s="526"/>
      <c r="CI341" s="526"/>
      <c r="CJ341" s="526"/>
      <c r="CK341" s="526"/>
      <c r="CL341" s="526"/>
      <c r="CM341" s="526"/>
      <c r="CN341" s="526"/>
      <c r="CO341" s="526"/>
      <c r="CP341" s="15"/>
      <c r="CQ341" s="15"/>
      <c r="CR341" s="15"/>
      <c r="CS341" s="15"/>
      <c r="CT341" s="88"/>
      <c r="CU341" s="88"/>
      <c r="CV341" s="88"/>
      <c r="CW341" s="15"/>
      <c r="CX341" s="15"/>
      <c r="CY341" s="88"/>
      <c r="CZ341" s="88"/>
      <c r="DA341" s="88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88"/>
      <c r="EQ341" s="88"/>
      <c r="ER341" s="88"/>
      <c r="ES341" s="88"/>
      <c r="ET341" s="88"/>
      <c r="EU341" s="88"/>
      <c r="EV341" s="88"/>
      <c r="EW341" s="88"/>
      <c r="EX341" s="88"/>
      <c r="EY341" s="88"/>
      <c r="EZ341" s="88"/>
      <c r="FA341" s="88"/>
      <c r="FB341" s="15"/>
      <c r="FC341" s="15"/>
      <c r="FD341" s="15"/>
      <c r="FE341" s="15"/>
      <c r="FF341" s="15"/>
      <c r="FG341" s="15"/>
      <c r="FH341" s="15"/>
      <c r="FI341" s="15"/>
      <c r="FJ341" s="15"/>
    </row>
    <row r="342" spans="2:166" ht="15" customHeight="1" x14ac:dyDescent="0.25">
      <c r="B342" s="88"/>
      <c r="C342" s="88"/>
      <c r="D342" s="115"/>
      <c r="E342" s="115"/>
      <c r="F342" s="115"/>
      <c r="G342" s="115"/>
      <c r="H342" s="115"/>
      <c r="I342" s="523"/>
      <c r="J342" s="523"/>
      <c r="K342" s="115"/>
      <c r="L342" s="524"/>
      <c r="M342" s="524"/>
      <c r="N342" s="524"/>
      <c r="O342" s="524"/>
      <c r="P342" s="524"/>
      <c r="Q342" s="524"/>
      <c r="R342" s="524"/>
      <c r="S342" s="525"/>
      <c r="T342" s="526"/>
      <c r="U342" s="115"/>
      <c r="V342" s="526"/>
      <c r="W342" s="115"/>
      <c r="X342" s="115"/>
      <c r="Y342" s="115"/>
      <c r="Z342" s="527"/>
      <c r="AA342" s="527"/>
      <c r="AB342" s="15"/>
      <c r="AC342" s="88"/>
      <c r="AD342" s="115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115"/>
      <c r="AU342" s="115"/>
      <c r="AV342" s="115"/>
      <c r="AW342" s="115"/>
      <c r="AX342" s="115"/>
      <c r="AY342" s="115"/>
      <c r="AZ342" s="115"/>
      <c r="BA342" s="115"/>
      <c r="BB342" s="115"/>
      <c r="BC342" s="115"/>
      <c r="BD342" s="115"/>
      <c r="BE342" s="115"/>
      <c r="BF342" s="115"/>
      <c r="BG342" s="115"/>
      <c r="BH342" s="115"/>
      <c r="BI342" s="115"/>
      <c r="BJ342" s="115"/>
      <c r="BK342" s="526"/>
      <c r="BL342" s="526"/>
      <c r="BM342" s="526"/>
      <c r="BN342" s="526"/>
      <c r="BO342" s="526"/>
      <c r="BP342" s="526"/>
      <c r="BQ342" s="526"/>
      <c r="BR342" s="526"/>
      <c r="BS342" s="526"/>
      <c r="BT342" s="526"/>
      <c r="BU342" s="526"/>
      <c r="BV342" s="526"/>
      <c r="BW342" s="526"/>
      <c r="BX342" s="526"/>
      <c r="BY342" s="526"/>
      <c r="BZ342" s="526"/>
      <c r="CA342" s="526"/>
      <c r="CB342" s="526"/>
      <c r="CC342" s="526"/>
      <c r="CD342" s="526"/>
      <c r="CE342" s="526"/>
      <c r="CF342" s="526"/>
      <c r="CG342" s="526"/>
      <c r="CH342" s="526"/>
      <c r="CI342" s="526"/>
      <c r="CJ342" s="526"/>
      <c r="CK342" s="526"/>
      <c r="CL342" s="526"/>
      <c r="CM342" s="526"/>
      <c r="CN342" s="526"/>
      <c r="CO342" s="526"/>
      <c r="CP342" s="15"/>
      <c r="CQ342" s="15"/>
      <c r="CR342" s="15"/>
      <c r="CS342" s="15"/>
      <c r="CT342" s="88"/>
      <c r="CU342" s="88"/>
      <c r="CV342" s="88"/>
      <c r="CW342" s="15"/>
      <c r="CX342" s="15"/>
      <c r="CY342" s="88"/>
      <c r="CZ342" s="88"/>
      <c r="DA342" s="88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88"/>
      <c r="EQ342" s="88"/>
      <c r="ER342" s="88"/>
      <c r="ES342" s="88"/>
      <c r="ET342" s="88"/>
      <c r="EU342" s="88"/>
      <c r="EV342" s="88"/>
      <c r="EW342" s="88"/>
      <c r="EX342" s="88"/>
      <c r="EY342" s="88"/>
      <c r="EZ342" s="88"/>
      <c r="FA342" s="88"/>
      <c r="FB342" s="15"/>
      <c r="FC342" s="15"/>
      <c r="FD342" s="15"/>
      <c r="FE342" s="15"/>
      <c r="FF342" s="15"/>
      <c r="FG342" s="15"/>
      <c r="FH342" s="15"/>
      <c r="FI342" s="15"/>
      <c r="FJ342" s="15"/>
    </row>
    <row r="343" spans="2:166" ht="15" customHeight="1" x14ac:dyDescent="0.25">
      <c r="B343" s="88"/>
      <c r="C343" s="88"/>
      <c r="D343" s="115"/>
      <c r="E343" s="115"/>
      <c r="F343" s="115"/>
      <c r="G343" s="115"/>
      <c r="H343" s="115"/>
      <c r="I343" s="523"/>
      <c r="J343" s="523"/>
      <c r="K343" s="115"/>
      <c r="L343" s="524"/>
      <c r="M343" s="524"/>
      <c r="N343" s="524"/>
      <c r="O343" s="524"/>
      <c r="P343" s="524"/>
      <c r="Q343" s="524"/>
      <c r="R343" s="524"/>
      <c r="S343" s="525"/>
      <c r="T343" s="526"/>
      <c r="U343" s="115"/>
      <c r="V343" s="526"/>
      <c r="W343" s="115"/>
      <c r="X343" s="115"/>
      <c r="Y343" s="115"/>
      <c r="Z343" s="527"/>
      <c r="AA343" s="527"/>
      <c r="AB343" s="15"/>
      <c r="AC343" s="88"/>
      <c r="AD343" s="115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115"/>
      <c r="AU343" s="115"/>
      <c r="AV343" s="115"/>
      <c r="AW343" s="115"/>
      <c r="AX343" s="115"/>
      <c r="AY343" s="115"/>
      <c r="AZ343" s="115"/>
      <c r="BA343" s="115"/>
      <c r="BB343" s="115"/>
      <c r="BC343" s="115"/>
      <c r="BD343" s="115"/>
      <c r="BE343" s="115"/>
      <c r="BF343" s="115"/>
      <c r="BG343" s="115"/>
      <c r="BH343" s="115"/>
      <c r="BI343" s="115"/>
      <c r="BJ343" s="115"/>
      <c r="BK343" s="526"/>
      <c r="BL343" s="526"/>
      <c r="BM343" s="526"/>
      <c r="BN343" s="526"/>
      <c r="BO343" s="526"/>
      <c r="BP343" s="526"/>
      <c r="BQ343" s="526"/>
      <c r="BR343" s="526"/>
      <c r="BS343" s="526"/>
      <c r="BT343" s="526"/>
      <c r="BU343" s="526"/>
      <c r="BV343" s="526"/>
      <c r="BW343" s="526"/>
      <c r="BX343" s="526"/>
      <c r="BY343" s="526"/>
      <c r="BZ343" s="526"/>
      <c r="CA343" s="526"/>
      <c r="CB343" s="526"/>
      <c r="CC343" s="526"/>
      <c r="CD343" s="526"/>
      <c r="CE343" s="526"/>
      <c r="CF343" s="526"/>
      <c r="CG343" s="526"/>
      <c r="CH343" s="526"/>
      <c r="CI343" s="526"/>
      <c r="CJ343" s="526"/>
      <c r="CK343" s="526"/>
      <c r="CL343" s="526"/>
      <c r="CM343" s="526"/>
      <c r="CN343" s="526"/>
      <c r="CO343" s="526"/>
      <c r="CP343" s="15"/>
      <c r="CQ343" s="15"/>
      <c r="CR343" s="15"/>
      <c r="CS343" s="15"/>
      <c r="CT343" s="88"/>
      <c r="CU343" s="88"/>
      <c r="CV343" s="88"/>
      <c r="CW343" s="15"/>
      <c r="CX343" s="15"/>
      <c r="CY343" s="88"/>
      <c r="CZ343" s="88"/>
      <c r="DA343" s="88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88"/>
      <c r="EQ343" s="88"/>
      <c r="ER343" s="88"/>
      <c r="ES343" s="88"/>
      <c r="ET343" s="88"/>
      <c r="EU343" s="88"/>
      <c r="EV343" s="88"/>
      <c r="EW343" s="88"/>
      <c r="EX343" s="88"/>
      <c r="EY343" s="88"/>
      <c r="EZ343" s="88"/>
      <c r="FA343" s="88"/>
      <c r="FB343" s="15"/>
      <c r="FC343" s="15"/>
      <c r="FD343" s="15"/>
      <c r="FE343" s="15"/>
      <c r="FF343" s="15"/>
      <c r="FG343" s="15"/>
      <c r="FH343" s="15"/>
      <c r="FI343" s="15"/>
      <c r="FJ343" s="15"/>
    </row>
    <row r="344" spans="2:166" ht="15" customHeight="1" x14ac:dyDescent="0.25">
      <c r="B344" s="88"/>
      <c r="C344" s="88"/>
      <c r="D344" s="115"/>
      <c r="E344" s="115"/>
      <c r="F344" s="115"/>
      <c r="G344" s="115"/>
      <c r="H344" s="115"/>
      <c r="I344" s="523"/>
      <c r="J344" s="523"/>
      <c r="K344" s="115"/>
      <c r="L344" s="524"/>
      <c r="M344" s="524"/>
      <c r="N344" s="524"/>
      <c r="O344" s="524"/>
      <c r="P344" s="524"/>
      <c r="Q344" s="524"/>
      <c r="R344" s="524"/>
      <c r="S344" s="525"/>
      <c r="T344" s="526"/>
      <c r="U344" s="115"/>
      <c r="V344" s="526"/>
      <c r="W344" s="115"/>
      <c r="X344" s="115"/>
      <c r="Y344" s="115"/>
      <c r="Z344" s="527"/>
      <c r="AA344" s="527"/>
      <c r="AB344" s="15"/>
      <c r="AC344" s="88"/>
      <c r="AD344" s="115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115"/>
      <c r="AU344" s="115"/>
      <c r="AV344" s="115"/>
      <c r="AW344" s="115"/>
      <c r="AX344" s="115"/>
      <c r="AY344" s="115"/>
      <c r="AZ344" s="115"/>
      <c r="BA344" s="115"/>
      <c r="BB344" s="115"/>
      <c r="BC344" s="115"/>
      <c r="BD344" s="115"/>
      <c r="BE344" s="115"/>
      <c r="BF344" s="115"/>
      <c r="BG344" s="115"/>
      <c r="BH344" s="115"/>
      <c r="BI344" s="115"/>
      <c r="BJ344" s="115"/>
      <c r="BK344" s="526"/>
      <c r="BL344" s="526"/>
      <c r="BM344" s="526"/>
      <c r="BN344" s="526"/>
      <c r="BO344" s="526"/>
      <c r="BP344" s="526"/>
      <c r="BQ344" s="526"/>
      <c r="BR344" s="526"/>
      <c r="BS344" s="526"/>
      <c r="BT344" s="526"/>
      <c r="BU344" s="526"/>
      <c r="BV344" s="526"/>
      <c r="BW344" s="526"/>
      <c r="BX344" s="526"/>
      <c r="BY344" s="526"/>
      <c r="BZ344" s="526"/>
      <c r="CA344" s="526"/>
      <c r="CB344" s="526"/>
      <c r="CC344" s="526"/>
      <c r="CD344" s="526"/>
      <c r="CE344" s="526"/>
      <c r="CF344" s="526"/>
      <c r="CG344" s="526"/>
      <c r="CH344" s="526"/>
      <c r="CI344" s="526"/>
      <c r="CJ344" s="526"/>
      <c r="CK344" s="526"/>
      <c r="CL344" s="526"/>
      <c r="CM344" s="526"/>
      <c r="CN344" s="526"/>
      <c r="CO344" s="526"/>
      <c r="CP344" s="15"/>
      <c r="CQ344" s="15"/>
      <c r="CR344" s="15"/>
      <c r="CS344" s="15"/>
      <c r="CT344" s="88"/>
      <c r="CU344" s="88"/>
      <c r="CV344" s="88"/>
      <c r="CW344" s="15"/>
      <c r="CX344" s="15"/>
      <c r="CY344" s="88"/>
      <c r="CZ344" s="88"/>
      <c r="DA344" s="88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88"/>
      <c r="EQ344" s="88"/>
      <c r="ER344" s="88"/>
      <c r="ES344" s="88"/>
      <c r="ET344" s="88"/>
      <c r="EU344" s="88"/>
      <c r="EV344" s="88"/>
      <c r="EW344" s="88"/>
      <c r="EX344" s="88"/>
      <c r="EY344" s="88"/>
      <c r="EZ344" s="88"/>
      <c r="FA344" s="88"/>
      <c r="FB344" s="15"/>
      <c r="FC344" s="15"/>
      <c r="FD344" s="15"/>
      <c r="FE344" s="15"/>
      <c r="FF344" s="15"/>
      <c r="FG344" s="15"/>
      <c r="FH344" s="15"/>
      <c r="FI344" s="15"/>
      <c r="FJ344" s="15"/>
    </row>
    <row r="345" spans="2:166" ht="15" customHeight="1" x14ac:dyDescent="0.25">
      <c r="B345" s="88"/>
      <c r="C345" s="88"/>
      <c r="D345" s="115"/>
      <c r="E345" s="115"/>
      <c r="F345" s="115"/>
      <c r="G345" s="115"/>
      <c r="H345" s="115"/>
      <c r="I345" s="523"/>
      <c r="J345" s="523"/>
      <c r="K345" s="115"/>
      <c r="L345" s="524"/>
      <c r="M345" s="524"/>
      <c r="N345" s="524"/>
      <c r="O345" s="524"/>
      <c r="P345" s="524"/>
      <c r="Q345" s="524"/>
      <c r="R345" s="524"/>
      <c r="S345" s="525"/>
      <c r="T345" s="526"/>
      <c r="U345" s="115"/>
      <c r="V345" s="526"/>
      <c r="W345" s="115"/>
      <c r="X345" s="115"/>
      <c r="Y345" s="115"/>
      <c r="Z345" s="527"/>
      <c r="AA345" s="527"/>
      <c r="AB345" s="15"/>
      <c r="AC345" s="88"/>
      <c r="AD345" s="115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115"/>
      <c r="AU345" s="115"/>
      <c r="AV345" s="115"/>
      <c r="AW345" s="115"/>
      <c r="AX345" s="115"/>
      <c r="AY345" s="115"/>
      <c r="AZ345" s="115"/>
      <c r="BA345" s="115"/>
      <c r="BB345" s="115"/>
      <c r="BC345" s="115"/>
      <c r="BD345" s="115"/>
      <c r="BE345" s="115"/>
      <c r="BF345" s="115"/>
      <c r="BG345" s="115"/>
      <c r="BH345" s="115"/>
      <c r="BI345" s="115"/>
      <c r="BJ345" s="115"/>
      <c r="BK345" s="526"/>
      <c r="BL345" s="526"/>
      <c r="BM345" s="526"/>
      <c r="BN345" s="526"/>
      <c r="BO345" s="526"/>
      <c r="BP345" s="526"/>
      <c r="BQ345" s="526"/>
      <c r="BR345" s="526"/>
      <c r="BS345" s="526"/>
      <c r="BT345" s="526"/>
      <c r="BU345" s="526"/>
      <c r="BV345" s="526"/>
      <c r="BW345" s="526"/>
      <c r="BX345" s="526"/>
      <c r="BY345" s="526"/>
      <c r="BZ345" s="526"/>
      <c r="CA345" s="526"/>
      <c r="CB345" s="526"/>
      <c r="CC345" s="526"/>
      <c r="CD345" s="526"/>
      <c r="CE345" s="526"/>
      <c r="CF345" s="526"/>
      <c r="CG345" s="526"/>
      <c r="CH345" s="526"/>
      <c r="CI345" s="526"/>
      <c r="CJ345" s="526"/>
      <c r="CK345" s="526"/>
      <c r="CL345" s="526"/>
      <c r="CM345" s="526"/>
      <c r="CN345" s="526"/>
      <c r="CO345" s="526"/>
      <c r="CP345" s="15"/>
      <c r="CQ345" s="15"/>
      <c r="CR345" s="15"/>
      <c r="CS345" s="15"/>
      <c r="CT345" s="88"/>
      <c r="CU345" s="88"/>
      <c r="CV345" s="88"/>
      <c r="CW345" s="15"/>
      <c r="CX345" s="15"/>
      <c r="CY345" s="88"/>
      <c r="CZ345" s="88"/>
      <c r="DA345" s="88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88"/>
      <c r="EQ345" s="88"/>
      <c r="ER345" s="88"/>
      <c r="ES345" s="88"/>
      <c r="ET345" s="88"/>
      <c r="EU345" s="88"/>
      <c r="EV345" s="88"/>
      <c r="EW345" s="88"/>
      <c r="EX345" s="88"/>
      <c r="EY345" s="88"/>
      <c r="EZ345" s="88"/>
      <c r="FA345" s="88"/>
      <c r="FB345" s="15"/>
      <c r="FC345" s="15"/>
      <c r="FD345" s="15"/>
      <c r="FE345" s="15"/>
      <c r="FF345" s="15"/>
      <c r="FG345" s="15"/>
      <c r="FH345" s="15"/>
      <c r="FI345" s="15"/>
      <c r="FJ345" s="15"/>
    </row>
    <row r="346" spans="2:166" ht="15" customHeight="1" x14ac:dyDescent="0.25">
      <c r="B346" s="88"/>
      <c r="C346" s="88"/>
      <c r="D346" s="115"/>
      <c r="E346" s="115"/>
      <c r="F346" s="115"/>
      <c r="G346" s="115"/>
      <c r="H346" s="115"/>
      <c r="I346" s="523"/>
      <c r="J346" s="523"/>
      <c r="K346" s="115"/>
      <c r="L346" s="524"/>
      <c r="M346" s="524"/>
      <c r="N346" s="524"/>
      <c r="O346" s="524"/>
      <c r="P346" s="524"/>
      <c r="Q346" s="524"/>
      <c r="R346" s="524"/>
      <c r="S346" s="525"/>
      <c r="T346" s="526"/>
      <c r="U346" s="115"/>
      <c r="V346" s="526"/>
      <c r="W346" s="115"/>
      <c r="X346" s="115"/>
      <c r="Y346" s="115"/>
      <c r="Z346" s="527"/>
      <c r="AA346" s="527"/>
      <c r="AB346" s="15"/>
      <c r="AC346" s="88"/>
      <c r="AD346" s="115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115"/>
      <c r="AU346" s="115"/>
      <c r="AV346" s="115"/>
      <c r="AW346" s="115"/>
      <c r="AX346" s="115"/>
      <c r="AY346" s="115"/>
      <c r="AZ346" s="115"/>
      <c r="BA346" s="115"/>
      <c r="BB346" s="115"/>
      <c r="BC346" s="115"/>
      <c r="BD346" s="115"/>
      <c r="BE346" s="115"/>
      <c r="BF346" s="115"/>
      <c r="BG346" s="115"/>
      <c r="BH346" s="115"/>
      <c r="BI346" s="115"/>
      <c r="BJ346" s="115"/>
      <c r="BK346" s="526"/>
      <c r="BL346" s="526"/>
      <c r="BM346" s="526"/>
      <c r="BN346" s="526"/>
      <c r="BO346" s="526"/>
      <c r="BP346" s="526"/>
      <c r="BQ346" s="526"/>
      <c r="BR346" s="526"/>
      <c r="BS346" s="526"/>
      <c r="BT346" s="526"/>
      <c r="BU346" s="526"/>
      <c r="BV346" s="526"/>
      <c r="BW346" s="526"/>
      <c r="BX346" s="526"/>
      <c r="BY346" s="526"/>
      <c r="BZ346" s="526"/>
      <c r="CA346" s="526"/>
      <c r="CB346" s="526"/>
      <c r="CC346" s="526"/>
      <c r="CD346" s="526"/>
      <c r="CE346" s="526"/>
      <c r="CF346" s="526"/>
      <c r="CG346" s="526"/>
      <c r="CH346" s="526"/>
      <c r="CI346" s="526"/>
      <c r="CJ346" s="526"/>
      <c r="CK346" s="526"/>
      <c r="CL346" s="526"/>
      <c r="CM346" s="526"/>
      <c r="CN346" s="526"/>
      <c r="CO346" s="526"/>
      <c r="CP346" s="15"/>
      <c r="CQ346" s="15"/>
      <c r="CR346" s="15"/>
      <c r="CS346" s="15"/>
      <c r="CT346" s="88"/>
      <c r="CU346" s="88"/>
      <c r="CV346" s="88"/>
      <c r="CW346" s="15"/>
      <c r="CX346" s="15"/>
      <c r="CY346" s="88"/>
      <c r="CZ346" s="88"/>
      <c r="DA346" s="88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88"/>
      <c r="EQ346" s="88"/>
      <c r="ER346" s="88"/>
      <c r="ES346" s="88"/>
      <c r="ET346" s="88"/>
      <c r="EU346" s="88"/>
      <c r="EV346" s="88"/>
      <c r="EW346" s="88"/>
      <c r="EX346" s="88"/>
      <c r="EY346" s="88"/>
      <c r="EZ346" s="88"/>
      <c r="FA346" s="88"/>
      <c r="FB346" s="15"/>
      <c r="FC346" s="15"/>
      <c r="FD346" s="15"/>
      <c r="FE346" s="15"/>
      <c r="FF346" s="15"/>
      <c r="FG346" s="15"/>
      <c r="FH346" s="15"/>
      <c r="FI346" s="15"/>
      <c r="FJ346" s="15"/>
    </row>
    <row r="347" spans="2:166" ht="15" customHeight="1" x14ac:dyDescent="0.25">
      <c r="B347" s="88"/>
      <c r="C347" s="88"/>
      <c r="D347" s="115"/>
      <c r="E347" s="115"/>
      <c r="F347" s="115"/>
      <c r="G347" s="115"/>
      <c r="H347" s="115"/>
      <c r="I347" s="523"/>
      <c r="J347" s="523"/>
      <c r="K347" s="115"/>
      <c r="L347" s="524"/>
      <c r="M347" s="524"/>
      <c r="N347" s="524"/>
      <c r="O347" s="524"/>
      <c r="P347" s="524"/>
      <c r="Q347" s="524"/>
      <c r="R347" s="524"/>
      <c r="S347" s="525"/>
      <c r="T347" s="526"/>
      <c r="U347" s="115"/>
      <c r="V347" s="526"/>
      <c r="W347" s="115"/>
      <c r="X347" s="115"/>
      <c r="Y347" s="115"/>
      <c r="Z347" s="527"/>
      <c r="AA347" s="527"/>
      <c r="AB347" s="15"/>
      <c r="AC347" s="88"/>
      <c r="AD347" s="115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115"/>
      <c r="AU347" s="115"/>
      <c r="AV347" s="115"/>
      <c r="AW347" s="115"/>
      <c r="AX347" s="115"/>
      <c r="AY347" s="115"/>
      <c r="AZ347" s="115"/>
      <c r="BA347" s="115"/>
      <c r="BB347" s="115"/>
      <c r="BC347" s="115"/>
      <c r="BD347" s="115"/>
      <c r="BE347" s="115"/>
      <c r="BF347" s="115"/>
      <c r="BG347" s="115"/>
      <c r="BH347" s="115"/>
      <c r="BI347" s="115"/>
      <c r="BJ347" s="115"/>
      <c r="BK347" s="526"/>
      <c r="BL347" s="526"/>
      <c r="BM347" s="526"/>
      <c r="BN347" s="526"/>
      <c r="BO347" s="526"/>
      <c r="BP347" s="526"/>
      <c r="BQ347" s="526"/>
      <c r="BR347" s="526"/>
      <c r="BS347" s="526"/>
      <c r="BT347" s="526"/>
      <c r="BU347" s="526"/>
      <c r="BV347" s="526"/>
      <c r="BW347" s="526"/>
      <c r="BX347" s="526"/>
      <c r="BY347" s="526"/>
      <c r="BZ347" s="526"/>
      <c r="CA347" s="526"/>
      <c r="CB347" s="526"/>
      <c r="CC347" s="526"/>
      <c r="CD347" s="526"/>
      <c r="CE347" s="526"/>
      <c r="CF347" s="526"/>
      <c r="CG347" s="526"/>
      <c r="CH347" s="526"/>
      <c r="CI347" s="526"/>
      <c r="CJ347" s="526"/>
      <c r="CK347" s="526"/>
      <c r="CL347" s="526"/>
      <c r="CM347" s="526"/>
      <c r="CN347" s="526"/>
      <c r="CO347" s="526"/>
      <c r="CP347" s="15"/>
      <c r="CQ347" s="15"/>
      <c r="CR347" s="15"/>
      <c r="CS347" s="15"/>
      <c r="CT347" s="88"/>
      <c r="CU347" s="88"/>
      <c r="CV347" s="88"/>
      <c r="CW347" s="15"/>
      <c r="CX347" s="15"/>
      <c r="CY347" s="88"/>
      <c r="CZ347" s="88"/>
      <c r="DA347" s="88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88"/>
      <c r="EQ347" s="88"/>
      <c r="ER347" s="88"/>
      <c r="ES347" s="88"/>
      <c r="ET347" s="88"/>
      <c r="EU347" s="88"/>
      <c r="EV347" s="88"/>
      <c r="EW347" s="88"/>
      <c r="EX347" s="88"/>
      <c r="EY347" s="88"/>
      <c r="EZ347" s="88"/>
      <c r="FA347" s="88"/>
      <c r="FB347" s="15"/>
      <c r="FC347" s="15"/>
      <c r="FD347" s="15"/>
      <c r="FE347" s="15"/>
      <c r="FF347" s="15"/>
      <c r="FG347" s="15"/>
      <c r="FH347" s="15"/>
      <c r="FI347" s="15"/>
      <c r="FJ347" s="15"/>
    </row>
    <row r="348" spans="2:166" ht="15" customHeight="1" x14ac:dyDescent="0.25">
      <c r="B348" s="88"/>
      <c r="C348" s="88"/>
      <c r="D348" s="115"/>
      <c r="E348" s="115"/>
      <c r="F348" s="115"/>
      <c r="G348" s="115"/>
      <c r="H348" s="115"/>
      <c r="I348" s="523"/>
      <c r="J348" s="523"/>
      <c r="K348" s="115"/>
      <c r="L348" s="524"/>
      <c r="M348" s="524"/>
      <c r="N348" s="524"/>
      <c r="O348" s="524"/>
      <c r="P348" s="524"/>
      <c r="Q348" s="524"/>
      <c r="R348" s="524"/>
      <c r="S348" s="525"/>
      <c r="T348" s="526"/>
      <c r="U348" s="115"/>
      <c r="V348" s="526"/>
      <c r="W348" s="115"/>
      <c r="X348" s="115"/>
      <c r="Y348" s="115"/>
      <c r="Z348" s="527"/>
      <c r="AA348" s="527"/>
      <c r="AB348" s="15"/>
      <c r="AC348" s="88"/>
      <c r="AD348" s="115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115"/>
      <c r="AU348" s="115"/>
      <c r="AV348" s="115"/>
      <c r="AW348" s="115"/>
      <c r="AX348" s="115"/>
      <c r="AY348" s="115"/>
      <c r="AZ348" s="115"/>
      <c r="BA348" s="115"/>
      <c r="BB348" s="115"/>
      <c r="BC348" s="115"/>
      <c r="BD348" s="115"/>
      <c r="BE348" s="115"/>
      <c r="BF348" s="115"/>
      <c r="BG348" s="115"/>
      <c r="BH348" s="115"/>
      <c r="BI348" s="115"/>
      <c r="BJ348" s="115"/>
      <c r="BK348" s="526"/>
      <c r="BL348" s="526"/>
      <c r="BM348" s="526"/>
      <c r="BN348" s="526"/>
      <c r="BO348" s="526"/>
      <c r="BP348" s="526"/>
      <c r="BQ348" s="526"/>
      <c r="BR348" s="526"/>
      <c r="BS348" s="526"/>
      <c r="BT348" s="526"/>
      <c r="BU348" s="526"/>
      <c r="BV348" s="526"/>
      <c r="BW348" s="526"/>
      <c r="BX348" s="526"/>
      <c r="BY348" s="526"/>
      <c r="BZ348" s="526"/>
      <c r="CA348" s="526"/>
      <c r="CB348" s="526"/>
      <c r="CC348" s="526"/>
      <c r="CD348" s="526"/>
      <c r="CE348" s="526"/>
      <c r="CF348" s="526"/>
      <c r="CG348" s="526"/>
      <c r="CH348" s="526"/>
      <c r="CI348" s="526"/>
      <c r="CJ348" s="526"/>
      <c r="CK348" s="526"/>
      <c r="CL348" s="526"/>
      <c r="CM348" s="526"/>
      <c r="CN348" s="526"/>
      <c r="CO348" s="526"/>
      <c r="CP348" s="15"/>
      <c r="CQ348" s="15"/>
      <c r="CR348" s="15"/>
      <c r="CS348" s="15"/>
      <c r="CT348" s="88"/>
      <c r="CU348" s="88"/>
      <c r="CV348" s="88"/>
      <c r="CW348" s="15"/>
      <c r="CX348" s="15"/>
      <c r="CY348" s="88"/>
      <c r="CZ348" s="88"/>
      <c r="DA348" s="88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88"/>
      <c r="EQ348" s="88"/>
      <c r="ER348" s="88"/>
      <c r="ES348" s="88"/>
      <c r="ET348" s="88"/>
      <c r="EU348" s="88"/>
      <c r="EV348" s="88"/>
      <c r="EW348" s="88"/>
      <c r="EX348" s="88"/>
      <c r="EY348" s="88"/>
      <c r="EZ348" s="88"/>
      <c r="FA348" s="88"/>
      <c r="FB348" s="15"/>
      <c r="FC348" s="15"/>
      <c r="FD348" s="15"/>
      <c r="FE348" s="15"/>
      <c r="FF348" s="15"/>
      <c r="FG348" s="15"/>
      <c r="FH348" s="15"/>
      <c r="FI348" s="15"/>
      <c r="FJ348" s="15"/>
    </row>
    <row r="349" spans="2:166" ht="15" customHeight="1" x14ac:dyDescent="0.25">
      <c r="B349" s="88"/>
      <c r="C349" s="88"/>
      <c r="D349" s="115"/>
      <c r="E349" s="115"/>
      <c r="F349" s="115"/>
      <c r="G349" s="115"/>
      <c r="H349" s="115"/>
      <c r="I349" s="523"/>
      <c r="J349" s="523"/>
      <c r="K349" s="115"/>
      <c r="L349" s="524"/>
      <c r="M349" s="524"/>
      <c r="N349" s="524"/>
      <c r="O349" s="524"/>
      <c r="P349" s="524"/>
      <c r="Q349" s="524"/>
      <c r="R349" s="524"/>
      <c r="S349" s="525"/>
      <c r="T349" s="526"/>
      <c r="U349" s="115"/>
      <c r="V349" s="526"/>
      <c r="W349" s="115"/>
      <c r="X349" s="115"/>
      <c r="Y349" s="115"/>
      <c r="Z349" s="527"/>
      <c r="AA349" s="527"/>
      <c r="AB349" s="15"/>
      <c r="AC349" s="88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115"/>
      <c r="BE349" s="115"/>
      <c r="BF349" s="115"/>
      <c r="BG349" s="115"/>
      <c r="BH349" s="115"/>
      <c r="BI349" s="115"/>
      <c r="BJ349" s="115"/>
      <c r="BK349" s="526"/>
      <c r="BL349" s="526"/>
      <c r="BM349" s="526"/>
      <c r="BN349" s="526"/>
      <c r="BO349" s="526"/>
      <c r="BP349" s="526"/>
      <c r="BQ349" s="526"/>
      <c r="BR349" s="526"/>
      <c r="BS349" s="526"/>
      <c r="BT349" s="526"/>
      <c r="BU349" s="526"/>
      <c r="BV349" s="526"/>
      <c r="BW349" s="526"/>
      <c r="BX349" s="526"/>
      <c r="BY349" s="526"/>
      <c r="BZ349" s="526"/>
      <c r="CA349" s="526"/>
      <c r="CB349" s="526"/>
      <c r="CC349" s="526"/>
      <c r="CD349" s="526"/>
      <c r="CE349" s="526"/>
      <c r="CF349" s="526"/>
      <c r="CG349" s="526"/>
      <c r="CH349" s="526"/>
      <c r="CI349" s="526"/>
      <c r="CJ349" s="526"/>
      <c r="CK349" s="526"/>
      <c r="CL349" s="526"/>
      <c r="CM349" s="526"/>
      <c r="CN349" s="526"/>
      <c r="CO349" s="526"/>
      <c r="CP349" s="15"/>
      <c r="CQ349" s="15"/>
      <c r="CR349" s="15"/>
      <c r="CS349" s="15"/>
      <c r="CT349" s="88"/>
      <c r="CU349" s="88"/>
      <c r="CV349" s="88"/>
      <c r="CW349" s="15"/>
      <c r="CX349" s="15"/>
      <c r="CY349" s="88"/>
      <c r="CZ349" s="88"/>
      <c r="DA349" s="88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88"/>
      <c r="EQ349" s="88"/>
      <c r="ER349" s="88"/>
      <c r="ES349" s="88"/>
      <c r="ET349" s="88"/>
      <c r="EU349" s="88"/>
      <c r="EV349" s="88"/>
      <c r="EW349" s="88"/>
      <c r="EX349" s="88"/>
      <c r="EY349" s="88"/>
      <c r="EZ349" s="88"/>
      <c r="FA349" s="88"/>
      <c r="FB349" s="15"/>
      <c r="FC349" s="15"/>
      <c r="FD349" s="15"/>
      <c r="FE349" s="15"/>
      <c r="FF349" s="15"/>
      <c r="FG349" s="15"/>
      <c r="FH349" s="15"/>
      <c r="FI349" s="15"/>
      <c r="FJ349" s="15"/>
    </row>
    <row r="350" spans="2:166" ht="15" customHeight="1" x14ac:dyDescent="0.25">
      <c r="B350" s="88"/>
      <c r="C350" s="88"/>
      <c r="D350" s="115"/>
      <c r="E350" s="115"/>
      <c r="F350" s="115"/>
      <c r="G350" s="115"/>
      <c r="H350" s="115"/>
      <c r="I350" s="523"/>
      <c r="J350" s="523"/>
      <c r="K350" s="115"/>
      <c r="L350" s="524"/>
      <c r="M350" s="524"/>
      <c r="N350" s="524"/>
      <c r="O350" s="524"/>
      <c r="P350" s="524"/>
      <c r="Q350" s="524"/>
      <c r="R350" s="524"/>
      <c r="S350" s="525"/>
      <c r="T350" s="526"/>
      <c r="U350" s="115"/>
      <c r="V350" s="526"/>
      <c r="W350" s="115"/>
      <c r="X350" s="115"/>
      <c r="Y350" s="115"/>
      <c r="Z350" s="527"/>
      <c r="AA350" s="527"/>
      <c r="AB350" s="15"/>
      <c r="AC350" s="88"/>
      <c r="AD350" s="115"/>
      <c r="AE350" s="115"/>
      <c r="AF350" s="115"/>
      <c r="AG350" s="115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115"/>
      <c r="AU350" s="115"/>
      <c r="AV350" s="115"/>
      <c r="AW350" s="115"/>
      <c r="AX350" s="115"/>
      <c r="AY350" s="115"/>
      <c r="AZ350" s="115"/>
      <c r="BA350" s="115"/>
      <c r="BB350" s="115"/>
      <c r="BC350" s="115"/>
      <c r="BD350" s="115"/>
      <c r="BE350" s="115"/>
      <c r="BF350" s="115"/>
      <c r="BG350" s="115"/>
      <c r="BH350" s="115"/>
      <c r="BI350" s="115"/>
      <c r="BJ350" s="115"/>
      <c r="BK350" s="526"/>
      <c r="BL350" s="526"/>
      <c r="BM350" s="526"/>
      <c r="BN350" s="526"/>
      <c r="BO350" s="526"/>
      <c r="BP350" s="526"/>
      <c r="BQ350" s="526"/>
      <c r="BR350" s="526"/>
      <c r="BS350" s="526"/>
      <c r="BT350" s="526"/>
      <c r="BU350" s="526"/>
      <c r="BV350" s="526"/>
      <c r="BW350" s="526"/>
      <c r="BX350" s="526"/>
      <c r="BY350" s="526"/>
      <c r="BZ350" s="526"/>
      <c r="CA350" s="526"/>
      <c r="CB350" s="526"/>
      <c r="CC350" s="526"/>
      <c r="CD350" s="526"/>
      <c r="CE350" s="526"/>
      <c r="CF350" s="526"/>
      <c r="CG350" s="526"/>
      <c r="CH350" s="526"/>
      <c r="CI350" s="526"/>
      <c r="CJ350" s="526"/>
      <c r="CK350" s="526"/>
      <c r="CL350" s="526"/>
      <c r="CM350" s="526"/>
      <c r="CN350" s="526"/>
      <c r="CO350" s="526"/>
      <c r="CP350" s="15"/>
      <c r="CQ350" s="15"/>
      <c r="CR350" s="15"/>
      <c r="CS350" s="15"/>
      <c r="CT350" s="88"/>
      <c r="CU350" s="88"/>
      <c r="CV350" s="88"/>
      <c r="CW350" s="15"/>
      <c r="CX350" s="15"/>
      <c r="CY350" s="88"/>
      <c r="CZ350" s="88"/>
      <c r="DA350" s="88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88"/>
      <c r="EQ350" s="88"/>
      <c r="ER350" s="88"/>
      <c r="ES350" s="88"/>
      <c r="ET350" s="88"/>
      <c r="EU350" s="88"/>
      <c r="EV350" s="88"/>
      <c r="EW350" s="88"/>
      <c r="EX350" s="88"/>
      <c r="EY350" s="88"/>
      <c r="EZ350" s="88"/>
      <c r="FA350" s="88"/>
      <c r="FB350" s="15"/>
      <c r="FC350" s="15"/>
      <c r="FD350" s="15"/>
      <c r="FE350" s="15"/>
      <c r="FF350" s="15"/>
      <c r="FG350" s="15"/>
      <c r="FH350" s="15"/>
      <c r="FI350" s="15"/>
      <c r="FJ350" s="15"/>
    </row>
    <row r="351" spans="2:166" ht="15" customHeight="1" x14ac:dyDescent="0.25">
      <c r="B351" s="88"/>
      <c r="C351" s="88"/>
      <c r="D351" s="115"/>
      <c r="E351" s="115"/>
      <c r="F351" s="115"/>
      <c r="G351" s="115"/>
      <c r="H351" s="115"/>
      <c r="I351" s="523"/>
      <c r="J351" s="523"/>
      <c r="K351" s="115"/>
      <c r="L351" s="524"/>
      <c r="M351" s="524"/>
      <c r="N351" s="524"/>
      <c r="O351" s="524"/>
      <c r="P351" s="524"/>
      <c r="Q351" s="524"/>
      <c r="R351" s="524"/>
      <c r="S351" s="525"/>
      <c r="T351" s="526"/>
      <c r="U351" s="115"/>
      <c r="V351" s="526"/>
      <c r="W351" s="115"/>
      <c r="X351" s="115"/>
      <c r="Y351" s="115"/>
      <c r="Z351" s="527"/>
      <c r="AA351" s="527"/>
      <c r="AB351" s="15"/>
      <c r="AC351" s="88"/>
      <c r="AD351" s="115"/>
      <c r="AE351" s="115"/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115"/>
      <c r="AU351" s="115"/>
      <c r="AV351" s="115"/>
      <c r="AW351" s="115"/>
      <c r="AX351" s="115"/>
      <c r="AY351" s="115"/>
      <c r="AZ351" s="115"/>
      <c r="BA351" s="115"/>
      <c r="BB351" s="115"/>
      <c r="BC351" s="115"/>
      <c r="BD351" s="115"/>
      <c r="BE351" s="115"/>
      <c r="BF351" s="115"/>
      <c r="BG351" s="115"/>
      <c r="BH351" s="115"/>
      <c r="BI351" s="115"/>
      <c r="BJ351" s="115"/>
      <c r="BK351" s="526"/>
      <c r="BL351" s="526"/>
      <c r="BM351" s="526"/>
      <c r="BN351" s="526"/>
      <c r="BO351" s="526"/>
      <c r="BP351" s="526"/>
      <c r="BQ351" s="526"/>
      <c r="BR351" s="526"/>
      <c r="BS351" s="526"/>
      <c r="BT351" s="526"/>
      <c r="BU351" s="526"/>
      <c r="BV351" s="526"/>
      <c r="BW351" s="526"/>
      <c r="BX351" s="526"/>
      <c r="BY351" s="526"/>
      <c r="BZ351" s="526"/>
      <c r="CA351" s="526"/>
      <c r="CB351" s="526"/>
      <c r="CC351" s="526"/>
      <c r="CD351" s="526"/>
      <c r="CE351" s="526"/>
      <c r="CF351" s="526"/>
      <c r="CG351" s="526"/>
      <c r="CH351" s="526"/>
      <c r="CI351" s="526"/>
      <c r="CJ351" s="526"/>
      <c r="CK351" s="526"/>
      <c r="CL351" s="526"/>
      <c r="CM351" s="526"/>
      <c r="CN351" s="526"/>
      <c r="CO351" s="526"/>
      <c r="CP351" s="15"/>
      <c r="CQ351" s="15"/>
      <c r="CR351" s="15"/>
      <c r="CS351" s="15"/>
      <c r="CT351" s="88"/>
      <c r="CU351" s="88"/>
      <c r="CV351" s="88"/>
      <c r="CW351" s="15"/>
      <c r="CX351" s="15"/>
      <c r="CY351" s="88"/>
      <c r="CZ351" s="88"/>
      <c r="DA351" s="88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88"/>
      <c r="EQ351" s="88"/>
      <c r="ER351" s="88"/>
      <c r="ES351" s="88"/>
      <c r="ET351" s="88"/>
      <c r="EU351" s="88"/>
      <c r="EV351" s="88"/>
      <c r="EW351" s="88"/>
      <c r="EX351" s="88"/>
      <c r="EY351" s="88"/>
      <c r="EZ351" s="88"/>
      <c r="FA351" s="88"/>
      <c r="FB351" s="15"/>
      <c r="FC351" s="15"/>
      <c r="FD351" s="15"/>
      <c r="FE351" s="15"/>
      <c r="FF351" s="15"/>
      <c r="FG351" s="15"/>
      <c r="FH351" s="15"/>
      <c r="FI351" s="15"/>
      <c r="FJ351" s="15"/>
    </row>
    <row r="352" spans="2:166" ht="15" customHeight="1" x14ac:dyDescent="0.25">
      <c r="B352" s="88"/>
      <c r="C352" s="88"/>
      <c r="D352" s="115"/>
      <c r="E352" s="115"/>
      <c r="F352" s="115"/>
      <c r="G352" s="115"/>
      <c r="H352" s="115"/>
      <c r="I352" s="523"/>
      <c r="J352" s="523"/>
      <c r="K352" s="115"/>
      <c r="L352" s="524"/>
      <c r="M352" s="524"/>
      <c r="N352" s="524"/>
      <c r="O352" s="524"/>
      <c r="P352" s="524"/>
      <c r="Q352" s="524"/>
      <c r="R352" s="524"/>
      <c r="S352" s="525"/>
      <c r="T352" s="526"/>
      <c r="U352" s="115"/>
      <c r="V352" s="526"/>
      <c r="W352" s="115"/>
      <c r="X352" s="115"/>
      <c r="Y352" s="115"/>
      <c r="Z352" s="527"/>
      <c r="AA352" s="527"/>
      <c r="AB352" s="15"/>
      <c r="AC352" s="88"/>
      <c r="AD352" s="115"/>
      <c r="AE352" s="115"/>
      <c r="AF352" s="115"/>
      <c r="AG352" s="115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115"/>
      <c r="AU352" s="115"/>
      <c r="AV352" s="115"/>
      <c r="AW352" s="115"/>
      <c r="AX352" s="115"/>
      <c r="AY352" s="115"/>
      <c r="AZ352" s="115"/>
      <c r="BA352" s="115"/>
      <c r="BB352" s="115"/>
      <c r="BC352" s="115"/>
      <c r="BD352" s="115"/>
      <c r="BE352" s="115"/>
      <c r="BF352" s="115"/>
      <c r="BG352" s="115"/>
      <c r="BH352" s="115"/>
      <c r="BI352" s="115"/>
      <c r="BJ352" s="115"/>
      <c r="BK352" s="526"/>
      <c r="BL352" s="526"/>
      <c r="BM352" s="526"/>
      <c r="BN352" s="526"/>
      <c r="BO352" s="526"/>
      <c r="BP352" s="526"/>
      <c r="BQ352" s="526"/>
      <c r="BR352" s="526"/>
      <c r="BS352" s="526"/>
      <c r="BT352" s="526"/>
      <c r="BU352" s="526"/>
      <c r="BV352" s="526"/>
      <c r="BW352" s="526"/>
      <c r="BX352" s="526"/>
      <c r="BY352" s="526"/>
      <c r="BZ352" s="526"/>
      <c r="CA352" s="526"/>
      <c r="CB352" s="526"/>
      <c r="CC352" s="526"/>
      <c r="CD352" s="526"/>
      <c r="CE352" s="526"/>
      <c r="CF352" s="526"/>
      <c r="CG352" s="526"/>
      <c r="CH352" s="526"/>
      <c r="CI352" s="526"/>
      <c r="CJ352" s="526"/>
      <c r="CK352" s="526"/>
      <c r="CL352" s="526"/>
      <c r="CM352" s="526"/>
      <c r="CN352" s="526"/>
      <c r="CO352" s="526"/>
      <c r="CP352" s="15"/>
      <c r="CQ352" s="15"/>
      <c r="CR352" s="15"/>
      <c r="CS352" s="15"/>
      <c r="CT352" s="88"/>
      <c r="CU352" s="88"/>
      <c r="CV352" s="88"/>
      <c r="CW352" s="15"/>
      <c r="CX352" s="15"/>
      <c r="CY352" s="88"/>
      <c r="CZ352" s="88"/>
      <c r="DA352" s="88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88"/>
      <c r="EQ352" s="88"/>
      <c r="ER352" s="88"/>
      <c r="ES352" s="88"/>
      <c r="ET352" s="88"/>
      <c r="EU352" s="88"/>
      <c r="EV352" s="88"/>
      <c r="EW352" s="88"/>
      <c r="EX352" s="88"/>
      <c r="EY352" s="88"/>
      <c r="EZ352" s="88"/>
      <c r="FA352" s="88"/>
      <c r="FB352" s="15"/>
      <c r="FC352" s="15"/>
      <c r="FD352" s="15"/>
      <c r="FE352" s="15"/>
      <c r="FF352" s="15"/>
      <c r="FG352" s="15"/>
      <c r="FH352" s="15"/>
      <c r="FI352" s="15"/>
      <c r="FJ352" s="15"/>
    </row>
    <row r="353" spans="2:166" ht="15" customHeight="1" x14ac:dyDescent="0.25">
      <c r="B353" s="88"/>
      <c r="C353" s="88"/>
      <c r="D353" s="115"/>
      <c r="E353" s="115"/>
      <c r="F353" s="115"/>
      <c r="G353" s="115"/>
      <c r="H353" s="115"/>
      <c r="I353" s="523"/>
      <c r="J353" s="523"/>
      <c r="K353" s="115"/>
      <c r="L353" s="524"/>
      <c r="M353" s="524"/>
      <c r="N353" s="524"/>
      <c r="O353" s="524"/>
      <c r="P353" s="524"/>
      <c r="Q353" s="524"/>
      <c r="R353" s="524"/>
      <c r="S353" s="525"/>
      <c r="T353" s="526"/>
      <c r="U353" s="115"/>
      <c r="V353" s="526"/>
      <c r="W353" s="115"/>
      <c r="X353" s="115"/>
      <c r="Y353" s="115"/>
      <c r="Z353" s="527"/>
      <c r="AA353" s="527"/>
      <c r="AB353" s="15"/>
      <c r="AC353" s="88"/>
      <c r="AD353" s="115"/>
      <c r="AE353" s="115"/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  <c r="AP353" s="115"/>
      <c r="AQ353" s="115"/>
      <c r="AR353" s="115"/>
      <c r="AS353" s="115"/>
      <c r="AT353" s="115"/>
      <c r="AU353" s="115"/>
      <c r="AV353" s="115"/>
      <c r="AW353" s="115"/>
      <c r="AX353" s="115"/>
      <c r="AY353" s="115"/>
      <c r="AZ353" s="115"/>
      <c r="BA353" s="115"/>
      <c r="BB353" s="115"/>
      <c r="BC353" s="115"/>
      <c r="BD353" s="115"/>
      <c r="BE353" s="115"/>
      <c r="BF353" s="115"/>
      <c r="BG353" s="115"/>
      <c r="BH353" s="115"/>
      <c r="BI353" s="115"/>
      <c r="BJ353" s="115"/>
      <c r="BK353" s="526"/>
      <c r="BL353" s="526"/>
      <c r="BM353" s="526"/>
      <c r="BN353" s="526"/>
      <c r="BO353" s="526"/>
      <c r="BP353" s="526"/>
      <c r="BQ353" s="526"/>
      <c r="BR353" s="526"/>
      <c r="BS353" s="526"/>
      <c r="BT353" s="526"/>
      <c r="BU353" s="526"/>
      <c r="BV353" s="526"/>
      <c r="BW353" s="526"/>
      <c r="BX353" s="526"/>
      <c r="BY353" s="526"/>
      <c r="BZ353" s="526"/>
      <c r="CA353" s="526"/>
      <c r="CB353" s="526"/>
      <c r="CC353" s="526"/>
      <c r="CD353" s="526"/>
      <c r="CE353" s="526"/>
      <c r="CF353" s="526"/>
      <c r="CG353" s="526"/>
      <c r="CH353" s="526"/>
      <c r="CI353" s="526"/>
      <c r="CJ353" s="526"/>
      <c r="CK353" s="526"/>
      <c r="CL353" s="526"/>
      <c r="CM353" s="526"/>
      <c r="CN353" s="526"/>
      <c r="CO353" s="526"/>
      <c r="CP353" s="15"/>
      <c r="CQ353" s="15"/>
      <c r="CR353" s="15"/>
      <c r="CS353" s="15"/>
      <c r="CT353" s="88"/>
      <c r="CU353" s="88"/>
      <c r="CV353" s="88"/>
      <c r="CW353" s="15"/>
      <c r="CX353" s="15"/>
      <c r="CY353" s="88"/>
      <c r="CZ353" s="88"/>
      <c r="DA353" s="88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88"/>
      <c r="EQ353" s="88"/>
      <c r="ER353" s="88"/>
      <c r="ES353" s="88"/>
      <c r="ET353" s="88"/>
      <c r="EU353" s="88"/>
      <c r="EV353" s="88"/>
      <c r="EW353" s="88"/>
      <c r="EX353" s="88"/>
      <c r="EY353" s="88"/>
      <c r="EZ353" s="88"/>
      <c r="FA353" s="88"/>
      <c r="FB353" s="15"/>
      <c r="FC353" s="15"/>
      <c r="FD353" s="15"/>
      <c r="FE353" s="15"/>
      <c r="FF353" s="15"/>
      <c r="FG353" s="15"/>
      <c r="FH353" s="15"/>
      <c r="FI353" s="15"/>
      <c r="FJ353" s="15"/>
    </row>
    <row r="354" spans="2:166" ht="15" customHeight="1" x14ac:dyDescent="0.25">
      <c r="B354" s="88"/>
      <c r="C354" s="88"/>
      <c r="D354" s="115"/>
      <c r="E354" s="115"/>
      <c r="F354" s="115"/>
      <c r="G354" s="115"/>
      <c r="H354" s="115"/>
      <c r="I354" s="523"/>
      <c r="J354" s="523"/>
      <c r="K354" s="115"/>
      <c r="L354" s="524"/>
      <c r="M354" s="524"/>
      <c r="N354" s="524"/>
      <c r="O354" s="524"/>
      <c r="P354" s="524"/>
      <c r="Q354" s="524"/>
      <c r="R354" s="524"/>
      <c r="S354" s="525"/>
      <c r="T354" s="526"/>
      <c r="U354" s="115"/>
      <c r="V354" s="526"/>
      <c r="W354" s="115"/>
      <c r="X354" s="115"/>
      <c r="Y354" s="115"/>
      <c r="Z354" s="527"/>
      <c r="AA354" s="527"/>
      <c r="AB354" s="15"/>
      <c r="AC354" s="88"/>
      <c r="AD354" s="115"/>
      <c r="AE354" s="115"/>
      <c r="AF354" s="115"/>
      <c r="AG354" s="115"/>
      <c r="AH354" s="115"/>
      <c r="AI354" s="115"/>
      <c r="AJ354" s="115"/>
      <c r="AK354" s="115"/>
      <c r="AL354" s="115"/>
      <c r="AM354" s="115"/>
      <c r="AN354" s="115"/>
      <c r="AO354" s="115"/>
      <c r="AP354" s="115"/>
      <c r="AQ354" s="115"/>
      <c r="AR354" s="115"/>
      <c r="AS354" s="115"/>
      <c r="AT354" s="115"/>
      <c r="AU354" s="115"/>
      <c r="AV354" s="115"/>
      <c r="AW354" s="115"/>
      <c r="AX354" s="115"/>
      <c r="AY354" s="115"/>
      <c r="AZ354" s="115"/>
      <c r="BA354" s="115"/>
      <c r="BB354" s="115"/>
      <c r="BC354" s="115"/>
      <c r="BD354" s="115"/>
      <c r="BE354" s="115"/>
      <c r="BF354" s="115"/>
      <c r="BG354" s="115"/>
      <c r="BH354" s="115"/>
      <c r="BI354" s="115"/>
      <c r="BJ354" s="115"/>
      <c r="BK354" s="526"/>
      <c r="BL354" s="526"/>
      <c r="BM354" s="526"/>
      <c r="BN354" s="526"/>
      <c r="BO354" s="526"/>
      <c r="BP354" s="526"/>
      <c r="BQ354" s="526"/>
      <c r="BR354" s="526"/>
      <c r="BS354" s="526"/>
      <c r="BT354" s="526"/>
      <c r="BU354" s="526"/>
      <c r="BV354" s="526"/>
      <c r="BW354" s="526"/>
      <c r="BX354" s="526"/>
      <c r="BY354" s="526"/>
      <c r="BZ354" s="526"/>
      <c r="CA354" s="526"/>
      <c r="CB354" s="526"/>
      <c r="CC354" s="526"/>
      <c r="CD354" s="526"/>
      <c r="CE354" s="526"/>
      <c r="CF354" s="526"/>
      <c r="CG354" s="526"/>
      <c r="CH354" s="526"/>
      <c r="CI354" s="526"/>
      <c r="CJ354" s="526"/>
      <c r="CK354" s="526"/>
      <c r="CL354" s="526"/>
      <c r="CM354" s="526"/>
      <c r="CN354" s="526"/>
      <c r="CO354" s="526"/>
      <c r="CP354" s="15"/>
      <c r="CQ354" s="15"/>
      <c r="CR354" s="15"/>
      <c r="CS354" s="15"/>
      <c r="CT354" s="88"/>
      <c r="CU354" s="88"/>
      <c r="CV354" s="88"/>
      <c r="CW354" s="15"/>
      <c r="CX354" s="15"/>
      <c r="CY354" s="88"/>
      <c r="CZ354" s="88"/>
      <c r="DA354" s="88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88"/>
      <c r="EQ354" s="88"/>
      <c r="ER354" s="88"/>
      <c r="ES354" s="88"/>
      <c r="ET354" s="88"/>
      <c r="EU354" s="88"/>
      <c r="EV354" s="88"/>
      <c r="EW354" s="88"/>
      <c r="EX354" s="88"/>
      <c r="EY354" s="88"/>
      <c r="EZ354" s="88"/>
      <c r="FA354" s="88"/>
      <c r="FB354" s="15"/>
      <c r="FC354" s="15"/>
      <c r="FD354" s="15"/>
      <c r="FE354" s="15"/>
      <c r="FF354" s="15"/>
      <c r="FG354" s="15"/>
      <c r="FH354" s="15"/>
      <c r="FI354" s="15"/>
      <c r="FJ354" s="15"/>
    </row>
    <row r="355" spans="2:166" ht="15" customHeight="1" x14ac:dyDescent="0.25">
      <c r="B355" s="88"/>
      <c r="C355" s="88"/>
      <c r="D355" s="115"/>
      <c r="E355" s="115"/>
      <c r="F355" s="115"/>
      <c r="G355" s="115"/>
      <c r="H355" s="115"/>
      <c r="I355" s="523"/>
      <c r="J355" s="523"/>
      <c r="K355" s="115"/>
      <c r="L355" s="524"/>
      <c r="M355" s="524"/>
      <c r="N355" s="524"/>
      <c r="O355" s="524"/>
      <c r="P355" s="524"/>
      <c r="Q355" s="524"/>
      <c r="R355" s="524"/>
      <c r="S355" s="525"/>
      <c r="T355" s="526"/>
      <c r="U355" s="115"/>
      <c r="V355" s="526"/>
      <c r="W355" s="115"/>
      <c r="X355" s="115"/>
      <c r="Y355" s="115"/>
      <c r="Z355" s="527"/>
      <c r="AA355" s="527"/>
      <c r="AB355" s="15"/>
      <c r="AC355" s="88"/>
      <c r="AD355" s="115"/>
      <c r="AE355" s="115"/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  <c r="AP355" s="115"/>
      <c r="AQ355" s="115"/>
      <c r="AR355" s="115"/>
      <c r="AS355" s="115"/>
      <c r="AT355" s="115"/>
      <c r="AU355" s="115"/>
      <c r="AV355" s="115"/>
      <c r="AW355" s="115"/>
      <c r="AX355" s="115"/>
      <c r="AY355" s="115"/>
      <c r="AZ355" s="115"/>
      <c r="BA355" s="115"/>
      <c r="BB355" s="115"/>
      <c r="BC355" s="115"/>
      <c r="BD355" s="115"/>
      <c r="BE355" s="115"/>
      <c r="BF355" s="115"/>
      <c r="BG355" s="115"/>
      <c r="BH355" s="115"/>
      <c r="BI355" s="115"/>
      <c r="BJ355" s="115"/>
      <c r="BK355" s="526"/>
      <c r="BL355" s="526"/>
      <c r="BM355" s="526"/>
      <c r="BN355" s="526"/>
      <c r="BO355" s="526"/>
      <c r="BP355" s="526"/>
      <c r="BQ355" s="526"/>
      <c r="BR355" s="526"/>
      <c r="BS355" s="526"/>
      <c r="BT355" s="526"/>
      <c r="BU355" s="526"/>
      <c r="BV355" s="526"/>
      <c r="BW355" s="526"/>
      <c r="BX355" s="526"/>
      <c r="BY355" s="526"/>
      <c r="BZ355" s="526"/>
      <c r="CA355" s="526"/>
      <c r="CB355" s="526"/>
      <c r="CC355" s="526"/>
      <c r="CD355" s="526"/>
      <c r="CE355" s="526"/>
      <c r="CF355" s="526"/>
      <c r="CG355" s="526"/>
      <c r="CH355" s="526"/>
      <c r="CI355" s="526"/>
      <c r="CJ355" s="526"/>
      <c r="CK355" s="526"/>
      <c r="CL355" s="526"/>
      <c r="CM355" s="526"/>
      <c r="CN355" s="526"/>
      <c r="CO355" s="526"/>
      <c r="CP355" s="15"/>
      <c r="CQ355" s="15"/>
      <c r="CR355" s="15"/>
      <c r="CS355" s="15"/>
      <c r="CT355" s="88"/>
      <c r="CU355" s="88"/>
      <c r="CV355" s="88"/>
      <c r="CW355" s="15"/>
      <c r="CX355" s="15"/>
      <c r="CY355" s="88"/>
      <c r="CZ355" s="88"/>
      <c r="DA355" s="88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88"/>
      <c r="EQ355" s="88"/>
      <c r="ER355" s="88"/>
      <c r="ES355" s="88"/>
      <c r="ET355" s="88"/>
      <c r="EU355" s="88"/>
      <c r="EV355" s="88"/>
      <c r="EW355" s="88"/>
      <c r="EX355" s="88"/>
      <c r="EY355" s="88"/>
      <c r="EZ355" s="88"/>
      <c r="FA355" s="88"/>
      <c r="FB355" s="15"/>
      <c r="FC355" s="15"/>
      <c r="FD355" s="15"/>
      <c r="FE355" s="15"/>
      <c r="FF355" s="15"/>
      <c r="FG355" s="15"/>
      <c r="FH355" s="15"/>
      <c r="FI355" s="15"/>
      <c r="FJ355" s="15"/>
    </row>
    <row r="356" spans="2:166" ht="15" customHeight="1" x14ac:dyDescent="0.25">
      <c r="B356" s="88"/>
      <c r="C356" s="88"/>
      <c r="D356" s="115"/>
      <c r="E356" s="115"/>
      <c r="F356" s="115"/>
      <c r="G356" s="115"/>
      <c r="H356" s="115"/>
      <c r="I356" s="523"/>
      <c r="J356" s="523"/>
      <c r="K356" s="115"/>
      <c r="L356" s="524"/>
      <c r="M356" s="524"/>
      <c r="N356" s="524"/>
      <c r="O356" s="524"/>
      <c r="P356" s="524"/>
      <c r="Q356" s="524"/>
      <c r="R356" s="524"/>
      <c r="S356" s="525"/>
      <c r="T356" s="526"/>
      <c r="U356" s="115"/>
      <c r="V356" s="526"/>
      <c r="W356" s="115"/>
      <c r="X356" s="115"/>
      <c r="Y356" s="115"/>
      <c r="Z356" s="527"/>
      <c r="AA356" s="527"/>
      <c r="AB356" s="15"/>
      <c r="AC356" s="88"/>
      <c r="AD356" s="115"/>
      <c r="AE356" s="115"/>
      <c r="AF356" s="115"/>
      <c r="AG356" s="115"/>
      <c r="AH356" s="115"/>
      <c r="AI356" s="115"/>
      <c r="AJ356" s="115"/>
      <c r="AK356" s="115"/>
      <c r="AL356" s="115"/>
      <c r="AM356" s="115"/>
      <c r="AN356" s="115"/>
      <c r="AO356" s="115"/>
      <c r="AP356" s="115"/>
      <c r="AQ356" s="115"/>
      <c r="AR356" s="115"/>
      <c r="AS356" s="115"/>
      <c r="AT356" s="115"/>
      <c r="AU356" s="115"/>
      <c r="AV356" s="115"/>
      <c r="AW356" s="115"/>
      <c r="AX356" s="115"/>
      <c r="AY356" s="115"/>
      <c r="AZ356" s="115"/>
      <c r="BA356" s="115"/>
      <c r="BB356" s="115"/>
      <c r="BC356" s="115"/>
      <c r="BD356" s="115"/>
      <c r="BE356" s="115"/>
      <c r="BF356" s="115"/>
      <c r="BG356" s="115"/>
      <c r="BH356" s="115"/>
      <c r="BI356" s="115"/>
      <c r="BJ356" s="115"/>
      <c r="BK356" s="526"/>
      <c r="BL356" s="526"/>
      <c r="BM356" s="526"/>
      <c r="BN356" s="526"/>
      <c r="BO356" s="526"/>
      <c r="BP356" s="526"/>
      <c r="BQ356" s="526"/>
      <c r="BR356" s="526"/>
      <c r="BS356" s="526"/>
      <c r="BT356" s="526"/>
      <c r="BU356" s="526"/>
      <c r="BV356" s="526"/>
      <c r="BW356" s="526"/>
      <c r="BX356" s="526"/>
      <c r="BY356" s="526"/>
      <c r="BZ356" s="526"/>
      <c r="CA356" s="526"/>
      <c r="CB356" s="526"/>
      <c r="CC356" s="526"/>
      <c r="CD356" s="526"/>
      <c r="CE356" s="526"/>
      <c r="CF356" s="526"/>
      <c r="CG356" s="526"/>
      <c r="CH356" s="526"/>
      <c r="CI356" s="526"/>
      <c r="CJ356" s="526"/>
      <c r="CK356" s="526"/>
      <c r="CL356" s="526"/>
      <c r="CM356" s="526"/>
      <c r="CN356" s="526"/>
      <c r="CO356" s="526"/>
      <c r="CP356" s="15"/>
      <c r="CQ356" s="15"/>
      <c r="CR356" s="15"/>
      <c r="CS356" s="15"/>
      <c r="CT356" s="88"/>
      <c r="CU356" s="88"/>
      <c r="CV356" s="88"/>
      <c r="CW356" s="15"/>
      <c r="CX356" s="15"/>
      <c r="CY356" s="88"/>
      <c r="CZ356" s="88"/>
      <c r="DA356" s="88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88"/>
      <c r="EQ356" s="88"/>
      <c r="ER356" s="88"/>
      <c r="ES356" s="88"/>
      <c r="ET356" s="88"/>
      <c r="EU356" s="88"/>
      <c r="EV356" s="88"/>
      <c r="EW356" s="88"/>
      <c r="EX356" s="88"/>
      <c r="EY356" s="88"/>
      <c r="EZ356" s="88"/>
      <c r="FA356" s="88"/>
      <c r="FB356" s="15"/>
      <c r="FC356" s="15"/>
      <c r="FD356" s="15"/>
      <c r="FE356" s="15"/>
      <c r="FF356" s="15"/>
      <c r="FG356" s="15"/>
      <c r="FH356" s="15"/>
      <c r="FI356" s="15"/>
      <c r="FJ356" s="15"/>
    </row>
    <row r="357" spans="2:166" ht="15" customHeight="1" x14ac:dyDescent="0.25">
      <c r="B357" s="88"/>
      <c r="C357" s="88"/>
      <c r="D357" s="115"/>
      <c r="E357" s="115"/>
      <c r="F357" s="115"/>
      <c r="G357" s="115"/>
      <c r="H357" s="115"/>
      <c r="I357" s="523"/>
      <c r="J357" s="523"/>
      <c r="K357" s="115"/>
      <c r="L357" s="524"/>
      <c r="M357" s="524"/>
      <c r="N357" s="524"/>
      <c r="O357" s="524"/>
      <c r="P357" s="524"/>
      <c r="Q357" s="524"/>
      <c r="R357" s="524"/>
      <c r="S357" s="525"/>
      <c r="T357" s="526"/>
      <c r="U357" s="115"/>
      <c r="V357" s="526"/>
      <c r="W357" s="115"/>
      <c r="X357" s="115"/>
      <c r="Y357" s="115"/>
      <c r="Z357" s="527"/>
      <c r="AA357" s="527"/>
      <c r="AB357" s="15"/>
      <c r="AC357" s="88"/>
      <c r="AD357" s="115"/>
      <c r="AE357" s="115"/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  <c r="AP357" s="115"/>
      <c r="AQ357" s="115"/>
      <c r="AR357" s="115"/>
      <c r="AS357" s="115"/>
      <c r="AT357" s="115"/>
      <c r="AU357" s="115"/>
      <c r="AV357" s="115"/>
      <c r="AW357" s="115"/>
      <c r="AX357" s="115"/>
      <c r="AY357" s="115"/>
      <c r="AZ357" s="115"/>
      <c r="BA357" s="115"/>
      <c r="BB357" s="115"/>
      <c r="BC357" s="115"/>
      <c r="BD357" s="115"/>
      <c r="BE357" s="115"/>
      <c r="BF357" s="115"/>
      <c r="BG357" s="115"/>
      <c r="BH357" s="115"/>
      <c r="BI357" s="115"/>
      <c r="BJ357" s="115"/>
      <c r="BK357" s="526"/>
      <c r="BL357" s="526"/>
      <c r="BM357" s="526"/>
      <c r="BN357" s="526"/>
      <c r="BO357" s="526"/>
      <c r="BP357" s="526"/>
      <c r="BQ357" s="526"/>
      <c r="BR357" s="526"/>
      <c r="BS357" s="526"/>
      <c r="BT357" s="526"/>
      <c r="BU357" s="526"/>
      <c r="BV357" s="526"/>
      <c r="BW357" s="526"/>
      <c r="BX357" s="526"/>
      <c r="BY357" s="526"/>
      <c r="BZ357" s="526"/>
      <c r="CA357" s="526"/>
      <c r="CB357" s="526"/>
      <c r="CC357" s="526"/>
      <c r="CD357" s="526"/>
      <c r="CE357" s="526"/>
      <c r="CF357" s="526"/>
      <c r="CG357" s="526"/>
      <c r="CH357" s="526"/>
      <c r="CI357" s="526"/>
      <c r="CJ357" s="526"/>
      <c r="CK357" s="526"/>
      <c r="CL357" s="526"/>
      <c r="CM357" s="526"/>
      <c r="CN357" s="526"/>
      <c r="CO357" s="526"/>
      <c r="CP357" s="15"/>
      <c r="CQ357" s="15"/>
      <c r="CR357" s="15"/>
      <c r="CS357" s="15"/>
      <c r="CT357" s="88"/>
      <c r="CU357" s="88"/>
      <c r="CV357" s="88"/>
      <c r="CW357" s="15"/>
      <c r="CX357" s="15"/>
      <c r="CY357" s="88"/>
      <c r="CZ357" s="88"/>
      <c r="DA357" s="88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88"/>
      <c r="EQ357" s="88"/>
      <c r="ER357" s="88"/>
      <c r="ES357" s="88"/>
      <c r="ET357" s="88"/>
      <c r="EU357" s="88"/>
      <c r="EV357" s="88"/>
      <c r="EW357" s="88"/>
      <c r="EX357" s="88"/>
      <c r="EY357" s="88"/>
      <c r="EZ357" s="88"/>
      <c r="FA357" s="88"/>
      <c r="FB357" s="15"/>
      <c r="FC357" s="15"/>
      <c r="FD357" s="15"/>
      <c r="FE357" s="15"/>
      <c r="FF357" s="15"/>
      <c r="FG357" s="15"/>
      <c r="FH357" s="15"/>
      <c r="FI357" s="15"/>
      <c r="FJ357" s="15"/>
    </row>
    <row r="358" spans="2:166" ht="15" customHeight="1" x14ac:dyDescent="0.25">
      <c r="B358" s="88"/>
      <c r="C358" s="88"/>
      <c r="D358" s="115"/>
      <c r="E358" s="115"/>
      <c r="F358" s="115"/>
      <c r="G358" s="115"/>
      <c r="H358" s="115"/>
      <c r="I358" s="523"/>
      <c r="J358" s="523"/>
      <c r="K358" s="115"/>
      <c r="L358" s="524"/>
      <c r="M358" s="524"/>
      <c r="N358" s="524"/>
      <c r="O358" s="524"/>
      <c r="P358" s="524"/>
      <c r="Q358" s="524"/>
      <c r="R358" s="524"/>
      <c r="S358" s="525"/>
      <c r="T358" s="526"/>
      <c r="U358" s="115"/>
      <c r="V358" s="526"/>
      <c r="W358" s="115"/>
      <c r="X358" s="115"/>
      <c r="Y358" s="115"/>
      <c r="Z358" s="527"/>
      <c r="AA358" s="527"/>
      <c r="AB358" s="15"/>
      <c r="AC358" s="88"/>
      <c r="AD358" s="115"/>
      <c r="AE358" s="115"/>
      <c r="AF358" s="115"/>
      <c r="AG358" s="115"/>
      <c r="AH358" s="115"/>
      <c r="AI358" s="115"/>
      <c r="AJ358" s="115"/>
      <c r="AK358" s="115"/>
      <c r="AL358" s="115"/>
      <c r="AM358" s="115"/>
      <c r="AN358" s="115"/>
      <c r="AO358" s="115"/>
      <c r="AP358" s="115"/>
      <c r="AQ358" s="115"/>
      <c r="AR358" s="115"/>
      <c r="AS358" s="115"/>
      <c r="AT358" s="115"/>
      <c r="AU358" s="115"/>
      <c r="AV358" s="115"/>
      <c r="AW358" s="115"/>
      <c r="AX358" s="115"/>
      <c r="AY358" s="115"/>
      <c r="AZ358" s="115"/>
      <c r="BA358" s="115"/>
      <c r="BB358" s="115"/>
      <c r="BC358" s="115"/>
      <c r="BD358" s="115"/>
      <c r="BE358" s="115"/>
      <c r="BF358" s="115"/>
      <c r="BG358" s="115"/>
      <c r="BH358" s="115"/>
      <c r="BI358" s="115"/>
      <c r="BJ358" s="115"/>
      <c r="BK358" s="526"/>
      <c r="BL358" s="526"/>
      <c r="BM358" s="526"/>
      <c r="BN358" s="526"/>
      <c r="BO358" s="526"/>
      <c r="BP358" s="526"/>
      <c r="BQ358" s="526"/>
      <c r="BR358" s="526"/>
      <c r="BS358" s="526"/>
      <c r="BT358" s="526"/>
      <c r="BU358" s="526"/>
      <c r="BV358" s="526"/>
      <c r="BW358" s="526"/>
      <c r="BX358" s="526"/>
      <c r="BY358" s="526"/>
      <c r="BZ358" s="526"/>
      <c r="CA358" s="526"/>
      <c r="CB358" s="526"/>
      <c r="CC358" s="526"/>
      <c r="CD358" s="526"/>
      <c r="CE358" s="526"/>
      <c r="CF358" s="526"/>
      <c r="CG358" s="526"/>
      <c r="CH358" s="526"/>
      <c r="CI358" s="526"/>
      <c r="CJ358" s="526"/>
      <c r="CK358" s="526"/>
      <c r="CL358" s="526"/>
      <c r="CM358" s="526"/>
      <c r="CN358" s="526"/>
      <c r="CO358" s="526"/>
      <c r="CP358" s="15"/>
      <c r="CQ358" s="15"/>
      <c r="CR358" s="15"/>
      <c r="CS358" s="15"/>
      <c r="CT358" s="88"/>
      <c r="CU358" s="88"/>
      <c r="CV358" s="88"/>
      <c r="CW358" s="15"/>
      <c r="CX358" s="15"/>
      <c r="CY358" s="88"/>
      <c r="CZ358" s="88"/>
      <c r="DA358" s="88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88"/>
      <c r="EQ358" s="88"/>
      <c r="ER358" s="88"/>
      <c r="ES358" s="88"/>
      <c r="ET358" s="88"/>
      <c r="EU358" s="88"/>
      <c r="EV358" s="88"/>
      <c r="EW358" s="88"/>
      <c r="EX358" s="88"/>
      <c r="EY358" s="88"/>
      <c r="EZ358" s="88"/>
      <c r="FA358" s="88"/>
      <c r="FB358" s="15"/>
      <c r="FC358" s="15"/>
      <c r="FD358" s="15"/>
      <c r="FE358" s="15"/>
      <c r="FF358" s="15"/>
      <c r="FG358" s="15"/>
      <c r="FH358" s="15"/>
      <c r="FI358" s="15"/>
      <c r="FJ358" s="15"/>
    </row>
    <row r="359" spans="2:166" ht="15" customHeight="1" x14ac:dyDescent="0.25">
      <c r="B359" s="88"/>
      <c r="C359" s="88"/>
      <c r="D359" s="115"/>
      <c r="E359" s="115"/>
      <c r="F359" s="115"/>
      <c r="G359" s="115"/>
      <c r="H359" s="115"/>
      <c r="I359" s="523"/>
      <c r="J359" s="523"/>
      <c r="K359" s="115"/>
      <c r="L359" s="524"/>
      <c r="M359" s="524"/>
      <c r="N359" s="524"/>
      <c r="O359" s="524"/>
      <c r="P359" s="524"/>
      <c r="Q359" s="524"/>
      <c r="R359" s="524"/>
      <c r="S359" s="525"/>
      <c r="T359" s="526"/>
      <c r="U359" s="115"/>
      <c r="V359" s="526"/>
      <c r="W359" s="115"/>
      <c r="X359" s="115"/>
      <c r="Y359" s="115"/>
      <c r="Z359" s="527"/>
      <c r="AA359" s="527"/>
      <c r="AB359" s="15"/>
      <c r="AC359" s="88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/>
      <c r="AQ359" s="115"/>
      <c r="AR359" s="115"/>
      <c r="AS359" s="115"/>
      <c r="AT359" s="115"/>
      <c r="AU359" s="115"/>
      <c r="AV359" s="115"/>
      <c r="AW359" s="115"/>
      <c r="AX359" s="115"/>
      <c r="AY359" s="115"/>
      <c r="AZ359" s="115"/>
      <c r="BA359" s="115"/>
      <c r="BB359" s="115"/>
      <c r="BC359" s="115"/>
      <c r="BD359" s="115"/>
      <c r="BE359" s="115"/>
      <c r="BF359" s="115"/>
      <c r="BG359" s="115"/>
      <c r="BH359" s="115"/>
      <c r="BI359" s="115"/>
      <c r="BJ359" s="115"/>
      <c r="BK359" s="526"/>
      <c r="BL359" s="526"/>
      <c r="BM359" s="526"/>
      <c r="BN359" s="526"/>
      <c r="BO359" s="526"/>
      <c r="BP359" s="526"/>
      <c r="BQ359" s="526"/>
      <c r="BR359" s="526"/>
      <c r="BS359" s="526"/>
      <c r="BT359" s="526"/>
      <c r="BU359" s="526"/>
      <c r="BV359" s="526"/>
      <c r="BW359" s="526"/>
      <c r="BX359" s="526"/>
      <c r="BY359" s="526"/>
      <c r="BZ359" s="526"/>
      <c r="CA359" s="526"/>
      <c r="CB359" s="526"/>
      <c r="CC359" s="526"/>
      <c r="CD359" s="526"/>
      <c r="CE359" s="526"/>
      <c r="CF359" s="526"/>
      <c r="CG359" s="526"/>
      <c r="CH359" s="526"/>
      <c r="CI359" s="526"/>
      <c r="CJ359" s="526"/>
      <c r="CK359" s="526"/>
      <c r="CL359" s="526"/>
      <c r="CM359" s="526"/>
      <c r="CN359" s="526"/>
      <c r="CO359" s="526"/>
      <c r="CP359" s="15"/>
      <c r="CQ359" s="15"/>
      <c r="CR359" s="15"/>
      <c r="CS359" s="15"/>
      <c r="CT359" s="88"/>
      <c r="CU359" s="88"/>
      <c r="CV359" s="88"/>
      <c r="CW359" s="15"/>
      <c r="CX359" s="15"/>
      <c r="CY359" s="88"/>
      <c r="CZ359" s="88"/>
      <c r="DA359" s="88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88"/>
      <c r="EQ359" s="88"/>
      <c r="ER359" s="88"/>
      <c r="ES359" s="88"/>
      <c r="ET359" s="88"/>
      <c r="EU359" s="88"/>
      <c r="EV359" s="88"/>
      <c r="EW359" s="88"/>
      <c r="EX359" s="88"/>
      <c r="EY359" s="88"/>
      <c r="EZ359" s="88"/>
      <c r="FA359" s="88"/>
      <c r="FB359" s="15"/>
      <c r="FC359" s="15"/>
      <c r="FD359" s="15"/>
      <c r="FE359" s="15"/>
      <c r="FF359" s="15"/>
      <c r="FG359" s="15"/>
      <c r="FH359" s="15"/>
      <c r="FI359" s="15"/>
      <c r="FJ359" s="15"/>
    </row>
    <row r="360" spans="2:166" ht="15" customHeight="1" x14ac:dyDescent="0.25">
      <c r="B360" s="88"/>
      <c r="C360" s="88"/>
      <c r="D360" s="115"/>
      <c r="E360" s="115"/>
      <c r="F360" s="115"/>
      <c r="G360" s="115"/>
      <c r="H360" s="115"/>
      <c r="I360" s="523"/>
      <c r="J360" s="523"/>
      <c r="K360" s="115"/>
      <c r="L360" s="524"/>
      <c r="M360" s="524"/>
      <c r="N360" s="524"/>
      <c r="O360" s="524"/>
      <c r="P360" s="524"/>
      <c r="Q360" s="524"/>
      <c r="R360" s="524"/>
      <c r="S360" s="525"/>
      <c r="T360" s="526"/>
      <c r="U360" s="115"/>
      <c r="V360" s="526"/>
      <c r="W360" s="115"/>
      <c r="X360" s="115"/>
      <c r="Y360" s="115"/>
      <c r="Z360" s="527"/>
      <c r="AA360" s="527"/>
      <c r="AB360" s="15"/>
      <c r="AC360" s="88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  <c r="AP360" s="115"/>
      <c r="AQ360" s="115"/>
      <c r="AR360" s="115"/>
      <c r="AS360" s="115"/>
      <c r="AT360" s="115"/>
      <c r="AU360" s="115"/>
      <c r="AV360" s="115"/>
      <c r="AW360" s="115"/>
      <c r="AX360" s="115"/>
      <c r="AY360" s="115"/>
      <c r="AZ360" s="115"/>
      <c r="BA360" s="115"/>
      <c r="BB360" s="115"/>
      <c r="BC360" s="115"/>
      <c r="BD360" s="115"/>
      <c r="BE360" s="115"/>
      <c r="BF360" s="115"/>
      <c r="BG360" s="115"/>
      <c r="BH360" s="115"/>
      <c r="BI360" s="115"/>
      <c r="BJ360" s="115"/>
      <c r="BK360" s="526"/>
      <c r="BL360" s="526"/>
      <c r="BM360" s="526"/>
      <c r="BN360" s="526"/>
      <c r="BO360" s="526"/>
      <c r="BP360" s="526"/>
      <c r="BQ360" s="526"/>
      <c r="BR360" s="526"/>
      <c r="BS360" s="526"/>
      <c r="BT360" s="526"/>
      <c r="BU360" s="526"/>
      <c r="BV360" s="526"/>
      <c r="BW360" s="526"/>
      <c r="BX360" s="526"/>
      <c r="BY360" s="526"/>
      <c r="BZ360" s="526"/>
      <c r="CA360" s="526"/>
      <c r="CB360" s="526"/>
      <c r="CC360" s="526"/>
      <c r="CD360" s="526"/>
      <c r="CE360" s="526"/>
      <c r="CF360" s="526"/>
      <c r="CG360" s="526"/>
      <c r="CH360" s="526"/>
      <c r="CI360" s="526"/>
      <c r="CJ360" s="526"/>
      <c r="CK360" s="526"/>
      <c r="CL360" s="526"/>
      <c r="CM360" s="526"/>
      <c r="CN360" s="526"/>
      <c r="CO360" s="526"/>
      <c r="CP360" s="15"/>
      <c r="CQ360" s="15"/>
      <c r="CR360" s="15"/>
      <c r="CS360" s="15"/>
      <c r="CT360" s="88"/>
      <c r="CU360" s="88"/>
      <c r="CV360" s="88"/>
      <c r="CW360" s="15"/>
      <c r="CX360" s="15"/>
      <c r="CY360" s="88"/>
      <c r="CZ360" s="88"/>
      <c r="DA360" s="88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88"/>
      <c r="EQ360" s="88"/>
      <c r="ER360" s="88"/>
      <c r="ES360" s="88"/>
      <c r="ET360" s="88"/>
      <c r="EU360" s="88"/>
      <c r="EV360" s="88"/>
      <c r="EW360" s="88"/>
      <c r="EX360" s="88"/>
      <c r="EY360" s="88"/>
      <c r="EZ360" s="88"/>
      <c r="FA360" s="88"/>
      <c r="FB360" s="15"/>
      <c r="FC360" s="15"/>
      <c r="FD360" s="15"/>
      <c r="FE360" s="15"/>
      <c r="FF360" s="15"/>
      <c r="FG360" s="15"/>
      <c r="FH360" s="15"/>
      <c r="FI360" s="15"/>
      <c r="FJ360" s="15"/>
    </row>
    <row r="361" spans="2:166" ht="15" customHeight="1" x14ac:dyDescent="0.25">
      <c r="B361" s="88"/>
      <c r="C361" s="88"/>
      <c r="D361" s="115"/>
      <c r="E361" s="115"/>
      <c r="F361" s="115"/>
      <c r="G361" s="115"/>
      <c r="H361" s="115"/>
      <c r="I361" s="523"/>
      <c r="J361" s="523"/>
      <c r="K361" s="115"/>
      <c r="L361" s="524"/>
      <c r="M361" s="524"/>
      <c r="N361" s="524"/>
      <c r="O361" s="524"/>
      <c r="P361" s="524"/>
      <c r="Q361" s="524"/>
      <c r="R361" s="524"/>
      <c r="S361" s="525"/>
      <c r="T361" s="526"/>
      <c r="U361" s="115"/>
      <c r="V361" s="526"/>
      <c r="W361" s="115"/>
      <c r="X361" s="115"/>
      <c r="Y361" s="115"/>
      <c r="Z361" s="527"/>
      <c r="AA361" s="527"/>
      <c r="AB361" s="15"/>
      <c r="AC361" s="88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/>
      <c r="AQ361" s="115"/>
      <c r="AR361" s="115"/>
      <c r="AS361" s="115"/>
      <c r="AT361" s="115"/>
      <c r="AU361" s="115"/>
      <c r="AV361" s="115"/>
      <c r="AW361" s="115"/>
      <c r="AX361" s="115"/>
      <c r="AY361" s="115"/>
      <c r="AZ361" s="115"/>
      <c r="BA361" s="115"/>
      <c r="BB361" s="115"/>
      <c r="BC361" s="115"/>
      <c r="BD361" s="115"/>
      <c r="BE361" s="115"/>
      <c r="BF361" s="115"/>
      <c r="BG361" s="115"/>
      <c r="BH361" s="115"/>
      <c r="BI361" s="115"/>
      <c r="BJ361" s="115"/>
      <c r="BK361" s="526"/>
      <c r="BL361" s="526"/>
      <c r="BM361" s="526"/>
      <c r="BN361" s="526"/>
      <c r="BO361" s="526"/>
      <c r="BP361" s="526"/>
      <c r="BQ361" s="526"/>
      <c r="BR361" s="526"/>
      <c r="BS361" s="526"/>
      <c r="BT361" s="526"/>
      <c r="BU361" s="526"/>
      <c r="BV361" s="526"/>
      <c r="BW361" s="526"/>
      <c r="BX361" s="526"/>
      <c r="BY361" s="526"/>
      <c r="BZ361" s="526"/>
      <c r="CA361" s="526"/>
      <c r="CB361" s="526"/>
      <c r="CC361" s="526"/>
      <c r="CD361" s="526"/>
      <c r="CE361" s="526"/>
      <c r="CF361" s="526"/>
      <c r="CG361" s="526"/>
      <c r="CH361" s="526"/>
      <c r="CI361" s="526"/>
      <c r="CJ361" s="526"/>
      <c r="CK361" s="526"/>
      <c r="CL361" s="526"/>
      <c r="CM361" s="526"/>
      <c r="CN361" s="526"/>
      <c r="CO361" s="526"/>
      <c r="CP361" s="15"/>
      <c r="CQ361" s="15"/>
      <c r="CR361" s="15"/>
      <c r="CS361" s="15"/>
      <c r="CT361" s="88"/>
      <c r="CU361" s="88"/>
      <c r="CV361" s="88"/>
      <c r="CW361" s="15"/>
      <c r="CX361" s="15"/>
      <c r="CY361" s="88"/>
      <c r="CZ361" s="88"/>
      <c r="DA361" s="88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88"/>
      <c r="EQ361" s="88"/>
      <c r="ER361" s="88"/>
      <c r="ES361" s="88"/>
      <c r="ET361" s="88"/>
      <c r="EU361" s="88"/>
      <c r="EV361" s="88"/>
      <c r="EW361" s="88"/>
      <c r="EX361" s="88"/>
      <c r="EY361" s="88"/>
      <c r="EZ361" s="88"/>
      <c r="FA361" s="88"/>
      <c r="FB361" s="15"/>
      <c r="FC361" s="15"/>
      <c r="FD361" s="15"/>
      <c r="FE361" s="15"/>
      <c r="FF361" s="15"/>
      <c r="FG361" s="15"/>
      <c r="FH361" s="15"/>
      <c r="FI361" s="15"/>
      <c r="FJ361" s="15"/>
    </row>
    <row r="362" spans="2:166" ht="15" customHeight="1" x14ac:dyDescent="0.25">
      <c r="B362" s="88"/>
      <c r="C362" s="88"/>
      <c r="D362" s="115"/>
      <c r="E362" s="115"/>
      <c r="F362" s="115"/>
      <c r="G362" s="115"/>
      <c r="H362" s="115"/>
      <c r="I362" s="523"/>
      <c r="J362" s="523"/>
      <c r="K362" s="115"/>
      <c r="L362" s="524"/>
      <c r="M362" s="524"/>
      <c r="N362" s="524"/>
      <c r="O362" s="524"/>
      <c r="P362" s="524"/>
      <c r="Q362" s="524"/>
      <c r="R362" s="524"/>
      <c r="S362" s="525"/>
      <c r="T362" s="526"/>
      <c r="U362" s="115"/>
      <c r="V362" s="526"/>
      <c r="W362" s="115"/>
      <c r="X362" s="115"/>
      <c r="Y362" s="115"/>
      <c r="Z362" s="527"/>
      <c r="AA362" s="527"/>
      <c r="AB362" s="15"/>
      <c r="AC362" s="88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  <c r="AP362" s="115"/>
      <c r="AQ362" s="115"/>
      <c r="AR362" s="115"/>
      <c r="AS362" s="115"/>
      <c r="AT362" s="115"/>
      <c r="AU362" s="115"/>
      <c r="AV362" s="115"/>
      <c r="AW362" s="115"/>
      <c r="AX362" s="115"/>
      <c r="AY362" s="115"/>
      <c r="AZ362" s="115"/>
      <c r="BA362" s="115"/>
      <c r="BB362" s="115"/>
      <c r="BC362" s="115"/>
      <c r="BD362" s="115"/>
      <c r="BE362" s="115"/>
      <c r="BF362" s="115"/>
      <c r="BG362" s="115"/>
      <c r="BH362" s="115"/>
      <c r="BI362" s="115"/>
      <c r="BJ362" s="115"/>
      <c r="BK362" s="526"/>
      <c r="BL362" s="526"/>
      <c r="BM362" s="526"/>
      <c r="BN362" s="526"/>
      <c r="BO362" s="526"/>
      <c r="BP362" s="526"/>
      <c r="BQ362" s="526"/>
      <c r="BR362" s="526"/>
      <c r="BS362" s="526"/>
      <c r="BT362" s="526"/>
      <c r="BU362" s="526"/>
      <c r="BV362" s="526"/>
      <c r="BW362" s="526"/>
      <c r="BX362" s="526"/>
      <c r="BY362" s="526"/>
      <c r="BZ362" s="526"/>
      <c r="CA362" s="526"/>
      <c r="CB362" s="526"/>
      <c r="CC362" s="526"/>
      <c r="CD362" s="526"/>
      <c r="CE362" s="526"/>
      <c r="CF362" s="526"/>
      <c r="CG362" s="526"/>
      <c r="CH362" s="526"/>
      <c r="CI362" s="526"/>
      <c r="CJ362" s="526"/>
      <c r="CK362" s="526"/>
      <c r="CL362" s="526"/>
      <c r="CM362" s="526"/>
      <c r="CN362" s="526"/>
      <c r="CO362" s="526"/>
      <c r="CP362" s="15"/>
      <c r="CQ362" s="15"/>
      <c r="CR362" s="15"/>
      <c r="CS362" s="15"/>
      <c r="CT362" s="88"/>
      <c r="CU362" s="88"/>
      <c r="CV362" s="88"/>
      <c r="CW362" s="15"/>
      <c r="CX362" s="15"/>
      <c r="CY362" s="88"/>
      <c r="CZ362" s="88"/>
      <c r="DA362" s="88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88"/>
      <c r="EQ362" s="88"/>
      <c r="ER362" s="88"/>
      <c r="ES362" s="88"/>
      <c r="ET362" s="88"/>
      <c r="EU362" s="88"/>
      <c r="EV362" s="88"/>
      <c r="EW362" s="88"/>
      <c r="EX362" s="88"/>
      <c r="EY362" s="88"/>
      <c r="EZ362" s="88"/>
      <c r="FA362" s="88"/>
      <c r="FB362" s="15"/>
      <c r="FC362" s="15"/>
      <c r="FD362" s="15"/>
      <c r="FE362" s="15"/>
      <c r="FF362" s="15"/>
      <c r="FG362" s="15"/>
      <c r="FH362" s="15"/>
      <c r="FI362" s="15"/>
      <c r="FJ362" s="15"/>
    </row>
    <row r="363" spans="2:166" ht="15" customHeight="1" x14ac:dyDescent="0.25">
      <c r="B363" s="88"/>
      <c r="C363" s="88"/>
      <c r="D363" s="115"/>
      <c r="E363" s="115"/>
      <c r="F363" s="115"/>
      <c r="G363" s="115"/>
      <c r="H363" s="115"/>
      <c r="I363" s="523"/>
      <c r="J363" s="523"/>
      <c r="K363" s="115"/>
      <c r="L363" s="524"/>
      <c r="M363" s="524"/>
      <c r="N363" s="524"/>
      <c r="O363" s="524"/>
      <c r="P363" s="524"/>
      <c r="Q363" s="524"/>
      <c r="R363" s="524"/>
      <c r="S363" s="525"/>
      <c r="T363" s="526"/>
      <c r="U363" s="115"/>
      <c r="V363" s="526"/>
      <c r="W363" s="115"/>
      <c r="X363" s="115"/>
      <c r="Y363" s="115"/>
      <c r="Z363" s="527"/>
      <c r="AA363" s="527"/>
      <c r="AB363" s="15"/>
      <c r="AC363" s="88"/>
      <c r="AD363" s="115"/>
      <c r="AE363" s="115"/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  <c r="AP363" s="115"/>
      <c r="AQ363" s="115"/>
      <c r="AR363" s="115"/>
      <c r="AS363" s="115"/>
      <c r="AT363" s="115"/>
      <c r="AU363" s="115"/>
      <c r="AV363" s="115"/>
      <c r="AW363" s="115"/>
      <c r="AX363" s="115"/>
      <c r="AY363" s="115"/>
      <c r="AZ363" s="115"/>
      <c r="BA363" s="115"/>
      <c r="BB363" s="115"/>
      <c r="BC363" s="115"/>
      <c r="BD363" s="115"/>
      <c r="BE363" s="115"/>
      <c r="BF363" s="115"/>
      <c r="BG363" s="115"/>
      <c r="BH363" s="115"/>
      <c r="BI363" s="115"/>
      <c r="BJ363" s="115"/>
      <c r="BK363" s="526"/>
      <c r="BL363" s="526"/>
      <c r="BM363" s="526"/>
      <c r="BN363" s="526"/>
      <c r="BO363" s="526"/>
      <c r="BP363" s="526"/>
      <c r="BQ363" s="526"/>
      <c r="BR363" s="526"/>
      <c r="BS363" s="526"/>
      <c r="BT363" s="526"/>
      <c r="BU363" s="526"/>
      <c r="BV363" s="526"/>
      <c r="BW363" s="526"/>
      <c r="BX363" s="526"/>
      <c r="BY363" s="526"/>
      <c r="BZ363" s="526"/>
      <c r="CA363" s="526"/>
      <c r="CB363" s="526"/>
      <c r="CC363" s="526"/>
      <c r="CD363" s="526"/>
      <c r="CE363" s="526"/>
      <c r="CF363" s="526"/>
      <c r="CG363" s="526"/>
      <c r="CH363" s="526"/>
      <c r="CI363" s="526"/>
      <c r="CJ363" s="526"/>
      <c r="CK363" s="526"/>
      <c r="CL363" s="526"/>
      <c r="CM363" s="526"/>
      <c r="CN363" s="526"/>
      <c r="CO363" s="526"/>
      <c r="CP363" s="15"/>
      <c r="CQ363" s="15"/>
      <c r="CR363" s="15"/>
      <c r="CS363" s="15"/>
      <c r="CT363" s="88"/>
      <c r="CU363" s="88"/>
      <c r="CV363" s="88"/>
      <c r="CW363" s="15"/>
      <c r="CX363" s="15"/>
      <c r="CY363" s="88"/>
      <c r="CZ363" s="88"/>
      <c r="DA363" s="88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88"/>
      <c r="EQ363" s="88"/>
      <c r="ER363" s="88"/>
      <c r="ES363" s="88"/>
      <c r="ET363" s="88"/>
      <c r="EU363" s="88"/>
      <c r="EV363" s="88"/>
      <c r="EW363" s="88"/>
      <c r="EX363" s="88"/>
      <c r="EY363" s="88"/>
      <c r="EZ363" s="88"/>
      <c r="FA363" s="88"/>
      <c r="FB363" s="15"/>
      <c r="FC363" s="15"/>
      <c r="FD363" s="15"/>
      <c r="FE363" s="15"/>
      <c r="FF363" s="15"/>
      <c r="FG363" s="15"/>
      <c r="FH363" s="15"/>
      <c r="FI363" s="15"/>
      <c r="FJ363" s="15"/>
    </row>
    <row r="364" spans="2:166" ht="15" customHeight="1" x14ac:dyDescent="0.25">
      <c r="B364" s="88"/>
      <c r="C364" s="88"/>
      <c r="D364" s="115"/>
      <c r="E364" s="115"/>
      <c r="F364" s="115"/>
      <c r="G364" s="115"/>
      <c r="H364" s="115"/>
      <c r="I364" s="523"/>
      <c r="J364" s="523"/>
      <c r="K364" s="115"/>
      <c r="L364" s="524"/>
      <c r="M364" s="524"/>
      <c r="N364" s="524"/>
      <c r="O364" s="524"/>
      <c r="P364" s="524"/>
      <c r="Q364" s="524"/>
      <c r="R364" s="524"/>
      <c r="S364" s="525"/>
      <c r="T364" s="526"/>
      <c r="U364" s="115"/>
      <c r="V364" s="526"/>
      <c r="W364" s="115"/>
      <c r="X364" s="115"/>
      <c r="Y364" s="115"/>
      <c r="Z364" s="527"/>
      <c r="AA364" s="527"/>
      <c r="AB364" s="15"/>
      <c r="AC364" s="88"/>
      <c r="AD364" s="115"/>
      <c r="AE364" s="115"/>
      <c r="AF364" s="115"/>
      <c r="AG364" s="115"/>
      <c r="AH364" s="115"/>
      <c r="AI364" s="115"/>
      <c r="AJ364" s="115"/>
      <c r="AK364" s="115"/>
      <c r="AL364" s="115"/>
      <c r="AM364" s="115"/>
      <c r="AN364" s="115"/>
      <c r="AO364" s="115"/>
      <c r="AP364" s="115"/>
      <c r="AQ364" s="115"/>
      <c r="AR364" s="115"/>
      <c r="AS364" s="115"/>
      <c r="AT364" s="115"/>
      <c r="AU364" s="115"/>
      <c r="AV364" s="115"/>
      <c r="AW364" s="115"/>
      <c r="AX364" s="115"/>
      <c r="AY364" s="115"/>
      <c r="AZ364" s="115"/>
      <c r="BA364" s="115"/>
      <c r="BB364" s="115"/>
      <c r="BC364" s="115"/>
      <c r="BD364" s="115"/>
      <c r="BE364" s="115"/>
      <c r="BF364" s="115"/>
      <c r="BG364" s="115"/>
      <c r="BH364" s="115"/>
      <c r="BI364" s="115"/>
      <c r="BJ364" s="115"/>
      <c r="BK364" s="526"/>
      <c r="BL364" s="526"/>
      <c r="BM364" s="526"/>
      <c r="BN364" s="526"/>
      <c r="BO364" s="526"/>
      <c r="BP364" s="526"/>
      <c r="BQ364" s="526"/>
      <c r="BR364" s="526"/>
      <c r="BS364" s="526"/>
      <c r="BT364" s="526"/>
      <c r="BU364" s="526"/>
      <c r="BV364" s="526"/>
      <c r="BW364" s="526"/>
      <c r="BX364" s="526"/>
      <c r="BY364" s="526"/>
      <c r="BZ364" s="526"/>
      <c r="CA364" s="526"/>
      <c r="CB364" s="526"/>
      <c r="CC364" s="526"/>
      <c r="CD364" s="526"/>
      <c r="CE364" s="526"/>
      <c r="CF364" s="526"/>
      <c r="CG364" s="526"/>
      <c r="CH364" s="526"/>
      <c r="CI364" s="526"/>
      <c r="CJ364" s="526"/>
      <c r="CK364" s="526"/>
      <c r="CL364" s="526"/>
      <c r="CM364" s="526"/>
      <c r="CN364" s="526"/>
      <c r="CO364" s="526"/>
      <c r="CP364" s="15"/>
      <c r="CQ364" s="15"/>
      <c r="CR364" s="15"/>
      <c r="CS364" s="15"/>
      <c r="CT364" s="88"/>
      <c r="CU364" s="88"/>
      <c r="CV364" s="88"/>
      <c r="CW364" s="15"/>
      <c r="CX364" s="15"/>
      <c r="CY364" s="88"/>
      <c r="CZ364" s="88"/>
      <c r="DA364" s="88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88"/>
      <c r="EQ364" s="88"/>
      <c r="ER364" s="88"/>
      <c r="ES364" s="88"/>
      <c r="ET364" s="88"/>
      <c r="EU364" s="88"/>
      <c r="EV364" s="88"/>
      <c r="EW364" s="88"/>
      <c r="EX364" s="88"/>
      <c r="EY364" s="88"/>
      <c r="EZ364" s="88"/>
      <c r="FA364" s="88"/>
      <c r="FB364" s="15"/>
      <c r="FC364" s="15"/>
      <c r="FD364" s="15"/>
      <c r="FE364" s="15"/>
      <c r="FF364" s="15"/>
      <c r="FG364" s="15"/>
      <c r="FH364" s="15"/>
      <c r="FI364" s="15"/>
      <c r="FJ364" s="15"/>
    </row>
    <row r="365" spans="2:166" ht="15" customHeight="1" x14ac:dyDescent="0.25">
      <c r="B365" s="88"/>
      <c r="C365" s="88"/>
      <c r="D365" s="115"/>
      <c r="E365" s="115"/>
      <c r="F365" s="115"/>
      <c r="G365" s="115"/>
      <c r="H365" s="115"/>
      <c r="I365" s="523"/>
      <c r="J365" s="523"/>
      <c r="K365" s="115"/>
      <c r="L365" s="524"/>
      <c r="M365" s="524"/>
      <c r="N365" s="524"/>
      <c r="O365" s="524"/>
      <c r="P365" s="524"/>
      <c r="Q365" s="524"/>
      <c r="R365" s="524"/>
      <c r="S365" s="525"/>
      <c r="T365" s="526"/>
      <c r="U365" s="115"/>
      <c r="V365" s="526"/>
      <c r="W365" s="115"/>
      <c r="X365" s="115"/>
      <c r="Y365" s="115"/>
      <c r="Z365" s="527"/>
      <c r="AA365" s="527"/>
      <c r="AB365" s="15"/>
      <c r="AC365" s="88"/>
      <c r="AD365" s="115"/>
      <c r="AE365" s="115"/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  <c r="AP365" s="115"/>
      <c r="AQ365" s="115"/>
      <c r="AR365" s="115"/>
      <c r="AS365" s="115"/>
      <c r="AT365" s="115"/>
      <c r="AU365" s="115"/>
      <c r="AV365" s="115"/>
      <c r="AW365" s="115"/>
      <c r="AX365" s="115"/>
      <c r="AY365" s="115"/>
      <c r="AZ365" s="115"/>
      <c r="BA365" s="115"/>
      <c r="BB365" s="115"/>
      <c r="BC365" s="115"/>
      <c r="BD365" s="115"/>
      <c r="BE365" s="115"/>
      <c r="BF365" s="115"/>
      <c r="BG365" s="115"/>
      <c r="BH365" s="115"/>
      <c r="BI365" s="115"/>
      <c r="BJ365" s="115"/>
      <c r="BK365" s="526"/>
      <c r="BL365" s="526"/>
      <c r="BM365" s="526"/>
      <c r="BN365" s="526"/>
      <c r="BO365" s="526"/>
      <c r="BP365" s="526"/>
      <c r="BQ365" s="526"/>
      <c r="BR365" s="526"/>
      <c r="BS365" s="526"/>
      <c r="BT365" s="526"/>
      <c r="BU365" s="526"/>
      <c r="BV365" s="526"/>
      <c r="BW365" s="526"/>
      <c r="BX365" s="526"/>
      <c r="BY365" s="526"/>
      <c r="BZ365" s="526"/>
      <c r="CA365" s="526"/>
      <c r="CB365" s="526"/>
      <c r="CC365" s="526"/>
      <c r="CD365" s="526"/>
      <c r="CE365" s="526"/>
      <c r="CF365" s="526"/>
      <c r="CG365" s="526"/>
      <c r="CH365" s="526"/>
      <c r="CI365" s="526"/>
      <c r="CJ365" s="526"/>
      <c r="CK365" s="526"/>
      <c r="CL365" s="526"/>
      <c r="CM365" s="526"/>
      <c r="CN365" s="526"/>
      <c r="CO365" s="526"/>
      <c r="CP365" s="15"/>
      <c r="CQ365" s="15"/>
      <c r="CR365" s="15"/>
      <c r="CS365" s="15"/>
      <c r="CT365" s="88"/>
      <c r="CU365" s="88"/>
      <c r="CV365" s="88"/>
      <c r="CW365" s="15"/>
      <c r="CX365" s="15"/>
      <c r="CY365" s="88"/>
      <c r="CZ365" s="88"/>
      <c r="DA365" s="88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88"/>
      <c r="EQ365" s="88"/>
      <c r="ER365" s="88"/>
      <c r="ES365" s="88"/>
      <c r="ET365" s="88"/>
      <c r="EU365" s="88"/>
      <c r="EV365" s="88"/>
      <c r="EW365" s="88"/>
      <c r="EX365" s="88"/>
      <c r="EY365" s="88"/>
      <c r="EZ365" s="88"/>
      <c r="FA365" s="88"/>
      <c r="FB365" s="15"/>
      <c r="FC365" s="15"/>
      <c r="FD365" s="15"/>
      <c r="FE365" s="15"/>
      <c r="FF365" s="15"/>
      <c r="FG365" s="15"/>
      <c r="FH365" s="15"/>
      <c r="FI365" s="15"/>
      <c r="FJ365" s="15"/>
    </row>
    <row r="366" spans="2:166" ht="15" customHeight="1" x14ac:dyDescent="0.25">
      <c r="B366" s="88"/>
      <c r="C366" s="88"/>
      <c r="D366" s="115"/>
      <c r="E366" s="115"/>
      <c r="F366" s="115"/>
      <c r="G366" s="115"/>
      <c r="H366" s="115"/>
      <c r="I366" s="523"/>
      <c r="J366" s="523"/>
      <c r="K366" s="115"/>
      <c r="L366" s="524"/>
      <c r="M366" s="524"/>
      <c r="N366" s="524"/>
      <c r="O366" s="524"/>
      <c r="P366" s="524"/>
      <c r="Q366" s="524"/>
      <c r="R366" s="524"/>
      <c r="S366" s="525"/>
      <c r="T366" s="526"/>
      <c r="U366" s="115"/>
      <c r="V366" s="526"/>
      <c r="W366" s="115"/>
      <c r="X366" s="115"/>
      <c r="Y366" s="115"/>
      <c r="Z366" s="527"/>
      <c r="AA366" s="527"/>
      <c r="AB366" s="15"/>
      <c r="AC366" s="88"/>
      <c r="AD366" s="115"/>
      <c r="AE366" s="115"/>
      <c r="AF366" s="115"/>
      <c r="AG366" s="115"/>
      <c r="AH366" s="115"/>
      <c r="AI366" s="115"/>
      <c r="AJ366" s="115"/>
      <c r="AK366" s="115"/>
      <c r="AL366" s="115"/>
      <c r="AM366" s="115"/>
      <c r="AN366" s="115"/>
      <c r="AO366" s="115"/>
      <c r="AP366" s="115"/>
      <c r="AQ366" s="115"/>
      <c r="AR366" s="115"/>
      <c r="AS366" s="115"/>
      <c r="AT366" s="115"/>
      <c r="AU366" s="115"/>
      <c r="AV366" s="115"/>
      <c r="AW366" s="115"/>
      <c r="AX366" s="115"/>
      <c r="AY366" s="115"/>
      <c r="AZ366" s="115"/>
      <c r="BA366" s="115"/>
      <c r="BB366" s="115"/>
      <c r="BC366" s="115"/>
      <c r="BD366" s="115"/>
      <c r="BE366" s="115"/>
      <c r="BF366" s="115"/>
      <c r="BG366" s="115"/>
      <c r="BH366" s="115"/>
      <c r="BI366" s="115"/>
      <c r="BJ366" s="115"/>
      <c r="BK366" s="526"/>
      <c r="BL366" s="526"/>
      <c r="BM366" s="526"/>
      <c r="BN366" s="526"/>
      <c r="BO366" s="526"/>
      <c r="BP366" s="526"/>
      <c r="BQ366" s="526"/>
      <c r="BR366" s="526"/>
      <c r="BS366" s="526"/>
      <c r="BT366" s="526"/>
      <c r="BU366" s="526"/>
      <c r="BV366" s="526"/>
      <c r="BW366" s="526"/>
      <c r="BX366" s="526"/>
      <c r="BY366" s="526"/>
      <c r="BZ366" s="526"/>
      <c r="CA366" s="526"/>
      <c r="CB366" s="526"/>
      <c r="CC366" s="526"/>
      <c r="CD366" s="526"/>
      <c r="CE366" s="526"/>
      <c r="CF366" s="526"/>
      <c r="CG366" s="526"/>
      <c r="CH366" s="526"/>
      <c r="CI366" s="526"/>
      <c r="CJ366" s="526"/>
      <c r="CK366" s="526"/>
      <c r="CL366" s="526"/>
      <c r="CM366" s="526"/>
      <c r="CN366" s="526"/>
      <c r="CO366" s="526"/>
      <c r="CP366" s="15"/>
      <c r="CQ366" s="15"/>
      <c r="CR366" s="15"/>
      <c r="CS366" s="15"/>
      <c r="CT366" s="88"/>
      <c r="CU366" s="88"/>
      <c r="CV366" s="88"/>
      <c r="CW366" s="15"/>
      <c r="CX366" s="15"/>
      <c r="CY366" s="88"/>
      <c r="CZ366" s="88"/>
      <c r="DA366" s="88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88"/>
      <c r="EQ366" s="88"/>
      <c r="ER366" s="88"/>
      <c r="ES366" s="88"/>
      <c r="ET366" s="88"/>
      <c r="EU366" s="88"/>
      <c r="EV366" s="88"/>
      <c r="EW366" s="88"/>
      <c r="EX366" s="88"/>
      <c r="EY366" s="88"/>
      <c r="EZ366" s="88"/>
      <c r="FA366" s="88"/>
      <c r="FB366" s="15"/>
      <c r="FC366" s="15"/>
      <c r="FD366" s="15"/>
      <c r="FE366" s="15"/>
      <c r="FF366" s="15"/>
      <c r="FG366" s="15"/>
      <c r="FH366" s="15"/>
      <c r="FI366" s="15"/>
      <c r="FJ366" s="15"/>
    </row>
    <row r="367" spans="2:166" ht="15" customHeight="1" x14ac:dyDescent="0.25">
      <c r="B367" s="88"/>
      <c r="C367" s="88"/>
      <c r="D367" s="115"/>
      <c r="E367" s="115"/>
      <c r="F367" s="115"/>
      <c r="G367" s="115"/>
      <c r="H367" s="115"/>
      <c r="I367" s="523"/>
      <c r="J367" s="523"/>
      <c r="K367" s="115"/>
      <c r="L367" s="524"/>
      <c r="M367" s="524"/>
      <c r="N367" s="524"/>
      <c r="O367" s="524"/>
      <c r="P367" s="524"/>
      <c r="Q367" s="524"/>
      <c r="R367" s="524"/>
      <c r="S367" s="525"/>
      <c r="T367" s="526"/>
      <c r="U367" s="115"/>
      <c r="V367" s="526"/>
      <c r="W367" s="115"/>
      <c r="X367" s="115"/>
      <c r="Y367" s="115"/>
      <c r="Z367" s="527"/>
      <c r="AA367" s="527"/>
      <c r="AB367" s="15"/>
      <c r="AC367" s="88"/>
      <c r="AD367" s="115"/>
      <c r="AE367" s="115"/>
      <c r="AF367" s="115"/>
      <c r="AG367" s="115"/>
      <c r="AH367" s="115"/>
      <c r="AI367" s="115"/>
      <c r="AJ367" s="115"/>
      <c r="AK367" s="115"/>
      <c r="AL367" s="115"/>
      <c r="AM367" s="115"/>
      <c r="AN367" s="115"/>
      <c r="AO367" s="115"/>
      <c r="AP367" s="115"/>
      <c r="AQ367" s="115"/>
      <c r="AR367" s="115"/>
      <c r="AS367" s="115"/>
      <c r="AT367" s="115"/>
      <c r="AU367" s="115"/>
      <c r="AV367" s="115"/>
      <c r="AW367" s="115"/>
      <c r="AX367" s="115"/>
      <c r="AY367" s="115"/>
      <c r="AZ367" s="115"/>
      <c r="BA367" s="115"/>
      <c r="BB367" s="115"/>
      <c r="BC367" s="115"/>
      <c r="BD367" s="115"/>
      <c r="BE367" s="115"/>
      <c r="BF367" s="115"/>
      <c r="BG367" s="115"/>
      <c r="BH367" s="115"/>
      <c r="BI367" s="115"/>
      <c r="BJ367" s="115"/>
      <c r="BK367" s="526"/>
      <c r="BL367" s="526"/>
      <c r="BM367" s="526"/>
      <c r="BN367" s="526"/>
      <c r="BO367" s="526"/>
      <c r="BP367" s="526"/>
      <c r="BQ367" s="526"/>
      <c r="BR367" s="526"/>
      <c r="BS367" s="526"/>
      <c r="BT367" s="526"/>
      <c r="BU367" s="526"/>
      <c r="BV367" s="526"/>
      <c r="BW367" s="526"/>
      <c r="BX367" s="526"/>
      <c r="BY367" s="526"/>
      <c r="BZ367" s="526"/>
      <c r="CA367" s="526"/>
      <c r="CB367" s="526"/>
      <c r="CC367" s="526"/>
      <c r="CD367" s="526"/>
      <c r="CE367" s="526"/>
      <c r="CF367" s="526"/>
      <c r="CG367" s="526"/>
      <c r="CH367" s="526"/>
      <c r="CI367" s="526"/>
      <c r="CJ367" s="526"/>
      <c r="CK367" s="526"/>
      <c r="CL367" s="526"/>
      <c r="CM367" s="526"/>
      <c r="CN367" s="526"/>
      <c r="CO367" s="526"/>
      <c r="CP367" s="15"/>
      <c r="CQ367" s="15"/>
      <c r="CR367" s="15"/>
      <c r="CS367" s="15"/>
      <c r="CT367" s="88"/>
      <c r="CU367" s="88"/>
      <c r="CV367" s="88"/>
      <c r="CW367" s="15"/>
      <c r="CX367" s="15"/>
      <c r="CY367" s="88"/>
      <c r="CZ367" s="88"/>
      <c r="DA367" s="88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88"/>
      <c r="EQ367" s="88"/>
      <c r="ER367" s="88"/>
      <c r="ES367" s="88"/>
      <c r="ET367" s="88"/>
      <c r="EU367" s="88"/>
      <c r="EV367" s="88"/>
      <c r="EW367" s="88"/>
      <c r="EX367" s="88"/>
      <c r="EY367" s="88"/>
      <c r="EZ367" s="88"/>
      <c r="FA367" s="88"/>
      <c r="FB367" s="15"/>
      <c r="FC367" s="15"/>
      <c r="FD367" s="15"/>
      <c r="FE367" s="15"/>
      <c r="FF367" s="15"/>
      <c r="FG367" s="15"/>
      <c r="FH367" s="15"/>
      <c r="FI367" s="15"/>
      <c r="FJ367" s="15"/>
    </row>
    <row r="368" spans="2:166" ht="15" customHeight="1" x14ac:dyDescent="0.25">
      <c r="B368" s="88"/>
      <c r="C368" s="88"/>
      <c r="D368" s="115"/>
      <c r="E368" s="115"/>
      <c r="F368" s="115"/>
      <c r="G368" s="115"/>
      <c r="H368" s="115"/>
      <c r="I368" s="523"/>
      <c r="J368" s="523"/>
      <c r="K368" s="115"/>
      <c r="L368" s="524"/>
      <c r="M368" s="524"/>
      <c r="N368" s="524"/>
      <c r="O368" s="524"/>
      <c r="P368" s="524"/>
      <c r="Q368" s="524"/>
      <c r="R368" s="524"/>
      <c r="S368" s="525"/>
      <c r="T368" s="526"/>
      <c r="U368" s="115"/>
      <c r="V368" s="526"/>
      <c r="W368" s="115"/>
      <c r="X368" s="115"/>
      <c r="Y368" s="115"/>
      <c r="Z368" s="527"/>
      <c r="AA368" s="527"/>
      <c r="AB368" s="15"/>
      <c r="AC368" s="88"/>
      <c r="AD368" s="115"/>
      <c r="AE368" s="115"/>
      <c r="AF368" s="115"/>
      <c r="AG368" s="115"/>
      <c r="AH368" s="115"/>
      <c r="AI368" s="115"/>
      <c r="AJ368" s="115"/>
      <c r="AK368" s="115"/>
      <c r="AL368" s="115"/>
      <c r="AM368" s="115"/>
      <c r="AN368" s="115"/>
      <c r="AO368" s="115"/>
      <c r="AP368" s="115"/>
      <c r="AQ368" s="115"/>
      <c r="AR368" s="115"/>
      <c r="AS368" s="115"/>
      <c r="AT368" s="115"/>
      <c r="AU368" s="115"/>
      <c r="AV368" s="115"/>
      <c r="AW368" s="115"/>
      <c r="AX368" s="115"/>
      <c r="AY368" s="115"/>
      <c r="AZ368" s="115"/>
      <c r="BA368" s="115"/>
      <c r="BB368" s="115"/>
      <c r="BC368" s="115"/>
      <c r="BD368" s="115"/>
      <c r="BE368" s="115"/>
      <c r="BF368" s="115"/>
      <c r="BG368" s="115"/>
      <c r="BH368" s="115"/>
      <c r="BI368" s="115"/>
      <c r="BJ368" s="115"/>
      <c r="BK368" s="526"/>
      <c r="BL368" s="526"/>
      <c r="BM368" s="526"/>
      <c r="BN368" s="526"/>
      <c r="BO368" s="526"/>
      <c r="BP368" s="526"/>
      <c r="BQ368" s="526"/>
      <c r="BR368" s="526"/>
      <c r="BS368" s="526"/>
      <c r="BT368" s="526"/>
      <c r="BU368" s="526"/>
      <c r="BV368" s="526"/>
      <c r="BW368" s="526"/>
      <c r="BX368" s="526"/>
      <c r="BY368" s="526"/>
      <c r="BZ368" s="526"/>
      <c r="CA368" s="526"/>
      <c r="CB368" s="526"/>
      <c r="CC368" s="526"/>
      <c r="CD368" s="526"/>
      <c r="CE368" s="526"/>
      <c r="CF368" s="526"/>
      <c r="CG368" s="526"/>
      <c r="CH368" s="526"/>
      <c r="CI368" s="526"/>
      <c r="CJ368" s="526"/>
      <c r="CK368" s="526"/>
      <c r="CL368" s="526"/>
      <c r="CM368" s="526"/>
      <c r="CN368" s="526"/>
      <c r="CO368" s="526"/>
      <c r="CP368" s="15"/>
      <c r="CQ368" s="15"/>
      <c r="CR368" s="15"/>
      <c r="CS368" s="15"/>
      <c r="CT368" s="88"/>
      <c r="CU368" s="88"/>
      <c r="CV368" s="88"/>
      <c r="CW368" s="15"/>
      <c r="CX368" s="15"/>
      <c r="CY368" s="88"/>
      <c r="CZ368" s="88"/>
      <c r="DA368" s="88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88"/>
      <c r="EQ368" s="88"/>
      <c r="ER368" s="88"/>
      <c r="ES368" s="88"/>
      <c r="ET368" s="88"/>
      <c r="EU368" s="88"/>
      <c r="EV368" s="88"/>
      <c r="EW368" s="88"/>
      <c r="EX368" s="88"/>
      <c r="EY368" s="88"/>
      <c r="EZ368" s="88"/>
      <c r="FA368" s="88"/>
      <c r="FB368" s="15"/>
      <c r="FC368" s="15"/>
      <c r="FD368" s="15"/>
      <c r="FE368" s="15"/>
      <c r="FF368" s="15"/>
      <c r="FG368" s="15"/>
      <c r="FH368" s="15"/>
      <c r="FI368" s="15"/>
      <c r="FJ368" s="15"/>
    </row>
    <row r="369" spans="2:166" ht="15" customHeight="1" x14ac:dyDescent="0.25">
      <c r="B369" s="88"/>
      <c r="C369" s="88"/>
      <c r="D369" s="115"/>
      <c r="E369" s="115"/>
      <c r="F369" s="115"/>
      <c r="G369" s="115"/>
      <c r="H369" s="115"/>
      <c r="I369" s="523"/>
      <c r="J369" s="523"/>
      <c r="K369" s="115"/>
      <c r="L369" s="524"/>
      <c r="M369" s="524"/>
      <c r="N369" s="524"/>
      <c r="O369" s="524"/>
      <c r="P369" s="524"/>
      <c r="Q369" s="524"/>
      <c r="R369" s="524"/>
      <c r="S369" s="525"/>
      <c r="T369" s="526"/>
      <c r="U369" s="115"/>
      <c r="V369" s="526"/>
      <c r="W369" s="115"/>
      <c r="X369" s="115"/>
      <c r="Y369" s="115"/>
      <c r="Z369" s="527"/>
      <c r="AA369" s="527"/>
      <c r="AB369" s="15"/>
      <c r="AC369" s="88"/>
      <c r="AD369" s="115"/>
      <c r="AE369" s="115"/>
      <c r="AF369" s="115"/>
      <c r="AG369" s="115"/>
      <c r="AH369" s="115"/>
      <c r="AI369" s="115"/>
      <c r="AJ369" s="115"/>
      <c r="AK369" s="115"/>
      <c r="AL369" s="115"/>
      <c r="AM369" s="115"/>
      <c r="AN369" s="115"/>
      <c r="AO369" s="115"/>
      <c r="AP369" s="115"/>
      <c r="AQ369" s="115"/>
      <c r="AR369" s="115"/>
      <c r="AS369" s="115"/>
      <c r="AT369" s="115"/>
      <c r="AU369" s="115"/>
      <c r="AV369" s="115"/>
      <c r="AW369" s="115"/>
      <c r="AX369" s="115"/>
      <c r="AY369" s="115"/>
      <c r="AZ369" s="115"/>
      <c r="BA369" s="115"/>
      <c r="BB369" s="115"/>
      <c r="BC369" s="115"/>
      <c r="BD369" s="115"/>
      <c r="BE369" s="115"/>
      <c r="BF369" s="115"/>
      <c r="BG369" s="115"/>
      <c r="BH369" s="115"/>
      <c r="BI369" s="115"/>
      <c r="BJ369" s="115"/>
      <c r="BK369" s="526"/>
      <c r="BL369" s="526"/>
      <c r="BM369" s="526"/>
      <c r="BN369" s="526"/>
      <c r="BO369" s="526"/>
      <c r="BP369" s="526"/>
      <c r="BQ369" s="526"/>
      <c r="BR369" s="526"/>
      <c r="BS369" s="526"/>
      <c r="BT369" s="526"/>
      <c r="BU369" s="526"/>
      <c r="BV369" s="526"/>
      <c r="BW369" s="526"/>
      <c r="BX369" s="526"/>
      <c r="BY369" s="526"/>
      <c r="BZ369" s="526"/>
      <c r="CA369" s="526"/>
      <c r="CB369" s="526"/>
      <c r="CC369" s="526"/>
      <c r="CD369" s="526"/>
      <c r="CE369" s="526"/>
      <c r="CF369" s="526"/>
      <c r="CG369" s="526"/>
      <c r="CH369" s="526"/>
      <c r="CI369" s="526"/>
      <c r="CJ369" s="526"/>
      <c r="CK369" s="526"/>
      <c r="CL369" s="526"/>
      <c r="CM369" s="526"/>
      <c r="CN369" s="526"/>
      <c r="CO369" s="526"/>
      <c r="CP369" s="15"/>
      <c r="CQ369" s="15"/>
      <c r="CR369" s="15"/>
      <c r="CS369" s="15"/>
      <c r="CT369" s="88"/>
      <c r="CU369" s="88"/>
      <c r="CV369" s="88"/>
      <c r="CW369" s="15"/>
      <c r="CX369" s="15"/>
      <c r="CY369" s="88"/>
      <c r="CZ369" s="88"/>
      <c r="DA369" s="88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88"/>
      <c r="EQ369" s="88"/>
      <c r="ER369" s="88"/>
      <c r="ES369" s="88"/>
      <c r="ET369" s="88"/>
      <c r="EU369" s="88"/>
      <c r="EV369" s="88"/>
      <c r="EW369" s="88"/>
      <c r="EX369" s="88"/>
      <c r="EY369" s="88"/>
      <c r="EZ369" s="88"/>
      <c r="FA369" s="88"/>
      <c r="FB369" s="15"/>
      <c r="FC369" s="15"/>
      <c r="FD369" s="15"/>
      <c r="FE369" s="15"/>
      <c r="FF369" s="15"/>
      <c r="FG369" s="15"/>
      <c r="FH369" s="15"/>
      <c r="FI369" s="15"/>
      <c r="FJ369" s="15"/>
    </row>
    <row r="370" spans="2:166" ht="15" customHeight="1" x14ac:dyDescent="0.25">
      <c r="B370" s="88"/>
      <c r="C370" s="88"/>
      <c r="D370" s="115"/>
      <c r="E370" s="115"/>
      <c r="F370" s="115"/>
      <c r="G370" s="115"/>
      <c r="H370" s="115"/>
      <c r="I370" s="523"/>
      <c r="J370" s="523"/>
      <c r="K370" s="115"/>
      <c r="L370" s="524"/>
      <c r="M370" s="524"/>
      <c r="N370" s="524"/>
      <c r="O370" s="524"/>
      <c r="P370" s="524"/>
      <c r="Q370" s="524"/>
      <c r="R370" s="524"/>
      <c r="S370" s="525"/>
      <c r="T370" s="526"/>
      <c r="U370" s="115"/>
      <c r="V370" s="526"/>
      <c r="W370" s="115"/>
      <c r="X370" s="115"/>
      <c r="Y370" s="115"/>
      <c r="Z370" s="527"/>
      <c r="AA370" s="527"/>
      <c r="AB370" s="15"/>
      <c r="AC370" s="88"/>
      <c r="AD370" s="115"/>
      <c r="AE370" s="115"/>
      <c r="AF370" s="115"/>
      <c r="AG370" s="115"/>
      <c r="AH370" s="115"/>
      <c r="AI370" s="115"/>
      <c r="AJ370" s="115"/>
      <c r="AK370" s="115"/>
      <c r="AL370" s="115"/>
      <c r="AM370" s="115"/>
      <c r="AN370" s="115"/>
      <c r="AO370" s="115"/>
      <c r="AP370" s="115"/>
      <c r="AQ370" s="115"/>
      <c r="AR370" s="115"/>
      <c r="AS370" s="115"/>
      <c r="AT370" s="115"/>
      <c r="AU370" s="115"/>
      <c r="AV370" s="115"/>
      <c r="AW370" s="115"/>
      <c r="AX370" s="115"/>
      <c r="AY370" s="115"/>
      <c r="AZ370" s="115"/>
      <c r="BA370" s="115"/>
      <c r="BB370" s="115"/>
      <c r="BC370" s="115"/>
      <c r="BD370" s="115"/>
      <c r="BE370" s="115"/>
      <c r="BF370" s="115"/>
      <c r="BG370" s="115"/>
      <c r="BH370" s="115"/>
      <c r="BI370" s="115"/>
      <c r="BJ370" s="115"/>
      <c r="BK370" s="526"/>
      <c r="BL370" s="526"/>
      <c r="BM370" s="526"/>
      <c r="BN370" s="526"/>
      <c r="BO370" s="526"/>
      <c r="BP370" s="526"/>
      <c r="BQ370" s="526"/>
      <c r="BR370" s="526"/>
      <c r="BS370" s="526"/>
      <c r="BT370" s="526"/>
      <c r="BU370" s="526"/>
      <c r="BV370" s="526"/>
      <c r="BW370" s="526"/>
      <c r="BX370" s="526"/>
      <c r="BY370" s="526"/>
      <c r="BZ370" s="526"/>
      <c r="CA370" s="526"/>
      <c r="CB370" s="526"/>
      <c r="CC370" s="526"/>
      <c r="CD370" s="526"/>
      <c r="CE370" s="526"/>
      <c r="CF370" s="526"/>
      <c r="CG370" s="526"/>
      <c r="CH370" s="526"/>
      <c r="CI370" s="526"/>
      <c r="CJ370" s="526"/>
      <c r="CK370" s="526"/>
      <c r="CL370" s="526"/>
      <c r="CM370" s="526"/>
      <c r="CN370" s="526"/>
      <c r="CO370" s="526"/>
      <c r="CP370" s="15"/>
      <c r="CQ370" s="15"/>
      <c r="CR370" s="15"/>
      <c r="CS370" s="15"/>
      <c r="CT370" s="88"/>
      <c r="CU370" s="88"/>
      <c r="CV370" s="88"/>
      <c r="CW370" s="15"/>
      <c r="CX370" s="15"/>
      <c r="CY370" s="88"/>
      <c r="CZ370" s="88"/>
      <c r="DA370" s="88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88"/>
      <c r="EQ370" s="88"/>
      <c r="ER370" s="88"/>
      <c r="ES370" s="88"/>
      <c r="ET370" s="88"/>
      <c r="EU370" s="88"/>
      <c r="EV370" s="88"/>
      <c r="EW370" s="88"/>
      <c r="EX370" s="88"/>
      <c r="EY370" s="88"/>
      <c r="EZ370" s="88"/>
      <c r="FA370" s="88"/>
      <c r="FB370" s="15"/>
      <c r="FC370" s="15"/>
      <c r="FD370" s="15"/>
      <c r="FE370" s="15"/>
      <c r="FF370" s="15"/>
      <c r="FG370" s="15"/>
      <c r="FH370" s="15"/>
      <c r="FI370" s="15"/>
      <c r="FJ370" s="15"/>
    </row>
    <row r="371" spans="2:166" ht="15" customHeight="1" x14ac:dyDescent="0.25">
      <c r="B371" s="88"/>
      <c r="C371" s="88"/>
      <c r="D371" s="115"/>
      <c r="E371" s="115"/>
      <c r="F371" s="115"/>
      <c r="G371" s="115"/>
      <c r="H371" s="115"/>
      <c r="I371" s="523"/>
      <c r="J371" s="523"/>
      <c r="K371" s="115"/>
      <c r="L371" s="524"/>
      <c r="M371" s="524"/>
      <c r="N371" s="524"/>
      <c r="O371" s="524"/>
      <c r="P371" s="524"/>
      <c r="Q371" s="524"/>
      <c r="R371" s="524"/>
      <c r="S371" s="525"/>
      <c r="T371" s="526"/>
      <c r="U371" s="115"/>
      <c r="V371" s="526"/>
      <c r="W371" s="115"/>
      <c r="X371" s="115"/>
      <c r="Y371" s="115"/>
      <c r="Z371" s="527"/>
      <c r="AA371" s="527"/>
      <c r="AB371" s="15"/>
      <c r="AC371" s="88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526"/>
      <c r="BL371" s="526"/>
      <c r="BM371" s="526"/>
      <c r="BN371" s="526"/>
      <c r="BO371" s="526"/>
      <c r="BP371" s="526"/>
      <c r="BQ371" s="526"/>
      <c r="BR371" s="526"/>
      <c r="BS371" s="526"/>
      <c r="BT371" s="526"/>
      <c r="BU371" s="526"/>
      <c r="BV371" s="526"/>
      <c r="BW371" s="526"/>
      <c r="BX371" s="526"/>
      <c r="BY371" s="526"/>
      <c r="BZ371" s="526"/>
      <c r="CA371" s="526"/>
      <c r="CB371" s="526"/>
      <c r="CC371" s="526"/>
      <c r="CD371" s="526"/>
      <c r="CE371" s="526"/>
      <c r="CF371" s="526"/>
      <c r="CG371" s="526"/>
      <c r="CH371" s="526"/>
      <c r="CI371" s="526"/>
      <c r="CJ371" s="526"/>
      <c r="CK371" s="526"/>
      <c r="CL371" s="526"/>
      <c r="CM371" s="526"/>
      <c r="CN371" s="526"/>
      <c r="CO371" s="526"/>
      <c r="CP371" s="15"/>
      <c r="CQ371" s="15"/>
      <c r="CR371" s="15"/>
      <c r="CS371" s="15"/>
      <c r="CT371" s="88"/>
      <c r="CU371" s="88"/>
      <c r="CV371" s="88"/>
      <c r="CW371" s="15"/>
      <c r="CX371" s="15"/>
      <c r="CY371" s="88"/>
      <c r="CZ371" s="88"/>
      <c r="DA371" s="88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88"/>
      <c r="EQ371" s="88"/>
      <c r="ER371" s="88"/>
      <c r="ES371" s="88"/>
      <c r="ET371" s="88"/>
      <c r="EU371" s="88"/>
      <c r="EV371" s="88"/>
      <c r="EW371" s="88"/>
      <c r="EX371" s="88"/>
      <c r="EY371" s="88"/>
      <c r="EZ371" s="88"/>
      <c r="FA371" s="88"/>
      <c r="FB371" s="15"/>
      <c r="FC371" s="15"/>
      <c r="FD371" s="15"/>
      <c r="FE371" s="15"/>
      <c r="FF371" s="15"/>
      <c r="FG371" s="15"/>
      <c r="FH371" s="15"/>
      <c r="FI371" s="15"/>
      <c r="FJ371" s="15"/>
    </row>
    <row r="372" spans="2:166" ht="15" customHeight="1" x14ac:dyDescent="0.25">
      <c r="B372" s="88"/>
      <c r="C372" s="88"/>
      <c r="D372" s="115"/>
      <c r="E372" s="115"/>
      <c r="F372" s="115"/>
      <c r="G372" s="115"/>
      <c r="H372" s="115"/>
      <c r="I372" s="523"/>
      <c r="J372" s="523"/>
      <c r="K372" s="115"/>
      <c r="L372" s="524"/>
      <c r="M372" s="524"/>
      <c r="N372" s="524"/>
      <c r="O372" s="524"/>
      <c r="P372" s="524"/>
      <c r="Q372" s="524"/>
      <c r="R372" s="524"/>
      <c r="S372" s="525"/>
      <c r="T372" s="526"/>
      <c r="U372" s="115"/>
      <c r="V372" s="526"/>
      <c r="W372" s="115"/>
      <c r="X372" s="115"/>
      <c r="Y372" s="115"/>
      <c r="Z372" s="527"/>
      <c r="AA372" s="527"/>
      <c r="AB372" s="15"/>
      <c r="AC372" s="88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15"/>
      <c r="BE372" s="115"/>
      <c r="BF372" s="115"/>
      <c r="BG372" s="115"/>
      <c r="BH372" s="115"/>
      <c r="BI372" s="115"/>
      <c r="BJ372" s="115"/>
      <c r="BK372" s="526"/>
      <c r="BL372" s="526"/>
      <c r="BM372" s="526"/>
      <c r="BN372" s="526"/>
      <c r="BO372" s="526"/>
      <c r="BP372" s="526"/>
      <c r="BQ372" s="526"/>
      <c r="BR372" s="526"/>
      <c r="BS372" s="526"/>
      <c r="BT372" s="526"/>
      <c r="BU372" s="526"/>
      <c r="BV372" s="526"/>
      <c r="BW372" s="526"/>
      <c r="BX372" s="526"/>
      <c r="BY372" s="526"/>
      <c r="BZ372" s="526"/>
      <c r="CA372" s="526"/>
      <c r="CB372" s="526"/>
      <c r="CC372" s="526"/>
      <c r="CD372" s="526"/>
      <c r="CE372" s="526"/>
      <c r="CF372" s="526"/>
      <c r="CG372" s="526"/>
      <c r="CH372" s="526"/>
      <c r="CI372" s="526"/>
      <c r="CJ372" s="526"/>
      <c r="CK372" s="526"/>
      <c r="CL372" s="526"/>
      <c r="CM372" s="526"/>
      <c r="CN372" s="526"/>
      <c r="CO372" s="526"/>
      <c r="CP372" s="15"/>
      <c r="CQ372" s="15"/>
      <c r="CR372" s="15"/>
      <c r="CS372" s="15"/>
      <c r="CT372" s="88"/>
      <c r="CU372" s="88"/>
      <c r="CV372" s="88"/>
      <c r="CW372" s="15"/>
      <c r="CX372" s="15"/>
      <c r="CY372" s="88"/>
      <c r="CZ372" s="88"/>
      <c r="DA372" s="88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88"/>
      <c r="EQ372" s="88"/>
      <c r="ER372" s="88"/>
      <c r="ES372" s="88"/>
      <c r="ET372" s="88"/>
      <c r="EU372" s="88"/>
      <c r="EV372" s="88"/>
      <c r="EW372" s="88"/>
      <c r="EX372" s="88"/>
      <c r="EY372" s="88"/>
      <c r="EZ372" s="88"/>
      <c r="FA372" s="88"/>
      <c r="FB372" s="15"/>
      <c r="FC372" s="15"/>
      <c r="FD372" s="15"/>
      <c r="FE372" s="15"/>
      <c r="FF372" s="15"/>
      <c r="FG372" s="15"/>
      <c r="FH372" s="15"/>
      <c r="FI372" s="15"/>
      <c r="FJ372" s="15"/>
    </row>
    <row r="373" spans="2:166" ht="15" customHeight="1" x14ac:dyDescent="0.25">
      <c r="B373" s="88"/>
      <c r="C373" s="88"/>
      <c r="D373" s="115"/>
      <c r="E373" s="115"/>
      <c r="F373" s="115"/>
      <c r="G373" s="115"/>
      <c r="H373" s="115"/>
      <c r="I373" s="523"/>
      <c r="J373" s="523"/>
      <c r="K373" s="115"/>
      <c r="L373" s="524"/>
      <c r="M373" s="524"/>
      <c r="N373" s="524"/>
      <c r="O373" s="524"/>
      <c r="P373" s="524"/>
      <c r="Q373" s="524"/>
      <c r="R373" s="524"/>
      <c r="S373" s="525"/>
      <c r="T373" s="526"/>
      <c r="U373" s="115"/>
      <c r="V373" s="526"/>
      <c r="W373" s="115"/>
      <c r="X373" s="115"/>
      <c r="Y373" s="115"/>
      <c r="Z373" s="527"/>
      <c r="AA373" s="527"/>
      <c r="AB373" s="15"/>
      <c r="AC373" s="88"/>
      <c r="AD373" s="115"/>
      <c r="AE373" s="115"/>
      <c r="AF373" s="115"/>
      <c r="AG373" s="115"/>
      <c r="AH373" s="115"/>
      <c r="AI373" s="115"/>
      <c r="AJ373" s="115"/>
      <c r="AK373" s="115"/>
      <c r="AL373" s="115"/>
      <c r="AM373" s="115"/>
      <c r="AN373" s="115"/>
      <c r="AO373" s="115"/>
      <c r="AP373" s="115"/>
      <c r="AQ373" s="115"/>
      <c r="AR373" s="115"/>
      <c r="AS373" s="115"/>
      <c r="AT373" s="115"/>
      <c r="AU373" s="115"/>
      <c r="AV373" s="115"/>
      <c r="AW373" s="115"/>
      <c r="AX373" s="115"/>
      <c r="AY373" s="115"/>
      <c r="AZ373" s="115"/>
      <c r="BA373" s="115"/>
      <c r="BB373" s="115"/>
      <c r="BC373" s="115"/>
      <c r="BD373" s="115"/>
      <c r="BE373" s="115"/>
      <c r="BF373" s="115"/>
      <c r="BG373" s="115"/>
      <c r="BH373" s="115"/>
      <c r="BI373" s="115"/>
      <c r="BJ373" s="115"/>
      <c r="BK373" s="526"/>
      <c r="BL373" s="526"/>
      <c r="BM373" s="526"/>
      <c r="BN373" s="526"/>
      <c r="BO373" s="526"/>
      <c r="BP373" s="526"/>
      <c r="BQ373" s="526"/>
      <c r="BR373" s="526"/>
      <c r="BS373" s="526"/>
      <c r="BT373" s="526"/>
      <c r="BU373" s="526"/>
      <c r="BV373" s="526"/>
      <c r="BW373" s="526"/>
      <c r="BX373" s="526"/>
      <c r="BY373" s="526"/>
      <c r="BZ373" s="526"/>
      <c r="CA373" s="526"/>
      <c r="CB373" s="526"/>
      <c r="CC373" s="526"/>
      <c r="CD373" s="526"/>
      <c r="CE373" s="526"/>
      <c r="CF373" s="526"/>
      <c r="CG373" s="526"/>
      <c r="CH373" s="526"/>
      <c r="CI373" s="526"/>
      <c r="CJ373" s="526"/>
      <c r="CK373" s="526"/>
      <c r="CL373" s="526"/>
      <c r="CM373" s="526"/>
      <c r="CN373" s="526"/>
      <c r="CO373" s="526"/>
      <c r="CP373" s="15"/>
      <c r="CQ373" s="15"/>
      <c r="CR373" s="15"/>
      <c r="CS373" s="15"/>
      <c r="CT373" s="88"/>
      <c r="CU373" s="88"/>
      <c r="CV373" s="88"/>
      <c r="CW373" s="15"/>
      <c r="CX373" s="15"/>
      <c r="CY373" s="88"/>
      <c r="CZ373" s="88"/>
      <c r="DA373" s="88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88"/>
      <c r="EQ373" s="88"/>
      <c r="ER373" s="88"/>
      <c r="ES373" s="88"/>
      <c r="ET373" s="88"/>
      <c r="EU373" s="88"/>
      <c r="EV373" s="88"/>
      <c r="EW373" s="88"/>
      <c r="EX373" s="88"/>
      <c r="EY373" s="88"/>
      <c r="EZ373" s="88"/>
      <c r="FA373" s="88"/>
      <c r="FB373" s="15"/>
      <c r="FC373" s="15"/>
      <c r="FD373" s="15"/>
      <c r="FE373" s="15"/>
      <c r="FF373" s="15"/>
      <c r="FG373" s="15"/>
      <c r="FH373" s="15"/>
      <c r="FI373" s="15"/>
      <c r="FJ373" s="15"/>
    </row>
    <row r="374" spans="2:166" ht="15" customHeight="1" x14ac:dyDescent="0.25">
      <c r="B374" s="88"/>
      <c r="C374" s="88"/>
      <c r="D374" s="115"/>
      <c r="E374" s="115"/>
      <c r="F374" s="115"/>
      <c r="G374" s="115"/>
      <c r="H374" s="115"/>
      <c r="I374" s="523"/>
      <c r="J374" s="523"/>
      <c r="K374" s="115"/>
      <c r="L374" s="524"/>
      <c r="M374" s="524"/>
      <c r="N374" s="524"/>
      <c r="O374" s="524"/>
      <c r="P374" s="524"/>
      <c r="Q374" s="524"/>
      <c r="R374" s="524"/>
      <c r="S374" s="525"/>
      <c r="T374" s="526"/>
      <c r="U374" s="115"/>
      <c r="V374" s="526"/>
      <c r="W374" s="115"/>
      <c r="X374" s="115"/>
      <c r="Y374" s="115"/>
      <c r="Z374" s="527"/>
      <c r="AA374" s="527"/>
      <c r="AB374" s="15"/>
      <c r="AC374" s="88"/>
      <c r="AD374" s="115"/>
      <c r="AE374" s="115"/>
      <c r="AF374" s="115"/>
      <c r="AG374" s="115"/>
      <c r="AH374" s="115"/>
      <c r="AI374" s="115"/>
      <c r="AJ374" s="115"/>
      <c r="AK374" s="115"/>
      <c r="AL374" s="115"/>
      <c r="AM374" s="115"/>
      <c r="AN374" s="115"/>
      <c r="AO374" s="115"/>
      <c r="AP374" s="115"/>
      <c r="AQ374" s="115"/>
      <c r="AR374" s="115"/>
      <c r="AS374" s="115"/>
      <c r="AT374" s="115"/>
      <c r="AU374" s="115"/>
      <c r="AV374" s="115"/>
      <c r="AW374" s="115"/>
      <c r="AX374" s="115"/>
      <c r="AY374" s="115"/>
      <c r="AZ374" s="115"/>
      <c r="BA374" s="115"/>
      <c r="BB374" s="115"/>
      <c r="BC374" s="115"/>
      <c r="BD374" s="115"/>
      <c r="BE374" s="115"/>
      <c r="BF374" s="115"/>
      <c r="BG374" s="115"/>
      <c r="BH374" s="115"/>
      <c r="BI374" s="115"/>
      <c r="BJ374" s="115"/>
      <c r="BK374" s="526"/>
      <c r="BL374" s="526"/>
      <c r="BM374" s="526"/>
      <c r="BN374" s="526"/>
      <c r="BO374" s="526"/>
      <c r="BP374" s="526"/>
      <c r="BQ374" s="526"/>
      <c r="BR374" s="526"/>
      <c r="BS374" s="526"/>
      <c r="BT374" s="526"/>
      <c r="BU374" s="526"/>
      <c r="BV374" s="526"/>
      <c r="BW374" s="526"/>
      <c r="BX374" s="526"/>
      <c r="BY374" s="526"/>
      <c r="BZ374" s="526"/>
      <c r="CA374" s="526"/>
      <c r="CB374" s="526"/>
      <c r="CC374" s="526"/>
      <c r="CD374" s="526"/>
      <c r="CE374" s="526"/>
      <c r="CF374" s="526"/>
      <c r="CG374" s="526"/>
      <c r="CH374" s="526"/>
      <c r="CI374" s="526"/>
      <c r="CJ374" s="526"/>
      <c r="CK374" s="526"/>
      <c r="CL374" s="526"/>
      <c r="CM374" s="526"/>
      <c r="CN374" s="526"/>
      <c r="CO374" s="526"/>
      <c r="CP374" s="15"/>
      <c r="CQ374" s="15"/>
      <c r="CR374" s="15"/>
      <c r="CS374" s="15"/>
      <c r="CT374" s="88"/>
      <c r="CU374" s="88"/>
      <c r="CV374" s="88"/>
      <c r="CW374" s="15"/>
      <c r="CX374" s="15"/>
      <c r="CY374" s="88"/>
      <c r="CZ374" s="88"/>
      <c r="DA374" s="88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88"/>
      <c r="EQ374" s="88"/>
      <c r="ER374" s="88"/>
      <c r="ES374" s="88"/>
      <c r="ET374" s="88"/>
      <c r="EU374" s="88"/>
      <c r="EV374" s="88"/>
      <c r="EW374" s="88"/>
      <c r="EX374" s="88"/>
      <c r="EY374" s="88"/>
      <c r="EZ374" s="88"/>
      <c r="FA374" s="88"/>
      <c r="FB374" s="15"/>
      <c r="FC374" s="15"/>
      <c r="FD374" s="15"/>
      <c r="FE374" s="15"/>
      <c r="FF374" s="15"/>
      <c r="FG374" s="15"/>
      <c r="FH374" s="15"/>
      <c r="FI374" s="15"/>
      <c r="FJ374" s="15"/>
    </row>
    <row r="375" spans="2:166" ht="15" customHeight="1" x14ac:dyDescent="0.25">
      <c r="B375" s="88"/>
      <c r="C375" s="88"/>
      <c r="D375" s="115"/>
      <c r="E375" s="115"/>
      <c r="F375" s="115"/>
      <c r="G375" s="115"/>
      <c r="H375" s="115"/>
      <c r="I375" s="523"/>
      <c r="J375" s="523"/>
      <c r="K375" s="115"/>
      <c r="L375" s="524"/>
      <c r="M375" s="524"/>
      <c r="N375" s="524"/>
      <c r="O375" s="524"/>
      <c r="P375" s="524"/>
      <c r="Q375" s="524"/>
      <c r="R375" s="524"/>
      <c r="S375" s="525"/>
      <c r="T375" s="526"/>
      <c r="U375" s="115"/>
      <c r="V375" s="526"/>
      <c r="W375" s="115"/>
      <c r="X375" s="115"/>
      <c r="Y375" s="115"/>
      <c r="Z375" s="527"/>
      <c r="AA375" s="527"/>
      <c r="AB375" s="15"/>
      <c r="AC375" s="88"/>
      <c r="AD375" s="115"/>
      <c r="AE375" s="115"/>
      <c r="AF375" s="115"/>
      <c r="AG375" s="115"/>
      <c r="AH375" s="115"/>
      <c r="AI375" s="115"/>
      <c r="AJ375" s="115"/>
      <c r="AK375" s="115"/>
      <c r="AL375" s="115"/>
      <c r="AM375" s="115"/>
      <c r="AN375" s="115"/>
      <c r="AO375" s="115"/>
      <c r="AP375" s="115"/>
      <c r="AQ375" s="115"/>
      <c r="AR375" s="115"/>
      <c r="AS375" s="115"/>
      <c r="AT375" s="115"/>
      <c r="AU375" s="115"/>
      <c r="AV375" s="115"/>
      <c r="AW375" s="115"/>
      <c r="AX375" s="115"/>
      <c r="AY375" s="115"/>
      <c r="AZ375" s="115"/>
      <c r="BA375" s="115"/>
      <c r="BB375" s="115"/>
      <c r="BC375" s="115"/>
      <c r="BD375" s="115"/>
      <c r="BE375" s="115"/>
      <c r="BF375" s="115"/>
      <c r="BG375" s="115"/>
      <c r="BH375" s="115"/>
      <c r="BI375" s="115"/>
      <c r="BJ375" s="115"/>
      <c r="BK375" s="526"/>
      <c r="BL375" s="526"/>
      <c r="BM375" s="526"/>
      <c r="BN375" s="526"/>
      <c r="BO375" s="526"/>
      <c r="BP375" s="526"/>
      <c r="BQ375" s="526"/>
      <c r="BR375" s="526"/>
      <c r="BS375" s="526"/>
      <c r="BT375" s="526"/>
      <c r="BU375" s="526"/>
      <c r="BV375" s="526"/>
      <c r="BW375" s="526"/>
      <c r="BX375" s="526"/>
      <c r="BY375" s="526"/>
      <c r="BZ375" s="526"/>
      <c r="CA375" s="526"/>
      <c r="CB375" s="526"/>
      <c r="CC375" s="526"/>
      <c r="CD375" s="526"/>
      <c r="CE375" s="526"/>
      <c r="CF375" s="526"/>
      <c r="CG375" s="526"/>
      <c r="CH375" s="526"/>
      <c r="CI375" s="526"/>
      <c r="CJ375" s="526"/>
      <c r="CK375" s="526"/>
      <c r="CL375" s="526"/>
      <c r="CM375" s="526"/>
      <c r="CN375" s="526"/>
      <c r="CO375" s="526"/>
      <c r="CP375" s="15"/>
      <c r="CQ375" s="15"/>
      <c r="CR375" s="15"/>
      <c r="CS375" s="15"/>
      <c r="CT375" s="88"/>
      <c r="CU375" s="88"/>
      <c r="CV375" s="88"/>
      <c r="CW375" s="15"/>
      <c r="CX375" s="15"/>
      <c r="CY375" s="88"/>
      <c r="CZ375" s="88"/>
      <c r="DA375" s="88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88"/>
      <c r="EQ375" s="88"/>
      <c r="ER375" s="88"/>
      <c r="ES375" s="88"/>
      <c r="ET375" s="88"/>
      <c r="EU375" s="88"/>
      <c r="EV375" s="88"/>
      <c r="EW375" s="88"/>
      <c r="EX375" s="88"/>
      <c r="EY375" s="88"/>
      <c r="EZ375" s="88"/>
      <c r="FA375" s="88"/>
      <c r="FB375" s="15"/>
      <c r="FC375" s="15"/>
      <c r="FD375" s="15"/>
      <c r="FE375" s="15"/>
      <c r="FF375" s="15"/>
      <c r="FG375" s="15"/>
      <c r="FH375" s="15"/>
      <c r="FI375" s="15"/>
      <c r="FJ375" s="15"/>
    </row>
    <row r="376" spans="2:166" ht="15" customHeight="1" x14ac:dyDescent="0.25">
      <c r="B376" s="88"/>
      <c r="C376" s="88"/>
      <c r="D376" s="115"/>
      <c r="E376" s="115"/>
      <c r="F376" s="115"/>
      <c r="G376" s="115"/>
      <c r="H376" s="115"/>
      <c r="I376" s="523"/>
      <c r="J376" s="523"/>
      <c r="K376" s="115"/>
      <c r="L376" s="524"/>
      <c r="M376" s="524"/>
      <c r="N376" s="524"/>
      <c r="O376" s="524"/>
      <c r="P376" s="524"/>
      <c r="Q376" s="524"/>
      <c r="R376" s="524"/>
      <c r="S376" s="525"/>
      <c r="T376" s="526"/>
      <c r="U376" s="115"/>
      <c r="V376" s="526"/>
      <c r="W376" s="115"/>
      <c r="X376" s="115"/>
      <c r="Y376" s="115"/>
      <c r="Z376" s="527"/>
      <c r="AA376" s="527"/>
      <c r="AB376" s="15"/>
      <c r="AC376" s="88"/>
      <c r="AD376" s="115"/>
      <c r="AE376" s="115"/>
      <c r="AF376" s="115"/>
      <c r="AG376" s="115"/>
      <c r="AH376" s="115"/>
      <c r="AI376" s="115"/>
      <c r="AJ376" s="115"/>
      <c r="AK376" s="115"/>
      <c r="AL376" s="115"/>
      <c r="AM376" s="115"/>
      <c r="AN376" s="115"/>
      <c r="AO376" s="115"/>
      <c r="AP376" s="115"/>
      <c r="AQ376" s="115"/>
      <c r="AR376" s="115"/>
      <c r="AS376" s="115"/>
      <c r="AT376" s="115"/>
      <c r="AU376" s="115"/>
      <c r="AV376" s="115"/>
      <c r="AW376" s="115"/>
      <c r="AX376" s="115"/>
      <c r="AY376" s="115"/>
      <c r="AZ376" s="115"/>
      <c r="BA376" s="115"/>
      <c r="BB376" s="115"/>
      <c r="BC376" s="115"/>
      <c r="BD376" s="115"/>
      <c r="BE376" s="115"/>
      <c r="BF376" s="115"/>
      <c r="BG376" s="115"/>
      <c r="BH376" s="115"/>
      <c r="BI376" s="115"/>
      <c r="BJ376" s="115"/>
      <c r="BK376" s="526"/>
      <c r="BL376" s="526"/>
      <c r="BM376" s="526"/>
      <c r="BN376" s="526"/>
      <c r="BO376" s="526"/>
      <c r="BP376" s="526"/>
      <c r="BQ376" s="526"/>
      <c r="BR376" s="526"/>
      <c r="BS376" s="526"/>
      <c r="BT376" s="526"/>
      <c r="BU376" s="526"/>
      <c r="BV376" s="526"/>
      <c r="BW376" s="526"/>
      <c r="BX376" s="526"/>
      <c r="BY376" s="526"/>
      <c r="BZ376" s="526"/>
      <c r="CA376" s="526"/>
      <c r="CB376" s="526"/>
      <c r="CC376" s="526"/>
      <c r="CD376" s="526"/>
      <c r="CE376" s="526"/>
      <c r="CF376" s="526"/>
      <c r="CG376" s="526"/>
      <c r="CH376" s="526"/>
      <c r="CI376" s="526"/>
      <c r="CJ376" s="526"/>
      <c r="CK376" s="526"/>
      <c r="CL376" s="526"/>
      <c r="CM376" s="526"/>
      <c r="CN376" s="526"/>
      <c r="CO376" s="526"/>
      <c r="CP376" s="15"/>
      <c r="CQ376" s="15"/>
      <c r="CR376" s="15"/>
      <c r="CS376" s="15"/>
      <c r="CT376" s="88"/>
      <c r="CU376" s="88"/>
      <c r="CV376" s="88"/>
      <c r="CW376" s="15"/>
      <c r="CX376" s="15"/>
      <c r="CY376" s="88"/>
      <c r="CZ376" s="88"/>
      <c r="DA376" s="88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88"/>
      <c r="EQ376" s="88"/>
      <c r="ER376" s="88"/>
      <c r="ES376" s="88"/>
      <c r="ET376" s="88"/>
      <c r="EU376" s="88"/>
      <c r="EV376" s="88"/>
      <c r="EW376" s="88"/>
      <c r="EX376" s="88"/>
      <c r="EY376" s="88"/>
      <c r="EZ376" s="88"/>
      <c r="FA376" s="88"/>
      <c r="FB376" s="15"/>
      <c r="FC376" s="15"/>
      <c r="FD376" s="15"/>
      <c r="FE376" s="15"/>
      <c r="FF376" s="15"/>
      <c r="FG376" s="15"/>
      <c r="FH376" s="15"/>
      <c r="FI376" s="15"/>
      <c r="FJ376" s="15"/>
    </row>
    <row r="377" spans="2:166" ht="15" customHeight="1" x14ac:dyDescent="0.25">
      <c r="B377" s="88"/>
      <c r="C377" s="88"/>
      <c r="D377" s="115"/>
      <c r="E377" s="115"/>
      <c r="F377" s="115"/>
      <c r="G377" s="115"/>
      <c r="H377" s="115"/>
      <c r="I377" s="523"/>
      <c r="J377" s="523"/>
      <c r="K377" s="115"/>
      <c r="L377" s="524"/>
      <c r="M377" s="524"/>
      <c r="N377" s="524"/>
      <c r="O377" s="524"/>
      <c r="P377" s="524"/>
      <c r="Q377" s="524"/>
      <c r="R377" s="524"/>
      <c r="S377" s="525"/>
      <c r="T377" s="526"/>
      <c r="U377" s="115"/>
      <c r="V377" s="526"/>
      <c r="W377" s="115"/>
      <c r="X377" s="115"/>
      <c r="Y377" s="115"/>
      <c r="Z377" s="527"/>
      <c r="AA377" s="527"/>
      <c r="AB377" s="15"/>
      <c r="AC377" s="88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15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/>
      <c r="BE377" s="115"/>
      <c r="BF377" s="115"/>
      <c r="BG377" s="115"/>
      <c r="BH377" s="115"/>
      <c r="BI377" s="115"/>
      <c r="BJ377" s="115"/>
      <c r="BK377" s="526"/>
      <c r="BL377" s="526"/>
      <c r="BM377" s="526"/>
      <c r="BN377" s="526"/>
      <c r="BO377" s="526"/>
      <c r="BP377" s="526"/>
      <c r="BQ377" s="526"/>
      <c r="BR377" s="526"/>
      <c r="BS377" s="526"/>
      <c r="BT377" s="526"/>
      <c r="BU377" s="526"/>
      <c r="BV377" s="526"/>
      <c r="BW377" s="526"/>
      <c r="BX377" s="526"/>
      <c r="BY377" s="526"/>
      <c r="BZ377" s="526"/>
      <c r="CA377" s="526"/>
      <c r="CB377" s="526"/>
      <c r="CC377" s="526"/>
      <c r="CD377" s="526"/>
      <c r="CE377" s="526"/>
      <c r="CF377" s="526"/>
      <c r="CG377" s="526"/>
      <c r="CH377" s="526"/>
      <c r="CI377" s="526"/>
      <c r="CJ377" s="526"/>
      <c r="CK377" s="526"/>
      <c r="CL377" s="526"/>
      <c r="CM377" s="526"/>
      <c r="CN377" s="526"/>
      <c r="CO377" s="526"/>
      <c r="CP377" s="15"/>
      <c r="CQ377" s="15"/>
      <c r="CR377" s="15"/>
      <c r="CS377" s="15"/>
      <c r="CT377" s="88"/>
      <c r="CU377" s="88"/>
      <c r="CV377" s="88"/>
      <c r="CW377" s="15"/>
      <c r="CX377" s="15"/>
      <c r="CY377" s="88"/>
      <c r="CZ377" s="88"/>
      <c r="DA377" s="88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88"/>
      <c r="EQ377" s="88"/>
      <c r="ER377" s="88"/>
      <c r="ES377" s="88"/>
      <c r="ET377" s="88"/>
      <c r="EU377" s="88"/>
      <c r="EV377" s="88"/>
      <c r="EW377" s="88"/>
      <c r="EX377" s="88"/>
      <c r="EY377" s="88"/>
      <c r="EZ377" s="88"/>
      <c r="FA377" s="88"/>
      <c r="FB377" s="15"/>
      <c r="FC377" s="15"/>
      <c r="FD377" s="15"/>
      <c r="FE377" s="15"/>
      <c r="FF377" s="15"/>
      <c r="FG377" s="15"/>
      <c r="FH377" s="15"/>
      <c r="FI377" s="15"/>
      <c r="FJ377" s="15"/>
    </row>
    <row r="378" spans="2:166" ht="15" customHeight="1" x14ac:dyDescent="0.25">
      <c r="B378" s="88"/>
      <c r="C378" s="88"/>
      <c r="D378" s="115"/>
      <c r="E378" s="115"/>
      <c r="F378" s="115"/>
      <c r="G378" s="115"/>
      <c r="H378" s="115"/>
      <c r="I378" s="523"/>
      <c r="J378" s="523"/>
      <c r="K378" s="115"/>
      <c r="L378" s="524"/>
      <c r="M378" s="524"/>
      <c r="N378" s="524"/>
      <c r="O378" s="524"/>
      <c r="P378" s="524"/>
      <c r="Q378" s="524"/>
      <c r="R378" s="524"/>
      <c r="S378" s="525"/>
      <c r="T378" s="526"/>
      <c r="U378" s="115"/>
      <c r="V378" s="526"/>
      <c r="W378" s="115"/>
      <c r="X378" s="115"/>
      <c r="Y378" s="115"/>
      <c r="Z378" s="527"/>
      <c r="AA378" s="527"/>
      <c r="AB378" s="15"/>
      <c r="AC378" s="88"/>
      <c r="AD378" s="115"/>
      <c r="AE378" s="115"/>
      <c r="AF378" s="115"/>
      <c r="AG378" s="115"/>
      <c r="AH378" s="115"/>
      <c r="AI378" s="115"/>
      <c r="AJ378" s="115"/>
      <c r="AK378" s="115"/>
      <c r="AL378" s="115"/>
      <c r="AM378" s="115"/>
      <c r="AN378" s="115"/>
      <c r="AO378" s="115"/>
      <c r="AP378" s="115"/>
      <c r="AQ378" s="115"/>
      <c r="AR378" s="115"/>
      <c r="AS378" s="115"/>
      <c r="AT378" s="115"/>
      <c r="AU378" s="115"/>
      <c r="AV378" s="115"/>
      <c r="AW378" s="115"/>
      <c r="AX378" s="115"/>
      <c r="AY378" s="115"/>
      <c r="AZ378" s="115"/>
      <c r="BA378" s="115"/>
      <c r="BB378" s="115"/>
      <c r="BC378" s="115"/>
      <c r="BD378" s="115"/>
      <c r="BE378" s="115"/>
      <c r="BF378" s="115"/>
      <c r="BG378" s="115"/>
      <c r="BH378" s="115"/>
      <c r="BI378" s="115"/>
      <c r="BJ378" s="115"/>
      <c r="BK378" s="526"/>
      <c r="BL378" s="526"/>
      <c r="BM378" s="526"/>
      <c r="BN378" s="526"/>
      <c r="BO378" s="526"/>
      <c r="BP378" s="526"/>
      <c r="BQ378" s="526"/>
      <c r="BR378" s="526"/>
      <c r="BS378" s="526"/>
      <c r="BT378" s="526"/>
      <c r="BU378" s="526"/>
      <c r="BV378" s="526"/>
      <c r="BW378" s="526"/>
      <c r="BX378" s="526"/>
      <c r="BY378" s="526"/>
      <c r="BZ378" s="526"/>
      <c r="CA378" s="526"/>
      <c r="CB378" s="526"/>
      <c r="CC378" s="526"/>
      <c r="CD378" s="526"/>
      <c r="CE378" s="526"/>
      <c r="CF378" s="526"/>
      <c r="CG378" s="526"/>
      <c r="CH378" s="526"/>
      <c r="CI378" s="526"/>
      <c r="CJ378" s="526"/>
      <c r="CK378" s="526"/>
      <c r="CL378" s="526"/>
      <c r="CM378" s="526"/>
      <c r="CN378" s="526"/>
      <c r="CO378" s="526"/>
      <c r="CP378" s="15"/>
      <c r="CQ378" s="15"/>
      <c r="CR378" s="15"/>
      <c r="CS378" s="15"/>
      <c r="CT378" s="88"/>
      <c r="CU378" s="88"/>
      <c r="CV378" s="88"/>
      <c r="CW378" s="15"/>
      <c r="CX378" s="15"/>
      <c r="CY378" s="88"/>
      <c r="CZ378" s="88"/>
      <c r="DA378" s="88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88"/>
      <c r="EQ378" s="88"/>
      <c r="ER378" s="88"/>
      <c r="ES378" s="88"/>
      <c r="ET378" s="88"/>
      <c r="EU378" s="88"/>
      <c r="EV378" s="88"/>
      <c r="EW378" s="88"/>
      <c r="EX378" s="88"/>
      <c r="EY378" s="88"/>
      <c r="EZ378" s="88"/>
      <c r="FA378" s="88"/>
      <c r="FB378" s="15"/>
      <c r="FC378" s="15"/>
      <c r="FD378" s="15"/>
      <c r="FE378" s="15"/>
      <c r="FF378" s="15"/>
      <c r="FG378" s="15"/>
      <c r="FH378" s="15"/>
      <c r="FI378" s="15"/>
      <c r="FJ378" s="15"/>
    </row>
    <row r="379" spans="2:166" ht="15" customHeight="1" x14ac:dyDescent="0.25">
      <c r="B379" s="88"/>
      <c r="C379" s="88"/>
      <c r="D379" s="115"/>
      <c r="E379" s="115"/>
      <c r="F379" s="115"/>
      <c r="G379" s="115"/>
      <c r="H379" s="115"/>
      <c r="I379" s="523"/>
      <c r="J379" s="523"/>
      <c r="K379" s="115"/>
      <c r="L379" s="524"/>
      <c r="M379" s="524"/>
      <c r="N379" s="524"/>
      <c r="O379" s="524"/>
      <c r="P379" s="524"/>
      <c r="Q379" s="524"/>
      <c r="R379" s="524"/>
      <c r="S379" s="525"/>
      <c r="T379" s="526"/>
      <c r="U379" s="115"/>
      <c r="V379" s="526"/>
      <c r="W379" s="115"/>
      <c r="X379" s="115"/>
      <c r="Y379" s="115"/>
      <c r="Z379" s="527"/>
      <c r="AA379" s="527"/>
      <c r="AB379" s="15"/>
      <c r="AC379" s="88"/>
      <c r="AD379" s="115"/>
      <c r="AE379" s="115"/>
      <c r="AF379" s="115"/>
      <c r="AG379" s="115"/>
      <c r="AH379" s="115"/>
      <c r="AI379" s="115"/>
      <c r="AJ379" s="115"/>
      <c r="AK379" s="115"/>
      <c r="AL379" s="115"/>
      <c r="AM379" s="115"/>
      <c r="AN379" s="115"/>
      <c r="AO379" s="115"/>
      <c r="AP379" s="115"/>
      <c r="AQ379" s="115"/>
      <c r="AR379" s="115"/>
      <c r="AS379" s="115"/>
      <c r="AT379" s="115"/>
      <c r="AU379" s="115"/>
      <c r="AV379" s="115"/>
      <c r="AW379" s="115"/>
      <c r="AX379" s="115"/>
      <c r="AY379" s="115"/>
      <c r="AZ379" s="115"/>
      <c r="BA379" s="115"/>
      <c r="BB379" s="115"/>
      <c r="BC379" s="115"/>
      <c r="BD379" s="115"/>
      <c r="BE379" s="115"/>
      <c r="BF379" s="115"/>
      <c r="BG379" s="115"/>
      <c r="BH379" s="115"/>
      <c r="BI379" s="115"/>
      <c r="BJ379" s="115"/>
      <c r="BK379" s="526"/>
      <c r="BL379" s="526"/>
      <c r="BM379" s="526"/>
      <c r="BN379" s="526"/>
      <c r="BO379" s="526"/>
      <c r="BP379" s="526"/>
      <c r="BQ379" s="526"/>
      <c r="BR379" s="526"/>
      <c r="BS379" s="526"/>
      <c r="BT379" s="526"/>
      <c r="BU379" s="526"/>
      <c r="BV379" s="526"/>
      <c r="BW379" s="526"/>
      <c r="BX379" s="526"/>
      <c r="BY379" s="526"/>
      <c r="BZ379" s="526"/>
      <c r="CA379" s="526"/>
      <c r="CB379" s="526"/>
      <c r="CC379" s="526"/>
      <c r="CD379" s="526"/>
      <c r="CE379" s="526"/>
      <c r="CF379" s="526"/>
      <c r="CG379" s="526"/>
      <c r="CH379" s="526"/>
      <c r="CI379" s="526"/>
      <c r="CJ379" s="526"/>
      <c r="CK379" s="526"/>
      <c r="CL379" s="526"/>
      <c r="CM379" s="526"/>
      <c r="CN379" s="526"/>
      <c r="CO379" s="526"/>
      <c r="CP379" s="15"/>
      <c r="CQ379" s="15"/>
      <c r="CR379" s="15"/>
      <c r="CS379" s="15"/>
      <c r="CT379" s="88"/>
      <c r="CU379" s="88"/>
      <c r="CV379" s="88"/>
      <c r="CW379" s="15"/>
      <c r="CX379" s="15"/>
      <c r="CY379" s="88"/>
      <c r="CZ379" s="88"/>
      <c r="DA379" s="88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88"/>
      <c r="EQ379" s="88"/>
      <c r="ER379" s="88"/>
      <c r="ES379" s="88"/>
      <c r="ET379" s="88"/>
      <c r="EU379" s="88"/>
      <c r="EV379" s="88"/>
      <c r="EW379" s="88"/>
      <c r="EX379" s="88"/>
      <c r="EY379" s="88"/>
      <c r="EZ379" s="88"/>
      <c r="FA379" s="88"/>
      <c r="FB379" s="15"/>
      <c r="FC379" s="15"/>
      <c r="FD379" s="15"/>
      <c r="FE379" s="15"/>
      <c r="FF379" s="15"/>
      <c r="FG379" s="15"/>
      <c r="FH379" s="15"/>
      <c r="FI379" s="15"/>
      <c r="FJ379" s="15"/>
    </row>
    <row r="380" spans="2:166" ht="15" customHeight="1" x14ac:dyDescent="0.25">
      <c r="B380" s="88"/>
      <c r="C380" s="88"/>
      <c r="D380" s="115"/>
      <c r="E380" s="115"/>
      <c r="F380" s="115"/>
      <c r="G380" s="115"/>
      <c r="H380" s="115"/>
      <c r="I380" s="523"/>
      <c r="J380" s="523"/>
      <c r="K380" s="115"/>
      <c r="L380" s="524"/>
      <c r="M380" s="524"/>
      <c r="N380" s="524"/>
      <c r="O380" s="524"/>
      <c r="P380" s="524"/>
      <c r="Q380" s="524"/>
      <c r="R380" s="524"/>
      <c r="S380" s="525"/>
      <c r="T380" s="526"/>
      <c r="U380" s="115"/>
      <c r="V380" s="526"/>
      <c r="W380" s="115"/>
      <c r="X380" s="115"/>
      <c r="Y380" s="115"/>
      <c r="Z380" s="527"/>
      <c r="AA380" s="527"/>
      <c r="AB380" s="15"/>
      <c r="AC380" s="88"/>
      <c r="AD380" s="115"/>
      <c r="AE380" s="115"/>
      <c r="AF380" s="115"/>
      <c r="AG380" s="115"/>
      <c r="AH380" s="115"/>
      <c r="AI380" s="115"/>
      <c r="AJ380" s="115"/>
      <c r="AK380" s="115"/>
      <c r="AL380" s="115"/>
      <c r="AM380" s="115"/>
      <c r="AN380" s="115"/>
      <c r="AO380" s="115"/>
      <c r="AP380" s="115"/>
      <c r="AQ380" s="115"/>
      <c r="AR380" s="115"/>
      <c r="AS380" s="115"/>
      <c r="AT380" s="115"/>
      <c r="AU380" s="115"/>
      <c r="AV380" s="115"/>
      <c r="AW380" s="115"/>
      <c r="AX380" s="115"/>
      <c r="AY380" s="115"/>
      <c r="AZ380" s="115"/>
      <c r="BA380" s="115"/>
      <c r="BB380" s="115"/>
      <c r="BC380" s="115"/>
      <c r="BD380" s="115"/>
      <c r="BE380" s="115"/>
      <c r="BF380" s="115"/>
      <c r="BG380" s="115"/>
      <c r="BH380" s="115"/>
      <c r="BI380" s="115"/>
      <c r="BJ380" s="115"/>
      <c r="BK380" s="526"/>
      <c r="BL380" s="526"/>
      <c r="BM380" s="526"/>
      <c r="BN380" s="526"/>
      <c r="BO380" s="526"/>
      <c r="BP380" s="526"/>
      <c r="BQ380" s="526"/>
      <c r="BR380" s="526"/>
      <c r="BS380" s="526"/>
      <c r="BT380" s="526"/>
      <c r="BU380" s="526"/>
      <c r="BV380" s="526"/>
      <c r="BW380" s="526"/>
      <c r="BX380" s="526"/>
      <c r="BY380" s="526"/>
      <c r="BZ380" s="526"/>
      <c r="CA380" s="526"/>
      <c r="CB380" s="526"/>
      <c r="CC380" s="526"/>
      <c r="CD380" s="526"/>
      <c r="CE380" s="526"/>
      <c r="CF380" s="526"/>
      <c r="CG380" s="526"/>
      <c r="CH380" s="526"/>
      <c r="CI380" s="526"/>
      <c r="CJ380" s="526"/>
      <c r="CK380" s="526"/>
      <c r="CL380" s="526"/>
      <c r="CM380" s="526"/>
      <c r="CN380" s="526"/>
      <c r="CO380" s="526"/>
      <c r="CP380" s="15"/>
      <c r="CQ380" s="15"/>
      <c r="CR380" s="15"/>
      <c r="CS380" s="15"/>
      <c r="CT380" s="88"/>
      <c r="CU380" s="88"/>
      <c r="CV380" s="88"/>
      <c r="CW380" s="15"/>
      <c r="CX380" s="15"/>
      <c r="CY380" s="88"/>
      <c r="CZ380" s="88"/>
      <c r="DA380" s="88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88"/>
      <c r="EQ380" s="88"/>
      <c r="ER380" s="88"/>
      <c r="ES380" s="88"/>
      <c r="ET380" s="88"/>
      <c r="EU380" s="88"/>
      <c r="EV380" s="88"/>
      <c r="EW380" s="88"/>
      <c r="EX380" s="88"/>
      <c r="EY380" s="88"/>
      <c r="EZ380" s="88"/>
      <c r="FA380" s="88"/>
      <c r="FB380" s="15"/>
      <c r="FC380" s="15"/>
      <c r="FD380" s="15"/>
      <c r="FE380" s="15"/>
      <c r="FF380" s="15"/>
      <c r="FG380" s="15"/>
      <c r="FH380" s="15"/>
      <c r="FI380" s="15"/>
      <c r="FJ380" s="15"/>
    </row>
    <row r="381" spans="2:166" ht="15" customHeight="1" x14ac:dyDescent="0.25">
      <c r="B381" s="88"/>
      <c r="C381" s="88"/>
      <c r="D381" s="115"/>
      <c r="E381" s="115"/>
      <c r="F381" s="115"/>
      <c r="G381" s="115"/>
      <c r="H381" s="115"/>
      <c r="I381" s="523"/>
      <c r="J381" s="523"/>
      <c r="K381" s="115"/>
      <c r="L381" s="524"/>
      <c r="M381" s="524"/>
      <c r="N381" s="524"/>
      <c r="O381" s="524"/>
      <c r="P381" s="524"/>
      <c r="Q381" s="524"/>
      <c r="R381" s="524"/>
      <c r="S381" s="525"/>
      <c r="T381" s="526"/>
      <c r="U381" s="115"/>
      <c r="V381" s="526"/>
      <c r="W381" s="115"/>
      <c r="X381" s="115"/>
      <c r="Y381" s="115"/>
      <c r="Z381" s="527"/>
      <c r="AA381" s="527"/>
      <c r="AB381" s="15"/>
      <c r="AC381" s="88"/>
      <c r="AD381" s="115"/>
      <c r="AE381" s="115"/>
      <c r="AF381" s="115"/>
      <c r="AG381" s="115"/>
      <c r="AH381" s="115"/>
      <c r="AI381" s="115"/>
      <c r="AJ381" s="115"/>
      <c r="AK381" s="115"/>
      <c r="AL381" s="115"/>
      <c r="AM381" s="115"/>
      <c r="AN381" s="115"/>
      <c r="AO381" s="115"/>
      <c r="AP381" s="115"/>
      <c r="AQ381" s="115"/>
      <c r="AR381" s="115"/>
      <c r="AS381" s="115"/>
      <c r="AT381" s="115"/>
      <c r="AU381" s="115"/>
      <c r="AV381" s="115"/>
      <c r="AW381" s="115"/>
      <c r="AX381" s="115"/>
      <c r="AY381" s="115"/>
      <c r="AZ381" s="115"/>
      <c r="BA381" s="115"/>
      <c r="BB381" s="115"/>
      <c r="BC381" s="115"/>
      <c r="BD381" s="115"/>
      <c r="BE381" s="115"/>
      <c r="BF381" s="115"/>
      <c r="BG381" s="115"/>
      <c r="BH381" s="115"/>
      <c r="BI381" s="115"/>
      <c r="BJ381" s="115"/>
      <c r="BK381" s="526"/>
      <c r="BL381" s="526"/>
      <c r="BM381" s="526"/>
      <c r="BN381" s="526"/>
      <c r="BO381" s="526"/>
      <c r="BP381" s="526"/>
      <c r="BQ381" s="526"/>
      <c r="BR381" s="526"/>
      <c r="BS381" s="526"/>
      <c r="BT381" s="526"/>
      <c r="BU381" s="526"/>
      <c r="BV381" s="526"/>
      <c r="BW381" s="526"/>
      <c r="BX381" s="526"/>
      <c r="BY381" s="526"/>
      <c r="BZ381" s="526"/>
      <c r="CA381" s="526"/>
      <c r="CB381" s="526"/>
      <c r="CC381" s="526"/>
      <c r="CD381" s="526"/>
      <c r="CE381" s="526"/>
      <c r="CF381" s="526"/>
      <c r="CG381" s="526"/>
      <c r="CH381" s="526"/>
      <c r="CI381" s="526"/>
      <c r="CJ381" s="526"/>
      <c r="CK381" s="526"/>
      <c r="CL381" s="526"/>
      <c r="CM381" s="526"/>
      <c r="CN381" s="526"/>
      <c r="CO381" s="526"/>
      <c r="CP381" s="15"/>
      <c r="CQ381" s="15"/>
      <c r="CR381" s="15"/>
      <c r="CS381" s="15"/>
      <c r="CT381" s="88"/>
      <c r="CU381" s="88"/>
      <c r="CV381" s="88"/>
      <c r="CW381" s="15"/>
      <c r="CX381" s="15"/>
      <c r="CY381" s="88"/>
      <c r="CZ381" s="88"/>
      <c r="DA381" s="88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88"/>
      <c r="EQ381" s="88"/>
      <c r="ER381" s="88"/>
      <c r="ES381" s="88"/>
      <c r="ET381" s="88"/>
      <c r="EU381" s="88"/>
      <c r="EV381" s="88"/>
      <c r="EW381" s="88"/>
      <c r="EX381" s="88"/>
      <c r="EY381" s="88"/>
      <c r="EZ381" s="88"/>
      <c r="FA381" s="88"/>
      <c r="FB381" s="15"/>
      <c r="FC381" s="15"/>
      <c r="FD381" s="15"/>
      <c r="FE381" s="15"/>
      <c r="FF381" s="15"/>
      <c r="FG381" s="15"/>
      <c r="FH381" s="15"/>
      <c r="FI381" s="15"/>
      <c r="FJ381" s="15"/>
    </row>
    <row r="382" spans="2:166" ht="15" customHeight="1" x14ac:dyDescent="0.25">
      <c r="B382" s="88"/>
      <c r="C382" s="88"/>
      <c r="D382" s="115"/>
      <c r="E382" s="115"/>
      <c r="F382" s="115"/>
      <c r="G382" s="115"/>
      <c r="H382" s="115"/>
      <c r="I382" s="523"/>
      <c r="J382" s="523"/>
      <c r="K382" s="115"/>
      <c r="L382" s="524"/>
      <c r="M382" s="524"/>
      <c r="N382" s="524"/>
      <c r="O382" s="524"/>
      <c r="P382" s="524"/>
      <c r="Q382" s="524"/>
      <c r="R382" s="524"/>
      <c r="S382" s="525"/>
      <c r="T382" s="526"/>
      <c r="U382" s="115"/>
      <c r="V382" s="526"/>
      <c r="W382" s="115"/>
      <c r="X382" s="115"/>
      <c r="Y382" s="115"/>
      <c r="Z382" s="527"/>
      <c r="AA382" s="527"/>
      <c r="AB382" s="15"/>
      <c r="AC382" s="88"/>
      <c r="AD382" s="115"/>
      <c r="AE382" s="115"/>
      <c r="AF382" s="115"/>
      <c r="AG382" s="115"/>
      <c r="AH382" s="115"/>
      <c r="AI382" s="115"/>
      <c r="AJ382" s="115"/>
      <c r="AK382" s="115"/>
      <c r="AL382" s="115"/>
      <c r="AM382" s="115"/>
      <c r="AN382" s="115"/>
      <c r="AO382" s="115"/>
      <c r="AP382" s="115"/>
      <c r="AQ382" s="115"/>
      <c r="AR382" s="115"/>
      <c r="AS382" s="115"/>
      <c r="AT382" s="115"/>
      <c r="AU382" s="115"/>
      <c r="AV382" s="115"/>
      <c r="AW382" s="115"/>
      <c r="AX382" s="115"/>
      <c r="AY382" s="115"/>
      <c r="AZ382" s="115"/>
      <c r="BA382" s="115"/>
      <c r="BB382" s="115"/>
      <c r="BC382" s="115"/>
      <c r="BD382" s="115"/>
      <c r="BE382" s="115"/>
      <c r="BF382" s="115"/>
      <c r="BG382" s="115"/>
      <c r="BH382" s="115"/>
      <c r="BI382" s="115"/>
      <c r="BJ382" s="115"/>
      <c r="BK382" s="526"/>
      <c r="BL382" s="526"/>
      <c r="BM382" s="526"/>
      <c r="BN382" s="526"/>
      <c r="BO382" s="526"/>
      <c r="BP382" s="526"/>
      <c r="BQ382" s="526"/>
      <c r="BR382" s="526"/>
      <c r="BS382" s="526"/>
      <c r="BT382" s="526"/>
      <c r="BU382" s="526"/>
      <c r="BV382" s="526"/>
      <c r="BW382" s="526"/>
      <c r="BX382" s="526"/>
      <c r="BY382" s="526"/>
      <c r="BZ382" s="526"/>
      <c r="CA382" s="526"/>
      <c r="CB382" s="526"/>
      <c r="CC382" s="526"/>
      <c r="CD382" s="526"/>
      <c r="CE382" s="526"/>
      <c r="CF382" s="526"/>
      <c r="CG382" s="526"/>
      <c r="CH382" s="526"/>
      <c r="CI382" s="526"/>
      <c r="CJ382" s="526"/>
      <c r="CK382" s="526"/>
      <c r="CL382" s="526"/>
      <c r="CM382" s="526"/>
      <c r="CN382" s="526"/>
      <c r="CO382" s="526"/>
      <c r="CP382" s="15"/>
      <c r="CQ382" s="15"/>
      <c r="CR382" s="15"/>
      <c r="CS382" s="15"/>
      <c r="CT382" s="88"/>
      <c r="CU382" s="88"/>
      <c r="CV382" s="88"/>
      <c r="CW382" s="15"/>
      <c r="CX382" s="15"/>
      <c r="CY382" s="88"/>
      <c r="CZ382" s="88"/>
      <c r="DA382" s="88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88"/>
      <c r="EQ382" s="88"/>
      <c r="ER382" s="88"/>
      <c r="ES382" s="88"/>
      <c r="ET382" s="88"/>
      <c r="EU382" s="88"/>
      <c r="EV382" s="88"/>
      <c r="EW382" s="88"/>
      <c r="EX382" s="88"/>
      <c r="EY382" s="88"/>
      <c r="EZ382" s="88"/>
      <c r="FA382" s="88"/>
      <c r="FB382" s="15"/>
      <c r="FC382" s="15"/>
      <c r="FD382" s="15"/>
      <c r="FE382" s="15"/>
      <c r="FF382" s="15"/>
      <c r="FG382" s="15"/>
      <c r="FH382" s="15"/>
      <c r="FI382" s="15"/>
      <c r="FJ382" s="15"/>
    </row>
    <row r="383" spans="2:166" ht="15" customHeight="1" x14ac:dyDescent="0.25">
      <c r="B383" s="88"/>
      <c r="C383" s="88"/>
      <c r="D383" s="115"/>
      <c r="E383" s="115"/>
      <c r="F383" s="115"/>
      <c r="G383" s="115"/>
      <c r="H383" s="115"/>
      <c r="I383" s="523"/>
      <c r="J383" s="523"/>
      <c r="K383" s="115"/>
      <c r="L383" s="524"/>
      <c r="M383" s="524"/>
      <c r="N383" s="524"/>
      <c r="O383" s="524"/>
      <c r="P383" s="524"/>
      <c r="Q383" s="524"/>
      <c r="R383" s="524"/>
      <c r="S383" s="525"/>
      <c r="T383" s="526"/>
      <c r="U383" s="115"/>
      <c r="V383" s="526"/>
      <c r="W383" s="115"/>
      <c r="X383" s="115"/>
      <c r="Y383" s="115"/>
      <c r="Z383" s="527"/>
      <c r="AA383" s="527"/>
      <c r="AB383" s="15"/>
      <c r="AC383" s="88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5"/>
      <c r="AT383" s="115"/>
      <c r="AU383" s="115"/>
      <c r="AV383" s="115"/>
      <c r="AW383" s="115"/>
      <c r="AX383" s="115"/>
      <c r="AY383" s="115"/>
      <c r="AZ383" s="115"/>
      <c r="BA383" s="115"/>
      <c r="BB383" s="115"/>
      <c r="BC383" s="115"/>
      <c r="BD383" s="115"/>
      <c r="BE383" s="115"/>
      <c r="BF383" s="115"/>
      <c r="BG383" s="115"/>
      <c r="BH383" s="115"/>
      <c r="BI383" s="115"/>
      <c r="BJ383" s="115"/>
      <c r="BK383" s="526"/>
      <c r="BL383" s="526"/>
      <c r="BM383" s="526"/>
      <c r="BN383" s="526"/>
      <c r="BO383" s="526"/>
      <c r="BP383" s="526"/>
      <c r="BQ383" s="526"/>
      <c r="BR383" s="526"/>
      <c r="BS383" s="526"/>
      <c r="BT383" s="526"/>
      <c r="BU383" s="526"/>
      <c r="BV383" s="526"/>
      <c r="BW383" s="526"/>
      <c r="BX383" s="526"/>
      <c r="BY383" s="526"/>
      <c r="BZ383" s="526"/>
      <c r="CA383" s="526"/>
      <c r="CB383" s="526"/>
      <c r="CC383" s="526"/>
      <c r="CD383" s="526"/>
      <c r="CE383" s="526"/>
      <c r="CF383" s="526"/>
      <c r="CG383" s="526"/>
      <c r="CH383" s="526"/>
      <c r="CI383" s="526"/>
      <c r="CJ383" s="526"/>
      <c r="CK383" s="526"/>
      <c r="CL383" s="526"/>
      <c r="CM383" s="526"/>
      <c r="CN383" s="526"/>
      <c r="CO383" s="526"/>
      <c r="CP383" s="15"/>
      <c r="CQ383" s="15"/>
      <c r="CR383" s="15"/>
      <c r="CS383" s="15"/>
      <c r="CT383" s="88"/>
      <c r="CU383" s="88"/>
      <c r="CV383" s="88"/>
      <c r="CW383" s="15"/>
      <c r="CX383" s="15"/>
      <c r="CY383" s="88"/>
      <c r="CZ383" s="88"/>
      <c r="DA383" s="88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88"/>
      <c r="EQ383" s="88"/>
      <c r="ER383" s="88"/>
      <c r="ES383" s="88"/>
      <c r="ET383" s="88"/>
      <c r="EU383" s="88"/>
      <c r="EV383" s="88"/>
      <c r="EW383" s="88"/>
      <c r="EX383" s="88"/>
      <c r="EY383" s="88"/>
      <c r="EZ383" s="88"/>
      <c r="FA383" s="88"/>
      <c r="FB383" s="15"/>
      <c r="FC383" s="15"/>
      <c r="FD383" s="15"/>
      <c r="FE383" s="15"/>
      <c r="FF383" s="15"/>
      <c r="FG383" s="15"/>
      <c r="FH383" s="15"/>
      <c r="FI383" s="15"/>
      <c r="FJ383" s="15"/>
    </row>
    <row r="384" spans="2:166" ht="15" customHeight="1" x14ac:dyDescent="0.25">
      <c r="B384" s="88"/>
      <c r="C384" s="88"/>
      <c r="D384" s="115"/>
      <c r="E384" s="115"/>
      <c r="F384" s="115"/>
      <c r="G384" s="115"/>
      <c r="H384" s="115"/>
      <c r="I384" s="523"/>
      <c r="J384" s="523"/>
      <c r="K384" s="115"/>
      <c r="L384" s="524"/>
      <c r="M384" s="524"/>
      <c r="N384" s="524"/>
      <c r="O384" s="524"/>
      <c r="P384" s="524"/>
      <c r="Q384" s="524"/>
      <c r="R384" s="524"/>
      <c r="S384" s="525"/>
      <c r="T384" s="526"/>
      <c r="U384" s="115"/>
      <c r="V384" s="526"/>
      <c r="W384" s="115"/>
      <c r="X384" s="115"/>
      <c r="Y384" s="115"/>
      <c r="Z384" s="527"/>
      <c r="AA384" s="527"/>
      <c r="AB384" s="15"/>
      <c r="AC384" s="88"/>
      <c r="AD384" s="115"/>
      <c r="AE384" s="115"/>
      <c r="AF384" s="115"/>
      <c r="AG384" s="115"/>
      <c r="AH384" s="115"/>
      <c r="AI384" s="115"/>
      <c r="AJ384" s="115"/>
      <c r="AK384" s="115"/>
      <c r="AL384" s="115"/>
      <c r="AM384" s="115"/>
      <c r="AN384" s="115"/>
      <c r="AO384" s="115"/>
      <c r="AP384" s="115"/>
      <c r="AQ384" s="115"/>
      <c r="AR384" s="115"/>
      <c r="AS384" s="115"/>
      <c r="AT384" s="115"/>
      <c r="AU384" s="115"/>
      <c r="AV384" s="115"/>
      <c r="AW384" s="115"/>
      <c r="AX384" s="115"/>
      <c r="AY384" s="115"/>
      <c r="AZ384" s="115"/>
      <c r="BA384" s="115"/>
      <c r="BB384" s="115"/>
      <c r="BC384" s="115"/>
      <c r="BD384" s="115"/>
      <c r="BE384" s="115"/>
      <c r="BF384" s="115"/>
      <c r="BG384" s="115"/>
      <c r="BH384" s="115"/>
      <c r="BI384" s="115"/>
      <c r="BJ384" s="115"/>
      <c r="BK384" s="526"/>
      <c r="BL384" s="526"/>
      <c r="BM384" s="526"/>
      <c r="BN384" s="526"/>
      <c r="BO384" s="526"/>
      <c r="BP384" s="526"/>
      <c r="BQ384" s="526"/>
      <c r="BR384" s="526"/>
      <c r="BS384" s="526"/>
      <c r="BT384" s="526"/>
      <c r="BU384" s="526"/>
      <c r="BV384" s="526"/>
      <c r="BW384" s="526"/>
      <c r="BX384" s="526"/>
      <c r="BY384" s="526"/>
      <c r="BZ384" s="526"/>
      <c r="CA384" s="526"/>
      <c r="CB384" s="526"/>
      <c r="CC384" s="526"/>
      <c r="CD384" s="526"/>
      <c r="CE384" s="526"/>
      <c r="CF384" s="526"/>
      <c r="CG384" s="526"/>
      <c r="CH384" s="526"/>
      <c r="CI384" s="526"/>
      <c r="CJ384" s="526"/>
      <c r="CK384" s="526"/>
      <c r="CL384" s="526"/>
      <c r="CM384" s="526"/>
      <c r="CN384" s="526"/>
      <c r="CO384" s="526"/>
      <c r="CP384" s="15"/>
      <c r="CQ384" s="15"/>
      <c r="CR384" s="15"/>
      <c r="CS384" s="15"/>
      <c r="CT384" s="88"/>
      <c r="CU384" s="88"/>
      <c r="CV384" s="88"/>
      <c r="CW384" s="15"/>
      <c r="CX384" s="15"/>
      <c r="CY384" s="88"/>
      <c r="CZ384" s="88"/>
      <c r="DA384" s="88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88"/>
      <c r="EQ384" s="88"/>
      <c r="ER384" s="88"/>
      <c r="ES384" s="88"/>
      <c r="ET384" s="88"/>
      <c r="EU384" s="88"/>
      <c r="EV384" s="88"/>
      <c r="EW384" s="88"/>
      <c r="EX384" s="88"/>
      <c r="EY384" s="88"/>
      <c r="EZ384" s="88"/>
      <c r="FA384" s="88"/>
      <c r="FB384" s="15"/>
      <c r="FC384" s="15"/>
      <c r="FD384" s="15"/>
      <c r="FE384" s="15"/>
      <c r="FF384" s="15"/>
      <c r="FG384" s="15"/>
      <c r="FH384" s="15"/>
      <c r="FI384" s="15"/>
      <c r="FJ384" s="15"/>
    </row>
    <row r="385" spans="2:166" ht="15" customHeight="1" x14ac:dyDescent="0.25">
      <c r="B385" s="88"/>
      <c r="C385" s="88"/>
      <c r="D385" s="115"/>
      <c r="E385" s="115"/>
      <c r="F385" s="115"/>
      <c r="G385" s="115"/>
      <c r="H385" s="115"/>
      <c r="I385" s="523"/>
      <c r="J385" s="523"/>
      <c r="K385" s="115"/>
      <c r="L385" s="524"/>
      <c r="M385" s="524"/>
      <c r="N385" s="524"/>
      <c r="O385" s="524"/>
      <c r="P385" s="524"/>
      <c r="Q385" s="524"/>
      <c r="R385" s="524"/>
      <c r="S385" s="525"/>
      <c r="T385" s="526"/>
      <c r="U385" s="115"/>
      <c r="V385" s="526"/>
      <c r="W385" s="115"/>
      <c r="X385" s="115"/>
      <c r="Y385" s="115"/>
      <c r="Z385" s="527"/>
      <c r="AA385" s="527"/>
      <c r="AB385" s="15"/>
      <c r="AC385" s="88"/>
      <c r="AD385" s="115"/>
      <c r="AE385" s="115"/>
      <c r="AF385" s="115"/>
      <c r="AG385" s="115"/>
      <c r="AH385" s="115"/>
      <c r="AI385" s="115"/>
      <c r="AJ385" s="115"/>
      <c r="AK385" s="115"/>
      <c r="AL385" s="115"/>
      <c r="AM385" s="115"/>
      <c r="AN385" s="115"/>
      <c r="AO385" s="115"/>
      <c r="AP385" s="115"/>
      <c r="AQ385" s="115"/>
      <c r="AR385" s="115"/>
      <c r="AS385" s="115"/>
      <c r="AT385" s="115"/>
      <c r="AU385" s="115"/>
      <c r="AV385" s="115"/>
      <c r="AW385" s="115"/>
      <c r="AX385" s="115"/>
      <c r="AY385" s="115"/>
      <c r="AZ385" s="115"/>
      <c r="BA385" s="115"/>
      <c r="BB385" s="115"/>
      <c r="BC385" s="115"/>
      <c r="BD385" s="115"/>
      <c r="BE385" s="115"/>
      <c r="BF385" s="115"/>
      <c r="BG385" s="115"/>
      <c r="BH385" s="115"/>
      <c r="BI385" s="115"/>
      <c r="BJ385" s="115"/>
      <c r="BK385" s="526"/>
      <c r="BL385" s="526"/>
      <c r="BM385" s="526"/>
      <c r="BN385" s="526"/>
      <c r="BO385" s="526"/>
      <c r="BP385" s="526"/>
      <c r="BQ385" s="526"/>
      <c r="BR385" s="526"/>
      <c r="BS385" s="526"/>
      <c r="BT385" s="526"/>
      <c r="BU385" s="526"/>
      <c r="BV385" s="526"/>
      <c r="BW385" s="526"/>
      <c r="BX385" s="526"/>
      <c r="BY385" s="526"/>
      <c r="BZ385" s="526"/>
      <c r="CA385" s="526"/>
      <c r="CB385" s="526"/>
      <c r="CC385" s="526"/>
      <c r="CD385" s="526"/>
      <c r="CE385" s="526"/>
      <c r="CF385" s="526"/>
      <c r="CG385" s="526"/>
      <c r="CH385" s="526"/>
      <c r="CI385" s="526"/>
      <c r="CJ385" s="526"/>
      <c r="CK385" s="526"/>
      <c r="CL385" s="526"/>
      <c r="CM385" s="526"/>
      <c r="CN385" s="526"/>
      <c r="CO385" s="526"/>
      <c r="CP385" s="15"/>
      <c r="CQ385" s="15"/>
      <c r="CR385" s="15"/>
      <c r="CS385" s="15"/>
      <c r="CT385" s="88"/>
      <c r="CU385" s="88"/>
      <c r="CV385" s="88"/>
      <c r="CW385" s="15"/>
      <c r="CX385" s="15"/>
      <c r="CY385" s="88"/>
      <c r="CZ385" s="88"/>
      <c r="DA385" s="88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88"/>
      <c r="EQ385" s="88"/>
      <c r="ER385" s="88"/>
      <c r="ES385" s="88"/>
      <c r="ET385" s="88"/>
      <c r="EU385" s="88"/>
      <c r="EV385" s="88"/>
      <c r="EW385" s="88"/>
      <c r="EX385" s="88"/>
      <c r="EY385" s="88"/>
      <c r="EZ385" s="88"/>
      <c r="FA385" s="88"/>
      <c r="FB385" s="15"/>
      <c r="FC385" s="15"/>
      <c r="FD385" s="15"/>
      <c r="FE385" s="15"/>
      <c r="FF385" s="15"/>
      <c r="FG385" s="15"/>
      <c r="FH385" s="15"/>
      <c r="FI385" s="15"/>
      <c r="FJ385" s="15"/>
    </row>
    <row r="386" spans="2:166" ht="15" customHeight="1" x14ac:dyDescent="0.25">
      <c r="B386" s="88"/>
      <c r="C386" s="88"/>
      <c r="D386" s="115"/>
      <c r="E386" s="115"/>
      <c r="F386" s="115"/>
      <c r="G386" s="115"/>
      <c r="H386" s="115"/>
      <c r="I386" s="523"/>
      <c r="J386" s="523"/>
      <c r="K386" s="115"/>
      <c r="L386" s="524"/>
      <c r="M386" s="524"/>
      <c r="N386" s="524"/>
      <c r="O386" s="524"/>
      <c r="P386" s="524"/>
      <c r="Q386" s="524"/>
      <c r="R386" s="524"/>
      <c r="S386" s="525"/>
      <c r="T386" s="526"/>
      <c r="U386" s="115"/>
      <c r="V386" s="526"/>
      <c r="W386" s="115"/>
      <c r="X386" s="115"/>
      <c r="Y386" s="115"/>
      <c r="Z386" s="527"/>
      <c r="AA386" s="527"/>
      <c r="AB386" s="15"/>
      <c r="AC386" s="88"/>
      <c r="AD386" s="115"/>
      <c r="AE386" s="115"/>
      <c r="AF386" s="115"/>
      <c r="AG386" s="115"/>
      <c r="AH386" s="115"/>
      <c r="AI386" s="115"/>
      <c r="AJ386" s="115"/>
      <c r="AK386" s="115"/>
      <c r="AL386" s="115"/>
      <c r="AM386" s="115"/>
      <c r="AN386" s="115"/>
      <c r="AO386" s="115"/>
      <c r="AP386" s="115"/>
      <c r="AQ386" s="115"/>
      <c r="AR386" s="115"/>
      <c r="AS386" s="115"/>
      <c r="AT386" s="115"/>
      <c r="AU386" s="115"/>
      <c r="AV386" s="115"/>
      <c r="AW386" s="115"/>
      <c r="AX386" s="115"/>
      <c r="AY386" s="115"/>
      <c r="AZ386" s="115"/>
      <c r="BA386" s="115"/>
      <c r="BB386" s="115"/>
      <c r="BC386" s="115"/>
      <c r="BD386" s="115"/>
      <c r="BE386" s="115"/>
      <c r="BF386" s="115"/>
      <c r="BG386" s="115"/>
      <c r="BH386" s="115"/>
      <c r="BI386" s="115"/>
      <c r="BJ386" s="115"/>
      <c r="BK386" s="526"/>
      <c r="BL386" s="526"/>
      <c r="BM386" s="526"/>
      <c r="BN386" s="526"/>
      <c r="BO386" s="526"/>
      <c r="BP386" s="526"/>
      <c r="BQ386" s="526"/>
      <c r="BR386" s="526"/>
      <c r="BS386" s="526"/>
      <c r="BT386" s="526"/>
      <c r="BU386" s="526"/>
      <c r="BV386" s="526"/>
      <c r="BW386" s="526"/>
      <c r="BX386" s="526"/>
      <c r="BY386" s="526"/>
      <c r="BZ386" s="526"/>
      <c r="CA386" s="526"/>
      <c r="CB386" s="526"/>
      <c r="CC386" s="526"/>
      <c r="CD386" s="526"/>
      <c r="CE386" s="526"/>
      <c r="CF386" s="526"/>
      <c r="CG386" s="526"/>
      <c r="CH386" s="526"/>
      <c r="CI386" s="526"/>
      <c r="CJ386" s="526"/>
      <c r="CK386" s="526"/>
      <c r="CL386" s="526"/>
      <c r="CM386" s="526"/>
      <c r="CN386" s="526"/>
      <c r="CO386" s="526"/>
      <c r="CP386" s="15"/>
      <c r="CQ386" s="15"/>
      <c r="CR386" s="15"/>
      <c r="CS386" s="15"/>
      <c r="CT386" s="88"/>
      <c r="CU386" s="88"/>
      <c r="CV386" s="88"/>
      <c r="CW386" s="15"/>
      <c r="CX386" s="15"/>
      <c r="CY386" s="88"/>
      <c r="CZ386" s="88"/>
      <c r="DA386" s="88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88"/>
      <c r="EQ386" s="88"/>
      <c r="ER386" s="88"/>
      <c r="ES386" s="88"/>
      <c r="ET386" s="88"/>
      <c r="EU386" s="88"/>
      <c r="EV386" s="88"/>
      <c r="EW386" s="88"/>
      <c r="EX386" s="88"/>
      <c r="EY386" s="88"/>
      <c r="EZ386" s="88"/>
      <c r="FA386" s="88"/>
      <c r="FB386" s="15"/>
      <c r="FC386" s="15"/>
      <c r="FD386" s="15"/>
      <c r="FE386" s="15"/>
      <c r="FF386" s="15"/>
      <c r="FG386" s="15"/>
      <c r="FH386" s="15"/>
      <c r="FI386" s="15"/>
      <c r="FJ386" s="15"/>
    </row>
    <row r="387" spans="2:166" ht="15" customHeight="1" x14ac:dyDescent="0.25">
      <c r="B387" s="88"/>
      <c r="C387" s="88"/>
      <c r="D387" s="115"/>
      <c r="E387" s="115"/>
      <c r="F387" s="115"/>
      <c r="G387" s="115"/>
      <c r="H387" s="115"/>
      <c r="I387" s="523"/>
      <c r="J387" s="523"/>
      <c r="K387" s="115"/>
      <c r="L387" s="524"/>
      <c r="M387" s="524"/>
      <c r="N387" s="524"/>
      <c r="O387" s="524"/>
      <c r="P387" s="524"/>
      <c r="Q387" s="524"/>
      <c r="R387" s="524"/>
      <c r="S387" s="525"/>
      <c r="T387" s="526"/>
      <c r="U387" s="115"/>
      <c r="V387" s="526"/>
      <c r="W387" s="115"/>
      <c r="X387" s="115"/>
      <c r="Y387" s="115"/>
      <c r="Z387" s="527"/>
      <c r="AA387" s="527"/>
      <c r="AB387" s="15"/>
      <c r="AC387" s="88"/>
      <c r="AD387" s="115"/>
      <c r="AE387" s="115"/>
      <c r="AF387" s="115"/>
      <c r="AG387" s="115"/>
      <c r="AH387" s="115"/>
      <c r="AI387" s="115"/>
      <c r="AJ387" s="115"/>
      <c r="AK387" s="115"/>
      <c r="AL387" s="115"/>
      <c r="AM387" s="115"/>
      <c r="AN387" s="115"/>
      <c r="AO387" s="115"/>
      <c r="AP387" s="115"/>
      <c r="AQ387" s="115"/>
      <c r="AR387" s="115"/>
      <c r="AS387" s="115"/>
      <c r="AT387" s="115"/>
      <c r="AU387" s="115"/>
      <c r="AV387" s="115"/>
      <c r="AW387" s="115"/>
      <c r="AX387" s="115"/>
      <c r="AY387" s="115"/>
      <c r="AZ387" s="115"/>
      <c r="BA387" s="115"/>
      <c r="BB387" s="115"/>
      <c r="BC387" s="115"/>
      <c r="BD387" s="115"/>
      <c r="BE387" s="115"/>
      <c r="BF387" s="115"/>
      <c r="BG387" s="115"/>
      <c r="BH387" s="115"/>
      <c r="BI387" s="115"/>
      <c r="BJ387" s="115"/>
      <c r="BK387" s="526"/>
      <c r="BL387" s="526"/>
      <c r="BM387" s="526"/>
      <c r="BN387" s="526"/>
      <c r="BO387" s="526"/>
      <c r="BP387" s="526"/>
      <c r="BQ387" s="526"/>
      <c r="BR387" s="526"/>
      <c r="BS387" s="526"/>
      <c r="BT387" s="526"/>
      <c r="BU387" s="526"/>
      <c r="BV387" s="526"/>
      <c r="BW387" s="526"/>
      <c r="BX387" s="526"/>
      <c r="BY387" s="526"/>
      <c r="BZ387" s="526"/>
      <c r="CA387" s="526"/>
      <c r="CB387" s="526"/>
      <c r="CC387" s="526"/>
      <c r="CD387" s="526"/>
      <c r="CE387" s="526"/>
      <c r="CF387" s="526"/>
      <c r="CG387" s="526"/>
      <c r="CH387" s="526"/>
      <c r="CI387" s="526"/>
      <c r="CJ387" s="526"/>
      <c r="CK387" s="526"/>
      <c r="CL387" s="526"/>
      <c r="CM387" s="526"/>
      <c r="CN387" s="526"/>
      <c r="CO387" s="526"/>
      <c r="CP387" s="15"/>
      <c r="CQ387" s="15"/>
      <c r="CR387" s="15"/>
      <c r="CS387" s="15"/>
      <c r="CT387" s="88"/>
      <c r="CU387" s="88"/>
      <c r="CV387" s="88"/>
      <c r="CW387" s="15"/>
      <c r="CX387" s="15"/>
      <c r="CY387" s="88"/>
      <c r="CZ387" s="88"/>
      <c r="DA387" s="88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88"/>
      <c r="EQ387" s="88"/>
      <c r="ER387" s="88"/>
      <c r="ES387" s="88"/>
      <c r="ET387" s="88"/>
      <c r="EU387" s="88"/>
      <c r="EV387" s="88"/>
      <c r="EW387" s="88"/>
      <c r="EX387" s="88"/>
      <c r="EY387" s="88"/>
      <c r="EZ387" s="88"/>
      <c r="FA387" s="88"/>
      <c r="FB387" s="15"/>
      <c r="FC387" s="15"/>
      <c r="FD387" s="15"/>
      <c r="FE387" s="15"/>
      <c r="FF387" s="15"/>
      <c r="FG387" s="15"/>
      <c r="FH387" s="15"/>
      <c r="FI387" s="15"/>
      <c r="FJ387" s="15"/>
    </row>
    <row r="388" spans="2:166" ht="15" customHeight="1" x14ac:dyDescent="0.25">
      <c r="B388" s="88"/>
      <c r="C388" s="88"/>
      <c r="D388" s="115"/>
      <c r="E388" s="115"/>
      <c r="F388" s="115"/>
      <c r="G388" s="115"/>
      <c r="H388" s="115"/>
      <c r="I388" s="523"/>
      <c r="J388" s="523"/>
      <c r="K388" s="115"/>
      <c r="L388" s="524"/>
      <c r="M388" s="524"/>
      <c r="N388" s="524"/>
      <c r="O388" s="524"/>
      <c r="P388" s="524"/>
      <c r="Q388" s="524"/>
      <c r="R388" s="524"/>
      <c r="S388" s="525"/>
      <c r="T388" s="526"/>
      <c r="U388" s="115"/>
      <c r="V388" s="526"/>
      <c r="W388" s="115"/>
      <c r="X388" s="115"/>
      <c r="Y388" s="115"/>
      <c r="Z388" s="527"/>
      <c r="AA388" s="527"/>
      <c r="AB388" s="15"/>
      <c r="AC388" s="88"/>
      <c r="AD388" s="115"/>
      <c r="AE388" s="115"/>
      <c r="AF388" s="115"/>
      <c r="AG388" s="115"/>
      <c r="AH388" s="115"/>
      <c r="AI388" s="115"/>
      <c r="AJ388" s="115"/>
      <c r="AK388" s="115"/>
      <c r="AL388" s="115"/>
      <c r="AM388" s="115"/>
      <c r="AN388" s="115"/>
      <c r="AO388" s="115"/>
      <c r="AP388" s="115"/>
      <c r="AQ388" s="115"/>
      <c r="AR388" s="115"/>
      <c r="AS388" s="115"/>
      <c r="AT388" s="115"/>
      <c r="AU388" s="115"/>
      <c r="AV388" s="115"/>
      <c r="AW388" s="115"/>
      <c r="AX388" s="115"/>
      <c r="AY388" s="115"/>
      <c r="AZ388" s="115"/>
      <c r="BA388" s="115"/>
      <c r="BB388" s="115"/>
      <c r="BC388" s="115"/>
      <c r="BD388" s="115"/>
      <c r="BE388" s="115"/>
      <c r="BF388" s="115"/>
      <c r="BG388" s="115"/>
      <c r="BH388" s="115"/>
      <c r="BI388" s="115"/>
      <c r="BJ388" s="115"/>
      <c r="BK388" s="526"/>
      <c r="BL388" s="526"/>
      <c r="BM388" s="526"/>
      <c r="BN388" s="526"/>
      <c r="BO388" s="526"/>
      <c r="BP388" s="526"/>
      <c r="BQ388" s="526"/>
      <c r="BR388" s="526"/>
      <c r="BS388" s="526"/>
      <c r="BT388" s="526"/>
      <c r="BU388" s="526"/>
      <c r="BV388" s="526"/>
      <c r="BW388" s="526"/>
      <c r="BX388" s="526"/>
      <c r="BY388" s="526"/>
      <c r="BZ388" s="526"/>
      <c r="CA388" s="526"/>
      <c r="CB388" s="526"/>
      <c r="CC388" s="526"/>
      <c r="CD388" s="526"/>
      <c r="CE388" s="526"/>
      <c r="CF388" s="526"/>
      <c r="CG388" s="526"/>
      <c r="CH388" s="526"/>
      <c r="CI388" s="526"/>
      <c r="CJ388" s="526"/>
      <c r="CK388" s="526"/>
      <c r="CL388" s="526"/>
      <c r="CM388" s="526"/>
      <c r="CN388" s="526"/>
      <c r="CO388" s="526"/>
      <c r="CP388" s="15"/>
      <c r="CQ388" s="15"/>
      <c r="CR388" s="15"/>
      <c r="CS388" s="15"/>
      <c r="CT388" s="88"/>
      <c r="CU388" s="88"/>
      <c r="CV388" s="88"/>
      <c r="CW388" s="15"/>
      <c r="CX388" s="15"/>
      <c r="CY388" s="88"/>
      <c r="CZ388" s="88"/>
      <c r="DA388" s="88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88"/>
      <c r="EQ388" s="88"/>
      <c r="ER388" s="88"/>
      <c r="ES388" s="88"/>
      <c r="ET388" s="88"/>
      <c r="EU388" s="88"/>
      <c r="EV388" s="88"/>
      <c r="EW388" s="88"/>
      <c r="EX388" s="88"/>
      <c r="EY388" s="88"/>
      <c r="EZ388" s="88"/>
      <c r="FA388" s="88"/>
      <c r="FB388" s="15"/>
      <c r="FC388" s="15"/>
      <c r="FD388" s="15"/>
      <c r="FE388" s="15"/>
      <c r="FF388" s="15"/>
      <c r="FG388" s="15"/>
      <c r="FH388" s="15"/>
      <c r="FI388" s="15"/>
      <c r="FJ388" s="15"/>
    </row>
    <row r="389" spans="2:166" ht="15" customHeight="1" x14ac:dyDescent="0.25">
      <c r="B389" s="88"/>
      <c r="C389" s="88"/>
      <c r="D389" s="115"/>
      <c r="E389" s="115"/>
      <c r="F389" s="115"/>
      <c r="G389" s="115"/>
      <c r="H389" s="115"/>
      <c r="I389" s="523"/>
      <c r="J389" s="523"/>
      <c r="K389" s="115"/>
      <c r="L389" s="524"/>
      <c r="M389" s="524"/>
      <c r="N389" s="524"/>
      <c r="O389" s="524"/>
      <c r="P389" s="524"/>
      <c r="Q389" s="524"/>
      <c r="R389" s="524"/>
      <c r="S389" s="525"/>
      <c r="T389" s="526"/>
      <c r="U389" s="115"/>
      <c r="V389" s="526"/>
      <c r="W389" s="115"/>
      <c r="X389" s="115"/>
      <c r="Y389" s="115"/>
      <c r="Z389" s="527"/>
      <c r="AA389" s="527"/>
      <c r="AB389" s="15"/>
      <c r="AC389" s="88"/>
      <c r="AD389" s="115"/>
      <c r="AE389" s="115"/>
      <c r="AF389" s="115"/>
      <c r="AG389" s="115"/>
      <c r="AH389" s="115"/>
      <c r="AI389" s="115"/>
      <c r="AJ389" s="115"/>
      <c r="AK389" s="115"/>
      <c r="AL389" s="115"/>
      <c r="AM389" s="115"/>
      <c r="AN389" s="115"/>
      <c r="AO389" s="115"/>
      <c r="AP389" s="115"/>
      <c r="AQ389" s="115"/>
      <c r="AR389" s="115"/>
      <c r="AS389" s="115"/>
      <c r="AT389" s="115"/>
      <c r="AU389" s="115"/>
      <c r="AV389" s="115"/>
      <c r="AW389" s="115"/>
      <c r="AX389" s="115"/>
      <c r="AY389" s="115"/>
      <c r="AZ389" s="115"/>
      <c r="BA389" s="115"/>
      <c r="BB389" s="115"/>
      <c r="BC389" s="115"/>
      <c r="BD389" s="115"/>
      <c r="BE389" s="115"/>
      <c r="BF389" s="115"/>
      <c r="BG389" s="115"/>
      <c r="BH389" s="115"/>
      <c r="BI389" s="115"/>
      <c r="BJ389" s="115"/>
      <c r="BK389" s="526"/>
      <c r="BL389" s="526"/>
      <c r="BM389" s="526"/>
      <c r="BN389" s="526"/>
      <c r="BO389" s="526"/>
      <c r="BP389" s="526"/>
      <c r="BQ389" s="526"/>
      <c r="BR389" s="526"/>
      <c r="BS389" s="526"/>
      <c r="BT389" s="526"/>
      <c r="BU389" s="526"/>
      <c r="BV389" s="526"/>
      <c r="BW389" s="526"/>
      <c r="BX389" s="526"/>
      <c r="BY389" s="526"/>
      <c r="BZ389" s="526"/>
      <c r="CA389" s="526"/>
      <c r="CB389" s="526"/>
      <c r="CC389" s="526"/>
      <c r="CD389" s="526"/>
      <c r="CE389" s="526"/>
      <c r="CF389" s="526"/>
      <c r="CG389" s="526"/>
      <c r="CH389" s="526"/>
      <c r="CI389" s="526"/>
      <c r="CJ389" s="526"/>
      <c r="CK389" s="526"/>
      <c r="CL389" s="526"/>
      <c r="CM389" s="526"/>
      <c r="CN389" s="526"/>
      <c r="CO389" s="526"/>
      <c r="CP389" s="15"/>
      <c r="CQ389" s="15"/>
      <c r="CR389" s="15"/>
      <c r="CS389" s="15"/>
      <c r="CT389" s="88"/>
      <c r="CU389" s="88"/>
      <c r="CV389" s="88"/>
      <c r="CW389" s="15"/>
      <c r="CX389" s="15"/>
      <c r="CY389" s="88"/>
      <c r="CZ389" s="88"/>
      <c r="DA389" s="88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88"/>
      <c r="EQ389" s="88"/>
      <c r="ER389" s="88"/>
      <c r="ES389" s="88"/>
      <c r="ET389" s="88"/>
      <c r="EU389" s="88"/>
      <c r="EV389" s="88"/>
      <c r="EW389" s="88"/>
      <c r="EX389" s="88"/>
      <c r="EY389" s="88"/>
      <c r="EZ389" s="88"/>
      <c r="FA389" s="88"/>
      <c r="FB389" s="15"/>
      <c r="FC389" s="15"/>
      <c r="FD389" s="15"/>
      <c r="FE389" s="15"/>
      <c r="FF389" s="15"/>
      <c r="FG389" s="15"/>
      <c r="FH389" s="15"/>
      <c r="FI389" s="15"/>
      <c r="FJ389" s="15"/>
    </row>
    <row r="390" spans="2:166" ht="15" customHeight="1" x14ac:dyDescent="0.25">
      <c r="B390" s="88"/>
      <c r="C390" s="88"/>
      <c r="D390" s="115"/>
      <c r="E390" s="115"/>
      <c r="F390" s="115"/>
      <c r="G390" s="115"/>
      <c r="H390" s="115"/>
      <c r="I390" s="523"/>
      <c r="J390" s="523"/>
      <c r="K390" s="115"/>
      <c r="L390" s="524"/>
      <c r="M390" s="524"/>
      <c r="N390" s="524"/>
      <c r="O390" s="524"/>
      <c r="P390" s="524"/>
      <c r="Q390" s="524"/>
      <c r="R390" s="524"/>
      <c r="S390" s="525"/>
      <c r="T390" s="526"/>
      <c r="U390" s="115"/>
      <c r="V390" s="526"/>
      <c r="W390" s="115"/>
      <c r="X390" s="115"/>
      <c r="Y390" s="115"/>
      <c r="Z390" s="527"/>
      <c r="AA390" s="527"/>
      <c r="AB390" s="15"/>
      <c r="AC390" s="88"/>
      <c r="AD390" s="115"/>
      <c r="AE390" s="115"/>
      <c r="AF390" s="115"/>
      <c r="AG390" s="115"/>
      <c r="AH390" s="115"/>
      <c r="AI390" s="115"/>
      <c r="AJ390" s="115"/>
      <c r="AK390" s="115"/>
      <c r="AL390" s="115"/>
      <c r="AM390" s="115"/>
      <c r="AN390" s="115"/>
      <c r="AO390" s="115"/>
      <c r="AP390" s="115"/>
      <c r="AQ390" s="115"/>
      <c r="AR390" s="115"/>
      <c r="AS390" s="115"/>
      <c r="AT390" s="115"/>
      <c r="AU390" s="115"/>
      <c r="AV390" s="115"/>
      <c r="AW390" s="115"/>
      <c r="AX390" s="115"/>
      <c r="AY390" s="115"/>
      <c r="AZ390" s="115"/>
      <c r="BA390" s="115"/>
      <c r="BB390" s="115"/>
      <c r="BC390" s="115"/>
      <c r="BD390" s="115"/>
      <c r="BE390" s="115"/>
      <c r="BF390" s="115"/>
      <c r="BG390" s="115"/>
      <c r="BH390" s="115"/>
      <c r="BI390" s="115"/>
      <c r="BJ390" s="115"/>
      <c r="BK390" s="526"/>
      <c r="BL390" s="526"/>
      <c r="BM390" s="526"/>
      <c r="BN390" s="526"/>
      <c r="BO390" s="526"/>
      <c r="BP390" s="526"/>
      <c r="BQ390" s="526"/>
      <c r="BR390" s="526"/>
      <c r="BS390" s="526"/>
      <c r="BT390" s="526"/>
      <c r="BU390" s="526"/>
      <c r="BV390" s="526"/>
      <c r="BW390" s="526"/>
      <c r="BX390" s="526"/>
      <c r="BY390" s="526"/>
      <c r="BZ390" s="526"/>
      <c r="CA390" s="526"/>
      <c r="CB390" s="526"/>
      <c r="CC390" s="526"/>
      <c r="CD390" s="526"/>
      <c r="CE390" s="526"/>
      <c r="CF390" s="526"/>
      <c r="CG390" s="526"/>
      <c r="CH390" s="526"/>
      <c r="CI390" s="526"/>
      <c r="CJ390" s="526"/>
      <c r="CK390" s="526"/>
      <c r="CL390" s="526"/>
      <c r="CM390" s="526"/>
      <c r="CN390" s="526"/>
      <c r="CO390" s="526"/>
      <c r="CP390" s="15"/>
      <c r="CQ390" s="15"/>
      <c r="CR390" s="15"/>
      <c r="CS390" s="15"/>
      <c r="CT390" s="88"/>
      <c r="CU390" s="88"/>
      <c r="CV390" s="88"/>
      <c r="CW390" s="15"/>
      <c r="CX390" s="15"/>
      <c r="CY390" s="88"/>
      <c r="CZ390" s="88"/>
      <c r="DA390" s="88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88"/>
      <c r="EQ390" s="88"/>
      <c r="ER390" s="88"/>
      <c r="ES390" s="88"/>
      <c r="ET390" s="88"/>
      <c r="EU390" s="88"/>
      <c r="EV390" s="88"/>
      <c r="EW390" s="88"/>
      <c r="EX390" s="88"/>
      <c r="EY390" s="88"/>
      <c r="EZ390" s="88"/>
      <c r="FA390" s="88"/>
      <c r="FB390" s="15"/>
      <c r="FC390" s="15"/>
      <c r="FD390" s="15"/>
      <c r="FE390" s="15"/>
      <c r="FF390" s="15"/>
      <c r="FG390" s="15"/>
      <c r="FH390" s="15"/>
      <c r="FI390" s="15"/>
      <c r="FJ390" s="15"/>
    </row>
    <row r="391" spans="2:166" ht="15" customHeight="1" x14ac:dyDescent="0.25">
      <c r="B391" s="88"/>
      <c r="C391" s="88"/>
      <c r="D391" s="115"/>
      <c r="E391" s="115"/>
      <c r="F391" s="115"/>
      <c r="G391" s="115"/>
      <c r="H391" s="115"/>
      <c r="I391" s="523"/>
      <c r="J391" s="523"/>
      <c r="K391" s="115"/>
      <c r="L391" s="524"/>
      <c r="M391" s="524"/>
      <c r="N391" s="524"/>
      <c r="O391" s="524"/>
      <c r="P391" s="524"/>
      <c r="Q391" s="524"/>
      <c r="R391" s="524"/>
      <c r="S391" s="525"/>
      <c r="T391" s="526"/>
      <c r="U391" s="115"/>
      <c r="V391" s="526"/>
      <c r="W391" s="115"/>
      <c r="X391" s="115"/>
      <c r="Y391" s="115"/>
      <c r="Z391" s="527"/>
      <c r="AA391" s="527"/>
      <c r="AB391" s="15"/>
      <c r="AC391" s="88"/>
      <c r="AD391" s="115"/>
      <c r="AE391" s="115"/>
      <c r="AF391" s="115"/>
      <c r="AG391" s="115"/>
      <c r="AH391" s="115"/>
      <c r="AI391" s="115"/>
      <c r="AJ391" s="115"/>
      <c r="AK391" s="115"/>
      <c r="AL391" s="115"/>
      <c r="AM391" s="115"/>
      <c r="AN391" s="115"/>
      <c r="AO391" s="115"/>
      <c r="AP391" s="115"/>
      <c r="AQ391" s="115"/>
      <c r="AR391" s="115"/>
      <c r="AS391" s="115"/>
      <c r="AT391" s="115"/>
      <c r="AU391" s="115"/>
      <c r="AV391" s="115"/>
      <c r="AW391" s="115"/>
      <c r="AX391" s="115"/>
      <c r="AY391" s="115"/>
      <c r="AZ391" s="115"/>
      <c r="BA391" s="115"/>
      <c r="BB391" s="115"/>
      <c r="BC391" s="115"/>
      <c r="BD391" s="115"/>
      <c r="BE391" s="115"/>
      <c r="BF391" s="115"/>
      <c r="BG391" s="115"/>
      <c r="BH391" s="115"/>
      <c r="BI391" s="115"/>
      <c r="BJ391" s="115"/>
      <c r="BK391" s="526"/>
      <c r="BL391" s="526"/>
      <c r="BM391" s="526"/>
      <c r="BN391" s="526"/>
      <c r="BO391" s="526"/>
      <c r="BP391" s="526"/>
      <c r="BQ391" s="526"/>
      <c r="BR391" s="526"/>
      <c r="BS391" s="526"/>
      <c r="BT391" s="526"/>
      <c r="BU391" s="526"/>
      <c r="BV391" s="526"/>
      <c r="BW391" s="526"/>
      <c r="BX391" s="526"/>
      <c r="BY391" s="526"/>
      <c r="BZ391" s="526"/>
      <c r="CA391" s="526"/>
      <c r="CB391" s="526"/>
      <c r="CC391" s="526"/>
      <c r="CD391" s="526"/>
      <c r="CE391" s="526"/>
      <c r="CF391" s="526"/>
      <c r="CG391" s="526"/>
      <c r="CH391" s="526"/>
      <c r="CI391" s="526"/>
      <c r="CJ391" s="526"/>
      <c r="CK391" s="526"/>
      <c r="CL391" s="526"/>
      <c r="CM391" s="526"/>
      <c r="CN391" s="526"/>
      <c r="CO391" s="526"/>
      <c r="CP391" s="15"/>
      <c r="CQ391" s="15"/>
      <c r="CR391" s="15"/>
      <c r="CS391" s="15"/>
      <c r="CT391" s="88"/>
      <c r="CU391" s="88"/>
      <c r="CV391" s="88"/>
      <c r="CW391" s="15"/>
      <c r="CX391" s="15"/>
      <c r="CY391" s="88"/>
      <c r="CZ391" s="88"/>
      <c r="DA391" s="88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88"/>
      <c r="EQ391" s="88"/>
      <c r="ER391" s="88"/>
      <c r="ES391" s="88"/>
      <c r="ET391" s="88"/>
      <c r="EU391" s="88"/>
      <c r="EV391" s="88"/>
      <c r="EW391" s="88"/>
      <c r="EX391" s="88"/>
      <c r="EY391" s="88"/>
      <c r="EZ391" s="88"/>
      <c r="FA391" s="88"/>
      <c r="FB391" s="15"/>
      <c r="FC391" s="15"/>
      <c r="FD391" s="15"/>
      <c r="FE391" s="15"/>
      <c r="FF391" s="15"/>
      <c r="FG391" s="15"/>
      <c r="FH391" s="15"/>
      <c r="FI391" s="15"/>
      <c r="FJ391" s="15"/>
    </row>
    <row r="392" spans="2:166" ht="15" customHeight="1" x14ac:dyDescent="0.25">
      <c r="B392" s="88"/>
      <c r="C392" s="88"/>
      <c r="D392" s="115"/>
      <c r="E392" s="115"/>
      <c r="F392" s="115"/>
      <c r="G392" s="115"/>
      <c r="H392" s="115"/>
      <c r="I392" s="523"/>
      <c r="J392" s="523"/>
      <c r="K392" s="115"/>
      <c r="L392" s="524"/>
      <c r="M392" s="524"/>
      <c r="N392" s="524"/>
      <c r="O392" s="524"/>
      <c r="P392" s="524"/>
      <c r="Q392" s="524"/>
      <c r="R392" s="524"/>
      <c r="S392" s="525"/>
      <c r="T392" s="526"/>
      <c r="U392" s="115"/>
      <c r="V392" s="526"/>
      <c r="W392" s="115"/>
      <c r="X392" s="115"/>
      <c r="Y392" s="115"/>
      <c r="Z392" s="527"/>
      <c r="AA392" s="527"/>
      <c r="AB392" s="15"/>
      <c r="AC392" s="88"/>
      <c r="AD392" s="115"/>
      <c r="AE392" s="115"/>
      <c r="AF392" s="115"/>
      <c r="AG392" s="115"/>
      <c r="AH392" s="115"/>
      <c r="AI392" s="115"/>
      <c r="AJ392" s="115"/>
      <c r="AK392" s="115"/>
      <c r="AL392" s="115"/>
      <c r="AM392" s="115"/>
      <c r="AN392" s="115"/>
      <c r="AO392" s="115"/>
      <c r="AP392" s="115"/>
      <c r="AQ392" s="115"/>
      <c r="AR392" s="115"/>
      <c r="AS392" s="115"/>
      <c r="AT392" s="115"/>
      <c r="AU392" s="115"/>
      <c r="AV392" s="115"/>
      <c r="AW392" s="115"/>
      <c r="AX392" s="115"/>
      <c r="AY392" s="115"/>
      <c r="AZ392" s="115"/>
      <c r="BA392" s="115"/>
      <c r="BB392" s="115"/>
      <c r="BC392" s="115"/>
      <c r="BD392" s="115"/>
      <c r="BE392" s="115"/>
      <c r="BF392" s="115"/>
      <c r="BG392" s="115"/>
      <c r="BH392" s="115"/>
      <c r="BI392" s="115"/>
      <c r="BJ392" s="115"/>
      <c r="BK392" s="526"/>
      <c r="BL392" s="526"/>
      <c r="BM392" s="526"/>
      <c r="BN392" s="526"/>
      <c r="BO392" s="526"/>
      <c r="BP392" s="526"/>
      <c r="BQ392" s="526"/>
      <c r="BR392" s="526"/>
      <c r="BS392" s="526"/>
      <c r="BT392" s="526"/>
      <c r="BU392" s="526"/>
      <c r="BV392" s="526"/>
      <c r="BW392" s="526"/>
      <c r="BX392" s="526"/>
      <c r="BY392" s="526"/>
      <c r="BZ392" s="526"/>
      <c r="CA392" s="526"/>
      <c r="CB392" s="526"/>
      <c r="CC392" s="526"/>
      <c r="CD392" s="526"/>
      <c r="CE392" s="526"/>
      <c r="CF392" s="526"/>
      <c r="CG392" s="526"/>
      <c r="CH392" s="526"/>
      <c r="CI392" s="526"/>
      <c r="CJ392" s="526"/>
      <c r="CK392" s="526"/>
      <c r="CL392" s="526"/>
      <c r="CM392" s="526"/>
      <c r="CN392" s="526"/>
      <c r="CO392" s="526"/>
      <c r="CP392" s="15"/>
      <c r="CQ392" s="15"/>
      <c r="CR392" s="15"/>
      <c r="CS392" s="15"/>
      <c r="CT392" s="88"/>
      <c r="CU392" s="88"/>
      <c r="CV392" s="88"/>
      <c r="CW392" s="15"/>
      <c r="CX392" s="15"/>
      <c r="CY392" s="88"/>
      <c r="CZ392" s="88"/>
      <c r="DA392" s="88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88"/>
      <c r="EQ392" s="88"/>
      <c r="ER392" s="88"/>
      <c r="ES392" s="88"/>
      <c r="ET392" s="88"/>
      <c r="EU392" s="88"/>
      <c r="EV392" s="88"/>
      <c r="EW392" s="88"/>
      <c r="EX392" s="88"/>
      <c r="EY392" s="88"/>
      <c r="EZ392" s="88"/>
      <c r="FA392" s="88"/>
      <c r="FB392" s="15"/>
      <c r="FC392" s="15"/>
      <c r="FD392" s="15"/>
      <c r="FE392" s="15"/>
      <c r="FF392" s="15"/>
      <c r="FG392" s="15"/>
      <c r="FH392" s="15"/>
      <c r="FI392" s="15"/>
      <c r="FJ392" s="15"/>
    </row>
    <row r="393" spans="2:166" ht="15" customHeight="1" x14ac:dyDescent="0.25">
      <c r="B393" s="88"/>
      <c r="C393" s="88"/>
      <c r="D393" s="115"/>
      <c r="E393" s="115"/>
      <c r="F393" s="115"/>
      <c r="G393" s="115"/>
      <c r="H393" s="115"/>
      <c r="I393" s="523"/>
      <c r="J393" s="523"/>
      <c r="K393" s="115"/>
      <c r="L393" s="524"/>
      <c r="M393" s="524"/>
      <c r="N393" s="524"/>
      <c r="O393" s="524"/>
      <c r="P393" s="524"/>
      <c r="Q393" s="524"/>
      <c r="R393" s="524"/>
      <c r="S393" s="525"/>
      <c r="T393" s="526"/>
      <c r="U393" s="115"/>
      <c r="V393" s="526"/>
      <c r="W393" s="115"/>
      <c r="X393" s="115"/>
      <c r="Y393" s="115"/>
      <c r="Z393" s="527"/>
      <c r="AA393" s="527"/>
      <c r="AB393" s="15"/>
      <c r="AC393" s="88"/>
      <c r="AD393" s="115"/>
      <c r="AE393" s="115"/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  <c r="AP393" s="115"/>
      <c r="AQ393" s="115"/>
      <c r="AR393" s="115"/>
      <c r="AS393" s="115"/>
      <c r="AT393" s="115"/>
      <c r="AU393" s="115"/>
      <c r="AV393" s="115"/>
      <c r="AW393" s="115"/>
      <c r="AX393" s="115"/>
      <c r="AY393" s="115"/>
      <c r="AZ393" s="115"/>
      <c r="BA393" s="115"/>
      <c r="BB393" s="115"/>
      <c r="BC393" s="115"/>
      <c r="BD393" s="115"/>
      <c r="BE393" s="115"/>
      <c r="BF393" s="115"/>
      <c r="BG393" s="115"/>
      <c r="BH393" s="115"/>
      <c r="BI393" s="115"/>
      <c r="BJ393" s="115"/>
      <c r="BK393" s="526"/>
      <c r="BL393" s="526"/>
      <c r="BM393" s="526"/>
      <c r="BN393" s="526"/>
      <c r="BO393" s="526"/>
      <c r="BP393" s="526"/>
      <c r="BQ393" s="526"/>
      <c r="BR393" s="526"/>
      <c r="BS393" s="526"/>
      <c r="BT393" s="526"/>
      <c r="BU393" s="526"/>
      <c r="BV393" s="526"/>
      <c r="BW393" s="526"/>
      <c r="BX393" s="526"/>
      <c r="BY393" s="526"/>
      <c r="BZ393" s="526"/>
      <c r="CA393" s="526"/>
      <c r="CB393" s="526"/>
      <c r="CC393" s="526"/>
      <c r="CD393" s="526"/>
      <c r="CE393" s="526"/>
      <c r="CF393" s="526"/>
      <c r="CG393" s="526"/>
      <c r="CH393" s="526"/>
      <c r="CI393" s="526"/>
      <c r="CJ393" s="526"/>
      <c r="CK393" s="526"/>
      <c r="CL393" s="526"/>
      <c r="CM393" s="526"/>
      <c r="CN393" s="526"/>
      <c r="CO393" s="526"/>
      <c r="CP393" s="15"/>
      <c r="CQ393" s="15"/>
      <c r="CR393" s="15"/>
      <c r="CS393" s="15"/>
      <c r="CT393" s="88"/>
      <c r="CU393" s="88"/>
      <c r="CV393" s="88"/>
      <c r="CW393" s="15"/>
      <c r="CX393" s="15"/>
      <c r="CY393" s="88"/>
      <c r="CZ393" s="88"/>
      <c r="DA393" s="88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88"/>
      <c r="EQ393" s="88"/>
      <c r="ER393" s="88"/>
      <c r="ES393" s="88"/>
      <c r="ET393" s="88"/>
      <c r="EU393" s="88"/>
      <c r="EV393" s="88"/>
      <c r="EW393" s="88"/>
      <c r="EX393" s="88"/>
      <c r="EY393" s="88"/>
      <c r="EZ393" s="88"/>
      <c r="FA393" s="88"/>
      <c r="FB393" s="15"/>
      <c r="FC393" s="15"/>
      <c r="FD393" s="15"/>
      <c r="FE393" s="15"/>
      <c r="FF393" s="15"/>
      <c r="FG393" s="15"/>
      <c r="FH393" s="15"/>
      <c r="FI393" s="15"/>
      <c r="FJ393" s="15"/>
    </row>
    <row r="394" spans="2:166" ht="15" customHeight="1" x14ac:dyDescent="0.25">
      <c r="B394" s="88"/>
      <c r="C394" s="88"/>
      <c r="D394" s="115"/>
      <c r="E394" s="115"/>
      <c r="F394" s="115"/>
      <c r="G394" s="115"/>
      <c r="H394" s="115"/>
      <c r="I394" s="523"/>
      <c r="J394" s="523"/>
      <c r="K394" s="115"/>
      <c r="L394" s="524"/>
      <c r="M394" s="524"/>
      <c r="N394" s="524"/>
      <c r="O394" s="524"/>
      <c r="P394" s="524"/>
      <c r="Q394" s="524"/>
      <c r="R394" s="524"/>
      <c r="S394" s="525"/>
      <c r="T394" s="526"/>
      <c r="U394" s="115"/>
      <c r="V394" s="526"/>
      <c r="W394" s="115"/>
      <c r="X394" s="115"/>
      <c r="Y394" s="115"/>
      <c r="Z394" s="527"/>
      <c r="AA394" s="527"/>
      <c r="AB394" s="15"/>
      <c r="AC394" s="88"/>
      <c r="AD394" s="115"/>
      <c r="AE394" s="115"/>
      <c r="AF394" s="115"/>
      <c r="AG394" s="115"/>
      <c r="AH394" s="115"/>
      <c r="AI394" s="115"/>
      <c r="AJ394" s="115"/>
      <c r="AK394" s="115"/>
      <c r="AL394" s="115"/>
      <c r="AM394" s="115"/>
      <c r="AN394" s="115"/>
      <c r="AO394" s="115"/>
      <c r="AP394" s="115"/>
      <c r="AQ394" s="115"/>
      <c r="AR394" s="115"/>
      <c r="AS394" s="115"/>
      <c r="AT394" s="115"/>
      <c r="AU394" s="115"/>
      <c r="AV394" s="115"/>
      <c r="AW394" s="115"/>
      <c r="AX394" s="115"/>
      <c r="AY394" s="115"/>
      <c r="AZ394" s="115"/>
      <c r="BA394" s="115"/>
      <c r="BB394" s="115"/>
      <c r="BC394" s="115"/>
      <c r="BD394" s="115"/>
      <c r="BE394" s="115"/>
      <c r="BF394" s="115"/>
      <c r="BG394" s="115"/>
      <c r="BH394" s="115"/>
      <c r="BI394" s="115"/>
      <c r="BJ394" s="115"/>
      <c r="BK394" s="526"/>
      <c r="BL394" s="526"/>
      <c r="BM394" s="526"/>
      <c r="BN394" s="526"/>
      <c r="BO394" s="526"/>
      <c r="BP394" s="526"/>
      <c r="BQ394" s="526"/>
      <c r="BR394" s="526"/>
      <c r="BS394" s="526"/>
      <c r="BT394" s="526"/>
      <c r="BU394" s="526"/>
      <c r="BV394" s="526"/>
      <c r="BW394" s="526"/>
      <c r="BX394" s="526"/>
      <c r="BY394" s="526"/>
      <c r="BZ394" s="526"/>
      <c r="CA394" s="526"/>
      <c r="CB394" s="526"/>
      <c r="CC394" s="526"/>
      <c r="CD394" s="526"/>
      <c r="CE394" s="526"/>
      <c r="CF394" s="526"/>
      <c r="CG394" s="526"/>
      <c r="CH394" s="526"/>
      <c r="CI394" s="526"/>
      <c r="CJ394" s="526"/>
      <c r="CK394" s="526"/>
      <c r="CL394" s="526"/>
      <c r="CM394" s="526"/>
      <c r="CN394" s="526"/>
      <c r="CO394" s="526"/>
      <c r="CP394" s="15"/>
      <c r="CQ394" s="15"/>
      <c r="CR394" s="15"/>
      <c r="CS394" s="15"/>
      <c r="CT394" s="88"/>
      <c r="CU394" s="88"/>
      <c r="CV394" s="88"/>
      <c r="CW394" s="15"/>
      <c r="CX394" s="15"/>
      <c r="CY394" s="88"/>
      <c r="CZ394" s="88"/>
      <c r="DA394" s="88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88"/>
      <c r="EQ394" s="88"/>
      <c r="ER394" s="88"/>
      <c r="ES394" s="88"/>
      <c r="ET394" s="88"/>
      <c r="EU394" s="88"/>
      <c r="EV394" s="88"/>
      <c r="EW394" s="88"/>
      <c r="EX394" s="88"/>
      <c r="EY394" s="88"/>
      <c r="EZ394" s="88"/>
      <c r="FA394" s="88"/>
      <c r="FB394" s="15"/>
      <c r="FC394" s="15"/>
      <c r="FD394" s="15"/>
      <c r="FE394" s="15"/>
      <c r="FF394" s="15"/>
      <c r="FG394" s="15"/>
      <c r="FH394" s="15"/>
      <c r="FI394" s="15"/>
      <c r="FJ394" s="15"/>
    </row>
    <row r="395" spans="2:166" ht="15" customHeight="1" x14ac:dyDescent="0.25">
      <c r="B395" s="88"/>
      <c r="C395" s="88"/>
      <c r="D395" s="115"/>
      <c r="E395" s="115"/>
      <c r="F395" s="115"/>
      <c r="G395" s="115"/>
      <c r="H395" s="115"/>
      <c r="I395" s="523"/>
      <c r="J395" s="523"/>
      <c r="K395" s="115"/>
      <c r="L395" s="524"/>
      <c r="M395" s="524"/>
      <c r="N395" s="524"/>
      <c r="O395" s="524"/>
      <c r="P395" s="524"/>
      <c r="Q395" s="524"/>
      <c r="R395" s="524"/>
      <c r="S395" s="525"/>
      <c r="T395" s="526"/>
      <c r="U395" s="115"/>
      <c r="V395" s="526"/>
      <c r="W395" s="115"/>
      <c r="X395" s="115"/>
      <c r="Y395" s="115"/>
      <c r="Z395" s="527"/>
      <c r="AA395" s="527"/>
      <c r="AB395" s="15"/>
      <c r="AC395" s="88"/>
      <c r="AD395" s="115"/>
      <c r="AE395" s="115"/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  <c r="AP395" s="115"/>
      <c r="AQ395" s="115"/>
      <c r="AR395" s="115"/>
      <c r="AS395" s="115"/>
      <c r="AT395" s="115"/>
      <c r="AU395" s="115"/>
      <c r="AV395" s="115"/>
      <c r="AW395" s="115"/>
      <c r="AX395" s="115"/>
      <c r="AY395" s="115"/>
      <c r="AZ395" s="115"/>
      <c r="BA395" s="115"/>
      <c r="BB395" s="115"/>
      <c r="BC395" s="115"/>
      <c r="BD395" s="115"/>
      <c r="BE395" s="115"/>
      <c r="BF395" s="115"/>
      <c r="BG395" s="115"/>
      <c r="BH395" s="115"/>
      <c r="BI395" s="115"/>
      <c r="BJ395" s="115"/>
      <c r="BK395" s="526"/>
      <c r="BL395" s="526"/>
      <c r="BM395" s="526"/>
      <c r="BN395" s="526"/>
      <c r="BO395" s="526"/>
      <c r="BP395" s="526"/>
      <c r="BQ395" s="526"/>
      <c r="BR395" s="526"/>
      <c r="BS395" s="526"/>
      <c r="BT395" s="526"/>
      <c r="BU395" s="526"/>
      <c r="BV395" s="526"/>
      <c r="BW395" s="526"/>
      <c r="BX395" s="526"/>
      <c r="BY395" s="526"/>
      <c r="BZ395" s="526"/>
      <c r="CA395" s="526"/>
      <c r="CB395" s="526"/>
      <c r="CC395" s="526"/>
      <c r="CD395" s="526"/>
      <c r="CE395" s="526"/>
      <c r="CF395" s="526"/>
      <c r="CG395" s="526"/>
      <c r="CH395" s="526"/>
      <c r="CI395" s="526"/>
      <c r="CJ395" s="526"/>
      <c r="CK395" s="526"/>
      <c r="CL395" s="526"/>
      <c r="CM395" s="526"/>
      <c r="CN395" s="526"/>
      <c r="CO395" s="526"/>
      <c r="CP395" s="15"/>
      <c r="CQ395" s="15"/>
      <c r="CR395" s="15"/>
      <c r="CS395" s="15"/>
      <c r="CT395" s="88"/>
      <c r="CU395" s="88"/>
      <c r="CV395" s="88"/>
      <c r="CW395" s="15"/>
      <c r="CX395" s="15"/>
      <c r="CY395" s="88"/>
      <c r="CZ395" s="88"/>
      <c r="DA395" s="88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88"/>
      <c r="EQ395" s="88"/>
      <c r="ER395" s="88"/>
      <c r="ES395" s="88"/>
      <c r="ET395" s="88"/>
      <c r="EU395" s="88"/>
      <c r="EV395" s="88"/>
      <c r="EW395" s="88"/>
      <c r="EX395" s="88"/>
      <c r="EY395" s="88"/>
      <c r="EZ395" s="88"/>
      <c r="FA395" s="88"/>
      <c r="FB395" s="15"/>
      <c r="FC395" s="15"/>
      <c r="FD395" s="15"/>
      <c r="FE395" s="15"/>
      <c r="FF395" s="15"/>
      <c r="FG395" s="15"/>
      <c r="FH395" s="15"/>
      <c r="FI395" s="15"/>
      <c r="FJ395" s="15"/>
    </row>
    <row r="396" spans="2:166" ht="15" customHeight="1" x14ac:dyDescent="0.25">
      <c r="B396" s="88"/>
      <c r="C396" s="88"/>
      <c r="D396" s="115"/>
      <c r="E396" s="115"/>
      <c r="F396" s="115"/>
      <c r="G396" s="115"/>
      <c r="H396" s="115"/>
      <c r="I396" s="523"/>
      <c r="J396" s="523"/>
      <c r="K396" s="115"/>
      <c r="L396" s="524"/>
      <c r="M396" s="524"/>
      <c r="N396" s="524"/>
      <c r="O396" s="524"/>
      <c r="P396" s="524"/>
      <c r="Q396" s="524"/>
      <c r="R396" s="524"/>
      <c r="S396" s="525"/>
      <c r="T396" s="526"/>
      <c r="U396" s="115"/>
      <c r="V396" s="526"/>
      <c r="W396" s="115"/>
      <c r="X396" s="115"/>
      <c r="Y396" s="115"/>
      <c r="Z396" s="527"/>
      <c r="AA396" s="527"/>
      <c r="AB396" s="15"/>
      <c r="AC396" s="88"/>
      <c r="AD396" s="115"/>
      <c r="AE396" s="115"/>
      <c r="AF396" s="115"/>
      <c r="AG396" s="115"/>
      <c r="AH396" s="115"/>
      <c r="AI396" s="115"/>
      <c r="AJ396" s="115"/>
      <c r="AK396" s="115"/>
      <c r="AL396" s="115"/>
      <c r="AM396" s="115"/>
      <c r="AN396" s="115"/>
      <c r="AO396" s="115"/>
      <c r="AP396" s="115"/>
      <c r="AQ396" s="115"/>
      <c r="AR396" s="115"/>
      <c r="AS396" s="115"/>
      <c r="AT396" s="115"/>
      <c r="AU396" s="115"/>
      <c r="AV396" s="115"/>
      <c r="AW396" s="115"/>
      <c r="AX396" s="115"/>
      <c r="AY396" s="115"/>
      <c r="AZ396" s="115"/>
      <c r="BA396" s="115"/>
      <c r="BB396" s="115"/>
      <c r="BC396" s="115"/>
      <c r="BD396" s="115"/>
      <c r="BE396" s="115"/>
      <c r="BF396" s="115"/>
      <c r="BG396" s="115"/>
      <c r="BH396" s="115"/>
      <c r="BI396" s="115"/>
      <c r="BJ396" s="115"/>
      <c r="BK396" s="526"/>
      <c r="BL396" s="526"/>
      <c r="BM396" s="526"/>
      <c r="BN396" s="526"/>
      <c r="BO396" s="526"/>
      <c r="BP396" s="526"/>
      <c r="BQ396" s="526"/>
      <c r="BR396" s="526"/>
      <c r="BS396" s="526"/>
      <c r="BT396" s="526"/>
      <c r="BU396" s="526"/>
      <c r="BV396" s="526"/>
      <c r="BW396" s="526"/>
      <c r="BX396" s="526"/>
      <c r="BY396" s="526"/>
      <c r="BZ396" s="526"/>
      <c r="CA396" s="526"/>
      <c r="CB396" s="526"/>
      <c r="CC396" s="526"/>
      <c r="CD396" s="526"/>
      <c r="CE396" s="526"/>
      <c r="CF396" s="526"/>
      <c r="CG396" s="526"/>
      <c r="CH396" s="526"/>
      <c r="CI396" s="526"/>
      <c r="CJ396" s="526"/>
      <c r="CK396" s="526"/>
      <c r="CL396" s="526"/>
      <c r="CM396" s="526"/>
      <c r="CN396" s="526"/>
      <c r="CO396" s="526"/>
      <c r="CP396" s="15"/>
      <c r="CQ396" s="15"/>
      <c r="CR396" s="15"/>
      <c r="CS396" s="15"/>
      <c r="CT396" s="88"/>
      <c r="CU396" s="88"/>
      <c r="CV396" s="88"/>
      <c r="CW396" s="15"/>
      <c r="CX396" s="15"/>
      <c r="CY396" s="88"/>
      <c r="CZ396" s="88"/>
      <c r="DA396" s="88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88"/>
      <c r="EQ396" s="88"/>
      <c r="ER396" s="88"/>
      <c r="ES396" s="88"/>
      <c r="ET396" s="88"/>
      <c r="EU396" s="88"/>
      <c r="EV396" s="88"/>
      <c r="EW396" s="88"/>
      <c r="EX396" s="88"/>
      <c r="EY396" s="88"/>
      <c r="EZ396" s="88"/>
      <c r="FA396" s="88"/>
      <c r="FB396" s="15"/>
      <c r="FC396" s="15"/>
      <c r="FD396" s="15"/>
      <c r="FE396" s="15"/>
      <c r="FF396" s="15"/>
      <c r="FG396" s="15"/>
      <c r="FH396" s="15"/>
      <c r="FI396" s="15"/>
      <c r="FJ396" s="15"/>
    </row>
    <row r="397" spans="2:166" ht="15" customHeight="1" x14ac:dyDescent="0.25">
      <c r="B397" s="88"/>
      <c r="C397" s="88"/>
      <c r="D397" s="115"/>
      <c r="E397" s="115"/>
      <c r="F397" s="115"/>
      <c r="G397" s="115"/>
      <c r="H397" s="115"/>
      <c r="I397" s="523"/>
      <c r="J397" s="523"/>
      <c r="K397" s="115"/>
      <c r="L397" s="524"/>
      <c r="M397" s="524"/>
      <c r="N397" s="524"/>
      <c r="O397" s="524"/>
      <c r="P397" s="524"/>
      <c r="Q397" s="524"/>
      <c r="R397" s="524"/>
      <c r="S397" s="525"/>
      <c r="T397" s="526"/>
      <c r="U397" s="115"/>
      <c r="V397" s="526"/>
      <c r="W397" s="115"/>
      <c r="X397" s="115"/>
      <c r="Y397" s="115"/>
      <c r="Z397" s="527"/>
      <c r="AA397" s="527"/>
      <c r="AB397" s="15"/>
      <c r="AC397" s="88"/>
      <c r="AD397" s="115"/>
      <c r="AE397" s="115"/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  <c r="AP397" s="115"/>
      <c r="AQ397" s="115"/>
      <c r="AR397" s="115"/>
      <c r="AS397" s="115"/>
      <c r="AT397" s="115"/>
      <c r="AU397" s="115"/>
      <c r="AV397" s="115"/>
      <c r="AW397" s="115"/>
      <c r="AX397" s="115"/>
      <c r="AY397" s="115"/>
      <c r="AZ397" s="115"/>
      <c r="BA397" s="115"/>
      <c r="BB397" s="115"/>
      <c r="BC397" s="115"/>
      <c r="BD397" s="115"/>
      <c r="BE397" s="115"/>
      <c r="BF397" s="115"/>
      <c r="BG397" s="115"/>
      <c r="BH397" s="115"/>
      <c r="BI397" s="115"/>
      <c r="BJ397" s="115"/>
      <c r="BK397" s="526"/>
      <c r="BL397" s="526"/>
      <c r="BM397" s="526"/>
      <c r="BN397" s="526"/>
      <c r="BO397" s="526"/>
      <c r="BP397" s="526"/>
      <c r="BQ397" s="526"/>
      <c r="BR397" s="526"/>
      <c r="BS397" s="526"/>
      <c r="BT397" s="526"/>
      <c r="BU397" s="526"/>
      <c r="BV397" s="526"/>
      <c r="BW397" s="526"/>
      <c r="BX397" s="526"/>
      <c r="BY397" s="526"/>
      <c r="BZ397" s="526"/>
      <c r="CA397" s="526"/>
      <c r="CB397" s="526"/>
      <c r="CC397" s="526"/>
      <c r="CD397" s="526"/>
      <c r="CE397" s="526"/>
      <c r="CF397" s="526"/>
      <c r="CG397" s="526"/>
      <c r="CH397" s="526"/>
      <c r="CI397" s="526"/>
      <c r="CJ397" s="526"/>
      <c r="CK397" s="526"/>
      <c r="CL397" s="526"/>
      <c r="CM397" s="526"/>
      <c r="CN397" s="526"/>
      <c r="CO397" s="526"/>
      <c r="CP397" s="15"/>
      <c r="CQ397" s="15"/>
      <c r="CR397" s="15"/>
      <c r="CS397" s="15"/>
      <c r="CT397" s="88"/>
      <c r="CU397" s="88"/>
      <c r="CV397" s="88"/>
      <c r="CW397" s="15"/>
      <c r="CX397" s="15"/>
      <c r="CY397" s="88"/>
      <c r="CZ397" s="88"/>
      <c r="DA397" s="88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88"/>
      <c r="EQ397" s="88"/>
      <c r="ER397" s="88"/>
      <c r="ES397" s="88"/>
      <c r="ET397" s="88"/>
      <c r="EU397" s="88"/>
      <c r="EV397" s="88"/>
      <c r="EW397" s="88"/>
      <c r="EX397" s="88"/>
      <c r="EY397" s="88"/>
      <c r="EZ397" s="88"/>
      <c r="FA397" s="88"/>
      <c r="FB397" s="15"/>
      <c r="FC397" s="15"/>
      <c r="FD397" s="15"/>
      <c r="FE397" s="15"/>
      <c r="FF397" s="15"/>
      <c r="FG397" s="15"/>
      <c r="FH397" s="15"/>
      <c r="FI397" s="15"/>
      <c r="FJ397" s="15"/>
    </row>
    <row r="398" spans="2:166" ht="15" customHeight="1" x14ac:dyDescent="0.25">
      <c r="B398" s="88"/>
      <c r="C398" s="88"/>
      <c r="D398" s="115"/>
      <c r="E398" s="115"/>
      <c r="F398" s="115"/>
      <c r="G398" s="115"/>
      <c r="H398" s="115"/>
      <c r="I398" s="523"/>
      <c r="J398" s="523"/>
      <c r="K398" s="115"/>
      <c r="L398" s="524"/>
      <c r="M398" s="524"/>
      <c r="N398" s="524"/>
      <c r="O398" s="524"/>
      <c r="P398" s="524"/>
      <c r="Q398" s="524"/>
      <c r="R398" s="524"/>
      <c r="S398" s="525"/>
      <c r="T398" s="526"/>
      <c r="U398" s="115"/>
      <c r="V398" s="526"/>
      <c r="W398" s="115"/>
      <c r="X398" s="115"/>
      <c r="Y398" s="115"/>
      <c r="Z398" s="527"/>
      <c r="AA398" s="527"/>
      <c r="AB398" s="15"/>
      <c r="AC398" s="88"/>
      <c r="AD398" s="115"/>
      <c r="AE398" s="115"/>
      <c r="AF398" s="115"/>
      <c r="AG398" s="115"/>
      <c r="AH398" s="115"/>
      <c r="AI398" s="115"/>
      <c r="AJ398" s="115"/>
      <c r="AK398" s="115"/>
      <c r="AL398" s="115"/>
      <c r="AM398" s="115"/>
      <c r="AN398" s="115"/>
      <c r="AO398" s="115"/>
      <c r="AP398" s="115"/>
      <c r="AQ398" s="115"/>
      <c r="AR398" s="115"/>
      <c r="AS398" s="115"/>
      <c r="AT398" s="115"/>
      <c r="AU398" s="115"/>
      <c r="AV398" s="115"/>
      <c r="AW398" s="115"/>
      <c r="AX398" s="115"/>
      <c r="AY398" s="115"/>
      <c r="AZ398" s="115"/>
      <c r="BA398" s="115"/>
      <c r="BB398" s="115"/>
      <c r="BC398" s="115"/>
      <c r="BD398" s="115"/>
      <c r="BE398" s="115"/>
      <c r="BF398" s="115"/>
      <c r="BG398" s="115"/>
      <c r="BH398" s="115"/>
      <c r="BI398" s="115"/>
      <c r="BJ398" s="115"/>
      <c r="BK398" s="526"/>
      <c r="BL398" s="526"/>
      <c r="BM398" s="526"/>
      <c r="BN398" s="526"/>
      <c r="BO398" s="526"/>
      <c r="BP398" s="526"/>
      <c r="BQ398" s="526"/>
      <c r="BR398" s="526"/>
      <c r="BS398" s="526"/>
      <c r="BT398" s="526"/>
      <c r="BU398" s="526"/>
      <c r="BV398" s="526"/>
      <c r="BW398" s="526"/>
      <c r="BX398" s="526"/>
      <c r="BY398" s="526"/>
      <c r="BZ398" s="526"/>
      <c r="CA398" s="526"/>
      <c r="CB398" s="526"/>
      <c r="CC398" s="526"/>
      <c r="CD398" s="526"/>
      <c r="CE398" s="526"/>
      <c r="CF398" s="526"/>
      <c r="CG398" s="526"/>
      <c r="CH398" s="526"/>
      <c r="CI398" s="526"/>
      <c r="CJ398" s="526"/>
      <c r="CK398" s="526"/>
      <c r="CL398" s="526"/>
      <c r="CM398" s="526"/>
      <c r="CN398" s="526"/>
      <c r="CO398" s="526"/>
      <c r="CP398" s="15"/>
      <c r="CQ398" s="15"/>
      <c r="CR398" s="15"/>
      <c r="CS398" s="15"/>
      <c r="CT398" s="88"/>
      <c r="CU398" s="88"/>
      <c r="CV398" s="88"/>
      <c r="CW398" s="15"/>
      <c r="CX398" s="15"/>
      <c r="CY398" s="88"/>
      <c r="CZ398" s="88"/>
      <c r="DA398" s="88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88"/>
      <c r="EQ398" s="88"/>
      <c r="ER398" s="88"/>
      <c r="ES398" s="88"/>
      <c r="ET398" s="88"/>
      <c r="EU398" s="88"/>
      <c r="EV398" s="88"/>
      <c r="EW398" s="88"/>
      <c r="EX398" s="88"/>
      <c r="EY398" s="88"/>
      <c r="EZ398" s="88"/>
      <c r="FA398" s="88"/>
      <c r="FB398" s="15"/>
      <c r="FC398" s="15"/>
      <c r="FD398" s="15"/>
      <c r="FE398" s="15"/>
      <c r="FF398" s="15"/>
      <c r="FG398" s="15"/>
      <c r="FH398" s="15"/>
      <c r="FI398" s="15"/>
      <c r="FJ398" s="15"/>
    </row>
    <row r="399" spans="2:166" ht="15" customHeight="1" x14ac:dyDescent="0.25">
      <c r="B399" s="88"/>
      <c r="C399" s="88"/>
      <c r="D399" s="115"/>
      <c r="E399" s="115"/>
      <c r="F399" s="115"/>
      <c r="G399" s="115"/>
      <c r="H399" s="115"/>
      <c r="I399" s="523"/>
      <c r="J399" s="523"/>
      <c r="K399" s="115"/>
      <c r="L399" s="524"/>
      <c r="M399" s="524"/>
      <c r="N399" s="524"/>
      <c r="O399" s="524"/>
      <c r="P399" s="524"/>
      <c r="Q399" s="524"/>
      <c r="R399" s="524"/>
      <c r="S399" s="525"/>
      <c r="T399" s="526"/>
      <c r="U399" s="115"/>
      <c r="V399" s="526"/>
      <c r="W399" s="115"/>
      <c r="X399" s="115"/>
      <c r="Y399" s="115"/>
      <c r="Z399" s="527"/>
      <c r="AA399" s="527"/>
      <c r="AB399" s="15"/>
      <c r="AC399" s="88"/>
      <c r="AD399" s="115"/>
      <c r="AE399" s="115"/>
      <c r="AF399" s="115"/>
      <c r="AG399" s="115"/>
      <c r="AH399" s="115"/>
      <c r="AI399" s="115"/>
      <c r="AJ399" s="115"/>
      <c r="AK399" s="115"/>
      <c r="AL399" s="115"/>
      <c r="AM399" s="115"/>
      <c r="AN399" s="115"/>
      <c r="AO399" s="115"/>
      <c r="AP399" s="115"/>
      <c r="AQ399" s="115"/>
      <c r="AR399" s="115"/>
      <c r="AS399" s="115"/>
      <c r="AT399" s="115"/>
      <c r="AU399" s="115"/>
      <c r="AV399" s="115"/>
      <c r="AW399" s="115"/>
      <c r="AX399" s="115"/>
      <c r="AY399" s="115"/>
      <c r="AZ399" s="115"/>
      <c r="BA399" s="115"/>
      <c r="BB399" s="115"/>
      <c r="BC399" s="115"/>
      <c r="BD399" s="115"/>
      <c r="BE399" s="115"/>
      <c r="BF399" s="115"/>
      <c r="BG399" s="115"/>
      <c r="BH399" s="115"/>
      <c r="BI399" s="115"/>
      <c r="BJ399" s="115"/>
      <c r="BK399" s="526"/>
      <c r="BL399" s="526"/>
      <c r="BM399" s="526"/>
      <c r="BN399" s="526"/>
      <c r="BO399" s="526"/>
      <c r="BP399" s="526"/>
      <c r="BQ399" s="526"/>
      <c r="BR399" s="526"/>
      <c r="BS399" s="526"/>
      <c r="BT399" s="526"/>
      <c r="BU399" s="526"/>
      <c r="BV399" s="526"/>
      <c r="BW399" s="526"/>
      <c r="BX399" s="526"/>
      <c r="BY399" s="526"/>
      <c r="BZ399" s="526"/>
      <c r="CA399" s="526"/>
      <c r="CB399" s="526"/>
      <c r="CC399" s="526"/>
      <c r="CD399" s="526"/>
      <c r="CE399" s="526"/>
      <c r="CF399" s="526"/>
      <c r="CG399" s="526"/>
      <c r="CH399" s="526"/>
      <c r="CI399" s="526"/>
      <c r="CJ399" s="526"/>
      <c r="CK399" s="526"/>
      <c r="CL399" s="526"/>
      <c r="CM399" s="526"/>
      <c r="CN399" s="526"/>
      <c r="CO399" s="526"/>
      <c r="CP399" s="15"/>
      <c r="CQ399" s="15"/>
      <c r="CR399" s="15"/>
      <c r="CS399" s="15"/>
      <c r="CT399" s="88"/>
      <c r="CU399" s="88"/>
      <c r="CV399" s="88"/>
      <c r="CW399" s="15"/>
      <c r="CX399" s="15"/>
      <c r="CY399" s="88"/>
      <c r="CZ399" s="88"/>
      <c r="DA399" s="88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88"/>
      <c r="EQ399" s="88"/>
      <c r="ER399" s="88"/>
      <c r="ES399" s="88"/>
      <c r="ET399" s="88"/>
      <c r="EU399" s="88"/>
      <c r="EV399" s="88"/>
      <c r="EW399" s="88"/>
      <c r="EX399" s="88"/>
      <c r="EY399" s="88"/>
      <c r="EZ399" s="88"/>
      <c r="FA399" s="88"/>
      <c r="FB399" s="15"/>
      <c r="FC399" s="15"/>
      <c r="FD399" s="15"/>
      <c r="FE399" s="15"/>
      <c r="FF399" s="15"/>
      <c r="FG399" s="15"/>
      <c r="FH399" s="15"/>
      <c r="FI399" s="15"/>
      <c r="FJ399" s="15"/>
    </row>
    <row r="400" spans="2:166" ht="15" customHeight="1" x14ac:dyDescent="0.25">
      <c r="B400" s="88"/>
      <c r="C400" s="88"/>
      <c r="D400" s="115"/>
      <c r="E400" s="115"/>
      <c r="F400" s="115"/>
      <c r="G400" s="115"/>
      <c r="H400" s="115"/>
      <c r="I400" s="523"/>
      <c r="J400" s="523"/>
      <c r="K400" s="115"/>
      <c r="L400" s="524"/>
      <c r="M400" s="524"/>
      <c r="N400" s="524"/>
      <c r="O400" s="524"/>
      <c r="P400" s="524"/>
      <c r="Q400" s="524"/>
      <c r="R400" s="524"/>
      <c r="S400" s="525"/>
      <c r="T400" s="526"/>
      <c r="U400" s="115"/>
      <c r="V400" s="526"/>
      <c r="W400" s="115"/>
      <c r="X400" s="115"/>
      <c r="Y400" s="115"/>
      <c r="Z400" s="527"/>
      <c r="AA400" s="527"/>
      <c r="AB400" s="15"/>
      <c r="AC400" s="88"/>
      <c r="AD400" s="115"/>
      <c r="AE400" s="115"/>
      <c r="AF400" s="115"/>
      <c r="AG400" s="115"/>
      <c r="AH400" s="115"/>
      <c r="AI400" s="115"/>
      <c r="AJ400" s="115"/>
      <c r="AK400" s="115"/>
      <c r="AL400" s="115"/>
      <c r="AM400" s="115"/>
      <c r="AN400" s="115"/>
      <c r="AO400" s="115"/>
      <c r="AP400" s="115"/>
      <c r="AQ400" s="115"/>
      <c r="AR400" s="115"/>
      <c r="AS400" s="115"/>
      <c r="AT400" s="115"/>
      <c r="AU400" s="115"/>
      <c r="AV400" s="115"/>
      <c r="AW400" s="115"/>
      <c r="AX400" s="115"/>
      <c r="AY400" s="115"/>
      <c r="AZ400" s="115"/>
      <c r="BA400" s="115"/>
      <c r="BB400" s="115"/>
      <c r="BC400" s="115"/>
      <c r="BD400" s="115"/>
      <c r="BE400" s="115"/>
      <c r="BF400" s="115"/>
      <c r="BG400" s="115"/>
      <c r="BH400" s="115"/>
      <c r="BI400" s="115"/>
      <c r="BJ400" s="115"/>
      <c r="BK400" s="526"/>
      <c r="BL400" s="526"/>
      <c r="BM400" s="526"/>
      <c r="BN400" s="526"/>
      <c r="BO400" s="526"/>
      <c r="BP400" s="526"/>
      <c r="BQ400" s="526"/>
      <c r="BR400" s="526"/>
      <c r="BS400" s="526"/>
      <c r="BT400" s="526"/>
      <c r="BU400" s="526"/>
      <c r="BV400" s="526"/>
      <c r="BW400" s="526"/>
      <c r="BX400" s="526"/>
      <c r="BY400" s="526"/>
      <c r="BZ400" s="526"/>
      <c r="CA400" s="526"/>
      <c r="CB400" s="526"/>
      <c r="CC400" s="526"/>
      <c r="CD400" s="526"/>
      <c r="CE400" s="526"/>
      <c r="CF400" s="526"/>
      <c r="CG400" s="526"/>
      <c r="CH400" s="526"/>
      <c r="CI400" s="526"/>
      <c r="CJ400" s="526"/>
      <c r="CK400" s="526"/>
      <c r="CL400" s="526"/>
      <c r="CM400" s="526"/>
      <c r="CN400" s="526"/>
      <c r="CO400" s="526"/>
      <c r="CP400" s="15"/>
      <c r="CQ400" s="15"/>
      <c r="CR400" s="15"/>
      <c r="CS400" s="15"/>
      <c r="CT400" s="88"/>
      <c r="CU400" s="88"/>
      <c r="CV400" s="88"/>
      <c r="CW400" s="15"/>
      <c r="CX400" s="15"/>
      <c r="CY400" s="88"/>
      <c r="CZ400" s="88"/>
      <c r="DA400" s="88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88"/>
      <c r="EQ400" s="88"/>
      <c r="ER400" s="88"/>
      <c r="ES400" s="88"/>
      <c r="ET400" s="88"/>
      <c r="EU400" s="88"/>
      <c r="EV400" s="88"/>
      <c r="EW400" s="88"/>
      <c r="EX400" s="88"/>
      <c r="EY400" s="88"/>
      <c r="EZ400" s="88"/>
      <c r="FA400" s="88"/>
      <c r="FB400" s="15"/>
      <c r="FC400" s="15"/>
      <c r="FD400" s="15"/>
      <c r="FE400" s="15"/>
      <c r="FF400" s="15"/>
      <c r="FG400" s="15"/>
      <c r="FH400" s="15"/>
      <c r="FI400" s="15"/>
      <c r="FJ400" s="15"/>
    </row>
    <row r="401" spans="2:166" ht="15" customHeight="1" x14ac:dyDescent="0.25">
      <c r="B401" s="88"/>
      <c r="C401" s="88"/>
      <c r="D401" s="115"/>
      <c r="E401" s="115"/>
      <c r="F401" s="115"/>
      <c r="G401" s="115"/>
      <c r="H401" s="115"/>
      <c r="I401" s="523"/>
      <c r="J401" s="523"/>
      <c r="K401" s="115"/>
      <c r="L401" s="524"/>
      <c r="M401" s="524"/>
      <c r="N401" s="524"/>
      <c r="O401" s="524"/>
      <c r="P401" s="524"/>
      <c r="Q401" s="524"/>
      <c r="R401" s="524"/>
      <c r="S401" s="525"/>
      <c r="T401" s="526"/>
      <c r="U401" s="115"/>
      <c r="V401" s="526"/>
      <c r="W401" s="115"/>
      <c r="X401" s="115"/>
      <c r="Y401" s="115"/>
      <c r="Z401" s="527"/>
      <c r="AA401" s="527"/>
      <c r="AB401" s="15"/>
      <c r="AC401" s="88"/>
      <c r="AD401" s="115"/>
      <c r="AE401" s="115"/>
      <c r="AF401" s="115"/>
      <c r="AG401" s="115"/>
      <c r="AH401" s="115"/>
      <c r="AI401" s="115"/>
      <c r="AJ401" s="115"/>
      <c r="AK401" s="115"/>
      <c r="AL401" s="115"/>
      <c r="AM401" s="115"/>
      <c r="AN401" s="115"/>
      <c r="AO401" s="115"/>
      <c r="AP401" s="115"/>
      <c r="AQ401" s="115"/>
      <c r="AR401" s="115"/>
      <c r="AS401" s="115"/>
      <c r="AT401" s="115"/>
      <c r="AU401" s="115"/>
      <c r="AV401" s="115"/>
      <c r="AW401" s="115"/>
      <c r="AX401" s="115"/>
      <c r="AY401" s="115"/>
      <c r="AZ401" s="115"/>
      <c r="BA401" s="115"/>
      <c r="BB401" s="115"/>
      <c r="BC401" s="115"/>
      <c r="BD401" s="115"/>
      <c r="BE401" s="115"/>
      <c r="BF401" s="115"/>
      <c r="BG401" s="115"/>
      <c r="BH401" s="115"/>
      <c r="BI401" s="115"/>
      <c r="BJ401" s="115"/>
      <c r="BK401" s="526"/>
      <c r="BL401" s="526"/>
      <c r="BM401" s="526"/>
      <c r="BN401" s="526"/>
      <c r="BO401" s="526"/>
      <c r="BP401" s="526"/>
      <c r="BQ401" s="526"/>
      <c r="BR401" s="526"/>
      <c r="BS401" s="526"/>
      <c r="BT401" s="526"/>
      <c r="BU401" s="526"/>
      <c r="BV401" s="526"/>
      <c r="BW401" s="526"/>
      <c r="BX401" s="526"/>
      <c r="BY401" s="526"/>
      <c r="BZ401" s="526"/>
      <c r="CA401" s="526"/>
      <c r="CB401" s="526"/>
      <c r="CC401" s="526"/>
      <c r="CD401" s="526"/>
      <c r="CE401" s="526"/>
      <c r="CF401" s="526"/>
      <c r="CG401" s="526"/>
      <c r="CH401" s="526"/>
      <c r="CI401" s="526"/>
      <c r="CJ401" s="526"/>
      <c r="CK401" s="526"/>
      <c r="CL401" s="526"/>
      <c r="CM401" s="526"/>
      <c r="CN401" s="526"/>
      <c r="CO401" s="526"/>
      <c r="CP401" s="15"/>
      <c r="CQ401" s="15"/>
      <c r="CR401" s="15"/>
      <c r="CS401" s="15"/>
      <c r="CT401" s="88"/>
      <c r="CU401" s="88"/>
      <c r="CV401" s="88"/>
      <c r="CW401" s="15"/>
      <c r="CX401" s="15"/>
      <c r="CY401" s="88"/>
      <c r="CZ401" s="88"/>
      <c r="DA401" s="88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88"/>
      <c r="EQ401" s="88"/>
      <c r="ER401" s="88"/>
      <c r="ES401" s="88"/>
      <c r="ET401" s="88"/>
      <c r="EU401" s="88"/>
      <c r="EV401" s="88"/>
      <c r="EW401" s="88"/>
      <c r="EX401" s="88"/>
      <c r="EY401" s="88"/>
      <c r="EZ401" s="88"/>
      <c r="FA401" s="88"/>
      <c r="FB401" s="15"/>
      <c r="FC401" s="15"/>
      <c r="FD401" s="15"/>
      <c r="FE401" s="15"/>
      <c r="FF401" s="15"/>
      <c r="FG401" s="15"/>
      <c r="FH401" s="15"/>
      <c r="FI401" s="15"/>
      <c r="FJ401" s="15"/>
    </row>
    <row r="402" spans="2:166" ht="15" customHeight="1" x14ac:dyDescent="0.25">
      <c r="B402" s="88"/>
      <c r="C402" s="88"/>
      <c r="D402" s="115"/>
      <c r="E402" s="115"/>
      <c r="F402" s="115"/>
      <c r="G402" s="115"/>
      <c r="H402" s="115"/>
      <c r="I402" s="523"/>
      <c r="J402" s="523"/>
      <c r="K402" s="115"/>
      <c r="L402" s="524"/>
      <c r="M402" s="524"/>
      <c r="N402" s="524"/>
      <c r="O402" s="524"/>
      <c r="P402" s="524"/>
      <c r="Q402" s="524"/>
      <c r="R402" s="524"/>
      <c r="S402" s="525"/>
      <c r="T402" s="526"/>
      <c r="U402" s="115"/>
      <c r="V402" s="526"/>
      <c r="W402" s="115"/>
      <c r="X402" s="115"/>
      <c r="Y402" s="115"/>
      <c r="Z402" s="527"/>
      <c r="AA402" s="527"/>
      <c r="AB402" s="15"/>
      <c r="AC402" s="88"/>
      <c r="AD402" s="115"/>
      <c r="AE402" s="115"/>
      <c r="AF402" s="115"/>
      <c r="AG402" s="115"/>
      <c r="AH402" s="115"/>
      <c r="AI402" s="115"/>
      <c r="AJ402" s="115"/>
      <c r="AK402" s="115"/>
      <c r="AL402" s="115"/>
      <c r="AM402" s="115"/>
      <c r="AN402" s="115"/>
      <c r="AO402" s="115"/>
      <c r="AP402" s="115"/>
      <c r="AQ402" s="115"/>
      <c r="AR402" s="115"/>
      <c r="AS402" s="115"/>
      <c r="AT402" s="115"/>
      <c r="AU402" s="115"/>
      <c r="AV402" s="115"/>
      <c r="AW402" s="115"/>
      <c r="AX402" s="115"/>
      <c r="AY402" s="115"/>
      <c r="AZ402" s="115"/>
      <c r="BA402" s="115"/>
      <c r="BB402" s="115"/>
      <c r="BC402" s="115"/>
      <c r="BD402" s="115"/>
      <c r="BE402" s="115"/>
      <c r="BF402" s="115"/>
      <c r="BG402" s="115"/>
      <c r="BH402" s="115"/>
      <c r="BI402" s="115"/>
      <c r="BJ402" s="115"/>
      <c r="BK402" s="526"/>
      <c r="BL402" s="526"/>
      <c r="BM402" s="526"/>
      <c r="BN402" s="526"/>
      <c r="BO402" s="526"/>
      <c r="BP402" s="526"/>
      <c r="BQ402" s="526"/>
      <c r="BR402" s="526"/>
      <c r="BS402" s="526"/>
      <c r="BT402" s="526"/>
      <c r="BU402" s="526"/>
      <c r="BV402" s="526"/>
      <c r="BW402" s="526"/>
      <c r="BX402" s="526"/>
      <c r="BY402" s="526"/>
      <c r="BZ402" s="526"/>
      <c r="CA402" s="526"/>
      <c r="CB402" s="526"/>
      <c r="CC402" s="526"/>
      <c r="CD402" s="526"/>
      <c r="CE402" s="526"/>
      <c r="CF402" s="526"/>
      <c r="CG402" s="526"/>
      <c r="CH402" s="526"/>
      <c r="CI402" s="526"/>
      <c r="CJ402" s="526"/>
      <c r="CK402" s="526"/>
      <c r="CL402" s="526"/>
      <c r="CM402" s="526"/>
      <c r="CN402" s="526"/>
      <c r="CO402" s="526"/>
      <c r="CP402" s="15"/>
      <c r="CQ402" s="15"/>
      <c r="CR402" s="15"/>
      <c r="CS402" s="15"/>
      <c r="CT402" s="88"/>
      <c r="CU402" s="88"/>
      <c r="CV402" s="88"/>
      <c r="CW402" s="15"/>
      <c r="CX402" s="15"/>
      <c r="CY402" s="88"/>
      <c r="CZ402" s="88"/>
      <c r="DA402" s="88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88"/>
      <c r="EQ402" s="88"/>
      <c r="ER402" s="88"/>
      <c r="ES402" s="88"/>
      <c r="ET402" s="88"/>
      <c r="EU402" s="88"/>
      <c r="EV402" s="88"/>
      <c r="EW402" s="88"/>
      <c r="EX402" s="88"/>
      <c r="EY402" s="88"/>
      <c r="EZ402" s="88"/>
      <c r="FA402" s="88"/>
      <c r="FB402" s="15"/>
      <c r="FC402" s="15"/>
      <c r="FD402" s="15"/>
      <c r="FE402" s="15"/>
      <c r="FF402" s="15"/>
      <c r="FG402" s="15"/>
      <c r="FH402" s="15"/>
      <c r="FI402" s="15"/>
      <c r="FJ402" s="15"/>
    </row>
    <row r="403" spans="2:166" ht="15" customHeight="1" x14ac:dyDescent="0.25">
      <c r="B403" s="88"/>
      <c r="C403" s="88"/>
      <c r="D403" s="115"/>
      <c r="E403" s="115"/>
      <c r="F403" s="115"/>
      <c r="G403" s="115"/>
      <c r="H403" s="115"/>
      <c r="I403" s="523"/>
      <c r="J403" s="523"/>
      <c r="K403" s="115"/>
      <c r="L403" s="524"/>
      <c r="M403" s="524"/>
      <c r="N403" s="524"/>
      <c r="O403" s="524"/>
      <c r="P403" s="524"/>
      <c r="Q403" s="524"/>
      <c r="R403" s="524"/>
      <c r="S403" s="525"/>
      <c r="T403" s="526"/>
      <c r="U403" s="115"/>
      <c r="V403" s="526"/>
      <c r="W403" s="115"/>
      <c r="X403" s="115"/>
      <c r="Y403" s="115"/>
      <c r="Z403" s="527"/>
      <c r="AA403" s="527"/>
      <c r="AB403" s="15"/>
      <c r="AC403" s="88"/>
      <c r="AD403" s="115"/>
      <c r="AE403" s="115"/>
      <c r="AF403" s="115"/>
      <c r="AG403" s="115"/>
      <c r="AH403" s="115"/>
      <c r="AI403" s="115"/>
      <c r="AJ403" s="115"/>
      <c r="AK403" s="115"/>
      <c r="AL403" s="115"/>
      <c r="AM403" s="115"/>
      <c r="AN403" s="115"/>
      <c r="AO403" s="115"/>
      <c r="AP403" s="115"/>
      <c r="AQ403" s="115"/>
      <c r="AR403" s="115"/>
      <c r="AS403" s="115"/>
      <c r="AT403" s="115"/>
      <c r="AU403" s="115"/>
      <c r="AV403" s="115"/>
      <c r="AW403" s="115"/>
      <c r="AX403" s="115"/>
      <c r="AY403" s="115"/>
      <c r="AZ403" s="115"/>
      <c r="BA403" s="115"/>
      <c r="BB403" s="115"/>
      <c r="BC403" s="115"/>
      <c r="BD403" s="115"/>
      <c r="BE403" s="115"/>
      <c r="BF403" s="115"/>
      <c r="BG403" s="115"/>
      <c r="BH403" s="115"/>
      <c r="BI403" s="115"/>
      <c r="BJ403" s="115"/>
      <c r="BK403" s="526"/>
      <c r="BL403" s="526"/>
      <c r="BM403" s="526"/>
      <c r="BN403" s="526"/>
      <c r="BO403" s="526"/>
      <c r="BP403" s="526"/>
      <c r="BQ403" s="526"/>
      <c r="BR403" s="526"/>
      <c r="BS403" s="526"/>
      <c r="BT403" s="526"/>
      <c r="BU403" s="526"/>
      <c r="BV403" s="526"/>
      <c r="BW403" s="526"/>
      <c r="BX403" s="526"/>
      <c r="BY403" s="526"/>
      <c r="BZ403" s="526"/>
      <c r="CA403" s="526"/>
      <c r="CB403" s="526"/>
      <c r="CC403" s="526"/>
      <c r="CD403" s="526"/>
      <c r="CE403" s="526"/>
      <c r="CF403" s="526"/>
      <c r="CG403" s="526"/>
      <c r="CH403" s="526"/>
      <c r="CI403" s="526"/>
      <c r="CJ403" s="526"/>
      <c r="CK403" s="526"/>
      <c r="CL403" s="526"/>
      <c r="CM403" s="526"/>
      <c r="CN403" s="526"/>
      <c r="CO403" s="526"/>
      <c r="CP403" s="15"/>
      <c r="CQ403" s="15"/>
      <c r="CR403" s="15"/>
      <c r="CS403" s="15"/>
      <c r="CT403" s="88"/>
      <c r="CU403" s="88"/>
      <c r="CV403" s="88"/>
      <c r="CW403" s="15"/>
      <c r="CX403" s="15"/>
      <c r="CY403" s="88"/>
      <c r="CZ403" s="88"/>
      <c r="DA403" s="88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88"/>
      <c r="EQ403" s="88"/>
      <c r="ER403" s="88"/>
      <c r="ES403" s="88"/>
      <c r="ET403" s="88"/>
      <c r="EU403" s="88"/>
      <c r="EV403" s="88"/>
      <c r="EW403" s="88"/>
      <c r="EX403" s="88"/>
      <c r="EY403" s="88"/>
      <c r="EZ403" s="88"/>
      <c r="FA403" s="88"/>
      <c r="FB403" s="15"/>
      <c r="FC403" s="15"/>
      <c r="FD403" s="15"/>
      <c r="FE403" s="15"/>
      <c r="FF403" s="15"/>
      <c r="FG403" s="15"/>
      <c r="FH403" s="15"/>
      <c r="FI403" s="15"/>
      <c r="FJ403" s="15"/>
    </row>
    <row r="404" spans="2:166" ht="15" customHeight="1" x14ac:dyDescent="0.25">
      <c r="B404" s="88"/>
      <c r="C404" s="88"/>
      <c r="D404" s="115"/>
      <c r="E404" s="115"/>
      <c r="F404" s="115"/>
      <c r="G404" s="115"/>
      <c r="H404" s="115"/>
      <c r="I404" s="523"/>
      <c r="J404" s="523"/>
      <c r="K404" s="115"/>
      <c r="L404" s="524"/>
      <c r="M404" s="524"/>
      <c r="N404" s="524"/>
      <c r="O404" s="524"/>
      <c r="P404" s="524"/>
      <c r="Q404" s="524"/>
      <c r="R404" s="524"/>
      <c r="S404" s="525"/>
      <c r="T404" s="526"/>
      <c r="U404" s="115"/>
      <c r="V404" s="526"/>
      <c r="W404" s="115"/>
      <c r="X404" s="115"/>
      <c r="Y404" s="115"/>
      <c r="Z404" s="527"/>
      <c r="AA404" s="527"/>
      <c r="AB404" s="15"/>
      <c r="AC404" s="88"/>
      <c r="AD404" s="115"/>
      <c r="AE404" s="115"/>
      <c r="AF404" s="115"/>
      <c r="AG404" s="115"/>
      <c r="AH404" s="115"/>
      <c r="AI404" s="115"/>
      <c r="AJ404" s="115"/>
      <c r="AK404" s="115"/>
      <c r="AL404" s="115"/>
      <c r="AM404" s="115"/>
      <c r="AN404" s="115"/>
      <c r="AO404" s="115"/>
      <c r="AP404" s="115"/>
      <c r="AQ404" s="115"/>
      <c r="AR404" s="115"/>
      <c r="AS404" s="115"/>
      <c r="AT404" s="115"/>
      <c r="AU404" s="115"/>
      <c r="AV404" s="115"/>
      <c r="AW404" s="115"/>
      <c r="AX404" s="115"/>
      <c r="AY404" s="115"/>
      <c r="AZ404" s="115"/>
      <c r="BA404" s="115"/>
      <c r="BB404" s="115"/>
      <c r="BC404" s="115"/>
      <c r="BD404" s="115"/>
      <c r="BE404" s="115"/>
      <c r="BF404" s="115"/>
      <c r="BG404" s="115"/>
      <c r="BH404" s="115"/>
      <c r="BI404" s="115"/>
      <c r="BJ404" s="115"/>
      <c r="BK404" s="526"/>
      <c r="BL404" s="526"/>
      <c r="BM404" s="526"/>
      <c r="BN404" s="526"/>
      <c r="BO404" s="526"/>
      <c r="BP404" s="526"/>
      <c r="BQ404" s="526"/>
      <c r="BR404" s="526"/>
      <c r="BS404" s="526"/>
      <c r="BT404" s="526"/>
      <c r="BU404" s="526"/>
      <c r="BV404" s="526"/>
      <c r="BW404" s="526"/>
      <c r="BX404" s="526"/>
      <c r="BY404" s="526"/>
      <c r="BZ404" s="526"/>
      <c r="CA404" s="526"/>
      <c r="CB404" s="526"/>
      <c r="CC404" s="526"/>
      <c r="CD404" s="526"/>
      <c r="CE404" s="526"/>
      <c r="CF404" s="526"/>
      <c r="CG404" s="526"/>
      <c r="CH404" s="526"/>
      <c r="CI404" s="526"/>
      <c r="CJ404" s="526"/>
      <c r="CK404" s="526"/>
      <c r="CL404" s="526"/>
      <c r="CM404" s="526"/>
      <c r="CN404" s="526"/>
      <c r="CO404" s="526"/>
      <c r="CP404" s="15"/>
      <c r="CQ404" s="15"/>
      <c r="CR404" s="15"/>
      <c r="CS404" s="15"/>
      <c r="CT404" s="88"/>
      <c r="CU404" s="88"/>
      <c r="CV404" s="88"/>
      <c r="CW404" s="15"/>
      <c r="CX404" s="15"/>
      <c r="CY404" s="88"/>
      <c r="CZ404" s="88"/>
      <c r="DA404" s="88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88"/>
      <c r="EQ404" s="88"/>
      <c r="ER404" s="88"/>
      <c r="ES404" s="88"/>
      <c r="ET404" s="88"/>
      <c r="EU404" s="88"/>
      <c r="EV404" s="88"/>
      <c r="EW404" s="88"/>
      <c r="EX404" s="88"/>
      <c r="EY404" s="88"/>
      <c r="EZ404" s="88"/>
      <c r="FA404" s="88"/>
      <c r="FB404" s="15"/>
      <c r="FC404" s="15"/>
      <c r="FD404" s="15"/>
      <c r="FE404" s="15"/>
      <c r="FF404" s="15"/>
      <c r="FG404" s="15"/>
      <c r="FH404" s="15"/>
      <c r="FI404" s="15"/>
      <c r="FJ404" s="15"/>
    </row>
    <row r="405" spans="2:166" ht="15" customHeight="1" x14ac:dyDescent="0.25">
      <c r="B405" s="88"/>
      <c r="C405" s="88"/>
      <c r="D405" s="115"/>
      <c r="E405" s="115"/>
      <c r="F405" s="115"/>
      <c r="G405" s="115"/>
      <c r="H405" s="115"/>
      <c r="I405" s="523"/>
      <c r="J405" s="523"/>
      <c r="K405" s="115"/>
      <c r="L405" s="524"/>
      <c r="M405" s="524"/>
      <c r="N405" s="524"/>
      <c r="O405" s="524"/>
      <c r="P405" s="524"/>
      <c r="Q405" s="524"/>
      <c r="R405" s="524"/>
      <c r="S405" s="525"/>
      <c r="T405" s="526"/>
      <c r="U405" s="115"/>
      <c r="V405" s="526"/>
      <c r="W405" s="115"/>
      <c r="X405" s="115"/>
      <c r="Y405" s="115"/>
      <c r="Z405" s="527"/>
      <c r="AA405" s="527"/>
      <c r="AB405" s="15"/>
      <c r="AC405" s="88"/>
      <c r="AD405" s="115"/>
      <c r="AE405" s="115"/>
      <c r="AF405" s="115"/>
      <c r="AG405" s="115"/>
      <c r="AH405" s="115"/>
      <c r="AI405" s="115"/>
      <c r="AJ405" s="115"/>
      <c r="AK405" s="115"/>
      <c r="AL405" s="115"/>
      <c r="AM405" s="115"/>
      <c r="AN405" s="115"/>
      <c r="AO405" s="115"/>
      <c r="AP405" s="115"/>
      <c r="AQ405" s="115"/>
      <c r="AR405" s="115"/>
      <c r="AS405" s="115"/>
      <c r="AT405" s="115"/>
      <c r="AU405" s="115"/>
      <c r="AV405" s="115"/>
      <c r="AW405" s="115"/>
      <c r="AX405" s="115"/>
      <c r="AY405" s="115"/>
      <c r="AZ405" s="115"/>
      <c r="BA405" s="115"/>
      <c r="BB405" s="115"/>
      <c r="BC405" s="115"/>
      <c r="BD405" s="115"/>
      <c r="BE405" s="115"/>
      <c r="BF405" s="115"/>
      <c r="BG405" s="115"/>
      <c r="BH405" s="115"/>
      <c r="BI405" s="115"/>
      <c r="BJ405" s="115"/>
      <c r="BK405" s="526"/>
      <c r="BL405" s="526"/>
      <c r="BM405" s="526"/>
      <c r="BN405" s="526"/>
      <c r="BO405" s="526"/>
      <c r="BP405" s="526"/>
      <c r="BQ405" s="526"/>
      <c r="BR405" s="526"/>
      <c r="BS405" s="526"/>
      <c r="BT405" s="526"/>
      <c r="BU405" s="526"/>
      <c r="BV405" s="526"/>
      <c r="BW405" s="526"/>
      <c r="BX405" s="526"/>
      <c r="BY405" s="526"/>
      <c r="BZ405" s="526"/>
      <c r="CA405" s="526"/>
      <c r="CB405" s="526"/>
      <c r="CC405" s="526"/>
      <c r="CD405" s="526"/>
      <c r="CE405" s="526"/>
      <c r="CF405" s="526"/>
      <c r="CG405" s="526"/>
      <c r="CH405" s="526"/>
      <c r="CI405" s="526"/>
      <c r="CJ405" s="526"/>
      <c r="CK405" s="526"/>
      <c r="CL405" s="526"/>
      <c r="CM405" s="526"/>
      <c r="CN405" s="526"/>
      <c r="CO405" s="526"/>
      <c r="CP405" s="15"/>
      <c r="CQ405" s="15"/>
      <c r="CR405" s="15"/>
      <c r="CS405" s="15"/>
      <c r="CT405" s="88"/>
      <c r="CU405" s="88"/>
      <c r="CV405" s="88"/>
      <c r="CW405" s="15"/>
      <c r="CX405" s="15"/>
      <c r="CY405" s="88"/>
      <c r="CZ405" s="88"/>
      <c r="DA405" s="88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88"/>
      <c r="EQ405" s="88"/>
      <c r="ER405" s="88"/>
      <c r="ES405" s="88"/>
      <c r="ET405" s="88"/>
      <c r="EU405" s="88"/>
      <c r="EV405" s="88"/>
      <c r="EW405" s="88"/>
      <c r="EX405" s="88"/>
      <c r="EY405" s="88"/>
      <c r="EZ405" s="88"/>
      <c r="FA405" s="88"/>
      <c r="FB405" s="15"/>
      <c r="FC405" s="15"/>
      <c r="FD405" s="15"/>
      <c r="FE405" s="15"/>
      <c r="FF405" s="15"/>
      <c r="FG405" s="15"/>
      <c r="FH405" s="15"/>
      <c r="FI405" s="15"/>
      <c r="FJ405" s="15"/>
    </row>
    <row r="406" spans="2:166" ht="15" customHeight="1" x14ac:dyDescent="0.25">
      <c r="B406" s="88"/>
      <c r="C406" s="88"/>
      <c r="D406" s="115"/>
      <c r="E406" s="115"/>
      <c r="F406" s="115"/>
      <c r="G406" s="115"/>
      <c r="H406" s="115"/>
      <c r="I406" s="523"/>
      <c r="J406" s="523"/>
      <c r="K406" s="115"/>
      <c r="L406" s="524"/>
      <c r="M406" s="524"/>
      <c r="N406" s="524"/>
      <c r="O406" s="524"/>
      <c r="P406" s="524"/>
      <c r="Q406" s="524"/>
      <c r="R406" s="524"/>
      <c r="S406" s="525"/>
      <c r="T406" s="526"/>
      <c r="U406" s="115"/>
      <c r="V406" s="526"/>
      <c r="W406" s="115"/>
      <c r="X406" s="115"/>
      <c r="Y406" s="115"/>
      <c r="Z406" s="527"/>
      <c r="AA406" s="527"/>
      <c r="AB406" s="15"/>
      <c r="AC406" s="88"/>
      <c r="AD406" s="115"/>
      <c r="AE406" s="115"/>
      <c r="AF406" s="115"/>
      <c r="AG406" s="115"/>
      <c r="AH406" s="115"/>
      <c r="AI406" s="115"/>
      <c r="AJ406" s="115"/>
      <c r="AK406" s="115"/>
      <c r="AL406" s="115"/>
      <c r="AM406" s="115"/>
      <c r="AN406" s="115"/>
      <c r="AO406" s="115"/>
      <c r="AP406" s="115"/>
      <c r="AQ406" s="115"/>
      <c r="AR406" s="115"/>
      <c r="AS406" s="115"/>
      <c r="AT406" s="115"/>
      <c r="AU406" s="115"/>
      <c r="AV406" s="115"/>
      <c r="AW406" s="115"/>
      <c r="AX406" s="115"/>
      <c r="AY406" s="115"/>
      <c r="AZ406" s="115"/>
      <c r="BA406" s="115"/>
      <c r="BB406" s="115"/>
      <c r="BC406" s="115"/>
      <c r="BD406" s="115"/>
      <c r="BE406" s="115"/>
      <c r="BF406" s="115"/>
      <c r="BG406" s="115"/>
      <c r="BH406" s="115"/>
      <c r="BI406" s="115"/>
      <c r="BJ406" s="115"/>
      <c r="BK406" s="526"/>
      <c r="BL406" s="526"/>
      <c r="BM406" s="526"/>
      <c r="BN406" s="526"/>
      <c r="BO406" s="526"/>
      <c r="BP406" s="526"/>
      <c r="BQ406" s="526"/>
      <c r="BR406" s="526"/>
      <c r="BS406" s="526"/>
      <c r="BT406" s="526"/>
      <c r="BU406" s="526"/>
      <c r="BV406" s="526"/>
      <c r="BW406" s="526"/>
      <c r="BX406" s="526"/>
      <c r="BY406" s="526"/>
      <c r="BZ406" s="526"/>
      <c r="CA406" s="526"/>
      <c r="CB406" s="526"/>
      <c r="CC406" s="526"/>
      <c r="CD406" s="526"/>
      <c r="CE406" s="526"/>
      <c r="CF406" s="526"/>
      <c r="CG406" s="526"/>
      <c r="CH406" s="526"/>
      <c r="CI406" s="526"/>
      <c r="CJ406" s="526"/>
      <c r="CK406" s="526"/>
      <c r="CL406" s="526"/>
      <c r="CM406" s="526"/>
      <c r="CN406" s="526"/>
      <c r="CO406" s="526"/>
      <c r="CP406" s="15"/>
      <c r="CQ406" s="15"/>
      <c r="CR406" s="15"/>
      <c r="CS406" s="15"/>
      <c r="CT406" s="88"/>
      <c r="CU406" s="88"/>
      <c r="CV406" s="88"/>
      <c r="CW406" s="15"/>
      <c r="CX406" s="15"/>
      <c r="CY406" s="88"/>
      <c r="CZ406" s="88"/>
      <c r="DA406" s="88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88"/>
      <c r="EQ406" s="88"/>
      <c r="ER406" s="88"/>
      <c r="ES406" s="88"/>
      <c r="ET406" s="88"/>
      <c r="EU406" s="88"/>
      <c r="EV406" s="88"/>
      <c r="EW406" s="88"/>
      <c r="EX406" s="88"/>
      <c r="EY406" s="88"/>
      <c r="EZ406" s="88"/>
      <c r="FA406" s="88"/>
      <c r="FB406" s="15"/>
      <c r="FC406" s="15"/>
      <c r="FD406" s="15"/>
      <c r="FE406" s="15"/>
      <c r="FF406" s="15"/>
      <c r="FG406" s="15"/>
      <c r="FH406" s="15"/>
      <c r="FI406" s="15"/>
      <c r="FJ406" s="15"/>
    </row>
    <row r="407" spans="2:166" ht="15" customHeight="1" x14ac:dyDescent="0.25">
      <c r="B407" s="88"/>
      <c r="C407" s="88"/>
      <c r="D407" s="115"/>
      <c r="E407" s="115"/>
      <c r="F407" s="115"/>
      <c r="G407" s="115"/>
      <c r="H407" s="115"/>
      <c r="I407" s="523"/>
      <c r="J407" s="523"/>
      <c r="K407" s="115"/>
      <c r="L407" s="524"/>
      <c r="M407" s="524"/>
      <c r="N407" s="524"/>
      <c r="O407" s="524"/>
      <c r="P407" s="524"/>
      <c r="Q407" s="524"/>
      <c r="R407" s="524"/>
      <c r="S407" s="525"/>
      <c r="T407" s="526"/>
      <c r="U407" s="115"/>
      <c r="V407" s="526"/>
      <c r="W407" s="115"/>
      <c r="X407" s="115"/>
      <c r="Y407" s="115"/>
      <c r="Z407" s="527"/>
      <c r="AA407" s="527"/>
      <c r="AB407" s="15"/>
      <c r="AC407" s="88"/>
      <c r="AD407" s="115"/>
      <c r="AE407" s="115"/>
      <c r="AF407" s="115"/>
      <c r="AG407" s="115"/>
      <c r="AH407" s="115"/>
      <c r="AI407" s="115"/>
      <c r="AJ407" s="115"/>
      <c r="AK407" s="115"/>
      <c r="AL407" s="115"/>
      <c r="AM407" s="115"/>
      <c r="AN407" s="115"/>
      <c r="AO407" s="115"/>
      <c r="AP407" s="115"/>
      <c r="AQ407" s="115"/>
      <c r="AR407" s="115"/>
      <c r="AS407" s="115"/>
      <c r="AT407" s="115"/>
      <c r="AU407" s="115"/>
      <c r="AV407" s="115"/>
      <c r="AW407" s="115"/>
      <c r="AX407" s="115"/>
      <c r="AY407" s="115"/>
      <c r="AZ407" s="115"/>
      <c r="BA407" s="115"/>
      <c r="BB407" s="115"/>
      <c r="BC407" s="115"/>
      <c r="BD407" s="115"/>
      <c r="BE407" s="115"/>
      <c r="BF407" s="115"/>
      <c r="BG407" s="115"/>
      <c r="BH407" s="115"/>
      <c r="BI407" s="115"/>
      <c r="BJ407" s="115"/>
      <c r="BK407" s="526"/>
      <c r="BL407" s="526"/>
      <c r="BM407" s="526"/>
      <c r="BN407" s="526"/>
      <c r="BO407" s="526"/>
      <c r="BP407" s="526"/>
      <c r="BQ407" s="526"/>
      <c r="BR407" s="526"/>
      <c r="BS407" s="526"/>
      <c r="BT407" s="526"/>
      <c r="BU407" s="526"/>
      <c r="BV407" s="526"/>
      <c r="BW407" s="526"/>
      <c r="BX407" s="526"/>
      <c r="BY407" s="526"/>
      <c r="BZ407" s="526"/>
      <c r="CA407" s="526"/>
      <c r="CB407" s="526"/>
      <c r="CC407" s="526"/>
      <c r="CD407" s="526"/>
      <c r="CE407" s="526"/>
      <c r="CF407" s="526"/>
      <c r="CG407" s="526"/>
      <c r="CH407" s="526"/>
      <c r="CI407" s="526"/>
      <c r="CJ407" s="526"/>
      <c r="CK407" s="526"/>
      <c r="CL407" s="526"/>
      <c r="CM407" s="526"/>
      <c r="CN407" s="526"/>
      <c r="CO407" s="526"/>
      <c r="CP407" s="15"/>
      <c r="CQ407" s="15"/>
      <c r="CR407" s="15"/>
      <c r="CS407" s="15"/>
      <c r="CT407" s="88"/>
      <c r="CU407" s="88"/>
      <c r="CV407" s="88"/>
      <c r="CW407" s="15"/>
      <c r="CX407" s="15"/>
      <c r="CY407" s="88"/>
      <c r="CZ407" s="88"/>
      <c r="DA407" s="88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88"/>
      <c r="EQ407" s="88"/>
      <c r="ER407" s="88"/>
      <c r="ES407" s="88"/>
      <c r="ET407" s="88"/>
      <c r="EU407" s="88"/>
      <c r="EV407" s="88"/>
      <c r="EW407" s="88"/>
      <c r="EX407" s="88"/>
      <c r="EY407" s="88"/>
      <c r="EZ407" s="88"/>
      <c r="FA407" s="88"/>
      <c r="FB407" s="15"/>
      <c r="FC407" s="15"/>
      <c r="FD407" s="15"/>
      <c r="FE407" s="15"/>
      <c r="FF407" s="15"/>
      <c r="FG407" s="15"/>
      <c r="FH407" s="15"/>
      <c r="FI407" s="15"/>
      <c r="FJ407" s="15"/>
    </row>
    <row r="408" spans="2:166" ht="15" customHeight="1" x14ac:dyDescent="0.25">
      <c r="B408" s="88"/>
      <c r="C408" s="88"/>
      <c r="D408" s="115"/>
      <c r="E408" s="115"/>
      <c r="F408" s="115"/>
      <c r="G408" s="115"/>
      <c r="H408" s="115"/>
      <c r="I408" s="523"/>
      <c r="J408" s="523"/>
      <c r="K408" s="115"/>
      <c r="L408" s="524"/>
      <c r="M408" s="524"/>
      <c r="N408" s="524"/>
      <c r="O408" s="524"/>
      <c r="P408" s="524"/>
      <c r="Q408" s="524"/>
      <c r="R408" s="524"/>
      <c r="S408" s="525"/>
      <c r="T408" s="526"/>
      <c r="U408" s="115"/>
      <c r="V408" s="526"/>
      <c r="W408" s="115"/>
      <c r="X408" s="115"/>
      <c r="Y408" s="115"/>
      <c r="Z408" s="527"/>
      <c r="AA408" s="527"/>
      <c r="AB408" s="15"/>
      <c r="AC408" s="88"/>
      <c r="AD408" s="115"/>
      <c r="AE408" s="115"/>
      <c r="AF408" s="115"/>
      <c r="AG408" s="115"/>
      <c r="AH408" s="115"/>
      <c r="AI408" s="115"/>
      <c r="AJ408" s="115"/>
      <c r="AK408" s="115"/>
      <c r="AL408" s="115"/>
      <c r="AM408" s="115"/>
      <c r="AN408" s="115"/>
      <c r="AO408" s="115"/>
      <c r="AP408" s="115"/>
      <c r="AQ408" s="115"/>
      <c r="AR408" s="115"/>
      <c r="AS408" s="115"/>
      <c r="AT408" s="115"/>
      <c r="AU408" s="115"/>
      <c r="AV408" s="115"/>
      <c r="AW408" s="115"/>
      <c r="AX408" s="115"/>
      <c r="AY408" s="115"/>
      <c r="AZ408" s="115"/>
      <c r="BA408" s="115"/>
      <c r="BB408" s="115"/>
      <c r="BC408" s="115"/>
      <c r="BD408" s="115"/>
      <c r="BE408" s="115"/>
      <c r="BF408" s="115"/>
      <c r="BG408" s="115"/>
      <c r="BH408" s="115"/>
      <c r="BI408" s="115"/>
      <c r="BJ408" s="115"/>
      <c r="BK408" s="526"/>
      <c r="BL408" s="526"/>
      <c r="BM408" s="526"/>
      <c r="BN408" s="526"/>
      <c r="BO408" s="526"/>
      <c r="BP408" s="526"/>
      <c r="BQ408" s="526"/>
      <c r="BR408" s="526"/>
      <c r="BS408" s="526"/>
      <c r="BT408" s="526"/>
      <c r="BU408" s="526"/>
      <c r="BV408" s="526"/>
      <c r="BW408" s="526"/>
      <c r="BX408" s="526"/>
      <c r="BY408" s="526"/>
      <c r="BZ408" s="526"/>
      <c r="CA408" s="526"/>
      <c r="CB408" s="526"/>
      <c r="CC408" s="526"/>
      <c r="CD408" s="526"/>
      <c r="CE408" s="526"/>
      <c r="CF408" s="526"/>
      <c r="CG408" s="526"/>
      <c r="CH408" s="526"/>
      <c r="CI408" s="526"/>
      <c r="CJ408" s="526"/>
      <c r="CK408" s="526"/>
      <c r="CL408" s="526"/>
      <c r="CM408" s="526"/>
      <c r="CN408" s="526"/>
      <c r="CO408" s="526"/>
      <c r="CP408" s="15"/>
      <c r="CQ408" s="15"/>
      <c r="CR408" s="15"/>
      <c r="CS408" s="15"/>
      <c r="CT408" s="88"/>
      <c r="CU408" s="88"/>
      <c r="CV408" s="88"/>
      <c r="CW408" s="15"/>
      <c r="CX408" s="15"/>
      <c r="CY408" s="88"/>
      <c r="CZ408" s="88"/>
      <c r="DA408" s="88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88"/>
      <c r="EQ408" s="88"/>
      <c r="ER408" s="88"/>
      <c r="ES408" s="88"/>
      <c r="ET408" s="88"/>
      <c r="EU408" s="88"/>
      <c r="EV408" s="88"/>
      <c r="EW408" s="88"/>
      <c r="EX408" s="88"/>
      <c r="EY408" s="88"/>
      <c r="EZ408" s="88"/>
      <c r="FA408" s="88"/>
      <c r="FB408" s="15"/>
      <c r="FC408" s="15"/>
      <c r="FD408" s="15"/>
      <c r="FE408" s="15"/>
      <c r="FF408" s="15"/>
      <c r="FG408" s="15"/>
      <c r="FH408" s="15"/>
      <c r="FI408" s="15"/>
      <c r="FJ408" s="15"/>
    </row>
    <row r="409" spans="2:166" ht="15" customHeight="1" x14ac:dyDescent="0.25">
      <c r="B409" s="88"/>
      <c r="C409" s="88"/>
      <c r="D409" s="115"/>
      <c r="E409" s="115"/>
      <c r="F409" s="115"/>
      <c r="G409" s="115"/>
      <c r="H409" s="115"/>
      <c r="I409" s="523"/>
      <c r="J409" s="523"/>
      <c r="K409" s="115"/>
      <c r="L409" s="524"/>
      <c r="M409" s="524"/>
      <c r="N409" s="524"/>
      <c r="O409" s="524"/>
      <c r="P409" s="524"/>
      <c r="Q409" s="524"/>
      <c r="R409" s="524"/>
      <c r="S409" s="525"/>
      <c r="T409" s="526"/>
      <c r="U409" s="115"/>
      <c r="V409" s="526"/>
      <c r="W409" s="115"/>
      <c r="X409" s="115"/>
      <c r="Y409" s="115"/>
      <c r="Z409" s="527"/>
      <c r="AA409" s="527"/>
      <c r="AB409" s="15"/>
      <c r="AC409" s="88"/>
      <c r="AD409" s="115"/>
      <c r="AE409" s="115"/>
      <c r="AF409" s="115"/>
      <c r="AG409" s="115"/>
      <c r="AH409" s="115"/>
      <c r="AI409" s="115"/>
      <c r="AJ409" s="115"/>
      <c r="AK409" s="115"/>
      <c r="AL409" s="115"/>
      <c r="AM409" s="115"/>
      <c r="AN409" s="115"/>
      <c r="AO409" s="115"/>
      <c r="AP409" s="115"/>
      <c r="AQ409" s="115"/>
      <c r="AR409" s="115"/>
      <c r="AS409" s="115"/>
      <c r="AT409" s="115"/>
      <c r="AU409" s="115"/>
      <c r="AV409" s="115"/>
      <c r="AW409" s="115"/>
      <c r="AX409" s="115"/>
      <c r="AY409" s="115"/>
      <c r="AZ409" s="115"/>
      <c r="BA409" s="115"/>
      <c r="BB409" s="115"/>
      <c r="BC409" s="115"/>
      <c r="BD409" s="115"/>
      <c r="BE409" s="115"/>
      <c r="BF409" s="115"/>
      <c r="BG409" s="115"/>
      <c r="BH409" s="115"/>
      <c r="BI409" s="115"/>
      <c r="BJ409" s="115"/>
      <c r="BK409" s="526"/>
      <c r="BL409" s="526"/>
      <c r="BM409" s="526"/>
      <c r="BN409" s="526"/>
      <c r="BO409" s="526"/>
      <c r="BP409" s="526"/>
      <c r="BQ409" s="526"/>
      <c r="BR409" s="526"/>
      <c r="BS409" s="526"/>
      <c r="BT409" s="526"/>
      <c r="BU409" s="526"/>
      <c r="BV409" s="526"/>
      <c r="BW409" s="526"/>
      <c r="BX409" s="526"/>
      <c r="BY409" s="526"/>
      <c r="BZ409" s="526"/>
      <c r="CA409" s="526"/>
      <c r="CB409" s="526"/>
      <c r="CC409" s="526"/>
      <c r="CD409" s="526"/>
      <c r="CE409" s="526"/>
      <c r="CF409" s="526"/>
      <c r="CG409" s="526"/>
      <c r="CH409" s="526"/>
      <c r="CI409" s="526"/>
      <c r="CJ409" s="526"/>
      <c r="CK409" s="526"/>
      <c r="CL409" s="526"/>
      <c r="CM409" s="526"/>
      <c r="CN409" s="526"/>
      <c r="CO409" s="526"/>
      <c r="CP409" s="15"/>
      <c r="CQ409" s="15"/>
      <c r="CR409" s="15"/>
      <c r="CS409" s="15"/>
      <c r="CT409" s="88"/>
      <c r="CU409" s="88"/>
      <c r="CV409" s="88"/>
      <c r="CW409" s="15"/>
      <c r="CX409" s="15"/>
      <c r="CY409" s="88"/>
      <c r="CZ409" s="88"/>
      <c r="DA409" s="88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88"/>
      <c r="EQ409" s="88"/>
      <c r="ER409" s="88"/>
      <c r="ES409" s="88"/>
      <c r="ET409" s="88"/>
      <c r="EU409" s="88"/>
      <c r="EV409" s="88"/>
      <c r="EW409" s="88"/>
      <c r="EX409" s="88"/>
      <c r="EY409" s="88"/>
      <c r="EZ409" s="88"/>
      <c r="FA409" s="88"/>
      <c r="FB409" s="15"/>
      <c r="FC409" s="15"/>
      <c r="FD409" s="15"/>
      <c r="FE409" s="15"/>
      <c r="FF409" s="15"/>
      <c r="FG409" s="15"/>
      <c r="FH409" s="15"/>
      <c r="FI409" s="15"/>
      <c r="FJ409" s="15"/>
    </row>
    <row r="410" spans="2:166" ht="15" customHeight="1" x14ac:dyDescent="0.25">
      <c r="B410" s="88"/>
      <c r="C410" s="88"/>
      <c r="D410" s="115"/>
      <c r="E410" s="115"/>
      <c r="F410" s="115"/>
      <c r="G410" s="115"/>
      <c r="H410" s="115"/>
      <c r="I410" s="523"/>
      <c r="J410" s="523"/>
      <c r="K410" s="115"/>
      <c r="L410" s="524"/>
      <c r="M410" s="524"/>
      <c r="N410" s="524"/>
      <c r="O410" s="524"/>
      <c r="P410" s="524"/>
      <c r="Q410" s="524"/>
      <c r="R410" s="524"/>
      <c r="S410" s="525"/>
      <c r="T410" s="526"/>
      <c r="U410" s="115"/>
      <c r="V410" s="526"/>
      <c r="W410" s="115"/>
      <c r="X410" s="115"/>
      <c r="Y410" s="115"/>
      <c r="Z410" s="527"/>
      <c r="AA410" s="527"/>
      <c r="AB410" s="15"/>
      <c r="AC410" s="88"/>
      <c r="AD410" s="115"/>
      <c r="AE410" s="115"/>
      <c r="AF410" s="115"/>
      <c r="AG410" s="115"/>
      <c r="AH410" s="115"/>
      <c r="AI410" s="115"/>
      <c r="AJ410" s="115"/>
      <c r="AK410" s="115"/>
      <c r="AL410" s="115"/>
      <c r="AM410" s="115"/>
      <c r="AN410" s="115"/>
      <c r="AO410" s="115"/>
      <c r="AP410" s="115"/>
      <c r="AQ410" s="115"/>
      <c r="AR410" s="115"/>
      <c r="AS410" s="115"/>
      <c r="AT410" s="115"/>
      <c r="AU410" s="115"/>
      <c r="AV410" s="115"/>
      <c r="AW410" s="115"/>
      <c r="AX410" s="115"/>
      <c r="AY410" s="115"/>
      <c r="AZ410" s="115"/>
      <c r="BA410" s="115"/>
      <c r="BB410" s="115"/>
      <c r="BC410" s="115"/>
      <c r="BD410" s="115"/>
      <c r="BE410" s="115"/>
      <c r="BF410" s="115"/>
      <c r="BG410" s="115"/>
      <c r="BH410" s="115"/>
      <c r="BI410" s="115"/>
      <c r="BJ410" s="115"/>
      <c r="BK410" s="526"/>
      <c r="BL410" s="526"/>
      <c r="BM410" s="526"/>
      <c r="BN410" s="526"/>
      <c r="BO410" s="526"/>
      <c r="BP410" s="526"/>
      <c r="BQ410" s="526"/>
      <c r="BR410" s="526"/>
      <c r="BS410" s="526"/>
      <c r="BT410" s="526"/>
      <c r="BU410" s="526"/>
      <c r="BV410" s="526"/>
      <c r="BW410" s="526"/>
      <c r="BX410" s="526"/>
      <c r="BY410" s="526"/>
      <c r="BZ410" s="526"/>
      <c r="CA410" s="526"/>
      <c r="CB410" s="526"/>
      <c r="CC410" s="526"/>
      <c r="CD410" s="526"/>
      <c r="CE410" s="526"/>
      <c r="CF410" s="526"/>
      <c r="CG410" s="526"/>
      <c r="CH410" s="526"/>
      <c r="CI410" s="526"/>
      <c r="CJ410" s="526"/>
      <c r="CK410" s="526"/>
      <c r="CL410" s="526"/>
      <c r="CM410" s="526"/>
      <c r="CN410" s="526"/>
      <c r="CO410" s="526"/>
      <c r="CP410" s="15"/>
      <c r="CQ410" s="15"/>
      <c r="CR410" s="15"/>
      <c r="CS410" s="15"/>
      <c r="CT410" s="88"/>
      <c r="CU410" s="88"/>
      <c r="CV410" s="88"/>
      <c r="CW410" s="15"/>
      <c r="CX410" s="15"/>
      <c r="CY410" s="88"/>
      <c r="CZ410" s="88"/>
      <c r="DA410" s="88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88"/>
      <c r="EQ410" s="88"/>
      <c r="ER410" s="88"/>
      <c r="ES410" s="88"/>
      <c r="ET410" s="88"/>
      <c r="EU410" s="88"/>
      <c r="EV410" s="88"/>
      <c r="EW410" s="88"/>
      <c r="EX410" s="88"/>
      <c r="EY410" s="88"/>
      <c r="EZ410" s="88"/>
      <c r="FA410" s="88"/>
      <c r="FB410" s="15"/>
      <c r="FC410" s="15"/>
      <c r="FD410" s="15"/>
      <c r="FE410" s="15"/>
      <c r="FF410" s="15"/>
      <c r="FG410" s="15"/>
      <c r="FH410" s="15"/>
      <c r="FI410" s="15"/>
      <c r="FJ410" s="15"/>
    </row>
    <row r="411" spans="2:166" ht="15" customHeight="1" x14ac:dyDescent="0.25">
      <c r="B411" s="88"/>
      <c r="C411" s="88"/>
      <c r="D411" s="115"/>
      <c r="E411" s="115"/>
      <c r="F411" s="115"/>
      <c r="G411" s="115"/>
      <c r="H411" s="115"/>
      <c r="I411" s="523"/>
      <c r="J411" s="523"/>
      <c r="K411" s="115"/>
      <c r="L411" s="524"/>
      <c r="M411" s="524"/>
      <c r="N411" s="524"/>
      <c r="O411" s="524"/>
      <c r="P411" s="524"/>
      <c r="Q411" s="524"/>
      <c r="R411" s="524"/>
      <c r="S411" s="525"/>
      <c r="T411" s="526"/>
      <c r="U411" s="115"/>
      <c r="V411" s="526"/>
      <c r="W411" s="115"/>
      <c r="X411" s="115"/>
      <c r="Y411" s="115"/>
      <c r="Z411" s="527"/>
      <c r="AA411" s="527"/>
      <c r="AB411" s="15"/>
      <c r="AC411" s="88"/>
      <c r="AD411" s="115"/>
      <c r="AE411" s="115"/>
      <c r="AF411" s="115"/>
      <c r="AG411" s="115"/>
      <c r="AH411" s="115"/>
      <c r="AI411" s="115"/>
      <c r="AJ411" s="115"/>
      <c r="AK411" s="115"/>
      <c r="AL411" s="115"/>
      <c r="AM411" s="115"/>
      <c r="AN411" s="115"/>
      <c r="AO411" s="115"/>
      <c r="AP411" s="115"/>
      <c r="AQ411" s="115"/>
      <c r="AR411" s="115"/>
      <c r="AS411" s="115"/>
      <c r="AT411" s="115"/>
      <c r="AU411" s="115"/>
      <c r="AV411" s="115"/>
      <c r="AW411" s="115"/>
      <c r="AX411" s="115"/>
      <c r="AY411" s="115"/>
      <c r="AZ411" s="115"/>
      <c r="BA411" s="115"/>
      <c r="BB411" s="115"/>
      <c r="BC411" s="115"/>
      <c r="BD411" s="115"/>
      <c r="BE411" s="115"/>
      <c r="BF411" s="115"/>
      <c r="BG411" s="115"/>
      <c r="BH411" s="115"/>
      <c r="BI411" s="115"/>
      <c r="BJ411" s="115"/>
      <c r="BK411" s="526"/>
      <c r="BL411" s="526"/>
      <c r="BM411" s="526"/>
      <c r="BN411" s="526"/>
      <c r="BO411" s="526"/>
      <c r="BP411" s="526"/>
      <c r="BQ411" s="526"/>
      <c r="BR411" s="526"/>
      <c r="BS411" s="526"/>
      <c r="BT411" s="526"/>
      <c r="BU411" s="526"/>
      <c r="BV411" s="526"/>
      <c r="BW411" s="526"/>
      <c r="BX411" s="526"/>
      <c r="BY411" s="526"/>
      <c r="BZ411" s="526"/>
      <c r="CA411" s="526"/>
      <c r="CB411" s="526"/>
      <c r="CC411" s="526"/>
      <c r="CD411" s="526"/>
      <c r="CE411" s="526"/>
      <c r="CF411" s="526"/>
      <c r="CG411" s="526"/>
      <c r="CH411" s="526"/>
      <c r="CI411" s="526"/>
      <c r="CJ411" s="526"/>
      <c r="CK411" s="526"/>
      <c r="CL411" s="526"/>
      <c r="CM411" s="526"/>
      <c r="CN411" s="526"/>
      <c r="CO411" s="526"/>
      <c r="CP411" s="15"/>
      <c r="CQ411" s="15"/>
      <c r="CR411" s="15"/>
      <c r="CS411" s="15"/>
      <c r="CT411" s="88"/>
      <c r="CU411" s="88"/>
      <c r="CV411" s="88"/>
      <c r="CW411" s="15"/>
      <c r="CX411" s="15"/>
      <c r="CY411" s="88"/>
      <c r="CZ411" s="88"/>
      <c r="DA411" s="88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88"/>
      <c r="EQ411" s="88"/>
      <c r="ER411" s="88"/>
      <c r="ES411" s="88"/>
      <c r="ET411" s="88"/>
      <c r="EU411" s="88"/>
      <c r="EV411" s="88"/>
      <c r="EW411" s="88"/>
      <c r="EX411" s="88"/>
      <c r="EY411" s="88"/>
      <c r="EZ411" s="88"/>
      <c r="FA411" s="88"/>
      <c r="FB411" s="15"/>
      <c r="FC411" s="15"/>
      <c r="FD411" s="15"/>
      <c r="FE411" s="15"/>
      <c r="FF411" s="15"/>
      <c r="FG411" s="15"/>
      <c r="FH411" s="15"/>
      <c r="FI411" s="15"/>
      <c r="FJ411" s="15"/>
    </row>
    <row r="412" spans="2:166" ht="15" customHeight="1" x14ac:dyDescent="0.25">
      <c r="B412" s="88"/>
      <c r="C412" s="88"/>
      <c r="D412" s="115"/>
      <c r="E412" s="115"/>
      <c r="F412" s="115"/>
      <c r="G412" s="115"/>
      <c r="H412" s="115"/>
      <c r="I412" s="523"/>
      <c r="J412" s="523"/>
      <c r="K412" s="115"/>
      <c r="L412" s="524"/>
      <c r="M412" s="524"/>
      <c r="N412" s="524"/>
      <c r="O412" s="524"/>
      <c r="P412" s="524"/>
      <c r="Q412" s="524"/>
      <c r="R412" s="524"/>
      <c r="S412" s="525"/>
      <c r="T412" s="526"/>
      <c r="U412" s="115"/>
      <c r="V412" s="526"/>
      <c r="W412" s="115"/>
      <c r="X412" s="115"/>
      <c r="Y412" s="115"/>
      <c r="Z412" s="527"/>
      <c r="AA412" s="527"/>
      <c r="AB412" s="15"/>
      <c r="AC412" s="88"/>
      <c r="AD412" s="115"/>
      <c r="AE412" s="115"/>
      <c r="AF412" s="115"/>
      <c r="AG412" s="115"/>
      <c r="AH412" s="115"/>
      <c r="AI412" s="115"/>
      <c r="AJ412" s="115"/>
      <c r="AK412" s="115"/>
      <c r="AL412" s="115"/>
      <c r="AM412" s="115"/>
      <c r="AN412" s="115"/>
      <c r="AO412" s="115"/>
      <c r="AP412" s="115"/>
      <c r="AQ412" s="115"/>
      <c r="AR412" s="115"/>
      <c r="AS412" s="115"/>
      <c r="AT412" s="115"/>
      <c r="AU412" s="115"/>
      <c r="AV412" s="115"/>
      <c r="AW412" s="115"/>
      <c r="AX412" s="115"/>
      <c r="AY412" s="115"/>
      <c r="AZ412" s="115"/>
      <c r="BA412" s="115"/>
      <c r="BB412" s="115"/>
      <c r="BC412" s="115"/>
      <c r="BD412" s="115"/>
      <c r="BE412" s="115"/>
      <c r="BF412" s="115"/>
      <c r="BG412" s="115"/>
      <c r="BH412" s="115"/>
      <c r="BI412" s="115"/>
      <c r="BJ412" s="115"/>
      <c r="BK412" s="526"/>
      <c r="BL412" s="526"/>
      <c r="BM412" s="526"/>
      <c r="BN412" s="526"/>
      <c r="BO412" s="526"/>
      <c r="BP412" s="526"/>
      <c r="BQ412" s="526"/>
      <c r="BR412" s="526"/>
      <c r="BS412" s="526"/>
      <c r="BT412" s="526"/>
      <c r="BU412" s="526"/>
      <c r="BV412" s="526"/>
      <c r="BW412" s="526"/>
      <c r="BX412" s="526"/>
      <c r="BY412" s="526"/>
      <c r="BZ412" s="526"/>
      <c r="CA412" s="526"/>
      <c r="CB412" s="526"/>
      <c r="CC412" s="526"/>
      <c r="CD412" s="526"/>
      <c r="CE412" s="526"/>
      <c r="CF412" s="526"/>
      <c r="CG412" s="526"/>
      <c r="CH412" s="526"/>
      <c r="CI412" s="526"/>
      <c r="CJ412" s="526"/>
      <c r="CK412" s="526"/>
      <c r="CL412" s="526"/>
      <c r="CM412" s="526"/>
      <c r="CN412" s="526"/>
      <c r="CO412" s="526"/>
      <c r="CP412" s="15"/>
      <c r="CQ412" s="15"/>
      <c r="CR412" s="15"/>
      <c r="CS412" s="15"/>
      <c r="CT412" s="88"/>
      <c r="CU412" s="88"/>
      <c r="CV412" s="88"/>
      <c r="CW412" s="15"/>
      <c r="CX412" s="15"/>
      <c r="CY412" s="88"/>
      <c r="CZ412" s="88"/>
      <c r="DA412" s="88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88"/>
      <c r="EQ412" s="88"/>
      <c r="ER412" s="88"/>
      <c r="ES412" s="88"/>
      <c r="ET412" s="88"/>
      <c r="EU412" s="88"/>
      <c r="EV412" s="88"/>
      <c r="EW412" s="88"/>
      <c r="EX412" s="88"/>
      <c r="EY412" s="88"/>
      <c r="EZ412" s="88"/>
      <c r="FA412" s="88"/>
      <c r="FB412" s="15"/>
      <c r="FC412" s="15"/>
      <c r="FD412" s="15"/>
      <c r="FE412" s="15"/>
      <c r="FF412" s="15"/>
      <c r="FG412" s="15"/>
      <c r="FH412" s="15"/>
      <c r="FI412" s="15"/>
      <c r="FJ412" s="15"/>
    </row>
    <row r="413" spans="2:166" ht="15" customHeight="1" x14ac:dyDescent="0.25">
      <c r="B413" s="88"/>
      <c r="C413" s="88"/>
      <c r="D413" s="115"/>
      <c r="E413" s="115"/>
      <c r="F413" s="115"/>
      <c r="G413" s="115"/>
      <c r="H413" s="115"/>
      <c r="I413" s="523"/>
      <c r="J413" s="523"/>
      <c r="K413" s="115"/>
      <c r="L413" s="524"/>
      <c r="M413" s="524"/>
      <c r="N413" s="524"/>
      <c r="O413" s="524"/>
      <c r="P413" s="524"/>
      <c r="Q413" s="524"/>
      <c r="R413" s="524"/>
      <c r="S413" s="525"/>
      <c r="T413" s="526"/>
      <c r="U413" s="115"/>
      <c r="V413" s="526"/>
      <c r="W413" s="115"/>
      <c r="X413" s="115"/>
      <c r="Y413" s="115"/>
      <c r="Z413" s="527"/>
      <c r="AA413" s="527"/>
      <c r="AB413" s="15"/>
      <c r="AC413" s="88"/>
      <c r="AD413" s="115"/>
      <c r="AE413" s="115"/>
      <c r="AF413" s="115"/>
      <c r="AG413" s="115"/>
      <c r="AH413" s="115"/>
      <c r="AI413" s="115"/>
      <c r="AJ413" s="115"/>
      <c r="AK413" s="115"/>
      <c r="AL413" s="115"/>
      <c r="AM413" s="115"/>
      <c r="AN413" s="115"/>
      <c r="AO413" s="115"/>
      <c r="AP413" s="115"/>
      <c r="AQ413" s="115"/>
      <c r="AR413" s="115"/>
      <c r="AS413" s="115"/>
      <c r="AT413" s="115"/>
      <c r="AU413" s="115"/>
      <c r="AV413" s="115"/>
      <c r="AW413" s="115"/>
      <c r="AX413" s="115"/>
      <c r="AY413" s="115"/>
      <c r="AZ413" s="115"/>
      <c r="BA413" s="115"/>
      <c r="BB413" s="115"/>
      <c r="BC413" s="115"/>
      <c r="BD413" s="115"/>
      <c r="BE413" s="115"/>
      <c r="BF413" s="115"/>
      <c r="BG413" s="115"/>
      <c r="BH413" s="115"/>
      <c r="BI413" s="115"/>
      <c r="BJ413" s="115"/>
      <c r="BK413" s="526"/>
      <c r="BL413" s="526"/>
      <c r="BM413" s="526"/>
      <c r="BN413" s="526"/>
      <c r="BO413" s="526"/>
      <c r="BP413" s="526"/>
      <c r="BQ413" s="526"/>
      <c r="BR413" s="526"/>
      <c r="BS413" s="526"/>
      <c r="BT413" s="526"/>
      <c r="BU413" s="526"/>
      <c r="BV413" s="526"/>
      <c r="BW413" s="526"/>
      <c r="BX413" s="526"/>
      <c r="BY413" s="526"/>
      <c r="BZ413" s="526"/>
      <c r="CA413" s="526"/>
      <c r="CB413" s="526"/>
      <c r="CC413" s="526"/>
      <c r="CD413" s="526"/>
      <c r="CE413" s="526"/>
      <c r="CF413" s="526"/>
      <c r="CG413" s="526"/>
      <c r="CH413" s="526"/>
      <c r="CI413" s="526"/>
      <c r="CJ413" s="526"/>
      <c r="CK413" s="526"/>
      <c r="CL413" s="526"/>
      <c r="CM413" s="526"/>
      <c r="CN413" s="526"/>
      <c r="CO413" s="526"/>
      <c r="CP413" s="15"/>
      <c r="CQ413" s="15"/>
      <c r="CR413" s="15"/>
      <c r="CS413" s="15"/>
      <c r="CT413" s="88"/>
      <c r="CU413" s="88"/>
      <c r="CV413" s="88"/>
      <c r="CW413" s="15"/>
      <c r="CX413" s="15"/>
      <c r="CY413" s="88"/>
      <c r="CZ413" s="88"/>
      <c r="DA413" s="88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88"/>
      <c r="EQ413" s="88"/>
      <c r="ER413" s="88"/>
      <c r="ES413" s="88"/>
      <c r="ET413" s="88"/>
      <c r="EU413" s="88"/>
      <c r="EV413" s="88"/>
      <c r="EW413" s="88"/>
      <c r="EX413" s="88"/>
      <c r="EY413" s="88"/>
      <c r="EZ413" s="88"/>
      <c r="FA413" s="88"/>
      <c r="FB413" s="15"/>
      <c r="FC413" s="15"/>
      <c r="FD413" s="15"/>
      <c r="FE413" s="15"/>
      <c r="FF413" s="15"/>
      <c r="FG413" s="15"/>
      <c r="FH413" s="15"/>
      <c r="FI413" s="15"/>
      <c r="FJ413" s="15"/>
    </row>
    <row r="414" spans="2:166" ht="15" customHeight="1" x14ac:dyDescent="0.25">
      <c r="B414" s="88"/>
      <c r="C414" s="88"/>
      <c r="D414" s="115"/>
      <c r="E414" s="115"/>
      <c r="F414" s="115"/>
      <c r="G414" s="115"/>
      <c r="H414" s="115"/>
      <c r="I414" s="523"/>
      <c r="J414" s="523"/>
      <c r="K414" s="115"/>
      <c r="L414" s="524"/>
      <c r="M414" s="524"/>
      <c r="N414" s="524"/>
      <c r="O414" s="524"/>
      <c r="P414" s="524"/>
      <c r="Q414" s="524"/>
      <c r="R414" s="524"/>
      <c r="S414" s="525"/>
      <c r="T414" s="526"/>
      <c r="U414" s="115"/>
      <c r="V414" s="526"/>
      <c r="W414" s="115"/>
      <c r="X414" s="115"/>
      <c r="Y414" s="115"/>
      <c r="Z414" s="527"/>
      <c r="AA414" s="527"/>
      <c r="AB414" s="15"/>
      <c r="AC414" s="88"/>
      <c r="AD414" s="115"/>
      <c r="AE414" s="115"/>
      <c r="AF414" s="115"/>
      <c r="AG414" s="115"/>
      <c r="AH414" s="115"/>
      <c r="AI414" s="115"/>
      <c r="AJ414" s="115"/>
      <c r="AK414" s="115"/>
      <c r="AL414" s="115"/>
      <c r="AM414" s="115"/>
      <c r="AN414" s="115"/>
      <c r="AO414" s="115"/>
      <c r="AP414" s="115"/>
      <c r="AQ414" s="115"/>
      <c r="AR414" s="115"/>
      <c r="AS414" s="115"/>
      <c r="AT414" s="115"/>
      <c r="AU414" s="115"/>
      <c r="AV414" s="115"/>
      <c r="AW414" s="115"/>
      <c r="AX414" s="115"/>
      <c r="AY414" s="115"/>
      <c r="AZ414" s="115"/>
      <c r="BA414" s="115"/>
      <c r="BB414" s="115"/>
      <c r="BC414" s="115"/>
      <c r="BD414" s="115"/>
      <c r="BE414" s="115"/>
      <c r="BF414" s="115"/>
      <c r="BG414" s="115"/>
      <c r="BH414" s="115"/>
      <c r="BI414" s="115"/>
      <c r="BJ414" s="115"/>
      <c r="BK414" s="526"/>
      <c r="BL414" s="526"/>
      <c r="BM414" s="526"/>
      <c r="BN414" s="526"/>
      <c r="BO414" s="526"/>
      <c r="BP414" s="526"/>
      <c r="BQ414" s="526"/>
      <c r="BR414" s="526"/>
      <c r="BS414" s="526"/>
      <c r="BT414" s="526"/>
      <c r="BU414" s="526"/>
      <c r="BV414" s="526"/>
      <c r="BW414" s="526"/>
      <c r="BX414" s="526"/>
      <c r="BY414" s="526"/>
      <c r="BZ414" s="526"/>
      <c r="CA414" s="526"/>
      <c r="CB414" s="526"/>
      <c r="CC414" s="526"/>
      <c r="CD414" s="526"/>
      <c r="CE414" s="526"/>
      <c r="CF414" s="526"/>
      <c r="CG414" s="526"/>
      <c r="CH414" s="526"/>
      <c r="CI414" s="526"/>
      <c r="CJ414" s="526"/>
      <c r="CK414" s="526"/>
      <c r="CL414" s="526"/>
      <c r="CM414" s="526"/>
      <c r="CN414" s="526"/>
      <c r="CO414" s="526"/>
      <c r="CP414" s="15"/>
      <c r="CQ414" s="15"/>
      <c r="CR414" s="15"/>
      <c r="CS414" s="15"/>
      <c r="CT414" s="88"/>
      <c r="CU414" s="88"/>
      <c r="CV414" s="88"/>
      <c r="CW414" s="15"/>
      <c r="CX414" s="15"/>
      <c r="CY414" s="88"/>
      <c r="CZ414" s="88"/>
      <c r="DA414" s="88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88"/>
      <c r="EQ414" s="88"/>
      <c r="ER414" s="88"/>
      <c r="ES414" s="88"/>
      <c r="ET414" s="88"/>
      <c r="EU414" s="88"/>
      <c r="EV414" s="88"/>
      <c r="EW414" s="88"/>
      <c r="EX414" s="88"/>
      <c r="EY414" s="88"/>
      <c r="EZ414" s="88"/>
      <c r="FA414" s="88"/>
      <c r="FB414" s="15"/>
      <c r="FC414" s="15"/>
      <c r="FD414" s="15"/>
      <c r="FE414" s="15"/>
      <c r="FF414" s="15"/>
      <c r="FG414" s="15"/>
      <c r="FH414" s="15"/>
      <c r="FI414" s="15"/>
      <c r="FJ414" s="15"/>
    </row>
    <row r="415" spans="2:166" ht="15" customHeight="1" x14ac:dyDescent="0.25">
      <c r="B415" s="88"/>
      <c r="C415" s="88"/>
      <c r="D415" s="115"/>
      <c r="E415" s="115"/>
      <c r="F415" s="115"/>
      <c r="G415" s="115"/>
      <c r="H415" s="115"/>
      <c r="I415" s="523"/>
      <c r="J415" s="523"/>
      <c r="K415" s="115"/>
      <c r="L415" s="524"/>
      <c r="M415" s="524"/>
      <c r="N415" s="524"/>
      <c r="O415" s="524"/>
      <c r="P415" s="524"/>
      <c r="Q415" s="524"/>
      <c r="R415" s="524"/>
      <c r="S415" s="525"/>
      <c r="T415" s="526"/>
      <c r="U415" s="115"/>
      <c r="V415" s="526"/>
      <c r="W415" s="115"/>
      <c r="X415" s="115"/>
      <c r="Y415" s="115"/>
      <c r="Z415" s="527"/>
      <c r="AA415" s="527"/>
      <c r="AB415" s="15"/>
      <c r="AC415" s="88"/>
      <c r="AD415" s="115"/>
      <c r="AE415" s="115"/>
      <c r="AF415" s="115"/>
      <c r="AG415" s="115"/>
      <c r="AH415" s="115"/>
      <c r="AI415" s="115"/>
      <c r="AJ415" s="115"/>
      <c r="AK415" s="115"/>
      <c r="AL415" s="115"/>
      <c r="AM415" s="115"/>
      <c r="AN415" s="115"/>
      <c r="AO415" s="115"/>
      <c r="AP415" s="115"/>
      <c r="AQ415" s="115"/>
      <c r="AR415" s="115"/>
      <c r="AS415" s="115"/>
      <c r="AT415" s="115"/>
      <c r="AU415" s="115"/>
      <c r="AV415" s="115"/>
      <c r="AW415" s="115"/>
      <c r="AX415" s="115"/>
      <c r="AY415" s="115"/>
      <c r="AZ415" s="115"/>
      <c r="BA415" s="115"/>
      <c r="BB415" s="115"/>
      <c r="BC415" s="115"/>
      <c r="BD415" s="115"/>
      <c r="BE415" s="115"/>
      <c r="BF415" s="115"/>
      <c r="BG415" s="115"/>
      <c r="BH415" s="115"/>
      <c r="BI415" s="115"/>
      <c r="BJ415" s="115"/>
      <c r="BK415" s="526"/>
      <c r="BL415" s="526"/>
      <c r="BM415" s="526"/>
      <c r="BN415" s="526"/>
      <c r="BO415" s="526"/>
      <c r="BP415" s="526"/>
      <c r="BQ415" s="526"/>
      <c r="BR415" s="526"/>
      <c r="BS415" s="526"/>
      <c r="BT415" s="526"/>
      <c r="BU415" s="526"/>
      <c r="BV415" s="526"/>
      <c r="BW415" s="526"/>
      <c r="BX415" s="526"/>
      <c r="BY415" s="526"/>
      <c r="BZ415" s="526"/>
      <c r="CA415" s="526"/>
      <c r="CB415" s="526"/>
      <c r="CC415" s="526"/>
      <c r="CD415" s="526"/>
      <c r="CE415" s="526"/>
      <c r="CF415" s="526"/>
      <c r="CG415" s="526"/>
      <c r="CH415" s="526"/>
      <c r="CI415" s="526"/>
      <c r="CJ415" s="526"/>
      <c r="CK415" s="526"/>
      <c r="CL415" s="526"/>
      <c r="CM415" s="526"/>
      <c r="CN415" s="526"/>
      <c r="CO415" s="526"/>
      <c r="CP415" s="15"/>
      <c r="CQ415" s="15"/>
      <c r="CR415" s="15"/>
      <c r="CS415" s="15"/>
      <c r="CT415" s="88"/>
      <c r="CU415" s="88"/>
      <c r="CV415" s="88"/>
      <c r="CW415" s="15"/>
      <c r="CX415" s="15"/>
      <c r="CY415" s="88"/>
      <c r="CZ415" s="88"/>
      <c r="DA415" s="88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88"/>
      <c r="EQ415" s="88"/>
      <c r="ER415" s="88"/>
      <c r="ES415" s="88"/>
      <c r="ET415" s="88"/>
      <c r="EU415" s="88"/>
      <c r="EV415" s="88"/>
      <c r="EW415" s="88"/>
      <c r="EX415" s="88"/>
      <c r="EY415" s="88"/>
      <c r="EZ415" s="88"/>
      <c r="FA415" s="88"/>
      <c r="FB415" s="15"/>
      <c r="FC415" s="15"/>
      <c r="FD415" s="15"/>
      <c r="FE415" s="15"/>
      <c r="FF415" s="15"/>
      <c r="FG415" s="15"/>
      <c r="FH415" s="15"/>
      <c r="FI415" s="15"/>
      <c r="FJ415" s="15"/>
    </row>
    <row r="416" spans="2:166" ht="15" customHeight="1" x14ac:dyDescent="0.25">
      <c r="B416" s="88"/>
      <c r="C416" s="88"/>
      <c r="D416" s="115"/>
      <c r="E416" s="115"/>
      <c r="F416" s="115"/>
      <c r="G416" s="115"/>
      <c r="H416" s="115"/>
      <c r="I416" s="523"/>
      <c r="J416" s="523"/>
      <c r="K416" s="115"/>
      <c r="L416" s="524"/>
      <c r="M416" s="524"/>
      <c r="N416" s="524"/>
      <c r="O416" s="524"/>
      <c r="P416" s="524"/>
      <c r="Q416" s="524"/>
      <c r="R416" s="524"/>
      <c r="S416" s="525"/>
      <c r="T416" s="526"/>
      <c r="U416" s="115"/>
      <c r="V416" s="526"/>
      <c r="W416" s="115"/>
      <c r="X416" s="115"/>
      <c r="Y416" s="115"/>
      <c r="Z416" s="527"/>
      <c r="AA416" s="527"/>
      <c r="AB416" s="15"/>
      <c r="AC416" s="88"/>
      <c r="AD416" s="115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115"/>
      <c r="AP416" s="115"/>
      <c r="AQ416" s="115"/>
      <c r="AR416" s="115"/>
      <c r="AS416" s="115"/>
      <c r="AT416" s="115"/>
      <c r="AU416" s="115"/>
      <c r="AV416" s="115"/>
      <c r="AW416" s="115"/>
      <c r="AX416" s="115"/>
      <c r="AY416" s="115"/>
      <c r="AZ416" s="115"/>
      <c r="BA416" s="115"/>
      <c r="BB416" s="115"/>
      <c r="BC416" s="115"/>
      <c r="BD416" s="115"/>
      <c r="BE416" s="115"/>
      <c r="BF416" s="115"/>
      <c r="BG416" s="115"/>
      <c r="BH416" s="115"/>
      <c r="BI416" s="115"/>
      <c r="BJ416" s="115"/>
      <c r="BK416" s="526"/>
      <c r="BL416" s="526"/>
      <c r="BM416" s="526"/>
      <c r="BN416" s="526"/>
      <c r="BO416" s="526"/>
      <c r="BP416" s="526"/>
      <c r="BQ416" s="526"/>
      <c r="BR416" s="526"/>
      <c r="BS416" s="526"/>
      <c r="BT416" s="526"/>
      <c r="BU416" s="526"/>
      <c r="BV416" s="526"/>
      <c r="BW416" s="526"/>
      <c r="BX416" s="526"/>
      <c r="BY416" s="526"/>
      <c r="BZ416" s="526"/>
      <c r="CA416" s="526"/>
      <c r="CB416" s="526"/>
      <c r="CC416" s="526"/>
      <c r="CD416" s="526"/>
      <c r="CE416" s="526"/>
      <c r="CF416" s="526"/>
      <c r="CG416" s="526"/>
      <c r="CH416" s="526"/>
      <c r="CI416" s="526"/>
      <c r="CJ416" s="526"/>
      <c r="CK416" s="526"/>
      <c r="CL416" s="526"/>
      <c r="CM416" s="526"/>
      <c r="CN416" s="526"/>
      <c r="CO416" s="526"/>
      <c r="CP416" s="15"/>
      <c r="CQ416" s="15"/>
      <c r="CR416" s="15"/>
      <c r="CS416" s="15"/>
      <c r="CT416" s="88"/>
      <c r="CU416" s="88"/>
      <c r="CV416" s="88"/>
      <c r="CW416" s="15"/>
      <c r="CX416" s="15"/>
      <c r="CY416" s="88"/>
      <c r="CZ416" s="88"/>
      <c r="DA416" s="88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88"/>
      <c r="EQ416" s="88"/>
      <c r="ER416" s="88"/>
      <c r="ES416" s="88"/>
      <c r="ET416" s="88"/>
      <c r="EU416" s="88"/>
      <c r="EV416" s="88"/>
      <c r="EW416" s="88"/>
      <c r="EX416" s="88"/>
      <c r="EY416" s="88"/>
      <c r="EZ416" s="88"/>
      <c r="FA416" s="88"/>
      <c r="FB416" s="15"/>
      <c r="FC416" s="15"/>
      <c r="FD416" s="15"/>
      <c r="FE416" s="15"/>
      <c r="FF416" s="15"/>
      <c r="FG416" s="15"/>
      <c r="FH416" s="15"/>
      <c r="FI416" s="15"/>
      <c r="FJ416" s="15"/>
    </row>
    <row r="417" spans="2:166" ht="15" customHeight="1" x14ac:dyDescent="0.25">
      <c r="B417" s="88"/>
      <c r="C417" s="88"/>
      <c r="D417" s="115"/>
      <c r="E417" s="115"/>
      <c r="F417" s="115"/>
      <c r="G417" s="115"/>
      <c r="H417" s="115"/>
      <c r="I417" s="523"/>
      <c r="J417" s="523"/>
      <c r="K417" s="115"/>
      <c r="L417" s="524"/>
      <c r="M417" s="524"/>
      <c r="N417" s="524"/>
      <c r="O417" s="524"/>
      <c r="P417" s="524"/>
      <c r="Q417" s="524"/>
      <c r="R417" s="524"/>
      <c r="S417" s="525"/>
      <c r="T417" s="526"/>
      <c r="U417" s="115"/>
      <c r="V417" s="526"/>
      <c r="W417" s="115"/>
      <c r="X417" s="115"/>
      <c r="Y417" s="115"/>
      <c r="Z417" s="527"/>
      <c r="AA417" s="527"/>
      <c r="AB417" s="15"/>
      <c r="AC417" s="88"/>
      <c r="AD417" s="115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115"/>
      <c r="AP417" s="115"/>
      <c r="AQ417" s="115"/>
      <c r="AR417" s="115"/>
      <c r="AS417" s="115"/>
      <c r="AT417" s="115"/>
      <c r="AU417" s="115"/>
      <c r="AV417" s="115"/>
      <c r="AW417" s="115"/>
      <c r="AX417" s="115"/>
      <c r="AY417" s="115"/>
      <c r="AZ417" s="115"/>
      <c r="BA417" s="115"/>
      <c r="BB417" s="115"/>
      <c r="BC417" s="115"/>
      <c r="BD417" s="115"/>
      <c r="BE417" s="115"/>
      <c r="BF417" s="115"/>
      <c r="BG417" s="115"/>
      <c r="BH417" s="115"/>
      <c r="BI417" s="115"/>
      <c r="BJ417" s="115"/>
      <c r="BK417" s="526"/>
      <c r="BL417" s="526"/>
      <c r="BM417" s="526"/>
      <c r="BN417" s="526"/>
      <c r="BO417" s="526"/>
      <c r="BP417" s="526"/>
      <c r="BQ417" s="526"/>
      <c r="BR417" s="526"/>
      <c r="BS417" s="526"/>
      <c r="BT417" s="526"/>
      <c r="BU417" s="526"/>
      <c r="BV417" s="526"/>
      <c r="BW417" s="526"/>
      <c r="BX417" s="526"/>
      <c r="BY417" s="526"/>
      <c r="BZ417" s="526"/>
      <c r="CA417" s="526"/>
      <c r="CB417" s="526"/>
      <c r="CC417" s="526"/>
      <c r="CD417" s="526"/>
      <c r="CE417" s="526"/>
      <c r="CF417" s="526"/>
      <c r="CG417" s="526"/>
      <c r="CH417" s="526"/>
      <c r="CI417" s="526"/>
      <c r="CJ417" s="526"/>
      <c r="CK417" s="526"/>
      <c r="CL417" s="526"/>
      <c r="CM417" s="526"/>
      <c r="CN417" s="526"/>
      <c r="CO417" s="526"/>
      <c r="CP417" s="15"/>
      <c r="CQ417" s="15"/>
      <c r="CR417" s="15"/>
      <c r="CS417" s="15"/>
      <c r="CT417" s="88"/>
      <c r="CU417" s="88"/>
      <c r="CV417" s="88"/>
      <c r="CW417" s="15"/>
      <c r="CX417" s="15"/>
      <c r="CY417" s="88"/>
      <c r="CZ417" s="88"/>
      <c r="DA417" s="88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88"/>
      <c r="EQ417" s="88"/>
      <c r="ER417" s="88"/>
      <c r="ES417" s="88"/>
      <c r="ET417" s="88"/>
      <c r="EU417" s="88"/>
      <c r="EV417" s="88"/>
      <c r="EW417" s="88"/>
      <c r="EX417" s="88"/>
      <c r="EY417" s="88"/>
      <c r="EZ417" s="88"/>
      <c r="FA417" s="88"/>
      <c r="FB417" s="15"/>
      <c r="FC417" s="15"/>
      <c r="FD417" s="15"/>
      <c r="FE417" s="15"/>
      <c r="FF417" s="15"/>
      <c r="FG417" s="15"/>
      <c r="FH417" s="15"/>
      <c r="FI417" s="15"/>
      <c r="FJ417" s="15"/>
    </row>
    <row r="418" spans="2:166" ht="15" customHeight="1" x14ac:dyDescent="0.25">
      <c r="B418" s="88"/>
      <c r="C418" s="88"/>
      <c r="D418" s="115"/>
      <c r="E418" s="115"/>
      <c r="F418" s="115"/>
      <c r="G418" s="115"/>
      <c r="H418" s="115"/>
      <c r="I418" s="523"/>
      <c r="J418" s="523"/>
      <c r="K418" s="115"/>
      <c r="L418" s="524"/>
      <c r="M418" s="524"/>
      <c r="N418" s="524"/>
      <c r="O418" s="524"/>
      <c r="P418" s="524"/>
      <c r="Q418" s="524"/>
      <c r="R418" s="524"/>
      <c r="S418" s="525"/>
      <c r="T418" s="526"/>
      <c r="U418" s="115"/>
      <c r="V418" s="526"/>
      <c r="W418" s="115"/>
      <c r="X418" s="115"/>
      <c r="Y418" s="115"/>
      <c r="Z418" s="527"/>
      <c r="AA418" s="527"/>
      <c r="AB418" s="15"/>
      <c r="AC418" s="88"/>
      <c r="AD418" s="115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115"/>
      <c r="AP418" s="115"/>
      <c r="AQ418" s="115"/>
      <c r="AR418" s="115"/>
      <c r="AS418" s="115"/>
      <c r="AT418" s="115"/>
      <c r="AU418" s="115"/>
      <c r="AV418" s="115"/>
      <c r="AW418" s="115"/>
      <c r="AX418" s="115"/>
      <c r="AY418" s="115"/>
      <c r="AZ418" s="115"/>
      <c r="BA418" s="115"/>
      <c r="BB418" s="115"/>
      <c r="BC418" s="115"/>
      <c r="BD418" s="115"/>
      <c r="BE418" s="115"/>
      <c r="BF418" s="115"/>
      <c r="BG418" s="115"/>
      <c r="BH418" s="115"/>
      <c r="BI418" s="115"/>
      <c r="BJ418" s="115"/>
      <c r="BK418" s="526"/>
      <c r="BL418" s="526"/>
      <c r="BM418" s="526"/>
      <c r="BN418" s="526"/>
      <c r="BO418" s="526"/>
      <c r="BP418" s="526"/>
      <c r="BQ418" s="526"/>
      <c r="BR418" s="526"/>
      <c r="BS418" s="526"/>
      <c r="BT418" s="526"/>
      <c r="BU418" s="526"/>
      <c r="BV418" s="526"/>
      <c r="BW418" s="526"/>
      <c r="BX418" s="526"/>
      <c r="BY418" s="526"/>
      <c r="BZ418" s="526"/>
      <c r="CA418" s="526"/>
      <c r="CB418" s="526"/>
      <c r="CC418" s="526"/>
      <c r="CD418" s="526"/>
      <c r="CE418" s="526"/>
      <c r="CF418" s="526"/>
      <c r="CG418" s="526"/>
      <c r="CH418" s="526"/>
      <c r="CI418" s="526"/>
      <c r="CJ418" s="526"/>
      <c r="CK418" s="526"/>
      <c r="CL418" s="526"/>
      <c r="CM418" s="526"/>
      <c r="CN418" s="526"/>
      <c r="CO418" s="526"/>
      <c r="CP418" s="15"/>
      <c r="CQ418" s="15"/>
      <c r="CR418" s="15"/>
      <c r="CS418" s="15"/>
      <c r="CT418" s="88"/>
      <c r="CU418" s="88"/>
      <c r="CV418" s="88"/>
      <c r="CW418" s="15"/>
      <c r="CX418" s="15"/>
      <c r="CY418" s="88"/>
      <c r="CZ418" s="88"/>
      <c r="DA418" s="88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88"/>
      <c r="EQ418" s="88"/>
      <c r="ER418" s="88"/>
      <c r="ES418" s="88"/>
      <c r="ET418" s="88"/>
      <c r="EU418" s="88"/>
      <c r="EV418" s="88"/>
      <c r="EW418" s="88"/>
      <c r="EX418" s="88"/>
      <c r="EY418" s="88"/>
      <c r="EZ418" s="88"/>
      <c r="FA418" s="88"/>
      <c r="FB418" s="15"/>
      <c r="FC418" s="15"/>
      <c r="FD418" s="15"/>
      <c r="FE418" s="15"/>
      <c r="FF418" s="15"/>
      <c r="FG418" s="15"/>
      <c r="FH418" s="15"/>
      <c r="FI418" s="15"/>
      <c r="FJ418" s="15"/>
    </row>
    <row r="419" spans="2:166" ht="15" customHeight="1" x14ac:dyDescent="0.25">
      <c r="B419" s="88"/>
      <c r="C419" s="88"/>
      <c r="D419" s="115"/>
      <c r="E419" s="115"/>
      <c r="F419" s="115"/>
      <c r="G419" s="115"/>
      <c r="H419" s="115"/>
      <c r="I419" s="523"/>
      <c r="J419" s="523"/>
      <c r="K419" s="115"/>
      <c r="L419" s="524"/>
      <c r="M419" s="524"/>
      <c r="N419" s="524"/>
      <c r="O419" s="524"/>
      <c r="P419" s="524"/>
      <c r="Q419" s="524"/>
      <c r="R419" s="524"/>
      <c r="S419" s="525"/>
      <c r="T419" s="526"/>
      <c r="U419" s="115"/>
      <c r="V419" s="526"/>
      <c r="W419" s="115"/>
      <c r="X419" s="115"/>
      <c r="Y419" s="115"/>
      <c r="Z419" s="527"/>
      <c r="AA419" s="527"/>
      <c r="AB419" s="15"/>
      <c r="AC419" s="88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5"/>
      <c r="AS419" s="115"/>
      <c r="AT419" s="115"/>
      <c r="AU419" s="115"/>
      <c r="AV419" s="115"/>
      <c r="AW419" s="115"/>
      <c r="AX419" s="115"/>
      <c r="AY419" s="115"/>
      <c r="AZ419" s="115"/>
      <c r="BA419" s="115"/>
      <c r="BB419" s="115"/>
      <c r="BC419" s="115"/>
      <c r="BD419" s="115"/>
      <c r="BE419" s="115"/>
      <c r="BF419" s="115"/>
      <c r="BG419" s="115"/>
      <c r="BH419" s="115"/>
      <c r="BI419" s="115"/>
      <c r="BJ419" s="115"/>
      <c r="BK419" s="526"/>
      <c r="BL419" s="526"/>
      <c r="BM419" s="526"/>
      <c r="BN419" s="526"/>
      <c r="BO419" s="526"/>
      <c r="BP419" s="526"/>
      <c r="BQ419" s="526"/>
      <c r="BR419" s="526"/>
      <c r="BS419" s="526"/>
      <c r="BT419" s="526"/>
      <c r="BU419" s="526"/>
      <c r="BV419" s="526"/>
      <c r="BW419" s="526"/>
      <c r="BX419" s="526"/>
      <c r="BY419" s="526"/>
      <c r="BZ419" s="526"/>
      <c r="CA419" s="526"/>
      <c r="CB419" s="526"/>
      <c r="CC419" s="526"/>
      <c r="CD419" s="526"/>
      <c r="CE419" s="526"/>
      <c r="CF419" s="526"/>
      <c r="CG419" s="526"/>
      <c r="CH419" s="526"/>
      <c r="CI419" s="526"/>
      <c r="CJ419" s="526"/>
      <c r="CK419" s="526"/>
      <c r="CL419" s="526"/>
      <c r="CM419" s="526"/>
      <c r="CN419" s="526"/>
      <c r="CO419" s="526"/>
      <c r="CP419" s="15"/>
      <c r="CQ419" s="15"/>
      <c r="CR419" s="15"/>
      <c r="CS419" s="15"/>
      <c r="CT419" s="88"/>
      <c r="CU419" s="88"/>
      <c r="CV419" s="88"/>
      <c r="CW419" s="15"/>
      <c r="CX419" s="15"/>
      <c r="CY419" s="88"/>
      <c r="CZ419" s="88"/>
      <c r="DA419" s="88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88"/>
      <c r="EQ419" s="88"/>
      <c r="ER419" s="88"/>
      <c r="ES419" s="88"/>
      <c r="ET419" s="88"/>
      <c r="EU419" s="88"/>
      <c r="EV419" s="88"/>
      <c r="EW419" s="88"/>
      <c r="EX419" s="88"/>
      <c r="EY419" s="88"/>
      <c r="EZ419" s="88"/>
      <c r="FA419" s="88"/>
      <c r="FB419" s="15"/>
      <c r="FC419" s="15"/>
      <c r="FD419" s="15"/>
      <c r="FE419" s="15"/>
      <c r="FF419" s="15"/>
      <c r="FG419" s="15"/>
      <c r="FH419" s="15"/>
      <c r="FI419" s="15"/>
      <c r="FJ419" s="15"/>
    </row>
    <row r="420" spans="2:166" ht="15" customHeight="1" x14ac:dyDescent="0.25">
      <c r="B420" s="88"/>
      <c r="C420" s="88"/>
      <c r="D420" s="115"/>
      <c r="E420" s="115"/>
      <c r="F420" s="115"/>
      <c r="G420" s="115"/>
      <c r="H420" s="115"/>
      <c r="I420" s="523"/>
      <c r="J420" s="523"/>
      <c r="K420" s="115"/>
      <c r="L420" s="524"/>
      <c r="M420" s="524"/>
      <c r="N420" s="524"/>
      <c r="O420" s="524"/>
      <c r="P420" s="524"/>
      <c r="Q420" s="524"/>
      <c r="R420" s="524"/>
      <c r="S420" s="525"/>
      <c r="T420" s="526"/>
      <c r="U420" s="115"/>
      <c r="V420" s="526"/>
      <c r="W420" s="115"/>
      <c r="X420" s="115"/>
      <c r="Y420" s="115"/>
      <c r="Z420" s="527"/>
      <c r="AA420" s="527"/>
      <c r="AB420" s="15"/>
      <c r="AC420" s="88"/>
      <c r="AD420" s="115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115"/>
      <c r="AP420" s="115"/>
      <c r="AQ420" s="115"/>
      <c r="AR420" s="115"/>
      <c r="AS420" s="115"/>
      <c r="AT420" s="115"/>
      <c r="AU420" s="115"/>
      <c r="AV420" s="115"/>
      <c r="AW420" s="115"/>
      <c r="AX420" s="115"/>
      <c r="AY420" s="115"/>
      <c r="AZ420" s="115"/>
      <c r="BA420" s="115"/>
      <c r="BB420" s="115"/>
      <c r="BC420" s="115"/>
      <c r="BD420" s="115"/>
      <c r="BE420" s="115"/>
      <c r="BF420" s="115"/>
      <c r="BG420" s="115"/>
      <c r="BH420" s="115"/>
      <c r="BI420" s="115"/>
      <c r="BJ420" s="115"/>
      <c r="BK420" s="526"/>
      <c r="BL420" s="526"/>
      <c r="BM420" s="526"/>
      <c r="BN420" s="526"/>
      <c r="BO420" s="526"/>
      <c r="BP420" s="526"/>
      <c r="BQ420" s="526"/>
      <c r="BR420" s="526"/>
      <c r="BS420" s="526"/>
      <c r="BT420" s="526"/>
      <c r="BU420" s="526"/>
      <c r="BV420" s="526"/>
      <c r="BW420" s="526"/>
      <c r="BX420" s="526"/>
      <c r="BY420" s="526"/>
      <c r="BZ420" s="526"/>
      <c r="CA420" s="526"/>
      <c r="CB420" s="526"/>
      <c r="CC420" s="526"/>
      <c r="CD420" s="526"/>
      <c r="CE420" s="526"/>
      <c r="CF420" s="526"/>
      <c r="CG420" s="526"/>
      <c r="CH420" s="526"/>
      <c r="CI420" s="526"/>
      <c r="CJ420" s="526"/>
      <c r="CK420" s="526"/>
      <c r="CL420" s="526"/>
      <c r="CM420" s="526"/>
      <c r="CN420" s="526"/>
      <c r="CO420" s="526"/>
      <c r="CP420" s="15"/>
      <c r="CQ420" s="15"/>
      <c r="CR420" s="15"/>
      <c r="CS420" s="15"/>
      <c r="CT420" s="88"/>
      <c r="CU420" s="88"/>
      <c r="CV420" s="88"/>
      <c r="CW420" s="15"/>
      <c r="CX420" s="15"/>
      <c r="CY420" s="88"/>
      <c r="CZ420" s="88"/>
      <c r="DA420" s="88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88"/>
      <c r="EQ420" s="88"/>
      <c r="ER420" s="88"/>
      <c r="ES420" s="88"/>
      <c r="ET420" s="88"/>
      <c r="EU420" s="88"/>
      <c r="EV420" s="88"/>
      <c r="EW420" s="88"/>
      <c r="EX420" s="88"/>
      <c r="EY420" s="88"/>
      <c r="EZ420" s="88"/>
      <c r="FA420" s="88"/>
      <c r="FB420" s="15"/>
      <c r="FC420" s="15"/>
      <c r="FD420" s="15"/>
      <c r="FE420" s="15"/>
      <c r="FF420" s="15"/>
      <c r="FG420" s="15"/>
      <c r="FH420" s="15"/>
      <c r="FI420" s="15"/>
      <c r="FJ420" s="15"/>
    </row>
    <row r="421" spans="2:166" ht="15" customHeight="1" x14ac:dyDescent="0.25">
      <c r="B421" s="88"/>
      <c r="C421" s="88"/>
      <c r="D421" s="115"/>
      <c r="E421" s="115"/>
      <c r="F421" s="115"/>
      <c r="G421" s="115"/>
      <c r="H421" s="115"/>
      <c r="I421" s="523"/>
      <c r="J421" s="523"/>
      <c r="K421" s="115"/>
      <c r="L421" s="524"/>
      <c r="M421" s="524"/>
      <c r="N421" s="524"/>
      <c r="O421" s="524"/>
      <c r="P421" s="524"/>
      <c r="Q421" s="524"/>
      <c r="R421" s="524"/>
      <c r="S421" s="525"/>
      <c r="T421" s="526"/>
      <c r="U421" s="115"/>
      <c r="V421" s="526"/>
      <c r="W421" s="115"/>
      <c r="X421" s="115"/>
      <c r="Y421" s="115"/>
      <c r="Z421" s="527"/>
      <c r="AA421" s="527"/>
      <c r="AB421" s="15"/>
      <c r="AC421" s="88"/>
      <c r="AD421" s="115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115"/>
      <c r="AP421" s="115"/>
      <c r="AQ421" s="115"/>
      <c r="AR421" s="115"/>
      <c r="AS421" s="115"/>
      <c r="AT421" s="115"/>
      <c r="AU421" s="115"/>
      <c r="AV421" s="115"/>
      <c r="AW421" s="115"/>
      <c r="AX421" s="115"/>
      <c r="AY421" s="115"/>
      <c r="AZ421" s="115"/>
      <c r="BA421" s="115"/>
      <c r="BB421" s="115"/>
      <c r="BC421" s="115"/>
      <c r="BD421" s="115"/>
      <c r="BE421" s="115"/>
      <c r="BF421" s="115"/>
      <c r="BG421" s="115"/>
      <c r="BH421" s="115"/>
      <c r="BI421" s="115"/>
      <c r="BJ421" s="115"/>
      <c r="BK421" s="526"/>
      <c r="BL421" s="526"/>
      <c r="BM421" s="526"/>
      <c r="BN421" s="526"/>
      <c r="BO421" s="526"/>
      <c r="BP421" s="526"/>
      <c r="BQ421" s="526"/>
      <c r="BR421" s="526"/>
      <c r="BS421" s="526"/>
      <c r="BT421" s="526"/>
      <c r="BU421" s="526"/>
      <c r="BV421" s="526"/>
      <c r="BW421" s="526"/>
      <c r="BX421" s="526"/>
      <c r="BY421" s="526"/>
      <c r="BZ421" s="526"/>
      <c r="CA421" s="526"/>
      <c r="CB421" s="526"/>
      <c r="CC421" s="526"/>
      <c r="CD421" s="526"/>
      <c r="CE421" s="526"/>
      <c r="CF421" s="526"/>
      <c r="CG421" s="526"/>
      <c r="CH421" s="526"/>
      <c r="CI421" s="526"/>
      <c r="CJ421" s="526"/>
      <c r="CK421" s="526"/>
      <c r="CL421" s="526"/>
      <c r="CM421" s="526"/>
      <c r="CN421" s="526"/>
      <c r="CO421" s="526"/>
      <c r="CP421" s="15"/>
      <c r="CQ421" s="15"/>
      <c r="CR421" s="15"/>
      <c r="CS421" s="15"/>
      <c r="CT421" s="88"/>
      <c r="CU421" s="88"/>
      <c r="CV421" s="88"/>
      <c r="CW421" s="15"/>
      <c r="CX421" s="15"/>
      <c r="CY421" s="88"/>
      <c r="CZ421" s="88"/>
      <c r="DA421" s="88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88"/>
      <c r="EQ421" s="88"/>
      <c r="ER421" s="88"/>
      <c r="ES421" s="88"/>
      <c r="ET421" s="88"/>
      <c r="EU421" s="88"/>
      <c r="EV421" s="88"/>
      <c r="EW421" s="88"/>
      <c r="EX421" s="88"/>
      <c r="EY421" s="88"/>
      <c r="EZ421" s="88"/>
      <c r="FA421" s="88"/>
      <c r="FB421" s="15"/>
      <c r="FC421" s="15"/>
      <c r="FD421" s="15"/>
      <c r="FE421" s="15"/>
      <c r="FF421" s="15"/>
      <c r="FG421" s="15"/>
      <c r="FH421" s="15"/>
      <c r="FI421" s="15"/>
      <c r="FJ421" s="15"/>
    </row>
    <row r="422" spans="2:166" ht="15" customHeight="1" x14ac:dyDescent="0.25">
      <c r="B422" s="88"/>
      <c r="C422" s="88"/>
      <c r="D422" s="115"/>
      <c r="E422" s="115"/>
      <c r="F422" s="115"/>
      <c r="G422" s="115"/>
      <c r="H422" s="115"/>
      <c r="I422" s="523"/>
      <c r="J422" s="523"/>
      <c r="K422" s="115"/>
      <c r="L422" s="524"/>
      <c r="M422" s="524"/>
      <c r="N422" s="524"/>
      <c r="O422" s="524"/>
      <c r="P422" s="524"/>
      <c r="Q422" s="524"/>
      <c r="R422" s="524"/>
      <c r="S422" s="525"/>
      <c r="T422" s="526"/>
      <c r="U422" s="115"/>
      <c r="V422" s="526"/>
      <c r="W422" s="115"/>
      <c r="X422" s="115"/>
      <c r="Y422" s="115"/>
      <c r="Z422" s="527"/>
      <c r="AA422" s="527"/>
      <c r="AB422" s="15"/>
      <c r="AC422" s="88"/>
      <c r="AD422" s="115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115"/>
      <c r="AP422" s="115"/>
      <c r="AQ422" s="115"/>
      <c r="AR422" s="115"/>
      <c r="AS422" s="115"/>
      <c r="AT422" s="115"/>
      <c r="AU422" s="115"/>
      <c r="AV422" s="115"/>
      <c r="AW422" s="115"/>
      <c r="AX422" s="115"/>
      <c r="AY422" s="115"/>
      <c r="AZ422" s="115"/>
      <c r="BA422" s="115"/>
      <c r="BB422" s="115"/>
      <c r="BC422" s="115"/>
      <c r="BD422" s="115"/>
      <c r="BE422" s="115"/>
      <c r="BF422" s="115"/>
      <c r="BG422" s="115"/>
      <c r="BH422" s="115"/>
      <c r="BI422" s="115"/>
      <c r="BJ422" s="115"/>
      <c r="BK422" s="526"/>
      <c r="BL422" s="526"/>
      <c r="BM422" s="526"/>
      <c r="BN422" s="526"/>
      <c r="BO422" s="526"/>
      <c r="BP422" s="526"/>
      <c r="BQ422" s="526"/>
      <c r="BR422" s="526"/>
      <c r="BS422" s="526"/>
      <c r="BT422" s="526"/>
      <c r="BU422" s="526"/>
      <c r="BV422" s="526"/>
      <c r="BW422" s="526"/>
      <c r="BX422" s="526"/>
      <c r="BY422" s="526"/>
      <c r="BZ422" s="526"/>
      <c r="CA422" s="526"/>
      <c r="CB422" s="526"/>
      <c r="CC422" s="526"/>
      <c r="CD422" s="526"/>
      <c r="CE422" s="526"/>
      <c r="CF422" s="526"/>
      <c r="CG422" s="526"/>
      <c r="CH422" s="526"/>
      <c r="CI422" s="526"/>
      <c r="CJ422" s="526"/>
      <c r="CK422" s="526"/>
      <c r="CL422" s="526"/>
      <c r="CM422" s="526"/>
      <c r="CN422" s="526"/>
      <c r="CO422" s="526"/>
      <c r="CP422" s="15"/>
      <c r="CQ422" s="15"/>
      <c r="CR422" s="15"/>
      <c r="CS422" s="15"/>
      <c r="CT422" s="88"/>
      <c r="CU422" s="88"/>
      <c r="CV422" s="88"/>
      <c r="CW422" s="15"/>
      <c r="CX422" s="15"/>
      <c r="CY422" s="88"/>
      <c r="CZ422" s="88"/>
      <c r="DA422" s="88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88"/>
      <c r="EQ422" s="88"/>
      <c r="ER422" s="88"/>
      <c r="ES422" s="88"/>
      <c r="ET422" s="88"/>
      <c r="EU422" s="88"/>
      <c r="EV422" s="88"/>
      <c r="EW422" s="88"/>
      <c r="EX422" s="88"/>
      <c r="EY422" s="88"/>
      <c r="EZ422" s="88"/>
      <c r="FA422" s="88"/>
      <c r="FB422" s="15"/>
      <c r="FC422" s="15"/>
      <c r="FD422" s="15"/>
      <c r="FE422" s="15"/>
      <c r="FF422" s="15"/>
      <c r="FG422" s="15"/>
      <c r="FH422" s="15"/>
      <c r="FI422" s="15"/>
      <c r="FJ422" s="15"/>
    </row>
    <row r="423" spans="2:166" ht="15" customHeight="1" x14ac:dyDescent="0.25">
      <c r="B423" s="88"/>
      <c r="C423" s="88"/>
      <c r="D423" s="115"/>
      <c r="E423" s="115"/>
      <c r="F423" s="115"/>
      <c r="G423" s="115"/>
      <c r="H423" s="115"/>
      <c r="I423" s="523"/>
      <c r="J423" s="523"/>
      <c r="K423" s="115"/>
      <c r="L423" s="524"/>
      <c r="M423" s="524"/>
      <c r="N423" s="524"/>
      <c r="O423" s="524"/>
      <c r="P423" s="524"/>
      <c r="Q423" s="524"/>
      <c r="R423" s="524"/>
      <c r="S423" s="525"/>
      <c r="T423" s="526"/>
      <c r="U423" s="115"/>
      <c r="V423" s="526"/>
      <c r="W423" s="115"/>
      <c r="X423" s="115"/>
      <c r="Y423" s="115"/>
      <c r="Z423" s="527"/>
      <c r="AA423" s="527"/>
      <c r="AB423" s="15"/>
      <c r="AC423" s="88"/>
      <c r="AD423" s="115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115"/>
      <c r="AP423" s="115"/>
      <c r="AQ423" s="115"/>
      <c r="AR423" s="115"/>
      <c r="AS423" s="115"/>
      <c r="AT423" s="115"/>
      <c r="AU423" s="115"/>
      <c r="AV423" s="115"/>
      <c r="AW423" s="115"/>
      <c r="AX423" s="115"/>
      <c r="AY423" s="115"/>
      <c r="AZ423" s="115"/>
      <c r="BA423" s="115"/>
      <c r="BB423" s="115"/>
      <c r="BC423" s="115"/>
      <c r="BD423" s="115"/>
      <c r="BE423" s="115"/>
      <c r="BF423" s="115"/>
      <c r="BG423" s="115"/>
      <c r="BH423" s="115"/>
      <c r="BI423" s="115"/>
      <c r="BJ423" s="115"/>
      <c r="BK423" s="526"/>
      <c r="BL423" s="526"/>
      <c r="BM423" s="526"/>
      <c r="BN423" s="526"/>
      <c r="BO423" s="526"/>
      <c r="BP423" s="526"/>
      <c r="BQ423" s="526"/>
      <c r="BR423" s="526"/>
      <c r="BS423" s="526"/>
      <c r="BT423" s="526"/>
      <c r="BU423" s="526"/>
      <c r="BV423" s="526"/>
      <c r="BW423" s="526"/>
      <c r="BX423" s="526"/>
      <c r="BY423" s="526"/>
      <c r="BZ423" s="526"/>
      <c r="CA423" s="526"/>
      <c r="CB423" s="526"/>
      <c r="CC423" s="526"/>
      <c r="CD423" s="526"/>
      <c r="CE423" s="526"/>
      <c r="CF423" s="526"/>
      <c r="CG423" s="526"/>
      <c r="CH423" s="526"/>
      <c r="CI423" s="526"/>
      <c r="CJ423" s="526"/>
      <c r="CK423" s="526"/>
      <c r="CL423" s="526"/>
      <c r="CM423" s="526"/>
      <c r="CN423" s="526"/>
      <c r="CO423" s="526"/>
      <c r="CP423" s="15"/>
      <c r="CQ423" s="15"/>
      <c r="CR423" s="15"/>
      <c r="CS423" s="15"/>
      <c r="CT423" s="88"/>
      <c r="CU423" s="88"/>
      <c r="CV423" s="88"/>
      <c r="CW423" s="15"/>
      <c r="CX423" s="15"/>
      <c r="CY423" s="88"/>
      <c r="CZ423" s="88"/>
      <c r="DA423" s="88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  <c r="EH423" s="15"/>
      <c r="EI423" s="15"/>
      <c r="EJ423" s="15"/>
      <c r="EK423" s="15"/>
      <c r="EL423" s="15"/>
      <c r="EM423" s="15"/>
      <c r="EN423" s="15"/>
      <c r="EO423" s="15"/>
      <c r="EP423" s="88"/>
      <c r="EQ423" s="88"/>
      <c r="ER423" s="88"/>
      <c r="ES423" s="88"/>
      <c r="ET423" s="88"/>
      <c r="EU423" s="88"/>
      <c r="EV423" s="88"/>
      <c r="EW423" s="88"/>
      <c r="EX423" s="88"/>
      <c r="EY423" s="88"/>
      <c r="EZ423" s="88"/>
      <c r="FA423" s="88"/>
      <c r="FB423" s="15"/>
      <c r="FC423" s="15"/>
      <c r="FD423" s="15"/>
      <c r="FE423" s="15"/>
      <c r="FF423" s="15"/>
      <c r="FG423" s="15"/>
      <c r="FH423" s="15"/>
      <c r="FI423" s="15"/>
      <c r="FJ423" s="15"/>
    </row>
    <row r="424" spans="2:166" ht="15" customHeight="1" x14ac:dyDescent="0.25">
      <c r="B424" s="88"/>
      <c r="C424" s="88"/>
      <c r="D424" s="115"/>
      <c r="E424" s="115"/>
      <c r="F424" s="115"/>
      <c r="G424" s="115"/>
      <c r="H424" s="115"/>
      <c r="I424" s="523"/>
      <c r="J424" s="523"/>
      <c r="K424" s="115"/>
      <c r="L424" s="524"/>
      <c r="M424" s="524"/>
      <c r="N424" s="524"/>
      <c r="O424" s="524"/>
      <c r="P424" s="524"/>
      <c r="Q424" s="524"/>
      <c r="R424" s="524"/>
      <c r="S424" s="525"/>
      <c r="T424" s="526"/>
      <c r="U424" s="115"/>
      <c r="V424" s="526"/>
      <c r="W424" s="115"/>
      <c r="X424" s="115"/>
      <c r="Y424" s="115"/>
      <c r="Z424" s="527"/>
      <c r="AA424" s="527"/>
      <c r="AB424" s="15"/>
      <c r="AC424" s="88"/>
      <c r="AD424" s="115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115"/>
      <c r="AP424" s="115"/>
      <c r="AQ424" s="115"/>
      <c r="AR424" s="115"/>
      <c r="AS424" s="115"/>
      <c r="AT424" s="115"/>
      <c r="AU424" s="115"/>
      <c r="AV424" s="115"/>
      <c r="AW424" s="115"/>
      <c r="AX424" s="115"/>
      <c r="AY424" s="115"/>
      <c r="AZ424" s="115"/>
      <c r="BA424" s="115"/>
      <c r="BB424" s="115"/>
      <c r="BC424" s="115"/>
      <c r="BD424" s="115"/>
      <c r="BE424" s="115"/>
      <c r="BF424" s="115"/>
      <c r="BG424" s="115"/>
      <c r="BH424" s="115"/>
      <c r="BI424" s="115"/>
      <c r="BJ424" s="115"/>
      <c r="BK424" s="526"/>
      <c r="BL424" s="526"/>
      <c r="BM424" s="526"/>
      <c r="BN424" s="526"/>
      <c r="BO424" s="526"/>
      <c r="BP424" s="526"/>
      <c r="BQ424" s="526"/>
      <c r="BR424" s="526"/>
      <c r="BS424" s="526"/>
      <c r="BT424" s="526"/>
      <c r="BU424" s="526"/>
      <c r="BV424" s="526"/>
      <c r="BW424" s="526"/>
      <c r="BX424" s="526"/>
      <c r="BY424" s="526"/>
      <c r="BZ424" s="526"/>
      <c r="CA424" s="526"/>
      <c r="CB424" s="526"/>
      <c r="CC424" s="526"/>
      <c r="CD424" s="526"/>
      <c r="CE424" s="526"/>
      <c r="CF424" s="526"/>
      <c r="CG424" s="526"/>
      <c r="CH424" s="526"/>
      <c r="CI424" s="526"/>
      <c r="CJ424" s="526"/>
      <c r="CK424" s="526"/>
      <c r="CL424" s="526"/>
      <c r="CM424" s="526"/>
      <c r="CN424" s="526"/>
      <c r="CO424" s="526"/>
      <c r="CP424" s="15"/>
      <c r="CQ424" s="15"/>
      <c r="CR424" s="15"/>
      <c r="CS424" s="15"/>
      <c r="CT424" s="88"/>
      <c r="CU424" s="88"/>
      <c r="CV424" s="88"/>
      <c r="CW424" s="15"/>
      <c r="CX424" s="15"/>
      <c r="CY424" s="88"/>
      <c r="CZ424" s="88"/>
      <c r="DA424" s="88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  <c r="EH424" s="15"/>
      <c r="EI424" s="15"/>
      <c r="EJ424" s="15"/>
      <c r="EK424" s="15"/>
      <c r="EL424" s="15"/>
      <c r="EM424" s="15"/>
      <c r="EN424" s="15"/>
      <c r="EO424" s="15"/>
      <c r="EP424" s="88"/>
      <c r="EQ424" s="88"/>
      <c r="ER424" s="88"/>
      <c r="ES424" s="88"/>
      <c r="ET424" s="88"/>
      <c r="EU424" s="88"/>
      <c r="EV424" s="88"/>
      <c r="EW424" s="88"/>
      <c r="EX424" s="88"/>
      <c r="EY424" s="88"/>
      <c r="EZ424" s="88"/>
      <c r="FA424" s="88"/>
      <c r="FB424" s="15"/>
      <c r="FC424" s="15"/>
      <c r="FD424" s="15"/>
      <c r="FE424" s="15"/>
      <c r="FF424" s="15"/>
      <c r="FG424" s="15"/>
      <c r="FH424" s="15"/>
      <c r="FI424" s="15"/>
      <c r="FJ424" s="15"/>
    </row>
    <row r="425" spans="2:166" ht="15" customHeight="1" x14ac:dyDescent="0.25">
      <c r="B425" s="88"/>
      <c r="C425" s="88"/>
      <c r="D425" s="115"/>
      <c r="E425" s="115"/>
      <c r="F425" s="115"/>
      <c r="G425" s="115"/>
      <c r="H425" s="115"/>
      <c r="I425" s="523"/>
      <c r="J425" s="523"/>
      <c r="K425" s="115"/>
      <c r="L425" s="524"/>
      <c r="M425" s="524"/>
      <c r="N425" s="524"/>
      <c r="O425" s="524"/>
      <c r="P425" s="524"/>
      <c r="Q425" s="524"/>
      <c r="R425" s="524"/>
      <c r="S425" s="525"/>
      <c r="T425" s="526"/>
      <c r="U425" s="115"/>
      <c r="V425" s="526"/>
      <c r="W425" s="115"/>
      <c r="X425" s="115"/>
      <c r="Y425" s="115"/>
      <c r="Z425" s="527"/>
      <c r="AA425" s="527"/>
      <c r="AB425" s="15"/>
      <c r="AC425" s="88"/>
      <c r="AD425" s="115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115"/>
      <c r="AP425" s="115"/>
      <c r="AQ425" s="115"/>
      <c r="AR425" s="115"/>
      <c r="AS425" s="115"/>
      <c r="AT425" s="115"/>
      <c r="AU425" s="115"/>
      <c r="AV425" s="115"/>
      <c r="AW425" s="115"/>
      <c r="AX425" s="115"/>
      <c r="AY425" s="115"/>
      <c r="AZ425" s="115"/>
      <c r="BA425" s="115"/>
      <c r="BB425" s="115"/>
      <c r="BC425" s="115"/>
      <c r="BD425" s="115"/>
      <c r="BE425" s="115"/>
      <c r="BF425" s="115"/>
      <c r="BG425" s="115"/>
      <c r="BH425" s="115"/>
      <c r="BI425" s="115"/>
      <c r="BJ425" s="115"/>
      <c r="BK425" s="526"/>
      <c r="BL425" s="526"/>
      <c r="BM425" s="526"/>
      <c r="BN425" s="526"/>
      <c r="BO425" s="526"/>
      <c r="BP425" s="526"/>
      <c r="BQ425" s="526"/>
      <c r="BR425" s="526"/>
      <c r="BS425" s="526"/>
      <c r="BT425" s="526"/>
      <c r="BU425" s="526"/>
      <c r="BV425" s="526"/>
      <c r="BW425" s="526"/>
      <c r="BX425" s="526"/>
      <c r="BY425" s="526"/>
      <c r="BZ425" s="526"/>
      <c r="CA425" s="526"/>
      <c r="CB425" s="526"/>
      <c r="CC425" s="526"/>
      <c r="CD425" s="526"/>
      <c r="CE425" s="526"/>
      <c r="CF425" s="526"/>
      <c r="CG425" s="526"/>
      <c r="CH425" s="526"/>
      <c r="CI425" s="526"/>
      <c r="CJ425" s="526"/>
      <c r="CK425" s="526"/>
      <c r="CL425" s="526"/>
      <c r="CM425" s="526"/>
      <c r="CN425" s="526"/>
      <c r="CO425" s="526"/>
      <c r="CP425" s="15"/>
      <c r="CQ425" s="15"/>
      <c r="CR425" s="15"/>
      <c r="CS425" s="15"/>
      <c r="CT425" s="88"/>
      <c r="CU425" s="88"/>
      <c r="CV425" s="88"/>
      <c r="CW425" s="15"/>
      <c r="CX425" s="15"/>
      <c r="CY425" s="88"/>
      <c r="CZ425" s="88"/>
      <c r="DA425" s="88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88"/>
      <c r="EQ425" s="88"/>
      <c r="ER425" s="88"/>
      <c r="ES425" s="88"/>
      <c r="ET425" s="88"/>
      <c r="EU425" s="88"/>
      <c r="EV425" s="88"/>
      <c r="EW425" s="88"/>
      <c r="EX425" s="88"/>
      <c r="EY425" s="88"/>
      <c r="EZ425" s="88"/>
      <c r="FA425" s="88"/>
      <c r="FB425" s="15"/>
      <c r="FC425" s="15"/>
      <c r="FD425" s="15"/>
      <c r="FE425" s="15"/>
      <c r="FF425" s="15"/>
      <c r="FG425" s="15"/>
      <c r="FH425" s="15"/>
      <c r="FI425" s="15"/>
      <c r="FJ425" s="15"/>
    </row>
    <row r="426" spans="2:166" ht="15" customHeight="1" x14ac:dyDescent="0.25">
      <c r="B426" s="88"/>
      <c r="C426" s="88"/>
      <c r="D426" s="115"/>
      <c r="E426" s="115"/>
      <c r="F426" s="115"/>
      <c r="G426" s="115"/>
      <c r="H426" s="115"/>
      <c r="I426" s="523"/>
      <c r="J426" s="523"/>
      <c r="K426" s="115"/>
      <c r="L426" s="524"/>
      <c r="M426" s="524"/>
      <c r="N426" s="524"/>
      <c r="O426" s="524"/>
      <c r="P426" s="524"/>
      <c r="Q426" s="524"/>
      <c r="R426" s="524"/>
      <c r="S426" s="525"/>
      <c r="T426" s="526"/>
      <c r="U426" s="115"/>
      <c r="V426" s="526"/>
      <c r="W426" s="115"/>
      <c r="X426" s="115"/>
      <c r="Y426" s="115"/>
      <c r="Z426" s="527"/>
      <c r="AA426" s="527"/>
      <c r="AB426" s="15"/>
      <c r="AC426" s="88"/>
      <c r="AD426" s="115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115"/>
      <c r="AP426" s="115"/>
      <c r="AQ426" s="115"/>
      <c r="AR426" s="115"/>
      <c r="AS426" s="115"/>
      <c r="AT426" s="115"/>
      <c r="AU426" s="115"/>
      <c r="AV426" s="115"/>
      <c r="AW426" s="115"/>
      <c r="AX426" s="115"/>
      <c r="AY426" s="115"/>
      <c r="AZ426" s="115"/>
      <c r="BA426" s="115"/>
      <c r="BB426" s="115"/>
      <c r="BC426" s="115"/>
      <c r="BD426" s="115"/>
      <c r="BE426" s="115"/>
      <c r="BF426" s="115"/>
      <c r="BG426" s="115"/>
      <c r="BH426" s="115"/>
      <c r="BI426" s="115"/>
      <c r="BJ426" s="115"/>
      <c r="BK426" s="526"/>
      <c r="BL426" s="526"/>
      <c r="BM426" s="526"/>
      <c r="BN426" s="526"/>
      <c r="BO426" s="526"/>
      <c r="BP426" s="526"/>
      <c r="BQ426" s="526"/>
      <c r="BR426" s="526"/>
      <c r="BS426" s="526"/>
      <c r="BT426" s="526"/>
      <c r="BU426" s="526"/>
      <c r="BV426" s="526"/>
      <c r="BW426" s="526"/>
      <c r="BX426" s="526"/>
      <c r="BY426" s="526"/>
      <c r="BZ426" s="526"/>
      <c r="CA426" s="526"/>
      <c r="CB426" s="526"/>
      <c r="CC426" s="526"/>
      <c r="CD426" s="526"/>
      <c r="CE426" s="526"/>
      <c r="CF426" s="526"/>
      <c r="CG426" s="526"/>
      <c r="CH426" s="526"/>
      <c r="CI426" s="526"/>
      <c r="CJ426" s="526"/>
      <c r="CK426" s="526"/>
      <c r="CL426" s="526"/>
      <c r="CM426" s="526"/>
      <c r="CN426" s="526"/>
      <c r="CO426" s="526"/>
      <c r="CP426" s="15"/>
      <c r="CQ426" s="15"/>
      <c r="CR426" s="15"/>
      <c r="CS426" s="15"/>
      <c r="CT426" s="88"/>
      <c r="CU426" s="88"/>
      <c r="CV426" s="88"/>
      <c r="CW426" s="15"/>
      <c r="CX426" s="15"/>
      <c r="CY426" s="88"/>
      <c r="CZ426" s="88"/>
      <c r="DA426" s="88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88"/>
      <c r="EQ426" s="88"/>
      <c r="ER426" s="88"/>
      <c r="ES426" s="88"/>
      <c r="ET426" s="88"/>
      <c r="EU426" s="88"/>
      <c r="EV426" s="88"/>
      <c r="EW426" s="88"/>
      <c r="EX426" s="88"/>
      <c r="EY426" s="88"/>
      <c r="EZ426" s="88"/>
      <c r="FA426" s="88"/>
      <c r="FB426" s="15"/>
      <c r="FC426" s="15"/>
      <c r="FD426" s="15"/>
      <c r="FE426" s="15"/>
      <c r="FF426" s="15"/>
      <c r="FG426" s="15"/>
      <c r="FH426" s="15"/>
      <c r="FI426" s="15"/>
      <c r="FJ426" s="15"/>
    </row>
    <row r="427" spans="2:166" ht="15" customHeight="1" x14ac:dyDescent="0.25">
      <c r="B427" s="88"/>
      <c r="C427" s="88"/>
      <c r="D427" s="115"/>
      <c r="E427" s="115"/>
      <c r="F427" s="115"/>
      <c r="G427" s="115"/>
      <c r="H427" s="115"/>
      <c r="I427" s="523"/>
      <c r="J427" s="523"/>
      <c r="K427" s="115"/>
      <c r="L427" s="524"/>
      <c r="M427" s="524"/>
      <c r="N427" s="524"/>
      <c r="O427" s="524"/>
      <c r="P427" s="524"/>
      <c r="Q427" s="524"/>
      <c r="R427" s="524"/>
      <c r="S427" s="525"/>
      <c r="T427" s="526"/>
      <c r="U427" s="115"/>
      <c r="V427" s="526"/>
      <c r="W427" s="115"/>
      <c r="X427" s="115"/>
      <c r="Y427" s="115"/>
      <c r="Z427" s="527"/>
      <c r="AA427" s="527"/>
      <c r="AB427" s="15"/>
      <c r="AC427" s="88"/>
      <c r="AD427" s="115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115"/>
      <c r="AP427" s="115"/>
      <c r="AQ427" s="115"/>
      <c r="AR427" s="115"/>
      <c r="AS427" s="115"/>
      <c r="AT427" s="115"/>
      <c r="AU427" s="115"/>
      <c r="AV427" s="115"/>
      <c r="AW427" s="115"/>
      <c r="AX427" s="115"/>
      <c r="AY427" s="115"/>
      <c r="AZ427" s="115"/>
      <c r="BA427" s="115"/>
      <c r="BB427" s="115"/>
      <c r="BC427" s="115"/>
      <c r="BD427" s="115"/>
      <c r="BE427" s="115"/>
      <c r="BF427" s="115"/>
      <c r="BG427" s="115"/>
      <c r="BH427" s="115"/>
      <c r="BI427" s="115"/>
      <c r="BJ427" s="115"/>
      <c r="BK427" s="526"/>
      <c r="BL427" s="526"/>
      <c r="BM427" s="526"/>
      <c r="BN427" s="526"/>
      <c r="BO427" s="526"/>
      <c r="BP427" s="526"/>
      <c r="BQ427" s="526"/>
      <c r="BR427" s="526"/>
      <c r="BS427" s="526"/>
      <c r="BT427" s="526"/>
      <c r="BU427" s="526"/>
      <c r="BV427" s="526"/>
      <c r="BW427" s="526"/>
      <c r="BX427" s="526"/>
      <c r="BY427" s="526"/>
      <c r="BZ427" s="526"/>
      <c r="CA427" s="526"/>
      <c r="CB427" s="526"/>
      <c r="CC427" s="526"/>
      <c r="CD427" s="526"/>
      <c r="CE427" s="526"/>
      <c r="CF427" s="526"/>
      <c r="CG427" s="526"/>
      <c r="CH427" s="526"/>
      <c r="CI427" s="526"/>
      <c r="CJ427" s="526"/>
      <c r="CK427" s="526"/>
      <c r="CL427" s="526"/>
      <c r="CM427" s="526"/>
      <c r="CN427" s="526"/>
      <c r="CO427" s="526"/>
      <c r="CP427" s="15"/>
      <c r="CQ427" s="15"/>
      <c r="CR427" s="15"/>
      <c r="CS427" s="15"/>
      <c r="CT427" s="88"/>
      <c r="CU427" s="88"/>
      <c r="CV427" s="88"/>
      <c r="CW427" s="15"/>
      <c r="CX427" s="15"/>
      <c r="CY427" s="88"/>
      <c r="CZ427" s="88"/>
      <c r="DA427" s="88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88"/>
      <c r="EQ427" s="88"/>
      <c r="ER427" s="88"/>
      <c r="ES427" s="88"/>
      <c r="ET427" s="88"/>
      <c r="EU427" s="88"/>
      <c r="EV427" s="88"/>
      <c r="EW427" s="88"/>
      <c r="EX427" s="88"/>
      <c r="EY427" s="88"/>
      <c r="EZ427" s="88"/>
      <c r="FA427" s="88"/>
      <c r="FB427" s="15"/>
      <c r="FC427" s="15"/>
      <c r="FD427" s="15"/>
      <c r="FE427" s="15"/>
      <c r="FF427" s="15"/>
      <c r="FG427" s="15"/>
      <c r="FH427" s="15"/>
      <c r="FI427" s="15"/>
      <c r="FJ427" s="15"/>
    </row>
    <row r="428" spans="2:166" ht="15" customHeight="1" x14ac:dyDescent="0.25">
      <c r="B428" s="88"/>
      <c r="C428" s="88"/>
      <c r="D428" s="115"/>
      <c r="E428" s="115"/>
      <c r="F428" s="115"/>
      <c r="G428" s="115"/>
      <c r="H428" s="115"/>
      <c r="I428" s="523"/>
      <c r="J428" s="523"/>
      <c r="K428" s="115"/>
      <c r="L428" s="524"/>
      <c r="M428" s="524"/>
      <c r="N428" s="524"/>
      <c r="O428" s="524"/>
      <c r="P428" s="524"/>
      <c r="Q428" s="524"/>
      <c r="R428" s="524"/>
      <c r="S428" s="525"/>
      <c r="T428" s="526"/>
      <c r="U428" s="115"/>
      <c r="V428" s="526"/>
      <c r="W428" s="115"/>
      <c r="X428" s="115"/>
      <c r="Y428" s="115"/>
      <c r="Z428" s="527"/>
      <c r="AA428" s="527"/>
      <c r="AB428" s="15"/>
      <c r="AC428" s="88"/>
      <c r="AD428" s="115"/>
      <c r="AE428" s="115"/>
      <c r="AF428" s="115"/>
      <c r="AG428" s="115"/>
      <c r="AH428" s="115"/>
      <c r="AI428" s="115"/>
      <c r="AJ428" s="115"/>
      <c r="AK428" s="115"/>
      <c r="AL428" s="115"/>
      <c r="AM428" s="115"/>
      <c r="AN428" s="115"/>
      <c r="AO428" s="115"/>
      <c r="AP428" s="115"/>
      <c r="AQ428" s="115"/>
      <c r="AR428" s="115"/>
      <c r="AS428" s="115"/>
      <c r="AT428" s="115"/>
      <c r="AU428" s="115"/>
      <c r="AV428" s="115"/>
      <c r="AW428" s="115"/>
      <c r="AX428" s="115"/>
      <c r="AY428" s="115"/>
      <c r="AZ428" s="115"/>
      <c r="BA428" s="115"/>
      <c r="BB428" s="115"/>
      <c r="BC428" s="115"/>
      <c r="BD428" s="115"/>
      <c r="BE428" s="115"/>
      <c r="BF428" s="115"/>
      <c r="BG428" s="115"/>
      <c r="BH428" s="115"/>
      <c r="BI428" s="115"/>
      <c r="BJ428" s="115"/>
      <c r="BK428" s="526"/>
      <c r="BL428" s="526"/>
      <c r="BM428" s="526"/>
      <c r="BN428" s="526"/>
      <c r="BO428" s="526"/>
      <c r="BP428" s="526"/>
      <c r="BQ428" s="526"/>
      <c r="BR428" s="526"/>
      <c r="BS428" s="526"/>
      <c r="BT428" s="526"/>
      <c r="BU428" s="526"/>
      <c r="BV428" s="526"/>
      <c r="BW428" s="526"/>
      <c r="BX428" s="526"/>
      <c r="BY428" s="526"/>
      <c r="BZ428" s="526"/>
      <c r="CA428" s="526"/>
      <c r="CB428" s="526"/>
      <c r="CC428" s="526"/>
      <c r="CD428" s="526"/>
      <c r="CE428" s="526"/>
      <c r="CF428" s="526"/>
      <c r="CG428" s="526"/>
      <c r="CH428" s="526"/>
      <c r="CI428" s="526"/>
      <c r="CJ428" s="526"/>
      <c r="CK428" s="526"/>
      <c r="CL428" s="526"/>
      <c r="CM428" s="526"/>
      <c r="CN428" s="526"/>
      <c r="CO428" s="526"/>
      <c r="CP428" s="15"/>
      <c r="CQ428" s="15"/>
      <c r="CR428" s="15"/>
      <c r="CS428" s="15"/>
      <c r="CT428" s="88"/>
      <c r="CU428" s="88"/>
      <c r="CV428" s="88"/>
      <c r="CW428" s="15"/>
      <c r="CX428" s="15"/>
      <c r="CY428" s="88"/>
      <c r="CZ428" s="88"/>
      <c r="DA428" s="88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88"/>
      <c r="EQ428" s="88"/>
      <c r="ER428" s="88"/>
      <c r="ES428" s="88"/>
      <c r="ET428" s="88"/>
      <c r="EU428" s="88"/>
      <c r="EV428" s="88"/>
      <c r="EW428" s="88"/>
      <c r="EX428" s="88"/>
      <c r="EY428" s="88"/>
      <c r="EZ428" s="88"/>
      <c r="FA428" s="88"/>
      <c r="FB428" s="15"/>
      <c r="FC428" s="15"/>
      <c r="FD428" s="15"/>
      <c r="FE428" s="15"/>
      <c r="FF428" s="15"/>
      <c r="FG428" s="15"/>
      <c r="FH428" s="15"/>
      <c r="FI428" s="15"/>
      <c r="FJ428" s="15"/>
    </row>
    <row r="429" spans="2:166" ht="15" customHeight="1" x14ac:dyDescent="0.25">
      <c r="B429" s="88"/>
      <c r="C429" s="88"/>
      <c r="D429" s="115"/>
      <c r="E429" s="115"/>
      <c r="F429" s="115"/>
      <c r="G429" s="115"/>
      <c r="H429" s="115"/>
      <c r="I429" s="523"/>
      <c r="J429" s="523"/>
      <c r="K429" s="115"/>
      <c r="L429" s="524"/>
      <c r="M429" s="524"/>
      <c r="N429" s="524"/>
      <c r="O429" s="524"/>
      <c r="P429" s="524"/>
      <c r="Q429" s="524"/>
      <c r="R429" s="524"/>
      <c r="S429" s="525"/>
      <c r="T429" s="526"/>
      <c r="U429" s="115"/>
      <c r="V429" s="526"/>
      <c r="W429" s="115"/>
      <c r="X429" s="115"/>
      <c r="Y429" s="115"/>
      <c r="Z429" s="527"/>
      <c r="AA429" s="527"/>
      <c r="AB429" s="15"/>
      <c r="AC429" s="88"/>
      <c r="AD429" s="115"/>
      <c r="AE429" s="115"/>
      <c r="AF429" s="115"/>
      <c r="AG429" s="115"/>
      <c r="AH429" s="115"/>
      <c r="AI429" s="115"/>
      <c r="AJ429" s="115"/>
      <c r="AK429" s="115"/>
      <c r="AL429" s="115"/>
      <c r="AM429" s="115"/>
      <c r="AN429" s="115"/>
      <c r="AO429" s="115"/>
      <c r="AP429" s="115"/>
      <c r="AQ429" s="115"/>
      <c r="AR429" s="115"/>
      <c r="AS429" s="115"/>
      <c r="AT429" s="115"/>
      <c r="AU429" s="115"/>
      <c r="AV429" s="115"/>
      <c r="AW429" s="115"/>
      <c r="AX429" s="115"/>
      <c r="AY429" s="115"/>
      <c r="AZ429" s="115"/>
      <c r="BA429" s="115"/>
      <c r="BB429" s="115"/>
      <c r="BC429" s="115"/>
      <c r="BD429" s="115"/>
      <c r="BE429" s="115"/>
      <c r="BF429" s="115"/>
      <c r="BG429" s="115"/>
      <c r="BH429" s="115"/>
      <c r="BI429" s="115"/>
      <c r="BJ429" s="115"/>
      <c r="BK429" s="526"/>
      <c r="BL429" s="526"/>
      <c r="BM429" s="526"/>
      <c r="BN429" s="526"/>
      <c r="BO429" s="526"/>
      <c r="BP429" s="526"/>
      <c r="BQ429" s="526"/>
      <c r="BR429" s="526"/>
      <c r="BS429" s="526"/>
      <c r="BT429" s="526"/>
      <c r="BU429" s="526"/>
      <c r="BV429" s="526"/>
      <c r="BW429" s="526"/>
      <c r="BX429" s="526"/>
      <c r="BY429" s="526"/>
      <c r="BZ429" s="526"/>
      <c r="CA429" s="526"/>
      <c r="CB429" s="526"/>
      <c r="CC429" s="526"/>
      <c r="CD429" s="526"/>
      <c r="CE429" s="526"/>
      <c r="CF429" s="526"/>
      <c r="CG429" s="526"/>
      <c r="CH429" s="526"/>
      <c r="CI429" s="526"/>
      <c r="CJ429" s="526"/>
      <c r="CK429" s="526"/>
      <c r="CL429" s="526"/>
      <c r="CM429" s="526"/>
      <c r="CN429" s="526"/>
      <c r="CO429" s="526"/>
      <c r="CP429" s="15"/>
      <c r="CQ429" s="15"/>
      <c r="CR429" s="15"/>
      <c r="CS429" s="15"/>
      <c r="CT429" s="88"/>
      <c r="CU429" s="88"/>
      <c r="CV429" s="88"/>
      <c r="CW429" s="15"/>
      <c r="CX429" s="15"/>
      <c r="CY429" s="88"/>
      <c r="CZ429" s="88"/>
      <c r="DA429" s="88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  <c r="DV429" s="15"/>
      <c r="DW429" s="15"/>
      <c r="DX429" s="15"/>
      <c r="DY429" s="15"/>
      <c r="DZ429" s="15"/>
      <c r="EA429" s="15"/>
      <c r="EB429" s="15"/>
      <c r="EC429" s="15"/>
      <c r="ED429" s="15"/>
      <c r="EE429" s="15"/>
      <c r="EF429" s="15"/>
      <c r="EG429" s="15"/>
      <c r="EH429" s="15"/>
      <c r="EI429" s="15"/>
      <c r="EJ429" s="15"/>
      <c r="EK429" s="15"/>
      <c r="EL429" s="15"/>
      <c r="EM429" s="15"/>
      <c r="EN429" s="15"/>
      <c r="EO429" s="15"/>
      <c r="EP429" s="88"/>
      <c r="EQ429" s="88"/>
      <c r="ER429" s="88"/>
      <c r="ES429" s="88"/>
      <c r="ET429" s="88"/>
      <c r="EU429" s="88"/>
      <c r="EV429" s="88"/>
      <c r="EW429" s="88"/>
      <c r="EX429" s="88"/>
      <c r="EY429" s="88"/>
      <c r="EZ429" s="88"/>
      <c r="FA429" s="88"/>
      <c r="FB429" s="15"/>
      <c r="FC429" s="15"/>
      <c r="FD429" s="15"/>
      <c r="FE429" s="15"/>
      <c r="FF429" s="15"/>
      <c r="FG429" s="15"/>
      <c r="FH429" s="15"/>
      <c r="FI429" s="15"/>
      <c r="FJ429" s="15"/>
    </row>
    <row r="430" spans="2:166" ht="15" customHeight="1" x14ac:dyDescent="0.25">
      <c r="B430" s="88"/>
      <c r="C430" s="88"/>
      <c r="D430" s="115"/>
      <c r="E430" s="115"/>
      <c r="F430" s="115"/>
      <c r="G430" s="115"/>
      <c r="H430" s="115"/>
      <c r="I430" s="523"/>
      <c r="J430" s="523"/>
      <c r="K430" s="115"/>
      <c r="L430" s="524"/>
      <c r="M430" s="524"/>
      <c r="N430" s="524"/>
      <c r="O430" s="524"/>
      <c r="P430" s="524"/>
      <c r="Q430" s="524"/>
      <c r="R430" s="524"/>
      <c r="S430" s="525"/>
      <c r="T430" s="526"/>
      <c r="U430" s="115"/>
      <c r="V430" s="526"/>
      <c r="W430" s="115"/>
      <c r="X430" s="115"/>
      <c r="Y430" s="115"/>
      <c r="Z430" s="527"/>
      <c r="AA430" s="527"/>
      <c r="AB430" s="15"/>
      <c r="AC430" s="88"/>
      <c r="AD430" s="115"/>
      <c r="AE430" s="115"/>
      <c r="AF430" s="115"/>
      <c r="AG430" s="115"/>
      <c r="AH430" s="115"/>
      <c r="AI430" s="115"/>
      <c r="AJ430" s="115"/>
      <c r="AK430" s="115"/>
      <c r="AL430" s="115"/>
      <c r="AM430" s="115"/>
      <c r="AN430" s="115"/>
      <c r="AO430" s="115"/>
      <c r="AP430" s="115"/>
      <c r="AQ430" s="115"/>
      <c r="AR430" s="115"/>
      <c r="AS430" s="115"/>
      <c r="AT430" s="115"/>
      <c r="AU430" s="115"/>
      <c r="AV430" s="115"/>
      <c r="AW430" s="115"/>
      <c r="AX430" s="115"/>
      <c r="AY430" s="115"/>
      <c r="AZ430" s="115"/>
      <c r="BA430" s="115"/>
      <c r="BB430" s="115"/>
      <c r="BC430" s="115"/>
      <c r="BD430" s="115"/>
      <c r="BE430" s="115"/>
      <c r="BF430" s="115"/>
      <c r="BG430" s="115"/>
      <c r="BH430" s="115"/>
      <c r="BI430" s="115"/>
      <c r="BJ430" s="115"/>
      <c r="BK430" s="526"/>
      <c r="BL430" s="526"/>
      <c r="BM430" s="526"/>
      <c r="BN430" s="526"/>
      <c r="BO430" s="526"/>
      <c r="BP430" s="526"/>
      <c r="BQ430" s="526"/>
      <c r="BR430" s="526"/>
      <c r="BS430" s="526"/>
      <c r="BT430" s="526"/>
      <c r="BU430" s="526"/>
      <c r="BV430" s="526"/>
      <c r="BW430" s="526"/>
      <c r="BX430" s="526"/>
      <c r="BY430" s="526"/>
      <c r="BZ430" s="526"/>
      <c r="CA430" s="526"/>
      <c r="CB430" s="526"/>
      <c r="CC430" s="526"/>
      <c r="CD430" s="526"/>
      <c r="CE430" s="526"/>
      <c r="CF430" s="526"/>
      <c r="CG430" s="526"/>
      <c r="CH430" s="526"/>
      <c r="CI430" s="526"/>
      <c r="CJ430" s="526"/>
      <c r="CK430" s="526"/>
      <c r="CL430" s="526"/>
      <c r="CM430" s="526"/>
      <c r="CN430" s="526"/>
      <c r="CO430" s="526"/>
      <c r="CP430" s="15"/>
      <c r="CQ430" s="15"/>
      <c r="CR430" s="15"/>
      <c r="CS430" s="15"/>
      <c r="CT430" s="88"/>
      <c r="CU430" s="88"/>
      <c r="CV430" s="88"/>
      <c r="CW430" s="15"/>
      <c r="CX430" s="15"/>
      <c r="CY430" s="88"/>
      <c r="CZ430" s="88"/>
      <c r="DA430" s="88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88"/>
      <c r="EQ430" s="88"/>
      <c r="ER430" s="88"/>
      <c r="ES430" s="88"/>
      <c r="ET430" s="88"/>
      <c r="EU430" s="88"/>
      <c r="EV430" s="88"/>
      <c r="EW430" s="88"/>
      <c r="EX430" s="88"/>
      <c r="EY430" s="88"/>
      <c r="EZ430" s="88"/>
      <c r="FA430" s="88"/>
      <c r="FB430" s="15"/>
      <c r="FC430" s="15"/>
      <c r="FD430" s="15"/>
      <c r="FE430" s="15"/>
      <c r="FF430" s="15"/>
      <c r="FG430" s="15"/>
      <c r="FH430" s="15"/>
      <c r="FI430" s="15"/>
      <c r="FJ430" s="15"/>
    </row>
    <row r="431" spans="2:166" ht="15" customHeight="1" x14ac:dyDescent="0.25">
      <c r="B431" s="88"/>
      <c r="C431" s="88"/>
      <c r="D431" s="115"/>
      <c r="E431" s="115"/>
      <c r="F431" s="115"/>
      <c r="G431" s="115"/>
      <c r="H431" s="115"/>
      <c r="I431" s="523"/>
      <c r="J431" s="523"/>
      <c r="K431" s="115"/>
      <c r="L431" s="524"/>
      <c r="M431" s="524"/>
      <c r="N431" s="524"/>
      <c r="O431" s="524"/>
      <c r="P431" s="524"/>
      <c r="Q431" s="524"/>
      <c r="R431" s="524"/>
      <c r="S431" s="525"/>
      <c r="T431" s="526"/>
      <c r="U431" s="115"/>
      <c r="V431" s="526"/>
      <c r="W431" s="115"/>
      <c r="X431" s="115"/>
      <c r="Y431" s="115"/>
      <c r="Z431" s="527"/>
      <c r="AA431" s="527"/>
      <c r="AB431" s="15"/>
      <c r="AC431" s="88"/>
      <c r="AD431" s="115"/>
      <c r="AE431" s="115"/>
      <c r="AF431" s="115"/>
      <c r="AG431" s="115"/>
      <c r="AH431" s="115"/>
      <c r="AI431" s="115"/>
      <c r="AJ431" s="115"/>
      <c r="AK431" s="115"/>
      <c r="AL431" s="115"/>
      <c r="AM431" s="115"/>
      <c r="AN431" s="115"/>
      <c r="AO431" s="115"/>
      <c r="AP431" s="115"/>
      <c r="AQ431" s="115"/>
      <c r="AR431" s="115"/>
      <c r="AS431" s="115"/>
      <c r="AT431" s="115"/>
      <c r="AU431" s="115"/>
      <c r="AV431" s="115"/>
      <c r="AW431" s="115"/>
      <c r="AX431" s="115"/>
      <c r="AY431" s="115"/>
      <c r="AZ431" s="115"/>
      <c r="BA431" s="115"/>
      <c r="BB431" s="115"/>
      <c r="BC431" s="115"/>
      <c r="BD431" s="115"/>
      <c r="BE431" s="115"/>
      <c r="BF431" s="115"/>
      <c r="BG431" s="115"/>
      <c r="BH431" s="115"/>
      <c r="BI431" s="115"/>
      <c r="BJ431" s="115"/>
      <c r="BK431" s="526"/>
      <c r="BL431" s="526"/>
      <c r="BM431" s="526"/>
      <c r="BN431" s="526"/>
      <c r="BO431" s="526"/>
      <c r="BP431" s="526"/>
      <c r="BQ431" s="526"/>
      <c r="BR431" s="526"/>
      <c r="BS431" s="526"/>
      <c r="BT431" s="526"/>
      <c r="BU431" s="526"/>
      <c r="BV431" s="526"/>
      <c r="BW431" s="526"/>
      <c r="BX431" s="526"/>
      <c r="BY431" s="526"/>
      <c r="BZ431" s="526"/>
      <c r="CA431" s="526"/>
      <c r="CB431" s="526"/>
      <c r="CC431" s="526"/>
      <c r="CD431" s="526"/>
      <c r="CE431" s="526"/>
      <c r="CF431" s="526"/>
      <c r="CG431" s="526"/>
      <c r="CH431" s="526"/>
      <c r="CI431" s="526"/>
      <c r="CJ431" s="526"/>
      <c r="CK431" s="526"/>
      <c r="CL431" s="526"/>
      <c r="CM431" s="526"/>
      <c r="CN431" s="526"/>
      <c r="CO431" s="526"/>
      <c r="CP431" s="15"/>
      <c r="CQ431" s="15"/>
      <c r="CR431" s="15"/>
      <c r="CS431" s="15"/>
      <c r="CT431" s="88"/>
      <c r="CU431" s="88"/>
      <c r="CV431" s="88"/>
      <c r="CW431" s="15"/>
      <c r="CX431" s="15"/>
      <c r="CY431" s="88"/>
      <c r="CZ431" s="88"/>
      <c r="DA431" s="88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88"/>
      <c r="EQ431" s="88"/>
      <c r="ER431" s="88"/>
      <c r="ES431" s="88"/>
      <c r="ET431" s="88"/>
      <c r="EU431" s="88"/>
      <c r="EV431" s="88"/>
      <c r="EW431" s="88"/>
      <c r="EX431" s="88"/>
      <c r="EY431" s="88"/>
      <c r="EZ431" s="88"/>
      <c r="FA431" s="88"/>
      <c r="FB431" s="15"/>
      <c r="FC431" s="15"/>
      <c r="FD431" s="15"/>
      <c r="FE431" s="15"/>
      <c r="FF431" s="15"/>
      <c r="FG431" s="15"/>
      <c r="FH431" s="15"/>
      <c r="FI431" s="15"/>
      <c r="FJ431" s="15"/>
    </row>
    <row r="432" spans="2:166" ht="15" customHeight="1" x14ac:dyDescent="0.25">
      <c r="B432" s="88"/>
      <c r="C432" s="88"/>
      <c r="D432" s="115"/>
      <c r="E432" s="115"/>
      <c r="F432" s="115"/>
      <c r="G432" s="115"/>
      <c r="H432" s="115"/>
      <c r="I432" s="523"/>
      <c r="J432" s="523"/>
      <c r="K432" s="115"/>
      <c r="L432" s="524"/>
      <c r="M432" s="524"/>
      <c r="N432" s="524"/>
      <c r="O432" s="524"/>
      <c r="P432" s="524"/>
      <c r="Q432" s="524"/>
      <c r="R432" s="524"/>
      <c r="S432" s="525"/>
      <c r="T432" s="526"/>
      <c r="U432" s="115"/>
      <c r="V432" s="526"/>
      <c r="W432" s="115"/>
      <c r="X432" s="115"/>
      <c r="Y432" s="115"/>
      <c r="Z432" s="527"/>
      <c r="AA432" s="527"/>
      <c r="AB432" s="15"/>
      <c r="AC432" s="88"/>
      <c r="AD432" s="115"/>
      <c r="AE432" s="115"/>
      <c r="AF432" s="115"/>
      <c r="AG432" s="115"/>
      <c r="AH432" s="115"/>
      <c r="AI432" s="115"/>
      <c r="AJ432" s="115"/>
      <c r="AK432" s="115"/>
      <c r="AL432" s="115"/>
      <c r="AM432" s="115"/>
      <c r="AN432" s="115"/>
      <c r="AO432" s="115"/>
      <c r="AP432" s="115"/>
      <c r="AQ432" s="115"/>
      <c r="AR432" s="115"/>
      <c r="AS432" s="115"/>
      <c r="AT432" s="115"/>
      <c r="AU432" s="115"/>
      <c r="AV432" s="115"/>
      <c r="AW432" s="115"/>
      <c r="AX432" s="115"/>
      <c r="AY432" s="115"/>
      <c r="AZ432" s="115"/>
      <c r="BA432" s="115"/>
      <c r="BB432" s="115"/>
      <c r="BC432" s="115"/>
      <c r="BD432" s="115"/>
      <c r="BE432" s="115"/>
      <c r="BF432" s="115"/>
      <c r="BG432" s="115"/>
      <c r="BH432" s="115"/>
      <c r="BI432" s="115"/>
      <c r="BJ432" s="115"/>
      <c r="BK432" s="526"/>
      <c r="BL432" s="526"/>
      <c r="BM432" s="526"/>
      <c r="BN432" s="526"/>
      <c r="BO432" s="526"/>
      <c r="BP432" s="526"/>
      <c r="BQ432" s="526"/>
      <c r="BR432" s="526"/>
      <c r="BS432" s="526"/>
      <c r="BT432" s="526"/>
      <c r="BU432" s="526"/>
      <c r="BV432" s="526"/>
      <c r="BW432" s="526"/>
      <c r="BX432" s="526"/>
      <c r="BY432" s="526"/>
      <c r="BZ432" s="526"/>
      <c r="CA432" s="526"/>
      <c r="CB432" s="526"/>
      <c r="CC432" s="526"/>
      <c r="CD432" s="526"/>
      <c r="CE432" s="526"/>
      <c r="CF432" s="526"/>
      <c r="CG432" s="526"/>
      <c r="CH432" s="526"/>
      <c r="CI432" s="526"/>
      <c r="CJ432" s="526"/>
      <c r="CK432" s="526"/>
      <c r="CL432" s="526"/>
      <c r="CM432" s="526"/>
      <c r="CN432" s="526"/>
      <c r="CO432" s="526"/>
      <c r="CP432" s="15"/>
      <c r="CQ432" s="15"/>
      <c r="CR432" s="15"/>
      <c r="CS432" s="15"/>
      <c r="CT432" s="88"/>
      <c r="CU432" s="88"/>
      <c r="CV432" s="88"/>
      <c r="CW432" s="15"/>
      <c r="CX432" s="15"/>
      <c r="CY432" s="88"/>
      <c r="CZ432" s="88"/>
      <c r="DA432" s="88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88"/>
      <c r="EQ432" s="88"/>
      <c r="ER432" s="88"/>
      <c r="ES432" s="88"/>
      <c r="ET432" s="88"/>
      <c r="EU432" s="88"/>
      <c r="EV432" s="88"/>
      <c r="EW432" s="88"/>
      <c r="EX432" s="88"/>
      <c r="EY432" s="88"/>
      <c r="EZ432" s="88"/>
      <c r="FA432" s="88"/>
      <c r="FB432" s="15"/>
      <c r="FC432" s="15"/>
      <c r="FD432" s="15"/>
      <c r="FE432" s="15"/>
      <c r="FF432" s="15"/>
      <c r="FG432" s="15"/>
      <c r="FH432" s="15"/>
      <c r="FI432" s="15"/>
      <c r="FJ432" s="15"/>
    </row>
    <row r="433" spans="2:166" ht="15" customHeight="1" x14ac:dyDescent="0.25">
      <c r="B433" s="88"/>
      <c r="C433" s="88"/>
      <c r="D433" s="115"/>
      <c r="E433" s="115"/>
      <c r="F433" s="115"/>
      <c r="G433" s="115"/>
      <c r="H433" s="115"/>
      <c r="I433" s="523"/>
      <c r="J433" s="523"/>
      <c r="K433" s="115"/>
      <c r="L433" s="524"/>
      <c r="M433" s="524"/>
      <c r="N433" s="524"/>
      <c r="O433" s="524"/>
      <c r="P433" s="524"/>
      <c r="Q433" s="524"/>
      <c r="R433" s="524"/>
      <c r="S433" s="525"/>
      <c r="T433" s="526"/>
      <c r="U433" s="115"/>
      <c r="V433" s="526"/>
      <c r="W433" s="115"/>
      <c r="X433" s="115"/>
      <c r="Y433" s="115"/>
      <c r="Z433" s="527"/>
      <c r="AA433" s="527"/>
      <c r="AB433" s="15"/>
      <c r="AC433" s="88"/>
      <c r="AD433" s="115"/>
      <c r="AE433" s="115"/>
      <c r="AF433" s="115"/>
      <c r="AG433" s="115"/>
      <c r="AH433" s="115"/>
      <c r="AI433" s="115"/>
      <c r="AJ433" s="115"/>
      <c r="AK433" s="115"/>
      <c r="AL433" s="115"/>
      <c r="AM433" s="115"/>
      <c r="AN433" s="115"/>
      <c r="AO433" s="115"/>
      <c r="AP433" s="115"/>
      <c r="AQ433" s="115"/>
      <c r="AR433" s="115"/>
      <c r="AS433" s="115"/>
      <c r="AT433" s="115"/>
      <c r="AU433" s="115"/>
      <c r="AV433" s="115"/>
      <c r="AW433" s="115"/>
      <c r="AX433" s="115"/>
      <c r="AY433" s="115"/>
      <c r="AZ433" s="115"/>
      <c r="BA433" s="115"/>
      <c r="BB433" s="115"/>
      <c r="BC433" s="115"/>
      <c r="BD433" s="115"/>
      <c r="BE433" s="115"/>
      <c r="BF433" s="115"/>
      <c r="BG433" s="115"/>
      <c r="BH433" s="115"/>
      <c r="BI433" s="115"/>
      <c r="BJ433" s="115"/>
      <c r="BK433" s="526"/>
      <c r="BL433" s="526"/>
      <c r="BM433" s="526"/>
      <c r="BN433" s="526"/>
      <c r="BO433" s="526"/>
      <c r="BP433" s="526"/>
      <c r="BQ433" s="526"/>
      <c r="BR433" s="526"/>
      <c r="BS433" s="526"/>
      <c r="BT433" s="526"/>
      <c r="BU433" s="526"/>
      <c r="BV433" s="526"/>
      <c r="BW433" s="526"/>
      <c r="BX433" s="526"/>
      <c r="BY433" s="526"/>
      <c r="BZ433" s="526"/>
      <c r="CA433" s="526"/>
      <c r="CB433" s="526"/>
      <c r="CC433" s="526"/>
      <c r="CD433" s="526"/>
      <c r="CE433" s="526"/>
      <c r="CF433" s="526"/>
      <c r="CG433" s="526"/>
      <c r="CH433" s="526"/>
      <c r="CI433" s="526"/>
      <c r="CJ433" s="526"/>
      <c r="CK433" s="526"/>
      <c r="CL433" s="526"/>
      <c r="CM433" s="526"/>
      <c r="CN433" s="526"/>
      <c r="CO433" s="526"/>
      <c r="CP433" s="15"/>
      <c r="CQ433" s="15"/>
      <c r="CR433" s="15"/>
      <c r="CS433" s="15"/>
      <c r="CT433" s="88"/>
      <c r="CU433" s="88"/>
      <c r="CV433" s="88"/>
      <c r="CW433" s="15"/>
      <c r="CX433" s="15"/>
      <c r="CY433" s="88"/>
      <c r="CZ433" s="88"/>
      <c r="DA433" s="88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5"/>
      <c r="EO433" s="15"/>
      <c r="EP433" s="88"/>
      <c r="EQ433" s="88"/>
      <c r="ER433" s="88"/>
      <c r="ES433" s="88"/>
      <c r="ET433" s="88"/>
      <c r="EU433" s="88"/>
      <c r="EV433" s="88"/>
      <c r="EW433" s="88"/>
      <c r="EX433" s="88"/>
      <c r="EY433" s="88"/>
      <c r="EZ433" s="88"/>
      <c r="FA433" s="88"/>
      <c r="FB433" s="15"/>
      <c r="FC433" s="15"/>
      <c r="FD433" s="15"/>
      <c r="FE433" s="15"/>
      <c r="FF433" s="15"/>
      <c r="FG433" s="15"/>
      <c r="FH433" s="15"/>
      <c r="FI433" s="15"/>
      <c r="FJ433" s="15"/>
    </row>
    <row r="434" spans="2:166" ht="15" customHeight="1" x14ac:dyDescent="0.25">
      <c r="B434" s="88"/>
      <c r="C434" s="88"/>
      <c r="D434" s="115"/>
      <c r="E434" s="115"/>
      <c r="F434" s="115"/>
      <c r="G434" s="115"/>
      <c r="H434" s="115"/>
      <c r="I434" s="523"/>
      <c r="J434" s="523"/>
      <c r="K434" s="115"/>
      <c r="L434" s="524"/>
      <c r="M434" s="524"/>
      <c r="N434" s="524"/>
      <c r="O434" s="524"/>
      <c r="P434" s="524"/>
      <c r="Q434" s="524"/>
      <c r="R434" s="524"/>
      <c r="S434" s="525"/>
      <c r="T434" s="526"/>
      <c r="U434" s="115"/>
      <c r="V434" s="526"/>
      <c r="W434" s="115"/>
      <c r="X434" s="115"/>
      <c r="Y434" s="115"/>
      <c r="Z434" s="527"/>
      <c r="AA434" s="527"/>
      <c r="AB434" s="15"/>
      <c r="AC434" s="88"/>
      <c r="AD434" s="115"/>
      <c r="AE434" s="115"/>
      <c r="AF434" s="115"/>
      <c r="AG434" s="115"/>
      <c r="AH434" s="115"/>
      <c r="AI434" s="115"/>
      <c r="AJ434" s="115"/>
      <c r="AK434" s="115"/>
      <c r="AL434" s="115"/>
      <c r="AM434" s="115"/>
      <c r="AN434" s="115"/>
      <c r="AO434" s="115"/>
      <c r="AP434" s="115"/>
      <c r="AQ434" s="115"/>
      <c r="AR434" s="115"/>
      <c r="AS434" s="115"/>
      <c r="AT434" s="115"/>
      <c r="AU434" s="115"/>
      <c r="AV434" s="115"/>
      <c r="AW434" s="115"/>
      <c r="AX434" s="115"/>
      <c r="AY434" s="115"/>
      <c r="AZ434" s="115"/>
      <c r="BA434" s="115"/>
      <c r="BB434" s="115"/>
      <c r="BC434" s="115"/>
      <c r="BD434" s="115"/>
      <c r="BE434" s="115"/>
      <c r="BF434" s="115"/>
      <c r="BG434" s="115"/>
      <c r="BH434" s="115"/>
      <c r="BI434" s="115"/>
      <c r="BJ434" s="115"/>
      <c r="BK434" s="526"/>
      <c r="BL434" s="526"/>
      <c r="BM434" s="526"/>
      <c r="BN434" s="526"/>
      <c r="BO434" s="526"/>
      <c r="BP434" s="526"/>
      <c r="BQ434" s="526"/>
      <c r="BR434" s="526"/>
      <c r="BS434" s="526"/>
      <c r="BT434" s="526"/>
      <c r="BU434" s="526"/>
      <c r="BV434" s="526"/>
      <c r="BW434" s="526"/>
      <c r="BX434" s="526"/>
      <c r="BY434" s="526"/>
      <c r="BZ434" s="526"/>
      <c r="CA434" s="526"/>
      <c r="CB434" s="526"/>
      <c r="CC434" s="526"/>
      <c r="CD434" s="526"/>
      <c r="CE434" s="526"/>
      <c r="CF434" s="526"/>
      <c r="CG434" s="526"/>
      <c r="CH434" s="526"/>
      <c r="CI434" s="526"/>
      <c r="CJ434" s="526"/>
      <c r="CK434" s="526"/>
      <c r="CL434" s="526"/>
      <c r="CM434" s="526"/>
      <c r="CN434" s="526"/>
      <c r="CO434" s="526"/>
      <c r="CP434" s="15"/>
      <c r="CQ434" s="15"/>
      <c r="CR434" s="15"/>
      <c r="CS434" s="15"/>
      <c r="CT434" s="88"/>
      <c r="CU434" s="88"/>
      <c r="CV434" s="88"/>
      <c r="CW434" s="15"/>
      <c r="CX434" s="15"/>
      <c r="CY434" s="88"/>
      <c r="CZ434" s="88"/>
      <c r="DA434" s="88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  <c r="EH434" s="15"/>
      <c r="EI434" s="15"/>
      <c r="EJ434" s="15"/>
      <c r="EK434" s="15"/>
      <c r="EL434" s="15"/>
      <c r="EM434" s="15"/>
      <c r="EN434" s="15"/>
      <c r="EO434" s="15"/>
      <c r="EP434" s="88"/>
      <c r="EQ434" s="88"/>
      <c r="ER434" s="88"/>
      <c r="ES434" s="88"/>
      <c r="ET434" s="88"/>
      <c r="EU434" s="88"/>
      <c r="EV434" s="88"/>
      <c r="EW434" s="88"/>
      <c r="EX434" s="88"/>
      <c r="EY434" s="88"/>
      <c r="EZ434" s="88"/>
      <c r="FA434" s="88"/>
      <c r="FB434" s="15"/>
      <c r="FC434" s="15"/>
      <c r="FD434" s="15"/>
      <c r="FE434" s="15"/>
      <c r="FF434" s="15"/>
      <c r="FG434" s="15"/>
      <c r="FH434" s="15"/>
      <c r="FI434" s="15"/>
      <c r="FJ434" s="15"/>
    </row>
    <row r="435" spans="2:166" ht="15" customHeight="1" x14ac:dyDescent="0.25">
      <c r="B435" s="88"/>
      <c r="C435" s="88"/>
      <c r="D435" s="115"/>
      <c r="E435" s="115"/>
      <c r="F435" s="115"/>
      <c r="G435" s="115"/>
      <c r="H435" s="115"/>
      <c r="I435" s="523"/>
      <c r="J435" s="523"/>
      <c r="K435" s="115"/>
      <c r="L435" s="524"/>
      <c r="M435" s="524"/>
      <c r="N435" s="524"/>
      <c r="O435" s="524"/>
      <c r="P435" s="524"/>
      <c r="Q435" s="524"/>
      <c r="R435" s="524"/>
      <c r="S435" s="525"/>
      <c r="T435" s="526"/>
      <c r="U435" s="115"/>
      <c r="V435" s="526"/>
      <c r="W435" s="115"/>
      <c r="X435" s="115"/>
      <c r="Y435" s="115"/>
      <c r="Z435" s="527"/>
      <c r="AA435" s="527"/>
      <c r="AB435" s="15"/>
      <c r="AC435" s="88"/>
      <c r="AD435" s="115"/>
      <c r="AE435" s="115"/>
      <c r="AF435" s="115"/>
      <c r="AG435" s="115"/>
      <c r="AH435" s="115"/>
      <c r="AI435" s="115"/>
      <c r="AJ435" s="115"/>
      <c r="AK435" s="115"/>
      <c r="AL435" s="115"/>
      <c r="AM435" s="115"/>
      <c r="AN435" s="115"/>
      <c r="AO435" s="115"/>
      <c r="AP435" s="115"/>
      <c r="AQ435" s="115"/>
      <c r="AR435" s="115"/>
      <c r="AS435" s="115"/>
      <c r="AT435" s="115"/>
      <c r="AU435" s="115"/>
      <c r="AV435" s="115"/>
      <c r="AW435" s="115"/>
      <c r="AX435" s="115"/>
      <c r="AY435" s="115"/>
      <c r="AZ435" s="115"/>
      <c r="BA435" s="115"/>
      <c r="BB435" s="115"/>
      <c r="BC435" s="115"/>
      <c r="BD435" s="115"/>
      <c r="BE435" s="115"/>
      <c r="BF435" s="115"/>
      <c r="BG435" s="115"/>
      <c r="BH435" s="115"/>
      <c r="BI435" s="115"/>
      <c r="BJ435" s="115"/>
      <c r="BK435" s="526"/>
      <c r="BL435" s="526"/>
      <c r="BM435" s="526"/>
      <c r="BN435" s="526"/>
      <c r="BO435" s="526"/>
      <c r="BP435" s="526"/>
      <c r="BQ435" s="526"/>
      <c r="BR435" s="526"/>
      <c r="BS435" s="526"/>
      <c r="BT435" s="526"/>
      <c r="BU435" s="526"/>
      <c r="BV435" s="526"/>
      <c r="BW435" s="526"/>
      <c r="BX435" s="526"/>
      <c r="BY435" s="526"/>
      <c r="BZ435" s="526"/>
      <c r="CA435" s="526"/>
      <c r="CB435" s="526"/>
      <c r="CC435" s="526"/>
      <c r="CD435" s="526"/>
      <c r="CE435" s="526"/>
      <c r="CF435" s="526"/>
      <c r="CG435" s="526"/>
      <c r="CH435" s="526"/>
      <c r="CI435" s="526"/>
      <c r="CJ435" s="526"/>
      <c r="CK435" s="526"/>
      <c r="CL435" s="526"/>
      <c r="CM435" s="526"/>
      <c r="CN435" s="526"/>
      <c r="CO435" s="526"/>
      <c r="CP435" s="15"/>
      <c r="CQ435" s="15"/>
      <c r="CR435" s="15"/>
      <c r="CS435" s="15"/>
      <c r="CT435" s="88"/>
      <c r="CU435" s="88"/>
      <c r="CV435" s="88"/>
      <c r="CW435" s="15"/>
      <c r="CX435" s="15"/>
      <c r="CY435" s="88"/>
      <c r="CZ435" s="88"/>
      <c r="DA435" s="88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88"/>
      <c r="EQ435" s="88"/>
      <c r="ER435" s="88"/>
      <c r="ES435" s="88"/>
      <c r="ET435" s="88"/>
      <c r="EU435" s="88"/>
      <c r="EV435" s="88"/>
      <c r="EW435" s="88"/>
      <c r="EX435" s="88"/>
      <c r="EY435" s="88"/>
      <c r="EZ435" s="88"/>
      <c r="FA435" s="88"/>
      <c r="FB435" s="15"/>
      <c r="FC435" s="15"/>
      <c r="FD435" s="15"/>
      <c r="FE435" s="15"/>
      <c r="FF435" s="15"/>
      <c r="FG435" s="15"/>
      <c r="FH435" s="15"/>
      <c r="FI435" s="15"/>
      <c r="FJ435" s="15"/>
    </row>
    <row r="436" spans="2:166" ht="15" customHeight="1" x14ac:dyDescent="0.25">
      <c r="B436" s="88"/>
      <c r="C436" s="88"/>
      <c r="D436" s="115"/>
      <c r="E436" s="115"/>
      <c r="F436" s="115"/>
      <c r="G436" s="115"/>
      <c r="H436" s="115"/>
      <c r="I436" s="523"/>
      <c r="J436" s="523"/>
      <c r="K436" s="115"/>
      <c r="L436" s="524"/>
      <c r="M436" s="524"/>
      <c r="N436" s="524"/>
      <c r="O436" s="524"/>
      <c r="P436" s="524"/>
      <c r="Q436" s="524"/>
      <c r="R436" s="524"/>
      <c r="S436" s="525"/>
      <c r="T436" s="526"/>
      <c r="U436" s="115"/>
      <c r="V436" s="526"/>
      <c r="W436" s="115"/>
      <c r="X436" s="115"/>
      <c r="Y436" s="115"/>
      <c r="Z436" s="527"/>
      <c r="AA436" s="527"/>
      <c r="AB436" s="15"/>
      <c r="AC436" s="88"/>
      <c r="AD436" s="115"/>
      <c r="AE436" s="115"/>
      <c r="AF436" s="115"/>
      <c r="AG436" s="115"/>
      <c r="AH436" s="115"/>
      <c r="AI436" s="115"/>
      <c r="AJ436" s="115"/>
      <c r="AK436" s="115"/>
      <c r="AL436" s="115"/>
      <c r="AM436" s="115"/>
      <c r="AN436" s="115"/>
      <c r="AO436" s="115"/>
      <c r="AP436" s="115"/>
      <c r="AQ436" s="115"/>
      <c r="AR436" s="115"/>
      <c r="AS436" s="115"/>
      <c r="AT436" s="115"/>
      <c r="AU436" s="115"/>
      <c r="AV436" s="115"/>
      <c r="AW436" s="115"/>
      <c r="AX436" s="115"/>
      <c r="AY436" s="115"/>
      <c r="AZ436" s="115"/>
      <c r="BA436" s="115"/>
      <c r="BB436" s="115"/>
      <c r="BC436" s="115"/>
      <c r="BD436" s="115"/>
      <c r="BE436" s="115"/>
      <c r="BF436" s="115"/>
      <c r="BG436" s="115"/>
      <c r="BH436" s="115"/>
      <c r="BI436" s="115"/>
      <c r="BJ436" s="115"/>
      <c r="BK436" s="526"/>
      <c r="BL436" s="526"/>
      <c r="BM436" s="526"/>
      <c r="BN436" s="526"/>
      <c r="BO436" s="526"/>
      <c r="BP436" s="526"/>
      <c r="BQ436" s="526"/>
      <c r="BR436" s="526"/>
      <c r="BS436" s="526"/>
      <c r="BT436" s="526"/>
      <c r="BU436" s="526"/>
      <c r="BV436" s="526"/>
      <c r="BW436" s="526"/>
      <c r="BX436" s="526"/>
      <c r="BY436" s="526"/>
      <c r="BZ436" s="526"/>
      <c r="CA436" s="526"/>
      <c r="CB436" s="526"/>
      <c r="CC436" s="526"/>
      <c r="CD436" s="526"/>
      <c r="CE436" s="526"/>
      <c r="CF436" s="526"/>
      <c r="CG436" s="526"/>
      <c r="CH436" s="526"/>
      <c r="CI436" s="526"/>
      <c r="CJ436" s="526"/>
      <c r="CK436" s="526"/>
      <c r="CL436" s="526"/>
      <c r="CM436" s="526"/>
      <c r="CN436" s="526"/>
      <c r="CO436" s="526"/>
      <c r="CP436" s="15"/>
      <c r="CQ436" s="15"/>
      <c r="CR436" s="15"/>
      <c r="CS436" s="15"/>
      <c r="CT436" s="88"/>
      <c r="CU436" s="88"/>
      <c r="CV436" s="88"/>
      <c r="CW436" s="15"/>
      <c r="CX436" s="15"/>
      <c r="CY436" s="88"/>
      <c r="CZ436" s="88"/>
      <c r="DA436" s="88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  <c r="EH436" s="15"/>
      <c r="EI436" s="15"/>
      <c r="EJ436" s="15"/>
      <c r="EK436" s="15"/>
      <c r="EL436" s="15"/>
      <c r="EM436" s="15"/>
      <c r="EN436" s="15"/>
      <c r="EO436" s="15"/>
      <c r="EP436" s="88"/>
      <c r="EQ436" s="88"/>
      <c r="ER436" s="88"/>
      <c r="ES436" s="88"/>
      <c r="ET436" s="88"/>
      <c r="EU436" s="88"/>
      <c r="EV436" s="88"/>
      <c r="EW436" s="88"/>
      <c r="EX436" s="88"/>
      <c r="EY436" s="88"/>
      <c r="EZ436" s="88"/>
      <c r="FA436" s="88"/>
      <c r="FB436" s="15"/>
      <c r="FC436" s="15"/>
      <c r="FD436" s="15"/>
      <c r="FE436" s="15"/>
      <c r="FF436" s="15"/>
      <c r="FG436" s="15"/>
      <c r="FH436" s="15"/>
      <c r="FI436" s="15"/>
      <c r="FJ436" s="15"/>
    </row>
    <row r="437" spans="2:166" ht="15" customHeight="1" x14ac:dyDescent="0.25">
      <c r="B437" s="88"/>
      <c r="C437" s="88"/>
      <c r="D437" s="115"/>
      <c r="E437" s="115"/>
      <c r="F437" s="115"/>
      <c r="G437" s="115"/>
      <c r="H437" s="115"/>
      <c r="I437" s="523"/>
      <c r="J437" s="523"/>
      <c r="K437" s="115"/>
      <c r="L437" s="524"/>
      <c r="M437" s="524"/>
      <c r="N437" s="524"/>
      <c r="O437" s="524"/>
      <c r="P437" s="524"/>
      <c r="Q437" s="524"/>
      <c r="R437" s="524"/>
      <c r="S437" s="525"/>
      <c r="T437" s="526"/>
      <c r="U437" s="115"/>
      <c r="V437" s="526"/>
      <c r="W437" s="115"/>
      <c r="X437" s="115"/>
      <c r="Y437" s="115"/>
      <c r="Z437" s="527"/>
      <c r="AA437" s="527"/>
      <c r="AB437" s="15"/>
      <c r="AC437" s="88"/>
      <c r="AD437" s="115"/>
      <c r="AE437" s="115"/>
      <c r="AF437" s="115"/>
      <c r="AG437" s="115"/>
      <c r="AH437" s="115"/>
      <c r="AI437" s="115"/>
      <c r="AJ437" s="115"/>
      <c r="AK437" s="115"/>
      <c r="AL437" s="115"/>
      <c r="AM437" s="115"/>
      <c r="AN437" s="115"/>
      <c r="AO437" s="115"/>
      <c r="AP437" s="115"/>
      <c r="AQ437" s="115"/>
      <c r="AR437" s="115"/>
      <c r="AS437" s="115"/>
      <c r="AT437" s="115"/>
      <c r="AU437" s="115"/>
      <c r="AV437" s="115"/>
      <c r="AW437" s="115"/>
      <c r="AX437" s="115"/>
      <c r="AY437" s="115"/>
      <c r="AZ437" s="115"/>
      <c r="BA437" s="115"/>
      <c r="BB437" s="115"/>
      <c r="BC437" s="115"/>
      <c r="BD437" s="115"/>
      <c r="BE437" s="115"/>
      <c r="BF437" s="115"/>
      <c r="BG437" s="115"/>
      <c r="BH437" s="115"/>
      <c r="BI437" s="115"/>
      <c r="BJ437" s="115"/>
      <c r="BK437" s="526"/>
      <c r="BL437" s="526"/>
      <c r="BM437" s="526"/>
      <c r="BN437" s="526"/>
      <c r="BO437" s="526"/>
      <c r="BP437" s="526"/>
      <c r="BQ437" s="526"/>
      <c r="BR437" s="526"/>
      <c r="BS437" s="526"/>
      <c r="BT437" s="526"/>
      <c r="BU437" s="526"/>
      <c r="BV437" s="526"/>
      <c r="BW437" s="526"/>
      <c r="BX437" s="526"/>
      <c r="BY437" s="526"/>
      <c r="BZ437" s="526"/>
      <c r="CA437" s="526"/>
      <c r="CB437" s="526"/>
      <c r="CC437" s="526"/>
      <c r="CD437" s="526"/>
      <c r="CE437" s="526"/>
      <c r="CF437" s="526"/>
      <c r="CG437" s="526"/>
      <c r="CH437" s="526"/>
      <c r="CI437" s="526"/>
      <c r="CJ437" s="526"/>
      <c r="CK437" s="526"/>
      <c r="CL437" s="526"/>
      <c r="CM437" s="526"/>
      <c r="CN437" s="526"/>
      <c r="CO437" s="526"/>
      <c r="CP437" s="15"/>
      <c r="CQ437" s="15"/>
      <c r="CR437" s="15"/>
      <c r="CS437" s="15"/>
      <c r="CT437" s="88"/>
      <c r="CU437" s="88"/>
      <c r="CV437" s="88"/>
      <c r="CW437" s="15"/>
      <c r="CX437" s="15"/>
      <c r="CY437" s="88"/>
      <c r="CZ437" s="88"/>
      <c r="DA437" s="88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  <c r="EH437" s="15"/>
      <c r="EI437" s="15"/>
      <c r="EJ437" s="15"/>
      <c r="EK437" s="15"/>
      <c r="EL437" s="15"/>
      <c r="EM437" s="15"/>
      <c r="EN437" s="15"/>
      <c r="EO437" s="15"/>
      <c r="EP437" s="88"/>
      <c r="EQ437" s="88"/>
      <c r="ER437" s="88"/>
      <c r="ES437" s="88"/>
      <c r="ET437" s="88"/>
      <c r="EU437" s="88"/>
      <c r="EV437" s="88"/>
      <c r="EW437" s="88"/>
      <c r="EX437" s="88"/>
      <c r="EY437" s="88"/>
      <c r="EZ437" s="88"/>
      <c r="FA437" s="88"/>
      <c r="FB437" s="15"/>
      <c r="FC437" s="15"/>
      <c r="FD437" s="15"/>
      <c r="FE437" s="15"/>
      <c r="FF437" s="15"/>
      <c r="FG437" s="15"/>
      <c r="FH437" s="15"/>
      <c r="FI437" s="15"/>
      <c r="FJ437" s="15"/>
    </row>
    <row r="438" spans="2:166" ht="15" customHeight="1" x14ac:dyDescent="0.25">
      <c r="B438" s="88"/>
      <c r="C438" s="88"/>
      <c r="D438" s="115"/>
      <c r="E438" s="115"/>
      <c r="F438" s="115"/>
      <c r="G438" s="115"/>
      <c r="H438" s="115"/>
      <c r="I438" s="523"/>
      <c r="J438" s="523"/>
      <c r="K438" s="115"/>
      <c r="L438" s="524"/>
      <c r="M438" s="524"/>
      <c r="N438" s="524"/>
      <c r="O438" s="524"/>
      <c r="P438" s="524"/>
      <c r="Q438" s="524"/>
      <c r="R438" s="524"/>
      <c r="S438" s="525"/>
      <c r="T438" s="526"/>
      <c r="U438" s="115"/>
      <c r="V438" s="526"/>
      <c r="W438" s="115"/>
      <c r="X438" s="115"/>
      <c r="Y438" s="115"/>
      <c r="Z438" s="527"/>
      <c r="AA438" s="527"/>
      <c r="AB438" s="15"/>
      <c r="AC438" s="88"/>
      <c r="AD438" s="115"/>
      <c r="AE438" s="115"/>
      <c r="AF438" s="115"/>
      <c r="AG438" s="115"/>
      <c r="AH438" s="115"/>
      <c r="AI438" s="115"/>
      <c r="AJ438" s="115"/>
      <c r="AK438" s="115"/>
      <c r="AL438" s="115"/>
      <c r="AM438" s="115"/>
      <c r="AN438" s="115"/>
      <c r="AO438" s="115"/>
      <c r="AP438" s="115"/>
      <c r="AQ438" s="115"/>
      <c r="AR438" s="115"/>
      <c r="AS438" s="115"/>
      <c r="AT438" s="115"/>
      <c r="AU438" s="115"/>
      <c r="AV438" s="115"/>
      <c r="AW438" s="115"/>
      <c r="AX438" s="115"/>
      <c r="AY438" s="115"/>
      <c r="AZ438" s="115"/>
      <c r="BA438" s="115"/>
      <c r="BB438" s="115"/>
      <c r="BC438" s="115"/>
      <c r="BD438" s="115"/>
      <c r="BE438" s="115"/>
      <c r="BF438" s="115"/>
      <c r="BG438" s="115"/>
      <c r="BH438" s="115"/>
      <c r="BI438" s="115"/>
      <c r="BJ438" s="115"/>
      <c r="BK438" s="526"/>
      <c r="BL438" s="526"/>
      <c r="BM438" s="526"/>
      <c r="BN438" s="526"/>
      <c r="BO438" s="526"/>
      <c r="BP438" s="526"/>
      <c r="BQ438" s="526"/>
      <c r="BR438" s="526"/>
      <c r="BS438" s="526"/>
      <c r="BT438" s="526"/>
      <c r="BU438" s="526"/>
      <c r="BV438" s="526"/>
      <c r="BW438" s="526"/>
      <c r="BX438" s="526"/>
      <c r="BY438" s="526"/>
      <c r="BZ438" s="526"/>
      <c r="CA438" s="526"/>
      <c r="CB438" s="526"/>
      <c r="CC438" s="526"/>
      <c r="CD438" s="526"/>
      <c r="CE438" s="526"/>
      <c r="CF438" s="526"/>
      <c r="CG438" s="526"/>
      <c r="CH438" s="526"/>
      <c r="CI438" s="526"/>
      <c r="CJ438" s="526"/>
      <c r="CK438" s="526"/>
      <c r="CL438" s="526"/>
      <c r="CM438" s="526"/>
      <c r="CN438" s="526"/>
      <c r="CO438" s="526"/>
      <c r="CP438" s="15"/>
      <c r="CQ438" s="15"/>
      <c r="CR438" s="15"/>
      <c r="CS438" s="15"/>
      <c r="CT438" s="88"/>
      <c r="CU438" s="88"/>
      <c r="CV438" s="88"/>
      <c r="CW438" s="15"/>
      <c r="CX438" s="15"/>
      <c r="CY438" s="88"/>
      <c r="CZ438" s="88"/>
      <c r="DA438" s="88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  <c r="EH438" s="15"/>
      <c r="EI438" s="15"/>
      <c r="EJ438" s="15"/>
      <c r="EK438" s="15"/>
      <c r="EL438" s="15"/>
      <c r="EM438" s="15"/>
      <c r="EN438" s="15"/>
      <c r="EO438" s="15"/>
      <c r="EP438" s="88"/>
      <c r="EQ438" s="88"/>
      <c r="ER438" s="88"/>
      <c r="ES438" s="88"/>
      <c r="ET438" s="88"/>
      <c r="EU438" s="88"/>
      <c r="EV438" s="88"/>
      <c r="EW438" s="88"/>
      <c r="EX438" s="88"/>
      <c r="EY438" s="88"/>
      <c r="EZ438" s="88"/>
      <c r="FA438" s="88"/>
      <c r="FB438" s="15"/>
      <c r="FC438" s="15"/>
      <c r="FD438" s="15"/>
      <c r="FE438" s="15"/>
      <c r="FF438" s="15"/>
      <c r="FG438" s="15"/>
      <c r="FH438" s="15"/>
      <c r="FI438" s="15"/>
      <c r="FJ438" s="15"/>
    </row>
    <row r="439" spans="2:166" ht="15" customHeight="1" x14ac:dyDescent="0.25">
      <c r="B439" s="88"/>
      <c r="C439" s="88"/>
      <c r="D439" s="115"/>
      <c r="E439" s="115"/>
      <c r="F439" s="115"/>
      <c r="G439" s="115"/>
      <c r="H439" s="115"/>
      <c r="I439" s="523"/>
      <c r="J439" s="523"/>
      <c r="K439" s="115"/>
      <c r="L439" s="524"/>
      <c r="M439" s="524"/>
      <c r="N439" s="524"/>
      <c r="O439" s="524"/>
      <c r="P439" s="524"/>
      <c r="Q439" s="524"/>
      <c r="R439" s="524"/>
      <c r="S439" s="525"/>
      <c r="T439" s="526"/>
      <c r="U439" s="115"/>
      <c r="V439" s="526"/>
      <c r="W439" s="115"/>
      <c r="X439" s="115"/>
      <c r="Y439" s="115"/>
      <c r="Z439" s="527"/>
      <c r="AA439" s="527"/>
      <c r="AB439" s="15"/>
      <c r="AC439" s="88"/>
      <c r="AD439" s="115"/>
      <c r="AE439" s="115"/>
      <c r="AF439" s="115"/>
      <c r="AG439" s="115"/>
      <c r="AH439" s="115"/>
      <c r="AI439" s="115"/>
      <c r="AJ439" s="115"/>
      <c r="AK439" s="115"/>
      <c r="AL439" s="115"/>
      <c r="AM439" s="115"/>
      <c r="AN439" s="115"/>
      <c r="AO439" s="115"/>
      <c r="AP439" s="115"/>
      <c r="AQ439" s="115"/>
      <c r="AR439" s="115"/>
      <c r="AS439" s="115"/>
      <c r="AT439" s="115"/>
      <c r="AU439" s="115"/>
      <c r="AV439" s="115"/>
      <c r="AW439" s="115"/>
      <c r="AX439" s="115"/>
      <c r="AY439" s="115"/>
      <c r="AZ439" s="115"/>
      <c r="BA439" s="115"/>
      <c r="BB439" s="115"/>
      <c r="BC439" s="115"/>
      <c r="BD439" s="115"/>
      <c r="BE439" s="115"/>
      <c r="BF439" s="115"/>
      <c r="BG439" s="115"/>
      <c r="BH439" s="115"/>
      <c r="BI439" s="115"/>
      <c r="BJ439" s="115"/>
      <c r="BK439" s="526"/>
      <c r="BL439" s="526"/>
      <c r="BM439" s="526"/>
      <c r="BN439" s="526"/>
      <c r="BO439" s="526"/>
      <c r="BP439" s="526"/>
      <c r="BQ439" s="526"/>
      <c r="BR439" s="526"/>
      <c r="BS439" s="526"/>
      <c r="BT439" s="526"/>
      <c r="BU439" s="526"/>
      <c r="BV439" s="526"/>
      <c r="BW439" s="526"/>
      <c r="BX439" s="526"/>
      <c r="BY439" s="526"/>
      <c r="BZ439" s="526"/>
      <c r="CA439" s="526"/>
      <c r="CB439" s="526"/>
      <c r="CC439" s="526"/>
      <c r="CD439" s="526"/>
      <c r="CE439" s="526"/>
      <c r="CF439" s="526"/>
      <c r="CG439" s="526"/>
      <c r="CH439" s="526"/>
      <c r="CI439" s="526"/>
      <c r="CJ439" s="526"/>
      <c r="CK439" s="526"/>
      <c r="CL439" s="526"/>
      <c r="CM439" s="526"/>
      <c r="CN439" s="526"/>
      <c r="CO439" s="526"/>
      <c r="CP439" s="15"/>
      <c r="CQ439" s="15"/>
      <c r="CR439" s="15"/>
      <c r="CS439" s="15"/>
      <c r="CT439" s="88"/>
      <c r="CU439" s="88"/>
      <c r="CV439" s="88"/>
      <c r="CW439" s="15"/>
      <c r="CX439" s="15"/>
      <c r="CY439" s="88"/>
      <c r="CZ439" s="88"/>
      <c r="DA439" s="88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88"/>
      <c r="EQ439" s="88"/>
      <c r="ER439" s="88"/>
      <c r="ES439" s="88"/>
      <c r="ET439" s="88"/>
      <c r="EU439" s="88"/>
      <c r="EV439" s="88"/>
      <c r="EW439" s="88"/>
      <c r="EX439" s="88"/>
      <c r="EY439" s="88"/>
      <c r="EZ439" s="88"/>
      <c r="FA439" s="88"/>
      <c r="FB439" s="15"/>
      <c r="FC439" s="15"/>
      <c r="FD439" s="15"/>
      <c r="FE439" s="15"/>
      <c r="FF439" s="15"/>
      <c r="FG439" s="15"/>
      <c r="FH439" s="15"/>
      <c r="FI439" s="15"/>
      <c r="FJ439" s="15"/>
    </row>
    <row r="440" spans="2:166" ht="15" customHeight="1" x14ac:dyDescent="0.25">
      <c r="B440" s="88"/>
      <c r="C440" s="88"/>
      <c r="D440" s="115"/>
      <c r="E440" s="115"/>
      <c r="F440" s="115"/>
      <c r="G440" s="115"/>
      <c r="H440" s="115"/>
      <c r="I440" s="523"/>
      <c r="J440" s="523"/>
      <c r="K440" s="115"/>
      <c r="L440" s="524"/>
      <c r="M440" s="524"/>
      <c r="N440" s="524"/>
      <c r="O440" s="524"/>
      <c r="P440" s="524"/>
      <c r="Q440" s="524"/>
      <c r="R440" s="524"/>
      <c r="S440" s="525"/>
      <c r="T440" s="526"/>
      <c r="U440" s="115"/>
      <c r="V440" s="526"/>
      <c r="W440" s="115"/>
      <c r="X440" s="115"/>
      <c r="Y440" s="115"/>
      <c r="Z440" s="527"/>
      <c r="AA440" s="527"/>
      <c r="AB440" s="15"/>
      <c r="AC440" s="88"/>
      <c r="AD440" s="115"/>
      <c r="AE440" s="115"/>
      <c r="AF440" s="115"/>
      <c r="AG440" s="115"/>
      <c r="AH440" s="115"/>
      <c r="AI440" s="115"/>
      <c r="AJ440" s="115"/>
      <c r="AK440" s="115"/>
      <c r="AL440" s="115"/>
      <c r="AM440" s="115"/>
      <c r="AN440" s="115"/>
      <c r="AO440" s="115"/>
      <c r="AP440" s="115"/>
      <c r="AQ440" s="115"/>
      <c r="AR440" s="115"/>
      <c r="AS440" s="115"/>
      <c r="AT440" s="115"/>
      <c r="AU440" s="115"/>
      <c r="AV440" s="115"/>
      <c r="AW440" s="115"/>
      <c r="AX440" s="115"/>
      <c r="AY440" s="115"/>
      <c r="AZ440" s="115"/>
      <c r="BA440" s="115"/>
      <c r="BB440" s="115"/>
      <c r="BC440" s="115"/>
      <c r="BD440" s="115"/>
      <c r="BE440" s="115"/>
      <c r="BF440" s="115"/>
      <c r="BG440" s="115"/>
      <c r="BH440" s="115"/>
      <c r="BI440" s="115"/>
      <c r="BJ440" s="115"/>
      <c r="BK440" s="526"/>
      <c r="BL440" s="526"/>
      <c r="BM440" s="526"/>
      <c r="BN440" s="526"/>
      <c r="BO440" s="526"/>
      <c r="BP440" s="526"/>
      <c r="BQ440" s="526"/>
      <c r="BR440" s="526"/>
      <c r="BS440" s="526"/>
      <c r="BT440" s="526"/>
      <c r="BU440" s="526"/>
      <c r="BV440" s="526"/>
      <c r="BW440" s="526"/>
      <c r="BX440" s="526"/>
      <c r="BY440" s="526"/>
      <c r="BZ440" s="526"/>
      <c r="CA440" s="526"/>
      <c r="CB440" s="526"/>
      <c r="CC440" s="526"/>
      <c r="CD440" s="526"/>
      <c r="CE440" s="526"/>
      <c r="CF440" s="526"/>
      <c r="CG440" s="526"/>
      <c r="CH440" s="526"/>
      <c r="CI440" s="526"/>
      <c r="CJ440" s="526"/>
      <c r="CK440" s="526"/>
      <c r="CL440" s="526"/>
      <c r="CM440" s="526"/>
      <c r="CN440" s="526"/>
      <c r="CO440" s="526"/>
      <c r="CP440" s="15"/>
      <c r="CQ440" s="15"/>
      <c r="CR440" s="15"/>
      <c r="CS440" s="15"/>
      <c r="CT440" s="88"/>
      <c r="CU440" s="88"/>
      <c r="CV440" s="88"/>
      <c r="CW440" s="15"/>
      <c r="CX440" s="15"/>
      <c r="CY440" s="88"/>
      <c r="CZ440" s="88"/>
      <c r="DA440" s="88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88"/>
      <c r="EQ440" s="88"/>
      <c r="ER440" s="88"/>
      <c r="ES440" s="88"/>
      <c r="ET440" s="88"/>
      <c r="EU440" s="88"/>
      <c r="EV440" s="88"/>
      <c r="EW440" s="88"/>
      <c r="EX440" s="88"/>
      <c r="EY440" s="88"/>
      <c r="EZ440" s="88"/>
      <c r="FA440" s="88"/>
      <c r="FB440" s="15"/>
      <c r="FC440" s="15"/>
      <c r="FD440" s="15"/>
      <c r="FE440" s="15"/>
      <c r="FF440" s="15"/>
      <c r="FG440" s="15"/>
      <c r="FH440" s="15"/>
      <c r="FI440" s="15"/>
      <c r="FJ440" s="15"/>
    </row>
    <row r="441" spans="2:166" ht="15" customHeight="1" x14ac:dyDescent="0.25">
      <c r="B441" s="88"/>
      <c r="C441" s="88"/>
      <c r="D441" s="115"/>
      <c r="E441" s="115"/>
      <c r="F441" s="115"/>
      <c r="G441" s="115"/>
      <c r="H441" s="115"/>
      <c r="I441" s="523"/>
      <c r="J441" s="523"/>
      <c r="K441" s="115"/>
      <c r="L441" s="524"/>
      <c r="M441" s="524"/>
      <c r="N441" s="524"/>
      <c r="O441" s="524"/>
      <c r="P441" s="524"/>
      <c r="Q441" s="524"/>
      <c r="R441" s="524"/>
      <c r="S441" s="525"/>
      <c r="T441" s="526"/>
      <c r="U441" s="115"/>
      <c r="V441" s="526"/>
      <c r="W441" s="115"/>
      <c r="X441" s="115"/>
      <c r="Y441" s="115"/>
      <c r="Z441" s="527"/>
      <c r="AA441" s="527"/>
      <c r="AB441" s="15"/>
      <c r="AC441" s="88"/>
      <c r="AD441" s="115"/>
      <c r="AE441" s="115"/>
      <c r="AF441" s="115"/>
      <c r="AG441" s="115"/>
      <c r="AH441" s="115"/>
      <c r="AI441" s="115"/>
      <c r="AJ441" s="115"/>
      <c r="AK441" s="115"/>
      <c r="AL441" s="115"/>
      <c r="AM441" s="115"/>
      <c r="AN441" s="115"/>
      <c r="AO441" s="115"/>
      <c r="AP441" s="115"/>
      <c r="AQ441" s="115"/>
      <c r="AR441" s="115"/>
      <c r="AS441" s="115"/>
      <c r="AT441" s="115"/>
      <c r="AU441" s="115"/>
      <c r="AV441" s="115"/>
      <c r="AW441" s="115"/>
      <c r="AX441" s="115"/>
      <c r="AY441" s="115"/>
      <c r="AZ441" s="115"/>
      <c r="BA441" s="115"/>
      <c r="BB441" s="115"/>
      <c r="BC441" s="115"/>
      <c r="BD441" s="115"/>
      <c r="BE441" s="115"/>
      <c r="BF441" s="115"/>
      <c r="BG441" s="115"/>
      <c r="BH441" s="115"/>
      <c r="BI441" s="115"/>
      <c r="BJ441" s="115"/>
      <c r="BK441" s="526"/>
      <c r="BL441" s="526"/>
      <c r="BM441" s="526"/>
      <c r="BN441" s="526"/>
      <c r="BO441" s="526"/>
      <c r="BP441" s="526"/>
      <c r="BQ441" s="526"/>
      <c r="BR441" s="526"/>
      <c r="BS441" s="526"/>
      <c r="BT441" s="526"/>
      <c r="BU441" s="526"/>
      <c r="BV441" s="526"/>
      <c r="BW441" s="526"/>
      <c r="BX441" s="526"/>
      <c r="BY441" s="526"/>
      <c r="BZ441" s="526"/>
      <c r="CA441" s="526"/>
      <c r="CB441" s="526"/>
      <c r="CC441" s="526"/>
      <c r="CD441" s="526"/>
      <c r="CE441" s="526"/>
      <c r="CF441" s="526"/>
      <c r="CG441" s="526"/>
      <c r="CH441" s="526"/>
      <c r="CI441" s="526"/>
      <c r="CJ441" s="526"/>
      <c r="CK441" s="526"/>
      <c r="CL441" s="526"/>
      <c r="CM441" s="526"/>
      <c r="CN441" s="526"/>
      <c r="CO441" s="526"/>
      <c r="CP441" s="15"/>
      <c r="CQ441" s="15"/>
      <c r="CR441" s="15"/>
      <c r="CS441" s="15"/>
      <c r="CT441" s="88"/>
      <c r="CU441" s="88"/>
      <c r="CV441" s="88"/>
      <c r="CW441" s="15"/>
      <c r="CX441" s="15"/>
      <c r="CY441" s="88"/>
      <c r="CZ441" s="88"/>
      <c r="DA441" s="88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  <c r="EH441" s="15"/>
      <c r="EI441" s="15"/>
      <c r="EJ441" s="15"/>
      <c r="EK441" s="15"/>
      <c r="EL441" s="15"/>
      <c r="EM441" s="15"/>
      <c r="EN441" s="15"/>
      <c r="EO441" s="15"/>
      <c r="EP441" s="88"/>
      <c r="EQ441" s="88"/>
      <c r="ER441" s="88"/>
      <c r="ES441" s="88"/>
      <c r="ET441" s="88"/>
      <c r="EU441" s="88"/>
      <c r="EV441" s="88"/>
      <c r="EW441" s="88"/>
      <c r="EX441" s="88"/>
      <c r="EY441" s="88"/>
      <c r="EZ441" s="88"/>
      <c r="FA441" s="88"/>
      <c r="FB441" s="15"/>
      <c r="FC441" s="15"/>
      <c r="FD441" s="15"/>
      <c r="FE441" s="15"/>
      <c r="FF441" s="15"/>
      <c r="FG441" s="15"/>
      <c r="FH441" s="15"/>
      <c r="FI441" s="15"/>
      <c r="FJ441" s="15"/>
    </row>
    <row r="442" spans="2:166" ht="15" customHeight="1" x14ac:dyDescent="0.25">
      <c r="B442" s="88"/>
      <c r="C442" s="88"/>
      <c r="D442" s="115"/>
      <c r="E442" s="115"/>
      <c r="F442" s="115"/>
      <c r="G442" s="115"/>
      <c r="H442" s="115"/>
      <c r="I442" s="523"/>
      <c r="J442" s="523"/>
      <c r="K442" s="115"/>
      <c r="L442" s="524"/>
      <c r="M442" s="524"/>
      <c r="N442" s="524"/>
      <c r="O442" s="524"/>
      <c r="P442" s="524"/>
      <c r="Q442" s="524"/>
      <c r="R442" s="524"/>
      <c r="S442" s="525"/>
      <c r="T442" s="526"/>
      <c r="U442" s="115"/>
      <c r="V442" s="526"/>
      <c r="W442" s="115"/>
      <c r="X442" s="115"/>
      <c r="Y442" s="115"/>
      <c r="Z442" s="527"/>
      <c r="AA442" s="527"/>
      <c r="AB442" s="15"/>
      <c r="AC442" s="88"/>
      <c r="AD442" s="115"/>
      <c r="AE442" s="115"/>
      <c r="AF442" s="115"/>
      <c r="AG442" s="115"/>
      <c r="AH442" s="115"/>
      <c r="AI442" s="115"/>
      <c r="AJ442" s="115"/>
      <c r="AK442" s="115"/>
      <c r="AL442" s="115"/>
      <c r="AM442" s="115"/>
      <c r="AN442" s="115"/>
      <c r="AO442" s="115"/>
      <c r="AP442" s="115"/>
      <c r="AQ442" s="115"/>
      <c r="AR442" s="115"/>
      <c r="AS442" s="115"/>
      <c r="AT442" s="115"/>
      <c r="AU442" s="115"/>
      <c r="AV442" s="115"/>
      <c r="AW442" s="115"/>
      <c r="AX442" s="115"/>
      <c r="AY442" s="115"/>
      <c r="AZ442" s="115"/>
      <c r="BA442" s="115"/>
      <c r="BB442" s="115"/>
      <c r="BC442" s="115"/>
      <c r="BD442" s="115"/>
      <c r="BE442" s="115"/>
      <c r="BF442" s="115"/>
      <c r="BG442" s="115"/>
      <c r="BH442" s="115"/>
      <c r="BI442" s="115"/>
      <c r="BJ442" s="115"/>
      <c r="BK442" s="526"/>
      <c r="BL442" s="526"/>
      <c r="BM442" s="526"/>
      <c r="BN442" s="526"/>
      <c r="BO442" s="526"/>
      <c r="BP442" s="526"/>
      <c r="BQ442" s="526"/>
      <c r="BR442" s="526"/>
      <c r="BS442" s="526"/>
      <c r="BT442" s="526"/>
      <c r="BU442" s="526"/>
      <c r="BV442" s="526"/>
      <c r="BW442" s="526"/>
      <c r="BX442" s="526"/>
      <c r="BY442" s="526"/>
      <c r="BZ442" s="526"/>
      <c r="CA442" s="526"/>
      <c r="CB442" s="526"/>
      <c r="CC442" s="526"/>
      <c r="CD442" s="526"/>
      <c r="CE442" s="526"/>
      <c r="CF442" s="526"/>
      <c r="CG442" s="526"/>
      <c r="CH442" s="526"/>
      <c r="CI442" s="526"/>
      <c r="CJ442" s="526"/>
      <c r="CK442" s="526"/>
      <c r="CL442" s="526"/>
      <c r="CM442" s="526"/>
      <c r="CN442" s="526"/>
      <c r="CO442" s="526"/>
      <c r="CP442" s="15"/>
      <c r="CQ442" s="15"/>
      <c r="CR442" s="15"/>
      <c r="CS442" s="15"/>
      <c r="CT442" s="88"/>
      <c r="CU442" s="88"/>
      <c r="CV442" s="88"/>
      <c r="CW442" s="15"/>
      <c r="CX442" s="15"/>
      <c r="CY442" s="88"/>
      <c r="CZ442" s="88"/>
      <c r="DA442" s="88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  <c r="DV442" s="15"/>
      <c r="DW442" s="15"/>
      <c r="DX442" s="15"/>
      <c r="DY442" s="15"/>
      <c r="DZ442" s="15"/>
      <c r="EA442" s="15"/>
      <c r="EB442" s="15"/>
      <c r="EC442" s="15"/>
      <c r="ED442" s="15"/>
      <c r="EE442" s="15"/>
      <c r="EF442" s="15"/>
      <c r="EG442" s="15"/>
      <c r="EH442" s="15"/>
      <c r="EI442" s="15"/>
      <c r="EJ442" s="15"/>
      <c r="EK442" s="15"/>
      <c r="EL442" s="15"/>
      <c r="EM442" s="15"/>
      <c r="EN442" s="15"/>
      <c r="EO442" s="15"/>
      <c r="EP442" s="88"/>
      <c r="EQ442" s="88"/>
      <c r="ER442" s="88"/>
      <c r="ES442" s="88"/>
      <c r="ET442" s="88"/>
      <c r="EU442" s="88"/>
      <c r="EV442" s="88"/>
      <c r="EW442" s="88"/>
      <c r="EX442" s="88"/>
      <c r="EY442" s="88"/>
      <c r="EZ442" s="88"/>
      <c r="FA442" s="88"/>
      <c r="FB442" s="15"/>
      <c r="FC442" s="15"/>
      <c r="FD442" s="15"/>
      <c r="FE442" s="15"/>
      <c r="FF442" s="15"/>
      <c r="FG442" s="15"/>
      <c r="FH442" s="15"/>
      <c r="FI442" s="15"/>
      <c r="FJ442" s="15"/>
    </row>
    <row r="443" spans="2:166" ht="15" customHeight="1" x14ac:dyDescent="0.25">
      <c r="B443" s="88"/>
      <c r="C443" s="88"/>
      <c r="D443" s="115"/>
      <c r="E443" s="115"/>
      <c r="F443" s="115"/>
      <c r="G443" s="115"/>
      <c r="H443" s="115"/>
      <c r="I443" s="523"/>
      <c r="J443" s="523"/>
      <c r="K443" s="115"/>
      <c r="L443" s="524"/>
      <c r="M443" s="524"/>
      <c r="N443" s="524"/>
      <c r="O443" s="524"/>
      <c r="P443" s="524"/>
      <c r="Q443" s="524"/>
      <c r="R443" s="524"/>
      <c r="S443" s="525"/>
      <c r="T443" s="526"/>
      <c r="U443" s="115"/>
      <c r="V443" s="526"/>
      <c r="W443" s="115"/>
      <c r="X443" s="115"/>
      <c r="Y443" s="115"/>
      <c r="Z443" s="527"/>
      <c r="AA443" s="527"/>
      <c r="AB443" s="15"/>
      <c r="AC443" s="88"/>
      <c r="AD443" s="115"/>
      <c r="AE443" s="115"/>
      <c r="AF443" s="115"/>
      <c r="AG443" s="115"/>
      <c r="AH443" s="115"/>
      <c r="AI443" s="115"/>
      <c r="AJ443" s="115"/>
      <c r="AK443" s="115"/>
      <c r="AL443" s="115"/>
      <c r="AM443" s="115"/>
      <c r="AN443" s="115"/>
      <c r="AO443" s="115"/>
      <c r="AP443" s="115"/>
      <c r="AQ443" s="115"/>
      <c r="AR443" s="115"/>
      <c r="AS443" s="115"/>
      <c r="AT443" s="115"/>
      <c r="AU443" s="115"/>
      <c r="AV443" s="115"/>
      <c r="AW443" s="115"/>
      <c r="AX443" s="115"/>
      <c r="AY443" s="115"/>
      <c r="AZ443" s="115"/>
      <c r="BA443" s="115"/>
      <c r="BB443" s="115"/>
      <c r="BC443" s="115"/>
      <c r="BD443" s="115"/>
      <c r="BE443" s="115"/>
      <c r="BF443" s="115"/>
      <c r="BG443" s="115"/>
      <c r="BH443" s="115"/>
      <c r="BI443" s="115"/>
      <c r="BJ443" s="115"/>
      <c r="BK443" s="526"/>
      <c r="BL443" s="526"/>
      <c r="BM443" s="526"/>
      <c r="BN443" s="526"/>
      <c r="BO443" s="526"/>
      <c r="BP443" s="526"/>
      <c r="BQ443" s="526"/>
      <c r="BR443" s="526"/>
      <c r="BS443" s="526"/>
      <c r="BT443" s="526"/>
      <c r="BU443" s="526"/>
      <c r="BV443" s="526"/>
      <c r="BW443" s="526"/>
      <c r="BX443" s="526"/>
      <c r="BY443" s="526"/>
      <c r="BZ443" s="526"/>
      <c r="CA443" s="526"/>
      <c r="CB443" s="526"/>
      <c r="CC443" s="526"/>
      <c r="CD443" s="526"/>
      <c r="CE443" s="526"/>
      <c r="CF443" s="526"/>
      <c r="CG443" s="526"/>
      <c r="CH443" s="526"/>
      <c r="CI443" s="526"/>
      <c r="CJ443" s="526"/>
      <c r="CK443" s="526"/>
      <c r="CL443" s="526"/>
      <c r="CM443" s="526"/>
      <c r="CN443" s="526"/>
      <c r="CO443" s="526"/>
      <c r="CP443" s="15"/>
      <c r="CQ443" s="15"/>
      <c r="CR443" s="15"/>
      <c r="CS443" s="15"/>
      <c r="CT443" s="88"/>
      <c r="CU443" s="88"/>
      <c r="CV443" s="88"/>
      <c r="CW443" s="15"/>
      <c r="CX443" s="15"/>
      <c r="CY443" s="88"/>
      <c r="CZ443" s="88"/>
      <c r="DA443" s="88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  <c r="DV443" s="15"/>
      <c r="DW443" s="15"/>
      <c r="DX443" s="15"/>
      <c r="DY443" s="15"/>
      <c r="DZ443" s="15"/>
      <c r="EA443" s="15"/>
      <c r="EB443" s="15"/>
      <c r="EC443" s="15"/>
      <c r="ED443" s="15"/>
      <c r="EE443" s="15"/>
      <c r="EF443" s="15"/>
      <c r="EG443" s="15"/>
      <c r="EH443" s="15"/>
      <c r="EI443" s="15"/>
      <c r="EJ443" s="15"/>
      <c r="EK443" s="15"/>
      <c r="EL443" s="15"/>
      <c r="EM443" s="15"/>
      <c r="EN443" s="15"/>
      <c r="EO443" s="15"/>
      <c r="EP443" s="88"/>
      <c r="EQ443" s="88"/>
      <c r="ER443" s="88"/>
      <c r="ES443" s="88"/>
      <c r="ET443" s="88"/>
      <c r="EU443" s="88"/>
      <c r="EV443" s="88"/>
      <c r="EW443" s="88"/>
      <c r="EX443" s="88"/>
      <c r="EY443" s="88"/>
      <c r="EZ443" s="88"/>
      <c r="FA443" s="88"/>
      <c r="FB443" s="15"/>
      <c r="FC443" s="15"/>
      <c r="FD443" s="15"/>
      <c r="FE443" s="15"/>
      <c r="FF443" s="15"/>
      <c r="FG443" s="15"/>
      <c r="FH443" s="15"/>
      <c r="FI443" s="15"/>
      <c r="FJ443" s="15"/>
    </row>
    <row r="444" spans="2:166" ht="15" customHeight="1" x14ac:dyDescent="0.25">
      <c r="B444" s="88"/>
      <c r="C444" s="88"/>
      <c r="D444" s="115"/>
      <c r="E444" s="115"/>
      <c r="F444" s="115"/>
      <c r="G444" s="115"/>
      <c r="H444" s="115"/>
      <c r="I444" s="523"/>
      <c r="J444" s="523"/>
      <c r="K444" s="115"/>
      <c r="L444" s="524"/>
      <c r="M444" s="524"/>
      <c r="N444" s="524"/>
      <c r="O444" s="524"/>
      <c r="P444" s="524"/>
      <c r="Q444" s="524"/>
      <c r="R444" s="524"/>
      <c r="S444" s="525"/>
      <c r="T444" s="526"/>
      <c r="U444" s="115"/>
      <c r="V444" s="526"/>
      <c r="W444" s="115"/>
      <c r="X444" s="115"/>
      <c r="Y444" s="115"/>
      <c r="Z444" s="527"/>
      <c r="AA444" s="527"/>
      <c r="AB444" s="15"/>
      <c r="AC444" s="88"/>
      <c r="AD444" s="115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115"/>
      <c r="AP444" s="115"/>
      <c r="AQ444" s="115"/>
      <c r="AR444" s="115"/>
      <c r="AS444" s="115"/>
      <c r="AT444" s="115"/>
      <c r="AU444" s="115"/>
      <c r="AV444" s="115"/>
      <c r="AW444" s="115"/>
      <c r="AX444" s="115"/>
      <c r="AY444" s="115"/>
      <c r="AZ444" s="115"/>
      <c r="BA444" s="115"/>
      <c r="BB444" s="115"/>
      <c r="BC444" s="115"/>
      <c r="BD444" s="115"/>
      <c r="BE444" s="115"/>
      <c r="BF444" s="115"/>
      <c r="BG444" s="115"/>
      <c r="BH444" s="115"/>
      <c r="BI444" s="115"/>
      <c r="BJ444" s="115"/>
      <c r="BK444" s="526"/>
      <c r="BL444" s="526"/>
      <c r="BM444" s="526"/>
      <c r="BN444" s="526"/>
      <c r="BO444" s="526"/>
      <c r="BP444" s="526"/>
      <c r="BQ444" s="526"/>
      <c r="BR444" s="526"/>
      <c r="BS444" s="526"/>
      <c r="BT444" s="526"/>
      <c r="BU444" s="526"/>
      <c r="BV444" s="526"/>
      <c r="BW444" s="526"/>
      <c r="BX444" s="526"/>
      <c r="BY444" s="526"/>
      <c r="BZ444" s="526"/>
      <c r="CA444" s="526"/>
      <c r="CB444" s="526"/>
      <c r="CC444" s="526"/>
      <c r="CD444" s="526"/>
      <c r="CE444" s="526"/>
      <c r="CF444" s="526"/>
      <c r="CG444" s="526"/>
      <c r="CH444" s="526"/>
      <c r="CI444" s="526"/>
      <c r="CJ444" s="526"/>
      <c r="CK444" s="526"/>
      <c r="CL444" s="526"/>
      <c r="CM444" s="526"/>
      <c r="CN444" s="526"/>
      <c r="CO444" s="526"/>
      <c r="CP444" s="15"/>
      <c r="CQ444" s="15"/>
      <c r="CR444" s="15"/>
      <c r="CS444" s="15"/>
      <c r="CT444" s="88"/>
      <c r="CU444" s="88"/>
      <c r="CV444" s="88"/>
      <c r="CW444" s="15"/>
      <c r="CX444" s="15"/>
      <c r="CY444" s="88"/>
      <c r="CZ444" s="88"/>
      <c r="DA444" s="88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  <c r="DV444" s="15"/>
      <c r="DW444" s="15"/>
      <c r="DX444" s="15"/>
      <c r="DY444" s="15"/>
      <c r="DZ444" s="15"/>
      <c r="EA444" s="15"/>
      <c r="EB444" s="15"/>
      <c r="EC444" s="15"/>
      <c r="ED444" s="15"/>
      <c r="EE444" s="15"/>
      <c r="EF444" s="15"/>
      <c r="EG444" s="15"/>
      <c r="EH444" s="15"/>
      <c r="EI444" s="15"/>
      <c r="EJ444" s="15"/>
      <c r="EK444" s="15"/>
      <c r="EL444" s="15"/>
      <c r="EM444" s="15"/>
      <c r="EN444" s="15"/>
      <c r="EO444" s="15"/>
      <c r="EP444" s="88"/>
      <c r="EQ444" s="88"/>
      <c r="ER444" s="88"/>
      <c r="ES444" s="88"/>
      <c r="ET444" s="88"/>
      <c r="EU444" s="88"/>
      <c r="EV444" s="88"/>
      <c r="EW444" s="88"/>
      <c r="EX444" s="88"/>
      <c r="EY444" s="88"/>
      <c r="EZ444" s="88"/>
      <c r="FA444" s="88"/>
      <c r="FB444" s="15"/>
      <c r="FC444" s="15"/>
      <c r="FD444" s="15"/>
      <c r="FE444" s="15"/>
      <c r="FF444" s="15"/>
      <c r="FG444" s="15"/>
      <c r="FH444" s="15"/>
      <c r="FI444" s="15"/>
      <c r="FJ444" s="15"/>
    </row>
    <row r="445" spans="2:166" ht="15" customHeight="1" x14ac:dyDescent="0.25">
      <c r="B445" s="88"/>
      <c r="C445" s="88"/>
      <c r="D445" s="115"/>
      <c r="E445" s="115"/>
      <c r="F445" s="115"/>
      <c r="G445" s="115"/>
      <c r="H445" s="115"/>
      <c r="I445" s="523"/>
      <c r="J445" s="523"/>
      <c r="K445" s="115"/>
      <c r="L445" s="524"/>
      <c r="M445" s="524"/>
      <c r="N445" s="524"/>
      <c r="O445" s="524"/>
      <c r="P445" s="524"/>
      <c r="Q445" s="524"/>
      <c r="R445" s="524"/>
      <c r="S445" s="525"/>
      <c r="T445" s="526"/>
      <c r="U445" s="115"/>
      <c r="V445" s="526"/>
      <c r="W445" s="115"/>
      <c r="X445" s="115"/>
      <c r="Y445" s="115"/>
      <c r="Z445" s="527"/>
      <c r="AA445" s="527"/>
      <c r="AB445" s="15"/>
      <c r="AC445" s="88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526"/>
      <c r="BL445" s="526"/>
      <c r="BM445" s="526"/>
      <c r="BN445" s="526"/>
      <c r="BO445" s="526"/>
      <c r="BP445" s="526"/>
      <c r="BQ445" s="526"/>
      <c r="BR445" s="526"/>
      <c r="BS445" s="526"/>
      <c r="BT445" s="526"/>
      <c r="BU445" s="526"/>
      <c r="BV445" s="526"/>
      <c r="BW445" s="526"/>
      <c r="BX445" s="526"/>
      <c r="BY445" s="526"/>
      <c r="BZ445" s="526"/>
      <c r="CA445" s="526"/>
      <c r="CB445" s="526"/>
      <c r="CC445" s="526"/>
      <c r="CD445" s="526"/>
      <c r="CE445" s="526"/>
      <c r="CF445" s="526"/>
      <c r="CG445" s="526"/>
      <c r="CH445" s="526"/>
      <c r="CI445" s="526"/>
      <c r="CJ445" s="526"/>
      <c r="CK445" s="526"/>
      <c r="CL445" s="526"/>
      <c r="CM445" s="526"/>
      <c r="CN445" s="526"/>
      <c r="CO445" s="526"/>
      <c r="CP445" s="15"/>
      <c r="CQ445" s="15"/>
      <c r="CR445" s="15"/>
      <c r="CS445" s="15"/>
      <c r="CT445" s="88"/>
      <c r="CU445" s="88"/>
      <c r="CV445" s="88"/>
      <c r="CW445" s="15"/>
      <c r="CX445" s="15"/>
      <c r="CY445" s="88"/>
      <c r="CZ445" s="88"/>
      <c r="DA445" s="88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88"/>
      <c r="EQ445" s="88"/>
      <c r="ER445" s="88"/>
      <c r="ES445" s="88"/>
      <c r="ET445" s="88"/>
      <c r="EU445" s="88"/>
      <c r="EV445" s="88"/>
      <c r="EW445" s="88"/>
      <c r="EX445" s="88"/>
      <c r="EY445" s="88"/>
      <c r="EZ445" s="88"/>
      <c r="FA445" s="88"/>
      <c r="FB445" s="15"/>
      <c r="FC445" s="15"/>
      <c r="FD445" s="15"/>
      <c r="FE445" s="15"/>
      <c r="FF445" s="15"/>
      <c r="FG445" s="15"/>
      <c r="FH445" s="15"/>
      <c r="FI445" s="15"/>
      <c r="FJ445" s="15"/>
    </row>
    <row r="446" spans="2:166" ht="15" customHeight="1" x14ac:dyDescent="0.25">
      <c r="B446" s="88"/>
      <c r="C446" s="88"/>
      <c r="D446" s="115"/>
      <c r="E446" s="115"/>
      <c r="F446" s="115"/>
      <c r="G446" s="115"/>
      <c r="H446" s="115"/>
      <c r="I446" s="523"/>
      <c r="J446" s="523"/>
      <c r="K446" s="115"/>
      <c r="L446" s="524"/>
      <c r="M446" s="524"/>
      <c r="N446" s="524"/>
      <c r="O446" s="524"/>
      <c r="P446" s="524"/>
      <c r="Q446" s="524"/>
      <c r="R446" s="524"/>
      <c r="S446" s="525"/>
      <c r="T446" s="526"/>
      <c r="U446" s="115"/>
      <c r="V446" s="526"/>
      <c r="W446" s="115"/>
      <c r="X446" s="115"/>
      <c r="Y446" s="115"/>
      <c r="Z446" s="527"/>
      <c r="AA446" s="527"/>
      <c r="AB446" s="15"/>
      <c r="AC446" s="88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15"/>
      <c r="BE446" s="115"/>
      <c r="BF446" s="115"/>
      <c r="BG446" s="115"/>
      <c r="BH446" s="115"/>
      <c r="BI446" s="115"/>
      <c r="BJ446" s="115"/>
      <c r="BK446" s="526"/>
      <c r="BL446" s="526"/>
      <c r="BM446" s="526"/>
      <c r="BN446" s="526"/>
      <c r="BO446" s="526"/>
      <c r="BP446" s="526"/>
      <c r="BQ446" s="526"/>
      <c r="BR446" s="526"/>
      <c r="BS446" s="526"/>
      <c r="BT446" s="526"/>
      <c r="BU446" s="526"/>
      <c r="BV446" s="526"/>
      <c r="BW446" s="526"/>
      <c r="BX446" s="526"/>
      <c r="BY446" s="526"/>
      <c r="BZ446" s="526"/>
      <c r="CA446" s="526"/>
      <c r="CB446" s="526"/>
      <c r="CC446" s="526"/>
      <c r="CD446" s="526"/>
      <c r="CE446" s="526"/>
      <c r="CF446" s="526"/>
      <c r="CG446" s="526"/>
      <c r="CH446" s="526"/>
      <c r="CI446" s="526"/>
      <c r="CJ446" s="526"/>
      <c r="CK446" s="526"/>
      <c r="CL446" s="526"/>
      <c r="CM446" s="526"/>
      <c r="CN446" s="526"/>
      <c r="CO446" s="526"/>
      <c r="CP446" s="15"/>
      <c r="CQ446" s="15"/>
      <c r="CR446" s="15"/>
      <c r="CS446" s="15"/>
      <c r="CT446" s="88"/>
      <c r="CU446" s="88"/>
      <c r="CV446" s="88"/>
      <c r="CW446" s="15"/>
      <c r="CX446" s="15"/>
      <c r="CY446" s="88"/>
      <c r="CZ446" s="88"/>
      <c r="DA446" s="88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88"/>
      <c r="EQ446" s="88"/>
      <c r="ER446" s="88"/>
      <c r="ES446" s="88"/>
      <c r="ET446" s="88"/>
      <c r="EU446" s="88"/>
      <c r="EV446" s="88"/>
      <c r="EW446" s="88"/>
      <c r="EX446" s="88"/>
      <c r="EY446" s="88"/>
      <c r="EZ446" s="88"/>
      <c r="FA446" s="88"/>
      <c r="FB446" s="15"/>
      <c r="FC446" s="15"/>
      <c r="FD446" s="15"/>
      <c r="FE446" s="15"/>
      <c r="FF446" s="15"/>
      <c r="FG446" s="15"/>
      <c r="FH446" s="15"/>
      <c r="FI446" s="15"/>
      <c r="FJ446" s="15"/>
    </row>
    <row r="447" spans="2:166" ht="15" customHeight="1" x14ac:dyDescent="0.25">
      <c r="B447" s="88"/>
      <c r="C447" s="88"/>
      <c r="D447" s="115"/>
      <c r="E447" s="115"/>
      <c r="F447" s="115"/>
      <c r="G447" s="115"/>
      <c r="H447" s="115"/>
      <c r="I447" s="523"/>
      <c r="J447" s="523"/>
      <c r="K447" s="115"/>
      <c r="L447" s="524"/>
      <c r="M447" s="524"/>
      <c r="N447" s="524"/>
      <c r="O447" s="524"/>
      <c r="P447" s="524"/>
      <c r="Q447" s="524"/>
      <c r="R447" s="524"/>
      <c r="S447" s="525"/>
      <c r="T447" s="526"/>
      <c r="U447" s="115"/>
      <c r="V447" s="526"/>
      <c r="W447" s="115"/>
      <c r="X447" s="115"/>
      <c r="Y447" s="115"/>
      <c r="Z447" s="527"/>
      <c r="AA447" s="527"/>
      <c r="AB447" s="15"/>
      <c r="AC447" s="88"/>
      <c r="AD447" s="115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115"/>
      <c r="AP447" s="115"/>
      <c r="AQ447" s="115"/>
      <c r="AR447" s="115"/>
      <c r="AS447" s="115"/>
      <c r="AT447" s="115"/>
      <c r="AU447" s="115"/>
      <c r="AV447" s="115"/>
      <c r="AW447" s="115"/>
      <c r="AX447" s="115"/>
      <c r="AY447" s="115"/>
      <c r="AZ447" s="115"/>
      <c r="BA447" s="115"/>
      <c r="BB447" s="115"/>
      <c r="BC447" s="115"/>
      <c r="BD447" s="115"/>
      <c r="BE447" s="115"/>
      <c r="BF447" s="115"/>
      <c r="BG447" s="115"/>
      <c r="BH447" s="115"/>
      <c r="BI447" s="115"/>
      <c r="BJ447" s="115"/>
      <c r="BK447" s="526"/>
      <c r="BL447" s="526"/>
      <c r="BM447" s="526"/>
      <c r="BN447" s="526"/>
      <c r="BO447" s="526"/>
      <c r="BP447" s="526"/>
      <c r="BQ447" s="526"/>
      <c r="BR447" s="526"/>
      <c r="BS447" s="526"/>
      <c r="BT447" s="526"/>
      <c r="BU447" s="526"/>
      <c r="BV447" s="526"/>
      <c r="BW447" s="526"/>
      <c r="BX447" s="526"/>
      <c r="BY447" s="526"/>
      <c r="BZ447" s="526"/>
      <c r="CA447" s="526"/>
      <c r="CB447" s="526"/>
      <c r="CC447" s="526"/>
      <c r="CD447" s="526"/>
      <c r="CE447" s="526"/>
      <c r="CF447" s="526"/>
      <c r="CG447" s="526"/>
      <c r="CH447" s="526"/>
      <c r="CI447" s="526"/>
      <c r="CJ447" s="526"/>
      <c r="CK447" s="526"/>
      <c r="CL447" s="526"/>
      <c r="CM447" s="526"/>
      <c r="CN447" s="526"/>
      <c r="CO447" s="526"/>
      <c r="CP447" s="15"/>
      <c r="CQ447" s="15"/>
      <c r="CR447" s="15"/>
      <c r="CS447" s="15"/>
      <c r="CT447" s="88"/>
      <c r="CU447" s="88"/>
      <c r="CV447" s="88"/>
      <c r="CW447" s="15"/>
      <c r="CX447" s="15"/>
      <c r="CY447" s="88"/>
      <c r="CZ447" s="88"/>
      <c r="DA447" s="88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  <c r="EH447" s="15"/>
      <c r="EI447" s="15"/>
      <c r="EJ447" s="15"/>
      <c r="EK447" s="15"/>
      <c r="EL447" s="15"/>
      <c r="EM447" s="15"/>
      <c r="EN447" s="15"/>
      <c r="EO447" s="15"/>
      <c r="EP447" s="88"/>
      <c r="EQ447" s="88"/>
      <c r="ER447" s="88"/>
      <c r="ES447" s="88"/>
      <c r="ET447" s="88"/>
      <c r="EU447" s="88"/>
      <c r="EV447" s="88"/>
      <c r="EW447" s="88"/>
      <c r="EX447" s="88"/>
      <c r="EY447" s="88"/>
      <c r="EZ447" s="88"/>
      <c r="FA447" s="88"/>
      <c r="FB447" s="15"/>
      <c r="FC447" s="15"/>
      <c r="FD447" s="15"/>
      <c r="FE447" s="15"/>
      <c r="FF447" s="15"/>
      <c r="FG447" s="15"/>
      <c r="FH447" s="15"/>
      <c r="FI447" s="15"/>
      <c r="FJ447" s="15"/>
    </row>
    <row r="448" spans="2:166" ht="15" customHeight="1" x14ac:dyDescent="0.25">
      <c r="B448" s="88"/>
      <c r="C448" s="88"/>
      <c r="D448" s="115"/>
      <c r="E448" s="115"/>
      <c r="F448" s="115"/>
      <c r="G448" s="115"/>
      <c r="H448" s="115"/>
      <c r="I448" s="523"/>
      <c r="J448" s="523"/>
      <c r="K448" s="115"/>
      <c r="L448" s="524"/>
      <c r="M448" s="524"/>
      <c r="N448" s="524"/>
      <c r="O448" s="524"/>
      <c r="P448" s="524"/>
      <c r="Q448" s="524"/>
      <c r="R448" s="524"/>
      <c r="S448" s="525"/>
      <c r="T448" s="526"/>
      <c r="U448" s="115"/>
      <c r="V448" s="526"/>
      <c r="W448" s="115"/>
      <c r="X448" s="115"/>
      <c r="Y448" s="115"/>
      <c r="Z448" s="527"/>
      <c r="AA448" s="527"/>
      <c r="AB448" s="15"/>
      <c r="AC448" s="88"/>
      <c r="AD448" s="115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115"/>
      <c r="AP448" s="115"/>
      <c r="AQ448" s="115"/>
      <c r="AR448" s="115"/>
      <c r="AS448" s="115"/>
      <c r="AT448" s="115"/>
      <c r="AU448" s="115"/>
      <c r="AV448" s="115"/>
      <c r="AW448" s="115"/>
      <c r="AX448" s="115"/>
      <c r="AY448" s="115"/>
      <c r="AZ448" s="115"/>
      <c r="BA448" s="115"/>
      <c r="BB448" s="115"/>
      <c r="BC448" s="115"/>
      <c r="BD448" s="115"/>
      <c r="BE448" s="115"/>
      <c r="BF448" s="115"/>
      <c r="BG448" s="115"/>
      <c r="BH448" s="115"/>
      <c r="BI448" s="115"/>
      <c r="BJ448" s="115"/>
      <c r="BK448" s="526"/>
      <c r="BL448" s="526"/>
      <c r="BM448" s="526"/>
      <c r="BN448" s="526"/>
      <c r="BO448" s="526"/>
      <c r="BP448" s="526"/>
      <c r="BQ448" s="526"/>
      <c r="BR448" s="526"/>
      <c r="BS448" s="526"/>
      <c r="BT448" s="526"/>
      <c r="BU448" s="526"/>
      <c r="BV448" s="526"/>
      <c r="BW448" s="526"/>
      <c r="BX448" s="526"/>
      <c r="BY448" s="526"/>
      <c r="BZ448" s="526"/>
      <c r="CA448" s="526"/>
      <c r="CB448" s="526"/>
      <c r="CC448" s="526"/>
      <c r="CD448" s="526"/>
      <c r="CE448" s="526"/>
      <c r="CF448" s="526"/>
      <c r="CG448" s="526"/>
      <c r="CH448" s="526"/>
      <c r="CI448" s="526"/>
      <c r="CJ448" s="526"/>
      <c r="CK448" s="526"/>
      <c r="CL448" s="526"/>
      <c r="CM448" s="526"/>
      <c r="CN448" s="526"/>
      <c r="CO448" s="526"/>
      <c r="CP448" s="15"/>
      <c r="CQ448" s="15"/>
      <c r="CR448" s="15"/>
      <c r="CS448" s="15"/>
      <c r="CT448" s="88"/>
      <c r="CU448" s="88"/>
      <c r="CV448" s="88"/>
      <c r="CW448" s="15"/>
      <c r="CX448" s="15"/>
      <c r="CY448" s="88"/>
      <c r="CZ448" s="88"/>
      <c r="DA448" s="88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  <c r="DV448" s="15"/>
      <c r="DW448" s="15"/>
      <c r="DX448" s="15"/>
      <c r="DY448" s="15"/>
      <c r="DZ448" s="15"/>
      <c r="EA448" s="15"/>
      <c r="EB448" s="15"/>
      <c r="EC448" s="15"/>
      <c r="ED448" s="15"/>
      <c r="EE448" s="15"/>
      <c r="EF448" s="15"/>
      <c r="EG448" s="15"/>
      <c r="EH448" s="15"/>
      <c r="EI448" s="15"/>
      <c r="EJ448" s="15"/>
      <c r="EK448" s="15"/>
      <c r="EL448" s="15"/>
      <c r="EM448" s="15"/>
      <c r="EN448" s="15"/>
      <c r="EO448" s="15"/>
      <c r="EP448" s="88"/>
      <c r="EQ448" s="88"/>
      <c r="ER448" s="88"/>
      <c r="ES448" s="88"/>
      <c r="ET448" s="88"/>
      <c r="EU448" s="88"/>
      <c r="EV448" s="88"/>
      <c r="EW448" s="88"/>
      <c r="EX448" s="88"/>
      <c r="EY448" s="88"/>
      <c r="EZ448" s="88"/>
      <c r="FA448" s="88"/>
      <c r="FB448" s="15"/>
      <c r="FC448" s="15"/>
      <c r="FD448" s="15"/>
      <c r="FE448" s="15"/>
      <c r="FF448" s="15"/>
      <c r="FG448" s="15"/>
      <c r="FH448" s="15"/>
      <c r="FI448" s="15"/>
      <c r="FJ448" s="15"/>
    </row>
    <row r="449" spans="2:166" ht="15" customHeight="1" x14ac:dyDescent="0.25">
      <c r="B449" s="88"/>
      <c r="C449" s="88"/>
      <c r="D449" s="115"/>
      <c r="E449" s="115"/>
      <c r="F449" s="115"/>
      <c r="G449" s="115"/>
      <c r="H449" s="115"/>
      <c r="I449" s="523"/>
      <c r="J449" s="523"/>
      <c r="K449" s="115"/>
      <c r="L449" s="524"/>
      <c r="M449" s="524"/>
      <c r="N449" s="524"/>
      <c r="O449" s="524"/>
      <c r="P449" s="524"/>
      <c r="Q449" s="524"/>
      <c r="R449" s="524"/>
      <c r="S449" s="525"/>
      <c r="T449" s="526"/>
      <c r="U449" s="115"/>
      <c r="V449" s="526"/>
      <c r="W449" s="115"/>
      <c r="X449" s="115"/>
      <c r="Y449" s="115"/>
      <c r="Z449" s="527"/>
      <c r="AA449" s="527"/>
      <c r="AB449" s="15"/>
      <c r="AC449" s="88"/>
      <c r="AD449" s="115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115"/>
      <c r="AP449" s="115"/>
      <c r="AQ449" s="115"/>
      <c r="AR449" s="115"/>
      <c r="AS449" s="115"/>
      <c r="AT449" s="115"/>
      <c r="AU449" s="115"/>
      <c r="AV449" s="115"/>
      <c r="AW449" s="115"/>
      <c r="AX449" s="115"/>
      <c r="AY449" s="115"/>
      <c r="AZ449" s="115"/>
      <c r="BA449" s="115"/>
      <c r="BB449" s="115"/>
      <c r="BC449" s="115"/>
      <c r="BD449" s="115"/>
      <c r="BE449" s="115"/>
      <c r="BF449" s="115"/>
      <c r="BG449" s="115"/>
      <c r="BH449" s="115"/>
      <c r="BI449" s="115"/>
      <c r="BJ449" s="115"/>
      <c r="BK449" s="526"/>
      <c r="BL449" s="526"/>
      <c r="BM449" s="526"/>
      <c r="BN449" s="526"/>
      <c r="BO449" s="526"/>
      <c r="BP449" s="526"/>
      <c r="BQ449" s="526"/>
      <c r="BR449" s="526"/>
      <c r="BS449" s="526"/>
      <c r="BT449" s="526"/>
      <c r="BU449" s="526"/>
      <c r="BV449" s="526"/>
      <c r="BW449" s="526"/>
      <c r="BX449" s="526"/>
      <c r="BY449" s="526"/>
      <c r="BZ449" s="526"/>
      <c r="CA449" s="526"/>
      <c r="CB449" s="526"/>
      <c r="CC449" s="526"/>
      <c r="CD449" s="526"/>
      <c r="CE449" s="526"/>
      <c r="CF449" s="526"/>
      <c r="CG449" s="526"/>
      <c r="CH449" s="526"/>
      <c r="CI449" s="526"/>
      <c r="CJ449" s="526"/>
      <c r="CK449" s="526"/>
      <c r="CL449" s="526"/>
      <c r="CM449" s="526"/>
      <c r="CN449" s="526"/>
      <c r="CO449" s="526"/>
      <c r="CP449" s="15"/>
      <c r="CQ449" s="15"/>
      <c r="CR449" s="15"/>
      <c r="CS449" s="15"/>
      <c r="CT449" s="88"/>
      <c r="CU449" s="88"/>
      <c r="CV449" s="88"/>
      <c r="CW449" s="15"/>
      <c r="CX449" s="15"/>
      <c r="CY449" s="88"/>
      <c r="CZ449" s="88"/>
      <c r="DA449" s="88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  <c r="EH449" s="15"/>
      <c r="EI449" s="15"/>
      <c r="EJ449" s="15"/>
      <c r="EK449" s="15"/>
      <c r="EL449" s="15"/>
      <c r="EM449" s="15"/>
      <c r="EN449" s="15"/>
      <c r="EO449" s="15"/>
      <c r="EP449" s="88"/>
      <c r="EQ449" s="88"/>
      <c r="ER449" s="88"/>
      <c r="ES449" s="88"/>
      <c r="ET449" s="88"/>
      <c r="EU449" s="88"/>
      <c r="EV449" s="88"/>
      <c r="EW449" s="88"/>
      <c r="EX449" s="88"/>
      <c r="EY449" s="88"/>
      <c r="EZ449" s="88"/>
      <c r="FA449" s="88"/>
      <c r="FB449" s="15"/>
      <c r="FC449" s="15"/>
      <c r="FD449" s="15"/>
      <c r="FE449" s="15"/>
      <c r="FF449" s="15"/>
      <c r="FG449" s="15"/>
      <c r="FH449" s="15"/>
      <c r="FI449" s="15"/>
      <c r="FJ449" s="15"/>
    </row>
    <row r="450" spans="2:166" ht="15" customHeight="1" x14ac:dyDescent="0.25">
      <c r="B450" s="88"/>
      <c r="C450" s="88"/>
      <c r="D450" s="115"/>
      <c r="E450" s="115"/>
      <c r="F450" s="115"/>
      <c r="G450" s="115"/>
      <c r="H450" s="115"/>
      <c r="I450" s="523"/>
      <c r="J450" s="523"/>
      <c r="K450" s="115"/>
      <c r="L450" s="524"/>
      <c r="M450" s="524"/>
      <c r="N450" s="524"/>
      <c r="O450" s="524"/>
      <c r="P450" s="524"/>
      <c r="Q450" s="524"/>
      <c r="R450" s="524"/>
      <c r="S450" s="525"/>
      <c r="T450" s="526"/>
      <c r="U450" s="115"/>
      <c r="V450" s="526"/>
      <c r="W450" s="115"/>
      <c r="X450" s="115"/>
      <c r="Y450" s="115"/>
      <c r="Z450" s="527"/>
      <c r="AA450" s="527"/>
      <c r="AB450" s="15"/>
      <c r="AC450" s="88"/>
      <c r="AD450" s="115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115"/>
      <c r="AP450" s="115"/>
      <c r="AQ450" s="115"/>
      <c r="AR450" s="115"/>
      <c r="AS450" s="115"/>
      <c r="AT450" s="115"/>
      <c r="AU450" s="115"/>
      <c r="AV450" s="115"/>
      <c r="AW450" s="115"/>
      <c r="AX450" s="115"/>
      <c r="AY450" s="115"/>
      <c r="AZ450" s="115"/>
      <c r="BA450" s="115"/>
      <c r="BB450" s="115"/>
      <c r="BC450" s="115"/>
      <c r="BD450" s="115"/>
      <c r="BE450" s="115"/>
      <c r="BF450" s="115"/>
      <c r="BG450" s="115"/>
      <c r="BH450" s="115"/>
      <c r="BI450" s="115"/>
      <c r="BJ450" s="115"/>
      <c r="BK450" s="526"/>
      <c r="BL450" s="526"/>
      <c r="BM450" s="526"/>
      <c r="BN450" s="526"/>
      <c r="BO450" s="526"/>
      <c r="BP450" s="526"/>
      <c r="BQ450" s="526"/>
      <c r="BR450" s="526"/>
      <c r="BS450" s="526"/>
      <c r="BT450" s="526"/>
      <c r="BU450" s="526"/>
      <c r="BV450" s="526"/>
      <c r="BW450" s="526"/>
      <c r="BX450" s="526"/>
      <c r="BY450" s="526"/>
      <c r="BZ450" s="526"/>
      <c r="CA450" s="526"/>
      <c r="CB450" s="526"/>
      <c r="CC450" s="526"/>
      <c r="CD450" s="526"/>
      <c r="CE450" s="526"/>
      <c r="CF450" s="526"/>
      <c r="CG450" s="526"/>
      <c r="CH450" s="526"/>
      <c r="CI450" s="526"/>
      <c r="CJ450" s="526"/>
      <c r="CK450" s="526"/>
      <c r="CL450" s="526"/>
      <c r="CM450" s="526"/>
      <c r="CN450" s="526"/>
      <c r="CO450" s="526"/>
      <c r="CP450" s="15"/>
      <c r="CQ450" s="15"/>
      <c r="CR450" s="15"/>
      <c r="CS450" s="15"/>
      <c r="CT450" s="88"/>
      <c r="CU450" s="88"/>
      <c r="CV450" s="88"/>
      <c r="CW450" s="15"/>
      <c r="CX450" s="15"/>
      <c r="CY450" s="88"/>
      <c r="CZ450" s="88"/>
      <c r="DA450" s="88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88"/>
      <c r="EQ450" s="88"/>
      <c r="ER450" s="88"/>
      <c r="ES450" s="88"/>
      <c r="ET450" s="88"/>
      <c r="EU450" s="88"/>
      <c r="EV450" s="88"/>
      <c r="EW450" s="88"/>
      <c r="EX450" s="88"/>
      <c r="EY450" s="88"/>
      <c r="EZ450" s="88"/>
      <c r="FA450" s="88"/>
      <c r="FB450" s="15"/>
      <c r="FC450" s="15"/>
      <c r="FD450" s="15"/>
      <c r="FE450" s="15"/>
      <c r="FF450" s="15"/>
      <c r="FG450" s="15"/>
      <c r="FH450" s="15"/>
      <c r="FI450" s="15"/>
      <c r="FJ450" s="15"/>
    </row>
    <row r="451" spans="2:166" ht="15" customHeight="1" x14ac:dyDescent="0.25">
      <c r="B451" s="88"/>
      <c r="C451" s="88"/>
      <c r="D451" s="115"/>
      <c r="E451" s="115"/>
      <c r="F451" s="115"/>
      <c r="G451" s="115"/>
      <c r="H451" s="115"/>
      <c r="I451" s="523"/>
      <c r="J451" s="523"/>
      <c r="K451" s="115"/>
      <c r="L451" s="524"/>
      <c r="M451" s="524"/>
      <c r="N451" s="524"/>
      <c r="O451" s="524"/>
      <c r="P451" s="524"/>
      <c r="Q451" s="524"/>
      <c r="R451" s="524"/>
      <c r="S451" s="525"/>
      <c r="T451" s="526"/>
      <c r="U451" s="115"/>
      <c r="V451" s="526"/>
      <c r="W451" s="115"/>
      <c r="X451" s="115"/>
      <c r="Y451" s="115"/>
      <c r="Z451" s="527"/>
      <c r="AA451" s="527"/>
      <c r="AB451" s="15"/>
      <c r="AC451" s="88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/>
      <c r="BE451" s="115"/>
      <c r="BF451" s="115"/>
      <c r="BG451" s="115"/>
      <c r="BH451" s="115"/>
      <c r="BI451" s="115"/>
      <c r="BJ451" s="115"/>
      <c r="BK451" s="526"/>
      <c r="BL451" s="526"/>
      <c r="BM451" s="526"/>
      <c r="BN451" s="526"/>
      <c r="BO451" s="526"/>
      <c r="BP451" s="526"/>
      <c r="BQ451" s="526"/>
      <c r="BR451" s="526"/>
      <c r="BS451" s="526"/>
      <c r="BT451" s="526"/>
      <c r="BU451" s="526"/>
      <c r="BV451" s="526"/>
      <c r="BW451" s="526"/>
      <c r="BX451" s="526"/>
      <c r="BY451" s="526"/>
      <c r="BZ451" s="526"/>
      <c r="CA451" s="526"/>
      <c r="CB451" s="526"/>
      <c r="CC451" s="526"/>
      <c r="CD451" s="526"/>
      <c r="CE451" s="526"/>
      <c r="CF451" s="526"/>
      <c r="CG451" s="526"/>
      <c r="CH451" s="526"/>
      <c r="CI451" s="526"/>
      <c r="CJ451" s="526"/>
      <c r="CK451" s="526"/>
      <c r="CL451" s="526"/>
      <c r="CM451" s="526"/>
      <c r="CN451" s="526"/>
      <c r="CO451" s="526"/>
      <c r="CP451" s="15"/>
      <c r="CQ451" s="15"/>
      <c r="CR451" s="15"/>
      <c r="CS451" s="15"/>
      <c r="CT451" s="88"/>
      <c r="CU451" s="88"/>
      <c r="CV451" s="88"/>
      <c r="CW451" s="15"/>
      <c r="CX451" s="15"/>
      <c r="CY451" s="88"/>
      <c r="CZ451" s="88"/>
      <c r="DA451" s="88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88"/>
      <c r="EQ451" s="88"/>
      <c r="ER451" s="88"/>
      <c r="ES451" s="88"/>
      <c r="ET451" s="88"/>
      <c r="EU451" s="88"/>
      <c r="EV451" s="88"/>
      <c r="EW451" s="88"/>
      <c r="EX451" s="88"/>
      <c r="EY451" s="88"/>
      <c r="EZ451" s="88"/>
      <c r="FA451" s="88"/>
      <c r="FB451" s="15"/>
      <c r="FC451" s="15"/>
      <c r="FD451" s="15"/>
      <c r="FE451" s="15"/>
      <c r="FF451" s="15"/>
      <c r="FG451" s="15"/>
      <c r="FH451" s="15"/>
      <c r="FI451" s="15"/>
      <c r="FJ451" s="15"/>
    </row>
    <row r="452" spans="2:166" ht="15" customHeight="1" x14ac:dyDescent="0.25">
      <c r="B452" s="88"/>
      <c r="C452" s="88"/>
      <c r="D452" s="115"/>
      <c r="E452" s="115"/>
      <c r="F452" s="115"/>
      <c r="G452" s="115"/>
      <c r="H452" s="115"/>
      <c r="I452" s="523"/>
      <c r="J452" s="523"/>
      <c r="K452" s="115"/>
      <c r="L452" s="524"/>
      <c r="M452" s="524"/>
      <c r="N452" s="524"/>
      <c r="O452" s="524"/>
      <c r="P452" s="524"/>
      <c r="Q452" s="524"/>
      <c r="R452" s="524"/>
      <c r="S452" s="525"/>
      <c r="T452" s="526"/>
      <c r="U452" s="115"/>
      <c r="V452" s="526"/>
      <c r="W452" s="115"/>
      <c r="X452" s="115"/>
      <c r="Y452" s="115"/>
      <c r="Z452" s="527"/>
      <c r="AA452" s="527"/>
      <c r="AB452" s="15"/>
      <c r="AC452" s="88"/>
      <c r="AD452" s="115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115"/>
      <c r="AP452" s="115"/>
      <c r="AQ452" s="115"/>
      <c r="AR452" s="115"/>
      <c r="AS452" s="115"/>
      <c r="AT452" s="115"/>
      <c r="AU452" s="115"/>
      <c r="AV452" s="115"/>
      <c r="AW452" s="115"/>
      <c r="AX452" s="115"/>
      <c r="AY452" s="115"/>
      <c r="AZ452" s="115"/>
      <c r="BA452" s="115"/>
      <c r="BB452" s="115"/>
      <c r="BC452" s="115"/>
      <c r="BD452" s="115"/>
      <c r="BE452" s="115"/>
      <c r="BF452" s="115"/>
      <c r="BG452" s="115"/>
      <c r="BH452" s="115"/>
      <c r="BI452" s="115"/>
      <c r="BJ452" s="115"/>
      <c r="BK452" s="526"/>
      <c r="BL452" s="526"/>
      <c r="BM452" s="526"/>
      <c r="BN452" s="526"/>
      <c r="BO452" s="526"/>
      <c r="BP452" s="526"/>
      <c r="BQ452" s="526"/>
      <c r="BR452" s="526"/>
      <c r="BS452" s="526"/>
      <c r="BT452" s="526"/>
      <c r="BU452" s="526"/>
      <c r="BV452" s="526"/>
      <c r="BW452" s="526"/>
      <c r="BX452" s="526"/>
      <c r="BY452" s="526"/>
      <c r="BZ452" s="526"/>
      <c r="CA452" s="526"/>
      <c r="CB452" s="526"/>
      <c r="CC452" s="526"/>
      <c r="CD452" s="526"/>
      <c r="CE452" s="526"/>
      <c r="CF452" s="526"/>
      <c r="CG452" s="526"/>
      <c r="CH452" s="526"/>
      <c r="CI452" s="526"/>
      <c r="CJ452" s="526"/>
      <c r="CK452" s="526"/>
      <c r="CL452" s="526"/>
      <c r="CM452" s="526"/>
      <c r="CN452" s="526"/>
      <c r="CO452" s="526"/>
      <c r="CP452" s="15"/>
      <c r="CQ452" s="15"/>
      <c r="CR452" s="15"/>
      <c r="CS452" s="15"/>
      <c r="CT452" s="88"/>
      <c r="CU452" s="88"/>
      <c r="CV452" s="88"/>
      <c r="CW452" s="15"/>
      <c r="CX452" s="15"/>
      <c r="CY452" s="88"/>
      <c r="CZ452" s="88"/>
      <c r="DA452" s="88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  <c r="DV452" s="15"/>
      <c r="DW452" s="15"/>
      <c r="DX452" s="15"/>
      <c r="DY452" s="15"/>
      <c r="DZ452" s="15"/>
      <c r="EA452" s="15"/>
      <c r="EB452" s="15"/>
      <c r="EC452" s="15"/>
      <c r="ED452" s="15"/>
      <c r="EE452" s="15"/>
      <c r="EF452" s="15"/>
      <c r="EG452" s="15"/>
      <c r="EH452" s="15"/>
      <c r="EI452" s="15"/>
      <c r="EJ452" s="15"/>
      <c r="EK452" s="15"/>
      <c r="EL452" s="15"/>
      <c r="EM452" s="15"/>
      <c r="EN452" s="15"/>
      <c r="EO452" s="15"/>
      <c r="EP452" s="88"/>
      <c r="EQ452" s="88"/>
      <c r="ER452" s="88"/>
      <c r="ES452" s="88"/>
      <c r="ET452" s="88"/>
      <c r="EU452" s="88"/>
      <c r="EV452" s="88"/>
      <c r="EW452" s="88"/>
      <c r="EX452" s="88"/>
      <c r="EY452" s="88"/>
      <c r="EZ452" s="88"/>
      <c r="FA452" s="88"/>
      <c r="FB452" s="15"/>
      <c r="FC452" s="15"/>
      <c r="FD452" s="15"/>
      <c r="FE452" s="15"/>
      <c r="FF452" s="15"/>
      <c r="FG452" s="15"/>
      <c r="FH452" s="15"/>
      <c r="FI452" s="15"/>
      <c r="FJ452" s="15"/>
    </row>
    <row r="453" spans="2:166" ht="15" customHeight="1" x14ac:dyDescent="0.25">
      <c r="B453" s="88"/>
      <c r="C453" s="88"/>
      <c r="D453" s="115"/>
      <c r="E453" s="115"/>
      <c r="F453" s="115"/>
      <c r="G453" s="115"/>
      <c r="H453" s="115"/>
      <c r="I453" s="523"/>
      <c r="J453" s="523"/>
      <c r="K453" s="115"/>
      <c r="L453" s="524"/>
      <c r="M453" s="524"/>
      <c r="N453" s="524"/>
      <c r="O453" s="524"/>
      <c r="P453" s="524"/>
      <c r="Q453" s="524"/>
      <c r="R453" s="524"/>
      <c r="S453" s="525"/>
      <c r="T453" s="526"/>
      <c r="U453" s="115"/>
      <c r="V453" s="526"/>
      <c r="W453" s="115"/>
      <c r="X453" s="115"/>
      <c r="Y453" s="115"/>
      <c r="Z453" s="527"/>
      <c r="AA453" s="527"/>
      <c r="AB453" s="15"/>
      <c r="AC453" s="88"/>
      <c r="AD453" s="115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115"/>
      <c r="AP453" s="115"/>
      <c r="AQ453" s="115"/>
      <c r="AR453" s="115"/>
      <c r="AS453" s="115"/>
      <c r="AT453" s="115"/>
      <c r="AU453" s="115"/>
      <c r="AV453" s="115"/>
      <c r="AW453" s="115"/>
      <c r="AX453" s="115"/>
      <c r="AY453" s="115"/>
      <c r="AZ453" s="115"/>
      <c r="BA453" s="115"/>
      <c r="BB453" s="115"/>
      <c r="BC453" s="115"/>
      <c r="BD453" s="115"/>
      <c r="BE453" s="115"/>
      <c r="BF453" s="115"/>
      <c r="BG453" s="115"/>
      <c r="BH453" s="115"/>
      <c r="BI453" s="115"/>
      <c r="BJ453" s="115"/>
      <c r="BK453" s="526"/>
      <c r="BL453" s="526"/>
      <c r="BM453" s="526"/>
      <c r="BN453" s="526"/>
      <c r="BO453" s="526"/>
      <c r="BP453" s="526"/>
      <c r="BQ453" s="526"/>
      <c r="BR453" s="526"/>
      <c r="BS453" s="526"/>
      <c r="BT453" s="526"/>
      <c r="BU453" s="526"/>
      <c r="BV453" s="526"/>
      <c r="BW453" s="526"/>
      <c r="BX453" s="526"/>
      <c r="BY453" s="526"/>
      <c r="BZ453" s="526"/>
      <c r="CA453" s="526"/>
      <c r="CB453" s="526"/>
      <c r="CC453" s="526"/>
      <c r="CD453" s="526"/>
      <c r="CE453" s="526"/>
      <c r="CF453" s="526"/>
      <c r="CG453" s="526"/>
      <c r="CH453" s="526"/>
      <c r="CI453" s="526"/>
      <c r="CJ453" s="526"/>
      <c r="CK453" s="526"/>
      <c r="CL453" s="526"/>
      <c r="CM453" s="526"/>
      <c r="CN453" s="526"/>
      <c r="CO453" s="526"/>
      <c r="CP453" s="15"/>
      <c r="CQ453" s="15"/>
      <c r="CR453" s="15"/>
      <c r="CS453" s="15"/>
      <c r="CT453" s="88"/>
      <c r="CU453" s="88"/>
      <c r="CV453" s="88"/>
      <c r="CW453" s="15"/>
      <c r="CX453" s="15"/>
      <c r="CY453" s="88"/>
      <c r="CZ453" s="88"/>
      <c r="DA453" s="88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88"/>
      <c r="EQ453" s="88"/>
      <c r="ER453" s="88"/>
      <c r="ES453" s="88"/>
      <c r="ET453" s="88"/>
      <c r="EU453" s="88"/>
      <c r="EV453" s="88"/>
      <c r="EW453" s="88"/>
      <c r="EX453" s="88"/>
      <c r="EY453" s="88"/>
      <c r="EZ453" s="88"/>
      <c r="FA453" s="88"/>
      <c r="FB453" s="15"/>
      <c r="FC453" s="15"/>
      <c r="FD453" s="15"/>
      <c r="FE453" s="15"/>
      <c r="FF453" s="15"/>
      <c r="FG453" s="15"/>
      <c r="FH453" s="15"/>
      <c r="FI453" s="15"/>
      <c r="FJ453" s="15"/>
    </row>
    <row r="454" spans="2:166" ht="15" customHeight="1" x14ac:dyDescent="0.25">
      <c r="B454" s="88"/>
      <c r="C454" s="88"/>
      <c r="D454" s="115"/>
      <c r="E454" s="115"/>
      <c r="F454" s="115"/>
      <c r="G454" s="115"/>
      <c r="H454" s="115"/>
      <c r="I454" s="523"/>
      <c r="J454" s="523"/>
      <c r="K454" s="115"/>
      <c r="L454" s="524"/>
      <c r="M454" s="524"/>
      <c r="N454" s="524"/>
      <c r="O454" s="524"/>
      <c r="P454" s="524"/>
      <c r="Q454" s="524"/>
      <c r="R454" s="524"/>
      <c r="S454" s="525"/>
      <c r="T454" s="526"/>
      <c r="U454" s="115"/>
      <c r="V454" s="526"/>
      <c r="W454" s="115"/>
      <c r="X454" s="115"/>
      <c r="Y454" s="115"/>
      <c r="Z454" s="527"/>
      <c r="AA454" s="527"/>
      <c r="AB454" s="15"/>
      <c r="AC454" s="88"/>
      <c r="AD454" s="115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115"/>
      <c r="AP454" s="115"/>
      <c r="AQ454" s="115"/>
      <c r="AR454" s="115"/>
      <c r="AS454" s="115"/>
      <c r="AT454" s="115"/>
      <c r="AU454" s="115"/>
      <c r="AV454" s="115"/>
      <c r="AW454" s="115"/>
      <c r="AX454" s="115"/>
      <c r="AY454" s="115"/>
      <c r="AZ454" s="115"/>
      <c r="BA454" s="115"/>
      <c r="BB454" s="115"/>
      <c r="BC454" s="115"/>
      <c r="BD454" s="115"/>
      <c r="BE454" s="115"/>
      <c r="BF454" s="115"/>
      <c r="BG454" s="115"/>
      <c r="BH454" s="115"/>
      <c r="BI454" s="115"/>
      <c r="BJ454" s="115"/>
      <c r="BK454" s="526"/>
      <c r="BL454" s="526"/>
      <c r="BM454" s="526"/>
      <c r="BN454" s="526"/>
      <c r="BO454" s="526"/>
      <c r="BP454" s="526"/>
      <c r="BQ454" s="526"/>
      <c r="BR454" s="526"/>
      <c r="BS454" s="526"/>
      <c r="BT454" s="526"/>
      <c r="BU454" s="526"/>
      <c r="BV454" s="526"/>
      <c r="BW454" s="526"/>
      <c r="BX454" s="526"/>
      <c r="BY454" s="526"/>
      <c r="BZ454" s="526"/>
      <c r="CA454" s="526"/>
      <c r="CB454" s="526"/>
      <c r="CC454" s="526"/>
      <c r="CD454" s="526"/>
      <c r="CE454" s="526"/>
      <c r="CF454" s="526"/>
      <c r="CG454" s="526"/>
      <c r="CH454" s="526"/>
      <c r="CI454" s="526"/>
      <c r="CJ454" s="526"/>
      <c r="CK454" s="526"/>
      <c r="CL454" s="526"/>
      <c r="CM454" s="526"/>
      <c r="CN454" s="526"/>
      <c r="CO454" s="526"/>
      <c r="CP454" s="15"/>
      <c r="CQ454" s="15"/>
      <c r="CR454" s="15"/>
      <c r="CS454" s="15"/>
      <c r="CT454" s="88"/>
      <c r="CU454" s="88"/>
      <c r="CV454" s="88"/>
      <c r="CW454" s="15"/>
      <c r="CX454" s="15"/>
      <c r="CY454" s="88"/>
      <c r="CZ454" s="88"/>
      <c r="DA454" s="88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  <c r="DV454" s="15"/>
      <c r="DW454" s="15"/>
      <c r="DX454" s="15"/>
      <c r="DY454" s="15"/>
      <c r="DZ454" s="15"/>
      <c r="EA454" s="15"/>
      <c r="EB454" s="15"/>
      <c r="EC454" s="15"/>
      <c r="ED454" s="15"/>
      <c r="EE454" s="15"/>
      <c r="EF454" s="15"/>
      <c r="EG454" s="15"/>
      <c r="EH454" s="15"/>
      <c r="EI454" s="15"/>
      <c r="EJ454" s="15"/>
      <c r="EK454" s="15"/>
      <c r="EL454" s="15"/>
      <c r="EM454" s="15"/>
      <c r="EN454" s="15"/>
      <c r="EO454" s="15"/>
      <c r="EP454" s="88"/>
      <c r="EQ454" s="88"/>
      <c r="ER454" s="88"/>
      <c r="ES454" s="88"/>
      <c r="ET454" s="88"/>
      <c r="EU454" s="88"/>
      <c r="EV454" s="88"/>
      <c r="EW454" s="88"/>
      <c r="EX454" s="88"/>
      <c r="EY454" s="88"/>
      <c r="EZ454" s="88"/>
      <c r="FA454" s="88"/>
      <c r="FB454" s="15"/>
      <c r="FC454" s="15"/>
      <c r="FD454" s="15"/>
      <c r="FE454" s="15"/>
      <c r="FF454" s="15"/>
      <c r="FG454" s="15"/>
      <c r="FH454" s="15"/>
      <c r="FI454" s="15"/>
      <c r="FJ454" s="15"/>
    </row>
    <row r="455" spans="2:166" ht="15" customHeight="1" x14ac:dyDescent="0.25">
      <c r="B455" s="88"/>
      <c r="C455" s="88"/>
      <c r="D455" s="115"/>
      <c r="E455" s="115"/>
      <c r="F455" s="115"/>
      <c r="G455" s="115"/>
      <c r="H455" s="115"/>
      <c r="I455" s="523"/>
      <c r="J455" s="523"/>
      <c r="K455" s="115"/>
      <c r="L455" s="524"/>
      <c r="M455" s="524"/>
      <c r="N455" s="524"/>
      <c r="O455" s="524"/>
      <c r="P455" s="524"/>
      <c r="Q455" s="524"/>
      <c r="R455" s="524"/>
      <c r="S455" s="525"/>
      <c r="T455" s="526"/>
      <c r="U455" s="115"/>
      <c r="V455" s="526"/>
      <c r="W455" s="115"/>
      <c r="X455" s="115"/>
      <c r="Y455" s="115"/>
      <c r="Z455" s="527"/>
      <c r="AA455" s="527"/>
      <c r="AB455" s="15"/>
      <c r="AC455" s="88"/>
      <c r="AD455" s="115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115"/>
      <c r="AP455" s="115"/>
      <c r="AQ455" s="115"/>
      <c r="AR455" s="115"/>
      <c r="AS455" s="115"/>
      <c r="AT455" s="115"/>
      <c r="AU455" s="115"/>
      <c r="AV455" s="115"/>
      <c r="AW455" s="115"/>
      <c r="AX455" s="115"/>
      <c r="AY455" s="115"/>
      <c r="AZ455" s="115"/>
      <c r="BA455" s="115"/>
      <c r="BB455" s="115"/>
      <c r="BC455" s="115"/>
      <c r="BD455" s="115"/>
      <c r="BE455" s="115"/>
      <c r="BF455" s="115"/>
      <c r="BG455" s="115"/>
      <c r="BH455" s="115"/>
      <c r="BI455" s="115"/>
      <c r="BJ455" s="115"/>
      <c r="BK455" s="526"/>
      <c r="BL455" s="526"/>
      <c r="BM455" s="526"/>
      <c r="BN455" s="526"/>
      <c r="BO455" s="526"/>
      <c r="BP455" s="526"/>
      <c r="BQ455" s="526"/>
      <c r="BR455" s="526"/>
      <c r="BS455" s="526"/>
      <c r="BT455" s="526"/>
      <c r="BU455" s="526"/>
      <c r="BV455" s="526"/>
      <c r="BW455" s="526"/>
      <c r="BX455" s="526"/>
      <c r="BY455" s="526"/>
      <c r="BZ455" s="526"/>
      <c r="CA455" s="526"/>
      <c r="CB455" s="526"/>
      <c r="CC455" s="526"/>
      <c r="CD455" s="526"/>
      <c r="CE455" s="526"/>
      <c r="CF455" s="526"/>
      <c r="CG455" s="526"/>
      <c r="CH455" s="526"/>
      <c r="CI455" s="526"/>
      <c r="CJ455" s="526"/>
      <c r="CK455" s="526"/>
      <c r="CL455" s="526"/>
      <c r="CM455" s="526"/>
      <c r="CN455" s="526"/>
      <c r="CO455" s="526"/>
      <c r="CP455" s="15"/>
      <c r="CQ455" s="15"/>
      <c r="CR455" s="15"/>
      <c r="CS455" s="15"/>
      <c r="CT455" s="88"/>
      <c r="CU455" s="88"/>
      <c r="CV455" s="88"/>
      <c r="CW455" s="15"/>
      <c r="CX455" s="15"/>
      <c r="CY455" s="88"/>
      <c r="CZ455" s="88"/>
      <c r="DA455" s="88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88"/>
      <c r="EQ455" s="88"/>
      <c r="ER455" s="88"/>
      <c r="ES455" s="88"/>
      <c r="ET455" s="88"/>
      <c r="EU455" s="88"/>
      <c r="EV455" s="88"/>
      <c r="EW455" s="88"/>
      <c r="EX455" s="88"/>
      <c r="EY455" s="88"/>
      <c r="EZ455" s="88"/>
      <c r="FA455" s="88"/>
      <c r="FB455" s="15"/>
      <c r="FC455" s="15"/>
      <c r="FD455" s="15"/>
      <c r="FE455" s="15"/>
      <c r="FF455" s="15"/>
      <c r="FG455" s="15"/>
      <c r="FH455" s="15"/>
      <c r="FI455" s="15"/>
      <c r="FJ455" s="15"/>
    </row>
    <row r="456" spans="2:166" ht="15" customHeight="1" x14ac:dyDescent="0.25">
      <c r="B456" s="88"/>
      <c r="C456" s="88"/>
      <c r="D456" s="115"/>
      <c r="E456" s="115"/>
      <c r="F456" s="115"/>
      <c r="G456" s="115"/>
      <c r="H456" s="115"/>
      <c r="I456" s="523"/>
      <c r="J456" s="523"/>
      <c r="K456" s="115"/>
      <c r="L456" s="524"/>
      <c r="M456" s="524"/>
      <c r="N456" s="524"/>
      <c r="O456" s="524"/>
      <c r="P456" s="524"/>
      <c r="Q456" s="524"/>
      <c r="R456" s="524"/>
      <c r="S456" s="525"/>
      <c r="T456" s="526"/>
      <c r="U456" s="115"/>
      <c r="V456" s="526"/>
      <c r="W456" s="115"/>
      <c r="X456" s="115"/>
      <c r="Y456" s="115"/>
      <c r="Z456" s="527"/>
      <c r="AA456" s="527"/>
      <c r="AB456" s="15"/>
      <c r="AC456" s="88"/>
      <c r="AD456" s="115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115"/>
      <c r="AP456" s="115"/>
      <c r="AQ456" s="115"/>
      <c r="AR456" s="115"/>
      <c r="AS456" s="115"/>
      <c r="AT456" s="115"/>
      <c r="AU456" s="115"/>
      <c r="AV456" s="115"/>
      <c r="AW456" s="115"/>
      <c r="AX456" s="115"/>
      <c r="AY456" s="115"/>
      <c r="AZ456" s="115"/>
      <c r="BA456" s="115"/>
      <c r="BB456" s="115"/>
      <c r="BC456" s="115"/>
      <c r="BD456" s="115"/>
      <c r="BE456" s="115"/>
      <c r="BF456" s="115"/>
      <c r="BG456" s="115"/>
      <c r="BH456" s="115"/>
      <c r="BI456" s="115"/>
      <c r="BJ456" s="115"/>
      <c r="BK456" s="526"/>
      <c r="BL456" s="526"/>
      <c r="BM456" s="526"/>
      <c r="BN456" s="526"/>
      <c r="BO456" s="526"/>
      <c r="BP456" s="526"/>
      <c r="BQ456" s="526"/>
      <c r="BR456" s="526"/>
      <c r="BS456" s="526"/>
      <c r="BT456" s="526"/>
      <c r="BU456" s="526"/>
      <c r="BV456" s="526"/>
      <c r="BW456" s="526"/>
      <c r="BX456" s="526"/>
      <c r="BY456" s="526"/>
      <c r="BZ456" s="526"/>
      <c r="CA456" s="526"/>
      <c r="CB456" s="526"/>
      <c r="CC456" s="526"/>
      <c r="CD456" s="526"/>
      <c r="CE456" s="526"/>
      <c r="CF456" s="526"/>
      <c r="CG456" s="526"/>
      <c r="CH456" s="526"/>
      <c r="CI456" s="526"/>
      <c r="CJ456" s="526"/>
      <c r="CK456" s="526"/>
      <c r="CL456" s="526"/>
      <c r="CM456" s="526"/>
      <c r="CN456" s="526"/>
      <c r="CO456" s="526"/>
      <c r="CP456" s="15"/>
      <c r="CQ456" s="15"/>
      <c r="CR456" s="15"/>
      <c r="CS456" s="15"/>
      <c r="CT456" s="88"/>
      <c r="CU456" s="88"/>
      <c r="CV456" s="88"/>
      <c r="CW456" s="15"/>
      <c r="CX456" s="15"/>
      <c r="CY456" s="88"/>
      <c r="CZ456" s="88"/>
      <c r="DA456" s="88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  <c r="EH456" s="15"/>
      <c r="EI456" s="15"/>
      <c r="EJ456" s="15"/>
      <c r="EK456" s="15"/>
      <c r="EL456" s="15"/>
      <c r="EM456" s="15"/>
      <c r="EN456" s="15"/>
      <c r="EO456" s="15"/>
      <c r="EP456" s="88"/>
      <c r="EQ456" s="88"/>
      <c r="ER456" s="88"/>
      <c r="ES456" s="88"/>
      <c r="ET456" s="88"/>
      <c r="EU456" s="88"/>
      <c r="EV456" s="88"/>
      <c r="EW456" s="88"/>
      <c r="EX456" s="88"/>
      <c r="EY456" s="88"/>
      <c r="EZ456" s="88"/>
      <c r="FA456" s="88"/>
      <c r="FB456" s="15"/>
      <c r="FC456" s="15"/>
      <c r="FD456" s="15"/>
      <c r="FE456" s="15"/>
      <c r="FF456" s="15"/>
      <c r="FG456" s="15"/>
      <c r="FH456" s="15"/>
      <c r="FI456" s="15"/>
      <c r="FJ456" s="15"/>
    </row>
    <row r="457" spans="2:166" ht="15" customHeight="1" x14ac:dyDescent="0.25">
      <c r="B457" s="88"/>
      <c r="C457" s="88"/>
      <c r="D457" s="115"/>
      <c r="E457" s="115"/>
      <c r="F457" s="115"/>
      <c r="G457" s="115"/>
      <c r="H457" s="115"/>
      <c r="I457" s="523"/>
      <c r="J457" s="523"/>
      <c r="K457" s="115"/>
      <c r="L457" s="524"/>
      <c r="M457" s="524"/>
      <c r="N457" s="524"/>
      <c r="O457" s="524"/>
      <c r="P457" s="524"/>
      <c r="Q457" s="524"/>
      <c r="R457" s="524"/>
      <c r="S457" s="525"/>
      <c r="T457" s="526"/>
      <c r="U457" s="115"/>
      <c r="V457" s="526"/>
      <c r="W457" s="115"/>
      <c r="X457" s="115"/>
      <c r="Y457" s="115"/>
      <c r="Z457" s="527"/>
      <c r="AA457" s="527"/>
      <c r="AB457" s="15"/>
      <c r="AC457" s="88"/>
      <c r="AD457" s="115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115"/>
      <c r="AP457" s="115"/>
      <c r="AQ457" s="115"/>
      <c r="AR457" s="115"/>
      <c r="AS457" s="115"/>
      <c r="AT457" s="115"/>
      <c r="AU457" s="115"/>
      <c r="AV457" s="115"/>
      <c r="AW457" s="115"/>
      <c r="AX457" s="115"/>
      <c r="AY457" s="115"/>
      <c r="AZ457" s="115"/>
      <c r="BA457" s="115"/>
      <c r="BB457" s="115"/>
      <c r="BC457" s="115"/>
      <c r="BD457" s="115"/>
      <c r="BE457" s="115"/>
      <c r="BF457" s="115"/>
      <c r="BG457" s="115"/>
      <c r="BH457" s="115"/>
      <c r="BI457" s="115"/>
      <c r="BJ457" s="115"/>
      <c r="BK457" s="526"/>
      <c r="BL457" s="526"/>
      <c r="BM457" s="526"/>
      <c r="BN457" s="526"/>
      <c r="BO457" s="526"/>
      <c r="BP457" s="526"/>
      <c r="BQ457" s="526"/>
      <c r="BR457" s="526"/>
      <c r="BS457" s="526"/>
      <c r="BT457" s="526"/>
      <c r="BU457" s="526"/>
      <c r="BV457" s="526"/>
      <c r="BW457" s="526"/>
      <c r="BX457" s="526"/>
      <c r="BY457" s="526"/>
      <c r="BZ457" s="526"/>
      <c r="CA457" s="526"/>
      <c r="CB457" s="526"/>
      <c r="CC457" s="526"/>
      <c r="CD457" s="526"/>
      <c r="CE457" s="526"/>
      <c r="CF457" s="526"/>
      <c r="CG457" s="526"/>
      <c r="CH457" s="526"/>
      <c r="CI457" s="526"/>
      <c r="CJ457" s="526"/>
      <c r="CK457" s="526"/>
      <c r="CL457" s="526"/>
      <c r="CM457" s="526"/>
      <c r="CN457" s="526"/>
      <c r="CO457" s="526"/>
      <c r="CP457" s="15"/>
      <c r="CQ457" s="15"/>
      <c r="CR457" s="15"/>
      <c r="CS457" s="15"/>
      <c r="CT457" s="88"/>
      <c r="CU457" s="88"/>
      <c r="CV457" s="88"/>
      <c r="CW457" s="15"/>
      <c r="CX457" s="15"/>
      <c r="CY457" s="88"/>
      <c r="CZ457" s="88"/>
      <c r="DA457" s="88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  <c r="DV457" s="15"/>
      <c r="DW457" s="15"/>
      <c r="DX457" s="15"/>
      <c r="DY457" s="15"/>
      <c r="DZ457" s="15"/>
      <c r="EA457" s="15"/>
      <c r="EB457" s="15"/>
      <c r="EC457" s="15"/>
      <c r="ED457" s="15"/>
      <c r="EE457" s="15"/>
      <c r="EF457" s="15"/>
      <c r="EG457" s="15"/>
      <c r="EH457" s="15"/>
      <c r="EI457" s="15"/>
      <c r="EJ457" s="15"/>
      <c r="EK457" s="15"/>
      <c r="EL457" s="15"/>
      <c r="EM457" s="15"/>
      <c r="EN457" s="15"/>
      <c r="EO457" s="15"/>
      <c r="EP457" s="88"/>
      <c r="EQ457" s="88"/>
      <c r="ER457" s="88"/>
      <c r="ES457" s="88"/>
      <c r="ET457" s="88"/>
      <c r="EU457" s="88"/>
      <c r="EV457" s="88"/>
      <c r="EW457" s="88"/>
      <c r="EX457" s="88"/>
      <c r="EY457" s="88"/>
      <c r="EZ457" s="88"/>
      <c r="FA457" s="88"/>
      <c r="FB457" s="15"/>
      <c r="FC457" s="15"/>
      <c r="FD457" s="15"/>
      <c r="FE457" s="15"/>
      <c r="FF457" s="15"/>
      <c r="FG457" s="15"/>
      <c r="FH457" s="15"/>
      <c r="FI457" s="15"/>
      <c r="FJ457" s="15"/>
    </row>
    <row r="458" spans="2:166" ht="15" customHeight="1" x14ac:dyDescent="0.25">
      <c r="B458" s="88"/>
      <c r="C458" s="88"/>
      <c r="D458" s="115"/>
      <c r="E458" s="115"/>
      <c r="F458" s="115"/>
      <c r="G458" s="115"/>
      <c r="H458" s="115"/>
      <c r="I458" s="523"/>
      <c r="J458" s="523"/>
      <c r="K458" s="115"/>
      <c r="L458" s="524"/>
      <c r="M458" s="524"/>
      <c r="N458" s="524"/>
      <c r="O458" s="524"/>
      <c r="P458" s="524"/>
      <c r="Q458" s="524"/>
      <c r="R458" s="524"/>
      <c r="S458" s="525"/>
      <c r="T458" s="526"/>
      <c r="U458" s="115"/>
      <c r="V458" s="526"/>
      <c r="W458" s="115"/>
      <c r="X458" s="115"/>
      <c r="Y458" s="115"/>
      <c r="Z458" s="527"/>
      <c r="AA458" s="527"/>
      <c r="AB458" s="15"/>
      <c r="AC458" s="88"/>
      <c r="AD458" s="115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115"/>
      <c r="AP458" s="115"/>
      <c r="AQ458" s="115"/>
      <c r="AR458" s="115"/>
      <c r="AS458" s="115"/>
      <c r="AT458" s="115"/>
      <c r="AU458" s="115"/>
      <c r="AV458" s="115"/>
      <c r="AW458" s="115"/>
      <c r="AX458" s="115"/>
      <c r="AY458" s="115"/>
      <c r="AZ458" s="115"/>
      <c r="BA458" s="115"/>
      <c r="BB458" s="115"/>
      <c r="BC458" s="115"/>
      <c r="BD458" s="115"/>
      <c r="BE458" s="115"/>
      <c r="BF458" s="115"/>
      <c r="BG458" s="115"/>
      <c r="BH458" s="115"/>
      <c r="BI458" s="115"/>
      <c r="BJ458" s="115"/>
      <c r="BK458" s="526"/>
      <c r="BL458" s="526"/>
      <c r="BM458" s="526"/>
      <c r="BN458" s="526"/>
      <c r="BO458" s="526"/>
      <c r="BP458" s="526"/>
      <c r="BQ458" s="526"/>
      <c r="BR458" s="526"/>
      <c r="BS458" s="526"/>
      <c r="BT458" s="526"/>
      <c r="BU458" s="526"/>
      <c r="BV458" s="526"/>
      <c r="BW458" s="526"/>
      <c r="BX458" s="526"/>
      <c r="BY458" s="526"/>
      <c r="BZ458" s="526"/>
      <c r="CA458" s="526"/>
      <c r="CB458" s="526"/>
      <c r="CC458" s="526"/>
      <c r="CD458" s="526"/>
      <c r="CE458" s="526"/>
      <c r="CF458" s="526"/>
      <c r="CG458" s="526"/>
      <c r="CH458" s="526"/>
      <c r="CI458" s="526"/>
      <c r="CJ458" s="526"/>
      <c r="CK458" s="526"/>
      <c r="CL458" s="526"/>
      <c r="CM458" s="526"/>
      <c r="CN458" s="526"/>
      <c r="CO458" s="526"/>
      <c r="CP458" s="15"/>
      <c r="CQ458" s="15"/>
      <c r="CR458" s="15"/>
      <c r="CS458" s="15"/>
      <c r="CT458" s="88"/>
      <c r="CU458" s="88"/>
      <c r="CV458" s="88"/>
      <c r="CW458" s="15"/>
      <c r="CX458" s="15"/>
      <c r="CY458" s="88"/>
      <c r="CZ458" s="88"/>
      <c r="DA458" s="88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5"/>
      <c r="EB458" s="15"/>
      <c r="EC458" s="15"/>
      <c r="ED458" s="15"/>
      <c r="EE458" s="15"/>
      <c r="EF458" s="15"/>
      <c r="EG458" s="15"/>
      <c r="EH458" s="15"/>
      <c r="EI458" s="15"/>
      <c r="EJ458" s="15"/>
      <c r="EK458" s="15"/>
      <c r="EL458" s="15"/>
      <c r="EM458" s="15"/>
      <c r="EN458" s="15"/>
      <c r="EO458" s="15"/>
      <c r="EP458" s="88"/>
      <c r="EQ458" s="88"/>
      <c r="ER458" s="88"/>
      <c r="ES458" s="88"/>
      <c r="ET458" s="88"/>
      <c r="EU458" s="88"/>
      <c r="EV458" s="88"/>
      <c r="EW458" s="88"/>
      <c r="EX458" s="88"/>
      <c r="EY458" s="88"/>
      <c r="EZ458" s="88"/>
      <c r="FA458" s="88"/>
      <c r="FB458" s="15"/>
      <c r="FC458" s="15"/>
      <c r="FD458" s="15"/>
      <c r="FE458" s="15"/>
      <c r="FF458" s="15"/>
      <c r="FG458" s="15"/>
      <c r="FH458" s="15"/>
      <c r="FI458" s="15"/>
      <c r="FJ458" s="15"/>
    </row>
    <row r="459" spans="2:166" ht="15" customHeight="1" x14ac:dyDescent="0.25">
      <c r="B459" s="88"/>
      <c r="C459" s="88"/>
      <c r="D459" s="115"/>
      <c r="E459" s="115"/>
      <c r="F459" s="115"/>
      <c r="G459" s="115"/>
      <c r="H459" s="115"/>
      <c r="I459" s="523"/>
      <c r="J459" s="523"/>
      <c r="K459" s="115"/>
      <c r="L459" s="524"/>
      <c r="M459" s="524"/>
      <c r="N459" s="524"/>
      <c r="O459" s="524"/>
      <c r="P459" s="524"/>
      <c r="Q459" s="524"/>
      <c r="R459" s="524"/>
      <c r="S459" s="525"/>
      <c r="T459" s="526"/>
      <c r="U459" s="115"/>
      <c r="V459" s="526"/>
      <c r="W459" s="115"/>
      <c r="X459" s="115"/>
      <c r="Y459" s="115"/>
      <c r="Z459" s="527"/>
      <c r="AA459" s="527"/>
      <c r="AB459" s="15"/>
      <c r="AC459" s="88"/>
      <c r="AD459" s="115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115"/>
      <c r="AP459" s="115"/>
      <c r="AQ459" s="115"/>
      <c r="AR459" s="115"/>
      <c r="AS459" s="115"/>
      <c r="AT459" s="115"/>
      <c r="AU459" s="115"/>
      <c r="AV459" s="115"/>
      <c r="AW459" s="115"/>
      <c r="AX459" s="115"/>
      <c r="AY459" s="115"/>
      <c r="AZ459" s="115"/>
      <c r="BA459" s="115"/>
      <c r="BB459" s="115"/>
      <c r="BC459" s="115"/>
      <c r="BD459" s="115"/>
      <c r="BE459" s="115"/>
      <c r="BF459" s="115"/>
      <c r="BG459" s="115"/>
      <c r="BH459" s="115"/>
      <c r="BI459" s="115"/>
      <c r="BJ459" s="115"/>
      <c r="BK459" s="526"/>
      <c r="BL459" s="526"/>
      <c r="BM459" s="526"/>
      <c r="BN459" s="526"/>
      <c r="BO459" s="526"/>
      <c r="BP459" s="526"/>
      <c r="BQ459" s="526"/>
      <c r="BR459" s="526"/>
      <c r="BS459" s="526"/>
      <c r="BT459" s="526"/>
      <c r="BU459" s="526"/>
      <c r="BV459" s="526"/>
      <c r="BW459" s="526"/>
      <c r="BX459" s="526"/>
      <c r="BY459" s="526"/>
      <c r="BZ459" s="526"/>
      <c r="CA459" s="526"/>
      <c r="CB459" s="526"/>
      <c r="CC459" s="526"/>
      <c r="CD459" s="526"/>
      <c r="CE459" s="526"/>
      <c r="CF459" s="526"/>
      <c r="CG459" s="526"/>
      <c r="CH459" s="526"/>
      <c r="CI459" s="526"/>
      <c r="CJ459" s="526"/>
      <c r="CK459" s="526"/>
      <c r="CL459" s="526"/>
      <c r="CM459" s="526"/>
      <c r="CN459" s="526"/>
      <c r="CO459" s="526"/>
      <c r="CP459" s="15"/>
      <c r="CQ459" s="15"/>
      <c r="CR459" s="15"/>
      <c r="CS459" s="15"/>
      <c r="CT459" s="88"/>
      <c r="CU459" s="88"/>
      <c r="CV459" s="88"/>
      <c r="CW459" s="15"/>
      <c r="CX459" s="15"/>
      <c r="CY459" s="88"/>
      <c r="CZ459" s="88"/>
      <c r="DA459" s="88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  <c r="DV459" s="15"/>
      <c r="DW459" s="15"/>
      <c r="DX459" s="15"/>
      <c r="DY459" s="15"/>
      <c r="DZ459" s="15"/>
      <c r="EA459" s="15"/>
      <c r="EB459" s="15"/>
      <c r="EC459" s="15"/>
      <c r="ED459" s="15"/>
      <c r="EE459" s="15"/>
      <c r="EF459" s="15"/>
      <c r="EG459" s="15"/>
      <c r="EH459" s="15"/>
      <c r="EI459" s="15"/>
      <c r="EJ459" s="15"/>
      <c r="EK459" s="15"/>
      <c r="EL459" s="15"/>
      <c r="EM459" s="15"/>
      <c r="EN459" s="15"/>
      <c r="EO459" s="15"/>
      <c r="EP459" s="88"/>
      <c r="EQ459" s="88"/>
      <c r="ER459" s="88"/>
      <c r="ES459" s="88"/>
      <c r="ET459" s="88"/>
      <c r="EU459" s="88"/>
      <c r="EV459" s="88"/>
      <c r="EW459" s="88"/>
      <c r="EX459" s="88"/>
      <c r="EY459" s="88"/>
      <c r="EZ459" s="88"/>
      <c r="FA459" s="88"/>
      <c r="FB459" s="15"/>
      <c r="FC459" s="15"/>
      <c r="FD459" s="15"/>
      <c r="FE459" s="15"/>
      <c r="FF459" s="15"/>
      <c r="FG459" s="15"/>
      <c r="FH459" s="15"/>
      <c r="FI459" s="15"/>
      <c r="FJ459" s="15"/>
    </row>
    <row r="460" spans="2:166" ht="15" customHeight="1" x14ac:dyDescent="0.25">
      <c r="B460" s="88"/>
      <c r="C460" s="88"/>
      <c r="D460" s="115"/>
      <c r="E460" s="115"/>
      <c r="F460" s="115"/>
      <c r="G460" s="115"/>
      <c r="H460" s="115"/>
      <c r="I460" s="523"/>
      <c r="J460" s="523"/>
      <c r="K460" s="115"/>
      <c r="L460" s="524"/>
      <c r="M460" s="524"/>
      <c r="N460" s="524"/>
      <c r="O460" s="524"/>
      <c r="P460" s="524"/>
      <c r="Q460" s="524"/>
      <c r="R460" s="524"/>
      <c r="S460" s="525"/>
      <c r="T460" s="526"/>
      <c r="U460" s="115"/>
      <c r="V460" s="526"/>
      <c r="W460" s="115"/>
      <c r="X460" s="115"/>
      <c r="Y460" s="115"/>
      <c r="Z460" s="527"/>
      <c r="AA460" s="527"/>
      <c r="AB460" s="15"/>
      <c r="AC460" s="88"/>
      <c r="AD460" s="115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115"/>
      <c r="AP460" s="115"/>
      <c r="AQ460" s="115"/>
      <c r="AR460" s="115"/>
      <c r="AS460" s="115"/>
      <c r="AT460" s="115"/>
      <c r="AU460" s="115"/>
      <c r="AV460" s="115"/>
      <c r="AW460" s="115"/>
      <c r="AX460" s="115"/>
      <c r="AY460" s="115"/>
      <c r="AZ460" s="115"/>
      <c r="BA460" s="115"/>
      <c r="BB460" s="115"/>
      <c r="BC460" s="115"/>
      <c r="BD460" s="115"/>
      <c r="BE460" s="115"/>
      <c r="BF460" s="115"/>
      <c r="BG460" s="115"/>
      <c r="BH460" s="115"/>
      <c r="BI460" s="115"/>
      <c r="BJ460" s="115"/>
      <c r="BK460" s="526"/>
      <c r="BL460" s="526"/>
      <c r="BM460" s="526"/>
      <c r="BN460" s="526"/>
      <c r="BO460" s="526"/>
      <c r="BP460" s="526"/>
      <c r="BQ460" s="526"/>
      <c r="BR460" s="526"/>
      <c r="BS460" s="526"/>
      <c r="BT460" s="526"/>
      <c r="BU460" s="526"/>
      <c r="BV460" s="526"/>
      <c r="BW460" s="526"/>
      <c r="BX460" s="526"/>
      <c r="BY460" s="526"/>
      <c r="BZ460" s="526"/>
      <c r="CA460" s="526"/>
      <c r="CB460" s="526"/>
      <c r="CC460" s="526"/>
      <c r="CD460" s="526"/>
      <c r="CE460" s="526"/>
      <c r="CF460" s="526"/>
      <c r="CG460" s="526"/>
      <c r="CH460" s="526"/>
      <c r="CI460" s="526"/>
      <c r="CJ460" s="526"/>
      <c r="CK460" s="526"/>
      <c r="CL460" s="526"/>
      <c r="CM460" s="526"/>
      <c r="CN460" s="526"/>
      <c r="CO460" s="526"/>
      <c r="CP460" s="15"/>
      <c r="CQ460" s="15"/>
      <c r="CR460" s="15"/>
      <c r="CS460" s="15"/>
      <c r="CT460" s="88"/>
      <c r="CU460" s="88"/>
      <c r="CV460" s="88"/>
      <c r="CW460" s="15"/>
      <c r="CX460" s="15"/>
      <c r="CY460" s="88"/>
      <c r="CZ460" s="88"/>
      <c r="DA460" s="88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88"/>
      <c r="EQ460" s="88"/>
      <c r="ER460" s="88"/>
      <c r="ES460" s="88"/>
      <c r="ET460" s="88"/>
      <c r="EU460" s="88"/>
      <c r="EV460" s="88"/>
      <c r="EW460" s="88"/>
      <c r="EX460" s="88"/>
      <c r="EY460" s="88"/>
      <c r="EZ460" s="88"/>
      <c r="FA460" s="88"/>
      <c r="FB460" s="15"/>
      <c r="FC460" s="15"/>
      <c r="FD460" s="15"/>
      <c r="FE460" s="15"/>
      <c r="FF460" s="15"/>
      <c r="FG460" s="15"/>
      <c r="FH460" s="15"/>
      <c r="FI460" s="15"/>
      <c r="FJ460" s="15"/>
    </row>
    <row r="461" spans="2:166" ht="15" customHeight="1" x14ac:dyDescent="0.25">
      <c r="B461" s="88"/>
      <c r="C461" s="88"/>
      <c r="D461" s="115"/>
      <c r="E461" s="115"/>
      <c r="F461" s="115"/>
      <c r="G461" s="115"/>
      <c r="H461" s="115"/>
      <c r="I461" s="523"/>
      <c r="J461" s="523"/>
      <c r="K461" s="115"/>
      <c r="L461" s="524"/>
      <c r="M461" s="524"/>
      <c r="N461" s="524"/>
      <c r="O461" s="524"/>
      <c r="P461" s="524"/>
      <c r="Q461" s="524"/>
      <c r="R461" s="524"/>
      <c r="S461" s="525"/>
      <c r="T461" s="526"/>
      <c r="U461" s="115"/>
      <c r="V461" s="526"/>
      <c r="W461" s="115"/>
      <c r="X461" s="115"/>
      <c r="Y461" s="115"/>
      <c r="Z461" s="527"/>
      <c r="AA461" s="527"/>
      <c r="AB461" s="15"/>
      <c r="AC461" s="88"/>
      <c r="AD461" s="115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115"/>
      <c r="AP461" s="115"/>
      <c r="AQ461" s="115"/>
      <c r="AR461" s="115"/>
      <c r="AS461" s="115"/>
      <c r="AT461" s="115"/>
      <c r="AU461" s="115"/>
      <c r="AV461" s="115"/>
      <c r="AW461" s="115"/>
      <c r="AX461" s="115"/>
      <c r="AY461" s="115"/>
      <c r="AZ461" s="115"/>
      <c r="BA461" s="115"/>
      <c r="BB461" s="115"/>
      <c r="BC461" s="115"/>
      <c r="BD461" s="115"/>
      <c r="BE461" s="115"/>
      <c r="BF461" s="115"/>
      <c r="BG461" s="115"/>
      <c r="BH461" s="115"/>
      <c r="BI461" s="115"/>
      <c r="BJ461" s="115"/>
      <c r="BK461" s="526"/>
      <c r="BL461" s="526"/>
      <c r="BM461" s="526"/>
      <c r="BN461" s="526"/>
      <c r="BO461" s="526"/>
      <c r="BP461" s="526"/>
      <c r="BQ461" s="526"/>
      <c r="BR461" s="526"/>
      <c r="BS461" s="526"/>
      <c r="BT461" s="526"/>
      <c r="BU461" s="526"/>
      <c r="BV461" s="526"/>
      <c r="BW461" s="526"/>
      <c r="BX461" s="526"/>
      <c r="BY461" s="526"/>
      <c r="BZ461" s="526"/>
      <c r="CA461" s="526"/>
      <c r="CB461" s="526"/>
      <c r="CC461" s="526"/>
      <c r="CD461" s="526"/>
      <c r="CE461" s="526"/>
      <c r="CF461" s="526"/>
      <c r="CG461" s="526"/>
      <c r="CH461" s="526"/>
      <c r="CI461" s="526"/>
      <c r="CJ461" s="526"/>
      <c r="CK461" s="526"/>
      <c r="CL461" s="526"/>
      <c r="CM461" s="526"/>
      <c r="CN461" s="526"/>
      <c r="CO461" s="526"/>
      <c r="CP461" s="15"/>
      <c r="CQ461" s="15"/>
      <c r="CR461" s="15"/>
      <c r="CS461" s="15"/>
      <c r="CT461" s="88"/>
      <c r="CU461" s="88"/>
      <c r="CV461" s="88"/>
      <c r="CW461" s="15"/>
      <c r="CX461" s="15"/>
      <c r="CY461" s="88"/>
      <c r="CZ461" s="88"/>
      <c r="DA461" s="88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88"/>
      <c r="EQ461" s="88"/>
      <c r="ER461" s="88"/>
      <c r="ES461" s="88"/>
      <c r="ET461" s="88"/>
      <c r="EU461" s="88"/>
      <c r="EV461" s="88"/>
      <c r="EW461" s="88"/>
      <c r="EX461" s="88"/>
      <c r="EY461" s="88"/>
      <c r="EZ461" s="88"/>
      <c r="FA461" s="88"/>
      <c r="FB461" s="15"/>
      <c r="FC461" s="15"/>
      <c r="FD461" s="15"/>
      <c r="FE461" s="15"/>
      <c r="FF461" s="15"/>
      <c r="FG461" s="15"/>
      <c r="FH461" s="15"/>
      <c r="FI461" s="15"/>
      <c r="FJ461" s="15"/>
    </row>
    <row r="462" spans="2:166" ht="15" customHeight="1" x14ac:dyDescent="0.25">
      <c r="B462" s="88"/>
      <c r="C462" s="88"/>
      <c r="D462" s="115"/>
      <c r="E462" s="115"/>
      <c r="F462" s="115"/>
      <c r="G462" s="115"/>
      <c r="H462" s="115"/>
      <c r="I462" s="523"/>
      <c r="J462" s="523"/>
      <c r="K462" s="115"/>
      <c r="L462" s="524"/>
      <c r="M462" s="524"/>
      <c r="N462" s="524"/>
      <c r="O462" s="524"/>
      <c r="P462" s="524"/>
      <c r="Q462" s="524"/>
      <c r="R462" s="524"/>
      <c r="S462" s="525"/>
      <c r="T462" s="526"/>
      <c r="U462" s="115"/>
      <c r="V462" s="526"/>
      <c r="W462" s="115"/>
      <c r="X462" s="115"/>
      <c r="Y462" s="115"/>
      <c r="Z462" s="527"/>
      <c r="AA462" s="527"/>
      <c r="AB462" s="15"/>
      <c r="AC462" s="88"/>
      <c r="AD462" s="115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115"/>
      <c r="AP462" s="115"/>
      <c r="AQ462" s="115"/>
      <c r="AR462" s="115"/>
      <c r="AS462" s="115"/>
      <c r="AT462" s="115"/>
      <c r="AU462" s="115"/>
      <c r="AV462" s="115"/>
      <c r="AW462" s="115"/>
      <c r="AX462" s="115"/>
      <c r="AY462" s="115"/>
      <c r="AZ462" s="115"/>
      <c r="BA462" s="115"/>
      <c r="BB462" s="115"/>
      <c r="BC462" s="115"/>
      <c r="BD462" s="115"/>
      <c r="BE462" s="115"/>
      <c r="BF462" s="115"/>
      <c r="BG462" s="115"/>
      <c r="BH462" s="115"/>
      <c r="BI462" s="115"/>
      <c r="BJ462" s="115"/>
      <c r="BK462" s="526"/>
      <c r="BL462" s="526"/>
      <c r="BM462" s="526"/>
      <c r="BN462" s="526"/>
      <c r="BO462" s="526"/>
      <c r="BP462" s="526"/>
      <c r="BQ462" s="526"/>
      <c r="BR462" s="526"/>
      <c r="BS462" s="526"/>
      <c r="BT462" s="526"/>
      <c r="BU462" s="526"/>
      <c r="BV462" s="526"/>
      <c r="BW462" s="526"/>
      <c r="BX462" s="526"/>
      <c r="BY462" s="526"/>
      <c r="BZ462" s="526"/>
      <c r="CA462" s="526"/>
      <c r="CB462" s="526"/>
      <c r="CC462" s="526"/>
      <c r="CD462" s="526"/>
      <c r="CE462" s="526"/>
      <c r="CF462" s="526"/>
      <c r="CG462" s="526"/>
      <c r="CH462" s="526"/>
      <c r="CI462" s="526"/>
      <c r="CJ462" s="526"/>
      <c r="CK462" s="526"/>
      <c r="CL462" s="526"/>
      <c r="CM462" s="526"/>
      <c r="CN462" s="526"/>
      <c r="CO462" s="526"/>
      <c r="CP462" s="15"/>
      <c r="CQ462" s="15"/>
      <c r="CR462" s="15"/>
      <c r="CS462" s="15"/>
      <c r="CT462" s="88"/>
      <c r="CU462" s="88"/>
      <c r="CV462" s="88"/>
      <c r="CW462" s="15"/>
      <c r="CX462" s="15"/>
      <c r="CY462" s="88"/>
      <c r="CZ462" s="88"/>
      <c r="DA462" s="88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  <c r="DV462" s="15"/>
      <c r="DW462" s="15"/>
      <c r="DX462" s="15"/>
      <c r="DY462" s="15"/>
      <c r="DZ462" s="15"/>
      <c r="EA462" s="15"/>
      <c r="EB462" s="15"/>
      <c r="EC462" s="15"/>
      <c r="ED462" s="15"/>
      <c r="EE462" s="15"/>
      <c r="EF462" s="15"/>
      <c r="EG462" s="15"/>
      <c r="EH462" s="15"/>
      <c r="EI462" s="15"/>
      <c r="EJ462" s="15"/>
      <c r="EK462" s="15"/>
      <c r="EL462" s="15"/>
      <c r="EM462" s="15"/>
      <c r="EN462" s="15"/>
      <c r="EO462" s="15"/>
      <c r="EP462" s="88"/>
      <c r="EQ462" s="88"/>
      <c r="ER462" s="88"/>
      <c r="ES462" s="88"/>
      <c r="ET462" s="88"/>
      <c r="EU462" s="88"/>
      <c r="EV462" s="88"/>
      <c r="EW462" s="88"/>
      <c r="EX462" s="88"/>
      <c r="EY462" s="88"/>
      <c r="EZ462" s="88"/>
      <c r="FA462" s="88"/>
      <c r="FB462" s="15"/>
      <c r="FC462" s="15"/>
      <c r="FD462" s="15"/>
      <c r="FE462" s="15"/>
      <c r="FF462" s="15"/>
      <c r="FG462" s="15"/>
      <c r="FH462" s="15"/>
      <c r="FI462" s="15"/>
      <c r="FJ462" s="15"/>
    </row>
    <row r="463" spans="2:166" ht="15" customHeight="1" x14ac:dyDescent="0.25">
      <c r="B463" s="88"/>
      <c r="C463" s="88"/>
      <c r="D463" s="115"/>
      <c r="E463" s="115"/>
      <c r="F463" s="115"/>
      <c r="G463" s="115"/>
      <c r="H463" s="115"/>
      <c r="I463" s="523"/>
      <c r="J463" s="523"/>
      <c r="K463" s="115"/>
      <c r="L463" s="524"/>
      <c r="M463" s="524"/>
      <c r="N463" s="524"/>
      <c r="O463" s="524"/>
      <c r="P463" s="524"/>
      <c r="Q463" s="524"/>
      <c r="R463" s="524"/>
      <c r="S463" s="525"/>
      <c r="T463" s="526"/>
      <c r="U463" s="115"/>
      <c r="V463" s="526"/>
      <c r="W463" s="115"/>
      <c r="X463" s="115"/>
      <c r="Y463" s="115"/>
      <c r="Z463" s="527"/>
      <c r="AA463" s="527"/>
      <c r="AB463" s="15"/>
      <c r="AC463" s="88"/>
      <c r="AD463" s="115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115"/>
      <c r="AP463" s="115"/>
      <c r="AQ463" s="115"/>
      <c r="AR463" s="115"/>
      <c r="AS463" s="115"/>
      <c r="AT463" s="115"/>
      <c r="AU463" s="115"/>
      <c r="AV463" s="115"/>
      <c r="AW463" s="115"/>
      <c r="AX463" s="115"/>
      <c r="AY463" s="115"/>
      <c r="AZ463" s="115"/>
      <c r="BA463" s="115"/>
      <c r="BB463" s="115"/>
      <c r="BC463" s="115"/>
      <c r="BD463" s="115"/>
      <c r="BE463" s="115"/>
      <c r="BF463" s="115"/>
      <c r="BG463" s="115"/>
      <c r="BH463" s="115"/>
      <c r="BI463" s="115"/>
      <c r="BJ463" s="115"/>
      <c r="BK463" s="526"/>
      <c r="BL463" s="526"/>
      <c r="BM463" s="526"/>
      <c r="BN463" s="526"/>
      <c r="BO463" s="526"/>
      <c r="BP463" s="526"/>
      <c r="BQ463" s="526"/>
      <c r="BR463" s="526"/>
      <c r="BS463" s="526"/>
      <c r="BT463" s="526"/>
      <c r="BU463" s="526"/>
      <c r="BV463" s="526"/>
      <c r="BW463" s="526"/>
      <c r="BX463" s="526"/>
      <c r="BY463" s="526"/>
      <c r="BZ463" s="526"/>
      <c r="CA463" s="526"/>
      <c r="CB463" s="526"/>
      <c r="CC463" s="526"/>
      <c r="CD463" s="526"/>
      <c r="CE463" s="526"/>
      <c r="CF463" s="526"/>
      <c r="CG463" s="526"/>
      <c r="CH463" s="526"/>
      <c r="CI463" s="526"/>
      <c r="CJ463" s="526"/>
      <c r="CK463" s="526"/>
      <c r="CL463" s="526"/>
      <c r="CM463" s="526"/>
      <c r="CN463" s="526"/>
      <c r="CO463" s="526"/>
      <c r="CP463" s="15"/>
      <c r="CQ463" s="15"/>
      <c r="CR463" s="15"/>
      <c r="CS463" s="15"/>
      <c r="CT463" s="88"/>
      <c r="CU463" s="88"/>
      <c r="CV463" s="88"/>
      <c r="CW463" s="15"/>
      <c r="CX463" s="15"/>
      <c r="CY463" s="88"/>
      <c r="CZ463" s="88"/>
      <c r="DA463" s="88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  <c r="DV463" s="15"/>
      <c r="DW463" s="15"/>
      <c r="DX463" s="15"/>
      <c r="DY463" s="15"/>
      <c r="DZ463" s="15"/>
      <c r="EA463" s="15"/>
      <c r="EB463" s="15"/>
      <c r="EC463" s="15"/>
      <c r="ED463" s="15"/>
      <c r="EE463" s="15"/>
      <c r="EF463" s="15"/>
      <c r="EG463" s="15"/>
      <c r="EH463" s="15"/>
      <c r="EI463" s="15"/>
      <c r="EJ463" s="15"/>
      <c r="EK463" s="15"/>
      <c r="EL463" s="15"/>
      <c r="EM463" s="15"/>
      <c r="EN463" s="15"/>
      <c r="EO463" s="15"/>
      <c r="EP463" s="88"/>
      <c r="EQ463" s="88"/>
      <c r="ER463" s="88"/>
      <c r="ES463" s="88"/>
      <c r="ET463" s="88"/>
      <c r="EU463" s="88"/>
      <c r="EV463" s="88"/>
      <c r="EW463" s="88"/>
      <c r="EX463" s="88"/>
      <c r="EY463" s="88"/>
      <c r="EZ463" s="88"/>
      <c r="FA463" s="88"/>
      <c r="FB463" s="15"/>
      <c r="FC463" s="15"/>
      <c r="FD463" s="15"/>
      <c r="FE463" s="15"/>
      <c r="FF463" s="15"/>
      <c r="FG463" s="15"/>
      <c r="FH463" s="15"/>
      <c r="FI463" s="15"/>
      <c r="FJ463" s="15"/>
    </row>
    <row r="464" spans="2:166" ht="15" customHeight="1" x14ac:dyDescent="0.25">
      <c r="B464" s="88"/>
      <c r="C464" s="88"/>
      <c r="D464" s="115"/>
      <c r="E464" s="115"/>
      <c r="F464" s="115"/>
      <c r="G464" s="115"/>
      <c r="H464" s="115"/>
      <c r="I464" s="523"/>
      <c r="J464" s="523"/>
      <c r="K464" s="115"/>
      <c r="L464" s="524"/>
      <c r="M464" s="524"/>
      <c r="N464" s="524"/>
      <c r="O464" s="524"/>
      <c r="P464" s="524"/>
      <c r="Q464" s="524"/>
      <c r="R464" s="524"/>
      <c r="S464" s="525"/>
      <c r="T464" s="526"/>
      <c r="U464" s="115"/>
      <c r="V464" s="526"/>
      <c r="W464" s="115"/>
      <c r="X464" s="115"/>
      <c r="Y464" s="115"/>
      <c r="Z464" s="527"/>
      <c r="AA464" s="527"/>
      <c r="AB464" s="15"/>
      <c r="AC464" s="88"/>
      <c r="AD464" s="115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115"/>
      <c r="AP464" s="115"/>
      <c r="AQ464" s="115"/>
      <c r="AR464" s="115"/>
      <c r="AS464" s="115"/>
      <c r="AT464" s="115"/>
      <c r="AU464" s="115"/>
      <c r="AV464" s="115"/>
      <c r="AW464" s="115"/>
      <c r="AX464" s="115"/>
      <c r="AY464" s="115"/>
      <c r="AZ464" s="115"/>
      <c r="BA464" s="115"/>
      <c r="BB464" s="115"/>
      <c r="BC464" s="115"/>
      <c r="BD464" s="115"/>
      <c r="BE464" s="115"/>
      <c r="BF464" s="115"/>
      <c r="BG464" s="115"/>
      <c r="BH464" s="115"/>
      <c r="BI464" s="115"/>
      <c r="BJ464" s="115"/>
      <c r="BK464" s="526"/>
      <c r="BL464" s="526"/>
      <c r="BM464" s="526"/>
      <c r="BN464" s="526"/>
      <c r="BO464" s="526"/>
      <c r="BP464" s="526"/>
      <c r="BQ464" s="526"/>
      <c r="BR464" s="526"/>
      <c r="BS464" s="526"/>
      <c r="BT464" s="526"/>
      <c r="BU464" s="526"/>
      <c r="BV464" s="526"/>
      <c r="BW464" s="526"/>
      <c r="BX464" s="526"/>
      <c r="BY464" s="526"/>
      <c r="BZ464" s="526"/>
      <c r="CA464" s="526"/>
      <c r="CB464" s="526"/>
      <c r="CC464" s="526"/>
      <c r="CD464" s="526"/>
      <c r="CE464" s="526"/>
      <c r="CF464" s="526"/>
      <c r="CG464" s="526"/>
      <c r="CH464" s="526"/>
      <c r="CI464" s="526"/>
      <c r="CJ464" s="526"/>
      <c r="CK464" s="526"/>
      <c r="CL464" s="526"/>
      <c r="CM464" s="526"/>
      <c r="CN464" s="526"/>
      <c r="CO464" s="526"/>
      <c r="CP464" s="15"/>
      <c r="CQ464" s="15"/>
      <c r="CR464" s="15"/>
      <c r="CS464" s="15"/>
      <c r="CT464" s="88"/>
      <c r="CU464" s="88"/>
      <c r="CV464" s="88"/>
      <c r="CW464" s="15"/>
      <c r="CX464" s="15"/>
      <c r="CY464" s="88"/>
      <c r="CZ464" s="88"/>
      <c r="DA464" s="88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88"/>
      <c r="EQ464" s="88"/>
      <c r="ER464" s="88"/>
      <c r="ES464" s="88"/>
      <c r="ET464" s="88"/>
      <c r="EU464" s="88"/>
      <c r="EV464" s="88"/>
      <c r="EW464" s="88"/>
      <c r="EX464" s="88"/>
      <c r="EY464" s="88"/>
      <c r="EZ464" s="88"/>
      <c r="FA464" s="88"/>
      <c r="FB464" s="15"/>
      <c r="FC464" s="15"/>
      <c r="FD464" s="15"/>
      <c r="FE464" s="15"/>
      <c r="FF464" s="15"/>
      <c r="FG464" s="15"/>
      <c r="FH464" s="15"/>
      <c r="FI464" s="15"/>
      <c r="FJ464" s="15"/>
    </row>
    <row r="465" spans="2:166" ht="15" customHeight="1" x14ac:dyDescent="0.25">
      <c r="B465" s="88"/>
      <c r="C465" s="88"/>
      <c r="D465" s="115"/>
      <c r="E465" s="115"/>
      <c r="F465" s="115"/>
      <c r="G465" s="115"/>
      <c r="H465" s="115"/>
      <c r="I465" s="523"/>
      <c r="J465" s="523"/>
      <c r="K465" s="115"/>
      <c r="L465" s="524"/>
      <c r="M465" s="524"/>
      <c r="N465" s="524"/>
      <c r="O465" s="524"/>
      <c r="P465" s="524"/>
      <c r="Q465" s="524"/>
      <c r="R465" s="524"/>
      <c r="S465" s="525"/>
      <c r="T465" s="526"/>
      <c r="U465" s="115"/>
      <c r="V465" s="526"/>
      <c r="W465" s="115"/>
      <c r="X465" s="115"/>
      <c r="Y465" s="115"/>
      <c r="Z465" s="527"/>
      <c r="AA465" s="527"/>
      <c r="AB465" s="15"/>
      <c r="AC465" s="88"/>
      <c r="AD465" s="115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115"/>
      <c r="AP465" s="115"/>
      <c r="AQ465" s="115"/>
      <c r="AR465" s="115"/>
      <c r="AS465" s="115"/>
      <c r="AT465" s="115"/>
      <c r="AU465" s="115"/>
      <c r="AV465" s="115"/>
      <c r="AW465" s="115"/>
      <c r="AX465" s="115"/>
      <c r="AY465" s="115"/>
      <c r="AZ465" s="115"/>
      <c r="BA465" s="115"/>
      <c r="BB465" s="115"/>
      <c r="BC465" s="115"/>
      <c r="BD465" s="115"/>
      <c r="BE465" s="115"/>
      <c r="BF465" s="115"/>
      <c r="BG465" s="115"/>
      <c r="BH465" s="115"/>
      <c r="BI465" s="115"/>
      <c r="BJ465" s="115"/>
      <c r="BK465" s="526"/>
      <c r="BL465" s="526"/>
      <c r="BM465" s="526"/>
      <c r="BN465" s="526"/>
      <c r="BO465" s="526"/>
      <c r="BP465" s="526"/>
      <c r="BQ465" s="526"/>
      <c r="BR465" s="526"/>
      <c r="BS465" s="526"/>
      <c r="BT465" s="526"/>
      <c r="BU465" s="526"/>
      <c r="BV465" s="526"/>
      <c r="BW465" s="526"/>
      <c r="BX465" s="526"/>
      <c r="BY465" s="526"/>
      <c r="BZ465" s="526"/>
      <c r="CA465" s="526"/>
      <c r="CB465" s="526"/>
      <c r="CC465" s="526"/>
      <c r="CD465" s="526"/>
      <c r="CE465" s="526"/>
      <c r="CF465" s="526"/>
      <c r="CG465" s="526"/>
      <c r="CH465" s="526"/>
      <c r="CI465" s="526"/>
      <c r="CJ465" s="526"/>
      <c r="CK465" s="526"/>
      <c r="CL465" s="526"/>
      <c r="CM465" s="526"/>
      <c r="CN465" s="526"/>
      <c r="CO465" s="526"/>
      <c r="CP465" s="15"/>
      <c r="CQ465" s="15"/>
      <c r="CR465" s="15"/>
      <c r="CS465" s="15"/>
      <c r="CT465" s="88"/>
      <c r="CU465" s="88"/>
      <c r="CV465" s="88"/>
      <c r="CW465" s="15"/>
      <c r="CX465" s="15"/>
      <c r="CY465" s="88"/>
      <c r="CZ465" s="88"/>
      <c r="DA465" s="88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88"/>
      <c r="EQ465" s="88"/>
      <c r="ER465" s="88"/>
      <c r="ES465" s="88"/>
      <c r="ET465" s="88"/>
      <c r="EU465" s="88"/>
      <c r="EV465" s="88"/>
      <c r="EW465" s="88"/>
      <c r="EX465" s="88"/>
      <c r="EY465" s="88"/>
      <c r="EZ465" s="88"/>
      <c r="FA465" s="88"/>
      <c r="FB465" s="15"/>
      <c r="FC465" s="15"/>
      <c r="FD465" s="15"/>
      <c r="FE465" s="15"/>
      <c r="FF465" s="15"/>
      <c r="FG465" s="15"/>
      <c r="FH465" s="15"/>
      <c r="FI465" s="15"/>
      <c r="FJ465" s="15"/>
    </row>
    <row r="466" spans="2:166" ht="15" customHeight="1" x14ac:dyDescent="0.25">
      <c r="B466" s="88"/>
      <c r="C466" s="88"/>
      <c r="D466" s="115"/>
      <c r="E466" s="115"/>
      <c r="F466" s="115"/>
      <c r="G466" s="115"/>
      <c r="H466" s="115"/>
      <c r="I466" s="523"/>
      <c r="J466" s="523"/>
      <c r="K466" s="115"/>
      <c r="L466" s="524"/>
      <c r="M466" s="524"/>
      <c r="N466" s="524"/>
      <c r="O466" s="524"/>
      <c r="P466" s="524"/>
      <c r="Q466" s="524"/>
      <c r="R466" s="524"/>
      <c r="S466" s="525"/>
      <c r="T466" s="526"/>
      <c r="U466" s="115"/>
      <c r="V466" s="526"/>
      <c r="W466" s="115"/>
      <c r="X466" s="115"/>
      <c r="Y466" s="115"/>
      <c r="Z466" s="527"/>
      <c r="AA466" s="527"/>
      <c r="AB466" s="15"/>
      <c r="AC466" s="88"/>
      <c r="AD466" s="115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115"/>
      <c r="AP466" s="115"/>
      <c r="AQ466" s="115"/>
      <c r="AR466" s="115"/>
      <c r="AS466" s="115"/>
      <c r="AT466" s="115"/>
      <c r="AU466" s="115"/>
      <c r="AV466" s="115"/>
      <c r="AW466" s="115"/>
      <c r="AX466" s="115"/>
      <c r="AY466" s="115"/>
      <c r="AZ466" s="115"/>
      <c r="BA466" s="115"/>
      <c r="BB466" s="115"/>
      <c r="BC466" s="115"/>
      <c r="BD466" s="115"/>
      <c r="BE466" s="115"/>
      <c r="BF466" s="115"/>
      <c r="BG466" s="115"/>
      <c r="BH466" s="115"/>
      <c r="BI466" s="115"/>
      <c r="BJ466" s="115"/>
      <c r="BK466" s="526"/>
      <c r="BL466" s="526"/>
      <c r="BM466" s="526"/>
      <c r="BN466" s="526"/>
      <c r="BO466" s="526"/>
      <c r="BP466" s="526"/>
      <c r="BQ466" s="526"/>
      <c r="BR466" s="526"/>
      <c r="BS466" s="526"/>
      <c r="BT466" s="526"/>
      <c r="BU466" s="526"/>
      <c r="BV466" s="526"/>
      <c r="BW466" s="526"/>
      <c r="BX466" s="526"/>
      <c r="BY466" s="526"/>
      <c r="BZ466" s="526"/>
      <c r="CA466" s="526"/>
      <c r="CB466" s="526"/>
      <c r="CC466" s="526"/>
      <c r="CD466" s="526"/>
      <c r="CE466" s="526"/>
      <c r="CF466" s="526"/>
      <c r="CG466" s="526"/>
      <c r="CH466" s="526"/>
      <c r="CI466" s="526"/>
      <c r="CJ466" s="526"/>
      <c r="CK466" s="526"/>
      <c r="CL466" s="526"/>
      <c r="CM466" s="526"/>
      <c r="CN466" s="526"/>
      <c r="CO466" s="526"/>
      <c r="CP466" s="15"/>
      <c r="CQ466" s="15"/>
      <c r="CR466" s="15"/>
      <c r="CS466" s="15"/>
      <c r="CT466" s="88"/>
      <c r="CU466" s="88"/>
      <c r="CV466" s="88"/>
      <c r="CW466" s="15"/>
      <c r="CX466" s="15"/>
      <c r="CY466" s="88"/>
      <c r="CZ466" s="88"/>
      <c r="DA466" s="88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88"/>
      <c r="EQ466" s="88"/>
      <c r="ER466" s="88"/>
      <c r="ES466" s="88"/>
      <c r="ET466" s="88"/>
      <c r="EU466" s="88"/>
      <c r="EV466" s="88"/>
      <c r="EW466" s="88"/>
      <c r="EX466" s="88"/>
      <c r="EY466" s="88"/>
      <c r="EZ466" s="88"/>
      <c r="FA466" s="88"/>
      <c r="FB466" s="15"/>
      <c r="FC466" s="15"/>
      <c r="FD466" s="15"/>
      <c r="FE466" s="15"/>
      <c r="FF466" s="15"/>
      <c r="FG466" s="15"/>
      <c r="FH466" s="15"/>
      <c r="FI466" s="15"/>
      <c r="FJ466" s="15"/>
    </row>
    <row r="467" spans="2:166" ht="15" customHeight="1" x14ac:dyDescent="0.25">
      <c r="B467" s="88"/>
      <c r="C467" s="88"/>
      <c r="D467" s="115"/>
      <c r="E467" s="115"/>
      <c r="F467" s="115"/>
      <c r="G467" s="115"/>
      <c r="H467" s="115"/>
      <c r="I467" s="523"/>
      <c r="J467" s="523"/>
      <c r="K467" s="115"/>
      <c r="L467" s="524"/>
      <c r="M467" s="524"/>
      <c r="N467" s="524"/>
      <c r="O467" s="524"/>
      <c r="P467" s="524"/>
      <c r="Q467" s="524"/>
      <c r="R467" s="524"/>
      <c r="S467" s="525"/>
      <c r="T467" s="526"/>
      <c r="U467" s="115"/>
      <c r="V467" s="526"/>
      <c r="W467" s="115"/>
      <c r="X467" s="115"/>
      <c r="Y467" s="115"/>
      <c r="Z467" s="527"/>
      <c r="AA467" s="527"/>
      <c r="AB467" s="15"/>
      <c r="AC467" s="88"/>
      <c r="AD467" s="115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115"/>
      <c r="AP467" s="115"/>
      <c r="AQ467" s="115"/>
      <c r="AR467" s="115"/>
      <c r="AS467" s="115"/>
      <c r="AT467" s="115"/>
      <c r="AU467" s="115"/>
      <c r="AV467" s="115"/>
      <c r="AW467" s="115"/>
      <c r="AX467" s="115"/>
      <c r="AY467" s="115"/>
      <c r="AZ467" s="115"/>
      <c r="BA467" s="115"/>
      <c r="BB467" s="115"/>
      <c r="BC467" s="115"/>
      <c r="BD467" s="115"/>
      <c r="BE467" s="115"/>
      <c r="BF467" s="115"/>
      <c r="BG467" s="115"/>
      <c r="BH467" s="115"/>
      <c r="BI467" s="115"/>
      <c r="BJ467" s="115"/>
      <c r="BK467" s="526"/>
      <c r="BL467" s="526"/>
      <c r="BM467" s="526"/>
      <c r="BN467" s="526"/>
      <c r="BO467" s="526"/>
      <c r="BP467" s="526"/>
      <c r="BQ467" s="526"/>
      <c r="BR467" s="526"/>
      <c r="BS467" s="526"/>
      <c r="BT467" s="526"/>
      <c r="BU467" s="526"/>
      <c r="BV467" s="526"/>
      <c r="BW467" s="526"/>
      <c r="BX467" s="526"/>
      <c r="BY467" s="526"/>
      <c r="BZ467" s="526"/>
      <c r="CA467" s="526"/>
      <c r="CB467" s="526"/>
      <c r="CC467" s="526"/>
      <c r="CD467" s="526"/>
      <c r="CE467" s="526"/>
      <c r="CF467" s="526"/>
      <c r="CG467" s="526"/>
      <c r="CH467" s="526"/>
      <c r="CI467" s="526"/>
      <c r="CJ467" s="526"/>
      <c r="CK467" s="526"/>
      <c r="CL467" s="526"/>
      <c r="CM467" s="526"/>
      <c r="CN467" s="526"/>
      <c r="CO467" s="526"/>
      <c r="CP467" s="15"/>
      <c r="CQ467" s="15"/>
      <c r="CR467" s="15"/>
      <c r="CS467" s="15"/>
      <c r="CT467" s="88"/>
      <c r="CU467" s="88"/>
      <c r="CV467" s="88"/>
      <c r="CW467" s="15"/>
      <c r="CX467" s="15"/>
      <c r="CY467" s="88"/>
      <c r="CZ467" s="88"/>
      <c r="DA467" s="88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88"/>
      <c r="EQ467" s="88"/>
      <c r="ER467" s="88"/>
      <c r="ES467" s="88"/>
      <c r="ET467" s="88"/>
      <c r="EU467" s="88"/>
      <c r="EV467" s="88"/>
      <c r="EW467" s="88"/>
      <c r="EX467" s="88"/>
      <c r="EY467" s="88"/>
      <c r="EZ467" s="88"/>
      <c r="FA467" s="88"/>
      <c r="FB467" s="15"/>
      <c r="FC467" s="15"/>
      <c r="FD467" s="15"/>
      <c r="FE467" s="15"/>
      <c r="FF467" s="15"/>
      <c r="FG467" s="15"/>
      <c r="FH467" s="15"/>
      <c r="FI467" s="15"/>
      <c r="FJ467" s="15"/>
    </row>
    <row r="468" spans="2:166" ht="15" customHeight="1" x14ac:dyDescent="0.25">
      <c r="B468" s="88"/>
      <c r="C468" s="88"/>
      <c r="D468" s="115"/>
      <c r="E468" s="115"/>
      <c r="F468" s="115"/>
      <c r="G468" s="115"/>
      <c r="H468" s="115"/>
      <c r="I468" s="523"/>
      <c r="J468" s="523"/>
      <c r="K468" s="115"/>
      <c r="L468" s="524"/>
      <c r="M468" s="524"/>
      <c r="N468" s="524"/>
      <c r="O468" s="524"/>
      <c r="P468" s="524"/>
      <c r="Q468" s="524"/>
      <c r="R468" s="524"/>
      <c r="S468" s="525"/>
      <c r="T468" s="526"/>
      <c r="U468" s="115"/>
      <c r="V468" s="526"/>
      <c r="W468" s="115"/>
      <c r="X468" s="115"/>
      <c r="Y468" s="115"/>
      <c r="Z468" s="527"/>
      <c r="AA468" s="527"/>
      <c r="AB468" s="15"/>
      <c r="AC468" s="88"/>
      <c r="AD468" s="115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115"/>
      <c r="AP468" s="115"/>
      <c r="AQ468" s="115"/>
      <c r="AR468" s="115"/>
      <c r="AS468" s="115"/>
      <c r="AT468" s="115"/>
      <c r="AU468" s="115"/>
      <c r="AV468" s="115"/>
      <c r="AW468" s="115"/>
      <c r="AX468" s="115"/>
      <c r="AY468" s="115"/>
      <c r="AZ468" s="115"/>
      <c r="BA468" s="115"/>
      <c r="BB468" s="115"/>
      <c r="BC468" s="115"/>
      <c r="BD468" s="115"/>
      <c r="BE468" s="115"/>
      <c r="BF468" s="115"/>
      <c r="BG468" s="115"/>
      <c r="BH468" s="115"/>
      <c r="BI468" s="115"/>
      <c r="BJ468" s="115"/>
      <c r="BK468" s="526"/>
      <c r="BL468" s="526"/>
      <c r="BM468" s="526"/>
      <c r="BN468" s="526"/>
      <c r="BO468" s="526"/>
      <c r="BP468" s="526"/>
      <c r="BQ468" s="526"/>
      <c r="BR468" s="526"/>
      <c r="BS468" s="526"/>
      <c r="BT468" s="526"/>
      <c r="BU468" s="526"/>
      <c r="BV468" s="526"/>
      <c r="BW468" s="526"/>
      <c r="BX468" s="526"/>
      <c r="BY468" s="526"/>
      <c r="BZ468" s="526"/>
      <c r="CA468" s="526"/>
      <c r="CB468" s="526"/>
      <c r="CC468" s="526"/>
      <c r="CD468" s="526"/>
      <c r="CE468" s="526"/>
      <c r="CF468" s="526"/>
      <c r="CG468" s="526"/>
      <c r="CH468" s="526"/>
      <c r="CI468" s="526"/>
      <c r="CJ468" s="526"/>
      <c r="CK468" s="526"/>
      <c r="CL468" s="526"/>
      <c r="CM468" s="526"/>
      <c r="CN468" s="526"/>
      <c r="CO468" s="526"/>
      <c r="CP468" s="15"/>
      <c r="CQ468" s="15"/>
      <c r="CR468" s="15"/>
      <c r="CS468" s="15"/>
      <c r="CT468" s="88"/>
      <c r="CU468" s="88"/>
      <c r="CV468" s="88"/>
      <c r="CW468" s="15"/>
      <c r="CX468" s="15"/>
      <c r="CY468" s="88"/>
      <c r="CZ468" s="88"/>
      <c r="DA468" s="88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  <c r="EH468" s="15"/>
      <c r="EI468" s="15"/>
      <c r="EJ468" s="15"/>
      <c r="EK468" s="15"/>
      <c r="EL468" s="15"/>
      <c r="EM468" s="15"/>
      <c r="EN468" s="15"/>
      <c r="EO468" s="15"/>
      <c r="EP468" s="88"/>
      <c r="EQ468" s="88"/>
      <c r="ER468" s="88"/>
      <c r="ES468" s="88"/>
      <c r="ET468" s="88"/>
      <c r="EU468" s="88"/>
      <c r="EV468" s="88"/>
      <c r="EW468" s="88"/>
      <c r="EX468" s="88"/>
      <c r="EY468" s="88"/>
      <c r="EZ468" s="88"/>
      <c r="FA468" s="88"/>
      <c r="FB468" s="15"/>
      <c r="FC468" s="15"/>
      <c r="FD468" s="15"/>
      <c r="FE468" s="15"/>
      <c r="FF468" s="15"/>
      <c r="FG468" s="15"/>
      <c r="FH468" s="15"/>
      <c r="FI468" s="15"/>
      <c r="FJ468" s="15"/>
    </row>
    <row r="469" spans="2:166" ht="15" customHeight="1" x14ac:dyDescent="0.25">
      <c r="B469" s="88"/>
      <c r="C469" s="88"/>
      <c r="D469" s="115"/>
      <c r="E469" s="115"/>
      <c r="F469" s="115"/>
      <c r="G469" s="115"/>
      <c r="H469" s="115"/>
      <c r="I469" s="523"/>
      <c r="J469" s="523"/>
      <c r="K469" s="115"/>
      <c r="L469" s="524"/>
      <c r="M469" s="524"/>
      <c r="N469" s="524"/>
      <c r="O469" s="524"/>
      <c r="P469" s="524"/>
      <c r="Q469" s="524"/>
      <c r="R469" s="524"/>
      <c r="S469" s="525"/>
      <c r="T469" s="526"/>
      <c r="U469" s="115"/>
      <c r="V469" s="526"/>
      <c r="W469" s="115"/>
      <c r="X469" s="115"/>
      <c r="Y469" s="115"/>
      <c r="Z469" s="527"/>
      <c r="AA469" s="527"/>
      <c r="AB469" s="15"/>
      <c r="AC469" s="88"/>
      <c r="AD469" s="115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115"/>
      <c r="AP469" s="115"/>
      <c r="AQ469" s="115"/>
      <c r="AR469" s="115"/>
      <c r="AS469" s="115"/>
      <c r="AT469" s="115"/>
      <c r="AU469" s="115"/>
      <c r="AV469" s="115"/>
      <c r="AW469" s="115"/>
      <c r="AX469" s="115"/>
      <c r="AY469" s="115"/>
      <c r="AZ469" s="115"/>
      <c r="BA469" s="115"/>
      <c r="BB469" s="115"/>
      <c r="BC469" s="115"/>
      <c r="BD469" s="115"/>
      <c r="BE469" s="115"/>
      <c r="BF469" s="115"/>
      <c r="BG469" s="115"/>
      <c r="BH469" s="115"/>
      <c r="BI469" s="115"/>
      <c r="BJ469" s="115"/>
      <c r="BK469" s="526"/>
      <c r="BL469" s="526"/>
      <c r="BM469" s="526"/>
      <c r="BN469" s="526"/>
      <c r="BO469" s="526"/>
      <c r="BP469" s="526"/>
      <c r="BQ469" s="526"/>
      <c r="BR469" s="526"/>
      <c r="BS469" s="526"/>
      <c r="BT469" s="526"/>
      <c r="BU469" s="526"/>
      <c r="BV469" s="526"/>
      <c r="BW469" s="526"/>
      <c r="BX469" s="526"/>
      <c r="BY469" s="526"/>
      <c r="BZ469" s="526"/>
      <c r="CA469" s="526"/>
      <c r="CB469" s="526"/>
      <c r="CC469" s="526"/>
      <c r="CD469" s="526"/>
      <c r="CE469" s="526"/>
      <c r="CF469" s="526"/>
      <c r="CG469" s="526"/>
      <c r="CH469" s="526"/>
      <c r="CI469" s="526"/>
      <c r="CJ469" s="526"/>
      <c r="CK469" s="526"/>
      <c r="CL469" s="526"/>
      <c r="CM469" s="526"/>
      <c r="CN469" s="526"/>
      <c r="CO469" s="526"/>
      <c r="CP469" s="15"/>
      <c r="CQ469" s="15"/>
      <c r="CR469" s="15"/>
      <c r="CS469" s="15"/>
      <c r="CT469" s="88"/>
      <c r="CU469" s="88"/>
      <c r="CV469" s="88"/>
      <c r="CW469" s="15"/>
      <c r="CX469" s="15"/>
      <c r="CY469" s="88"/>
      <c r="CZ469" s="88"/>
      <c r="DA469" s="88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  <c r="DV469" s="15"/>
      <c r="DW469" s="15"/>
      <c r="DX469" s="15"/>
      <c r="DY469" s="15"/>
      <c r="DZ469" s="15"/>
      <c r="EA469" s="15"/>
      <c r="EB469" s="15"/>
      <c r="EC469" s="15"/>
      <c r="ED469" s="15"/>
      <c r="EE469" s="15"/>
      <c r="EF469" s="15"/>
      <c r="EG469" s="15"/>
      <c r="EH469" s="15"/>
      <c r="EI469" s="15"/>
      <c r="EJ469" s="15"/>
      <c r="EK469" s="15"/>
      <c r="EL469" s="15"/>
      <c r="EM469" s="15"/>
      <c r="EN469" s="15"/>
      <c r="EO469" s="15"/>
      <c r="EP469" s="88"/>
      <c r="EQ469" s="88"/>
      <c r="ER469" s="88"/>
      <c r="ES469" s="88"/>
      <c r="ET469" s="88"/>
      <c r="EU469" s="88"/>
      <c r="EV469" s="88"/>
      <c r="EW469" s="88"/>
      <c r="EX469" s="88"/>
      <c r="EY469" s="88"/>
      <c r="EZ469" s="88"/>
      <c r="FA469" s="88"/>
      <c r="FB469" s="15"/>
      <c r="FC469" s="15"/>
      <c r="FD469" s="15"/>
      <c r="FE469" s="15"/>
      <c r="FF469" s="15"/>
      <c r="FG469" s="15"/>
      <c r="FH469" s="15"/>
      <c r="FI469" s="15"/>
      <c r="FJ469" s="15"/>
    </row>
    <row r="470" spans="2:166" ht="15" customHeight="1" x14ac:dyDescent="0.25">
      <c r="B470" s="88"/>
      <c r="C470" s="88"/>
      <c r="D470" s="115"/>
      <c r="E470" s="115"/>
      <c r="F470" s="115"/>
      <c r="G470" s="115"/>
      <c r="H470" s="115"/>
      <c r="I470" s="523"/>
      <c r="J470" s="523"/>
      <c r="K470" s="115"/>
      <c r="L470" s="524"/>
      <c r="M470" s="524"/>
      <c r="N470" s="524"/>
      <c r="O470" s="524"/>
      <c r="P470" s="524"/>
      <c r="Q470" s="524"/>
      <c r="R470" s="524"/>
      <c r="S470" s="525"/>
      <c r="T470" s="526"/>
      <c r="U470" s="115"/>
      <c r="V470" s="526"/>
      <c r="W470" s="115"/>
      <c r="X470" s="115"/>
      <c r="Y470" s="115"/>
      <c r="Z470" s="527"/>
      <c r="AA470" s="527"/>
      <c r="AB470" s="15"/>
      <c r="AC470" s="88"/>
      <c r="AD470" s="115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115"/>
      <c r="AP470" s="115"/>
      <c r="AQ470" s="115"/>
      <c r="AR470" s="115"/>
      <c r="AS470" s="115"/>
      <c r="AT470" s="115"/>
      <c r="AU470" s="115"/>
      <c r="AV470" s="115"/>
      <c r="AW470" s="115"/>
      <c r="AX470" s="115"/>
      <c r="AY470" s="115"/>
      <c r="AZ470" s="115"/>
      <c r="BA470" s="115"/>
      <c r="BB470" s="115"/>
      <c r="BC470" s="115"/>
      <c r="BD470" s="115"/>
      <c r="BE470" s="115"/>
      <c r="BF470" s="115"/>
      <c r="BG470" s="115"/>
      <c r="BH470" s="115"/>
      <c r="BI470" s="115"/>
      <c r="BJ470" s="115"/>
      <c r="BK470" s="526"/>
      <c r="BL470" s="526"/>
      <c r="BM470" s="526"/>
      <c r="BN470" s="526"/>
      <c r="BO470" s="526"/>
      <c r="BP470" s="526"/>
      <c r="BQ470" s="526"/>
      <c r="BR470" s="526"/>
      <c r="BS470" s="526"/>
      <c r="BT470" s="526"/>
      <c r="BU470" s="526"/>
      <c r="BV470" s="526"/>
      <c r="BW470" s="526"/>
      <c r="BX470" s="526"/>
      <c r="BY470" s="526"/>
      <c r="BZ470" s="526"/>
      <c r="CA470" s="526"/>
      <c r="CB470" s="526"/>
      <c r="CC470" s="526"/>
      <c r="CD470" s="526"/>
      <c r="CE470" s="526"/>
      <c r="CF470" s="526"/>
      <c r="CG470" s="526"/>
      <c r="CH470" s="526"/>
      <c r="CI470" s="526"/>
      <c r="CJ470" s="526"/>
      <c r="CK470" s="526"/>
      <c r="CL470" s="526"/>
      <c r="CM470" s="526"/>
      <c r="CN470" s="526"/>
      <c r="CO470" s="526"/>
      <c r="CP470" s="15"/>
      <c r="CQ470" s="15"/>
      <c r="CR470" s="15"/>
      <c r="CS470" s="15"/>
      <c r="CT470" s="88"/>
      <c r="CU470" s="88"/>
      <c r="CV470" s="88"/>
      <c r="CW470" s="15"/>
      <c r="CX470" s="15"/>
      <c r="CY470" s="88"/>
      <c r="CZ470" s="88"/>
      <c r="DA470" s="88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88"/>
      <c r="EQ470" s="88"/>
      <c r="ER470" s="88"/>
      <c r="ES470" s="88"/>
      <c r="ET470" s="88"/>
      <c r="EU470" s="88"/>
      <c r="EV470" s="88"/>
      <c r="EW470" s="88"/>
      <c r="EX470" s="88"/>
      <c r="EY470" s="88"/>
      <c r="EZ470" s="88"/>
      <c r="FA470" s="88"/>
      <c r="FB470" s="15"/>
      <c r="FC470" s="15"/>
      <c r="FD470" s="15"/>
      <c r="FE470" s="15"/>
      <c r="FF470" s="15"/>
      <c r="FG470" s="15"/>
      <c r="FH470" s="15"/>
      <c r="FI470" s="15"/>
      <c r="FJ470" s="15"/>
    </row>
    <row r="471" spans="2:166" ht="15" customHeight="1" x14ac:dyDescent="0.25">
      <c r="B471" s="88"/>
      <c r="C471" s="88"/>
      <c r="D471" s="115"/>
      <c r="E471" s="115"/>
      <c r="F471" s="115"/>
      <c r="G471" s="115"/>
      <c r="H471" s="115"/>
      <c r="I471" s="523"/>
      <c r="J471" s="523"/>
      <c r="K471" s="115"/>
      <c r="L471" s="524"/>
      <c r="M471" s="524"/>
      <c r="N471" s="524"/>
      <c r="O471" s="524"/>
      <c r="P471" s="524"/>
      <c r="Q471" s="524"/>
      <c r="R471" s="524"/>
      <c r="S471" s="525"/>
      <c r="T471" s="526"/>
      <c r="U471" s="115"/>
      <c r="V471" s="526"/>
      <c r="W471" s="115"/>
      <c r="X471" s="115"/>
      <c r="Y471" s="115"/>
      <c r="Z471" s="527"/>
      <c r="AA471" s="527"/>
      <c r="AB471" s="15"/>
      <c r="AC471" s="88"/>
      <c r="AD471" s="115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115"/>
      <c r="AP471" s="115"/>
      <c r="AQ471" s="115"/>
      <c r="AR471" s="115"/>
      <c r="AS471" s="115"/>
      <c r="AT471" s="115"/>
      <c r="AU471" s="115"/>
      <c r="AV471" s="115"/>
      <c r="AW471" s="115"/>
      <c r="AX471" s="115"/>
      <c r="AY471" s="115"/>
      <c r="AZ471" s="115"/>
      <c r="BA471" s="115"/>
      <c r="BB471" s="115"/>
      <c r="BC471" s="115"/>
      <c r="BD471" s="115"/>
      <c r="BE471" s="115"/>
      <c r="BF471" s="115"/>
      <c r="BG471" s="115"/>
      <c r="BH471" s="115"/>
      <c r="BI471" s="115"/>
      <c r="BJ471" s="115"/>
      <c r="BK471" s="526"/>
      <c r="BL471" s="526"/>
      <c r="BM471" s="526"/>
      <c r="BN471" s="526"/>
      <c r="BO471" s="526"/>
      <c r="BP471" s="526"/>
      <c r="BQ471" s="526"/>
      <c r="BR471" s="526"/>
      <c r="BS471" s="526"/>
      <c r="BT471" s="526"/>
      <c r="BU471" s="526"/>
      <c r="BV471" s="526"/>
      <c r="BW471" s="526"/>
      <c r="BX471" s="526"/>
      <c r="BY471" s="526"/>
      <c r="BZ471" s="526"/>
      <c r="CA471" s="526"/>
      <c r="CB471" s="526"/>
      <c r="CC471" s="526"/>
      <c r="CD471" s="526"/>
      <c r="CE471" s="526"/>
      <c r="CF471" s="526"/>
      <c r="CG471" s="526"/>
      <c r="CH471" s="526"/>
      <c r="CI471" s="526"/>
      <c r="CJ471" s="526"/>
      <c r="CK471" s="526"/>
      <c r="CL471" s="526"/>
      <c r="CM471" s="526"/>
      <c r="CN471" s="526"/>
      <c r="CO471" s="526"/>
      <c r="CP471" s="15"/>
      <c r="CQ471" s="15"/>
      <c r="CR471" s="15"/>
      <c r="CS471" s="15"/>
      <c r="CT471" s="88"/>
      <c r="CU471" s="88"/>
      <c r="CV471" s="88"/>
      <c r="CW471" s="15"/>
      <c r="CX471" s="15"/>
      <c r="CY471" s="88"/>
      <c r="CZ471" s="88"/>
      <c r="DA471" s="88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  <c r="EH471" s="15"/>
      <c r="EI471" s="15"/>
      <c r="EJ471" s="15"/>
      <c r="EK471" s="15"/>
      <c r="EL471" s="15"/>
      <c r="EM471" s="15"/>
      <c r="EN471" s="15"/>
      <c r="EO471" s="15"/>
      <c r="EP471" s="88"/>
      <c r="EQ471" s="88"/>
      <c r="ER471" s="88"/>
      <c r="ES471" s="88"/>
      <c r="ET471" s="88"/>
      <c r="EU471" s="88"/>
      <c r="EV471" s="88"/>
      <c r="EW471" s="88"/>
      <c r="EX471" s="88"/>
      <c r="EY471" s="88"/>
      <c r="EZ471" s="88"/>
      <c r="FA471" s="88"/>
      <c r="FB471" s="15"/>
      <c r="FC471" s="15"/>
      <c r="FD471" s="15"/>
      <c r="FE471" s="15"/>
      <c r="FF471" s="15"/>
      <c r="FG471" s="15"/>
      <c r="FH471" s="15"/>
      <c r="FI471" s="15"/>
      <c r="FJ471" s="15"/>
    </row>
    <row r="472" spans="2:166" ht="15" customHeight="1" x14ac:dyDescent="0.25">
      <c r="B472" s="88"/>
      <c r="C472" s="88"/>
      <c r="D472" s="115"/>
      <c r="E472" s="115"/>
      <c r="F472" s="115"/>
      <c r="G472" s="115"/>
      <c r="H472" s="115"/>
      <c r="I472" s="523"/>
      <c r="J472" s="523"/>
      <c r="K472" s="115"/>
      <c r="L472" s="524"/>
      <c r="M472" s="524"/>
      <c r="N472" s="524"/>
      <c r="O472" s="524"/>
      <c r="P472" s="524"/>
      <c r="Q472" s="524"/>
      <c r="R472" s="524"/>
      <c r="S472" s="525"/>
      <c r="T472" s="526"/>
      <c r="U472" s="115"/>
      <c r="V472" s="526"/>
      <c r="W472" s="115"/>
      <c r="X472" s="115"/>
      <c r="Y472" s="115"/>
      <c r="Z472" s="527"/>
      <c r="AA472" s="527"/>
      <c r="AB472" s="15"/>
      <c r="AC472" s="88"/>
      <c r="AD472" s="115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115"/>
      <c r="AP472" s="115"/>
      <c r="AQ472" s="115"/>
      <c r="AR472" s="115"/>
      <c r="AS472" s="115"/>
      <c r="AT472" s="115"/>
      <c r="AU472" s="115"/>
      <c r="AV472" s="115"/>
      <c r="AW472" s="115"/>
      <c r="AX472" s="115"/>
      <c r="AY472" s="115"/>
      <c r="AZ472" s="115"/>
      <c r="BA472" s="115"/>
      <c r="BB472" s="115"/>
      <c r="BC472" s="115"/>
      <c r="BD472" s="115"/>
      <c r="BE472" s="115"/>
      <c r="BF472" s="115"/>
      <c r="BG472" s="115"/>
      <c r="BH472" s="115"/>
      <c r="BI472" s="115"/>
      <c r="BJ472" s="115"/>
      <c r="BK472" s="526"/>
      <c r="BL472" s="526"/>
      <c r="BM472" s="526"/>
      <c r="BN472" s="526"/>
      <c r="BO472" s="526"/>
      <c r="BP472" s="526"/>
      <c r="BQ472" s="526"/>
      <c r="BR472" s="526"/>
      <c r="BS472" s="526"/>
      <c r="BT472" s="526"/>
      <c r="BU472" s="526"/>
      <c r="BV472" s="526"/>
      <c r="BW472" s="526"/>
      <c r="BX472" s="526"/>
      <c r="BY472" s="526"/>
      <c r="BZ472" s="526"/>
      <c r="CA472" s="526"/>
      <c r="CB472" s="526"/>
      <c r="CC472" s="526"/>
      <c r="CD472" s="526"/>
      <c r="CE472" s="526"/>
      <c r="CF472" s="526"/>
      <c r="CG472" s="526"/>
      <c r="CH472" s="526"/>
      <c r="CI472" s="526"/>
      <c r="CJ472" s="526"/>
      <c r="CK472" s="526"/>
      <c r="CL472" s="526"/>
      <c r="CM472" s="526"/>
      <c r="CN472" s="526"/>
      <c r="CO472" s="526"/>
      <c r="CP472" s="15"/>
      <c r="CQ472" s="15"/>
      <c r="CR472" s="15"/>
      <c r="CS472" s="15"/>
      <c r="CT472" s="88"/>
      <c r="CU472" s="88"/>
      <c r="CV472" s="88"/>
      <c r="CW472" s="15"/>
      <c r="CX472" s="15"/>
      <c r="CY472" s="88"/>
      <c r="CZ472" s="88"/>
      <c r="DA472" s="88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5"/>
      <c r="DY472" s="15"/>
      <c r="DZ472" s="15"/>
      <c r="EA472" s="15"/>
      <c r="EB472" s="15"/>
      <c r="EC472" s="15"/>
      <c r="ED472" s="15"/>
      <c r="EE472" s="15"/>
      <c r="EF472" s="15"/>
      <c r="EG472" s="15"/>
      <c r="EH472" s="15"/>
      <c r="EI472" s="15"/>
      <c r="EJ472" s="15"/>
      <c r="EK472" s="15"/>
      <c r="EL472" s="15"/>
      <c r="EM472" s="15"/>
      <c r="EN472" s="15"/>
      <c r="EO472" s="15"/>
      <c r="EP472" s="88"/>
      <c r="EQ472" s="88"/>
      <c r="ER472" s="88"/>
      <c r="ES472" s="88"/>
      <c r="ET472" s="88"/>
      <c r="EU472" s="88"/>
      <c r="EV472" s="88"/>
      <c r="EW472" s="88"/>
      <c r="EX472" s="88"/>
      <c r="EY472" s="88"/>
      <c r="EZ472" s="88"/>
      <c r="FA472" s="88"/>
      <c r="FB472" s="15"/>
      <c r="FC472" s="15"/>
      <c r="FD472" s="15"/>
      <c r="FE472" s="15"/>
      <c r="FF472" s="15"/>
      <c r="FG472" s="15"/>
      <c r="FH472" s="15"/>
      <c r="FI472" s="15"/>
      <c r="FJ472" s="15"/>
    </row>
    <row r="473" spans="2:166" ht="15" customHeight="1" x14ac:dyDescent="0.25">
      <c r="B473" s="88"/>
      <c r="C473" s="88"/>
      <c r="D473" s="115"/>
      <c r="E473" s="115"/>
      <c r="F473" s="115"/>
      <c r="G473" s="115"/>
      <c r="H473" s="115"/>
      <c r="I473" s="523"/>
      <c r="J473" s="523"/>
      <c r="K473" s="115"/>
      <c r="L473" s="524"/>
      <c r="M473" s="524"/>
      <c r="N473" s="524"/>
      <c r="O473" s="524"/>
      <c r="P473" s="524"/>
      <c r="Q473" s="524"/>
      <c r="R473" s="524"/>
      <c r="S473" s="525"/>
      <c r="T473" s="526"/>
      <c r="U473" s="115"/>
      <c r="V473" s="526"/>
      <c r="W473" s="115"/>
      <c r="X473" s="115"/>
      <c r="Y473" s="115"/>
      <c r="Z473" s="527"/>
      <c r="AA473" s="527"/>
      <c r="AB473" s="15"/>
      <c r="AC473" s="88"/>
      <c r="AD473" s="115"/>
      <c r="AE473" s="115"/>
      <c r="AF473" s="115"/>
      <c r="AG473" s="115"/>
      <c r="AH473" s="115"/>
      <c r="AI473" s="115"/>
      <c r="AJ473" s="115"/>
      <c r="AK473" s="115"/>
      <c r="AL473" s="115"/>
      <c r="AM473" s="115"/>
      <c r="AN473" s="115"/>
      <c r="AO473" s="115"/>
      <c r="AP473" s="115"/>
      <c r="AQ473" s="115"/>
      <c r="AR473" s="115"/>
      <c r="AS473" s="115"/>
      <c r="AT473" s="115"/>
      <c r="AU473" s="115"/>
      <c r="AV473" s="115"/>
      <c r="AW473" s="115"/>
      <c r="AX473" s="115"/>
      <c r="AY473" s="115"/>
      <c r="AZ473" s="115"/>
      <c r="BA473" s="115"/>
      <c r="BB473" s="115"/>
      <c r="BC473" s="115"/>
      <c r="BD473" s="115"/>
      <c r="BE473" s="115"/>
      <c r="BF473" s="115"/>
      <c r="BG473" s="115"/>
      <c r="BH473" s="115"/>
      <c r="BI473" s="115"/>
      <c r="BJ473" s="115"/>
      <c r="BK473" s="526"/>
      <c r="BL473" s="526"/>
      <c r="BM473" s="526"/>
      <c r="BN473" s="526"/>
      <c r="BO473" s="526"/>
      <c r="BP473" s="526"/>
      <c r="BQ473" s="526"/>
      <c r="BR473" s="526"/>
      <c r="BS473" s="526"/>
      <c r="BT473" s="526"/>
      <c r="BU473" s="526"/>
      <c r="BV473" s="526"/>
      <c r="BW473" s="526"/>
      <c r="BX473" s="526"/>
      <c r="BY473" s="526"/>
      <c r="BZ473" s="526"/>
      <c r="CA473" s="526"/>
      <c r="CB473" s="526"/>
      <c r="CC473" s="526"/>
      <c r="CD473" s="526"/>
      <c r="CE473" s="526"/>
      <c r="CF473" s="526"/>
      <c r="CG473" s="526"/>
      <c r="CH473" s="526"/>
      <c r="CI473" s="526"/>
      <c r="CJ473" s="526"/>
      <c r="CK473" s="526"/>
      <c r="CL473" s="526"/>
      <c r="CM473" s="526"/>
      <c r="CN473" s="526"/>
      <c r="CO473" s="526"/>
      <c r="CP473" s="15"/>
      <c r="CQ473" s="15"/>
      <c r="CR473" s="15"/>
      <c r="CS473" s="15"/>
      <c r="CT473" s="88"/>
      <c r="CU473" s="88"/>
      <c r="CV473" s="88"/>
      <c r="CW473" s="15"/>
      <c r="CX473" s="15"/>
      <c r="CY473" s="88"/>
      <c r="CZ473" s="88"/>
      <c r="DA473" s="88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  <c r="DV473" s="15"/>
      <c r="DW473" s="15"/>
      <c r="DX473" s="15"/>
      <c r="DY473" s="15"/>
      <c r="DZ473" s="15"/>
      <c r="EA473" s="15"/>
      <c r="EB473" s="15"/>
      <c r="EC473" s="15"/>
      <c r="ED473" s="15"/>
      <c r="EE473" s="15"/>
      <c r="EF473" s="15"/>
      <c r="EG473" s="15"/>
      <c r="EH473" s="15"/>
      <c r="EI473" s="15"/>
      <c r="EJ473" s="15"/>
      <c r="EK473" s="15"/>
      <c r="EL473" s="15"/>
      <c r="EM473" s="15"/>
      <c r="EN473" s="15"/>
      <c r="EO473" s="15"/>
      <c r="EP473" s="88"/>
      <c r="EQ473" s="88"/>
      <c r="ER473" s="88"/>
      <c r="ES473" s="88"/>
      <c r="ET473" s="88"/>
      <c r="EU473" s="88"/>
      <c r="EV473" s="88"/>
      <c r="EW473" s="88"/>
      <c r="EX473" s="88"/>
      <c r="EY473" s="88"/>
      <c r="EZ473" s="88"/>
      <c r="FA473" s="88"/>
      <c r="FB473" s="15"/>
      <c r="FC473" s="15"/>
      <c r="FD473" s="15"/>
      <c r="FE473" s="15"/>
      <c r="FF473" s="15"/>
      <c r="FG473" s="15"/>
      <c r="FH473" s="15"/>
      <c r="FI473" s="15"/>
      <c r="FJ473" s="15"/>
    </row>
    <row r="474" spans="2:166" ht="15" customHeight="1" x14ac:dyDescent="0.25">
      <c r="B474" s="88"/>
      <c r="C474" s="88"/>
      <c r="D474" s="115"/>
      <c r="E474" s="115"/>
      <c r="F474" s="115"/>
      <c r="G474" s="115"/>
      <c r="H474" s="115"/>
      <c r="I474" s="523"/>
      <c r="J474" s="523"/>
      <c r="K474" s="115"/>
      <c r="L474" s="524"/>
      <c r="M474" s="524"/>
      <c r="N474" s="524"/>
      <c r="O474" s="524"/>
      <c r="P474" s="524"/>
      <c r="Q474" s="524"/>
      <c r="R474" s="524"/>
      <c r="S474" s="525"/>
      <c r="T474" s="526"/>
      <c r="U474" s="115"/>
      <c r="V474" s="526"/>
      <c r="W474" s="115"/>
      <c r="X474" s="115"/>
      <c r="Y474" s="115"/>
      <c r="Z474" s="527"/>
      <c r="AA474" s="527"/>
      <c r="AB474" s="15"/>
      <c r="AC474" s="88"/>
      <c r="AD474" s="115"/>
      <c r="AE474" s="115"/>
      <c r="AF474" s="115"/>
      <c r="AG474" s="115"/>
      <c r="AH474" s="115"/>
      <c r="AI474" s="115"/>
      <c r="AJ474" s="115"/>
      <c r="AK474" s="115"/>
      <c r="AL474" s="115"/>
      <c r="AM474" s="115"/>
      <c r="AN474" s="115"/>
      <c r="AO474" s="115"/>
      <c r="AP474" s="115"/>
      <c r="AQ474" s="115"/>
      <c r="AR474" s="115"/>
      <c r="AS474" s="115"/>
      <c r="AT474" s="115"/>
      <c r="AU474" s="115"/>
      <c r="AV474" s="115"/>
      <c r="AW474" s="115"/>
      <c r="AX474" s="115"/>
      <c r="AY474" s="115"/>
      <c r="AZ474" s="115"/>
      <c r="BA474" s="115"/>
      <c r="BB474" s="115"/>
      <c r="BC474" s="115"/>
      <c r="BD474" s="115"/>
      <c r="BE474" s="115"/>
      <c r="BF474" s="115"/>
      <c r="BG474" s="115"/>
      <c r="BH474" s="115"/>
      <c r="BI474" s="115"/>
      <c r="BJ474" s="115"/>
      <c r="BK474" s="526"/>
      <c r="BL474" s="526"/>
      <c r="BM474" s="526"/>
      <c r="BN474" s="526"/>
      <c r="BO474" s="526"/>
      <c r="BP474" s="526"/>
      <c r="BQ474" s="526"/>
      <c r="BR474" s="526"/>
      <c r="BS474" s="526"/>
      <c r="BT474" s="526"/>
      <c r="BU474" s="526"/>
      <c r="BV474" s="526"/>
      <c r="BW474" s="526"/>
      <c r="BX474" s="526"/>
      <c r="BY474" s="526"/>
      <c r="BZ474" s="526"/>
      <c r="CA474" s="526"/>
      <c r="CB474" s="526"/>
      <c r="CC474" s="526"/>
      <c r="CD474" s="526"/>
      <c r="CE474" s="526"/>
      <c r="CF474" s="526"/>
      <c r="CG474" s="526"/>
      <c r="CH474" s="526"/>
      <c r="CI474" s="526"/>
      <c r="CJ474" s="526"/>
      <c r="CK474" s="526"/>
      <c r="CL474" s="526"/>
      <c r="CM474" s="526"/>
      <c r="CN474" s="526"/>
      <c r="CO474" s="526"/>
      <c r="CP474" s="15"/>
      <c r="CQ474" s="15"/>
      <c r="CR474" s="15"/>
      <c r="CS474" s="15"/>
      <c r="CT474" s="88"/>
      <c r="CU474" s="88"/>
      <c r="CV474" s="88"/>
      <c r="CW474" s="15"/>
      <c r="CX474" s="15"/>
      <c r="CY474" s="88"/>
      <c r="CZ474" s="88"/>
      <c r="DA474" s="88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88"/>
      <c r="EQ474" s="88"/>
      <c r="ER474" s="88"/>
      <c r="ES474" s="88"/>
      <c r="ET474" s="88"/>
      <c r="EU474" s="88"/>
      <c r="EV474" s="88"/>
      <c r="EW474" s="88"/>
      <c r="EX474" s="88"/>
      <c r="EY474" s="88"/>
      <c r="EZ474" s="88"/>
      <c r="FA474" s="88"/>
      <c r="FB474" s="15"/>
      <c r="FC474" s="15"/>
      <c r="FD474" s="15"/>
      <c r="FE474" s="15"/>
      <c r="FF474" s="15"/>
      <c r="FG474" s="15"/>
      <c r="FH474" s="15"/>
      <c r="FI474" s="15"/>
      <c r="FJ474" s="15"/>
    </row>
    <row r="475" spans="2:166" ht="15" customHeight="1" x14ac:dyDescent="0.25">
      <c r="B475" s="88"/>
      <c r="C475" s="88"/>
      <c r="D475" s="115"/>
      <c r="E475" s="115"/>
      <c r="F475" s="115"/>
      <c r="G475" s="115"/>
      <c r="H475" s="115"/>
      <c r="I475" s="523"/>
      <c r="J475" s="523"/>
      <c r="K475" s="115"/>
      <c r="L475" s="524"/>
      <c r="M475" s="524"/>
      <c r="N475" s="524"/>
      <c r="O475" s="524"/>
      <c r="P475" s="524"/>
      <c r="Q475" s="524"/>
      <c r="R475" s="524"/>
      <c r="S475" s="525"/>
      <c r="T475" s="526"/>
      <c r="U475" s="115"/>
      <c r="V475" s="526"/>
      <c r="W475" s="115"/>
      <c r="X475" s="115"/>
      <c r="Y475" s="115"/>
      <c r="Z475" s="527"/>
      <c r="AA475" s="527"/>
      <c r="AB475" s="15"/>
      <c r="AC475" s="88"/>
      <c r="AD475" s="115"/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  <c r="AP475" s="115"/>
      <c r="AQ475" s="115"/>
      <c r="AR475" s="115"/>
      <c r="AS475" s="115"/>
      <c r="AT475" s="115"/>
      <c r="AU475" s="115"/>
      <c r="AV475" s="115"/>
      <c r="AW475" s="115"/>
      <c r="AX475" s="115"/>
      <c r="AY475" s="115"/>
      <c r="AZ475" s="115"/>
      <c r="BA475" s="115"/>
      <c r="BB475" s="115"/>
      <c r="BC475" s="115"/>
      <c r="BD475" s="115"/>
      <c r="BE475" s="115"/>
      <c r="BF475" s="115"/>
      <c r="BG475" s="115"/>
      <c r="BH475" s="115"/>
      <c r="BI475" s="115"/>
      <c r="BJ475" s="115"/>
      <c r="BK475" s="526"/>
      <c r="BL475" s="526"/>
      <c r="BM475" s="526"/>
      <c r="BN475" s="526"/>
      <c r="BO475" s="526"/>
      <c r="BP475" s="526"/>
      <c r="BQ475" s="526"/>
      <c r="BR475" s="526"/>
      <c r="BS475" s="526"/>
      <c r="BT475" s="526"/>
      <c r="BU475" s="526"/>
      <c r="BV475" s="526"/>
      <c r="BW475" s="526"/>
      <c r="BX475" s="526"/>
      <c r="BY475" s="526"/>
      <c r="BZ475" s="526"/>
      <c r="CA475" s="526"/>
      <c r="CB475" s="526"/>
      <c r="CC475" s="526"/>
      <c r="CD475" s="526"/>
      <c r="CE475" s="526"/>
      <c r="CF475" s="526"/>
      <c r="CG475" s="526"/>
      <c r="CH475" s="526"/>
      <c r="CI475" s="526"/>
      <c r="CJ475" s="526"/>
      <c r="CK475" s="526"/>
      <c r="CL475" s="526"/>
      <c r="CM475" s="526"/>
      <c r="CN475" s="526"/>
      <c r="CO475" s="526"/>
      <c r="CP475" s="15"/>
      <c r="CQ475" s="15"/>
      <c r="CR475" s="15"/>
      <c r="CS475" s="15"/>
      <c r="CT475" s="88"/>
      <c r="CU475" s="88"/>
      <c r="CV475" s="88"/>
      <c r="CW475" s="15"/>
      <c r="CX475" s="15"/>
      <c r="CY475" s="88"/>
      <c r="CZ475" s="88"/>
      <c r="DA475" s="88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88"/>
      <c r="EQ475" s="88"/>
      <c r="ER475" s="88"/>
      <c r="ES475" s="88"/>
      <c r="ET475" s="88"/>
      <c r="EU475" s="88"/>
      <c r="EV475" s="88"/>
      <c r="EW475" s="88"/>
      <c r="EX475" s="88"/>
      <c r="EY475" s="88"/>
      <c r="EZ475" s="88"/>
      <c r="FA475" s="88"/>
      <c r="FB475" s="15"/>
      <c r="FC475" s="15"/>
      <c r="FD475" s="15"/>
      <c r="FE475" s="15"/>
      <c r="FF475" s="15"/>
      <c r="FG475" s="15"/>
      <c r="FH475" s="15"/>
      <c r="FI475" s="15"/>
      <c r="FJ475" s="15"/>
    </row>
    <row r="476" spans="2:166" ht="15" customHeight="1" x14ac:dyDescent="0.25">
      <c r="B476" s="88"/>
      <c r="C476" s="88"/>
      <c r="D476" s="115"/>
      <c r="E476" s="115"/>
      <c r="F476" s="115"/>
      <c r="G476" s="115"/>
      <c r="H476" s="115"/>
      <c r="I476" s="523"/>
      <c r="J476" s="523"/>
      <c r="K476" s="115"/>
      <c r="L476" s="524"/>
      <c r="M476" s="524"/>
      <c r="N476" s="524"/>
      <c r="O476" s="524"/>
      <c r="P476" s="524"/>
      <c r="Q476" s="524"/>
      <c r="R476" s="524"/>
      <c r="S476" s="525"/>
      <c r="T476" s="526"/>
      <c r="U476" s="115"/>
      <c r="V476" s="526"/>
      <c r="W476" s="115"/>
      <c r="X476" s="115"/>
      <c r="Y476" s="115"/>
      <c r="Z476" s="527"/>
      <c r="AA476" s="527"/>
      <c r="AB476" s="15"/>
      <c r="AC476" s="88"/>
      <c r="AD476" s="115"/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  <c r="AP476" s="115"/>
      <c r="AQ476" s="115"/>
      <c r="AR476" s="115"/>
      <c r="AS476" s="115"/>
      <c r="AT476" s="115"/>
      <c r="AU476" s="115"/>
      <c r="AV476" s="115"/>
      <c r="AW476" s="115"/>
      <c r="AX476" s="115"/>
      <c r="AY476" s="115"/>
      <c r="AZ476" s="115"/>
      <c r="BA476" s="115"/>
      <c r="BB476" s="115"/>
      <c r="BC476" s="115"/>
      <c r="BD476" s="115"/>
      <c r="BE476" s="115"/>
      <c r="BF476" s="115"/>
      <c r="BG476" s="115"/>
      <c r="BH476" s="115"/>
      <c r="BI476" s="115"/>
      <c r="BJ476" s="115"/>
      <c r="BK476" s="526"/>
      <c r="BL476" s="526"/>
      <c r="BM476" s="526"/>
      <c r="BN476" s="526"/>
      <c r="BO476" s="526"/>
      <c r="BP476" s="526"/>
      <c r="BQ476" s="526"/>
      <c r="BR476" s="526"/>
      <c r="BS476" s="526"/>
      <c r="BT476" s="526"/>
      <c r="BU476" s="526"/>
      <c r="BV476" s="526"/>
      <c r="BW476" s="526"/>
      <c r="BX476" s="526"/>
      <c r="BY476" s="526"/>
      <c r="BZ476" s="526"/>
      <c r="CA476" s="526"/>
      <c r="CB476" s="526"/>
      <c r="CC476" s="526"/>
      <c r="CD476" s="526"/>
      <c r="CE476" s="526"/>
      <c r="CF476" s="526"/>
      <c r="CG476" s="526"/>
      <c r="CH476" s="526"/>
      <c r="CI476" s="526"/>
      <c r="CJ476" s="526"/>
      <c r="CK476" s="526"/>
      <c r="CL476" s="526"/>
      <c r="CM476" s="526"/>
      <c r="CN476" s="526"/>
      <c r="CO476" s="526"/>
      <c r="CP476" s="15"/>
      <c r="CQ476" s="15"/>
      <c r="CR476" s="15"/>
      <c r="CS476" s="15"/>
      <c r="CT476" s="88"/>
      <c r="CU476" s="88"/>
      <c r="CV476" s="88"/>
      <c r="CW476" s="15"/>
      <c r="CX476" s="15"/>
      <c r="CY476" s="88"/>
      <c r="CZ476" s="88"/>
      <c r="DA476" s="88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  <c r="EH476" s="15"/>
      <c r="EI476" s="15"/>
      <c r="EJ476" s="15"/>
      <c r="EK476" s="15"/>
      <c r="EL476" s="15"/>
      <c r="EM476" s="15"/>
      <c r="EN476" s="15"/>
      <c r="EO476" s="15"/>
      <c r="EP476" s="88"/>
      <c r="EQ476" s="88"/>
      <c r="ER476" s="88"/>
      <c r="ES476" s="88"/>
      <c r="ET476" s="88"/>
      <c r="EU476" s="88"/>
      <c r="EV476" s="88"/>
      <c r="EW476" s="88"/>
      <c r="EX476" s="88"/>
      <c r="EY476" s="88"/>
      <c r="EZ476" s="88"/>
      <c r="FA476" s="88"/>
      <c r="FB476" s="15"/>
      <c r="FC476" s="15"/>
      <c r="FD476" s="15"/>
      <c r="FE476" s="15"/>
      <c r="FF476" s="15"/>
      <c r="FG476" s="15"/>
      <c r="FH476" s="15"/>
      <c r="FI476" s="15"/>
      <c r="FJ476" s="15"/>
    </row>
    <row r="477" spans="2:166" ht="15" customHeight="1" x14ac:dyDescent="0.25">
      <c r="B477" s="88"/>
      <c r="C477" s="88"/>
      <c r="D477" s="115"/>
      <c r="E477" s="115"/>
      <c r="F477" s="115"/>
      <c r="G477" s="115"/>
      <c r="H477" s="115"/>
      <c r="I477" s="523"/>
      <c r="J477" s="523"/>
      <c r="K477" s="115"/>
      <c r="L477" s="524"/>
      <c r="M477" s="524"/>
      <c r="N477" s="524"/>
      <c r="O477" s="524"/>
      <c r="P477" s="524"/>
      <c r="Q477" s="524"/>
      <c r="R477" s="524"/>
      <c r="S477" s="525"/>
      <c r="T477" s="526"/>
      <c r="U477" s="115"/>
      <c r="V477" s="526"/>
      <c r="W477" s="115"/>
      <c r="X477" s="115"/>
      <c r="Y477" s="115"/>
      <c r="Z477" s="527"/>
      <c r="AA477" s="527"/>
      <c r="AB477" s="15"/>
      <c r="AC477" s="88"/>
      <c r="AD477" s="115"/>
      <c r="AE477" s="115"/>
      <c r="AF477" s="115"/>
      <c r="AG477" s="115"/>
      <c r="AH477" s="115"/>
      <c r="AI477" s="115"/>
      <c r="AJ477" s="115"/>
      <c r="AK477" s="115"/>
      <c r="AL477" s="115"/>
      <c r="AM477" s="115"/>
      <c r="AN477" s="115"/>
      <c r="AO477" s="115"/>
      <c r="AP477" s="115"/>
      <c r="AQ477" s="115"/>
      <c r="AR477" s="115"/>
      <c r="AS477" s="115"/>
      <c r="AT477" s="115"/>
      <c r="AU477" s="115"/>
      <c r="AV477" s="115"/>
      <c r="AW477" s="115"/>
      <c r="AX477" s="115"/>
      <c r="AY477" s="115"/>
      <c r="AZ477" s="115"/>
      <c r="BA477" s="115"/>
      <c r="BB477" s="115"/>
      <c r="BC477" s="115"/>
      <c r="BD477" s="115"/>
      <c r="BE477" s="115"/>
      <c r="BF477" s="115"/>
      <c r="BG477" s="115"/>
      <c r="BH477" s="115"/>
      <c r="BI477" s="115"/>
      <c r="BJ477" s="115"/>
      <c r="BK477" s="526"/>
      <c r="BL477" s="526"/>
      <c r="BM477" s="526"/>
      <c r="BN477" s="526"/>
      <c r="BO477" s="526"/>
      <c r="BP477" s="526"/>
      <c r="BQ477" s="526"/>
      <c r="BR477" s="526"/>
      <c r="BS477" s="526"/>
      <c r="BT477" s="526"/>
      <c r="BU477" s="526"/>
      <c r="BV477" s="526"/>
      <c r="BW477" s="526"/>
      <c r="BX477" s="526"/>
      <c r="BY477" s="526"/>
      <c r="BZ477" s="526"/>
      <c r="CA477" s="526"/>
      <c r="CB477" s="526"/>
      <c r="CC477" s="526"/>
      <c r="CD477" s="526"/>
      <c r="CE477" s="526"/>
      <c r="CF477" s="526"/>
      <c r="CG477" s="526"/>
      <c r="CH477" s="526"/>
      <c r="CI477" s="526"/>
      <c r="CJ477" s="526"/>
      <c r="CK477" s="526"/>
      <c r="CL477" s="526"/>
      <c r="CM477" s="526"/>
      <c r="CN477" s="526"/>
      <c r="CO477" s="526"/>
      <c r="CP477" s="15"/>
      <c r="CQ477" s="15"/>
      <c r="CR477" s="15"/>
      <c r="CS477" s="15"/>
      <c r="CT477" s="88"/>
      <c r="CU477" s="88"/>
      <c r="CV477" s="88"/>
      <c r="CW477" s="15"/>
      <c r="CX477" s="15"/>
      <c r="CY477" s="88"/>
      <c r="CZ477" s="88"/>
      <c r="DA477" s="88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88"/>
      <c r="EQ477" s="88"/>
      <c r="ER477" s="88"/>
      <c r="ES477" s="88"/>
      <c r="ET477" s="88"/>
      <c r="EU477" s="88"/>
      <c r="EV477" s="88"/>
      <c r="EW477" s="88"/>
      <c r="EX477" s="88"/>
      <c r="EY477" s="88"/>
      <c r="EZ477" s="88"/>
      <c r="FA477" s="88"/>
      <c r="FB477" s="15"/>
      <c r="FC477" s="15"/>
      <c r="FD477" s="15"/>
      <c r="FE477" s="15"/>
      <c r="FF477" s="15"/>
      <c r="FG477" s="15"/>
      <c r="FH477" s="15"/>
      <c r="FI477" s="15"/>
      <c r="FJ477" s="15"/>
    </row>
    <row r="478" spans="2:166" ht="15" customHeight="1" x14ac:dyDescent="0.25">
      <c r="B478" s="88"/>
      <c r="C478" s="88"/>
      <c r="D478" s="115"/>
      <c r="E478" s="115"/>
      <c r="F478" s="115"/>
      <c r="G478" s="115"/>
      <c r="H478" s="115"/>
      <c r="I478" s="523"/>
      <c r="J478" s="523"/>
      <c r="K478" s="115"/>
      <c r="L478" s="524"/>
      <c r="M478" s="524"/>
      <c r="N478" s="524"/>
      <c r="O478" s="524"/>
      <c r="P478" s="524"/>
      <c r="Q478" s="524"/>
      <c r="R478" s="524"/>
      <c r="S478" s="525"/>
      <c r="T478" s="526"/>
      <c r="U478" s="115"/>
      <c r="V478" s="526"/>
      <c r="W478" s="115"/>
      <c r="X478" s="115"/>
      <c r="Y478" s="115"/>
      <c r="Z478" s="527"/>
      <c r="AA478" s="527"/>
      <c r="AB478" s="15"/>
      <c r="AC478" s="88"/>
      <c r="AD478" s="115"/>
      <c r="AE478" s="115"/>
      <c r="AF478" s="115"/>
      <c r="AG478" s="115"/>
      <c r="AH478" s="115"/>
      <c r="AI478" s="115"/>
      <c r="AJ478" s="115"/>
      <c r="AK478" s="115"/>
      <c r="AL478" s="115"/>
      <c r="AM478" s="115"/>
      <c r="AN478" s="115"/>
      <c r="AO478" s="115"/>
      <c r="AP478" s="115"/>
      <c r="AQ478" s="115"/>
      <c r="AR478" s="115"/>
      <c r="AS478" s="115"/>
      <c r="AT478" s="115"/>
      <c r="AU478" s="115"/>
      <c r="AV478" s="115"/>
      <c r="AW478" s="115"/>
      <c r="AX478" s="115"/>
      <c r="AY478" s="115"/>
      <c r="AZ478" s="115"/>
      <c r="BA478" s="115"/>
      <c r="BB478" s="115"/>
      <c r="BC478" s="115"/>
      <c r="BD478" s="115"/>
      <c r="BE478" s="115"/>
      <c r="BF478" s="115"/>
      <c r="BG478" s="115"/>
      <c r="BH478" s="115"/>
      <c r="BI478" s="115"/>
      <c r="BJ478" s="115"/>
      <c r="BK478" s="526"/>
      <c r="BL478" s="526"/>
      <c r="BM478" s="526"/>
      <c r="BN478" s="526"/>
      <c r="BO478" s="526"/>
      <c r="BP478" s="526"/>
      <c r="BQ478" s="526"/>
      <c r="BR478" s="526"/>
      <c r="BS478" s="526"/>
      <c r="BT478" s="526"/>
      <c r="BU478" s="526"/>
      <c r="BV478" s="526"/>
      <c r="BW478" s="526"/>
      <c r="BX478" s="526"/>
      <c r="BY478" s="526"/>
      <c r="BZ478" s="526"/>
      <c r="CA478" s="526"/>
      <c r="CB478" s="526"/>
      <c r="CC478" s="526"/>
      <c r="CD478" s="526"/>
      <c r="CE478" s="526"/>
      <c r="CF478" s="526"/>
      <c r="CG478" s="526"/>
      <c r="CH478" s="526"/>
      <c r="CI478" s="526"/>
      <c r="CJ478" s="526"/>
      <c r="CK478" s="526"/>
      <c r="CL478" s="526"/>
      <c r="CM478" s="526"/>
      <c r="CN478" s="526"/>
      <c r="CO478" s="526"/>
      <c r="CP478" s="15"/>
      <c r="CQ478" s="15"/>
      <c r="CR478" s="15"/>
      <c r="CS478" s="15"/>
      <c r="CT478" s="88"/>
      <c r="CU478" s="88"/>
      <c r="CV478" s="88"/>
      <c r="CW478" s="15"/>
      <c r="CX478" s="15"/>
      <c r="CY478" s="88"/>
      <c r="CZ478" s="88"/>
      <c r="DA478" s="88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  <c r="DV478" s="15"/>
      <c r="DW478" s="15"/>
      <c r="DX478" s="15"/>
      <c r="DY478" s="15"/>
      <c r="DZ478" s="15"/>
      <c r="EA478" s="15"/>
      <c r="EB478" s="15"/>
      <c r="EC478" s="15"/>
      <c r="ED478" s="15"/>
      <c r="EE478" s="15"/>
      <c r="EF478" s="15"/>
      <c r="EG478" s="15"/>
      <c r="EH478" s="15"/>
      <c r="EI478" s="15"/>
      <c r="EJ478" s="15"/>
      <c r="EK478" s="15"/>
      <c r="EL478" s="15"/>
      <c r="EM478" s="15"/>
      <c r="EN478" s="15"/>
      <c r="EO478" s="15"/>
      <c r="EP478" s="88"/>
      <c r="EQ478" s="88"/>
      <c r="ER478" s="88"/>
      <c r="ES478" s="88"/>
      <c r="ET478" s="88"/>
      <c r="EU478" s="88"/>
      <c r="EV478" s="88"/>
      <c r="EW478" s="88"/>
      <c r="EX478" s="88"/>
      <c r="EY478" s="88"/>
      <c r="EZ478" s="88"/>
      <c r="FA478" s="88"/>
      <c r="FB478" s="15"/>
      <c r="FC478" s="15"/>
      <c r="FD478" s="15"/>
      <c r="FE478" s="15"/>
      <c r="FF478" s="15"/>
      <c r="FG478" s="15"/>
      <c r="FH478" s="15"/>
      <c r="FI478" s="15"/>
      <c r="FJ478" s="15"/>
    </row>
    <row r="479" spans="2:166" ht="15" customHeight="1" x14ac:dyDescent="0.25">
      <c r="B479" s="88"/>
      <c r="C479" s="88"/>
      <c r="D479" s="115"/>
      <c r="E479" s="115"/>
      <c r="F479" s="115"/>
      <c r="G479" s="115"/>
      <c r="H479" s="115"/>
      <c r="I479" s="523"/>
      <c r="J479" s="523"/>
      <c r="K479" s="115"/>
      <c r="L479" s="524"/>
      <c r="M479" s="524"/>
      <c r="N479" s="524"/>
      <c r="O479" s="524"/>
      <c r="P479" s="524"/>
      <c r="Q479" s="524"/>
      <c r="R479" s="524"/>
      <c r="S479" s="525"/>
      <c r="T479" s="526"/>
      <c r="U479" s="115"/>
      <c r="V479" s="526"/>
      <c r="W479" s="115"/>
      <c r="X479" s="115"/>
      <c r="Y479" s="115"/>
      <c r="Z479" s="527"/>
      <c r="AA479" s="527"/>
      <c r="AB479" s="15"/>
      <c r="AC479" s="88"/>
      <c r="AD479" s="115"/>
      <c r="AE479" s="115"/>
      <c r="AF479" s="115"/>
      <c r="AG479" s="115"/>
      <c r="AH479" s="115"/>
      <c r="AI479" s="115"/>
      <c r="AJ479" s="115"/>
      <c r="AK479" s="115"/>
      <c r="AL479" s="115"/>
      <c r="AM479" s="115"/>
      <c r="AN479" s="115"/>
      <c r="AO479" s="115"/>
      <c r="AP479" s="115"/>
      <c r="AQ479" s="115"/>
      <c r="AR479" s="115"/>
      <c r="AS479" s="115"/>
      <c r="AT479" s="115"/>
      <c r="AU479" s="115"/>
      <c r="AV479" s="115"/>
      <c r="AW479" s="115"/>
      <c r="AX479" s="115"/>
      <c r="AY479" s="115"/>
      <c r="AZ479" s="115"/>
      <c r="BA479" s="115"/>
      <c r="BB479" s="115"/>
      <c r="BC479" s="115"/>
      <c r="BD479" s="115"/>
      <c r="BE479" s="115"/>
      <c r="BF479" s="115"/>
      <c r="BG479" s="115"/>
      <c r="BH479" s="115"/>
      <c r="BI479" s="115"/>
      <c r="BJ479" s="115"/>
      <c r="BK479" s="526"/>
      <c r="BL479" s="526"/>
      <c r="BM479" s="526"/>
      <c r="BN479" s="526"/>
      <c r="BO479" s="526"/>
      <c r="BP479" s="526"/>
      <c r="BQ479" s="526"/>
      <c r="BR479" s="526"/>
      <c r="BS479" s="526"/>
      <c r="BT479" s="526"/>
      <c r="BU479" s="526"/>
      <c r="BV479" s="526"/>
      <c r="BW479" s="526"/>
      <c r="BX479" s="526"/>
      <c r="BY479" s="526"/>
      <c r="BZ479" s="526"/>
      <c r="CA479" s="526"/>
      <c r="CB479" s="526"/>
      <c r="CC479" s="526"/>
      <c r="CD479" s="526"/>
      <c r="CE479" s="526"/>
      <c r="CF479" s="526"/>
      <c r="CG479" s="526"/>
      <c r="CH479" s="526"/>
      <c r="CI479" s="526"/>
      <c r="CJ479" s="526"/>
      <c r="CK479" s="526"/>
      <c r="CL479" s="526"/>
      <c r="CM479" s="526"/>
      <c r="CN479" s="526"/>
      <c r="CO479" s="526"/>
      <c r="CP479" s="15"/>
      <c r="CQ479" s="15"/>
      <c r="CR479" s="15"/>
      <c r="CS479" s="15"/>
      <c r="CT479" s="88"/>
      <c r="CU479" s="88"/>
      <c r="CV479" s="88"/>
      <c r="CW479" s="15"/>
      <c r="CX479" s="15"/>
      <c r="CY479" s="88"/>
      <c r="CZ479" s="88"/>
      <c r="DA479" s="88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  <c r="EH479" s="15"/>
      <c r="EI479" s="15"/>
      <c r="EJ479" s="15"/>
      <c r="EK479" s="15"/>
      <c r="EL479" s="15"/>
      <c r="EM479" s="15"/>
      <c r="EN479" s="15"/>
      <c r="EO479" s="15"/>
      <c r="EP479" s="88"/>
      <c r="EQ479" s="88"/>
      <c r="ER479" s="88"/>
      <c r="ES479" s="88"/>
      <c r="ET479" s="88"/>
      <c r="EU479" s="88"/>
      <c r="EV479" s="88"/>
      <c r="EW479" s="88"/>
      <c r="EX479" s="88"/>
      <c r="EY479" s="88"/>
      <c r="EZ479" s="88"/>
      <c r="FA479" s="88"/>
      <c r="FB479" s="15"/>
      <c r="FC479" s="15"/>
      <c r="FD479" s="15"/>
      <c r="FE479" s="15"/>
      <c r="FF479" s="15"/>
      <c r="FG479" s="15"/>
      <c r="FH479" s="15"/>
      <c r="FI479" s="15"/>
      <c r="FJ479" s="15"/>
    </row>
    <row r="480" spans="2:166" ht="15" customHeight="1" x14ac:dyDescent="0.25">
      <c r="B480" s="88"/>
      <c r="C480" s="88"/>
      <c r="D480" s="115"/>
      <c r="E480" s="115"/>
      <c r="F480" s="115"/>
      <c r="G480" s="115"/>
      <c r="H480" s="115"/>
      <c r="I480" s="523"/>
      <c r="J480" s="523"/>
      <c r="K480" s="115"/>
      <c r="L480" s="524"/>
      <c r="M480" s="524"/>
      <c r="N480" s="524"/>
      <c r="O480" s="524"/>
      <c r="P480" s="524"/>
      <c r="Q480" s="524"/>
      <c r="R480" s="524"/>
      <c r="S480" s="525"/>
      <c r="T480" s="526"/>
      <c r="U480" s="115"/>
      <c r="V480" s="526"/>
      <c r="W480" s="115"/>
      <c r="X480" s="115"/>
      <c r="Y480" s="115"/>
      <c r="Z480" s="527"/>
      <c r="AA480" s="527"/>
      <c r="AB480" s="15"/>
      <c r="AC480" s="88"/>
      <c r="AD480" s="115"/>
      <c r="AE480" s="115"/>
      <c r="AF480" s="115"/>
      <c r="AG480" s="115"/>
      <c r="AH480" s="115"/>
      <c r="AI480" s="115"/>
      <c r="AJ480" s="115"/>
      <c r="AK480" s="115"/>
      <c r="AL480" s="115"/>
      <c r="AM480" s="115"/>
      <c r="AN480" s="115"/>
      <c r="AO480" s="115"/>
      <c r="AP480" s="115"/>
      <c r="AQ480" s="115"/>
      <c r="AR480" s="115"/>
      <c r="AS480" s="115"/>
      <c r="AT480" s="115"/>
      <c r="AU480" s="115"/>
      <c r="AV480" s="115"/>
      <c r="AW480" s="115"/>
      <c r="AX480" s="115"/>
      <c r="AY480" s="115"/>
      <c r="AZ480" s="115"/>
      <c r="BA480" s="115"/>
      <c r="BB480" s="115"/>
      <c r="BC480" s="115"/>
      <c r="BD480" s="115"/>
      <c r="BE480" s="115"/>
      <c r="BF480" s="115"/>
      <c r="BG480" s="115"/>
      <c r="BH480" s="115"/>
      <c r="BI480" s="115"/>
      <c r="BJ480" s="115"/>
      <c r="BK480" s="526"/>
      <c r="BL480" s="526"/>
      <c r="BM480" s="526"/>
      <c r="BN480" s="526"/>
      <c r="BO480" s="526"/>
      <c r="BP480" s="526"/>
      <c r="BQ480" s="526"/>
      <c r="BR480" s="526"/>
      <c r="BS480" s="526"/>
      <c r="BT480" s="526"/>
      <c r="BU480" s="526"/>
      <c r="BV480" s="526"/>
      <c r="BW480" s="526"/>
      <c r="BX480" s="526"/>
      <c r="BY480" s="526"/>
      <c r="BZ480" s="526"/>
      <c r="CA480" s="526"/>
      <c r="CB480" s="526"/>
      <c r="CC480" s="526"/>
      <c r="CD480" s="526"/>
      <c r="CE480" s="526"/>
      <c r="CF480" s="526"/>
      <c r="CG480" s="526"/>
      <c r="CH480" s="526"/>
      <c r="CI480" s="526"/>
      <c r="CJ480" s="526"/>
      <c r="CK480" s="526"/>
      <c r="CL480" s="526"/>
      <c r="CM480" s="526"/>
      <c r="CN480" s="526"/>
      <c r="CO480" s="526"/>
      <c r="CP480" s="15"/>
      <c r="CQ480" s="15"/>
      <c r="CR480" s="15"/>
      <c r="CS480" s="15"/>
      <c r="CT480" s="88"/>
      <c r="CU480" s="88"/>
      <c r="CV480" s="88"/>
      <c r="CW480" s="15"/>
      <c r="CX480" s="15"/>
      <c r="CY480" s="88"/>
      <c r="CZ480" s="88"/>
      <c r="DA480" s="88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88"/>
      <c r="EQ480" s="88"/>
      <c r="ER480" s="88"/>
      <c r="ES480" s="88"/>
      <c r="ET480" s="88"/>
      <c r="EU480" s="88"/>
      <c r="EV480" s="88"/>
      <c r="EW480" s="88"/>
      <c r="EX480" s="88"/>
      <c r="EY480" s="88"/>
      <c r="EZ480" s="88"/>
      <c r="FA480" s="88"/>
      <c r="FB480" s="15"/>
      <c r="FC480" s="15"/>
      <c r="FD480" s="15"/>
      <c r="FE480" s="15"/>
      <c r="FF480" s="15"/>
      <c r="FG480" s="15"/>
      <c r="FH480" s="15"/>
      <c r="FI480" s="15"/>
      <c r="FJ480" s="15"/>
    </row>
    <row r="481" spans="2:166" ht="15" customHeight="1" x14ac:dyDescent="0.25">
      <c r="B481" s="88"/>
      <c r="C481" s="88"/>
      <c r="D481" s="115"/>
      <c r="E481" s="115"/>
      <c r="F481" s="115"/>
      <c r="G481" s="115"/>
      <c r="H481" s="115"/>
      <c r="I481" s="523"/>
      <c r="J481" s="523"/>
      <c r="K481" s="115"/>
      <c r="L481" s="524"/>
      <c r="M481" s="524"/>
      <c r="N481" s="524"/>
      <c r="O481" s="524"/>
      <c r="P481" s="524"/>
      <c r="Q481" s="524"/>
      <c r="R481" s="524"/>
      <c r="S481" s="525"/>
      <c r="T481" s="526"/>
      <c r="U481" s="115"/>
      <c r="V481" s="526"/>
      <c r="W481" s="115"/>
      <c r="X481" s="115"/>
      <c r="Y481" s="115"/>
      <c r="Z481" s="527"/>
      <c r="AA481" s="527"/>
      <c r="AB481" s="15"/>
      <c r="AC481" s="88"/>
      <c r="AD481" s="115"/>
      <c r="AE481" s="115"/>
      <c r="AF481" s="115"/>
      <c r="AG481" s="115"/>
      <c r="AH481" s="115"/>
      <c r="AI481" s="115"/>
      <c r="AJ481" s="115"/>
      <c r="AK481" s="115"/>
      <c r="AL481" s="115"/>
      <c r="AM481" s="115"/>
      <c r="AN481" s="115"/>
      <c r="AO481" s="115"/>
      <c r="AP481" s="115"/>
      <c r="AQ481" s="115"/>
      <c r="AR481" s="115"/>
      <c r="AS481" s="115"/>
      <c r="AT481" s="115"/>
      <c r="AU481" s="115"/>
      <c r="AV481" s="115"/>
      <c r="AW481" s="115"/>
      <c r="AX481" s="115"/>
      <c r="AY481" s="115"/>
      <c r="AZ481" s="115"/>
      <c r="BA481" s="115"/>
      <c r="BB481" s="115"/>
      <c r="BC481" s="115"/>
      <c r="BD481" s="115"/>
      <c r="BE481" s="115"/>
      <c r="BF481" s="115"/>
      <c r="BG481" s="115"/>
      <c r="BH481" s="115"/>
      <c r="BI481" s="115"/>
      <c r="BJ481" s="115"/>
      <c r="BK481" s="526"/>
      <c r="BL481" s="526"/>
      <c r="BM481" s="526"/>
      <c r="BN481" s="526"/>
      <c r="BO481" s="526"/>
      <c r="BP481" s="526"/>
      <c r="BQ481" s="526"/>
      <c r="BR481" s="526"/>
      <c r="BS481" s="526"/>
      <c r="BT481" s="526"/>
      <c r="BU481" s="526"/>
      <c r="BV481" s="526"/>
      <c r="BW481" s="526"/>
      <c r="BX481" s="526"/>
      <c r="BY481" s="526"/>
      <c r="BZ481" s="526"/>
      <c r="CA481" s="526"/>
      <c r="CB481" s="526"/>
      <c r="CC481" s="526"/>
      <c r="CD481" s="526"/>
      <c r="CE481" s="526"/>
      <c r="CF481" s="526"/>
      <c r="CG481" s="526"/>
      <c r="CH481" s="526"/>
      <c r="CI481" s="526"/>
      <c r="CJ481" s="526"/>
      <c r="CK481" s="526"/>
      <c r="CL481" s="526"/>
      <c r="CM481" s="526"/>
      <c r="CN481" s="526"/>
      <c r="CO481" s="526"/>
      <c r="CP481" s="15"/>
      <c r="CQ481" s="15"/>
      <c r="CR481" s="15"/>
      <c r="CS481" s="15"/>
      <c r="CT481" s="88"/>
      <c r="CU481" s="88"/>
      <c r="CV481" s="88"/>
      <c r="CW481" s="15"/>
      <c r="CX481" s="15"/>
      <c r="CY481" s="88"/>
      <c r="CZ481" s="88"/>
      <c r="DA481" s="88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88"/>
      <c r="EQ481" s="88"/>
      <c r="ER481" s="88"/>
      <c r="ES481" s="88"/>
      <c r="ET481" s="88"/>
      <c r="EU481" s="88"/>
      <c r="EV481" s="88"/>
      <c r="EW481" s="88"/>
      <c r="EX481" s="88"/>
      <c r="EY481" s="88"/>
      <c r="EZ481" s="88"/>
      <c r="FA481" s="88"/>
      <c r="FB481" s="15"/>
      <c r="FC481" s="15"/>
      <c r="FD481" s="15"/>
      <c r="FE481" s="15"/>
      <c r="FF481" s="15"/>
      <c r="FG481" s="15"/>
      <c r="FH481" s="15"/>
      <c r="FI481" s="15"/>
      <c r="FJ481" s="15"/>
    </row>
    <row r="482" spans="2:166" ht="15" customHeight="1" x14ac:dyDescent="0.25">
      <c r="B482" s="88"/>
      <c r="C482" s="88"/>
      <c r="D482" s="115"/>
      <c r="E482" s="115"/>
      <c r="F482" s="115"/>
      <c r="G482" s="115"/>
      <c r="H482" s="115"/>
      <c r="I482" s="523"/>
      <c r="J482" s="523"/>
      <c r="K482" s="115"/>
      <c r="L482" s="524"/>
      <c r="M482" s="524"/>
      <c r="N482" s="524"/>
      <c r="O482" s="524"/>
      <c r="P482" s="524"/>
      <c r="Q482" s="524"/>
      <c r="R482" s="524"/>
      <c r="S482" s="525"/>
      <c r="T482" s="526"/>
      <c r="U482" s="115"/>
      <c r="V482" s="526"/>
      <c r="W482" s="115"/>
      <c r="X482" s="115"/>
      <c r="Y482" s="115"/>
      <c r="Z482" s="527"/>
      <c r="AA482" s="527"/>
      <c r="AB482" s="15"/>
      <c r="AC482" s="88"/>
      <c r="AD482" s="115"/>
      <c r="AE482" s="115"/>
      <c r="AF482" s="115"/>
      <c r="AG482" s="115"/>
      <c r="AH482" s="115"/>
      <c r="AI482" s="115"/>
      <c r="AJ482" s="115"/>
      <c r="AK482" s="115"/>
      <c r="AL482" s="115"/>
      <c r="AM482" s="115"/>
      <c r="AN482" s="115"/>
      <c r="AO482" s="115"/>
      <c r="AP482" s="115"/>
      <c r="AQ482" s="115"/>
      <c r="AR482" s="115"/>
      <c r="AS482" s="115"/>
      <c r="AT482" s="115"/>
      <c r="AU482" s="115"/>
      <c r="AV482" s="115"/>
      <c r="AW482" s="115"/>
      <c r="AX482" s="115"/>
      <c r="AY482" s="115"/>
      <c r="AZ482" s="115"/>
      <c r="BA482" s="115"/>
      <c r="BB482" s="115"/>
      <c r="BC482" s="115"/>
      <c r="BD482" s="115"/>
      <c r="BE482" s="115"/>
      <c r="BF482" s="115"/>
      <c r="BG482" s="115"/>
      <c r="BH482" s="115"/>
      <c r="BI482" s="115"/>
      <c r="BJ482" s="115"/>
      <c r="BK482" s="526"/>
      <c r="BL482" s="526"/>
      <c r="BM482" s="526"/>
      <c r="BN482" s="526"/>
      <c r="BO482" s="526"/>
      <c r="BP482" s="526"/>
      <c r="BQ482" s="526"/>
      <c r="BR482" s="526"/>
      <c r="BS482" s="526"/>
      <c r="BT482" s="526"/>
      <c r="BU482" s="526"/>
      <c r="BV482" s="526"/>
      <c r="BW482" s="526"/>
      <c r="BX482" s="526"/>
      <c r="BY482" s="526"/>
      <c r="BZ482" s="526"/>
      <c r="CA482" s="526"/>
      <c r="CB482" s="526"/>
      <c r="CC482" s="526"/>
      <c r="CD482" s="526"/>
      <c r="CE482" s="526"/>
      <c r="CF482" s="526"/>
      <c r="CG482" s="526"/>
      <c r="CH482" s="526"/>
      <c r="CI482" s="526"/>
      <c r="CJ482" s="526"/>
      <c r="CK482" s="526"/>
      <c r="CL482" s="526"/>
      <c r="CM482" s="526"/>
      <c r="CN482" s="526"/>
      <c r="CO482" s="526"/>
      <c r="CP482" s="15"/>
      <c r="CQ482" s="15"/>
      <c r="CR482" s="15"/>
      <c r="CS482" s="15"/>
      <c r="CT482" s="88"/>
      <c r="CU482" s="88"/>
      <c r="CV482" s="88"/>
      <c r="CW482" s="15"/>
      <c r="CX482" s="15"/>
      <c r="CY482" s="88"/>
      <c r="CZ482" s="88"/>
      <c r="DA482" s="88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88"/>
      <c r="EQ482" s="88"/>
      <c r="ER482" s="88"/>
      <c r="ES482" s="88"/>
      <c r="ET482" s="88"/>
      <c r="EU482" s="88"/>
      <c r="EV482" s="88"/>
      <c r="EW482" s="88"/>
      <c r="EX482" s="88"/>
      <c r="EY482" s="88"/>
      <c r="EZ482" s="88"/>
      <c r="FA482" s="88"/>
      <c r="FB482" s="15"/>
      <c r="FC482" s="15"/>
      <c r="FD482" s="15"/>
      <c r="FE482" s="15"/>
      <c r="FF482" s="15"/>
      <c r="FG482" s="15"/>
      <c r="FH482" s="15"/>
      <c r="FI482" s="15"/>
      <c r="FJ482" s="15"/>
    </row>
    <row r="483" spans="2:166" ht="15" customHeight="1" x14ac:dyDescent="0.25">
      <c r="B483" s="88"/>
      <c r="C483" s="88"/>
      <c r="D483" s="115"/>
      <c r="E483" s="115"/>
      <c r="F483" s="115"/>
      <c r="G483" s="115"/>
      <c r="H483" s="115"/>
      <c r="I483" s="523"/>
      <c r="J483" s="523"/>
      <c r="K483" s="115"/>
      <c r="L483" s="524"/>
      <c r="M483" s="524"/>
      <c r="N483" s="524"/>
      <c r="O483" s="524"/>
      <c r="P483" s="524"/>
      <c r="Q483" s="524"/>
      <c r="R483" s="524"/>
      <c r="S483" s="525"/>
      <c r="T483" s="526"/>
      <c r="U483" s="115"/>
      <c r="V483" s="526"/>
      <c r="W483" s="115"/>
      <c r="X483" s="115"/>
      <c r="Y483" s="115"/>
      <c r="Z483" s="527"/>
      <c r="AA483" s="527"/>
      <c r="AB483" s="15"/>
      <c r="AC483" s="88"/>
      <c r="AD483" s="115"/>
      <c r="AE483" s="115"/>
      <c r="AF483" s="115"/>
      <c r="AG483" s="115"/>
      <c r="AH483" s="115"/>
      <c r="AI483" s="115"/>
      <c r="AJ483" s="115"/>
      <c r="AK483" s="115"/>
      <c r="AL483" s="115"/>
      <c r="AM483" s="115"/>
      <c r="AN483" s="115"/>
      <c r="AO483" s="115"/>
      <c r="AP483" s="115"/>
      <c r="AQ483" s="115"/>
      <c r="AR483" s="115"/>
      <c r="AS483" s="115"/>
      <c r="AT483" s="115"/>
      <c r="AU483" s="115"/>
      <c r="AV483" s="115"/>
      <c r="AW483" s="115"/>
      <c r="AX483" s="115"/>
      <c r="AY483" s="115"/>
      <c r="AZ483" s="115"/>
      <c r="BA483" s="115"/>
      <c r="BB483" s="115"/>
      <c r="BC483" s="115"/>
      <c r="BD483" s="115"/>
      <c r="BE483" s="115"/>
      <c r="BF483" s="115"/>
      <c r="BG483" s="115"/>
      <c r="BH483" s="115"/>
      <c r="BI483" s="115"/>
      <c r="BJ483" s="115"/>
      <c r="BK483" s="526"/>
      <c r="BL483" s="526"/>
      <c r="BM483" s="526"/>
      <c r="BN483" s="526"/>
      <c r="BO483" s="526"/>
      <c r="BP483" s="526"/>
      <c r="BQ483" s="526"/>
      <c r="BR483" s="526"/>
      <c r="BS483" s="526"/>
      <c r="BT483" s="526"/>
      <c r="BU483" s="526"/>
      <c r="BV483" s="526"/>
      <c r="BW483" s="526"/>
      <c r="BX483" s="526"/>
      <c r="BY483" s="526"/>
      <c r="BZ483" s="526"/>
      <c r="CA483" s="526"/>
      <c r="CB483" s="526"/>
      <c r="CC483" s="526"/>
      <c r="CD483" s="526"/>
      <c r="CE483" s="526"/>
      <c r="CF483" s="526"/>
      <c r="CG483" s="526"/>
      <c r="CH483" s="526"/>
      <c r="CI483" s="526"/>
      <c r="CJ483" s="526"/>
      <c r="CK483" s="526"/>
      <c r="CL483" s="526"/>
      <c r="CM483" s="526"/>
      <c r="CN483" s="526"/>
      <c r="CO483" s="526"/>
      <c r="CP483" s="15"/>
      <c r="CQ483" s="15"/>
      <c r="CR483" s="15"/>
      <c r="CS483" s="15"/>
      <c r="CT483" s="88"/>
      <c r="CU483" s="88"/>
      <c r="CV483" s="88"/>
      <c r="CW483" s="15"/>
      <c r="CX483" s="15"/>
      <c r="CY483" s="88"/>
      <c r="CZ483" s="88"/>
      <c r="DA483" s="88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  <c r="EH483" s="15"/>
      <c r="EI483" s="15"/>
      <c r="EJ483" s="15"/>
      <c r="EK483" s="15"/>
      <c r="EL483" s="15"/>
      <c r="EM483" s="15"/>
      <c r="EN483" s="15"/>
      <c r="EO483" s="15"/>
      <c r="EP483" s="88"/>
      <c r="EQ483" s="88"/>
      <c r="ER483" s="88"/>
      <c r="ES483" s="88"/>
      <c r="ET483" s="88"/>
      <c r="EU483" s="88"/>
      <c r="EV483" s="88"/>
      <c r="EW483" s="88"/>
      <c r="EX483" s="88"/>
      <c r="EY483" s="88"/>
      <c r="EZ483" s="88"/>
      <c r="FA483" s="88"/>
      <c r="FB483" s="15"/>
      <c r="FC483" s="15"/>
      <c r="FD483" s="15"/>
      <c r="FE483" s="15"/>
      <c r="FF483" s="15"/>
      <c r="FG483" s="15"/>
      <c r="FH483" s="15"/>
      <c r="FI483" s="15"/>
      <c r="FJ483" s="15"/>
    </row>
    <row r="484" spans="2:166" ht="15" customHeight="1" x14ac:dyDescent="0.25">
      <c r="B484" s="88"/>
      <c r="C484" s="88"/>
      <c r="D484" s="115"/>
      <c r="E484" s="115"/>
      <c r="F484" s="115"/>
      <c r="G484" s="115"/>
      <c r="H484" s="115"/>
      <c r="I484" s="523"/>
      <c r="J484" s="523"/>
      <c r="K484" s="115"/>
      <c r="L484" s="524"/>
      <c r="M484" s="524"/>
      <c r="N484" s="524"/>
      <c r="O484" s="524"/>
      <c r="P484" s="524"/>
      <c r="Q484" s="524"/>
      <c r="R484" s="524"/>
      <c r="S484" s="525"/>
      <c r="T484" s="526"/>
      <c r="U484" s="115"/>
      <c r="V484" s="526"/>
      <c r="W484" s="115"/>
      <c r="X484" s="115"/>
      <c r="Y484" s="115"/>
      <c r="Z484" s="527"/>
      <c r="AA484" s="527"/>
      <c r="AB484" s="15"/>
      <c r="AC484" s="88"/>
      <c r="AD484" s="115"/>
      <c r="AE484" s="115"/>
      <c r="AF484" s="115"/>
      <c r="AG484" s="115"/>
      <c r="AH484" s="115"/>
      <c r="AI484" s="115"/>
      <c r="AJ484" s="115"/>
      <c r="AK484" s="115"/>
      <c r="AL484" s="115"/>
      <c r="AM484" s="115"/>
      <c r="AN484" s="115"/>
      <c r="AO484" s="115"/>
      <c r="AP484" s="115"/>
      <c r="AQ484" s="115"/>
      <c r="AR484" s="115"/>
      <c r="AS484" s="115"/>
      <c r="AT484" s="115"/>
      <c r="AU484" s="115"/>
      <c r="AV484" s="115"/>
      <c r="AW484" s="115"/>
      <c r="AX484" s="115"/>
      <c r="AY484" s="115"/>
      <c r="AZ484" s="115"/>
      <c r="BA484" s="115"/>
      <c r="BB484" s="115"/>
      <c r="BC484" s="115"/>
      <c r="BD484" s="115"/>
      <c r="BE484" s="115"/>
      <c r="BF484" s="115"/>
      <c r="BG484" s="115"/>
      <c r="BH484" s="115"/>
      <c r="BI484" s="115"/>
      <c r="BJ484" s="115"/>
      <c r="BK484" s="526"/>
      <c r="BL484" s="526"/>
      <c r="BM484" s="526"/>
      <c r="BN484" s="526"/>
      <c r="BO484" s="526"/>
      <c r="BP484" s="526"/>
      <c r="BQ484" s="526"/>
      <c r="BR484" s="526"/>
      <c r="BS484" s="526"/>
      <c r="BT484" s="526"/>
      <c r="BU484" s="526"/>
      <c r="BV484" s="526"/>
      <c r="BW484" s="526"/>
      <c r="BX484" s="526"/>
      <c r="BY484" s="526"/>
      <c r="BZ484" s="526"/>
      <c r="CA484" s="526"/>
      <c r="CB484" s="526"/>
      <c r="CC484" s="526"/>
      <c r="CD484" s="526"/>
      <c r="CE484" s="526"/>
      <c r="CF484" s="526"/>
      <c r="CG484" s="526"/>
      <c r="CH484" s="526"/>
      <c r="CI484" s="526"/>
      <c r="CJ484" s="526"/>
      <c r="CK484" s="526"/>
      <c r="CL484" s="526"/>
      <c r="CM484" s="526"/>
      <c r="CN484" s="526"/>
      <c r="CO484" s="526"/>
      <c r="CP484" s="15"/>
      <c r="CQ484" s="15"/>
      <c r="CR484" s="15"/>
      <c r="CS484" s="15"/>
      <c r="CT484" s="88"/>
      <c r="CU484" s="88"/>
      <c r="CV484" s="88"/>
      <c r="CW484" s="15"/>
      <c r="CX484" s="15"/>
      <c r="CY484" s="88"/>
      <c r="CZ484" s="88"/>
      <c r="DA484" s="88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88"/>
      <c r="EQ484" s="88"/>
      <c r="ER484" s="88"/>
      <c r="ES484" s="88"/>
      <c r="ET484" s="88"/>
      <c r="EU484" s="88"/>
      <c r="EV484" s="88"/>
      <c r="EW484" s="88"/>
      <c r="EX484" s="88"/>
      <c r="EY484" s="88"/>
      <c r="EZ484" s="88"/>
      <c r="FA484" s="88"/>
      <c r="FB484" s="15"/>
      <c r="FC484" s="15"/>
      <c r="FD484" s="15"/>
      <c r="FE484" s="15"/>
      <c r="FF484" s="15"/>
      <c r="FG484" s="15"/>
      <c r="FH484" s="15"/>
      <c r="FI484" s="15"/>
      <c r="FJ484" s="15"/>
    </row>
    <row r="485" spans="2:166" ht="15" customHeight="1" x14ac:dyDescent="0.25">
      <c r="B485" s="88"/>
      <c r="C485" s="88"/>
      <c r="D485" s="115"/>
      <c r="E485" s="115"/>
      <c r="F485" s="115"/>
      <c r="G485" s="115"/>
      <c r="H485" s="115"/>
      <c r="I485" s="523"/>
      <c r="J485" s="523"/>
      <c r="K485" s="115"/>
      <c r="L485" s="524"/>
      <c r="M485" s="524"/>
      <c r="N485" s="524"/>
      <c r="O485" s="524"/>
      <c r="P485" s="524"/>
      <c r="Q485" s="524"/>
      <c r="R485" s="524"/>
      <c r="S485" s="525"/>
      <c r="T485" s="526"/>
      <c r="U485" s="115"/>
      <c r="V485" s="526"/>
      <c r="W485" s="115"/>
      <c r="X485" s="115"/>
      <c r="Y485" s="115"/>
      <c r="Z485" s="527"/>
      <c r="AA485" s="527"/>
      <c r="AB485" s="15"/>
      <c r="AC485" s="88"/>
      <c r="AD485" s="115"/>
      <c r="AE485" s="115"/>
      <c r="AF485" s="115"/>
      <c r="AG485" s="115"/>
      <c r="AH485" s="115"/>
      <c r="AI485" s="115"/>
      <c r="AJ485" s="115"/>
      <c r="AK485" s="115"/>
      <c r="AL485" s="115"/>
      <c r="AM485" s="115"/>
      <c r="AN485" s="115"/>
      <c r="AO485" s="115"/>
      <c r="AP485" s="115"/>
      <c r="AQ485" s="115"/>
      <c r="AR485" s="115"/>
      <c r="AS485" s="115"/>
      <c r="AT485" s="115"/>
      <c r="AU485" s="115"/>
      <c r="AV485" s="115"/>
      <c r="AW485" s="115"/>
      <c r="AX485" s="115"/>
      <c r="AY485" s="115"/>
      <c r="AZ485" s="115"/>
      <c r="BA485" s="115"/>
      <c r="BB485" s="115"/>
      <c r="BC485" s="115"/>
      <c r="BD485" s="115"/>
      <c r="BE485" s="115"/>
      <c r="BF485" s="115"/>
      <c r="BG485" s="115"/>
      <c r="BH485" s="115"/>
      <c r="BI485" s="115"/>
      <c r="BJ485" s="115"/>
      <c r="BK485" s="526"/>
      <c r="BL485" s="526"/>
      <c r="BM485" s="526"/>
      <c r="BN485" s="526"/>
      <c r="BO485" s="526"/>
      <c r="BP485" s="526"/>
      <c r="BQ485" s="526"/>
      <c r="BR485" s="526"/>
      <c r="BS485" s="526"/>
      <c r="BT485" s="526"/>
      <c r="BU485" s="526"/>
      <c r="BV485" s="526"/>
      <c r="BW485" s="526"/>
      <c r="BX485" s="526"/>
      <c r="BY485" s="526"/>
      <c r="BZ485" s="526"/>
      <c r="CA485" s="526"/>
      <c r="CB485" s="526"/>
      <c r="CC485" s="526"/>
      <c r="CD485" s="526"/>
      <c r="CE485" s="526"/>
      <c r="CF485" s="526"/>
      <c r="CG485" s="526"/>
      <c r="CH485" s="526"/>
      <c r="CI485" s="526"/>
      <c r="CJ485" s="526"/>
      <c r="CK485" s="526"/>
      <c r="CL485" s="526"/>
      <c r="CM485" s="526"/>
      <c r="CN485" s="526"/>
      <c r="CO485" s="526"/>
      <c r="CP485" s="15"/>
      <c r="CQ485" s="15"/>
      <c r="CR485" s="15"/>
      <c r="CS485" s="15"/>
      <c r="CT485" s="88"/>
      <c r="CU485" s="88"/>
      <c r="CV485" s="88"/>
      <c r="CW485" s="15"/>
      <c r="CX485" s="15"/>
      <c r="CY485" s="88"/>
      <c r="CZ485" s="88"/>
      <c r="DA485" s="88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88"/>
      <c r="EQ485" s="88"/>
      <c r="ER485" s="88"/>
      <c r="ES485" s="88"/>
      <c r="ET485" s="88"/>
      <c r="EU485" s="88"/>
      <c r="EV485" s="88"/>
      <c r="EW485" s="88"/>
      <c r="EX485" s="88"/>
      <c r="EY485" s="88"/>
      <c r="EZ485" s="88"/>
      <c r="FA485" s="88"/>
      <c r="FB485" s="15"/>
      <c r="FC485" s="15"/>
      <c r="FD485" s="15"/>
      <c r="FE485" s="15"/>
      <c r="FF485" s="15"/>
      <c r="FG485" s="15"/>
      <c r="FH485" s="15"/>
      <c r="FI485" s="15"/>
      <c r="FJ485" s="15"/>
    </row>
    <row r="486" spans="2:166" ht="15" customHeight="1" x14ac:dyDescent="0.25">
      <c r="B486" s="88"/>
      <c r="C486" s="88"/>
      <c r="D486" s="115"/>
      <c r="E486" s="115"/>
      <c r="F486" s="115"/>
      <c r="G486" s="115"/>
      <c r="H486" s="115"/>
      <c r="I486" s="523"/>
      <c r="J486" s="523"/>
      <c r="K486" s="115"/>
      <c r="L486" s="524"/>
      <c r="M486" s="524"/>
      <c r="N486" s="524"/>
      <c r="O486" s="524"/>
      <c r="P486" s="524"/>
      <c r="Q486" s="524"/>
      <c r="R486" s="524"/>
      <c r="S486" s="525"/>
      <c r="T486" s="526"/>
      <c r="U486" s="115"/>
      <c r="V486" s="526"/>
      <c r="W486" s="115"/>
      <c r="X486" s="115"/>
      <c r="Y486" s="115"/>
      <c r="Z486" s="527"/>
      <c r="AA486" s="527"/>
      <c r="AB486" s="15"/>
      <c r="AC486" s="88"/>
      <c r="AD486" s="115"/>
      <c r="AE486" s="115"/>
      <c r="AF486" s="115"/>
      <c r="AG486" s="115"/>
      <c r="AH486" s="115"/>
      <c r="AI486" s="115"/>
      <c r="AJ486" s="115"/>
      <c r="AK486" s="115"/>
      <c r="AL486" s="115"/>
      <c r="AM486" s="115"/>
      <c r="AN486" s="115"/>
      <c r="AO486" s="115"/>
      <c r="AP486" s="115"/>
      <c r="AQ486" s="115"/>
      <c r="AR486" s="115"/>
      <c r="AS486" s="115"/>
      <c r="AT486" s="115"/>
      <c r="AU486" s="115"/>
      <c r="AV486" s="115"/>
      <c r="AW486" s="115"/>
      <c r="AX486" s="115"/>
      <c r="AY486" s="115"/>
      <c r="AZ486" s="115"/>
      <c r="BA486" s="115"/>
      <c r="BB486" s="115"/>
      <c r="BC486" s="115"/>
      <c r="BD486" s="115"/>
      <c r="BE486" s="115"/>
      <c r="BF486" s="115"/>
      <c r="BG486" s="115"/>
      <c r="BH486" s="115"/>
      <c r="BI486" s="115"/>
      <c r="BJ486" s="115"/>
      <c r="BK486" s="526"/>
      <c r="BL486" s="526"/>
      <c r="BM486" s="526"/>
      <c r="BN486" s="526"/>
      <c r="BO486" s="526"/>
      <c r="BP486" s="526"/>
      <c r="BQ486" s="526"/>
      <c r="BR486" s="526"/>
      <c r="BS486" s="526"/>
      <c r="BT486" s="526"/>
      <c r="BU486" s="526"/>
      <c r="BV486" s="526"/>
      <c r="BW486" s="526"/>
      <c r="BX486" s="526"/>
      <c r="BY486" s="526"/>
      <c r="BZ486" s="526"/>
      <c r="CA486" s="526"/>
      <c r="CB486" s="526"/>
      <c r="CC486" s="526"/>
      <c r="CD486" s="526"/>
      <c r="CE486" s="526"/>
      <c r="CF486" s="526"/>
      <c r="CG486" s="526"/>
      <c r="CH486" s="526"/>
      <c r="CI486" s="526"/>
      <c r="CJ486" s="526"/>
      <c r="CK486" s="526"/>
      <c r="CL486" s="526"/>
      <c r="CM486" s="526"/>
      <c r="CN486" s="526"/>
      <c r="CO486" s="526"/>
      <c r="CP486" s="15"/>
      <c r="CQ486" s="15"/>
      <c r="CR486" s="15"/>
      <c r="CS486" s="15"/>
      <c r="CT486" s="88"/>
      <c r="CU486" s="88"/>
      <c r="CV486" s="88"/>
      <c r="CW486" s="15"/>
      <c r="CX486" s="15"/>
      <c r="CY486" s="88"/>
      <c r="CZ486" s="88"/>
      <c r="DA486" s="88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  <c r="EH486" s="15"/>
      <c r="EI486" s="15"/>
      <c r="EJ486" s="15"/>
      <c r="EK486" s="15"/>
      <c r="EL486" s="15"/>
      <c r="EM486" s="15"/>
      <c r="EN486" s="15"/>
      <c r="EO486" s="15"/>
      <c r="EP486" s="88"/>
      <c r="EQ486" s="88"/>
      <c r="ER486" s="88"/>
      <c r="ES486" s="88"/>
      <c r="ET486" s="88"/>
      <c r="EU486" s="88"/>
      <c r="EV486" s="88"/>
      <c r="EW486" s="88"/>
      <c r="EX486" s="88"/>
      <c r="EY486" s="88"/>
      <c r="EZ486" s="88"/>
      <c r="FA486" s="88"/>
      <c r="FB486" s="15"/>
      <c r="FC486" s="15"/>
      <c r="FD486" s="15"/>
      <c r="FE486" s="15"/>
      <c r="FF486" s="15"/>
      <c r="FG486" s="15"/>
      <c r="FH486" s="15"/>
      <c r="FI486" s="15"/>
      <c r="FJ486" s="15"/>
    </row>
    <row r="487" spans="2:166" ht="15" customHeight="1" x14ac:dyDescent="0.25">
      <c r="B487" s="88"/>
      <c r="C487" s="88"/>
      <c r="D487" s="115"/>
      <c r="E487" s="115"/>
      <c r="F487" s="115"/>
      <c r="G487" s="115"/>
      <c r="H487" s="115"/>
      <c r="I487" s="523"/>
      <c r="J487" s="523"/>
      <c r="K487" s="115"/>
      <c r="L487" s="524"/>
      <c r="M487" s="524"/>
      <c r="N487" s="524"/>
      <c r="O487" s="524"/>
      <c r="P487" s="524"/>
      <c r="Q487" s="524"/>
      <c r="R487" s="524"/>
      <c r="S487" s="525"/>
      <c r="T487" s="526"/>
      <c r="U487" s="115"/>
      <c r="V487" s="526"/>
      <c r="W487" s="115"/>
      <c r="X487" s="115"/>
      <c r="Y487" s="115"/>
      <c r="Z487" s="527"/>
      <c r="AA487" s="527"/>
      <c r="AB487" s="15"/>
      <c r="AC487" s="88"/>
      <c r="AD487" s="115"/>
      <c r="AE487" s="115"/>
      <c r="AF487" s="115"/>
      <c r="AG487" s="115"/>
      <c r="AH487" s="115"/>
      <c r="AI487" s="115"/>
      <c r="AJ487" s="115"/>
      <c r="AK487" s="115"/>
      <c r="AL487" s="115"/>
      <c r="AM487" s="115"/>
      <c r="AN487" s="115"/>
      <c r="AO487" s="115"/>
      <c r="AP487" s="115"/>
      <c r="AQ487" s="115"/>
      <c r="AR487" s="115"/>
      <c r="AS487" s="115"/>
      <c r="AT487" s="115"/>
      <c r="AU487" s="115"/>
      <c r="AV487" s="115"/>
      <c r="AW487" s="115"/>
      <c r="AX487" s="115"/>
      <c r="AY487" s="115"/>
      <c r="AZ487" s="115"/>
      <c r="BA487" s="115"/>
      <c r="BB487" s="115"/>
      <c r="BC487" s="115"/>
      <c r="BD487" s="115"/>
      <c r="BE487" s="115"/>
      <c r="BF487" s="115"/>
      <c r="BG487" s="115"/>
      <c r="BH487" s="115"/>
      <c r="BI487" s="115"/>
      <c r="BJ487" s="115"/>
      <c r="BK487" s="526"/>
      <c r="BL487" s="526"/>
      <c r="BM487" s="526"/>
      <c r="BN487" s="526"/>
      <c r="BO487" s="526"/>
      <c r="BP487" s="526"/>
      <c r="BQ487" s="526"/>
      <c r="BR487" s="526"/>
      <c r="BS487" s="526"/>
      <c r="BT487" s="526"/>
      <c r="BU487" s="526"/>
      <c r="BV487" s="526"/>
      <c r="BW487" s="526"/>
      <c r="BX487" s="526"/>
      <c r="BY487" s="526"/>
      <c r="BZ487" s="526"/>
      <c r="CA487" s="526"/>
      <c r="CB487" s="526"/>
      <c r="CC487" s="526"/>
      <c r="CD487" s="526"/>
      <c r="CE487" s="526"/>
      <c r="CF487" s="526"/>
      <c r="CG487" s="526"/>
      <c r="CH487" s="526"/>
      <c r="CI487" s="526"/>
      <c r="CJ487" s="526"/>
      <c r="CK487" s="526"/>
      <c r="CL487" s="526"/>
      <c r="CM487" s="526"/>
      <c r="CN487" s="526"/>
      <c r="CO487" s="526"/>
      <c r="CP487" s="15"/>
      <c r="CQ487" s="15"/>
      <c r="CR487" s="15"/>
      <c r="CS487" s="15"/>
      <c r="CT487" s="88"/>
      <c r="CU487" s="88"/>
      <c r="CV487" s="88"/>
      <c r="CW487" s="15"/>
      <c r="CX487" s="15"/>
      <c r="CY487" s="88"/>
      <c r="CZ487" s="88"/>
      <c r="DA487" s="88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  <c r="DV487" s="15"/>
      <c r="DW487" s="15"/>
      <c r="DX487" s="15"/>
      <c r="DY487" s="15"/>
      <c r="DZ487" s="15"/>
      <c r="EA487" s="15"/>
      <c r="EB487" s="15"/>
      <c r="EC487" s="15"/>
      <c r="ED487" s="15"/>
      <c r="EE487" s="15"/>
      <c r="EF487" s="15"/>
      <c r="EG487" s="15"/>
      <c r="EH487" s="15"/>
      <c r="EI487" s="15"/>
      <c r="EJ487" s="15"/>
      <c r="EK487" s="15"/>
      <c r="EL487" s="15"/>
      <c r="EM487" s="15"/>
      <c r="EN487" s="15"/>
      <c r="EO487" s="15"/>
      <c r="EP487" s="88"/>
      <c r="EQ487" s="88"/>
      <c r="ER487" s="88"/>
      <c r="ES487" s="88"/>
      <c r="ET487" s="88"/>
      <c r="EU487" s="88"/>
      <c r="EV487" s="88"/>
      <c r="EW487" s="88"/>
      <c r="EX487" s="88"/>
      <c r="EY487" s="88"/>
      <c r="EZ487" s="88"/>
      <c r="FA487" s="88"/>
      <c r="FB487" s="15"/>
      <c r="FC487" s="15"/>
      <c r="FD487" s="15"/>
      <c r="FE487" s="15"/>
      <c r="FF487" s="15"/>
      <c r="FG487" s="15"/>
      <c r="FH487" s="15"/>
      <c r="FI487" s="15"/>
      <c r="FJ487" s="15"/>
    </row>
    <row r="488" spans="2:166" ht="15" customHeight="1" x14ac:dyDescent="0.25">
      <c r="B488" s="88"/>
      <c r="C488" s="88"/>
      <c r="D488" s="115"/>
      <c r="E488" s="115"/>
      <c r="F488" s="115"/>
      <c r="G488" s="115"/>
      <c r="H488" s="115"/>
      <c r="I488" s="523"/>
      <c r="J488" s="523"/>
      <c r="K488" s="115"/>
      <c r="L488" s="524"/>
      <c r="M488" s="524"/>
      <c r="N488" s="524"/>
      <c r="O488" s="524"/>
      <c r="P488" s="524"/>
      <c r="Q488" s="524"/>
      <c r="R488" s="524"/>
      <c r="S488" s="525"/>
      <c r="T488" s="526"/>
      <c r="U488" s="115"/>
      <c r="V488" s="526"/>
      <c r="W488" s="115"/>
      <c r="X488" s="115"/>
      <c r="Y488" s="115"/>
      <c r="Z488" s="527"/>
      <c r="AA488" s="527"/>
      <c r="AB488" s="15"/>
      <c r="AC488" s="88"/>
      <c r="AD488" s="115"/>
      <c r="AE488" s="115"/>
      <c r="AF488" s="115"/>
      <c r="AG488" s="115"/>
      <c r="AH488" s="115"/>
      <c r="AI488" s="115"/>
      <c r="AJ488" s="115"/>
      <c r="AK488" s="115"/>
      <c r="AL488" s="115"/>
      <c r="AM488" s="115"/>
      <c r="AN488" s="115"/>
      <c r="AO488" s="115"/>
      <c r="AP488" s="115"/>
      <c r="AQ488" s="115"/>
      <c r="AR488" s="115"/>
      <c r="AS488" s="115"/>
      <c r="AT488" s="115"/>
      <c r="AU488" s="115"/>
      <c r="AV488" s="115"/>
      <c r="AW488" s="115"/>
      <c r="AX488" s="115"/>
      <c r="AY488" s="115"/>
      <c r="AZ488" s="115"/>
      <c r="BA488" s="115"/>
      <c r="BB488" s="115"/>
      <c r="BC488" s="115"/>
      <c r="BD488" s="115"/>
      <c r="BE488" s="115"/>
      <c r="BF488" s="115"/>
      <c r="BG488" s="115"/>
      <c r="BH488" s="115"/>
      <c r="BI488" s="115"/>
      <c r="BJ488" s="115"/>
      <c r="BK488" s="526"/>
      <c r="BL488" s="526"/>
      <c r="BM488" s="526"/>
      <c r="BN488" s="526"/>
      <c r="BO488" s="526"/>
      <c r="BP488" s="526"/>
      <c r="BQ488" s="526"/>
      <c r="BR488" s="526"/>
      <c r="BS488" s="526"/>
      <c r="BT488" s="526"/>
      <c r="BU488" s="526"/>
      <c r="BV488" s="526"/>
      <c r="BW488" s="526"/>
      <c r="BX488" s="526"/>
      <c r="BY488" s="526"/>
      <c r="BZ488" s="526"/>
      <c r="CA488" s="526"/>
      <c r="CB488" s="526"/>
      <c r="CC488" s="526"/>
      <c r="CD488" s="526"/>
      <c r="CE488" s="526"/>
      <c r="CF488" s="526"/>
      <c r="CG488" s="526"/>
      <c r="CH488" s="526"/>
      <c r="CI488" s="526"/>
      <c r="CJ488" s="526"/>
      <c r="CK488" s="526"/>
      <c r="CL488" s="526"/>
      <c r="CM488" s="526"/>
      <c r="CN488" s="526"/>
      <c r="CO488" s="526"/>
      <c r="CP488" s="15"/>
      <c r="CQ488" s="15"/>
      <c r="CR488" s="15"/>
      <c r="CS488" s="15"/>
      <c r="CT488" s="88"/>
      <c r="CU488" s="88"/>
      <c r="CV488" s="88"/>
      <c r="CW488" s="15"/>
      <c r="CX488" s="15"/>
      <c r="CY488" s="88"/>
      <c r="CZ488" s="88"/>
      <c r="DA488" s="88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88"/>
      <c r="EQ488" s="88"/>
      <c r="ER488" s="88"/>
      <c r="ES488" s="88"/>
      <c r="ET488" s="88"/>
      <c r="EU488" s="88"/>
      <c r="EV488" s="88"/>
      <c r="EW488" s="88"/>
      <c r="EX488" s="88"/>
      <c r="EY488" s="88"/>
      <c r="EZ488" s="88"/>
      <c r="FA488" s="88"/>
      <c r="FB488" s="15"/>
      <c r="FC488" s="15"/>
      <c r="FD488" s="15"/>
      <c r="FE488" s="15"/>
      <c r="FF488" s="15"/>
      <c r="FG488" s="15"/>
      <c r="FH488" s="15"/>
      <c r="FI488" s="15"/>
      <c r="FJ488" s="15"/>
    </row>
    <row r="489" spans="2:166" ht="15" customHeight="1" x14ac:dyDescent="0.25">
      <c r="B489" s="88"/>
      <c r="C489" s="88"/>
      <c r="D489" s="115"/>
      <c r="E489" s="115"/>
      <c r="F489" s="115"/>
      <c r="G489" s="115"/>
      <c r="H489" s="115"/>
      <c r="I489" s="523"/>
      <c r="J489" s="523"/>
      <c r="K489" s="115"/>
      <c r="L489" s="524"/>
      <c r="M489" s="524"/>
      <c r="N489" s="524"/>
      <c r="O489" s="524"/>
      <c r="P489" s="524"/>
      <c r="Q489" s="524"/>
      <c r="R489" s="524"/>
      <c r="S489" s="525"/>
      <c r="T489" s="526"/>
      <c r="U489" s="115"/>
      <c r="V489" s="526"/>
      <c r="W489" s="115"/>
      <c r="X489" s="115"/>
      <c r="Y489" s="115"/>
      <c r="Z489" s="527"/>
      <c r="AA489" s="527"/>
      <c r="AB489" s="15"/>
      <c r="AC489" s="88"/>
      <c r="AD489" s="115"/>
      <c r="AE489" s="115"/>
      <c r="AF489" s="115"/>
      <c r="AG489" s="115"/>
      <c r="AH489" s="115"/>
      <c r="AI489" s="115"/>
      <c r="AJ489" s="115"/>
      <c r="AK489" s="115"/>
      <c r="AL489" s="115"/>
      <c r="AM489" s="115"/>
      <c r="AN489" s="115"/>
      <c r="AO489" s="115"/>
      <c r="AP489" s="115"/>
      <c r="AQ489" s="115"/>
      <c r="AR489" s="115"/>
      <c r="AS489" s="115"/>
      <c r="AT489" s="115"/>
      <c r="AU489" s="115"/>
      <c r="AV489" s="115"/>
      <c r="AW489" s="115"/>
      <c r="AX489" s="115"/>
      <c r="AY489" s="115"/>
      <c r="AZ489" s="115"/>
      <c r="BA489" s="115"/>
      <c r="BB489" s="115"/>
      <c r="BC489" s="115"/>
      <c r="BD489" s="115"/>
      <c r="BE489" s="115"/>
      <c r="BF489" s="115"/>
      <c r="BG489" s="115"/>
      <c r="BH489" s="115"/>
      <c r="BI489" s="115"/>
      <c r="BJ489" s="115"/>
      <c r="BK489" s="526"/>
      <c r="BL489" s="526"/>
      <c r="BM489" s="526"/>
      <c r="BN489" s="526"/>
      <c r="BO489" s="526"/>
      <c r="BP489" s="526"/>
      <c r="BQ489" s="526"/>
      <c r="BR489" s="526"/>
      <c r="BS489" s="526"/>
      <c r="BT489" s="526"/>
      <c r="BU489" s="526"/>
      <c r="BV489" s="526"/>
      <c r="BW489" s="526"/>
      <c r="BX489" s="526"/>
      <c r="BY489" s="526"/>
      <c r="BZ489" s="526"/>
      <c r="CA489" s="526"/>
      <c r="CB489" s="526"/>
      <c r="CC489" s="526"/>
      <c r="CD489" s="526"/>
      <c r="CE489" s="526"/>
      <c r="CF489" s="526"/>
      <c r="CG489" s="526"/>
      <c r="CH489" s="526"/>
      <c r="CI489" s="526"/>
      <c r="CJ489" s="526"/>
      <c r="CK489" s="526"/>
      <c r="CL489" s="526"/>
      <c r="CM489" s="526"/>
      <c r="CN489" s="526"/>
      <c r="CO489" s="526"/>
      <c r="CP489" s="15"/>
      <c r="CQ489" s="15"/>
      <c r="CR489" s="15"/>
      <c r="CS489" s="15"/>
      <c r="CT489" s="88"/>
      <c r="CU489" s="88"/>
      <c r="CV489" s="88"/>
      <c r="CW489" s="15"/>
      <c r="CX489" s="15"/>
      <c r="CY489" s="88"/>
      <c r="CZ489" s="88"/>
      <c r="DA489" s="88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88"/>
      <c r="EQ489" s="88"/>
      <c r="ER489" s="88"/>
      <c r="ES489" s="88"/>
      <c r="ET489" s="88"/>
      <c r="EU489" s="88"/>
      <c r="EV489" s="88"/>
      <c r="EW489" s="88"/>
      <c r="EX489" s="88"/>
      <c r="EY489" s="88"/>
      <c r="EZ489" s="88"/>
      <c r="FA489" s="88"/>
      <c r="FB489" s="15"/>
      <c r="FC489" s="15"/>
      <c r="FD489" s="15"/>
      <c r="FE489" s="15"/>
      <c r="FF489" s="15"/>
      <c r="FG489" s="15"/>
      <c r="FH489" s="15"/>
      <c r="FI489" s="15"/>
      <c r="FJ489" s="15"/>
    </row>
    <row r="490" spans="2:166" ht="15" customHeight="1" x14ac:dyDescent="0.25">
      <c r="B490" s="88"/>
      <c r="C490" s="88"/>
      <c r="D490" s="115"/>
      <c r="E490" s="115"/>
      <c r="F490" s="115"/>
      <c r="G490" s="115"/>
      <c r="H490" s="115"/>
      <c r="I490" s="523"/>
      <c r="J490" s="523"/>
      <c r="K490" s="115"/>
      <c r="L490" s="524"/>
      <c r="M490" s="524"/>
      <c r="N490" s="524"/>
      <c r="O490" s="524"/>
      <c r="P490" s="524"/>
      <c r="Q490" s="524"/>
      <c r="R490" s="524"/>
      <c r="S490" s="525"/>
      <c r="T490" s="526"/>
      <c r="U490" s="115"/>
      <c r="V490" s="526"/>
      <c r="W490" s="115"/>
      <c r="X490" s="115"/>
      <c r="Y490" s="115"/>
      <c r="Z490" s="527"/>
      <c r="AA490" s="527"/>
      <c r="AB490" s="15"/>
      <c r="AC490" s="88"/>
      <c r="AD490" s="115"/>
      <c r="AE490" s="115"/>
      <c r="AF490" s="115"/>
      <c r="AG490" s="115"/>
      <c r="AH490" s="115"/>
      <c r="AI490" s="115"/>
      <c r="AJ490" s="115"/>
      <c r="AK490" s="115"/>
      <c r="AL490" s="115"/>
      <c r="AM490" s="115"/>
      <c r="AN490" s="115"/>
      <c r="AO490" s="115"/>
      <c r="AP490" s="115"/>
      <c r="AQ490" s="115"/>
      <c r="AR490" s="115"/>
      <c r="AS490" s="115"/>
      <c r="AT490" s="115"/>
      <c r="AU490" s="115"/>
      <c r="AV490" s="115"/>
      <c r="AW490" s="115"/>
      <c r="AX490" s="115"/>
      <c r="AY490" s="115"/>
      <c r="AZ490" s="115"/>
      <c r="BA490" s="115"/>
      <c r="BB490" s="115"/>
      <c r="BC490" s="115"/>
      <c r="BD490" s="115"/>
      <c r="BE490" s="115"/>
      <c r="BF490" s="115"/>
      <c r="BG490" s="115"/>
      <c r="BH490" s="115"/>
      <c r="BI490" s="115"/>
      <c r="BJ490" s="115"/>
      <c r="BK490" s="526"/>
      <c r="BL490" s="526"/>
      <c r="BM490" s="526"/>
      <c r="BN490" s="526"/>
      <c r="BO490" s="526"/>
      <c r="BP490" s="526"/>
      <c r="BQ490" s="526"/>
      <c r="BR490" s="526"/>
      <c r="BS490" s="526"/>
      <c r="BT490" s="526"/>
      <c r="BU490" s="526"/>
      <c r="BV490" s="526"/>
      <c r="BW490" s="526"/>
      <c r="BX490" s="526"/>
      <c r="BY490" s="526"/>
      <c r="BZ490" s="526"/>
      <c r="CA490" s="526"/>
      <c r="CB490" s="526"/>
      <c r="CC490" s="526"/>
      <c r="CD490" s="526"/>
      <c r="CE490" s="526"/>
      <c r="CF490" s="526"/>
      <c r="CG490" s="526"/>
      <c r="CH490" s="526"/>
      <c r="CI490" s="526"/>
      <c r="CJ490" s="526"/>
      <c r="CK490" s="526"/>
      <c r="CL490" s="526"/>
      <c r="CM490" s="526"/>
      <c r="CN490" s="526"/>
      <c r="CO490" s="526"/>
      <c r="CP490" s="15"/>
      <c r="CQ490" s="15"/>
      <c r="CR490" s="15"/>
      <c r="CS490" s="15"/>
      <c r="CT490" s="88"/>
      <c r="CU490" s="88"/>
      <c r="CV490" s="88"/>
      <c r="CW490" s="15"/>
      <c r="CX490" s="15"/>
      <c r="CY490" s="88"/>
      <c r="CZ490" s="88"/>
      <c r="DA490" s="88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88"/>
      <c r="EQ490" s="88"/>
      <c r="ER490" s="88"/>
      <c r="ES490" s="88"/>
      <c r="ET490" s="88"/>
      <c r="EU490" s="88"/>
      <c r="EV490" s="88"/>
      <c r="EW490" s="88"/>
      <c r="EX490" s="88"/>
      <c r="EY490" s="88"/>
      <c r="EZ490" s="88"/>
      <c r="FA490" s="88"/>
      <c r="FB490" s="15"/>
      <c r="FC490" s="15"/>
      <c r="FD490" s="15"/>
      <c r="FE490" s="15"/>
      <c r="FF490" s="15"/>
      <c r="FG490" s="15"/>
      <c r="FH490" s="15"/>
      <c r="FI490" s="15"/>
      <c r="FJ490" s="15"/>
    </row>
    <row r="491" spans="2:166" ht="15" customHeight="1" x14ac:dyDescent="0.25">
      <c r="B491" s="88"/>
      <c r="C491" s="88"/>
      <c r="D491" s="115"/>
      <c r="E491" s="115"/>
      <c r="F491" s="115"/>
      <c r="G491" s="115"/>
      <c r="H491" s="115"/>
      <c r="I491" s="523"/>
      <c r="J491" s="523"/>
      <c r="K491" s="115"/>
      <c r="L491" s="524"/>
      <c r="M491" s="524"/>
      <c r="N491" s="524"/>
      <c r="O491" s="524"/>
      <c r="P491" s="524"/>
      <c r="Q491" s="524"/>
      <c r="R491" s="524"/>
      <c r="S491" s="525"/>
      <c r="T491" s="526"/>
      <c r="U491" s="115"/>
      <c r="V491" s="526"/>
      <c r="W491" s="115"/>
      <c r="X491" s="115"/>
      <c r="Y491" s="115"/>
      <c r="Z491" s="527"/>
      <c r="AA491" s="527"/>
      <c r="AB491" s="15"/>
      <c r="AC491" s="88"/>
      <c r="AD491" s="115"/>
      <c r="AE491" s="115"/>
      <c r="AF491" s="115"/>
      <c r="AG491" s="115"/>
      <c r="AH491" s="115"/>
      <c r="AI491" s="115"/>
      <c r="AJ491" s="115"/>
      <c r="AK491" s="115"/>
      <c r="AL491" s="115"/>
      <c r="AM491" s="115"/>
      <c r="AN491" s="115"/>
      <c r="AO491" s="115"/>
      <c r="AP491" s="115"/>
      <c r="AQ491" s="115"/>
      <c r="AR491" s="115"/>
      <c r="AS491" s="115"/>
      <c r="AT491" s="115"/>
      <c r="AU491" s="115"/>
      <c r="AV491" s="115"/>
      <c r="AW491" s="115"/>
      <c r="AX491" s="115"/>
      <c r="AY491" s="115"/>
      <c r="AZ491" s="115"/>
      <c r="BA491" s="115"/>
      <c r="BB491" s="115"/>
      <c r="BC491" s="115"/>
      <c r="BD491" s="115"/>
      <c r="BE491" s="115"/>
      <c r="BF491" s="115"/>
      <c r="BG491" s="115"/>
      <c r="BH491" s="115"/>
      <c r="BI491" s="115"/>
      <c r="BJ491" s="115"/>
      <c r="BK491" s="526"/>
      <c r="BL491" s="526"/>
      <c r="BM491" s="526"/>
      <c r="BN491" s="526"/>
      <c r="BO491" s="526"/>
      <c r="BP491" s="526"/>
      <c r="BQ491" s="526"/>
      <c r="BR491" s="526"/>
      <c r="BS491" s="526"/>
      <c r="BT491" s="526"/>
      <c r="BU491" s="526"/>
      <c r="BV491" s="526"/>
      <c r="BW491" s="526"/>
      <c r="BX491" s="526"/>
      <c r="BY491" s="526"/>
      <c r="BZ491" s="526"/>
      <c r="CA491" s="526"/>
      <c r="CB491" s="526"/>
      <c r="CC491" s="526"/>
      <c r="CD491" s="526"/>
      <c r="CE491" s="526"/>
      <c r="CF491" s="526"/>
      <c r="CG491" s="526"/>
      <c r="CH491" s="526"/>
      <c r="CI491" s="526"/>
      <c r="CJ491" s="526"/>
      <c r="CK491" s="526"/>
      <c r="CL491" s="526"/>
      <c r="CM491" s="526"/>
      <c r="CN491" s="526"/>
      <c r="CO491" s="526"/>
      <c r="CP491" s="15"/>
      <c r="CQ491" s="15"/>
      <c r="CR491" s="15"/>
      <c r="CS491" s="15"/>
      <c r="CT491" s="88"/>
      <c r="CU491" s="88"/>
      <c r="CV491" s="88"/>
      <c r="CW491" s="15"/>
      <c r="CX491" s="15"/>
      <c r="CY491" s="88"/>
      <c r="CZ491" s="88"/>
      <c r="DA491" s="88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88"/>
      <c r="EQ491" s="88"/>
      <c r="ER491" s="88"/>
      <c r="ES491" s="88"/>
      <c r="ET491" s="88"/>
      <c r="EU491" s="88"/>
      <c r="EV491" s="88"/>
      <c r="EW491" s="88"/>
      <c r="EX491" s="88"/>
      <c r="EY491" s="88"/>
      <c r="EZ491" s="88"/>
      <c r="FA491" s="88"/>
      <c r="FB491" s="15"/>
      <c r="FC491" s="15"/>
      <c r="FD491" s="15"/>
      <c r="FE491" s="15"/>
      <c r="FF491" s="15"/>
      <c r="FG491" s="15"/>
      <c r="FH491" s="15"/>
      <c r="FI491" s="15"/>
      <c r="FJ491" s="15"/>
    </row>
    <row r="492" spans="2:166" ht="15" customHeight="1" x14ac:dyDescent="0.25">
      <c r="B492" s="88"/>
      <c r="C492" s="88"/>
      <c r="D492" s="115"/>
      <c r="E492" s="115"/>
      <c r="F492" s="115"/>
      <c r="G492" s="115"/>
      <c r="H492" s="115"/>
      <c r="I492" s="523"/>
      <c r="J492" s="523"/>
      <c r="K492" s="115"/>
      <c r="L492" s="524"/>
      <c r="M492" s="524"/>
      <c r="N492" s="524"/>
      <c r="O492" s="524"/>
      <c r="P492" s="524"/>
      <c r="Q492" s="524"/>
      <c r="R492" s="524"/>
      <c r="S492" s="525"/>
      <c r="T492" s="526"/>
      <c r="U492" s="115"/>
      <c r="V492" s="526"/>
      <c r="W492" s="115"/>
      <c r="X492" s="115"/>
      <c r="Y492" s="115"/>
      <c r="Z492" s="527"/>
      <c r="AA492" s="527"/>
      <c r="AB492" s="15"/>
      <c r="AC492" s="88"/>
      <c r="AD492" s="115"/>
      <c r="AE492" s="115"/>
      <c r="AF492" s="115"/>
      <c r="AG492" s="115"/>
      <c r="AH492" s="115"/>
      <c r="AI492" s="115"/>
      <c r="AJ492" s="115"/>
      <c r="AK492" s="115"/>
      <c r="AL492" s="115"/>
      <c r="AM492" s="115"/>
      <c r="AN492" s="115"/>
      <c r="AO492" s="115"/>
      <c r="AP492" s="115"/>
      <c r="AQ492" s="115"/>
      <c r="AR492" s="115"/>
      <c r="AS492" s="115"/>
      <c r="AT492" s="115"/>
      <c r="AU492" s="115"/>
      <c r="AV492" s="115"/>
      <c r="AW492" s="115"/>
      <c r="AX492" s="115"/>
      <c r="AY492" s="115"/>
      <c r="AZ492" s="115"/>
      <c r="BA492" s="115"/>
      <c r="BB492" s="115"/>
      <c r="BC492" s="115"/>
      <c r="BD492" s="115"/>
      <c r="BE492" s="115"/>
      <c r="BF492" s="115"/>
      <c r="BG492" s="115"/>
      <c r="BH492" s="115"/>
      <c r="BI492" s="115"/>
      <c r="BJ492" s="115"/>
      <c r="BK492" s="526"/>
      <c r="BL492" s="526"/>
      <c r="BM492" s="526"/>
      <c r="BN492" s="526"/>
      <c r="BO492" s="526"/>
      <c r="BP492" s="526"/>
      <c r="BQ492" s="526"/>
      <c r="BR492" s="526"/>
      <c r="BS492" s="526"/>
      <c r="BT492" s="526"/>
      <c r="BU492" s="526"/>
      <c r="BV492" s="526"/>
      <c r="BW492" s="526"/>
      <c r="BX492" s="526"/>
      <c r="BY492" s="526"/>
      <c r="BZ492" s="526"/>
      <c r="CA492" s="526"/>
      <c r="CB492" s="526"/>
      <c r="CC492" s="526"/>
      <c r="CD492" s="526"/>
      <c r="CE492" s="526"/>
      <c r="CF492" s="526"/>
      <c r="CG492" s="526"/>
      <c r="CH492" s="526"/>
      <c r="CI492" s="526"/>
      <c r="CJ492" s="526"/>
      <c r="CK492" s="526"/>
      <c r="CL492" s="526"/>
      <c r="CM492" s="526"/>
      <c r="CN492" s="526"/>
      <c r="CO492" s="526"/>
      <c r="CP492" s="15"/>
      <c r="CQ492" s="15"/>
      <c r="CR492" s="15"/>
      <c r="CS492" s="15"/>
      <c r="CT492" s="88"/>
      <c r="CU492" s="88"/>
      <c r="CV492" s="88"/>
      <c r="CW492" s="15"/>
      <c r="CX492" s="15"/>
      <c r="CY492" s="88"/>
      <c r="CZ492" s="88"/>
      <c r="DA492" s="88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  <c r="DV492" s="15"/>
      <c r="DW492" s="15"/>
      <c r="DX492" s="15"/>
      <c r="DY492" s="15"/>
      <c r="DZ492" s="15"/>
      <c r="EA492" s="15"/>
      <c r="EB492" s="15"/>
      <c r="EC492" s="15"/>
      <c r="ED492" s="15"/>
      <c r="EE492" s="15"/>
      <c r="EF492" s="15"/>
      <c r="EG492" s="15"/>
      <c r="EH492" s="15"/>
      <c r="EI492" s="15"/>
      <c r="EJ492" s="15"/>
      <c r="EK492" s="15"/>
      <c r="EL492" s="15"/>
      <c r="EM492" s="15"/>
      <c r="EN492" s="15"/>
      <c r="EO492" s="15"/>
      <c r="EP492" s="88"/>
      <c r="EQ492" s="88"/>
      <c r="ER492" s="88"/>
      <c r="ES492" s="88"/>
      <c r="ET492" s="88"/>
      <c r="EU492" s="88"/>
      <c r="EV492" s="88"/>
      <c r="EW492" s="88"/>
      <c r="EX492" s="88"/>
      <c r="EY492" s="88"/>
      <c r="EZ492" s="88"/>
      <c r="FA492" s="88"/>
      <c r="FB492" s="15"/>
      <c r="FC492" s="15"/>
      <c r="FD492" s="15"/>
      <c r="FE492" s="15"/>
      <c r="FF492" s="15"/>
      <c r="FG492" s="15"/>
      <c r="FH492" s="15"/>
      <c r="FI492" s="15"/>
      <c r="FJ492" s="15"/>
    </row>
    <row r="493" spans="2:166" ht="15" customHeight="1" x14ac:dyDescent="0.25">
      <c r="B493" s="88"/>
      <c r="C493" s="88"/>
      <c r="D493" s="115"/>
      <c r="E493" s="115"/>
      <c r="F493" s="115"/>
      <c r="G493" s="115"/>
      <c r="H493" s="115"/>
      <c r="I493" s="523"/>
      <c r="J493" s="523"/>
      <c r="K493" s="115"/>
      <c r="L493" s="524"/>
      <c r="M493" s="524"/>
      <c r="N493" s="524"/>
      <c r="O493" s="524"/>
      <c r="P493" s="524"/>
      <c r="Q493" s="524"/>
      <c r="R493" s="524"/>
      <c r="S493" s="525"/>
      <c r="T493" s="526"/>
      <c r="U493" s="115"/>
      <c r="V493" s="526"/>
      <c r="W493" s="115"/>
      <c r="X493" s="115"/>
      <c r="Y493" s="115"/>
      <c r="Z493" s="527"/>
      <c r="AA493" s="527"/>
      <c r="AB493" s="15"/>
      <c r="AC493" s="88"/>
      <c r="AD493" s="115"/>
      <c r="AE493" s="115"/>
      <c r="AF493" s="115"/>
      <c r="AG493" s="115"/>
      <c r="AH493" s="115"/>
      <c r="AI493" s="115"/>
      <c r="AJ493" s="115"/>
      <c r="AK493" s="115"/>
      <c r="AL493" s="115"/>
      <c r="AM493" s="115"/>
      <c r="AN493" s="115"/>
      <c r="AO493" s="115"/>
      <c r="AP493" s="115"/>
      <c r="AQ493" s="115"/>
      <c r="AR493" s="115"/>
      <c r="AS493" s="115"/>
      <c r="AT493" s="115"/>
      <c r="AU493" s="115"/>
      <c r="AV493" s="115"/>
      <c r="AW493" s="115"/>
      <c r="AX493" s="115"/>
      <c r="AY493" s="115"/>
      <c r="AZ493" s="115"/>
      <c r="BA493" s="115"/>
      <c r="BB493" s="115"/>
      <c r="BC493" s="115"/>
      <c r="BD493" s="115"/>
      <c r="BE493" s="115"/>
      <c r="BF493" s="115"/>
      <c r="BG493" s="115"/>
      <c r="BH493" s="115"/>
      <c r="BI493" s="115"/>
      <c r="BJ493" s="115"/>
      <c r="BK493" s="526"/>
      <c r="BL493" s="526"/>
      <c r="BM493" s="526"/>
      <c r="BN493" s="526"/>
      <c r="BO493" s="526"/>
      <c r="BP493" s="526"/>
      <c r="BQ493" s="526"/>
      <c r="BR493" s="526"/>
      <c r="BS493" s="526"/>
      <c r="BT493" s="526"/>
      <c r="BU493" s="526"/>
      <c r="BV493" s="526"/>
      <c r="BW493" s="526"/>
      <c r="BX493" s="526"/>
      <c r="BY493" s="526"/>
      <c r="BZ493" s="526"/>
      <c r="CA493" s="526"/>
      <c r="CB493" s="526"/>
      <c r="CC493" s="526"/>
      <c r="CD493" s="526"/>
      <c r="CE493" s="526"/>
      <c r="CF493" s="526"/>
      <c r="CG493" s="526"/>
      <c r="CH493" s="526"/>
      <c r="CI493" s="526"/>
      <c r="CJ493" s="526"/>
      <c r="CK493" s="526"/>
      <c r="CL493" s="526"/>
      <c r="CM493" s="526"/>
      <c r="CN493" s="526"/>
      <c r="CO493" s="526"/>
      <c r="CP493" s="15"/>
      <c r="CQ493" s="15"/>
      <c r="CR493" s="15"/>
      <c r="CS493" s="15"/>
      <c r="CT493" s="88"/>
      <c r="CU493" s="88"/>
      <c r="CV493" s="88"/>
      <c r="CW493" s="15"/>
      <c r="CX493" s="15"/>
      <c r="CY493" s="88"/>
      <c r="CZ493" s="88"/>
      <c r="DA493" s="88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  <c r="DV493" s="15"/>
      <c r="DW493" s="15"/>
      <c r="DX493" s="15"/>
      <c r="DY493" s="15"/>
      <c r="DZ493" s="15"/>
      <c r="EA493" s="15"/>
      <c r="EB493" s="15"/>
      <c r="EC493" s="15"/>
      <c r="ED493" s="15"/>
      <c r="EE493" s="15"/>
      <c r="EF493" s="15"/>
      <c r="EG493" s="15"/>
      <c r="EH493" s="15"/>
      <c r="EI493" s="15"/>
      <c r="EJ493" s="15"/>
      <c r="EK493" s="15"/>
      <c r="EL493" s="15"/>
      <c r="EM493" s="15"/>
      <c r="EN493" s="15"/>
      <c r="EO493" s="15"/>
      <c r="EP493" s="88"/>
      <c r="EQ493" s="88"/>
      <c r="ER493" s="88"/>
      <c r="ES493" s="88"/>
      <c r="ET493" s="88"/>
      <c r="EU493" s="88"/>
      <c r="EV493" s="88"/>
      <c r="EW493" s="88"/>
      <c r="EX493" s="88"/>
      <c r="EY493" s="88"/>
      <c r="EZ493" s="88"/>
      <c r="FA493" s="88"/>
      <c r="FB493" s="15"/>
      <c r="FC493" s="15"/>
      <c r="FD493" s="15"/>
      <c r="FE493" s="15"/>
      <c r="FF493" s="15"/>
      <c r="FG493" s="15"/>
      <c r="FH493" s="15"/>
      <c r="FI493" s="15"/>
      <c r="FJ493" s="15"/>
    </row>
    <row r="494" spans="2:166" ht="15" customHeight="1" x14ac:dyDescent="0.25">
      <c r="B494" s="88"/>
      <c r="C494" s="88"/>
      <c r="D494" s="115"/>
      <c r="E494" s="115"/>
      <c r="F494" s="115"/>
      <c r="G494" s="115"/>
      <c r="H494" s="115"/>
      <c r="I494" s="523"/>
      <c r="J494" s="523"/>
      <c r="K494" s="115"/>
      <c r="L494" s="524"/>
      <c r="M494" s="524"/>
      <c r="N494" s="524"/>
      <c r="O494" s="524"/>
      <c r="P494" s="524"/>
      <c r="Q494" s="524"/>
      <c r="R494" s="524"/>
      <c r="S494" s="525"/>
      <c r="T494" s="526"/>
      <c r="U494" s="115"/>
      <c r="V494" s="526"/>
      <c r="W494" s="115"/>
      <c r="X494" s="115"/>
      <c r="Y494" s="115"/>
      <c r="Z494" s="527"/>
      <c r="AA494" s="527"/>
      <c r="AB494" s="15"/>
      <c r="AC494" s="88"/>
      <c r="AD494" s="115"/>
      <c r="AE494" s="115"/>
      <c r="AF494" s="115"/>
      <c r="AG494" s="115"/>
      <c r="AH494" s="115"/>
      <c r="AI494" s="115"/>
      <c r="AJ494" s="115"/>
      <c r="AK494" s="115"/>
      <c r="AL494" s="115"/>
      <c r="AM494" s="115"/>
      <c r="AN494" s="115"/>
      <c r="AO494" s="115"/>
      <c r="AP494" s="115"/>
      <c r="AQ494" s="115"/>
      <c r="AR494" s="115"/>
      <c r="AS494" s="115"/>
      <c r="AT494" s="115"/>
      <c r="AU494" s="115"/>
      <c r="AV494" s="115"/>
      <c r="AW494" s="115"/>
      <c r="AX494" s="115"/>
      <c r="AY494" s="115"/>
      <c r="AZ494" s="115"/>
      <c r="BA494" s="115"/>
      <c r="BB494" s="115"/>
      <c r="BC494" s="115"/>
      <c r="BD494" s="115"/>
      <c r="BE494" s="115"/>
      <c r="BF494" s="115"/>
      <c r="BG494" s="115"/>
      <c r="BH494" s="115"/>
      <c r="BI494" s="115"/>
      <c r="BJ494" s="115"/>
      <c r="BK494" s="526"/>
      <c r="BL494" s="526"/>
      <c r="BM494" s="526"/>
      <c r="BN494" s="526"/>
      <c r="BO494" s="526"/>
      <c r="BP494" s="526"/>
      <c r="BQ494" s="526"/>
      <c r="BR494" s="526"/>
      <c r="BS494" s="526"/>
      <c r="BT494" s="526"/>
      <c r="BU494" s="526"/>
      <c r="BV494" s="526"/>
      <c r="BW494" s="526"/>
      <c r="BX494" s="526"/>
      <c r="BY494" s="526"/>
      <c r="BZ494" s="526"/>
      <c r="CA494" s="526"/>
      <c r="CB494" s="526"/>
      <c r="CC494" s="526"/>
      <c r="CD494" s="526"/>
      <c r="CE494" s="526"/>
      <c r="CF494" s="526"/>
      <c r="CG494" s="526"/>
      <c r="CH494" s="526"/>
      <c r="CI494" s="526"/>
      <c r="CJ494" s="526"/>
      <c r="CK494" s="526"/>
      <c r="CL494" s="526"/>
      <c r="CM494" s="526"/>
      <c r="CN494" s="526"/>
      <c r="CO494" s="526"/>
      <c r="CP494" s="15"/>
      <c r="CQ494" s="15"/>
      <c r="CR494" s="15"/>
      <c r="CS494" s="15"/>
      <c r="CT494" s="88"/>
      <c r="CU494" s="88"/>
      <c r="CV494" s="88"/>
      <c r="CW494" s="15"/>
      <c r="CX494" s="15"/>
      <c r="CY494" s="88"/>
      <c r="CZ494" s="88"/>
      <c r="DA494" s="88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  <c r="EH494" s="15"/>
      <c r="EI494" s="15"/>
      <c r="EJ494" s="15"/>
      <c r="EK494" s="15"/>
      <c r="EL494" s="15"/>
      <c r="EM494" s="15"/>
      <c r="EN494" s="15"/>
      <c r="EO494" s="15"/>
      <c r="EP494" s="88"/>
      <c r="EQ494" s="88"/>
      <c r="ER494" s="88"/>
      <c r="ES494" s="88"/>
      <c r="ET494" s="88"/>
      <c r="EU494" s="88"/>
      <c r="EV494" s="88"/>
      <c r="EW494" s="88"/>
      <c r="EX494" s="88"/>
      <c r="EY494" s="88"/>
      <c r="EZ494" s="88"/>
      <c r="FA494" s="88"/>
      <c r="FB494" s="15"/>
      <c r="FC494" s="15"/>
      <c r="FD494" s="15"/>
      <c r="FE494" s="15"/>
      <c r="FF494" s="15"/>
      <c r="FG494" s="15"/>
      <c r="FH494" s="15"/>
      <c r="FI494" s="15"/>
      <c r="FJ494" s="15"/>
    </row>
    <row r="495" spans="2:166" ht="15" customHeight="1" x14ac:dyDescent="0.25">
      <c r="B495" s="88"/>
      <c r="C495" s="88"/>
      <c r="D495" s="115"/>
      <c r="E495" s="115"/>
      <c r="F495" s="115"/>
      <c r="G495" s="115"/>
      <c r="H495" s="115"/>
      <c r="I495" s="523"/>
      <c r="J495" s="523"/>
      <c r="K495" s="115"/>
      <c r="L495" s="524"/>
      <c r="M495" s="524"/>
      <c r="N495" s="524"/>
      <c r="O495" s="524"/>
      <c r="P495" s="524"/>
      <c r="Q495" s="524"/>
      <c r="R495" s="524"/>
      <c r="S495" s="525"/>
      <c r="T495" s="526"/>
      <c r="U495" s="115"/>
      <c r="V495" s="526"/>
      <c r="W495" s="115"/>
      <c r="X495" s="115"/>
      <c r="Y495" s="115"/>
      <c r="Z495" s="527"/>
      <c r="AA495" s="527"/>
      <c r="AB495" s="15"/>
      <c r="AC495" s="88"/>
      <c r="AD495" s="115"/>
      <c r="AE495" s="115"/>
      <c r="AF495" s="115"/>
      <c r="AG495" s="115"/>
      <c r="AH495" s="115"/>
      <c r="AI495" s="115"/>
      <c r="AJ495" s="115"/>
      <c r="AK495" s="115"/>
      <c r="AL495" s="115"/>
      <c r="AM495" s="115"/>
      <c r="AN495" s="115"/>
      <c r="AO495" s="115"/>
      <c r="AP495" s="115"/>
      <c r="AQ495" s="115"/>
      <c r="AR495" s="115"/>
      <c r="AS495" s="115"/>
      <c r="AT495" s="115"/>
      <c r="AU495" s="115"/>
      <c r="AV495" s="115"/>
      <c r="AW495" s="115"/>
      <c r="AX495" s="115"/>
      <c r="AY495" s="115"/>
      <c r="AZ495" s="115"/>
      <c r="BA495" s="115"/>
      <c r="BB495" s="115"/>
      <c r="BC495" s="115"/>
      <c r="BD495" s="115"/>
      <c r="BE495" s="115"/>
      <c r="BF495" s="115"/>
      <c r="BG495" s="115"/>
      <c r="BH495" s="115"/>
      <c r="BI495" s="115"/>
      <c r="BJ495" s="115"/>
      <c r="BK495" s="526"/>
      <c r="BL495" s="526"/>
      <c r="BM495" s="526"/>
      <c r="BN495" s="526"/>
      <c r="BO495" s="526"/>
      <c r="BP495" s="526"/>
      <c r="BQ495" s="526"/>
      <c r="BR495" s="526"/>
      <c r="BS495" s="526"/>
      <c r="BT495" s="526"/>
      <c r="BU495" s="526"/>
      <c r="BV495" s="526"/>
      <c r="BW495" s="526"/>
      <c r="BX495" s="526"/>
      <c r="BY495" s="526"/>
      <c r="BZ495" s="526"/>
      <c r="CA495" s="526"/>
      <c r="CB495" s="526"/>
      <c r="CC495" s="526"/>
      <c r="CD495" s="526"/>
      <c r="CE495" s="526"/>
      <c r="CF495" s="526"/>
      <c r="CG495" s="526"/>
      <c r="CH495" s="526"/>
      <c r="CI495" s="526"/>
      <c r="CJ495" s="526"/>
      <c r="CK495" s="526"/>
      <c r="CL495" s="526"/>
      <c r="CM495" s="526"/>
      <c r="CN495" s="526"/>
      <c r="CO495" s="526"/>
      <c r="CP495" s="15"/>
      <c r="CQ495" s="15"/>
      <c r="CR495" s="15"/>
      <c r="CS495" s="15"/>
      <c r="CT495" s="88"/>
      <c r="CU495" s="88"/>
      <c r="CV495" s="88"/>
      <c r="CW495" s="15"/>
      <c r="CX495" s="15"/>
      <c r="CY495" s="88"/>
      <c r="CZ495" s="88"/>
      <c r="DA495" s="88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88"/>
      <c r="EQ495" s="88"/>
      <c r="ER495" s="88"/>
      <c r="ES495" s="88"/>
      <c r="ET495" s="88"/>
      <c r="EU495" s="88"/>
      <c r="EV495" s="88"/>
      <c r="EW495" s="88"/>
      <c r="EX495" s="88"/>
      <c r="EY495" s="88"/>
      <c r="EZ495" s="88"/>
      <c r="FA495" s="88"/>
      <c r="FB495" s="15"/>
      <c r="FC495" s="15"/>
      <c r="FD495" s="15"/>
      <c r="FE495" s="15"/>
      <c r="FF495" s="15"/>
      <c r="FG495" s="15"/>
      <c r="FH495" s="15"/>
      <c r="FI495" s="15"/>
      <c r="FJ495" s="15"/>
    </row>
    <row r="496" spans="2:166" ht="15" customHeight="1" x14ac:dyDescent="0.25">
      <c r="B496" s="88"/>
      <c r="C496" s="88"/>
      <c r="D496" s="115"/>
      <c r="E496" s="115"/>
      <c r="F496" s="115"/>
      <c r="G496" s="115"/>
      <c r="H496" s="115"/>
      <c r="I496" s="523"/>
      <c r="J496" s="523"/>
      <c r="K496" s="115"/>
      <c r="L496" s="524"/>
      <c r="M496" s="524"/>
      <c r="N496" s="524"/>
      <c r="O496" s="524"/>
      <c r="P496" s="524"/>
      <c r="Q496" s="524"/>
      <c r="R496" s="524"/>
      <c r="S496" s="525"/>
      <c r="T496" s="526"/>
      <c r="U496" s="115"/>
      <c r="V496" s="526"/>
      <c r="W496" s="115"/>
      <c r="X496" s="115"/>
      <c r="Y496" s="115"/>
      <c r="Z496" s="527"/>
      <c r="AA496" s="527"/>
      <c r="AB496" s="15"/>
      <c r="AC496" s="88"/>
      <c r="AD496" s="115"/>
      <c r="AE496" s="115"/>
      <c r="AF496" s="115"/>
      <c r="AG496" s="115"/>
      <c r="AH496" s="115"/>
      <c r="AI496" s="115"/>
      <c r="AJ496" s="115"/>
      <c r="AK496" s="115"/>
      <c r="AL496" s="115"/>
      <c r="AM496" s="115"/>
      <c r="AN496" s="115"/>
      <c r="AO496" s="115"/>
      <c r="AP496" s="115"/>
      <c r="AQ496" s="115"/>
      <c r="AR496" s="115"/>
      <c r="AS496" s="115"/>
      <c r="AT496" s="115"/>
      <c r="AU496" s="115"/>
      <c r="AV496" s="115"/>
      <c r="AW496" s="115"/>
      <c r="AX496" s="115"/>
      <c r="AY496" s="115"/>
      <c r="AZ496" s="115"/>
      <c r="BA496" s="115"/>
      <c r="BB496" s="115"/>
      <c r="BC496" s="115"/>
      <c r="BD496" s="115"/>
      <c r="BE496" s="115"/>
      <c r="BF496" s="115"/>
      <c r="BG496" s="115"/>
      <c r="BH496" s="115"/>
      <c r="BI496" s="115"/>
      <c r="BJ496" s="115"/>
      <c r="BK496" s="526"/>
      <c r="BL496" s="526"/>
      <c r="BM496" s="526"/>
      <c r="BN496" s="526"/>
      <c r="BO496" s="526"/>
      <c r="BP496" s="526"/>
      <c r="BQ496" s="526"/>
      <c r="BR496" s="526"/>
      <c r="BS496" s="526"/>
      <c r="BT496" s="526"/>
      <c r="BU496" s="526"/>
      <c r="BV496" s="526"/>
      <c r="BW496" s="526"/>
      <c r="BX496" s="526"/>
      <c r="BY496" s="526"/>
      <c r="BZ496" s="526"/>
      <c r="CA496" s="526"/>
      <c r="CB496" s="526"/>
      <c r="CC496" s="526"/>
      <c r="CD496" s="526"/>
      <c r="CE496" s="526"/>
      <c r="CF496" s="526"/>
      <c r="CG496" s="526"/>
      <c r="CH496" s="526"/>
      <c r="CI496" s="526"/>
      <c r="CJ496" s="526"/>
      <c r="CK496" s="526"/>
      <c r="CL496" s="526"/>
      <c r="CM496" s="526"/>
      <c r="CN496" s="526"/>
      <c r="CO496" s="526"/>
      <c r="CP496" s="15"/>
      <c r="CQ496" s="15"/>
      <c r="CR496" s="15"/>
      <c r="CS496" s="15"/>
      <c r="CT496" s="88"/>
      <c r="CU496" s="88"/>
      <c r="CV496" s="88"/>
      <c r="CW496" s="15"/>
      <c r="CX496" s="15"/>
      <c r="CY496" s="88"/>
      <c r="CZ496" s="88"/>
      <c r="DA496" s="88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88"/>
      <c r="EQ496" s="88"/>
      <c r="ER496" s="88"/>
      <c r="ES496" s="88"/>
      <c r="ET496" s="88"/>
      <c r="EU496" s="88"/>
      <c r="EV496" s="88"/>
      <c r="EW496" s="88"/>
      <c r="EX496" s="88"/>
      <c r="EY496" s="88"/>
      <c r="EZ496" s="88"/>
      <c r="FA496" s="88"/>
      <c r="FB496" s="15"/>
      <c r="FC496" s="15"/>
      <c r="FD496" s="15"/>
      <c r="FE496" s="15"/>
      <c r="FF496" s="15"/>
      <c r="FG496" s="15"/>
      <c r="FH496" s="15"/>
      <c r="FI496" s="15"/>
      <c r="FJ496" s="15"/>
    </row>
    <row r="497" spans="2:166" ht="15" customHeight="1" x14ac:dyDescent="0.25">
      <c r="B497" s="88"/>
      <c r="C497" s="88"/>
      <c r="D497" s="115"/>
      <c r="E497" s="115"/>
      <c r="F497" s="115"/>
      <c r="G497" s="115"/>
      <c r="H497" s="115"/>
      <c r="I497" s="523"/>
      <c r="J497" s="523"/>
      <c r="K497" s="115"/>
      <c r="L497" s="524"/>
      <c r="M497" s="524"/>
      <c r="N497" s="524"/>
      <c r="O497" s="524"/>
      <c r="P497" s="524"/>
      <c r="Q497" s="524"/>
      <c r="R497" s="524"/>
      <c r="S497" s="525"/>
      <c r="T497" s="526"/>
      <c r="U497" s="115"/>
      <c r="V497" s="526"/>
      <c r="W497" s="115"/>
      <c r="X497" s="115"/>
      <c r="Y497" s="115"/>
      <c r="Z497" s="527"/>
      <c r="AA497" s="527"/>
      <c r="AB497" s="15"/>
      <c r="AC497" s="88"/>
      <c r="AD497" s="115"/>
      <c r="AE497" s="115"/>
      <c r="AF497" s="115"/>
      <c r="AG497" s="115"/>
      <c r="AH497" s="115"/>
      <c r="AI497" s="115"/>
      <c r="AJ497" s="115"/>
      <c r="AK497" s="115"/>
      <c r="AL497" s="115"/>
      <c r="AM497" s="115"/>
      <c r="AN497" s="115"/>
      <c r="AO497" s="115"/>
      <c r="AP497" s="115"/>
      <c r="AQ497" s="115"/>
      <c r="AR497" s="115"/>
      <c r="AS497" s="115"/>
      <c r="AT497" s="115"/>
      <c r="AU497" s="115"/>
      <c r="AV497" s="115"/>
      <c r="AW497" s="115"/>
      <c r="AX497" s="115"/>
      <c r="AY497" s="115"/>
      <c r="AZ497" s="115"/>
      <c r="BA497" s="115"/>
      <c r="BB497" s="115"/>
      <c r="BC497" s="115"/>
      <c r="BD497" s="115"/>
      <c r="BE497" s="115"/>
      <c r="BF497" s="115"/>
      <c r="BG497" s="115"/>
      <c r="BH497" s="115"/>
      <c r="BI497" s="115"/>
      <c r="BJ497" s="115"/>
      <c r="BK497" s="526"/>
      <c r="BL497" s="526"/>
      <c r="BM497" s="526"/>
      <c r="BN497" s="526"/>
      <c r="BO497" s="526"/>
      <c r="BP497" s="526"/>
      <c r="BQ497" s="526"/>
      <c r="BR497" s="526"/>
      <c r="BS497" s="526"/>
      <c r="BT497" s="526"/>
      <c r="BU497" s="526"/>
      <c r="BV497" s="526"/>
      <c r="BW497" s="526"/>
      <c r="BX497" s="526"/>
      <c r="BY497" s="526"/>
      <c r="BZ497" s="526"/>
      <c r="CA497" s="526"/>
      <c r="CB497" s="526"/>
      <c r="CC497" s="526"/>
      <c r="CD497" s="526"/>
      <c r="CE497" s="526"/>
      <c r="CF497" s="526"/>
      <c r="CG497" s="526"/>
      <c r="CH497" s="526"/>
      <c r="CI497" s="526"/>
      <c r="CJ497" s="526"/>
      <c r="CK497" s="526"/>
      <c r="CL497" s="526"/>
      <c r="CM497" s="526"/>
      <c r="CN497" s="526"/>
      <c r="CO497" s="526"/>
      <c r="CP497" s="15"/>
      <c r="CQ497" s="15"/>
      <c r="CR497" s="15"/>
      <c r="CS497" s="15"/>
      <c r="CT497" s="88"/>
      <c r="CU497" s="88"/>
      <c r="CV497" s="88"/>
      <c r="CW497" s="15"/>
      <c r="CX497" s="15"/>
      <c r="CY497" s="88"/>
      <c r="CZ497" s="88"/>
      <c r="DA497" s="88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  <c r="EH497" s="15"/>
      <c r="EI497" s="15"/>
      <c r="EJ497" s="15"/>
      <c r="EK497" s="15"/>
      <c r="EL497" s="15"/>
      <c r="EM497" s="15"/>
      <c r="EN497" s="15"/>
      <c r="EO497" s="15"/>
      <c r="EP497" s="88"/>
      <c r="EQ497" s="88"/>
      <c r="ER497" s="88"/>
      <c r="ES497" s="88"/>
      <c r="ET497" s="88"/>
      <c r="EU497" s="88"/>
      <c r="EV497" s="88"/>
      <c r="EW497" s="88"/>
      <c r="EX497" s="88"/>
      <c r="EY497" s="88"/>
      <c r="EZ497" s="88"/>
      <c r="FA497" s="88"/>
      <c r="FB497" s="15"/>
      <c r="FC497" s="15"/>
      <c r="FD497" s="15"/>
      <c r="FE497" s="15"/>
      <c r="FF497" s="15"/>
      <c r="FG497" s="15"/>
      <c r="FH497" s="15"/>
      <c r="FI497" s="15"/>
      <c r="FJ497" s="15"/>
    </row>
    <row r="498" spans="2:166" ht="15" customHeight="1" x14ac:dyDescent="0.25">
      <c r="B498" s="88"/>
      <c r="C498" s="88"/>
      <c r="D498" s="115"/>
      <c r="E498" s="115"/>
      <c r="F498" s="115"/>
      <c r="G498" s="115"/>
      <c r="H498" s="115"/>
      <c r="I498" s="523"/>
      <c r="J498" s="523"/>
      <c r="K498" s="115"/>
      <c r="L498" s="524"/>
      <c r="M498" s="524"/>
      <c r="N498" s="524"/>
      <c r="O498" s="524"/>
      <c r="P498" s="524"/>
      <c r="Q498" s="524"/>
      <c r="R498" s="524"/>
      <c r="S498" s="525"/>
      <c r="T498" s="526"/>
      <c r="U498" s="115"/>
      <c r="V498" s="526"/>
      <c r="W498" s="115"/>
      <c r="X498" s="115"/>
      <c r="Y498" s="115"/>
      <c r="Z498" s="527"/>
      <c r="AA498" s="527"/>
      <c r="AB498" s="15"/>
      <c r="AC498" s="88"/>
      <c r="AD498" s="115"/>
      <c r="AE498" s="115"/>
      <c r="AF498" s="115"/>
      <c r="AG498" s="115"/>
      <c r="AH498" s="115"/>
      <c r="AI498" s="115"/>
      <c r="AJ498" s="115"/>
      <c r="AK498" s="115"/>
      <c r="AL498" s="115"/>
      <c r="AM498" s="115"/>
      <c r="AN498" s="115"/>
      <c r="AO498" s="115"/>
      <c r="AP498" s="115"/>
      <c r="AQ498" s="115"/>
      <c r="AR498" s="115"/>
      <c r="AS498" s="115"/>
      <c r="AT498" s="115"/>
      <c r="AU498" s="115"/>
      <c r="AV498" s="115"/>
      <c r="AW498" s="115"/>
      <c r="AX498" s="115"/>
      <c r="AY498" s="115"/>
      <c r="AZ498" s="115"/>
      <c r="BA498" s="115"/>
      <c r="BB498" s="115"/>
      <c r="BC498" s="115"/>
      <c r="BD498" s="115"/>
      <c r="BE498" s="115"/>
      <c r="BF498" s="115"/>
      <c r="BG498" s="115"/>
      <c r="BH498" s="115"/>
      <c r="BI498" s="115"/>
      <c r="BJ498" s="115"/>
      <c r="BK498" s="526"/>
      <c r="BL498" s="526"/>
      <c r="BM498" s="526"/>
      <c r="BN498" s="526"/>
      <c r="BO498" s="526"/>
      <c r="BP498" s="526"/>
      <c r="BQ498" s="526"/>
      <c r="BR498" s="526"/>
      <c r="BS498" s="526"/>
      <c r="BT498" s="526"/>
      <c r="BU498" s="526"/>
      <c r="BV498" s="526"/>
      <c r="BW498" s="526"/>
      <c r="BX498" s="526"/>
      <c r="BY498" s="526"/>
      <c r="BZ498" s="526"/>
      <c r="CA498" s="526"/>
      <c r="CB498" s="526"/>
      <c r="CC498" s="526"/>
      <c r="CD498" s="526"/>
      <c r="CE498" s="526"/>
      <c r="CF498" s="526"/>
      <c r="CG498" s="526"/>
      <c r="CH498" s="526"/>
      <c r="CI498" s="526"/>
      <c r="CJ498" s="526"/>
      <c r="CK498" s="526"/>
      <c r="CL498" s="526"/>
      <c r="CM498" s="526"/>
      <c r="CN498" s="526"/>
      <c r="CO498" s="526"/>
      <c r="CP498" s="15"/>
      <c r="CQ498" s="15"/>
      <c r="CR498" s="15"/>
      <c r="CS498" s="15"/>
      <c r="CT498" s="88"/>
      <c r="CU498" s="88"/>
      <c r="CV498" s="88"/>
      <c r="CW498" s="15"/>
      <c r="CX498" s="15"/>
      <c r="CY498" s="88"/>
      <c r="CZ498" s="88"/>
      <c r="DA498" s="88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  <c r="EH498" s="15"/>
      <c r="EI498" s="15"/>
      <c r="EJ498" s="15"/>
      <c r="EK498" s="15"/>
      <c r="EL498" s="15"/>
      <c r="EM498" s="15"/>
      <c r="EN498" s="15"/>
      <c r="EO498" s="15"/>
      <c r="EP498" s="88"/>
      <c r="EQ498" s="88"/>
      <c r="ER498" s="88"/>
      <c r="ES498" s="88"/>
      <c r="ET498" s="88"/>
      <c r="EU498" s="88"/>
      <c r="EV498" s="88"/>
      <c r="EW498" s="88"/>
      <c r="EX498" s="88"/>
      <c r="EY498" s="88"/>
      <c r="EZ498" s="88"/>
      <c r="FA498" s="88"/>
      <c r="FB498" s="15"/>
      <c r="FC498" s="15"/>
      <c r="FD498" s="15"/>
      <c r="FE498" s="15"/>
      <c r="FF498" s="15"/>
      <c r="FG498" s="15"/>
      <c r="FH498" s="15"/>
      <c r="FI498" s="15"/>
      <c r="FJ498" s="15"/>
    </row>
    <row r="499" spans="2:166" ht="15" customHeight="1" x14ac:dyDescent="0.25">
      <c r="B499" s="88"/>
      <c r="C499" s="88"/>
      <c r="D499" s="115"/>
      <c r="E499" s="115"/>
      <c r="F499" s="115"/>
      <c r="G499" s="115"/>
      <c r="H499" s="115"/>
      <c r="I499" s="523"/>
      <c r="J499" s="523"/>
      <c r="K499" s="115"/>
      <c r="L499" s="524"/>
      <c r="M499" s="524"/>
      <c r="N499" s="524"/>
      <c r="O499" s="524"/>
      <c r="P499" s="524"/>
      <c r="Q499" s="524"/>
      <c r="R499" s="524"/>
      <c r="S499" s="525"/>
      <c r="T499" s="526"/>
      <c r="U499" s="115"/>
      <c r="V499" s="526"/>
      <c r="W499" s="115"/>
      <c r="X499" s="115"/>
      <c r="Y499" s="115"/>
      <c r="Z499" s="527"/>
      <c r="AA499" s="527"/>
      <c r="AB499" s="15"/>
      <c r="AC499" s="88"/>
      <c r="AD499" s="115"/>
      <c r="AE499" s="115"/>
      <c r="AF499" s="115"/>
      <c r="AG499" s="115"/>
      <c r="AH499" s="115"/>
      <c r="AI499" s="115"/>
      <c r="AJ499" s="115"/>
      <c r="AK499" s="115"/>
      <c r="AL499" s="115"/>
      <c r="AM499" s="115"/>
      <c r="AN499" s="115"/>
      <c r="AO499" s="115"/>
      <c r="AP499" s="115"/>
      <c r="AQ499" s="115"/>
      <c r="AR499" s="115"/>
      <c r="AS499" s="115"/>
      <c r="AT499" s="115"/>
      <c r="AU499" s="115"/>
      <c r="AV499" s="115"/>
      <c r="AW499" s="115"/>
      <c r="AX499" s="115"/>
      <c r="AY499" s="115"/>
      <c r="AZ499" s="115"/>
      <c r="BA499" s="115"/>
      <c r="BB499" s="115"/>
      <c r="BC499" s="115"/>
      <c r="BD499" s="115"/>
      <c r="BE499" s="115"/>
      <c r="BF499" s="115"/>
      <c r="BG499" s="115"/>
      <c r="BH499" s="115"/>
      <c r="BI499" s="115"/>
      <c r="BJ499" s="115"/>
      <c r="BK499" s="526"/>
      <c r="BL499" s="526"/>
      <c r="BM499" s="526"/>
      <c r="BN499" s="526"/>
      <c r="BO499" s="526"/>
      <c r="BP499" s="526"/>
      <c r="BQ499" s="526"/>
      <c r="BR499" s="526"/>
      <c r="BS499" s="526"/>
      <c r="BT499" s="526"/>
      <c r="BU499" s="526"/>
      <c r="BV499" s="526"/>
      <c r="BW499" s="526"/>
      <c r="BX499" s="526"/>
      <c r="BY499" s="526"/>
      <c r="BZ499" s="526"/>
      <c r="CA499" s="526"/>
      <c r="CB499" s="526"/>
      <c r="CC499" s="526"/>
      <c r="CD499" s="526"/>
      <c r="CE499" s="526"/>
      <c r="CF499" s="526"/>
      <c r="CG499" s="526"/>
      <c r="CH499" s="526"/>
      <c r="CI499" s="526"/>
      <c r="CJ499" s="526"/>
      <c r="CK499" s="526"/>
      <c r="CL499" s="526"/>
      <c r="CM499" s="526"/>
      <c r="CN499" s="526"/>
      <c r="CO499" s="526"/>
      <c r="CP499" s="15"/>
      <c r="CQ499" s="15"/>
      <c r="CR499" s="15"/>
      <c r="CS499" s="15"/>
      <c r="CT499" s="88"/>
      <c r="CU499" s="88"/>
      <c r="CV499" s="88"/>
      <c r="CW499" s="15"/>
      <c r="CX499" s="15"/>
      <c r="CY499" s="88"/>
      <c r="CZ499" s="88"/>
      <c r="DA499" s="88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  <c r="EH499" s="15"/>
      <c r="EI499" s="15"/>
      <c r="EJ499" s="15"/>
      <c r="EK499" s="15"/>
      <c r="EL499" s="15"/>
      <c r="EM499" s="15"/>
      <c r="EN499" s="15"/>
      <c r="EO499" s="15"/>
      <c r="EP499" s="88"/>
      <c r="EQ499" s="88"/>
      <c r="ER499" s="88"/>
      <c r="ES499" s="88"/>
      <c r="ET499" s="88"/>
      <c r="EU499" s="88"/>
      <c r="EV499" s="88"/>
      <c r="EW499" s="88"/>
      <c r="EX499" s="88"/>
      <c r="EY499" s="88"/>
      <c r="EZ499" s="88"/>
      <c r="FA499" s="88"/>
      <c r="FB499" s="15"/>
      <c r="FC499" s="15"/>
      <c r="FD499" s="15"/>
      <c r="FE499" s="15"/>
      <c r="FF499" s="15"/>
      <c r="FG499" s="15"/>
      <c r="FH499" s="15"/>
      <c r="FI499" s="15"/>
      <c r="FJ499" s="15"/>
    </row>
    <row r="500" spans="2:166" ht="15" customHeight="1" x14ac:dyDescent="0.25">
      <c r="B500" s="88"/>
      <c r="C500" s="88"/>
      <c r="D500" s="115"/>
      <c r="E500" s="115"/>
      <c r="F500" s="115"/>
      <c r="G500" s="115"/>
      <c r="H500" s="115"/>
      <c r="I500" s="523"/>
      <c r="J500" s="523"/>
      <c r="K500" s="115"/>
      <c r="L500" s="524"/>
      <c r="M500" s="524"/>
      <c r="N500" s="524"/>
      <c r="O500" s="524"/>
      <c r="P500" s="524"/>
      <c r="Q500" s="524"/>
      <c r="R500" s="524"/>
      <c r="S500" s="525"/>
      <c r="T500" s="526"/>
      <c r="U500" s="115"/>
      <c r="V500" s="526"/>
      <c r="W500" s="115"/>
      <c r="X500" s="115"/>
      <c r="Y500" s="115"/>
      <c r="Z500" s="527"/>
      <c r="AA500" s="527"/>
      <c r="AB500" s="15"/>
      <c r="AC500" s="88"/>
      <c r="AD500" s="115"/>
      <c r="AE500" s="115"/>
      <c r="AF500" s="115"/>
      <c r="AG500" s="115"/>
      <c r="AH500" s="115"/>
      <c r="AI500" s="115"/>
      <c r="AJ500" s="115"/>
      <c r="AK500" s="115"/>
      <c r="AL500" s="115"/>
      <c r="AM500" s="115"/>
      <c r="AN500" s="115"/>
      <c r="AO500" s="115"/>
      <c r="AP500" s="115"/>
      <c r="AQ500" s="115"/>
      <c r="AR500" s="115"/>
      <c r="AS500" s="115"/>
      <c r="AT500" s="115"/>
      <c r="AU500" s="115"/>
      <c r="AV500" s="115"/>
      <c r="AW500" s="115"/>
      <c r="AX500" s="115"/>
      <c r="AY500" s="115"/>
      <c r="AZ500" s="115"/>
      <c r="BA500" s="115"/>
      <c r="BB500" s="115"/>
      <c r="BC500" s="115"/>
      <c r="BD500" s="115"/>
      <c r="BE500" s="115"/>
      <c r="BF500" s="115"/>
      <c r="BG500" s="115"/>
      <c r="BH500" s="115"/>
      <c r="BI500" s="115"/>
      <c r="BJ500" s="115"/>
      <c r="BK500" s="526"/>
      <c r="BL500" s="526"/>
      <c r="BM500" s="526"/>
      <c r="BN500" s="526"/>
      <c r="BO500" s="526"/>
      <c r="BP500" s="526"/>
      <c r="BQ500" s="526"/>
      <c r="BR500" s="526"/>
      <c r="BS500" s="526"/>
      <c r="BT500" s="526"/>
      <c r="BU500" s="526"/>
      <c r="BV500" s="526"/>
      <c r="BW500" s="526"/>
      <c r="BX500" s="526"/>
      <c r="BY500" s="526"/>
      <c r="BZ500" s="526"/>
      <c r="CA500" s="526"/>
      <c r="CB500" s="526"/>
      <c r="CC500" s="526"/>
      <c r="CD500" s="526"/>
      <c r="CE500" s="526"/>
      <c r="CF500" s="526"/>
      <c r="CG500" s="526"/>
      <c r="CH500" s="526"/>
      <c r="CI500" s="526"/>
      <c r="CJ500" s="526"/>
      <c r="CK500" s="526"/>
      <c r="CL500" s="526"/>
      <c r="CM500" s="526"/>
      <c r="CN500" s="526"/>
      <c r="CO500" s="526"/>
      <c r="CP500" s="15"/>
      <c r="CQ500" s="15"/>
      <c r="CR500" s="15"/>
      <c r="CS500" s="15"/>
      <c r="CT500" s="88"/>
      <c r="CU500" s="88"/>
      <c r="CV500" s="88"/>
      <c r="CW500" s="15"/>
      <c r="CX500" s="15"/>
      <c r="CY500" s="88"/>
      <c r="CZ500" s="88"/>
      <c r="DA500" s="88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88"/>
      <c r="EQ500" s="88"/>
      <c r="ER500" s="88"/>
      <c r="ES500" s="88"/>
      <c r="ET500" s="88"/>
      <c r="EU500" s="88"/>
      <c r="EV500" s="88"/>
      <c r="EW500" s="88"/>
      <c r="EX500" s="88"/>
      <c r="EY500" s="88"/>
      <c r="EZ500" s="88"/>
      <c r="FA500" s="88"/>
      <c r="FB500" s="15"/>
      <c r="FC500" s="15"/>
      <c r="FD500" s="15"/>
      <c r="FE500" s="15"/>
      <c r="FF500" s="15"/>
      <c r="FG500" s="15"/>
      <c r="FH500" s="15"/>
      <c r="FI500" s="15"/>
      <c r="FJ500" s="15"/>
    </row>
    <row r="501" spans="2:166" ht="15" customHeight="1" x14ac:dyDescent="0.25">
      <c r="B501" s="88"/>
      <c r="C501" s="88"/>
      <c r="D501" s="115"/>
      <c r="E501" s="115"/>
      <c r="F501" s="115"/>
      <c r="G501" s="115"/>
      <c r="H501" s="115"/>
      <c r="I501" s="523"/>
      <c r="J501" s="523"/>
      <c r="K501" s="115"/>
      <c r="L501" s="524"/>
      <c r="M501" s="524"/>
      <c r="N501" s="524"/>
      <c r="O501" s="524"/>
      <c r="P501" s="524"/>
      <c r="Q501" s="524"/>
      <c r="R501" s="524"/>
      <c r="S501" s="525"/>
      <c r="T501" s="526"/>
      <c r="U501" s="115"/>
      <c r="V501" s="526"/>
      <c r="W501" s="115"/>
      <c r="X501" s="115"/>
      <c r="Y501" s="115"/>
      <c r="Z501" s="527"/>
      <c r="AA501" s="527"/>
      <c r="AB501" s="15"/>
      <c r="AC501" s="88"/>
      <c r="AD501" s="115"/>
      <c r="AE501" s="115"/>
      <c r="AF501" s="115"/>
      <c r="AG501" s="115"/>
      <c r="AH501" s="115"/>
      <c r="AI501" s="115"/>
      <c r="AJ501" s="115"/>
      <c r="AK501" s="115"/>
      <c r="AL501" s="115"/>
      <c r="AM501" s="115"/>
      <c r="AN501" s="115"/>
      <c r="AO501" s="115"/>
      <c r="AP501" s="115"/>
      <c r="AQ501" s="115"/>
      <c r="AR501" s="115"/>
      <c r="AS501" s="115"/>
      <c r="AT501" s="115"/>
      <c r="AU501" s="115"/>
      <c r="AV501" s="115"/>
      <c r="AW501" s="115"/>
      <c r="AX501" s="115"/>
      <c r="AY501" s="115"/>
      <c r="AZ501" s="115"/>
      <c r="BA501" s="115"/>
      <c r="BB501" s="115"/>
      <c r="BC501" s="115"/>
      <c r="BD501" s="115"/>
      <c r="BE501" s="115"/>
      <c r="BF501" s="115"/>
      <c r="BG501" s="115"/>
      <c r="BH501" s="115"/>
      <c r="BI501" s="115"/>
      <c r="BJ501" s="115"/>
      <c r="BK501" s="526"/>
      <c r="BL501" s="526"/>
      <c r="BM501" s="526"/>
      <c r="BN501" s="526"/>
      <c r="BO501" s="526"/>
      <c r="BP501" s="526"/>
      <c r="BQ501" s="526"/>
      <c r="BR501" s="526"/>
      <c r="BS501" s="526"/>
      <c r="BT501" s="526"/>
      <c r="BU501" s="526"/>
      <c r="BV501" s="526"/>
      <c r="BW501" s="526"/>
      <c r="BX501" s="526"/>
      <c r="BY501" s="526"/>
      <c r="BZ501" s="526"/>
      <c r="CA501" s="526"/>
      <c r="CB501" s="526"/>
      <c r="CC501" s="526"/>
      <c r="CD501" s="526"/>
      <c r="CE501" s="526"/>
      <c r="CF501" s="526"/>
      <c r="CG501" s="526"/>
      <c r="CH501" s="526"/>
      <c r="CI501" s="526"/>
      <c r="CJ501" s="526"/>
      <c r="CK501" s="526"/>
      <c r="CL501" s="526"/>
      <c r="CM501" s="526"/>
      <c r="CN501" s="526"/>
      <c r="CO501" s="526"/>
      <c r="CP501" s="15"/>
      <c r="CQ501" s="15"/>
      <c r="CR501" s="15"/>
      <c r="CS501" s="15"/>
      <c r="CT501" s="88"/>
      <c r="CU501" s="88"/>
      <c r="CV501" s="88"/>
      <c r="CW501" s="15"/>
      <c r="CX501" s="15"/>
      <c r="CY501" s="88"/>
      <c r="CZ501" s="88"/>
      <c r="DA501" s="88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88"/>
      <c r="EQ501" s="88"/>
      <c r="ER501" s="88"/>
      <c r="ES501" s="88"/>
      <c r="ET501" s="88"/>
      <c r="EU501" s="88"/>
      <c r="EV501" s="88"/>
      <c r="EW501" s="88"/>
      <c r="EX501" s="88"/>
      <c r="EY501" s="88"/>
      <c r="EZ501" s="88"/>
      <c r="FA501" s="88"/>
      <c r="FB501" s="15"/>
      <c r="FC501" s="15"/>
      <c r="FD501" s="15"/>
      <c r="FE501" s="15"/>
      <c r="FF501" s="15"/>
      <c r="FG501" s="15"/>
      <c r="FH501" s="15"/>
      <c r="FI501" s="15"/>
      <c r="FJ501" s="15"/>
    </row>
    <row r="502" spans="2:166" ht="15" customHeight="1" x14ac:dyDescent="0.25">
      <c r="B502" s="88"/>
      <c r="C502" s="88"/>
      <c r="D502" s="115"/>
      <c r="E502" s="115"/>
      <c r="F502" s="115"/>
      <c r="G502" s="115"/>
      <c r="H502" s="115"/>
      <c r="I502" s="523"/>
      <c r="J502" s="523"/>
      <c r="K502" s="115"/>
      <c r="L502" s="524"/>
      <c r="M502" s="524"/>
      <c r="N502" s="524"/>
      <c r="O502" s="524"/>
      <c r="P502" s="524"/>
      <c r="Q502" s="524"/>
      <c r="R502" s="524"/>
      <c r="S502" s="525"/>
      <c r="T502" s="526"/>
      <c r="U502" s="115"/>
      <c r="V502" s="526"/>
      <c r="W502" s="115"/>
      <c r="X502" s="115"/>
      <c r="Y502" s="115"/>
      <c r="Z502" s="527"/>
      <c r="AA502" s="527"/>
      <c r="AB502" s="15"/>
      <c r="AC502" s="88"/>
      <c r="AD502" s="115"/>
      <c r="AE502" s="115"/>
      <c r="AF502" s="115"/>
      <c r="AG502" s="115"/>
      <c r="AH502" s="115"/>
      <c r="AI502" s="115"/>
      <c r="AJ502" s="115"/>
      <c r="AK502" s="115"/>
      <c r="AL502" s="115"/>
      <c r="AM502" s="115"/>
      <c r="AN502" s="115"/>
      <c r="AO502" s="115"/>
      <c r="AP502" s="115"/>
      <c r="AQ502" s="115"/>
      <c r="AR502" s="115"/>
      <c r="AS502" s="115"/>
      <c r="AT502" s="115"/>
      <c r="AU502" s="115"/>
      <c r="AV502" s="115"/>
      <c r="AW502" s="115"/>
      <c r="AX502" s="115"/>
      <c r="AY502" s="115"/>
      <c r="AZ502" s="115"/>
      <c r="BA502" s="115"/>
      <c r="BB502" s="115"/>
      <c r="BC502" s="115"/>
      <c r="BD502" s="115"/>
      <c r="BE502" s="115"/>
      <c r="BF502" s="115"/>
      <c r="BG502" s="115"/>
      <c r="BH502" s="115"/>
      <c r="BI502" s="115"/>
      <c r="BJ502" s="115"/>
      <c r="BK502" s="526"/>
      <c r="BL502" s="526"/>
      <c r="BM502" s="526"/>
      <c r="BN502" s="526"/>
      <c r="BO502" s="526"/>
      <c r="BP502" s="526"/>
      <c r="BQ502" s="526"/>
      <c r="BR502" s="526"/>
      <c r="BS502" s="526"/>
      <c r="BT502" s="526"/>
      <c r="BU502" s="526"/>
      <c r="BV502" s="526"/>
      <c r="BW502" s="526"/>
      <c r="BX502" s="526"/>
      <c r="BY502" s="526"/>
      <c r="BZ502" s="526"/>
      <c r="CA502" s="526"/>
      <c r="CB502" s="526"/>
      <c r="CC502" s="526"/>
      <c r="CD502" s="526"/>
      <c r="CE502" s="526"/>
      <c r="CF502" s="526"/>
      <c r="CG502" s="526"/>
      <c r="CH502" s="526"/>
      <c r="CI502" s="526"/>
      <c r="CJ502" s="526"/>
      <c r="CK502" s="526"/>
      <c r="CL502" s="526"/>
      <c r="CM502" s="526"/>
      <c r="CN502" s="526"/>
      <c r="CO502" s="526"/>
      <c r="CP502" s="15"/>
      <c r="CQ502" s="15"/>
      <c r="CR502" s="15"/>
      <c r="CS502" s="15"/>
      <c r="CT502" s="88"/>
      <c r="CU502" s="88"/>
      <c r="CV502" s="88"/>
      <c r="CW502" s="15"/>
      <c r="CX502" s="15"/>
      <c r="CY502" s="88"/>
      <c r="CZ502" s="88"/>
      <c r="DA502" s="88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88"/>
      <c r="EQ502" s="88"/>
      <c r="ER502" s="88"/>
      <c r="ES502" s="88"/>
      <c r="ET502" s="88"/>
      <c r="EU502" s="88"/>
      <c r="EV502" s="88"/>
      <c r="EW502" s="88"/>
      <c r="EX502" s="88"/>
      <c r="EY502" s="88"/>
      <c r="EZ502" s="88"/>
      <c r="FA502" s="88"/>
      <c r="FB502" s="15"/>
      <c r="FC502" s="15"/>
      <c r="FD502" s="15"/>
      <c r="FE502" s="15"/>
      <c r="FF502" s="15"/>
      <c r="FG502" s="15"/>
      <c r="FH502" s="15"/>
      <c r="FI502" s="15"/>
      <c r="FJ502" s="15"/>
    </row>
    <row r="503" spans="2:166" ht="15" customHeight="1" x14ac:dyDescent="0.25">
      <c r="B503" s="88"/>
      <c r="C503" s="88"/>
      <c r="D503" s="115"/>
      <c r="E503" s="115"/>
      <c r="F503" s="115"/>
      <c r="G503" s="115"/>
      <c r="H503" s="115"/>
      <c r="I503" s="523"/>
      <c r="J503" s="523"/>
      <c r="K503" s="115"/>
      <c r="L503" s="524"/>
      <c r="M503" s="524"/>
      <c r="N503" s="524"/>
      <c r="O503" s="524"/>
      <c r="P503" s="524"/>
      <c r="Q503" s="524"/>
      <c r="R503" s="524"/>
      <c r="S503" s="525"/>
      <c r="T503" s="526"/>
      <c r="U503" s="115"/>
      <c r="V503" s="526"/>
      <c r="W503" s="115"/>
      <c r="X503" s="115"/>
      <c r="Y503" s="115"/>
      <c r="Z503" s="527"/>
      <c r="AA503" s="527"/>
      <c r="AB503" s="15"/>
      <c r="AC503" s="88"/>
      <c r="AD503" s="115"/>
      <c r="AE503" s="115"/>
      <c r="AF503" s="115"/>
      <c r="AG503" s="115"/>
      <c r="AH503" s="115"/>
      <c r="AI503" s="115"/>
      <c r="AJ503" s="115"/>
      <c r="AK503" s="115"/>
      <c r="AL503" s="115"/>
      <c r="AM503" s="115"/>
      <c r="AN503" s="115"/>
      <c r="AO503" s="115"/>
      <c r="AP503" s="115"/>
      <c r="AQ503" s="115"/>
      <c r="AR503" s="115"/>
      <c r="AS503" s="115"/>
      <c r="AT503" s="115"/>
      <c r="AU503" s="115"/>
      <c r="AV503" s="115"/>
      <c r="AW503" s="115"/>
      <c r="AX503" s="115"/>
      <c r="AY503" s="115"/>
      <c r="AZ503" s="115"/>
      <c r="BA503" s="115"/>
      <c r="BB503" s="115"/>
      <c r="BC503" s="115"/>
      <c r="BD503" s="115"/>
      <c r="BE503" s="115"/>
      <c r="BF503" s="115"/>
      <c r="BG503" s="115"/>
      <c r="BH503" s="115"/>
      <c r="BI503" s="115"/>
      <c r="BJ503" s="115"/>
      <c r="BK503" s="526"/>
      <c r="BL503" s="526"/>
      <c r="BM503" s="526"/>
      <c r="BN503" s="526"/>
      <c r="BO503" s="526"/>
      <c r="BP503" s="526"/>
      <c r="BQ503" s="526"/>
      <c r="BR503" s="526"/>
      <c r="BS503" s="526"/>
      <c r="BT503" s="526"/>
      <c r="BU503" s="526"/>
      <c r="BV503" s="526"/>
      <c r="BW503" s="526"/>
      <c r="BX503" s="526"/>
      <c r="BY503" s="526"/>
      <c r="BZ503" s="526"/>
      <c r="CA503" s="526"/>
      <c r="CB503" s="526"/>
      <c r="CC503" s="526"/>
      <c r="CD503" s="526"/>
      <c r="CE503" s="526"/>
      <c r="CF503" s="526"/>
      <c r="CG503" s="526"/>
      <c r="CH503" s="526"/>
      <c r="CI503" s="526"/>
      <c r="CJ503" s="526"/>
      <c r="CK503" s="526"/>
      <c r="CL503" s="526"/>
      <c r="CM503" s="526"/>
      <c r="CN503" s="526"/>
      <c r="CO503" s="526"/>
      <c r="CP503" s="15"/>
      <c r="CQ503" s="15"/>
      <c r="CR503" s="15"/>
      <c r="CS503" s="15"/>
      <c r="CT503" s="88"/>
      <c r="CU503" s="88"/>
      <c r="CV503" s="88"/>
      <c r="CW503" s="15"/>
      <c r="CX503" s="15"/>
      <c r="CY503" s="88"/>
      <c r="CZ503" s="88"/>
      <c r="DA503" s="88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  <c r="DQ503" s="15"/>
      <c r="DR503" s="15"/>
      <c r="DS503" s="15"/>
      <c r="DT503" s="15"/>
      <c r="DU503" s="15"/>
      <c r="DV503" s="15"/>
      <c r="DW503" s="15"/>
      <c r="DX503" s="15"/>
      <c r="DY503" s="15"/>
      <c r="DZ503" s="15"/>
      <c r="EA503" s="15"/>
      <c r="EB503" s="15"/>
      <c r="EC503" s="15"/>
      <c r="ED503" s="15"/>
      <c r="EE503" s="15"/>
      <c r="EF503" s="15"/>
      <c r="EG503" s="15"/>
      <c r="EH503" s="15"/>
      <c r="EI503" s="15"/>
      <c r="EJ503" s="15"/>
      <c r="EK503" s="15"/>
      <c r="EL503" s="15"/>
      <c r="EM503" s="15"/>
      <c r="EN503" s="15"/>
      <c r="EO503" s="15"/>
      <c r="EP503" s="88"/>
      <c r="EQ503" s="88"/>
      <c r="ER503" s="88"/>
      <c r="ES503" s="88"/>
      <c r="ET503" s="88"/>
      <c r="EU503" s="88"/>
      <c r="EV503" s="88"/>
      <c r="EW503" s="88"/>
      <c r="EX503" s="88"/>
      <c r="EY503" s="88"/>
      <c r="EZ503" s="88"/>
      <c r="FA503" s="88"/>
      <c r="FB503" s="15"/>
      <c r="FC503" s="15"/>
      <c r="FD503" s="15"/>
      <c r="FE503" s="15"/>
      <c r="FF503" s="15"/>
      <c r="FG503" s="15"/>
      <c r="FH503" s="15"/>
      <c r="FI503" s="15"/>
      <c r="FJ503" s="15"/>
    </row>
    <row r="504" spans="2:166" ht="15" customHeight="1" x14ac:dyDescent="0.25">
      <c r="B504" s="88"/>
      <c r="C504" s="88"/>
      <c r="D504" s="115"/>
      <c r="E504" s="115"/>
      <c r="F504" s="115"/>
      <c r="G504" s="115"/>
      <c r="H504" s="115"/>
      <c r="I504" s="523"/>
      <c r="J504" s="523"/>
      <c r="K504" s="115"/>
      <c r="L504" s="524"/>
      <c r="M504" s="524"/>
      <c r="N504" s="524"/>
      <c r="O504" s="524"/>
      <c r="P504" s="524"/>
      <c r="Q504" s="524"/>
      <c r="R504" s="524"/>
      <c r="S504" s="525"/>
      <c r="T504" s="526"/>
      <c r="U504" s="115"/>
      <c r="V504" s="526"/>
      <c r="W504" s="115"/>
      <c r="X504" s="115"/>
      <c r="Y504" s="115"/>
      <c r="Z504" s="527"/>
      <c r="AA504" s="527"/>
      <c r="AB504" s="15"/>
      <c r="AC504" s="88"/>
      <c r="AD504" s="115"/>
      <c r="AE504" s="115"/>
      <c r="AF504" s="115"/>
      <c r="AG504" s="115"/>
      <c r="AH504" s="115"/>
      <c r="AI504" s="115"/>
      <c r="AJ504" s="115"/>
      <c r="AK504" s="115"/>
      <c r="AL504" s="115"/>
      <c r="AM504" s="115"/>
      <c r="AN504" s="115"/>
      <c r="AO504" s="115"/>
      <c r="AP504" s="115"/>
      <c r="AQ504" s="115"/>
      <c r="AR504" s="115"/>
      <c r="AS504" s="115"/>
      <c r="AT504" s="115"/>
      <c r="AU504" s="115"/>
      <c r="AV504" s="115"/>
      <c r="AW504" s="115"/>
      <c r="AX504" s="115"/>
      <c r="AY504" s="115"/>
      <c r="AZ504" s="115"/>
      <c r="BA504" s="115"/>
      <c r="BB504" s="115"/>
      <c r="BC504" s="115"/>
      <c r="BD504" s="115"/>
      <c r="BE504" s="115"/>
      <c r="BF504" s="115"/>
      <c r="BG504" s="115"/>
      <c r="BH504" s="115"/>
      <c r="BI504" s="115"/>
      <c r="BJ504" s="115"/>
      <c r="BK504" s="526"/>
      <c r="BL504" s="526"/>
      <c r="BM504" s="526"/>
      <c r="BN504" s="526"/>
      <c r="BO504" s="526"/>
      <c r="BP504" s="526"/>
      <c r="BQ504" s="526"/>
      <c r="BR504" s="526"/>
      <c r="BS504" s="526"/>
      <c r="BT504" s="526"/>
      <c r="BU504" s="526"/>
      <c r="BV504" s="526"/>
      <c r="BW504" s="526"/>
      <c r="BX504" s="526"/>
      <c r="BY504" s="526"/>
      <c r="BZ504" s="526"/>
      <c r="CA504" s="526"/>
      <c r="CB504" s="526"/>
      <c r="CC504" s="526"/>
      <c r="CD504" s="526"/>
      <c r="CE504" s="526"/>
      <c r="CF504" s="526"/>
      <c r="CG504" s="526"/>
      <c r="CH504" s="526"/>
      <c r="CI504" s="526"/>
      <c r="CJ504" s="526"/>
      <c r="CK504" s="526"/>
      <c r="CL504" s="526"/>
      <c r="CM504" s="526"/>
      <c r="CN504" s="526"/>
      <c r="CO504" s="526"/>
      <c r="CP504" s="15"/>
      <c r="CQ504" s="15"/>
      <c r="CR504" s="15"/>
      <c r="CS504" s="15"/>
      <c r="CT504" s="88"/>
      <c r="CU504" s="88"/>
      <c r="CV504" s="88"/>
      <c r="CW504" s="15"/>
      <c r="CX504" s="15"/>
      <c r="CY504" s="88"/>
      <c r="CZ504" s="88"/>
      <c r="DA504" s="88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  <c r="DV504" s="15"/>
      <c r="DW504" s="15"/>
      <c r="DX504" s="15"/>
      <c r="DY504" s="15"/>
      <c r="DZ504" s="15"/>
      <c r="EA504" s="15"/>
      <c r="EB504" s="15"/>
      <c r="EC504" s="15"/>
      <c r="ED504" s="15"/>
      <c r="EE504" s="15"/>
      <c r="EF504" s="15"/>
      <c r="EG504" s="15"/>
      <c r="EH504" s="15"/>
      <c r="EI504" s="15"/>
      <c r="EJ504" s="15"/>
      <c r="EK504" s="15"/>
      <c r="EL504" s="15"/>
      <c r="EM504" s="15"/>
      <c r="EN504" s="15"/>
      <c r="EO504" s="15"/>
      <c r="EP504" s="88"/>
      <c r="EQ504" s="88"/>
      <c r="ER504" s="88"/>
      <c r="ES504" s="88"/>
      <c r="ET504" s="88"/>
      <c r="EU504" s="88"/>
      <c r="EV504" s="88"/>
      <c r="EW504" s="88"/>
      <c r="EX504" s="88"/>
      <c r="EY504" s="88"/>
      <c r="EZ504" s="88"/>
      <c r="FA504" s="88"/>
      <c r="FB504" s="15"/>
      <c r="FC504" s="15"/>
      <c r="FD504" s="15"/>
      <c r="FE504" s="15"/>
      <c r="FF504" s="15"/>
      <c r="FG504" s="15"/>
      <c r="FH504" s="15"/>
      <c r="FI504" s="15"/>
      <c r="FJ504" s="15"/>
    </row>
    <row r="505" spans="2:166" ht="15" customHeight="1" x14ac:dyDescent="0.25">
      <c r="B505" s="88"/>
      <c r="C505" s="88"/>
      <c r="D505" s="115"/>
      <c r="E505" s="115"/>
      <c r="F505" s="115"/>
      <c r="G505" s="115"/>
      <c r="H505" s="115"/>
      <c r="I505" s="523"/>
      <c r="J505" s="523"/>
      <c r="K505" s="115"/>
      <c r="L505" s="524"/>
      <c r="M505" s="524"/>
      <c r="N505" s="524"/>
      <c r="O505" s="524"/>
      <c r="P505" s="524"/>
      <c r="Q505" s="524"/>
      <c r="R505" s="524"/>
      <c r="S505" s="525"/>
      <c r="T505" s="526"/>
      <c r="U505" s="115"/>
      <c r="V505" s="526"/>
      <c r="W505" s="115"/>
      <c r="X505" s="115"/>
      <c r="Y505" s="115"/>
      <c r="Z505" s="527"/>
      <c r="AA505" s="527"/>
      <c r="AB505" s="15"/>
      <c r="AC505" s="88"/>
      <c r="AD505" s="115"/>
      <c r="AE505" s="115"/>
      <c r="AF505" s="115"/>
      <c r="AG505" s="115"/>
      <c r="AH505" s="115"/>
      <c r="AI505" s="115"/>
      <c r="AJ505" s="115"/>
      <c r="AK505" s="115"/>
      <c r="AL505" s="115"/>
      <c r="AM505" s="115"/>
      <c r="AN505" s="115"/>
      <c r="AO505" s="115"/>
      <c r="AP505" s="115"/>
      <c r="AQ505" s="115"/>
      <c r="AR505" s="115"/>
      <c r="AS505" s="115"/>
      <c r="AT505" s="115"/>
      <c r="AU505" s="115"/>
      <c r="AV505" s="115"/>
      <c r="AW505" s="115"/>
      <c r="AX505" s="115"/>
      <c r="AY505" s="115"/>
      <c r="AZ505" s="115"/>
      <c r="BA505" s="115"/>
      <c r="BB505" s="115"/>
      <c r="BC505" s="115"/>
      <c r="BD505" s="115"/>
      <c r="BE505" s="115"/>
      <c r="BF505" s="115"/>
      <c r="BG505" s="115"/>
      <c r="BH505" s="115"/>
      <c r="BI505" s="115"/>
      <c r="BJ505" s="115"/>
      <c r="BK505" s="526"/>
      <c r="BL505" s="526"/>
      <c r="BM505" s="526"/>
      <c r="BN505" s="526"/>
      <c r="BO505" s="526"/>
      <c r="BP505" s="526"/>
      <c r="BQ505" s="526"/>
      <c r="BR505" s="526"/>
      <c r="BS505" s="526"/>
      <c r="BT505" s="526"/>
      <c r="BU505" s="526"/>
      <c r="BV505" s="526"/>
      <c r="BW505" s="526"/>
      <c r="BX505" s="526"/>
      <c r="BY505" s="526"/>
      <c r="BZ505" s="526"/>
      <c r="CA505" s="526"/>
      <c r="CB505" s="526"/>
      <c r="CC505" s="526"/>
      <c r="CD505" s="526"/>
      <c r="CE505" s="526"/>
      <c r="CF505" s="526"/>
      <c r="CG505" s="526"/>
      <c r="CH505" s="526"/>
      <c r="CI505" s="526"/>
      <c r="CJ505" s="526"/>
      <c r="CK505" s="526"/>
      <c r="CL505" s="526"/>
      <c r="CM505" s="526"/>
      <c r="CN505" s="526"/>
      <c r="CO505" s="526"/>
      <c r="CP505" s="15"/>
      <c r="CQ505" s="15"/>
      <c r="CR505" s="15"/>
      <c r="CS505" s="15"/>
      <c r="CT505" s="88"/>
      <c r="CU505" s="88"/>
      <c r="CV505" s="88"/>
      <c r="CW505" s="15"/>
      <c r="CX505" s="15"/>
      <c r="CY505" s="88"/>
      <c r="CZ505" s="88"/>
      <c r="DA505" s="88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88"/>
      <c r="EQ505" s="88"/>
      <c r="ER505" s="88"/>
      <c r="ES505" s="88"/>
      <c r="ET505" s="88"/>
      <c r="EU505" s="88"/>
      <c r="EV505" s="88"/>
      <c r="EW505" s="88"/>
      <c r="EX505" s="88"/>
      <c r="EY505" s="88"/>
      <c r="EZ505" s="88"/>
      <c r="FA505" s="88"/>
      <c r="FB505" s="15"/>
      <c r="FC505" s="15"/>
      <c r="FD505" s="15"/>
      <c r="FE505" s="15"/>
      <c r="FF505" s="15"/>
      <c r="FG505" s="15"/>
      <c r="FH505" s="15"/>
      <c r="FI505" s="15"/>
      <c r="FJ505" s="15"/>
    </row>
    <row r="506" spans="2:166" ht="15" customHeight="1" x14ac:dyDescent="0.25">
      <c r="B506" s="88"/>
      <c r="C506" s="88"/>
      <c r="D506" s="115"/>
      <c r="E506" s="115"/>
      <c r="F506" s="115"/>
      <c r="G506" s="115"/>
      <c r="H506" s="115"/>
      <c r="I506" s="523"/>
      <c r="J506" s="523"/>
      <c r="K506" s="115"/>
      <c r="L506" s="524"/>
      <c r="M506" s="524"/>
      <c r="N506" s="524"/>
      <c r="O506" s="524"/>
      <c r="P506" s="524"/>
      <c r="Q506" s="524"/>
      <c r="R506" s="524"/>
      <c r="S506" s="525"/>
      <c r="T506" s="526"/>
      <c r="U506" s="115"/>
      <c r="V506" s="526"/>
      <c r="W506" s="115"/>
      <c r="X506" s="115"/>
      <c r="Y506" s="115"/>
      <c r="Z506" s="527"/>
      <c r="AA506" s="527"/>
      <c r="AB506" s="15"/>
      <c r="AC506" s="88"/>
      <c r="AD506" s="115"/>
      <c r="AE506" s="115"/>
      <c r="AF506" s="115"/>
      <c r="AG506" s="115"/>
      <c r="AH506" s="115"/>
      <c r="AI506" s="115"/>
      <c r="AJ506" s="115"/>
      <c r="AK506" s="115"/>
      <c r="AL506" s="115"/>
      <c r="AM506" s="115"/>
      <c r="AN506" s="115"/>
      <c r="AO506" s="115"/>
      <c r="AP506" s="115"/>
      <c r="AQ506" s="115"/>
      <c r="AR506" s="115"/>
      <c r="AS506" s="115"/>
      <c r="AT506" s="115"/>
      <c r="AU506" s="115"/>
      <c r="AV506" s="115"/>
      <c r="AW506" s="115"/>
      <c r="AX506" s="115"/>
      <c r="AY506" s="115"/>
      <c r="AZ506" s="115"/>
      <c r="BA506" s="115"/>
      <c r="BB506" s="115"/>
      <c r="BC506" s="115"/>
      <c r="BD506" s="115"/>
      <c r="BE506" s="115"/>
      <c r="BF506" s="115"/>
      <c r="BG506" s="115"/>
      <c r="BH506" s="115"/>
      <c r="BI506" s="115"/>
      <c r="BJ506" s="115"/>
      <c r="BK506" s="526"/>
      <c r="BL506" s="526"/>
      <c r="BM506" s="526"/>
      <c r="BN506" s="526"/>
      <c r="BO506" s="526"/>
      <c r="BP506" s="526"/>
      <c r="BQ506" s="526"/>
      <c r="BR506" s="526"/>
      <c r="BS506" s="526"/>
      <c r="BT506" s="526"/>
      <c r="BU506" s="526"/>
      <c r="BV506" s="526"/>
      <c r="BW506" s="526"/>
      <c r="BX506" s="526"/>
      <c r="BY506" s="526"/>
      <c r="BZ506" s="526"/>
      <c r="CA506" s="526"/>
      <c r="CB506" s="526"/>
      <c r="CC506" s="526"/>
      <c r="CD506" s="526"/>
      <c r="CE506" s="526"/>
      <c r="CF506" s="526"/>
      <c r="CG506" s="526"/>
      <c r="CH506" s="526"/>
      <c r="CI506" s="526"/>
      <c r="CJ506" s="526"/>
      <c r="CK506" s="526"/>
      <c r="CL506" s="526"/>
      <c r="CM506" s="526"/>
      <c r="CN506" s="526"/>
      <c r="CO506" s="526"/>
      <c r="CP506" s="15"/>
      <c r="CQ506" s="15"/>
      <c r="CR506" s="15"/>
      <c r="CS506" s="15"/>
      <c r="CT506" s="88"/>
      <c r="CU506" s="88"/>
      <c r="CV506" s="88"/>
      <c r="CW506" s="15"/>
      <c r="CX506" s="15"/>
      <c r="CY506" s="88"/>
      <c r="CZ506" s="88"/>
      <c r="DA506" s="88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88"/>
      <c r="EQ506" s="88"/>
      <c r="ER506" s="88"/>
      <c r="ES506" s="88"/>
      <c r="ET506" s="88"/>
      <c r="EU506" s="88"/>
      <c r="EV506" s="88"/>
      <c r="EW506" s="88"/>
      <c r="EX506" s="88"/>
      <c r="EY506" s="88"/>
      <c r="EZ506" s="88"/>
      <c r="FA506" s="88"/>
      <c r="FB506" s="15"/>
      <c r="FC506" s="15"/>
      <c r="FD506" s="15"/>
      <c r="FE506" s="15"/>
      <c r="FF506" s="15"/>
      <c r="FG506" s="15"/>
      <c r="FH506" s="15"/>
      <c r="FI506" s="15"/>
      <c r="FJ506" s="15"/>
    </row>
    <row r="507" spans="2:166" ht="15" customHeight="1" x14ac:dyDescent="0.25">
      <c r="B507" s="88"/>
      <c r="C507" s="88"/>
      <c r="D507" s="115"/>
      <c r="E507" s="115"/>
      <c r="F507" s="115"/>
      <c r="G507" s="115"/>
      <c r="H507" s="115"/>
      <c r="I507" s="523"/>
      <c r="J507" s="523"/>
      <c r="K507" s="115"/>
      <c r="L507" s="524"/>
      <c r="M507" s="524"/>
      <c r="N507" s="524"/>
      <c r="O507" s="524"/>
      <c r="P507" s="524"/>
      <c r="Q507" s="524"/>
      <c r="R507" s="524"/>
      <c r="S507" s="525"/>
      <c r="T507" s="526"/>
      <c r="U507" s="115"/>
      <c r="V507" s="526"/>
      <c r="W507" s="115"/>
      <c r="X507" s="115"/>
      <c r="Y507" s="115"/>
      <c r="Z507" s="527"/>
      <c r="AA507" s="527"/>
      <c r="AB507" s="15"/>
      <c r="AC507" s="88"/>
      <c r="AD507" s="115"/>
      <c r="AE507" s="115"/>
      <c r="AF507" s="115"/>
      <c r="AG507" s="115"/>
      <c r="AH507" s="115"/>
      <c r="AI507" s="115"/>
      <c r="AJ507" s="115"/>
      <c r="AK507" s="115"/>
      <c r="AL507" s="115"/>
      <c r="AM507" s="115"/>
      <c r="AN507" s="115"/>
      <c r="AO507" s="115"/>
      <c r="AP507" s="115"/>
      <c r="AQ507" s="115"/>
      <c r="AR507" s="115"/>
      <c r="AS507" s="115"/>
      <c r="AT507" s="115"/>
      <c r="AU507" s="115"/>
      <c r="AV507" s="115"/>
      <c r="AW507" s="115"/>
      <c r="AX507" s="115"/>
      <c r="AY507" s="115"/>
      <c r="AZ507" s="115"/>
      <c r="BA507" s="115"/>
      <c r="BB507" s="115"/>
      <c r="BC507" s="115"/>
      <c r="BD507" s="115"/>
      <c r="BE507" s="115"/>
      <c r="BF507" s="115"/>
      <c r="BG507" s="115"/>
      <c r="BH507" s="115"/>
      <c r="BI507" s="115"/>
      <c r="BJ507" s="115"/>
      <c r="BK507" s="526"/>
      <c r="BL507" s="526"/>
      <c r="BM507" s="526"/>
      <c r="BN507" s="526"/>
      <c r="BO507" s="526"/>
      <c r="BP507" s="526"/>
      <c r="BQ507" s="526"/>
      <c r="BR507" s="526"/>
      <c r="BS507" s="526"/>
      <c r="BT507" s="526"/>
      <c r="BU507" s="526"/>
      <c r="BV507" s="526"/>
      <c r="BW507" s="526"/>
      <c r="BX507" s="526"/>
      <c r="BY507" s="526"/>
      <c r="BZ507" s="526"/>
      <c r="CA507" s="526"/>
      <c r="CB507" s="526"/>
      <c r="CC507" s="526"/>
      <c r="CD507" s="526"/>
      <c r="CE507" s="526"/>
      <c r="CF507" s="526"/>
      <c r="CG507" s="526"/>
      <c r="CH507" s="526"/>
      <c r="CI507" s="526"/>
      <c r="CJ507" s="526"/>
      <c r="CK507" s="526"/>
      <c r="CL507" s="526"/>
      <c r="CM507" s="526"/>
      <c r="CN507" s="526"/>
      <c r="CO507" s="526"/>
      <c r="CP507" s="15"/>
      <c r="CQ507" s="15"/>
      <c r="CR507" s="15"/>
      <c r="CS507" s="15"/>
      <c r="CT507" s="88"/>
      <c r="CU507" s="88"/>
      <c r="CV507" s="88"/>
      <c r="CW507" s="15"/>
      <c r="CX507" s="15"/>
      <c r="CY507" s="88"/>
      <c r="CZ507" s="88"/>
      <c r="DA507" s="88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  <c r="DT507" s="15"/>
      <c r="DU507" s="15"/>
      <c r="DV507" s="15"/>
      <c r="DW507" s="15"/>
      <c r="DX507" s="15"/>
      <c r="DY507" s="15"/>
      <c r="DZ507" s="15"/>
      <c r="EA507" s="15"/>
      <c r="EB507" s="15"/>
      <c r="EC507" s="15"/>
      <c r="ED507" s="15"/>
      <c r="EE507" s="15"/>
      <c r="EF507" s="15"/>
      <c r="EG507" s="15"/>
      <c r="EH507" s="15"/>
      <c r="EI507" s="15"/>
      <c r="EJ507" s="15"/>
      <c r="EK507" s="15"/>
      <c r="EL507" s="15"/>
      <c r="EM507" s="15"/>
      <c r="EN507" s="15"/>
      <c r="EO507" s="15"/>
      <c r="EP507" s="88"/>
      <c r="EQ507" s="88"/>
      <c r="ER507" s="88"/>
      <c r="ES507" s="88"/>
      <c r="ET507" s="88"/>
      <c r="EU507" s="88"/>
      <c r="EV507" s="88"/>
      <c r="EW507" s="88"/>
      <c r="EX507" s="88"/>
      <c r="EY507" s="88"/>
      <c r="EZ507" s="88"/>
      <c r="FA507" s="88"/>
      <c r="FB507" s="15"/>
      <c r="FC507" s="15"/>
      <c r="FD507" s="15"/>
      <c r="FE507" s="15"/>
      <c r="FF507" s="15"/>
      <c r="FG507" s="15"/>
      <c r="FH507" s="15"/>
      <c r="FI507" s="15"/>
      <c r="FJ507" s="15"/>
    </row>
    <row r="508" spans="2:166" ht="15" customHeight="1" x14ac:dyDescent="0.25">
      <c r="B508" s="88"/>
      <c r="C508" s="88"/>
      <c r="D508" s="115"/>
      <c r="E508" s="115"/>
      <c r="F508" s="115"/>
      <c r="G508" s="115"/>
      <c r="H508" s="115"/>
      <c r="I508" s="523"/>
      <c r="J508" s="523"/>
      <c r="K508" s="115"/>
      <c r="L508" s="524"/>
      <c r="M508" s="524"/>
      <c r="N508" s="524"/>
      <c r="O508" s="524"/>
      <c r="P508" s="524"/>
      <c r="Q508" s="524"/>
      <c r="R508" s="524"/>
      <c r="S508" s="525"/>
      <c r="T508" s="526"/>
      <c r="U508" s="115"/>
      <c r="V508" s="526"/>
      <c r="W508" s="115"/>
      <c r="X508" s="115"/>
      <c r="Y508" s="115"/>
      <c r="Z508" s="527"/>
      <c r="AA508" s="527"/>
      <c r="AB508" s="15"/>
      <c r="AC508" s="88"/>
      <c r="AD508" s="115"/>
      <c r="AE508" s="115"/>
      <c r="AF508" s="115"/>
      <c r="AG508" s="115"/>
      <c r="AH508" s="115"/>
      <c r="AI508" s="115"/>
      <c r="AJ508" s="115"/>
      <c r="AK508" s="115"/>
      <c r="AL508" s="115"/>
      <c r="AM508" s="115"/>
      <c r="AN508" s="115"/>
      <c r="AO508" s="115"/>
      <c r="AP508" s="115"/>
      <c r="AQ508" s="115"/>
      <c r="AR508" s="115"/>
      <c r="AS508" s="115"/>
      <c r="AT508" s="115"/>
      <c r="AU508" s="115"/>
      <c r="AV508" s="115"/>
      <c r="AW508" s="115"/>
      <c r="AX508" s="115"/>
      <c r="AY508" s="115"/>
      <c r="AZ508" s="115"/>
      <c r="BA508" s="115"/>
      <c r="BB508" s="115"/>
      <c r="BC508" s="115"/>
      <c r="BD508" s="115"/>
      <c r="BE508" s="115"/>
      <c r="BF508" s="115"/>
      <c r="BG508" s="115"/>
      <c r="BH508" s="115"/>
      <c r="BI508" s="115"/>
      <c r="BJ508" s="115"/>
      <c r="BK508" s="526"/>
      <c r="BL508" s="526"/>
      <c r="BM508" s="526"/>
      <c r="BN508" s="526"/>
      <c r="BO508" s="526"/>
      <c r="BP508" s="526"/>
      <c r="BQ508" s="526"/>
      <c r="BR508" s="526"/>
      <c r="BS508" s="526"/>
      <c r="BT508" s="526"/>
      <c r="BU508" s="526"/>
      <c r="BV508" s="526"/>
      <c r="BW508" s="526"/>
      <c r="BX508" s="526"/>
      <c r="BY508" s="526"/>
      <c r="BZ508" s="526"/>
      <c r="CA508" s="526"/>
      <c r="CB508" s="526"/>
      <c r="CC508" s="526"/>
      <c r="CD508" s="526"/>
      <c r="CE508" s="526"/>
      <c r="CF508" s="526"/>
      <c r="CG508" s="526"/>
      <c r="CH508" s="526"/>
      <c r="CI508" s="526"/>
      <c r="CJ508" s="526"/>
      <c r="CK508" s="526"/>
      <c r="CL508" s="526"/>
      <c r="CM508" s="526"/>
      <c r="CN508" s="526"/>
      <c r="CO508" s="526"/>
      <c r="CP508" s="15"/>
      <c r="CQ508" s="15"/>
      <c r="CR508" s="15"/>
      <c r="CS508" s="15"/>
      <c r="CT508" s="88"/>
      <c r="CU508" s="88"/>
      <c r="CV508" s="88"/>
      <c r="CW508" s="15"/>
      <c r="CX508" s="15"/>
      <c r="CY508" s="88"/>
      <c r="CZ508" s="88"/>
      <c r="DA508" s="88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88"/>
      <c r="EQ508" s="88"/>
      <c r="ER508" s="88"/>
      <c r="ES508" s="88"/>
      <c r="ET508" s="88"/>
      <c r="EU508" s="88"/>
      <c r="EV508" s="88"/>
      <c r="EW508" s="88"/>
      <c r="EX508" s="88"/>
      <c r="EY508" s="88"/>
      <c r="EZ508" s="88"/>
      <c r="FA508" s="88"/>
      <c r="FB508" s="15"/>
      <c r="FC508" s="15"/>
      <c r="FD508" s="15"/>
      <c r="FE508" s="15"/>
      <c r="FF508" s="15"/>
      <c r="FG508" s="15"/>
      <c r="FH508" s="15"/>
      <c r="FI508" s="15"/>
      <c r="FJ508" s="15"/>
    </row>
    <row r="509" spans="2:166" ht="15" customHeight="1" x14ac:dyDescent="0.25">
      <c r="B509" s="88"/>
      <c r="C509" s="88"/>
      <c r="D509" s="115"/>
      <c r="E509" s="115"/>
      <c r="F509" s="115"/>
      <c r="G509" s="115"/>
      <c r="H509" s="115"/>
      <c r="I509" s="523"/>
      <c r="J509" s="523"/>
      <c r="K509" s="115"/>
      <c r="L509" s="524"/>
      <c r="M509" s="524"/>
      <c r="N509" s="524"/>
      <c r="O509" s="524"/>
      <c r="P509" s="524"/>
      <c r="Q509" s="524"/>
      <c r="R509" s="524"/>
      <c r="S509" s="525"/>
      <c r="T509" s="526"/>
      <c r="U509" s="115"/>
      <c r="V509" s="526"/>
      <c r="W509" s="115"/>
      <c r="X509" s="115"/>
      <c r="Y509" s="115"/>
      <c r="Z509" s="527"/>
      <c r="AA509" s="527"/>
      <c r="AB509" s="15"/>
      <c r="AC509" s="88"/>
      <c r="AD509" s="115"/>
      <c r="AE509" s="115"/>
      <c r="AF509" s="115"/>
      <c r="AG509" s="115"/>
      <c r="AH509" s="115"/>
      <c r="AI509" s="115"/>
      <c r="AJ509" s="115"/>
      <c r="AK509" s="115"/>
      <c r="AL509" s="115"/>
      <c r="AM509" s="115"/>
      <c r="AN509" s="115"/>
      <c r="AO509" s="115"/>
      <c r="AP509" s="115"/>
      <c r="AQ509" s="115"/>
      <c r="AR509" s="115"/>
      <c r="AS509" s="115"/>
      <c r="AT509" s="115"/>
      <c r="AU509" s="115"/>
      <c r="AV509" s="115"/>
      <c r="AW509" s="115"/>
      <c r="AX509" s="115"/>
      <c r="AY509" s="115"/>
      <c r="AZ509" s="115"/>
      <c r="BA509" s="115"/>
      <c r="BB509" s="115"/>
      <c r="BC509" s="115"/>
      <c r="BD509" s="115"/>
      <c r="BE509" s="115"/>
      <c r="BF509" s="115"/>
      <c r="BG509" s="115"/>
      <c r="BH509" s="115"/>
      <c r="BI509" s="115"/>
      <c r="BJ509" s="115"/>
      <c r="BK509" s="526"/>
      <c r="BL509" s="526"/>
      <c r="BM509" s="526"/>
      <c r="BN509" s="526"/>
      <c r="BO509" s="526"/>
      <c r="BP509" s="526"/>
      <c r="BQ509" s="526"/>
      <c r="BR509" s="526"/>
      <c r="BS509" s="526"/>
      <c r="BT509" s="526"/>
      <c r="BU509" s="526"/>
      <c r="BV509" s="526"/>
      <c r="BW509" s="526"/>
      <c r="BX509" s="526"/>
      <c r="BY509" s="526"/>
      <c r="BZ509" s="526"/>
      <c r="CA509" s="526"/>
      <c r="CB509" s="526"/>
      <c r="CC509" s="526"/>
      <c r="CD509" s="526"/>
      <c r="CE509" s="526"/>
      <c r="CF509" s="526"/>
      <c r="CG509" s="526"/>
      <c r="CH509" s="526"/>
      <c r="CI509" s="526"/>
      <c r="CJ509" s="526"/>
      <c r="CK509" s="526"/>
      <c r="CL509" s="526"/>
      <c r="CM509" s="526"/>
      <c r="CN509" s="526"/>
      <c r="CO509" s="526"/>
      <c r="CP509" s="15"/>
      <c r="CQ509" s="15"/>
      <c r="CR509" s="15"/>
      <c r="CS509" s="15"/>
      <c r="CT509" s="88"/>
      <c r="CU509" s="88"/>
      <c r="CV509" s="88"/>
      <c r="CW509" s="15"/>
      <c r="CX509" s="15"/>
      <c r="CY509" s="88"/>
      <c r="CZ509" s="88"/>
      <c r="DA509" s="88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88"/>
      <c r="EQ509" s="88"/>
      <c r="ER509" s="88"/>
      <c r="ES509" s="88"/>
      <c r="ET509" s="88"/>
      <c r="EU509" s="88"/>
      <c r="EV509" s="88"/>
      <c r="EW509" s="88"/>
      <c r="EX509" s="88"/>
      <c r="EY509" s="88"/>
      <c r="EZ509" s="88"/>
      <c r="FA509" s="88"/>
      <c r="FB509" s="15"/>
      <c r="FC509" s="15"/>
      <c r="FD509" s="15"/>
      <c r="FE509" s="15"/>
      <c r="FF509" s="15"/>
      <c r="FG509" s="15"/>
      <c r="FH509" s="15"/>
      <c r="FI509" s="15"/>
      <c r="FJ509" s="15"/>
    </row>
    <row r="510" spans="2:166" ht="15" customHeight="1" x14ac:dyDescent="0.25">
      <c r="B510" s="88"/>
      <c r="C510" s="88"/>
      <c r="D510" s="115"/>
      <c r="E510" s="115"/>
      <c r="F510" s="115"/>
      <c r="G510" s="115"/>
      <c r="H510" s="115"/>
      <c r="I510" s="523"/>
      <c r="J510" s="523"/>
      <c r="K510" s="115"/>
      <c r="L510" s="524"/>
      <c r="M510" s="524"/>
      <c r="N510" s="524"/>
      <c r="O510" s="524"/>
      <c r="P510" s="524"/>
      <c r="Q510" s="524"/>
      <c r="R510" s="524"/>
      <c r="S510" s="525"/>
      <c r="T510" s="526"/>
      <c r="U510" s="115"/>
      <c r="V510" s="526"/>
      <c r="W510" s="115"/>
      <c r="X510" s="115"/>
      <c r="Y510" s="115"/>
      <c r="Z510" s="527"/>
      <c r="AA510" s="527"/>
      <c r="AB510" s="15"/>
      <c r="AC510" s="88"/>
      <c r="AD510" s="115"/>
      <c r="AE510" s="115"/>
      <c r="AF510" s="115"/>
      <c r="AG510" s="115"/>
      <c r="AH510" s="115"/>
      <c r="AI510" s="115"/>
      <c r="AJ510" s="115"/>
      <c r="AK510" s="115"/>
      <c r="AL510" s="115"/>
      <c r="AM510" s="115"/>
      <c r="AN510" s="115"/>
      <c r="AO510" s="115"/>
      <c r="AP510" s="115"/>
      <c r="AQ510" s="115"/>
      <c r="AR510" s="115"/>
      <c r="AS510" s="115"/>
      <c r="AT510" s="115"/>
      <c r="AU510" s="115"/>
      <c r="AV510" s="115"/>
      <c r="AW510" s="115"/>
      <c r="AX510" s="115"/>
      <c r="AY510" s="115"/>
      <c r="AZ510" s="115"/>
      <c r="BA510" s="115"/>
      <c r="BB510" s="115"/>
      <c r="BC510" s="115"/>
      <c r="BD510" s="115"/>
      <c r="BE510" s="115"/>
      <c r="BF510" s="115"/>
      <c r="BG510" s="115"/>
      <c r="BH510" s="115"/>
      <c r="BI510" s="115"/>
      <c r="BJ510" s="115"/>
      <c r="BK510" s="526"/>
      <c r="BL510" s="526"/>
      <c r="BM510" s="526"/>
      <c r="BN510" s="526"/>
      <c r="BO510" s="526"/>
      <c r="BP510" s="526"/>
      <c r="BQ510" s="526"/>
      <c r="BR510" s="526"/>
      <c r="BS510" s="526"/>
      <c r="BT510" s="526"/>
      <c r="BU510" s="526"/>
      <c r="BV510" s="526"/>
      <c r="BW510" s="526"/>
      <c r="BX510" s="526"/>
      <c r="BY510" s="526"/>
      <c r="BZ510" s="526"/>
      <c r="CA510" s="526"/>
      <c r="CB510" s="526"/>
      <c r="CC510" s="526"/>
      <c r="CD510" s="526"/>
      <c r="CE510" s="526"/>
      <c r="CF510" s="526"/>
      <c r="CG510" s="526"/>
      <c r="CH510" s="526"/>
      <c r="CI510" s="526"/>
      <c r="CJ510" s="526"/>
      <c r="CK510" s="526"/>
      <c r="CL510" s="526"/>
      <c r="CM510" s="526"/>
      <c r="CN510" s="526"/>
      <c r="CO510" s="526"/>
      <c r="CP510" s="15"/>
      <c r="CQ510" s="15"/>
      <c r="CR510" s="15"/>
      <c r="CS510" s="15"/>
      <c r="CT510" s="88"/>
      <c r="CU510" s="88"/>
      <c r="CV510" s="88"/>
      <c r="CW510" s="15"/>
      <c r="CX510" s="15"/>
      <c r="CY510" s="88"/>
      <c r="CZ510" s="88"/>
      <c r="DA510" s="88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88"/>
      <c r="EQ510" s="88"/>
      <c r="ER510" s="88"/>
      <c r="ES510" s="88"/>
      <c r="ET510" s="88"/>
      <c r="EU510" s="88"/>
      <c r="EV510" s="88"/>
      <c r="EW510" s="88"/>
      <c r="EX510" s="88"/>
      <c r="EY510" s="88"/>
      <c r="EZ510" s="88"/>
      <c r="FA510" s="88"/>
      <c r="FB510" s="15"/>
      <c r="FC510" s="15"/>
      <c r="FD510" s="15"/>
      <c r="FE510" s="15"/>
      <c r="FF510" s="15"/>
      <c r="FG510" s="15"/>
      <c r="FH510" s="15"/>
      <c r="FI510" s="15"/>
      <c r="FJ510" s="15"/>
    </row>
    <row r="511" spans="2:166" ht="15" customHeight="1" x14ac:dyDescent="0.25">
      <c r="B511" s="88"/>
      <c r="C511" s="88"/>
      <c r="D511" s="115"/>
      <c r="E511" s="115"/>
      <c r="F511" s="115"/>
      <c r="G511" s="115"/>
      <c r="H511" s="115"/>
      <c r="I511" s="523"/>
      <c r="J511" s="523"/>
      <c r="K511" s="115"/>
      <c r="L511" s="524"/>
      <c r="M511" s="524"/>
      <c r="N511" s="524"/>
      <c r="O511" s="524"/>
      <c r="P511" s="524"/>
      <c r="Q511" s="524"/>
      <c r="R511" s="524"/>
      <c r="S511" s="525"/>
      <c r="T511" s="526"/>
      <c r="U511" s="115"/>
      <c r="V511" s="526"/>
      <c r="W511" s="115"/>
      <c r="X511" s="115"/>
      <c r="Y511" s="115"/>
      <c r="Z511" s="527"/>
      <c r="AA511" s="527"/>
      <c r="AB511" s="15"/>
      <c r="AC511" s="88"/>
      <c r="AD511" s="115"/>
      <c r="AE511" s="115"/>
      <c r="AF511" s="115"/>
      <c r="AG511" s="115"/>
      <c r="AH511" s="115"/>
      <c r="AI511" s="115"/>
      <c r="AJ511" s="115"/>
      <c r="AK511" s="115"/>
      <c r="AL511" s="115"/>
      <c r="AM511" s="115"/>
      <c r="AN511" s="115"/>
      <c r="AO511" s="115"/>
      <c r="AP511" s="115"/>
      <c r="AQ511" s="115"/>
      <c r="AR511" s="115"/>
      <c r="AS511" s="115"/>
      <c r="AT511" s="115"/>
      <c r="AU511" s="115"/>
      <c r="AV511" s="115"/>
      <c r="AW511" s="115"/>
      <c r="AX511" s="115"/>
      <c r="AY511" s="115"/>
      <c r="AZ511" s="115"/>
      <c r="BA511" s="115"/>
      <c r="BB511" s="115"/>
      <c r="BC511" s="115"/>
      <c r="BD511" s="115"/>
      <c r="BE511" s="115"/>
      <c r="BF511" s="115"/>
      <c r="BG511" s="115"/>
      <c r="BH511" s="115"/>
      <c r="BI511" s="115"/>
      <c r="BJ511" s="115"/>
      <c r="BK511" s="115"/>
      <c r="BL511" s="115"/>
      <c r="BM511" s="115"/>
      <c r="BN511" s="115"/>
      <c r="BO511" s="115"/>
      <c r="BP511" s="115"/>
      <c r="BQ511" s="115"/>
      <c r="BR511" s="115"/>
      <c r="BS511" s="115"/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5"/>
      <c r="CQ511" s="15"/>
      <c r="CR511" s="15"/>
      <c r="CS511" s="15"/>
      <c r="CT511" s="88"/>
      <c r="CU511" s="88"/>
      <c r="CV511" s="88"/>
      <c r="CW511" s="15"/>
      <c r="CX511" s="15"/>
      <c r="CY511" s="88"/>
      <c r="CZ511" s="88"/>
      <c r="DA511" s="88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88"/>
      <c r="EQ511" s="88"/>
      <c r="ER511" s="88"/>
      <c r="ES511" s="88"/>
      <c r="ET511" s="88"/>
      <c r="EU511" s="88"/>
      <c r="EV511" s="88"/>
      <c r="EW511" s="88"/>
      <c r="EX511" s="88"/>
      <c r="EY511" s="88"/>
      <c r="EZ511" s="88"/>
      <c r="FA511" s="88"/>
      <c r="FB511" s="15"/>
      <c r="FC511" s="15"/>
      <c r="FD511" s="15"/>
      <c r="FE511" s="15"/>
      <c r="FF511" s="15"/>
      <c r="FG511" s="15"/>
      <c r="FH511" s="15"/>
      <c r="FI511" s="15"/>
      <c r="FJ511" s="15"/>
    </row>
    <row r="512" spans="2:166" ht="15" customHeight="1" x14ac:dyDescent="0.25">
      <c r="B512" s="88"/>
      <c r="C512" s="88"/>
      <c r="D512" s="115"/>
      <c r="E512" s="115"/>
      <c r="F512" s="115"/>
      <c r="G512" s="115"/>
      <c r="H512" s="115"/>
      <c r="I512" s="523"/>
      <c r="J512" s="523"/>
      <c r="K512" s="115"/>
      <c r="L512" s="524"/>
      <c r="M512" s="524"/>
      <c r="N512" s="524"/>
      <c r="O512" s="524"/>
      <c r="P512" s="524"/>
      <c r="Q512" s="524"/>
      <c r="R512" s="524"/>
      <c r="S512" s="525"/>
      <c r="T512" s="526"/>
      <c r="U512" s="115"/>
      <c r="V512" s="526"/>
      <c r="W512" s="115"/>
      <c r="X512" s="115"/>
      <c r="Y512" s="115"/>
      <c r="Z512" s="527"/>
      <c r="AA512" s="527"/>
      <c r="AB512" s="15"/>
      <c r="AC512" s="88"/>
      <c r="AD512" s="115"/>
      <c r="AE512" s="115"/>
      <c r="AF512" s="115"/>
      <c r="AG512" s="115"/>
      <c r="AH512" s="115"/>
      <c r="AI512" s="115"/>
      <c r="AJ512" s="115"/>
      <c r="AK512" s="115"/>
      <c r="AL512" s="115"/>
      <c r="AM512" s="115"/>
      <c r="AN512" s="115"/>
      <c r="AO512" s="115"/>
      <c r="AP512" s="115"/>
      <c r="AQ512" s="115"/>
      <c r="AR512" s="115"/>
      <c r="AS512" s="115"/>
      <c r="AT512" s="115"/>
      <c r="AU512" s="115"/>
      <c r="AV512" s="115"/>
      <c r="AW512" s="115"/>
      <c r="AX512" s="115"/>
      <c r="AY512" s="115"/>
      <c r="AZ512" s="115"/>
      <c r="BA512" s="115"/>
      <c r="BB512" s="115"/>
      <c r="BC512" s="115"/>
      <c r="BD512" s="115"/>
      <c r="BE512" s="115"/>
      <c r="BF512" s="115"/>
      <c r="BG512" s="115"/>
      <c r="BH512" s="115"/>
      <c r="BI512" s="115"/>
      <c r="BJ512" s="115"/>
      <c r="BK512" s="115"/>
      <c r="BL512" s="115"/>
      <c r="BM512" s="115"/>
      <c r="BN512" s="115"/>
      <c r="BO512" s="115"/>
      <c r="BP512" s="115"/>
      <c r="BQ512" s="115"/>
      <c r="BR512" s="115"/>
      <c r="BS512" s="115"/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5"/>
      <c r="CQ512" s="15"/>
      <c r="CR512" s="15"/>
      <c r="CS512" s="15"/>
      <c r="CT512" s="88"/>
      <c r="CU512" s="88"/>
      <c r="CV512" s="88"/>
      <c r="CW512" s="15"/>
      <c r="CX512" s="15"/>
      <c r="CY512" s="88"/>
      <c r="CZ512" s="88"/>
      <c r="DA512" s="88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  <c r="DV512" s="15"/>
      <c r="DW512" s="15"/>
      <c r="DX512" s="15"/>
      <c r="DY512" s="15"/>
      <c r="DZ512" s="15"/>
      <c r="EA512" s="15"/>
      <c r="EB512" s="15"/>
      <c r="EC512" s="15"/>
      <c r="ED512" s="15"/>
      <c r="EE512" s="15"/>
      <c r="EF512" s="15"/>
      <c r="EG512" s="15"/>
      <c r="EH512" s="15"/>
      <c r="EI512" s="15"/>
      <c r="EJ512" s="15"/>
      <c r="EK512" s="15"/>
      <c r="EL512" s="15"/>
      <c r="EM512" s="15"/>
      <c r="EN512" s="15"/>
      <c r="EO512" s="15"/>
      <c r="EP512" s="88"/>
      <c r="EQ512" s="88"/>
      <c r="ER512" s="88"/>
      <c r="ES512" s="88"/>
      <c r="ET512" s="88"/>
      <c r="EU512" s="88"/>
      <c r="EV512" s="88"/>
      <c r="EW512" s="88"/>
      <c r="EX512" s="88"/>
      <c r="EY512" s="88"/>
      <c r="EZ512" s="88"/>
      <c r="FA512" s="88"/>
      <c r="FB512" s="15"/>
      <c r="FC512" s="15"/>
      <c r="FD512" s="15"/>
      <c r="FE512" s="15"/>
      <c r="FF512" s="15"/>
      <c r="FG512" s="15"/>
      <c r="FH512" s="15"/>
      <c r="FI512" s="15"/>
      <c r="FJ512" s="15"/>
    </row>
    <row r="513" spans="2:166" ht="15" customHeight="1" x14ac:dyDescent="0.25">
      <c r="B513" s="88"/>
      <c r="C513" s="88"/>
      <c r="D513" s="115"/>
      <c r="E513" s="115"/>
      <c r="F513" s="115"/>
      <c r="G513" s="115"/>
      <c r="H513" s="115"/>
      <c r="I513" s="523"/>
      <c r="J513" s="523"/>
      <c r="K513" s="115"/>
      <c r="L513" s="524"/>
      <c r="M513" s="524"/>
      <c r="N513" s="524"/>
      <c r="O513" s="524"/>
      <c r="P513" s="524"/>
      <c r="Q513" s="524"/>
      <c r="R513" s="524"/>
      <c r="S513" s="525"/>
      <c r="T513" s="526"/>
      <c r="U513" s="115"/>
      <c r="V513" s="526"/>
      <c r="W513" s="115"/>
      <c r="X513" s="115"/>
      <c r="Y513" s="115"/>
      <c r="Z513" s="527"/>
      <c r="AA513" s="527"/>
      <c r="AB513" s="15"/>
      <c r="AC513" s="88"/>
      <c r="AD513" s="115"/>
      <c r="AE513" s="115"/>
      <c r="AF513" s="115"/>
      <c r="AG513" s="115"/>
      <c r="AH513" s="115"/>
      <c r="AI513" s="115"/>
      <c r="AJ513" s="115"/>
      <c r="AK513" s="115"/>
      <c r="AL513" s="115"/>
      <c r="AM513" s="115"/>
      <c r="AN513" s="115"/>
      <c r="AO513" s="115"/>
      <c r="AP513" s="115"/>
      <c r="AQ513" s="115"/>
      <c r="AR513" s="115"/>
      <c r="AS513" s="115"/>
      <c r="AT513" s="115"/>
      <c r="AU513" s="115"/>
      <c r="AV513" s="115"/>
      <c r="AW513" s="115"/>
      <c r="AX513" s="115"/>
      <c r="AY513" s="115"/>
      <c r="AZ513" s="115"/>
      <c r="BA513" s="115"/>
      <c r="BB513" s="115"/>
      <c r="BC513" s="115"/>
      <c r="BD513" s="115"/>
      <c r="BE513" s="115"/>
      <c r="BF513" s="115"/>
      <c r="BG513" s="115"/>
      <c r="BH513" s="115"/>
      <c r="BI513" s="115"/>
      <c r="BJ513" s="115"/>
      <c r="BK513" s="115"/>
      <c r="BL513" s="115"/>
      <c r="BM513" s="115"/>
      <c r="BN513" s="115"/>
      <c r="BO513" s="115"/>
      <c r="BP513" s="115"/>
      <c r="BQ513" s="115"/>
      <c r="BR513" s="115"/>
      <c r="BS513" s="115"/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5"/>
      <c r="CQ513" s="15"/>
      <c r="CR513" s="15"/>
      <c r="CS513" s="15"/>
      <c r="CT513" s="88"/>
      <c r="CU513" s="88"/>
      <c r="CV513" s="88"/>
      <c r="CW513" s="15"/>
      <c r="CX513" s="15"/>
      <c r="CY513" s="88"/>
      <c r="CZ513" s="88"/>
      <c r="DA513" s="88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  <c r="DO513" s="15"/>
      <c r="DP513" s="15"/>
      <c r="DQ513" s="15"/>
      <c r="DR513" s="15"/>
      <c r="DS513" s="15"/>
      <c r="DT513" s="15"/>
      <c r="DU513" s="15"/>
      <c r="DV513" s="15"/>
      <c r="DW513" s="15"/>
      <c r="DX513" s="15"/>
      <c r="DY513" s="15"/>
      <c r="DZ513" s="15"/>
      <c r="EA513" s="15"/>
      <c r="EB513" s="15"/>
      <c r="EC513" s="15"/>
      <c r="ED513" s="15"/>
      <c r="EE513" s="15"/>
      <c r="EF513" s="15"/>
      <c r="EG513" s="15"/>
      <c r="EH513" s="15"/>
      <c r="EI513" s="15"/>
      <c r="EJ513" s="15"/>
      <c r="EK513" s="15"/>
      <c r="EL513" s="15"/>
      <c r="EM513" s="15"/>
      <c r="EN513" s="15"/>
      <c r="EO513" s="15"/>
      <c r="EP513" s="88"/>
      <c r="EQ513" s="88"/>
      <c r="ER513" s="88"/>
      <c r="ES513" s="88"/>
      <c r="ET513" s="88"/>
      <c r="EU513" s="88"/>
      <c r="EV513" s="88"/>
      <c r="EW513" s="88"/>
      <c r="EX513" s="88"/>
      <c r="EY513" s="88"/>
      <c r="EZ513" s="88"/>
      <c r="FA513" s="88"/>
      <c r="FB513" s="15"/>
      <c r="FC513" s="15"/>
      <c r="FD513" s="15"/>
      <c r="FE513" s="15"/>
      <c r="FF513" s="15"/>
      <c r="FG513" s="15"/>
      <c r="FH513" s="15"/>
      <c r="FI513" s="15"/>
      <c r="FJ513" s="15"/>
    </row>
    <row r="514" spans="2:166" ht="15" customHeight="1" x14ac:dyDescent="0.25">
      <c r="B514" s="88"/>
      <c r="C514" s="88"/>
      <c r="D514" s="115"/>
      <c r="E514" s="115"/>
      <c r="F514" s="115"/>
      <c r="G514" s="115"/>
      <c r="H514" s="115"/>
      <c r="I514" s="523"/>
      <c r="J514" s="523"/>
      <c r="K514" s="115"/>
      <c r="L514" s="524"/>
      <c r="M514" s="524"/>
      <c r="N514" s="524"/>
      <c r="O514" s="524"/>
      <c r="P514" s="524"/>
      <c r="Q514" s="524"/>
      <c r="R514" s="524"/>
      <c r="S514" s="525"/>
      <c r="T514" s="526"/>
      <c r="U514" s="115"/>
      <c r="V514" s="526"/>
      <c r="W514" s="115"/>
      <c r="X514" s="115"/>
      <c r="Y514" s="115"/>
      <c r="Z514" s="527"/>
      <c r="AA514" s="527"/>
      <c r="AB514" s="15"/>
      <c r="AC514" s="88"/>
      <c r="AD514" s="115"/>
      <c r="AE514" s="115"/>
      <c r="AF514" s="115"/>
      <c r="AG514" s="115"/>
      <c r="AH514" s="115"/>
      <c r="AI514" s="115"/>
      <c r="AJ514" s="115"/>
      <c r="AK514" s="115"/>
      <c r="AL514" s="115"/>
      <c r="AM514" s="115"/>
      <c r="AN514" s="115"/>
      <c r="AO514" s="115"/>
      <c r="AP514" s="115"/>
      <c r="AQ514" s="115"/>
      <c r="AR514" s="115"/>
      <c r="AS514" s="115"/>
      <c r="AT514" s="115"/>
      <c r="AU514" s="115"/>
      <c r="AV514" s="115"/>
      <c r="AW514" s="115"/>
      <c r="AX514" s="115"/>
      <c r="AY514" s="115"/>
      <c r="AZ514" s="115"/>
      <c r="BA514" s="115"/>
      <c r="BB514" s="115"/>
      <c r="BC514" s="115"/>
      <c r="BD514" s="115"/>
      <c r="BE514" s="115"/>
      <c r="BF514" s="115"/>
      <c r="BG514" s="115"/>
      <c r="BH514" s="115"/>
      <c r="BI514" s="115"/>
      <c r="BJ514" s="115"/>
      <c r="BK514" s="115"/>
      <c r="BL514" s="115"/>
      <c r="BM514" s="115"/>
      <c r="BN514" s="115"/>
      <c r="BO514" s="115"/>
      <c r="BP514" s="115"/>
      <c r="BQ514" s="115"/>
      <c r="BR514" s="115"/>
      <c r="BS514" s="115"/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5"/>
      <c r="CQ514" s="15"/>
      <c r="CR514" s="15"/>
      <c r="CS514" s="15"/>
      <c r="CT514" s="88"/>
      <c r="CU514" s="88"/>
      <c r="CV514" s="88"/>
      <c r="CW514" s="15"/>
      <c r="CX514" s="15"/>
      <c r="CY514" s="88"/>
      <c r="CZ514" s="88"/>
      <c r="DA514" s="88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  <c r="DO514" s="15"/>
      <c r="DP514" s="15"/>
      <c r="DQ514" s="15"/>
      <c r="DR514" s="15"/>
      <c r="DS514" s="15"/>
      <c r="DT514" s="15"/>
      <c r="DU514" s="15"/>
      <c r="DV514" s="15"/>
      <c r="DW514" s="15"/>
      <c r="DX514" s="15"/>
      <c r="DY514" s="15"/>
      <c r="DZ514" s="15"/>
      <c r="EA514" s="15"/>
      <c r="EB514" s="15"/>
      <c r="EC514" s="15"/>
      <c r="ED514" s="15"/>
      <c r="EE514" s="15"/>
      <c r="EF514" s="15"/>
      <c r="EG514" s="15"/>
      <c r="EH514" s="15"/>
      <c r="EI514" s="15"/>
      <c r="EJ514" s="15"/>
      <c r="EK514" s="15"/>
      <c r="EL514" s="15"/>
      <c r="EM514" s="15"/>
      <c r="EN514" s="15"/>
      <c r="EO514" s="15"/>
      <c r="EP514" s="88"/>
      <c r="EQ514" s="88"/>
      <c r="ER514" s="88"/>
      <c r="ES514" s="88"/>
      <c r="ET514" s="88"/>
      <c r="EU514" s="88"/>
      <c r="EV514" s="88"/>
      <c r="EW514" s="88"/>
      <c r="EX514" s="88"/>
      <c r="EY514" s="88"/>
      <c r="EZ514" s="88"/>
      <c r="FA514" s="88"/>
      <c r="FB514" s="15"/>
      <c r="FC514" s="15"/>
      <c r="FD514" s="15"/>
      <c r="FE514" s="15"/>
      <c r="FF514" s="15"/>
      <c r="FG514" s="15"/>
      <c r="FH514" s="15"/>
      <c r="FI514" s="15"/>
      <c r="FJ514" s="15"/>
    </row>
    <row r="515" spans="2:166" ht="15" customHeight="1" x14ac:dyDescent="0.25">
      <c r="B515" s="88"/>
      <c r="C515" s="88"/>
      <c r="D515" s="115"/>
      <c r="E515" s="115"/>
      <c r="F515" s="115"/>
      <c r="G515" s="115"/>
      <c r="H515" s="115"/>
      <c r="I515" s="523"/>
      <c r="J515" s="523"/>
      <c r="K515" s="115"/>
      <c r="L515" s="524"/>
      <c r="M515" s="524"/>
      <c r="N515" s="524"/>
      <c r="O515" s="524"/>
      <c r="P515" s="524"/>
      <c r="Q515" s="524"/>
      <c r="R515" s="524"/>
      <c r="S515" s="525"/>
      <c r="T515" s="526"/>
      <c r="U515" s="115"/>
      <c r="V515" s="526"/>
      <c r="W515" s="115"/>
      <c r="X515" s="115"/>
      <c r="Y515" s="115"/>
      <c r="Z515" s="527"/>
      <c r="AA515" s="527"/>
      <c r="AB515" s="15"/>
      <c r="AC515" s="88"/>
      <c r="AD515" s="115"/>
      <c r="AE515" s="115"/>
      <c r="AF515" s="115"/>
      <c r="AG515" s="115"/>
      <c r="AH515" s="115"/>
      <c r="AI515" s="115"/>
      <c r="AJ515" s="115"/>
      <c r="AK515" s="115"/>
      <c r="AL515" s="115"/>
      <c r="AM515" s="115"/>
      <c r="AN515" s="115"/>
      <c r="AO515" s="115"/>
      <c r="AP515" s="115"/>
      <c r="AQ515" s="115"/>
      <c r="AR515" s="115"/>
      <c r="AS515" s="115"/>
      <c r="AT515" s="115"/>
      <c r="AU515" s="115"/>
      <c r="AV515" s="115"/>
      <c r="AW515" s="115"/>
      <c r="AX515" s="115"/>
      <c r="AY515" s="115"/>
      <c r="AZ515" s="115"/>
      <c r="BA515" s="115"/>
      <c r="BB515" s="115"/>
      <c r="BC515" s="115"/>
      <c r="BD515" s="115"/>
      <c r="BE515" s="115"/>
      <c r="BF515" s="115"/>
      <c r="BG515" s="115"/>
      <c r="BH515" s="115"/>
      <c r="BI515" s="115"/>
      <c r="BJ515" s="115"/>
      <c r="BK515" s="115"/>
      <c r="BL515" s="115"/>
      <c r="BM515" s="115"/>
      <c r="BN515" s="115"/>
      <c r="BO515" s="115"/>
      <c r="BP515" s="115"/>
      <c r="BQ515" s="115"/>
      <c r="BR515" s="115"/>
      <c r="BS515" s="115"/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5"/>
      <c r="CQ515" s="15"/>
      <c r="CR515" s="15"/>
      <c r="CS515" s="15"/>
      <c r="CT515" s="88"/>
      <c r="CU515" s="88"/>
      <c r="CV515" s="88"/>
      <c r="CW515" s="15"/>
      <c r="CX515" s="15"/>
      <c r="CY515" s="88"/>
      <c r="CZ515" s="88"/>
      <c r="DA515" s="88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88"/>
      <c r="EQ515" s="88"/>
      <c r="ER515" s="88"/>
      <c r="ES515" s="88"/>
      <c r="ET515" s="88"/>
      <c r="EU515" s="88"/>
      <c r="EV515" s="88"/>
      <c r="EW515" s="88"/>
      <c r="EX515" s="88"/>
      <c r="EY515" s="88"/>
      <c r="EZ515" s="88"/>
      <c r="FA515" s="88"/>
      <c r="FB515" s="15"/>
      <c r="FC515" s="15"/>
      <c r="FD515" s="15"/>
      <c r="FE515" s="15"/>
      <c r="FF515" s="15"/>
      <c r="FG515" s="15"/>
      <c r="FH515" s="15"/>
      <c r="FI515" s="15"/>
      <c r="FJ515" s="15"/>
    </row>
    <row r="516" spans="2:166" ht="15" customHeight="1" x14ac:dyDescent="0.25">
      <c r="B516" s="88"/>
      <c r="C516" s="88"/>
      <c r="D516" s="115"/>
      <c r="E516" s="115"/>
      <c r="F516" s="115"/>
      <c r="G516" s="115"/>
      <c r="H516" s="115"/>
      <c r="I516" s="523"/>
      <c r="J516" s="523"/>
      <c r="K516" s="115"/>
      <c r="L516" s="524"/>
      <c r="M516" s="524"/>
      <c r="N516" s="524"/>
      <c r="O516" s="524"/>
      <c r="P516" s="524"/>
      <c r="Q516" s="524"/>
      <c r="R516" s="524"/>
      <c r="S516" s="525"/>
      <c r="T516" s="526"/>
      <c r="U516" s="115"/>
      <c r="V516" s="526"/>
      <c r="W516" s="115"/>
      <c r="X516" s="115"/>
      <c r="Y516" s="115"/>
      <c r="Z516" s="527"/>
      <c r="AA516" s="527"/>
      <c r="AB516" s="15"/>
      <c r="AC516" s="88"/>
      <c r="AD516" s="115"/>
      <c r="AE516" s="115"/>
      <c r="AF516" s="115"/>
      <c r="AG516" s="115"/>
      <c r="AH516" s="115"/>
      <c r="AI516" s="115"/>
      <c r="AJ516" s="115"/>
      <c r="AK516" s="115"/>
      <c r="AL516" s="115"/>
      <c r="AM516" s="115"/>
      <c r="AN516" s="115"/>
      <c r="AO516" s="115"/>
      <c r="AP516" s="115"/>
      <c r="AQ516" s="115"/>
      <c r="AR516" s="115"/>
      <c r="AS516" s="115"/>
      <c r="AT516" s="115"/>
      <c r="AU516" s="115"/>
      <c r="AV516" s="115"/>
      <c r="AW516" s="115"/>
      <c r="AX516" s="115"/>
      <c r="AY516" s="115"/>
      <c r="AZ516" s="115"/>
      <c r="BA516" s="115"/>
      <c r="BB516" s="115"/>
      <c r="BC516" s="115"/>
      <c r="BD516" s="115"/>
      <c r="BE516" s="115"/>
      <c r="BF516" s="115"/>
      <c r="BG516" s="115"/>
      <c r="BH516" s="115"/>
      <c r="BI516" s="115"/>
      <c r="BJ516" s="115"/>
      <c r="BK516" s="115"/>
      <c r="BL516" s="115"/>
      <c r="BM516" s="115"/>
      <c r="BN516" s="115"/>
      <c r="BO516" s="115"/>
      <c r="BP516" s="115"/>
      <c r="BQ516" s="115"/>
      <c r="BR516" s="115"/>
      <c r="BS516" s="115"/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5"/>
      <c r="CQ516" s="15"/>
      <c r="CR516" s="15"/>
      <c r="CS516" s="15"/>
      <c r="CT516" s="88"/>
      <c r="CU516" s="88"/>
      <c r="CV516" s="88"/>
      <c r="CW516" s="15"/>
      <c r="CX516" s="15"/>
      <c r="CY516" s="88"/>
      <c r="CZ516" s="88"/>
      <c r="DA516" s="88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88"/>
      <c r="EQ516" s="88"/>
      <c r="ER516" s="88"/>
      <c r="ES516" s="88"/>
      <c r="ET516" s="88"/>
      <c r="EU516" s="88"/>
      <c r="EV516" s="88"/>
      <c r="EW516" s="88"/>
      <c r="EX516" s="88"/>
      <c r="EY516" s="88"/>
      <c r="EZ516" s="88"/>
      <c r="FA516" s="88"/>
      <c r="FB516" s="15"/>
      <c r="FC516" s="15"/>
      <c r="FD516" s="15"/>
      <c r="FE516" s="15"/>
      <c r="FF516" s="15"/>
      <c r="FG516" s="15"/>
      <c r="FH516" s="15"/>
      <c r="FI516" s="15"/>
      <c r="FJ516" s="15"/>
    </row>
    <row r="517" spans="2:166" ht="15" customHeight="1" x14ac:dyDescent="0.25">
      <c r="B517" s="88"/>
      <c r="C517" s="88"/>
      <c r="D517" s="115"/>
      <c r="E517" s="115"/>
      <c r="F517" s="115"/>
      <c r="G517" s="115"/>
      <c r="H517" s="115"/>
      <c r="I517" s="523"/>
      <c r="J517" s="523"/>
      <c r="K517" s="115"/>
      <c r="L517" s="524"/>
      <c r="M517" s="524"/>
      <c r="N517" s="524"/>
      <c r="O517" s="524"/>
      <c r="P517" s="524"/>
      <c r="Q517" s="524"/>
      <c r="R517" s="524"/>
      <c r="S517" s="525"/>
      <c r="T517" s="526"/>
      <c r="U517" s="115"/>
      <c r="V517" s="526"/>
      <c r="W517" s="115"/>
      <c r="X517" s="115"/>
      <c r="Y517" s="115"/>
      <c r="Z517" s="527"/>
      <c r="AA517" s="527"/>
      <c r="AB517" s="15"/>
      <c r="AC517" s="88"/>
      <c r="AD517" s="115"/>
      <c r="AE517" s="115"/>
      <c r="AF517" s="115"/>
      <c r="AG517" s="115"/>
      <c r="AH517" s="115"/>
      <c r="AI517" s="115"/>
      <c r="AJ517" s="115"/>
      <c r="AK517" s="115"/>
      <c r="AL517" s="115"/>
      <c r="AM517" s="115"/>
      <c r="AN517" s="115"/>
      <c r="AO517" s="115"/>
      <c r="AP517" s="115"/>
      <c r="AQ517" s="115"/>
      <c r="AR517" s="115"/>
      <c r="AS517" s="115"/>
      <c r="AT517" s="115"/>
      <c r="AU517" s="115"/>
      <c r="AV517" s="115"/>
      <c r="AW517" s="115"/>
      <c r="AX517" s="115"/>
      <c r="AY517" s="115"/>
      <c r="AZ517" s="115"/>
      <c r="BA517" s="115"/>
      <c r="BB517" s="115"/>
      <c r="BC517" s="115"/>
      <c r="BD517" s="115"/>
      <c r="BE517" s="115"/>
      <c r="BF517" s="115"/>
      <c r="BG517" s="115"/>
      <c r="BH517" s="115"/>
      <c r="BI517" s="115"/>
      <c r="BJ517" s="115"/>
      <c r="BK517" s="115"/>
      <c r="BL517" s="115"/>
      <c r="BM517" s="115"/>
      <c r="BN517" s="115"/>
      <c r="BO517" s="115"/>
      <c r="BP517" s="115"/>
      <c r="BQ517" s="115"/>
      <c r="BR517" s="115"/>
      <c r="BS517" s="115"/>
      <c r="BT517" s="115"/>
      <c r="BU517" s="115"/>
      <c r="BV517" s="115"/>
      <c r="BW517" s="115"/>
      <c r="BX517" s="115"/>
      <c r="BY517" s="115"/>
      <c r="BZ517" s="115"/>
      <c r="CA517" s="115"/>
      <c r="CB517" s="115"/>
      <c r="CC517" s="115"/>
      <c r="CD517" s="115"/>
      <c r="CE517" s="115"/>
      <c r="CF517" s="115"/>
      <c r="CG517" s="115"/>
      <c r="CH517" s="115"/>
      <c r="CI517" s="115"/>
      <c r="CJ517" s="115"/>
      <c r="CK517" s="115"/>
      <c r="CL517" s="115"/>
      <c r="CM517" s="115"/>
      <c r="CN517" s="115"/>
      <c r="CO517" s="115"/>
      <c r="CP517" s="15"/>
      <c r="CQ517" s="15"/>
      <c r="CR517" s="15"/>
      <c r="CS517" s="15"/>
      <c r="CT517" s="88"/>
      <c r="CU517" s="88"/>
      <c r="CV517" s="88"/>
      <c r="CW517" s="15"/>
      <c r="CX517" s="15"/>
      <c r="CY517" s="88"/>
      <c r="CZ517" s="88"/>
      <c r="DA517" s="88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  <c r="DO517" s="15"/>
      <c r="DP517" s="15"/>
      <c r="DQ517" s="15"/>
      <c r="DR517" s="15"/>
      <c r="DS517" s="15"/>
      <c r="DT517" s="15"/>
      <c r="DU517" s="15"/>
      <c r="DV517" s="15"/>
      <c r="DW517" s="15"/>
      <c r="DX517" s="15"/>
      <c r="DY517" s="15"/>
      <c r="DZ517" s="15"/>
      <c r="EA517" s="15"/>
      <c r="EB517" s="15"/>
      <c r="EC517" s="15"/>
      <c r="ED517" s="15"/>
      <c r="EE517" s="15"/>
      <c r="EF517" s="15"/>
      <c r="EG517" s="15"/>
      <c r="EH517" s="15"/>
      <c r="EI517" s="15"/>
      <c r="EJ517" s="15"/>
      <c r="EK517" s="15"/>
      <c r="EL517" s="15"/>
      <c r="EM517" s="15"/>
      <c r="EN517" s="15"/>
      <c r="EO517" s="15"/>
      <c r="EP517" s="88"/>
      <c r="EQ517" s="88"/>
      <c r="ER517" s="88"/>
      <c r="ES517" s="88"/>
      <c r="ET517" s="88"/>
      <c r="EU517" s="88"/>
      <c r="EV517" s="88"/>
      <c r="EW517" s="88"/>
      <c r="EX517" s="88"/>
      <c r="EY517" s="88"/>
      <c r="EZ517" s="88"/>
      <c r="FA517" s="88"/>
      <c r="FB517" s="15"/>
      <c r="FC517" s="15"/>
      <c r="FD517" s="15"/>
      <c r="FE517" s="15"/>
      <c r="FF517" s="15"/>
      <c r="FG517" s="15"/>
      <c r="FH517" s="15"/>
      <c r="FI517" s="15"/>
      <c r="FJ517" s="15"/>
    </row>
    <row r="518" spans="2:166" ht="15" customHeight="1" x14ac:dyDescent="0.25">
      <c r="B518" s="88"/>
      <c r="C518" s="88"/>
      <c r="D518" s="115"/>
      <c r="E518" s="115"/>
      <c r="F518" s="115"/>
      <c r="G518" s="115"/>
      <c r="H518" s="115"/>
      <c r="I518" s="523"/>
      <c r="J518" s="523"/>
      <c r="K518" s="115"/>
      <c r="L518" s="524"/>
      <c r="M518" s="524"/>
      <c r="N518" s="524"/>
      <c r="O518" s="524"/>
      <c r="P518" s="524"/>
      <c r="Q518" s="524"/>
      <c r="R518" s="524"/>
      <c r="S518" s="525"/>
      <c r="T518" s="526"/>
      <c r="U518" s="115"/>
      <c r="V518" s="526"/>
      <c r="W518" s="115"/>
      <c r="X518" s="115"/>
      <c r="Y518" s="115"/>
      <c r="Z518" s="527"/>
      <c r="AA518" s="527"/>
      <c r="AB518" s="15"/>
      <c r="AC518" s="88"/>
      <c r="AD518" s="115"/>
      <c r="AE518" s="115"/>
      <c r="AF518" s="115"/>
      <c r="AG518" s="115"/>
      <c r="AH518" s="115"/>
      <c r="AI518" s="115"/>
      <c r="AJ518" s="115"/>
      <c r="AK518" s="115"/>
      <c r="AL518" s="115"/>
      <c r="AM518" s="115"/>
      <c r="AN518" s="115"/>
      <c r="AO518" s="115"/>
      <c r="AP518" s="115"/>
      <c r="AQ518" s="115"/>
      <c r="AR518" s="115"/>
      <c r="AS518" s="115"/>
      <c r="AT518" s="115"/>
      <c r="AU518" s="115"/>
      <c r="AV518" s="115"/>
      <c r="AW518" s="115"/>
      <c r="AX518" s="115"/>
      <c r="AY518" s="115"/>
      <c r="AZ518" s="115"/>
      <c r="BA518" s="115"/>
      <c r="BB518" s="115"/>
      <c r="BC518" s="115"/>
      <c r="BD518" s="115"/>
      <c r="BE518" s="115"/>
      <c r="BF518" s="115"/>
      <c r="BG518" s="115"/>
      <c r="BH518" s="115"/>
      <c r="BI518" s="115"/>
      <c r="BJ518" s="115"/>
      <c r="BK518" s="115"/>
      <c r="BL518" s="115"/>
      <c r="BM518" s="115"/>
      <c r="BN518" s="115"/>
      <c r="BO518" s="115"/>
      <c r="BP518" s="115"/>
      <c r="BQ518" s="115"/>
      <c r="BR518" s="115"/>
      <c r="BS518" s="115"/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5"/>
      <c r="CQ518" s="15"/>
      <c r="CR518" s="15"/>
      <c r="CS518" s="15"/>
      <c r="CT518" s="88"/>
      <c r="CU518" s="88"/>
      <c r="CV518" s="88"/>
      <c r="CW518" s="15"/>
      <c r="CX518" s="15"/>
      <c r="CY518" s="88"/>
      <c r="CZ518" s="88"/>
      <c r="DA518" s="88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  <c r="DV518" s="15"/>
      <c r="DW518" s="15"/>
      <c r="DX518" s="15"/>
      <c r="DY518" s="15"/>
      <c r="DZ518" s="15"/>
      <c r="EA518" s="15"/>
      <c r="EB518" s="15"/>
      <c r="EC518" s="15"/>
      <c r="ED518" s="15"/>
      <c r="EE518" s="15"/>
      <c r="EF518" s="15"/>
      <c r="EG518" s="15"/>
      <c r="EH518" s="15"/>
      <c r="EI518" s="15"/>
      <c r="EJ518" s="15"/>
      <c r="EK518" s="15"/>
      <c r="EL518" s="15"/>
      <c r="EM518" s="15"/>
      <c r="EN518" s="15"/>
      <c r="EO518" s="15"/>
      <c r="EP518" s="88"/>
      <c r="EQ518" s="88"/>
      <c r="ER518" s="88"/>
      <c r="ES518" s="88"/>
      <c r="ET518" s="88"/>
      <c r="EU518" s="88"/>
      <c r="EV518" s="88"/>
      <c r="EW518" s="88"/>
      <c r="EX518" s="88"/>
      <c r="EY518" s="88"/>
      <c r="EZ518" s="88"/>
      <c r="FA518" s="88"/>
      <c r="FB518" s="15"/>
      <c r="FC518" s="15"/>
      <c r="FD518" s="15"/>
      <c r="FE518" s="15"/>
      <c r="FF518" s="15"/>
      <c r="FG518" s="15"/>
      <c r="FH518" s="15"/>
      <c r="FI518" s="15"/>
      <c r="FJ518" s="15"/>
    </row>
    <row r="519" spans="2:166" ht="15" customHeight="1" x14ac:dyDescent="0.25">
      <c r="B519" s="88"/>
      <c r="C519" s="88"/>
      <c r="D519" s="115"/>
      <c r="E519" s="115"/>
      <c r="F519" s="115"/>
      <c r="G519" s="115"/>
      <c r="H519" s="115"/>
      <c r="I519" s="523"/>
      <c r="J519" s="523"/>
      <c r="K519" s="115"/>
      <c r="L519" s="524"/>
      <c r="M519" s="524"/>
      <c r="N519" s="524"/>
      <c r="O519" s="524"/>
      <c r="P519" s="524"/>
      <c r="Q519" s="524"/>
      <c r="R519" s="524"/>
      <c r="S519" s="525"/>
      <c r="T519" s="526"/>
      <c r="U519" s="115"/>
      <c r="V519" s="526"/>
      <c r="W519" s="115"/>
      <c r="X519" s="115"/>
      <c r="Y519" s="115"/>
      <c r="Z519" s="527"/>
      <c r="AA519" s="527"/>
      <c r="AB519" s="15"/>
      <c r="AC519" s="88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5"/>
      <c r="CQ519" s="15"/>
      <c r="CR519" s="15"/>
      <c r="CS519" s="15"/>
      <c r="CT519" s="88"/>
      <c r="CU519" s="88"/>
      <c r="CV519" s="88"/>
      <c r="CW519" s="15"/>
      <c r="CX519" s="15"/>
      <c r="CY519" s="88"/>
      <c r="CZ519" s="88"/>
      <c r="DA519" s="88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  <c r="DV519" s="15"/>
      <c r="DW519" s="15"/>
      <c r="DX519" s="15"/>
      <c r="DY519" s="15"/>
      <c r="DZ519" s="15"/>
      <c r="EA519" s="15"/>
      <c r="EB519" s="15"/>
      <c r="EC519" s="15"/>
      <c r="ED519" s="15"/>
      <c r="EE519" s="15"/>
      <c r="EF519" s="15"/>
      <c r="EG519" s="15"/>
      <c r="EH519" s="15"/>
      <c r="EI519" s="15"/>
      <c r="EJ519" s="15"/>
      <c r="EK519" s="15"/>
      <c r="EL519" s="15"/>
      <c r="EM519" s="15"/>
      <c r="EN519" s="15"/>
      <c r="EO519" s="15"/>
      <c r="EP519" s="88"/>
      <c r="EQ519" s="88"/>
      <c r="ER519" s="88"/>
      <c r="ES519" s="88"/>
      <c r="ET519" s="88"/>
      <c r="EU519" s="88"/>
      <c r="EV519" s="88"/>
      <c r="EW519" s="88"/>
      <c r="EX519" s="88"/>
      <c r="EY519" s="88"/>
      <c r="EZ519" s="88"/>
      <c r="FA519" s="88"/>
      <c r="FB519" s="15"/>
      <c r="FC519" s="15"/>
      <c r="FD519" s="15"/>
      <c r="FE519" s="15"/>
      <c r="FF519" s="15"/>
      <c r="FG519" s="15"/>
      <c r="FH519" s="15"/>
      <c r="FI519" s="15"/>
      <c r="FJ519" s="15"/>
    </row>
    <row r="520" spans="2:166" ht="15" customHeight="1" x14ac:dyDescent="0.25">
      <c r="B520" s="88"/>
      <c r="C520" s="88"/>
      <c r="D520" s="115"/>
      <c r="E520" s="115"/>
      <c r="F520" s="115"/>
      <c r="G520" s="115"/>
      <c r="H520" s="115"/>
      <c r="I520" s="523"/>
      <c r="J520" s="523"/>
      <c r="K520" s="115"/>
      <c r="L520" s="524"/>
      <c r="M520" s="524"/>
      <c r="N520" s="524"/>
      <c r="O520" s="524"/>
      <c r="P520" s="524"/>
      <c r="Q520" s="524"/>
      <c r="R520" s="524"/>
      <c r="S520" s="525"/>
      <c r="T520" s="526"/>
      <c r="U520" s="115"/>
      <c r="V520" s="526"/>
      <c r="W520" s="115"/>
      <c r="X520" s="115"/>
      <c r="Y520" s="115"/>
      <c r="Z520" s="527"/>
      <c r="AA520" s="527"/>
      <c r="AB520" s="15"/>
      <c r="AC520" s="88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15"/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5"/>
      <c r="CQ520" s="15"/>
      <c r="CR520" s="15"/>
      <c r="CS520" s="15"/>
      <c r="CT520" s="88"/>
      <c r="CU520" s="88"/>
      <c r="CV520" s="88"/>
      <c r="CW520" s="15"/>
      <c r="CX520" s="15"/>
      <c r="CY520" s="88"/>
      <c r="CZ520" s="88"/>
      <c r="DA520" s="88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88"/>
      <c r="EQ520" s="88"/>
      <c r="ER520" s="88"/>
      <c r="ES520" s="88"/>
      <c r="ET520" s="88"/>
      <c r="EU520" s="88"/>
      <c r="EV520" s="88"/>
      <c r="EW520" s="88"/>
      <c r="EX520" s="88"/>
      <c r="EY520" s="88"/>
      <c r="EZ520" s="88"/>
      <c r="FA520" s="88"/>
      <c r="FB520" s="15"/>
      <c r="FC520" s="15"/>
      <c r="FD520" s="15"/>
      <c r="FE520" s="15"/>
      <c r="FF520" s="15"/>
      <c r="FG520" s="15"/>
      <c r="FH520" s="15"/>
      <c r="FI520" s="15"/>
      <c r="FJ520" s="15"/>
    </row>
    <row r="521" spans="2:166" ht="15" customHeight="1" x14ac:dyDescent="0.25">
      <c r="B521" s="88"/>
      <c r="C521" s="88"/>
      <c r="D521" s="115"/>
      <c r="E521" s="115"/>
      <c r="F521" s="115"/>
      <c r="G521" s="115"/>
      <c r="H521" s="115"/>
      <c r="I521" s="523"/>
      <c r="J521" s="523"/>
      <c r="K521" s="115"/>
      <c r="L521" s="524"/>
      <c r="M521" s="524"/>
      <c r="N521" s="524"/>
      <c r="O521" s="524"/>
      <c r="P521" s="524"/>
      <c r="Q521" s="524"/>
      <c r="R521" s="524"/>
      <c r="S521" s="525"/>
      <c r="T521" s="526"/>
      <c r="U521" s="115"/>
      <c r="V521" s="526"/>
      <c r="W521" s="115"/>
      <c r="X521" s="115"/>
      <c r="Y521" s="115"/>
      <c r="Z521" s="527"/>
      <c r="AA521" s="527"/>
      <c r="AB521" s="15"/>
      <c r="AC521" s="88"/>
      <c r="AD521" s="115"/>
      <c r="AE521" s="115"/>
      <c r="AF521" s="115"/>
      <c r="AG521" s="115"/>
      <c r="AH521" s="115"/>
      <c r="AI521" s="115"/>
      <c r="AJ521" s="115"/>
      <c r="AK521" s="115"/>
      <c r="AL521" s="115"/>
      <c r="AM521" s="115"/>
      <c r="AN521" s="115"/>
      <c r="AO521" s="115"/>
      <c r="AP521" s="115"/>
      <c r="AQ521" s="115"/>
      <c r="AR521" s="115"/>
      <c r="AS521" s="115"/>
      <c r="AT521" s="115"/>
      <c r="AU521" s="115"/>
      <c r="AV521" s="115"/>
      <c r="AW521" s="115"/>
      <c r="AX521" s="115"/>
      <c r="AY521" s="115"/>
      <c r="AZ521" s="115"/>
      <c r="BA521" s="115"/>
      <c r="BB521" s="115"/>
      <c r="BC521" s="115"/>
      <c r="BD521" s="115"/>
      <c r="BE521" s="115"/>
      <c r="BF521" s="115"/>
      <c r="BG521" s="115"/>
      <c r="BH521" s="115"/>
      <c r="BI521" s="115"/>
      <c r="BJ521" s="115"/>
      <c r="BK521" s="115"/>
      <c r="BL521" s="115"/>
      <c r="BM521" s="115"/>
      <c r="BN521" s="115"/>
      <c r="BO521" s="115"/>
      <c r="BP521" s="115"/>
      <c r="BQ521" s="115"/>
      <c r="BR521" s="115"/>
      <c r="BS521" s="115"/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5"/>
      <c r="CQ521" s="15"/>
      <c r="CR521" s="15"/>
      <c r="CS521" s="15"/>
      <c r="CT521" s="88"/>
      <c r="CU521" s="88"/>
      <c r="CV521" s="88"/>
      <c r="CW521" s="15"/>
      <c r="CX521" s="15"/>
      <c r="CY521" s="88"/>
      <c r="CZ521" s="88"/>
      <c r="DA521" s="88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  <c r="DV521" s="15"/>
      <c r="DW521" s="15"/>
      <c r="DX521" s="15"/>
      <c r="DY521" s="15"/>
      <c r="DZ521" s="15"/>
      <c r="EA521" s="15"/>
      <c r="EB521" s="15"/>
      <c r="EC521" s="15"/>
      <c r="ED521" s="15"/>
      <c r="EE521" s="15"/>
      <c r="EF521" s="15"/>
      <c r="EG521" s="15"/>
      <c r="EH521" s="15"/>
      <c r="EI521" s="15"/>
      <c r="EJ521" s="15"/>
      <c r="EK521" s="15"/>
      <c r="EL521" s="15"/>
      <c r="EM521" s="15"/>
      <c r="EN521" s="15"/>
      <c r="EO521" s="15"/>
      <c r="EP521" s="88"/>
      <c r="EQ521" s="88"/>
      <c r="ER521" s="88"/>
      <c r="ES521" s="88"/>
      <c r="ET521" s="88"/>
      <c r="EU521" s="88"/>
      <c r="EV521" s="88"/>
      <c r="EW521" s="88"/>
      <c r="EX521" s="88"/>
      <c r="EY521" s="88"/>
      <c r="EZ521" s="88"/>
      <c r="FA521" s="88"/>
      <c r="FB521" s="15"/>
      <c r="FC521" s="15"/>
      <c r="FD521" s="15"/>
      <c r="FE521" s="15"/>
      <c r="FF521" s="15"/>
      <c r="FG521" s="15"/>
      <c r="FH521" s="15"/>
      <c r="FI521" s="15"/>
      <c r="FJ521" s="15"/>
    </row>
    <row r="522" spans="2:166" ht="15" customHeight="1" x14ac:dyDescent="0.25">
      <c r="B522" s="88"/>
      <c r="C522" s="88"/>
      <c r="D522" s="115"/>
      <c r="E522" s="115"/>
      <c r="F522" s="115"/>
      <c r="G522" s="115"/>
      <c r="H522" s="115"/>
      <c r="I522" s="523"/>
      <c r="J522" s="523"/>
      <c r="K522" s="115"/>
      <c r="L522" s="524"/>
      <c r="M522" s="524"/>
      <c r="N522" s="524"/>
      <c r="O522" s="524"/>
      <c r="P522" s="524"/>
      <c r="Q522" s="524"/>
      <c r="R522" s="524"/>
      <c r="S522" s="525"/>
      <c r="T522" s="526"/>
      <c r="U522" s="115"/>
      <c r="V522" s="526"/>
      <c r="W522" s="115"/>
      <c r="X522" s="115"/>
      <c r="Y522" s="115"/>
      <c r="Z522" s="527"/>
      <c r="AA522" s="527"/>
      <c r="AB522" s="15"/>
      <c r="AC522" s="88"/>
      <c r="AD522" s="115"/>
      <c r="AE522" s="115"/>
      <c r="AF522" s="115"/>
      <c r="AG522" s="115"/>
      <c r="AH522" s="115"/>
      <c r="AI522" s="115"/>
      <c r="AJ522" s="115"/>
      <c r="AK522" s="115"/>
      <c r="AL522" s="115"/>
      <c r="AM522" s="115"/>
      <c r="AN522" s="115"/>
      <c r="AO522" s="115"/>
      <c r="AP522" s="115"/>
      <c r="AQ522" s="115"/>
      <c r="AR522" s="115"/>
      <c r="AS522" s="115"/>
      <c r="AT522" s="115"/>
      <c r="AU522" s="115"/>
      <c r="AV522" s="115"/>
      <c r="AW522" s="115"/>
      <c r="AX522" s="115"/>
      <c r="AY522" s="115"/>
      <c r="AZ522" s="115"/>
      <c r="BA522" s="115"/>
      <c r="BB522" s="115"/>
      <c r="BC522" s="115"/>
      <c r="BD522" s="115"/>
      <c r="BE522" s="115"/>
      <c r="BF522" s="115"/>
      <c r="BG522" s="115"/>
      <c r="BH522" s="115"/>
      <c r="BI522" s="115"/>
      <c r="BJ522" s="115"/>
      <c r="BK522" s="115"/>
      <c r="BL522" s="115"/>
      <c r="BM522" s="115"/>
      <c r="BN522" s="115"/>
      <c r="BO522" s="115"/>
      <c r="BP522" s="115"/>
      <c r="BQ522" s="115"/>
      <c r="BR522" s="115"/>
      <c r="BS522" s="115"/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5"/>
      <c r="CQ522" s="15"/>
      <c r="CR522" s="15"/>
      <c r="CS522" s="15"/>
      <c r="CT522" s="88"/>
      <c r="CU522" s="88"/>
      <c r="CV522" s="88"/>
      <c r="CW522" s="15"/>
      <c r="CX522" s="15"/>
      <c r="CY522" s="88"/>
      <c r="CZ522" s="88"/>
      <c r="DA522" s="88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  <c r="DO522" s="15"/>
      <c r="DP522" s="15"/>
      <c r="DQ522" s="15"/>
      <c r="DR522" s="15"/>
      <c r="DS522" s="15"/>
      <c r="DT522" s="15"/>
      <c r="DU522" s="15"/>
      <c r="DV522" s="15"/>
      <c r="DW522" s="15"/>
      <c r="DX522" s="15"/>
      <c r="DY522" s="15"/>
      <c r="DZ522" s="15"/>
      <c r="EA522" s="15"/>
      <c r="EB522" s="15"/>
      <c r="EC522" s="15"/>
      <c r="ED522" s="15"/>
      <c r="EE522" s="15"/>
      <c r="EF522" s="15"/>
      <c r="EG522" s="15"/>
      <c r="EH522" s="15"/>
      <c r="EI522" s="15"/>
      <c r="EJ522" s="15"/>
      <c r="EK522" s="15"/>
      <c r="EL522" s="15"/>
      <c r="EM522" s="15"/>
      <c r="EN522" s="15"/>
      <c r="EO522" s="15"/>
      <c r="EP522" s="88"/>
      <c r="EQ522" s="88"/>
      <c r="ER522" s="88"/>
      <c r="ES522" s="88"/>
      <c r="ET522" s="88"/>
      <c r="EU522" s="88"/>
      <c r="EV522" s="88"/>
      <c r="EW522" s="88"/>
      <c r="EX522" s="88"/>
      <c r="EY522" s="88"/>
      <c r="EZ522" s="88"/>
      <c r="FA522" s="88"/>
      <c r="FB522" s="15"/>
      <c r="FC522" s="15"/>
      <c r="FD522" s="15"/>
      <c r="FE522" s="15"/>
      <c r="FF522" s="15"/>
      <c r="FG522" s="15"/>
      <c r="FH522" s="15"/>
      <c r="FI522" s="15"/>
      <c r="FJ522" s="15"/>
    </row>
    <row r="523" spans="2:166" ht="15" customHeight="1" x14ac:dyDescent="0.25">
      <c r="B523" s="88"/>
      <c r="C523" s="88"/>
      <c r="D523" s="115"/>
      <c r="E523" s="115"/>
      <c r="F523" s="115"/>
      <c r="G523" s="115"/>
      <c r="H523" s="115"/>
      <c r="I523" s="523"/>
      <c r="J523" s="523"/>
      <c r="K523" s="115"/>
      <c r="L523" s="524"/>
      <c r="M523" s="524"/>
      <c r="N523" s="524"/>
      <c r="O523" s="524"/>
      <c r="P523" s="524"/>
      <c r="Q523" s="524"/>
      <c r="R523" s="524"/>
      <c r="S523" s="525"/>
      <c r="T523" s="526"/>
      <c r="U523" s="115"/>
      <c r="V523" s="526"/>
      <c r="W523" s="115"/>
      <c r="X523" s="115"/>
      <c r="Y523" s="115"/>
      <c r="Z523" s="527"/>
      <c r="AA523" s="527"/>
      <c r="AB523" s="15"/>
      <c r="AC523" s="88"/>
      <c r="AD523" s="115"/>
      <c r="AE523" s="115"/>
      <c r="AF523" s="115"/>
      <c r="AG523" s="115"/>
      <c r="AH523" s="115"/>
      <c r="AI523" s="115"/>
      <c r="AJ523" s="115"/>
      <c r="AK523" s="115"/>
      <c r="AL523" s="115"/>
      <c r="AM523" s="115"/>
      <c r="AN523" s="115"/>
      <c r="AO523" s="115"/>
      <c r="AP523" s="115"/>
      <c r="AQ523" s="115"/>
      <c r="AR523" s="115"/>
      <c r="AS523" s="115"/>
      <c r="AT523" s="115"/>
      <c r="AU523" s="115"/>
      <c r="AV523" s="115"/>
      <c r="AW523" s="115"/>
      <c r="AX523" s="115"/>
      <c r="AY523" s="115"/>
      <c r="AZ523" s="115"/>
      <c r="BA523" s="115"/>
      <c r="BB523" s="115"/>
      <c r="BC523" s="115"/>
      <c r="BD523" s="115"/>
      <c r="BE523" s="115"/>
      <c r="BF523" s="115"/>
      <c r="BG523" s="115"/>
      <c r="BH523" s="115"/>
      <c r="BI523" s="115"/>
      <c r="BJ523" s="115"/>
      <c r="BK523" s="115"/>
      <c r="BL523" s="115"/>
      <c r="BM523" s="115"/>
      <c r="BN523" s="115"/>
      <c r="BO523" s="115"/>
      <c r="BP523" s="115"/>
      <c r="BQ523" s="115"/>
      <c r="BR523" s="115"/>
      <c r="BS523" s="115"/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5"/>
      <c r="CQ523" s="15"/>
      <c r="CR523" s="15"/>
      <c r="CS523" s="15"/>
      <c r="CT523" s="88"/>
      <c r="CU523" s="88"/>
      <c r="CV523" s="88"/>
      <c r="CW523" s="15"/>
      <c r="CX523" s="15"/>
      <c r="CY523" s="88"/>
      <c r="CZ523" s="88"/>
      <c r="DA523" s="88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88"/>
      <c r="EQ523" s="88"/>
      <c r="ER523" s="88"/>
      <c r="ES523" s="88"/>
      <c r="ET523" s="88"/>
      <c r="EU523" s="88"/>
      <c r="EV523" s="88"/>
      <c r="EW523" s="88"/>
      <c r="EX523" s="88"/>
      <c r="EY523" s="88"/>
      <c r="EZ523" s="88"/>
      <c r="FA523" s="88"/>
      <c r="FB523" s="15"/>
      <c r="FC523" s="15"/>
      <c r="FD523" s="15"/>
      <c r="FE523" s="15"/>
      <c r="FF523" s="15"/>
      <c r="FG523" s="15"/>
      <c r="FH523" s="15"/>
      <c r="FI523" s="15"/>
      <c r="FJ523" s="15"/>
    </row>
    <row r="524" spans="2:166" ht="15" customHeight="1" x14ac:dyDescent="0.25">
      <c r="B524" s="88"/>
      <c r="C524" s="88"/>
      <c r="D524" s="115"/>
      <c r="E524" s="115"/>
      <c r="F524" s="115"/>
      <c r="G524" s="115"/>
      <c r="H524" s="115"/>
      <c r="I524" s="523"/>
      <c r="J524" s="523"/>
      <c r="K524" s="115"/>
      <c r="L524" s="524"/>
      <c r="M524" s="524"/>
      <c r="N524" s="524"/>
      <c r="O524" s="524"/>
      <c r="P524" s="524"/>
      <c r="Q524" s="524"/>
      <c r="R524" s="524"/>
      <c r="S524" s="525"/>
      <c r="T524" s="526"/>
      <c r="U524" s="115"/>
      <c r="V524" s="526"/>
      <c r="W524" s="115"/>
      <c r="X524" s="115"/>
      <c r="Y524" s="115"/>
      <c r="Z524" s="527"/>
      <c r="AA524" s="527"/>
      <c r="AB524" s="15"/>
      <c r="AC524" s="88"/>
      <c r="AD524" s="115"/>
      <c r="AE524" s="115"/>
      <c r="AF524" s="115"/>
      <c r="AG524" s="115"/>
      <c r="AH524" s="115"/>
      <c r="AI524" s="115"/>
      <c r="AJ524" s="115"/>
      <c r="AK524" s="115"/>
      <c r="AL524" s="115"/>
      <c r="AM524" s="115"/>
      <c r="AN524" s="115"/>
      <c r="AO524" s="115"/>
      <c r="AP524" s="115"/>
      <c r="AQ524" s="115"/>
      <c r="AR524" s="115"/>
      <c r="AS524" s="115"/>
      <c r="AT524" s="115"/>
      <c r="AU524" s="115"/>
      <c r="AV524" s="115"/>
      <c r="AW524" s="115"/>
      <c r="AX524" s="115"/>
      <c r="AY524" s="115"/>
      <c r="AZ524" s="115"/>
      <c r="BA524" s="115"/>
      <c r="BB524" s="115"/>
      <c r="BC524" s="115"/>
      <c r="BD524" s="115"/>
      <c r="BE524" s="115"/>
      <c r="BF524" s="115"/>
      <c r="BG524" s="115"/>
      <c r="BH524" s="115"/>
      <c r="BI524" s="115"/>
      <c r="BJ524" s="115"/>
      <c r="BK524" s="115"/>
      <c r="BL524" s="115"/>
      <c r="BM524" s="115"/>
      <c r="BN524" s="115"/>
      <c r="BO524" s="115"/>
      <c r="BP524" s="115"/>
      <c r="BQ524" s="115"/>
      <c r="BR524" s="115"/>
      <c r="BS524" s="115"/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5"/>
      <c r="CQ524" s="15"/>
      <c r="CR524" s="15"/>
      <c r="CS524" s="15"/>
      <c r="CT524" s="88"/>
      <c r="CU524" s="88"/>
      <c r="CV524" s="88"/>
      <c r="CW524" s="15"/>
      <c r="CX524" s="15"/>
      <c r="CY524" s="88"/>
      <c r="CZ524" s="88"/>
      <c r="DA524" s="88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  <c r="DO524" s="15"/>
      <c r="DP524" s="15"/>
      <c r="DQ524" s="15"/>
      <c r="DR524" s="15"/>
      <c r="DS524" s="15"/>
      <c r="DT524" s="15"/>
      <c r="DU524" s="15"/>
      <c r="DV524" s="15"/>
      <c r="DW524" s="15"/>
      <c r="DX524" s="15"/>
      <c r="DY524" s="15"/>
      <c r="DZ524" s="15"/>
      <c r="EA524" s="15"/>
      <c r="EB524" s="15"/>
      <c r="EC524" s="15"/>
      <c r="ED524" s="15"/>
      <c r="EE524" s="15"/>
      <c r="EF524" s="15"/>
      <c r="EG524" s="15"/>
      <c r="EH524" s="15"/>
      <c r="EI524" s="15"/>
      <c r="EJ524" s="15"/>
      <c r="EK524" s="15"/>
      <c r="EL524" s="15"/>
      <c r="EM524" s="15"/>
      <c r="EN524" s="15"/>
      <c r="EO524" s="15"/>
      <c r="EP524" s="88"/>
      <c r="EQ524" s="88"/>
      <c r="ER524" s="88"/>
      <c r="ES524" s="88"/>
      <c r="ET524" s="88"/>
      <c r="EU524" s="88"/>
      <c r="EV524" s="88"/>
      <c r="EW524" s="88"/>
      <c r="EX524" s="88"/>
      <c r="EY524" s="88"/>
      <c r="EZ524" s="88"/>
      <c r="FA524" s="88"/>
      <c r="FB524" s="15"/>
      <c r="FC524" s="15"/>
      <c r="FD524" s="15"/>
      <c r="FE524" s="15"/>
      <c r="FF524" s="15"/>
      <c r="FG524" s="15"/>
      <c r="FH524" s="15"/>
      <c r="FI524" s="15"/>
      <c r="FJ524" s="15"/>
    </row>
    <row r="525" spans="2:166" ht="15" customHeight="1" x14ac:dyDescent="0.25">
      <c r="B525" s="88"/>
      <c r="C525" s="88"/>
      <c r="D525" s="115"/>
      <c r="E525" s="115"/>
      <c r="F525" s="115"/>
      <c r="G525" s="115"/>
      <c r="H525" s="115"/>
      <c r="I525" s="523"/>
      <c r="J525" s="523"/>
      <c r="K525" s="115"/>
      <c r="L525" s="524"/>
      <c r="M525" s="524"/>
      <c r="N525" s="524"/>
      <c r="O525" s="524"/>
      <c r="P525" s="524"/>
      <c r="Q525" s="524"/>
      <c r="R525" s="524"/>
      <c r="S525" s="525"/>
      <c r="T525" s="526"/>
      <c r="U525" s="115"/>
      <c r="V525" s="526"/>
      <c r="W525" s="115"/>
      <c r="X525" s="115"/>
      <c r="Y525" s="115"/>
      <c r="Z525" s="527"/>
      <c r="AA525" s="527"/>
      <c r="AB525" s="15"/>
      <c r="AC525" s="88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15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/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5"/>
      <c r="CQ525" s="15"/>
      <c r="CR525" s="15"/>
      <c r="CS525" s="15"/>
      <c r="CT525" s="88"/>
      <c r="CU525" s="88"/>
      <c r="CV525" s="88"/>
      <c r="CW525" s="15"/>
      <c r="CX525" s="15"/>
      <c r="CY525" s="88"/>
      <c r="CZ525" s="88"/>
      <c r="DA525" s="88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88"/>
      <c r="EQ525" s="88"/>
      <c r="ER525" s="88"/>
      <c r="ES525" s="88"/>
      <c r="ET525" s="88"/>
      <c r="EU525" s="88"/>
      <c r="EV525" s="88"/>
      <c r="EW525" s="88"/>
      <c r="EX525" s="88"/>
      <c r="EY525" s="88"/>
      <c r="EZ525" s="88"/>
      <c r="FA525" s="88"/>
      <c r="FB525" s="15"/>
      <c r="FC525" s="15"/>
      <c r="FD525" s="15"/>
      <c r="FE525" s="15"/>
      <c r="FF525" s="15"/>
      <c r="FG525" s="15"/>
      <c r="FH525" s="15"/>
      <c r="FI525" s="15"/>
      <c r="FJ525" s="15"/>
    </row>
    <row r="526" spans="2:166" ht="15" customHeight="1" x14ac:dyDescent="0.25">
      <c r="B526" s="88"/>
      <c r="C526" s="88"/>
      <c r="D526" s="115"/>
      <c r="E526" s="115"/>
      <c r="F526" s="115"/>
      <c r="G526" s="115"/>
      <c r="H526" s="115"/>
      <c r="I526" s="523"/>
      <c r="J526" s="523"/>
      <c r="K526" s="115"/>
      <c r="L526" s="524"/>
      <c r="M526" s="524"/>
      <c r="N526" s="524"/>
      <c r="O526" s="524"/>
      <c r="P526" s="524"/>
      <c r="Q526" s="524"/>
      <c r="R526" s="524"/>
      <c r="S526" s="525"/>
      <c r="T526" s="526"/>
      <c r="U526" s="115"/>
      <c r="V526" s="526"/>
      <c r="W526" s="115"/>
      <c r="X526" s="115"/>
      <c r="Y526" s="115"/>
      <c r="Z526" s="527"/>
      <c r="AA526" s="527"/>
      <c r="AB526" s="15"/>
      <c r="AC526" s="88"/>
      <c r="AD526" s="115"/>
      <c r="AE526" s="115"/>
      <c r="AF526" s="115"/>
      <c r="AG526" s="115"/>
      <c r="AH526" s="115"/>
      <c r="AI526" s="115"/>
      <c r="AJ526" s="115"/>
      <c r="AK526" s="115"/>
      <c r="AL526" s="115"/>
      <c r="AM526" s="115"/>
      <c r="AN526" s="115"/>
      <c r="AO526" s="115"/>
      <c r="AP526" s="115"/>
      <c r="AQ526" s="115"/>
      <c r="AR526" s="115"/>
      <c r="AS526" s="115"/>
      <c r="AT526" s="115"/>
      <c r="AU526" s="115"/>
      <c r="AV526" s="115"/>
      <c r="AW526" s="115"/>
      <c r="AX526" s="115"/>
      <c r="AY526" s="115"/>
      <c r="AZ526" s="115"/>
      <c r="BA526" s="115"/>
      <c r="BB526" s="115"/>
      <c r="BC526" s="115"/>
      <c r="BD526" s="115"/>
      <c r="BE526" s="115"/>
      <c r="BF526" s="115"/>
      <c r="BG526" s="115"/>
      <c r="BH526" s="115"/>
      <c r="BI526" s="115"/>
      <c r="BJ526" s="115"/>
      <c r="BK526" s="115"/>
      <c r="BL526" s="115"/>
      <c r="BM526" s="115"/>
      <c r="BN526" s="115"/>
      <c r="BO526" s="115"/>
      <c r="BP526" s="115"/>
      <c r="BQ526" s="115"/>
      <c r="BR526" s="115"/>
      <c r="BS526" s="115"/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5"/>
      <c r="CQ526" s="15"/>
      <c r="CR526" s="15"/>
      <c r="CS526" s="15"/>
      <c r="CT526" s="88"/>
      <c r="CU526" s="88"/>
      <c r="CV526" s="88"/>
      <c r="CW526" s="15"/>
      <c r="CX526" s="15"/>
      <c r="CY526" s="88"/>
      <c r="CZ526" s="88"/>
      <c r="DA526" s="88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88"/>
      <c r="EQ526" s="88"/>
      <c r="ER526" s="88"/>
      <c r="ES526" s="88"/>
      <c r="ET526" s="88"/>
      <c r="EU526" s="88"/>
      <c r="EV526" s="88"/>
      <c r="EW526" s="88"/>
      <c r="EX526" s="88"/>
      <c r="EY526" s="88"/>
      <c r="EZ526" s="88"/>
      <c r="FA526" s="88"/>
      <c r="FB526" s="15"/>
      <c r="FC526" s="15"/>
      <c r="FD526" s="15"/>
      <c r="FE526" s="15"/>
      <c r="FF526" s="15"/>
      <c r="FG526" s="15"/>
      <c r="FH526" s="15"/>
      <c r="FI526" s="15"/>
      <c r="FJ526" s="15"/>
    </row>
    <row r="527" spans="2:166" ht="15" customHeight="1" x14ac:dyDescent="0.25">
      <c r="B527" s="88"/>
      <c r="C527" s="88"/>
      <c r="D527" s="115"/>
      <c r="E527" s="115"/>
      <c r="F527" s="115"/>
      <c r="G527" s="115"/>
      <c r="H527" s="115"/>
      <c r="I527" s="523"/>
      <c r="J527" s="523"/>
      <c r="K527" s="115"/>
      <c r="L527" s="524"/>
      <c r="M527" s="524"/>
      <c r="N527" s="524"/>
      <c r="O527" s="524"/>
      <c r="P527" s="524"/>
      <c r="Q527" s="524"/>
      <c r="R527" s="524"/>
      <c r="S527" s="525"/>
      <c r="T527" s="526"/>
      <c r="U527" s="115"/>
      <c r="V527" s="526"/>
      <c r="W527" s="115"/>
      <c r="X527" s="115"/>
      <c r="Y527" s="115"/>
      <c r="Z527" s="527"/>
      <c r="AA527" s="527"/>
      <c r="AB527" s="15"/>
      <c r="AC527" s="88"/>
      <c r="AD527" s="115"/>
      <c r="AE527" s="115"/>
      <c r="AF527" s="115"/>
      <c r="AG527" s="115"/>
      <c r="AH527" s="115"/>
      <c r="AI527" s="115"/>
      <c r="AJ527" s="115"/>
      <c r="AK527" s="115"/>
      <c r="AL527" s="115"/>
      <c r="AM527" s="115"/>
      <c r="AN527" s="115"/>
      <c r="AO527" s="115"/>
      <c r="AP527" s="115"/>
      <c r="AQ527" s="115"/>
      <c r="AR527" s="115"/>
      <c r="AS527" s="115"/>
      <c r="AT527" s="115"/>
      <c r="AU527" s="115"/>
      <c r="AV527" s="115"/>
      <c r="AW527" s="115"/>
      <c r="AX527" s="115"/>
      <c r="AY527" s="115"/>
      <c r="AZ527" s="115"/>
      <c r="BA527" s="115"/>
      <c r="BB527" s="115"/>
      <c r="BC527" s="115"/>
      <c r="BD527" s="115"/>
      <c r="BE527" s="115"/>
      <c r="BF527" s="115"/>
      <c r="BG527" s="115"/>
      <c r="BH527" s="115"/>
      <c r="BI527" s="115"/>
      <c r="BJ527" s="115"/>
      <c r="BK527" s="115"/>
      <c r="BL527" s="115"/>
      <c r="BM527" s="115"/>
      <c r="BN527" s="115"/>
      <c r="BO527" s="115"/>
      <c r="BP527" s="115"/>
      <c r="BQ527" s="115"/>
      <c r="BR527" s="115"/>
      <c r="BS527" s="115"/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5"/>
      <c r="CQ527" s="15"/>
      <c r="CR527" s="15"/>
      <c r="CS527" s="15"/>
      <c r="CT527" s="88"/>
      <c r="CU527" s="88"/>
      <c r="CV527" s="88"/>
      <c r="CW527" s="15"/>
      <c r="CX527" s="15"/>
      <c r="CY527" s="88"/>
      <c r="CZ527" s="88"/>
      <c r="DA527" s="88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  <c r="DO527" s="15"/>
      <c r="DP527" s="15"/>
      <c r="DQ527" s="15"/>
      <c r="DR527" s="15"/>
      <c r="DS527" s="15"/>
      <c r="DT527" s="15"/>
      <c r="DU527" s="15"/>
      <c r="DV527" s="15"/>
      <c r="DW527" s="15"/>
      <c r="DX527" s="15"/>
      <c r="DY527" s="15"/>
      <c r="DZ527" s="15"/>
      <c r="EA527" s="15"/>
      <c r="EB527" s="15"/>
      <c r="EC527" s="15"/>
      <c r="ED527" s="15"/>
      <c r="EE527" s="15"/>
      <c r="EF527" s="15"/>
      <c r="EG527" s="15"/>
      <c r="EH527" s="15"/>
      <c r="EI527" s="15"/>
      <c r="EJ527" s="15"/>
      <c r="EK527" s="15"/>
      <c r="EL527" s="15"/>
      <c r="EM527" s="15"/>
      <c r="EN527" s="15"/>
      <c r="EO527" s="15"/>
      <c r="EP527" s="88"/>
      <c r="EQ527" s="88"/>
      <c r="ER527" s="88"/>
      <c r="ES527" s="88"/>
      <c r="ET527" s="88"/>
      <c r="EU527" s="88"/>
      <c r="EV527" s="88"/>
      <c r="EW527" s="88"/>
      <c r="EX527" s="88"/>
      <c r="EY527" s="88"/>
      <c r="EZ527" s="88"/>
      <c r="FA527" s="88"/>
      <c r="FB527" s="15"/>
      <c r="FC527" s="15"/>
      <c r="FD527" s="15"/>
      <c r="FE527" s="15"/>
      <c r="FF527" s="15"/>
      <c r="FG527" s="15"/>
      <c r="FH527" s="15"/>
      <c r="FI527" s="15"/>
      <c r="FJ527" s="15"/>
    </row>
    <row r="528" spans="2:166" ht="15" customHeight="1" x14ac:dyDescent="0.25">
      <c r="B528" s="88"/>
      <c r="C528" s="88"/>
      <c r="D528" s="115"/>
      <c r="E528" s="115"/>
      <c r="F528" s="115"/>
      <c r="G528" s="115"/>
      <c r="H528" s="115"/>
      <c r="I528" s="523"/>
      <c r="J528" s="523"/>
      <c r="K528" s="115"/>
      <c r="L528" s="524"/>
      <c r="M528" s="524"/>
      <c r="N528" s="524"/>
      <c r="O528" s="524"/>
      <c r="P528" s="524"/>
      <c r="Q528" s="524"/>
      <c r="R528" s="524"/>
      <c r="S528" s="525"/>
      <c r="T528" s="526"/>
      <c r="U528" s="115"/>
      <c r="V528" s="526"/>
      <c r="W528" s="115"/>
      <c r="X528" s="115"/>
      <c r="Y528" s="115"/>
      <c r="Z528" s="527"/>
      <c r="AA528" s="527"/>
      <c r="AB528" s="15"/>
      <c r="AC528" s="88"/>
      <c r="AD528" s="115"/>
      <c r="AE528" s="115"/>
      <c r="AF528" s="115"/>
      <c r="AG528" s="115"/>
      <c r="AH528" s="115"/>
      <c r="AI528" s="115"/>
      <c r="AJ528" s="115"/>
      <c r="AK528" s="115"/>
      <c r="AL528" s="115"/>
      <c r="AM528" s="115"/>
      <c r="AN528" s="115"/>
      <c r="AO528" s="115"/>
      <c r="AP528" s="115"/>
      <c r="AQ528" s="115"/>
      <c r="AR528" s="115"/>
      <c r="AS528" s="115"/>
      <c r="AT528" s="115"/>
      <c r="AU528" s="115"/>
      <c r="AV528" s="115"/>
      <c r="AW528" s="115"/>
      <c r="AX528" s="115"/>
      <c r="AY528" s="115"/>
      <c r="AZ528" s="115"/>
      <c r="BA528" s="115"/>
      <c r="BB528" s="115"/>
      <c r="BC528" s="115"/>
      <c r="BD528" s="115"/>
      <c r="BE528" s="115"/>
      <c r="BF528" s="115"/>
      <c r="BG528" s="115"/>
      <c r="BH528" s="115"/>
      <c r="BI528" s="115"/>
      <c r="BJ528" s="115"/>
      <c r="BK528" s="115"/>
      <c r="BL528" s="115"/>
      <c r="BM528" s="115"/>
      <c r="BN528" s="115"/>
      <c r="BO528" s="115"/>
      <c r="BP528" s="115"/>
      <c r="BQ528" s="115"/>
      <c r="BR528" s="115"/>
      <c r="BS528" s="115"/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5"/>
      <c r="CQ528" s="15"/>
      <c r="CR528" s="15"/>
      <c r="CS528" s="15"/>
      <c r="CT528" s="88"/>
      <c r="CU528" s="88"/>
      <c r="CV528" s="88"/>
      <c r="CW528" s="15"/>
      <c r="CX528" s="15"/>
      <c r="CY528" s="88"/>
      <c r="CZ528" s="88"/>
      <c r="DA528" s="88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88"/>
      <c r="EQ528" s="88"/>
      <c r="ER528" s="88"/>
      <c r="ES528" s="88"/>
      <c r="ET528" s="88"/>
      <c r="EU528" s="88"/>
      <c r="EV528" s="88"/>
      <c r="EW528" s="88"/>
      <c r="EX528" s="88"/>
      <c r="EY528" s="88"/>
      <c r="EZ528" s="88"/>
      <c r="FA528" s="88"/>
      <c r="FB528" s="15"/>
      <c r="FC528" s="15"/>
      <c r="FD528" s="15"/>
      <c r="FE528" s="15"/>
      <c r="FF528" s="15"/>
      <c r="FG528" s="15"/>
      <c r="FH528" s="15"/>
      <c r="FI528" s="15"/>
      <c r="FJ528" s="15"/>
    </row>
    <row r="529" spans="2:166" ht="15" customHeight="1" x14ac:dyDescent="0.25">
      <c r="B529" s="88"/>
      <c r="C529" s="88"/>
      <c r="D529" s="115"/>
      <c r="E529" s="115"/>
      <c r="F529" s="115"/>
      <c r="G529" s="115"/>
      <c r="H529" s="115"/>
      <c r="I529" s="523"/>
      <c r="J529" s="523"/>
      <c r="K529" s="115"/>
      <c r="L529" s="524"/>
      <c r="M529" s="524"/>
      <c r="N529" s="524"/>
      <c r="O529" s="524"/>
      <c r="P529" s="524"/>
      <c r="Q529" s="524"/>
      <c r="R529" s="524"/>
      <c r="S529" s="525"/>
      <c r="T529" s="526"/>
      <c r="U529" s="115"/>
      <c r="V529" s="526"/>
      <c r="W529" s="115"/>
      <c r="X529" s="115"/>
      <c r="Y529" s="115"/>
      <c r="Z529" s="527"/>
      <c r="AA529" s="527"/>
      <c r="AB529" s="15"/>
      <c r="AC529" s="88"/>
      <c r="AD529" s="115"/>
      <c r="AE529" s="115"/>
      <c r="AF529" s="115"/>
      <c r="AG529" s="115"/>
      <c r="AH529" s="115"/>
      <c r="AI529" s="115"/>
      <c r="AJ529" s="115"/>
      <c r="AK529" s="115"/>
      <c r="AL529" s="115"/>
      <c r="AM529" s="115"/>
      <c r="AN529" s="115"/>
      <c r="AO529" s="115"/>
      <c r="AP529" s="115"/>
      <c r="AQ529" s="115"/>
      <c r="AR529" s="115"/>
      <c r="AS529" s="115"/>
      <c r="AT529" s="115"/>
      <c r="AU529" s="115"/>
      <c r="AV529" s="115"/>
      <c r="AW529" s="115"/>
      <c r="AX529" s="115"/>
      <c r="AY529" s="115"/>
      <c r="AZ529" s="115"/>
      <c r="BA529" s="115"/>
      <c r="BB529" s="115"/>
      <c r="BC529" s="115"/>
      <c r="BD529" s="115"/>
      <c r="BE529" s="115"/>
      <c r="BF529" s="115"/>
      <c r="BG529" s="115"/>
      <c r="BH529" s="115"/>
      <c r="BI529" s="115"/>
      <c r="BJ529" s="115"/>
      <c r="BK529" s="115"/>
      <c r="BL529" s="115"/>
      <c r="BM529" s="115"/>
      <c r="BN529" s="115"/>
      <c r="BO529" s="115"/>
      <c r="BP529" s="115"/>
      <c r="BQ529" s="115"/>
      <c r="BR529" s="115"/>
      <c r="BS529" s="115"/>
      <c r="BT529" s="115"/>
      <c r="BU529" s="115"/>
      <c r="BV529" s="115"/>
      <c r="BW529" s="115"/>
      <c r="BX529" s="115"/>
      <c r="BY529" s="115"/>
      <c r="BZ529" s="115"/>
      <c r="CA529" s="115"/>
      <c r="CB529" s="115"/>
      <c r="CC529" s="115"/>
      <c r="CD529" s="115"/>
      <c r="CE529" s="115"/>
      <c r="CF529" s="115"/>
      <c r="CG529" s="115"/>
      <c r="CH529" s="115"/>
      <c r="CI529" s="115"/>
      <c r="CJ529" s="115"/>
      <c r="CK529" s="115"/>
      <c r="CL529" s="115"/>
      <c r="CM529" s="115"/>
      <c r="CN529" s="115"/>
      <c r="CO529" s="115"/>
      <c r="CP529" s="15"/>
      <c r="CQ529" s="15"/>
      <c r="CR529" s="15"/>
      <c r="CS529" s="15"/>
      <c r="CT529" s="88"/>
      <c r="CU529" s="88"/>
      <c r="CV529" s="88"/>
      <c r="CW529" s="15"/>
      <c r="CX529" s="15"/>
      <c r="CY529" s="88"/>
      <c r="CZ529" s="88"/>
      <c r="DA529" s="88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  <c r="DQ529" s="15"/>
      <c r="DR529" s="15"/>
      <c r="DS529" s="15"/>
      <c r="DT529" s="15"/>
      <c r="DU529" s="15"/>
      <c r="DV529" s="15"/>
      <c r="DW529" s="15"/>
      <c r="DX529" s="15"/>
      <c r="DY529" s="15"/>
      <c r="DZ529" s="15"/>
      <c r="EA529" s="15"/>
      <c r="EB529" s="15"/>
      <c r="EC529" s="15"/>
      <c r="ED529" s="15"/>
      <c r="EE529" s="15"/>
      <c r="EF529" s="15"/>
      <c r="EG529" s="15"/>
      <c r="EH529" s="15"/>
      <c r="EI529" s="15"/>
      <c r="EJ529" s="15"/>
      <c r="EK529" s="15"/>
      <c r="EL529" s="15"/>
      <c r="EM529" s="15"/>
      <c r="EN529" s="15"/>
      <c r="EO529" s="15"/>
      <c r="EP529" s="88"/>
      <c r="EQ529" s="88"/>
      <c r="ER529" s="88"/>
      <c r="ES529" s="88"/>
      <c r="ET529" s="88"/>
      <c r="EU529" s="88"/>
      <c r="EV529" s="88"/>
      <c r="EW529" s="88"/>
      <c r="EX529" s="88"/>
      <c r="EY529" s="88"/>
      <c r="EZ529" s="88"/>
      <c r="FA529" s="88"/>
      <c r="FB529" s="15"/>
      <c r="FC529" s="15"/>
      <c r="FD529" s="15"/>
      <c r="FE529" s="15"/>
      <c r="FF529" s="15"/>
      <c r="FG529" s="15"/>
      <c r="FH529" s="15"/>
      <c r="FI529" s="15"/>
      <c r="FJ529" s="15"/>
    </row>
    <row r="530" spans="2:166" ht="15" customHeight="1" x14ac:dyDescent="0.25">
      <c r="B530" s="88"/>
      <c r="C530" s="88"/>
      <c r="D530" s="115"/>
      <c r="E530" s="115"/>
      <c r="F530" s="115"/>
      <c r="G530" s="115"/>
      <c r="H530" s="115"/>
      <c r="I530" s="523"/>
      <c r="J530" s="523"/>
      <c r="K530" s="115"/>
      <c r="L530" s="524"/>
      <c r="M530" s="524"/>
      <c r="N530" s="524"/>
      <c r="O530" s="524"/>
      <c r="P530" s="524"/>
      <c r="Q530" s="524"/>
      <c r="R530" s="524"/>
      <c r="S530" s="525"/>
      <c r="T530" s="526"/>
      <c r="U530" s="115"/>
      <c r="V530" s="526"/>
      <c r="W530" s="115"/>
      <c r="X530" s="115"/>
      <c r="Y530" s="115"/>
      <c r="Z530" s="527"/>
      <c r="AA530" s="527"/>
      <c r="AB530" s="15"/>
      <c r="AC530" s="88"/>
      <c r="AD530" s="115"/>
      <c r="AE530" s="115"/>
      <c r="AF530" s="115"/>
      <c r="AG530" s="115"/>
      <c r="AH530" s="115"/>
      <c r="AI530" s="115"/>
      <c r="AJ530" s="115"/>
      <c r="AK530" s="115"/>
      <c r="AL530" s="115"/>
      <c r="AM530" s="115"/>
      <c r="AN530" s="115"/>
      <c r="AO530" s="115"/>
      <c r="AP530" s="115"/>
      <c r="AQ530" s="115"/>
      <c r="AR530" s="115"/>
      <c r="AS530" s="115"/>
      <c r="AT530" s="115"/>
      <c r="AU530" s="115"/>
      <c r="AV530" s="115"/>
      <c r="AW530" s="115"/>
      <c r="AX530" s="115"/>
      <c r="AY530" s="115"/>
      <c r="AZ530" s="115"/>
      <c r="BA530" s="115"/>
      <c r="BB530" s="115"/>
      <c r="BC530" s="115"/>
      <c r="BD530" s="115"/>
      <c r="BE530" s="115"/>
      <c r="BF530" s="115"/>
      <c r="BG530" s="115"/>
      <c r="BH530" s="115"/>
      <c r="BI530" s="115"/>
      <c r="BJ530" s="115"/>
      <c r="BK530" s="115"/>
      <c r="BL530" s="115"/>
      <c r="BM530" s="115"/>
      <c r="BN530" s="115"/>
      <c r="BO530" s="115"/>
      <c r="BP530" s="115"/>
      <c r="BQ530" s="115"/>
      <c r="BR530" s="115"/>
      <c r="BS530" s="115"/>
      <c r="BT530" s="115"/>
      <c r="BU530" s="115"/>
      <c r="BV530" s="115"/>
      <c r="BW530" s="115"/>
      <c r="BX530" s="115"/>
      <c r="BY530" s="115"/>
      <c r="BZ530" s="115"/>
      <c r="CA530" s="115"/>
      <c r="CB530" s="115"/>
      <c r="CC530" s="115"/>
      <c r="CD530" s="115"/>
      <c r="CE530" s="115"/>
      <c r="CF530" s="115"/>
      <c r="CG530" s="115"/>
      <c r="CH530" s="115"/>
      <c r="CI530" s="115"/>
      <c r="CJ530" s="115"/>
      <c r="CK530" s="115"/>
      <c r="CL530" s="115"/>
      <c r="CM530" s="115"/>
      <c r="CN530" s="115"/>
      <c r="CO530" s="115"/>
      <c r="CP530" s="15"/>
      <c r="CQ530" s="15"/>
      <c r="CR530" s="15"/>
      <c r="CS530" s="15"/>
      <c r="CT530" s="88"/>
      <c r="CU530" s="88"/>
      <c r="CV530" s="88"/>
      <c r="CW530" s="15"/>
      <c r="CX530" s="15"/>
      <c r="CY530" s="88"/>
      <c r="CZ530" s="88"/>
      <c r="DA530" s="88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88"/>
      <c r="EQ530" s="88"/>
      <c r="ER530" s="88"/>
      <c r="ES530" s="88"/>
      <c r="ET530" s="88"/>
      <c r="EU530" s="88"/>
      <c r="EV530" s="88"/>
      <c r="EW530" s="88"/>
      <c r="EX530" s="88"/>
      <c r="EY530" s="88"/>
      <c r="EZ530" s="88"/>
      <c r="FA530" s="88"/>
      <c r="FB530" s="15"/>
      <c r="FC530" s="15"/>
      <c r="FD530" s="15"/>
      <c r="FE530" s="15"/>
      <c r="FF530" s="15"/>
      <c r="FG530" s="15"/>
      <c r="FH530" s="15"/>
      <c r="FI530" s="15"/>
      <c r="FJ530" s="15"/>
    </row>
    <row r="531" spans="2:166" ht="15" customHeight="1" x14ac:dyDescent="0.25">
      <c r="B531" s="88"/>
      <c r="C531" s="88"/>
      <c r="D531" s="115"/>
      <c r="E531" s="115"/>
      <c r="F531" s="115"/>
      <c r="G531" s="115"/>
      <c r="H531" s="115"/>
      <c r="I531" s="523"/>
      <c r="J531" s="523"/>
      <c r="K531" s="115"/>
      <c r="L531" s="524"/>
      <c r="M531" s="524"/>
      <c r="N531" s="524"/>
      <c r="O531" s="524"/>
      <c r="P531" s="524"/>
      <c r="Q531" s="524"/>
      <c r="R531" s="524"/>
      <c r="S531" s="525"/>
      <c r="T531" s="526"/>
      <c r="U531" s="115"/>
      <c r="V531" s="526"/>
      <c r="W531" s="115"/>
      <c r="X531" s="115"/>
      <c r="Y531" s="115"/>
      <c r="Z531" s="527"/>
      <c r="AA531" s="527"/>
      <c r="AB531" s="15"/>
      <c r="AC531" s="88"/>
      <c r="AD531" s="115"/>
      <c r="AE531" s="115"/>
      <c r="AF531" s="115"/>
      <c r="AG531" s="115"/>
      <c r="AH531" s="115"/>
      <c r="AI531" s="115"/>
      <c r="AJ531" s="115"/>
      <c r="AK531" s="115"/>
      <c r="AL531" s="115"/>
      <c r="AM531" s="115"/>
      <c r="AN531" s="115"/>
      <c r="AO531" s="115"/>
      <c r="AP531" s="115"/>
      <c r="AQ531" s="115"/>
      <c r="AR531" s="115"/>
      <c r="AS531" s="115"/>
      <c r="AT531" s="115"/>
      <c r="AU531" s="115"/>
      <c r="AV531" s="115"/>
      <c r="AW531" s="115"/>
      <c r="AX531" s="115"/>
      <c r="AY531" s="115"/>
      <c r="AZ531" s="115"/>
      <c r="BA531" s="115"/>
      <c r="BB531" s="115"/>
      <c r="BC531" s="115"/>
      <c r="BD531" s="115"/>
      <c r="BE531" s="115"/>
      <c r="BF531" s="115"/>
      <c r="BG531" s="115"/>
      <c r="BH531" s="115"/>
      <c r="BI531" s="115"/>
      <c r="BJ531" s="115"/>
      <c r="BK531" s="115"/>
      <c r="BL531" s="115"/>
      <c r="BM531" s="115"/>
      <c r="BN531" s="115"/>
      <c r="BO531" s="115"/>
      <c r="BP531" s="115"/>
      <c r="BQ531" s="115"/>
      <c r="BR531" s="115"/>
      <c r="BS531" s="115"/>
      <c r="BT531" s="115"/>
      <c r="BU531" s="115"/>
      <c r="BV531" s="115"/>
      <c r="BW531" s="115"/>
      <c r="BX531" s="115"/>
      <c r="BY531" s="115"/>
      <c r="BZ531" s="115"/>
      <c r="CA531" s="115"/>
      <c r="CB531" s="115"/>
      <c r="CC531" s="115"/>
      <c r="CD531" s="115"/>
      <c r="CE531" s="115"/>
      <c r="CF531" s="115"/>
      <c r="CG531" s="115"/>
      <c r="CH531" s="115"/>
      <c r="CI531" s="115"/>
      <c r="CJ531" s="115"/>
      <c r="CK531" s="115"/>
      <c r="CL531" s="115"/>
      <c r="CM531" s="115"/>
      <c r="CN531" s="115"/>
      <c r="CO531" s="115"/>
      <c r="CP531" s="15"/>
      <c r="CQ531" s="15"/>
      <c r="CR531" s="15"/>
      <c r="CS531" s="15"/>
      <c r="CT531" s="88"/>
      <c r="CU531" s="88"/>
      <c r="CV531" s="88"/>
      <c r="CW531" s="15"/>
      <c r="CX531" s="15"/>
      <c r="CY531" s="88"/>
      <c r="CZ531" s="88"/>
      <c r="DA531" s="88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  <c r="DV531" s="15"/>
      <c r="DW531" s="15"/>
      <c r="DX531" s="15"/>
      <c r="DY531" s="15"/>
      <c r="DZ531" s="15"/>
      <c r="EA531" s="15"/>
      <c r="EB531" s="15"/>
      <c r="EC531" s="15"/>
      <c r="ED531" s="15"/>
      <c r="EE531" s="15"/>
      <c r="EF531" s="15"/>
      <c r="EG531" s="15"/>
      <c r="EH531" s="15"/>
      <c r="EI531" s="15"/>
      <c r="EJ531" s="15"/>
      <c r="EK531" s="15"/>
      <c r="EL531" s="15"/>
      <c r="EM531" s="15"/>
      <c r="EN531" s="15"/>
      <c r="EO531" s="15"/>
      <c r="EP531" s="88"/>
      <c r="EQ531" s="88"/>
      <c r="ER531" s="88"/>
      <c r="ES531" s="88"/>
      <c r="ET531" s="88"/>
      <c r="EU531" s="88"/>
      <c r="EV531" s="88"/>
      <c r="EW531" s="88"/>
      <c r="EX531" s="88"/>
      <c r="EY531" s="88"/>
      <c r="EZ531" s="88"/>
      <c r="FA531" s="88"/>
      <c r="FB531" s="15"/>
      <c r="FC531" s="15"/>
      <c r="FD531" s="15"/>
      <c r="FE531" s="15"/>
      <c r="FF531" s="15"/>
      <c r="FG531" s="15"/>
      <c r="FH531" s="15"/>
      <c r="FI531" s="15"/>
      <c r="FJ531" s="15"/>
    </row>
    <row r="532" spans="2:166" ht="15" customHeight="1" x14ac:dyDescent="0.25">
      <c r="B532" s="88"/>
      <c r="C532" s="88"/>
      <c r="D532" s="115"/>
      <c r="E532" s="115"/>
      <c r="F532" s="115"/>
      <c r="G532" s="115"/>
      <c r="H532" s="115"/>
      <c r="I532" s="523"/>
      <c r="J532" s="523"/>
      <c r="K532" s="115"/>
      <c r="L532" s="524"/>
      <c r="M532" s="524"/>
      <c r="N532" s="524"/>
      <c r="O532" s="524"/>
      <c r="P532" s="524"/>
      <c r="Q532" s="524"/>
      <c r="R532" s="524"/>
      <c r="S532" s="525"/>
      <c r="T532" s="526"/>
      <c r="U532" s="115"/>
      <c r="V532" s="526"/>
      <c r="W532" s="115"/>
      <c r="X532" s="115"/>
      <c r="Y532" s="115"/>
      <c r="Z532" s="527"/>
      <c r="AA532" s="527"/>
      <c r="AB532" s="15"/>
      <c r="AC532" s="88"/>
      <c r="AD532" s="115"/>
      <c r="AE532" s="115"/>
      <c r="AF532" s="115"/>
      <c r="AG532" s="115"/>
      <c r="AH532" s="115"/>
      <c r="AI532" s="115"/>
      <c r="AJ532" s="115"/>
      <c r="AK532" s="115"/>
      <c r="AL532" s="115"/>
      <c r="AM532" s="115"/>
      <c r="AN532" s="115"/>
      <c r="AO532" s="115"/>
      <c r="AP532" s="115"/>
      <c r="AQ532" s="115"/>
      <c r="AR532" s="115"/>
      <c r="AS532" s="115"/>
      <c r="AT532" s="115"/>
      <c r="AU532" s="115"/>
      <c r="AV532" s="115"/>
      <c r="AW532" s="115"/>
      <c r="AX532" s="115"/>
      <c r="AY532" s="115"/>
      <c r="AZ532" s="115"/>
      <c r="BA532" s="115"/>
      <c r="BB532" s="115"/>
      <c r="BC532" s="115"/>
      <c r="BD532" s="115"/>
      <c r="BE532" s="115"/>
      <c r="BF532" s="115"/>
      <c r="BG532" s="115"/>
      <c r="BH532" s="115"/>
      <c r="BI532" s="115"/>
      <c r="BJ532" s="115"/>
      <c r="BK532" s="115"/>
      <c r="BL532" s="115"/>
      <c r="BM532" s="115"/>
      <c r="BN532" s="115"/>
      <c r="BO532" s="115"/>
      <c r="BP532" s="115"/>
      <c r="BQ532" s="115"/>
      <c r="BR532" s="115"/>
      <c r="BS532" s="115"/>
      <c r="BT532" s="115"/>
      <c r="BU532" s="115"/>
      <c r="BV532" s="115"/>
      <c r="BW532" s="115"/>
      <c r="BX532" s="115"/>
      <c r="BY532" s="115"/>
      <c r="BZ532" s="115"/>
      <c r="CA532" s="115"/>
      <c r="CB532" s="115"/>
      <c r="CC532" s="115"/>
      <c r="CD532" s="115"/>
      <c r="CE532" s="115"/>
      <c r="CF532" s="115"/>
      <c r="CG532" s="115"/>
      <c r="CH532" s="115"/>
      <c r="CI532" s="115"/>
      <c r="CJ532" s="115"/>
      <c r="CK532" s="115"/>
      <c r="CL532" s="115"/>
      <c r="CM532" s="115"/>
      <c r="CN532" s="115"/>
      <c r="CO532" s="115"/>
      <c r="CP532" s="15"/>
      <c r="CQ532" s="15"/>
      <c r="CR532" s="15"/>
      <c r="CS532" s="15"/>
      <c r="CT532" s="88"/>
      <c r="CU532" s="88"/>
      <c r="CV532" s="88"/>
      <c r="CW532" s="15"/>
      <c r="CX532" s="15"/>
      <c r="CY532" s="88"/>
      <c r="CZ532" s="88"/>
      <c r="DA532" s="88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  <c r="DO532" s="15"/>
      <c r="DP532" s="15"/>
      <c r="DQ532" s="15"/>
      <c r="DR532" s="15"/>
      <c r="DS532" s="15"/>
      <c r="DT532" s="15"/>
      <c r="DU532" s="15"/>
      <c r="DV532" s="15"/>
      <c r="DW532" s="15"/>
      <c r="DX532" s="15"/>
      <c r="DY532" s="15"/>
      <c r="DZ532" s="15"/>
      <c r="EA532" s="15"/>
      <c r="EB532" s="15"/>
      <c r="EC532" s="15"/>
      <c r="ED532" s="15"/>
      <c r="EE532" s="15"/>
      <c r="EF532" s="15"/>
      <c r="EG532" s="15"/>
      <c r="EH532" s="15"/>
      <c r="EI532" s="15"/>
      <c r="EJ532" s="15"/>
      <c r="EK532" s="15"/>
      <c r="EL532" s="15"/>
      <c r="EM532" s="15"/>
      <c r="EN532" s="15"/>
      <c r="EO532" s="15"/>
      <c r="EP532" s="88"/>
      <c r="EQ532" s="88"/>
      <c r="ER532" s="88"/>
      <c r="ES532" s="88"/>
      <c r="ET532" s="88"/>
      <c r="EU532" s="88"/>
      <c r="EV532" s="88"/>
      <c r="EW532" s="88"/>
      <c r="EX532" s="88"/>
      <c r="EY532" s="88"/>
      <c r="EZ532" s="88"/>
      <c r="FA532" s="88"/>
      <c r="FB532" s="15"/>
      <c r="FC532" s="15"/>
      <c r="FD532" s="15"/>
      <c r="FE532" s="15"/>
      <c r="FF532" s="15"/>
      <c r="FG532" s="15"/>
      <c r="FH532" s="15"/>
      <c r="FI532" s="15"/>
      <c r="FJ532" s="15"/>
    </row>
    <row r="533" spans="2:166" ht="15" customHeight="1" x14ac:dyDescent="0.25">
      <c r="B533" s="88"/>
      <c r="C533" s="88"/>
      <c r="D533" s="115"/>
      <c r="E533" s="115"/>
      <c r="F533" s="115"/>
      <c r="G533" s="115"/>
      <c r="H533" s="115"/>
      <c r="I533" s="523"/>
      <c r="J533" s="523"/>
      <c r="K533" s="115"/>
      <c r="L533" s="524"/>
      <c r="M533" s="524"/>
      <c r="N533" s="524"/>
      <c r="O533" s="524"/>
      <c r="P533" s="524"/>
      <c r="Q533" s="524"/>
      <c r="R533" s="524"/>
      <c r="S533" s="525"/>
      <c r="T533" s="526"/>
      <c r="U533" s="115"/>
      <c r="V533" s="526"/>
      <c r="W533" s="115"/>
      <c r="X533" s="115"/>
      <c r="Y533" s="115"/>
      <c r="Z533" s="527"/>
      <c r="AA533" s="527"/>
      <c r="AB533" s="15"/>
      <c r="AC533" s="88"/>
      <c r="AD533" s="115"/>
      <c r="AE533" s="115"/>
      <c r="AF533" s="115"/>
      <c r="AG533" s="115"/>
      <c r="AH533" s="115"/>
      <c r="AI533" s="115"/>
      <c r="AJ533" s="115"/>
      <c r="AK533" s="115"/>
      <c r="AL533" s="115"/>
      <c r="AM533" s="115"/>
      <c r="AN533" s="115"/>
      <c r="AO533" s="115"/>
      <c r="AP533" s="115"/>
      <c r="AQ533" s="115"/>
      <c r="AR533" s="115"/>
      <c r="AS533" s="115"/>
      <c r="AT533" s="115"/>
      <c r="AU533" s="115"/>
      <c r="AV533" s="115"/>
      <c r="AW533" s="115"/>
      <c r="AX533" s="115"/>
      <c r="AY533" s="115"/>
      <c r="AZ533" s="115"/>
      <c r="BA533" s="115"/>
      <c r="BB533" s="115"/>
      <c r="BC533" s="115"/>
      <c r="BD533" s="115"/>
      <c r="BE533" s="115"/>
      <c r="BF533" s="115"/>
      <c r="BG533" s="115"/>
      <c r="BH533" s="115"/>
      <c r="BI533" s="115"/>
      <c r="BJ533" s="115"/>
      <c r="BK533" s="115"/>
      <c r="BL533" s="115"/>
      <c r="BM533" s="115"/>
      <c r="BN533" s="115"/>
      <c r="BO533" s="115"/>
      <c r="BP533" s="115"/>
      <c r="BQ533" s="115"/>
      <c r="BR533" s="115"/>
      <c r="BS533" s="115"/>
      <c r="BT533" s="115"/>
      <c r="BU533" s="115"/>
      <c r="BV533" s="115"/>
      <c r="BW533" s="115"/>
      <c r="BX533" s="115"/>
      <c r="BY533" s="115"/>
      <c r="BZ533" s="115"/>
      <c r="CA533" s="115"/>
      <c r="CB533" s="115"/>
      <c r="CC533" s="115"/>
      <c r="CD533" s="115"/>
      <c r="CE533" s="115"/>
      <c r="CF533" s="115"/>
      <c r="CG533" s="115"/>
      <c r="CH533" s="115"/>
      <c r="CI533" s="115"/>
      <c r="CJ533" s="115"/>
      <c r="CK533" s="115"/>
      <c r="CL533" s="115"/>
      <c r="CM533" s="115"/>
      <c r="CN533" s="115"/>
      <c r="CO533" s="115"/>
      <c r="CP533" s="15"/>
      <c r="CQ533" s="15"/>
      <c r="CR533" s="15"/>
      <c r="CS533" s="15"/>
      <c r="CT533" s="88"/>
      <c r="CU533" s="88"/>
      <c r="CV533" s="88"/>
      <c r="CW533" s="15"/>
      <c r="CX533" s="15"/>
      <c r="CY533" s="88"/>
      <c r="CZ533" s="88"/>
      <c r="DA533" s="88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  <c r="DO533" s="15"/>
      <c r="DP533" s="15"/>
      <c r="DQ533" s="15"/>
      <c r="DR533" s="15"/>
      <c r="DS533" s="15"/>
      <c r="DT533" s="15"/>
      <c r="DU533" s="15"/>
      <c r="DV533" s="15"/>
      <c r="DW533" s="15"/>
      <c r="DX533" s="15"/>
      <c r="DY533" s="15"/>
      <c r="DZ533" s="15"/>
      <c r="EA533" s="15"/>
      <c r="EB533" s="15"/>
      <c r="EC533" s="15"/>
      <c r="ED533" s="15"/>
      <c r="EE533" s="15"/>
      <c r="EF533" s="15"/>
      <c r="EG533" s="15"/>
      <c r="EH533" s="15"/>
      <c r="EI533" s="15"/>
      <c r="EJ533" s="15"/>
      <c r="EK533" s="15"/>
      <c r="EL533" s="15"/>
      <c r="EM533" s="15"/>
      <c r="EN533" s="15"/>
      <c r="EO533" s="15"/>
      <c r="EP533" s="88"/>
      <c r="EQ533" s="88"/>
      <c r="ER533" s="88"/>
      <c r="ES533" s="88"/>
      <c r="ET533" s="88"/>
      <c r="EU533" s="88"/>
      <c r="EV533" s="88"/>
      <c r="EW533" s="88"/>
      <c r="EX533" s="88"/>
      <c r="EY533" s="88"/>
      <c r="EZ533" s="88"/>
      <c r="FA533" s="88"/>
      <c r="FB533" s="15"/>
      <c r="FC533" s="15"/>
      <c r="FD533" s="15"/>
      <c r="FE533" s="15"/>
      <c r="FF533" s="15"/>
      <c r="FG533" s="15"/>
      <c r="FH533" s="15"/>
      <c r="FI533" s="15"/>
      <c r="FJ533" s="15"/>
    </row>
    <row r="534" spans="2:166" ht="15" customHeight="1" x14ac:dyDescent="0.25">
      <c r="B534" s="88"/>
      <c r="C534" s="88"/>
      <c r="D534" s="115"/>
      <c r="E534" s="115"/>
      <c r="F534" s="115"/>
      <c r="G534" s="115"/>
      <c r="H534" s="115"/>
      <c r="I534" s="523"/>
      <c r="J534" s="523"/>
      <c r="K534" s="115"/>
      <c r="L534" s="524"/>
      <c r="M534" s="524"/>
      <c r="N534" s="524"/>
      <c r="O534" s="524"/>
      <c r="P534" s="524"/>
      <c r="Q534" s="524"/>
      <c r="R534" s="524"/>
      <c r="S534" s="525"/>
      <c r="T534" s="526"/>
      <c r="U534" s="115"/>
      <c r="V534" s="526"/>
      <c r="W534" s="115"/>
      <c r="X534" s="115"/>
      <c r="Y534" s="115"/>
      <c r="Z534" s="527"/>
      <c r="AA534" s="527"/>
      <c r="AB534" s="15"/>
      <c r="AC534" s="88"/>
      <c r="AD534" s="115"/>
      <c r="AE534" s="115"/>
      <c r="AF534" s="115"/>
      <c r="AG534" s="115"/>
      <c r="AH534" s="115"/>
      <c r="AI534" s="115"/>
      <c r="AJ534" s="115"/>
      <c r="AK534" s="115"/>
      <c r="AL534" s="115"/>
      <c r="AM534" s="115"/>
      <c r="AN534" s="115"/>
      <c r="AO534" s="115"/>
      <c r="AP534" s="115"/>
      <c r="AQ534" s="115"/>
      <c r="AR534" s="115"/>
      <c r="AS534" s="115"/>
      <c r="AT534" s="115"/>
      <c r="AU534" s="115"/>
      <c r="AV534" s="115"/>
      <c r="AW534" s="115"/>
      <c r="AX534" s="115"/>
      <c r="AY534" s="115"/>
      <c r="AZ534" s="115"/>
      <c r="BA534" s="115"/>
      <c r="BB534" s="115"/>
      <c r="BC534" s="115"/>
      <c r="BD534" s="115"/>
      <c r="BE534" s="115"/>
      <c r="BF534" s="115"/>
      <c r="BG534" s="115"/>
      <c r="BH534" s="115"/>
      <c r="BI534" s="115"/>
      <c r="BJ534" s="115"/>
      <c r="BK534" s="115"/>
      <c r="BL534" s="115"/>
      <c r="BM534" s="115"/>
      <c r="BN534" s="115"/>
      <c r="BO534" s="115"/>
      <c r="BP534" s="115"/>
      <c r="BQ534" s="115"/>
      <c r="BR534" s="115"/>
      <c r="BS534" s="115"/>
      <c r="BT534" s="115"/>
      <c r="BU534" s="115"/>
      <c r="BV534" s="115"/>
      <c r="BW534" s="115"/>
      <c r="BX534" s="115"/>
      <c r="BY534" s="115"/>
      <c r="BZ534" s="115"/>
      <c r="CA534" s="115"/>
      <c r="CB534" s="115"/>
      <c r="CC534" s="115"/>
      <c r="CD534" s="115"/>
      <c r="CE534" s="115"/>
      <c r="CF534" s="115"/>
      <c r="CG534" s="115"/>
      <c r="CH534" s="115"/>
      <c r="CI534" s="115"/>
      <c r="CJ534" s="115"/>
      <c r="CK534" s="115"/>
      <c r="CL534" s="115"/>
      <c r="CM534" s="115"/>
      <c r="CN534" s="115"/>
      <c r="CO534" s="115"/>
      <c r="CP534" s="15"/>
      <c r="CQ534" s="15"/>
      <c r="CR534" s="15"/>
      <c r="CS534" s="15"/>
      <c r="CT534" s="88"/>
      <c r="CU534" s="88"/>
      <c r="CV534" s="88"/>
      <c r="CW534" s="15"/>
      <c r="CX534" s="15"/>
      <c r="CY534" s="88"/>
      <c r="CZ534" s="88"/>
      <c r="DA534" s="88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  <c r="DO534" s="15"/>
      <c r="DP534" s="15"/>
      <c r="DQ534" s="15"/>
      <c r="DR534" s="15"/>
      <c r="DS534" s="15"/>
      <c r="DT534" s="15"/>
      <c r="DU534" s="15"/>
      <c r="DV534" s="15"/>
      <c r="DW534" s="15"/>
      <c r="DX534" s="15"/>
      <c r="DY534" s="15"/>
      <c r="DZ534" s="15"/>
      <c r="EA534" s="15"/>
      <c r="EB534" s="15"/>
      <c r="EC534" s="15"/>
      <c r="ED534" s="15"/>
      <c r="EE534" s="15"/>
      <c r="EF534" s="15"/>
      <c r="EG534" s="15"/>
      <c r="EH534" s="15"/>
      <c r="EI534" s="15"/>
      <c r="EJ534" s="15"/>
      <c r="EK534" s="15"/>
      <c r="EL534" s="15"/>
      <c r="EM534" s="15"/>
      <c r="EN534" s="15"/>
      <c r="EO534" s="15"/>
      <c r="EP534" s="88"/>
      <c r="EQ534" s="88"/>
      <c r="ER534" s="88"/>
      <c r="ES534" s="88"/>
      <c r="ET534" s="88"/>
      <c r="EU534" s="88"/>
      <c r="EV534" s="88"/>
      <c r="EW534" s="88"/>
      <c r="EX534" s="88"/>
      <c r="EY534" s="88"/>
      <c r="EZ534" s="88"/>
      <c r="FA534" s="88"/>
      <c r="FB534" s="15"/>
      <c r="FC534" s="15"/>
      <c r="FD534" s="15"/>
      <c r="FE534" s="15"/>
      <c r="FF534" s="15"/>
      <c r="FG534" s="15"/>
      <c r="FH534" s="15"/>
      <c r="FI534" s="15"/>
      <c r="FJ534" s="15"/>
    </row>
    <row r="535" spans="2:166" ht="15" customHeight="1" x14ac:dyDescent="0.25">
      <c r="B535" s="88"/>
      <c r="C535" s="88"/>
      <c r="D535" s="115"/>
      <c r="E535" s="115"/>
      <c r="F535" s="115"/>
      <c r="G535" s="115"/>
      <c r="H535" s="115"/>
      <c r="I535" s="523"/>
      <c r="J535" s="523"/>
      <c r="K535" s="115"/>
      <c r="L535" s="524"/>
      <c r="M535" s="524"/>
      <c r="N535" s="524"/>
      <c r="O535" s="524"/>
      <c r="P535" s="524"/>
      <c r="Q535" s="524"/>
      <c r="R535" s="524"/>
      <c r="S535" s="525"/>
      <c r="T535" s="526"/>
      <c r="U535" s="115"/>
      <c r="V535" s="526"/>
      <c r="W535" s="115"/>
      <c r="X535" s="115"/>
      <c r="Y535" s="115"/>
      <c r="Z535" s="527"/>
      <c r="AA535" s="527"/>
      <c r="AB535" s="15"/>
      <c r="AC535" s="88"/>
      <c r="AD535" s="115"/>
      <c r="AE535" s="115"/>
      <c r="AF535" s="115"/>
      <c r="AG535" s="115"/>
      <c r="AH535" s="115"/>
      <c r="AI535" s="115"/>
      <c r="AJ535" s="115"/>
      <c r="AK535" s="115"/>
      <c r="AL535" s="115"/>
      <c r="AM535" s="115"/>
      <c r="AN535" s="115"/>
      <c r="AO535" s="115"/>
      <c r="AP535" s="115"/>
      <c r="AQ535" s="115"/>
      <c r="AR535" s="115"/>
      <c r="AS535" s="115"/>
      <c r="AT535" s="115"/>
      <c r="AU535" s="115"/>
      <c r="AV535" s="115"/>
      <c r="AW535" s="115"/>
      <c r="AX535" s="115"/>
      <c r="AY535" s="115"/>
      <c r="AZ535" s="115"/>
      <c r="BA535" s="115"/>
      <c r="BB535" s="115"/>
      <c r="BC535" s="115"/>
      <c r="BD535" s="115"/>
      <c r="BE535" s="115"/>
      <c r="BF535" s="115"/>
      <c r="BG535" s="115"/>
      <c r="BH535" s="115"/>
      <c r="BI535" s="115"/>
      <c r="BJ535" s="115"/>
      <c r="BK535" s="115"/>
      <c r="BL535" s="115"/>
      <c r="BM535" s="115"/>
      <c r="BN535" s="115"/>
      <c r="BO535" s="115"/>
      <c r="BP535" s="115"/>
      <c r="BQ535" s="115"/>
      <c r="BR535" s="115"/>
      <c r="BS535" s="115"/>
      <c r="BT535" s="115"/>
      <c r="BU535" s="115"/>
      <c r="BV535" s="115"/>
      <c r="BW535" s="115"/>
      <c r="BX535" s="115"/>
      <c r="BY535" s="115"/>
      <c r="BZ535" s="115"/>
      <c r="CA535" s="115"/>
      <c r="CB535" s="115"/>
      <c r="CC535" s="115"/>
      <c r="CD535" s="115"/>
      <c r="CE535" s="115"/>
      <c r="CF535" s="115"/>
      <c r="CG535" s="115"/>
      <c r="CH535" s="115"/>
      <c r="CI535" s="115"/>
      <c r="CJ535" s="115"/>
      <c r="CK535" s="115"/>
      <c r="CL535" s="115"/>
      <c r="CM535" s="115"/>
      <c r="CN535" s="115"/>
      <c r="CO535" s="115"/>
      <c r="CP535" s="15"/>
      <c r="CQ535" s="15"/>
      <c r="CR535" s="15"/>
      <c r="CS535" s="15"/>
      <c r="CT535" s="88"/>
      <c r="CU535" s="88"/>
      <c r="CV535" s="88"/>
      <c r="CW535" s="15"/>
      <c r="CX535" s="15"/>
      <c r="CY535" s="88"/>
      <c r="CZ535" s="88"/>
      <c r="DA535" s="88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88"/>
      <c r="EQ535" s="88"/>
      <c r="ER535" s="88"/>
      <c r="ES535" s="88"/>
      <c r="ET535" s="88"/>
      <c r="EU535" s="88"/>
      <c r="EV535" s="88"/>
      <c r="EW535" s="88"/>
      <c r="EX535" s="88"/>
      <c r="EY535" s="88"/>
      <c r="EZ535" s="88"/>
      <c r="FA535" s="88"/>
      <c r="FB535" s="15"/>
      <c r="FC535" s="15"/>
      <c r="FD535" s="15"/>
      <c r="FE535" s="15"/>
      <c r="FF535" s="15"/>
      <c r="FG535" s="15"/>
      <c r="FH535" s="15"/>
      <c r="FI535" s="15"/>
      <c r="FJ535" s="15"/>
    </row>
    <row r="536" spans="2:166" ht="15" customHeight="1" x14ac:dyDescent="0.25">
      <c r="B536" s="88"/>
      <c r="C536" s="88"/>
      <c r="D536" s="115"/>
      <c r="E536" s="115"/>
      <c r="F536" s="115"/>
      <c r="G536" s="115"/>
      <c r="H536" s="115"/>
      <c r="I536" s="523"/>
      <c r="J536" s="523"/>
      <c r="K536" s="115"/>
      <c r="L536" s="524"/>
      <c r="M536" s="524"/>
      <c r="N536" s="524"/>
      <c r="O536" s="524"/>
      <c r="P536" s="524"/>
      <c r="Q536" s="524"/>
      <c r="R536" s="524"/>
      <c r="S536" s="525"/>
      <c r="T536" s="526"/>
      <c r="U536" s="115"/>
      <c r="V536" s="526"/>
      <c r="W536" s="115"/>
      <c r="X536" s="115"/>
      <c r="Y536" s="115"/>
      <c r="Z536" s="527"/>
      <c r="AA536" s="527"/>
      <c r="AB536" s="15"/>
      <c r="AC536" s="88"/>
      <c r="AD536" s="115"/>
      <c r="AE536" s="115"/>
      <c r="AF536" s="115"/>
      <c r="AG536" s="115"/>
      <c r="AH536" s="115"/>
      <c r="AI536" s="115"/>
      <c r="AJ536" s="115"/>
      <c r="AK536" s="115"/>
      <c r="AL536" s="115"/>
      <c r="AM536" s="115"/>
      <c r="AN536" s="115"/>
      <c r="AO536" s="115"/>
      <c r="AP536" s="115"/>
      <c r="AQ536" s="115"/>
      <c r="AR536" s="115"/>
      <c r="AS536" s="115"/>
      <c r="AT536" s="115"/>
      <c r="AU536" s="115"/>
      <c r="AV536" s="115"/>
      <c r="AW536" s="115"/>
      <c r="AX536" s="115"/>
      <c r="AY536" s="115"/>
      <c r="AZ536" s="115"/>
      <c r="BA536" s="115"/>
      <c r="BB536" s="115"/>
      <c r="BC536" s="115"/>
      <c r="BD536" s="115"/>
      <c r="BE536" s="115"/>
      <c r="BF536" s="115"/>
      <c r="BG536" s="115"/>
      <c r="BH536" s="115"/>
      <c r="BI536" s="115"/>
      <c r="BJ536" s="115"/>
      <c r="BK536" s="115"/>
      <c r="BL536" s="115"/>
      <c r="BM536" s="115"/>
      <c r="BN536" s="115"/>
      <c r="BO536" s="115"/>
      <c r="BP536" s="115"/>
      <c r="BQ536" s="115"/>
      <c r="BR536" s="115"/>
      <c r="BS536" s="115"/>
      <c r="BT536" s="115"/>
      <c r="BU536" s="115"/>
      <c r="BV536" s="115"/>
      <c r="BW536" s="115"/>
      <c r="BX536" s="115"/>
      <c r="BY536" s="115"/>
      <c r="BZ536" s="115"/>
      <c r="CA536" s="115"/>
      <c r="CB536" s="115"/>
      <c r="CC536" s="115"/>
      <c r="CD536" s="115"/>
      <c r="CE536" s="115"/>
      <c r="CF536" s="115"/>
      <c r="CG536" s="115"/>
      <c r="CH536" s="115"/>
      <c r="CI536" s="115"/>
      <c r="CJ536" s="115"/>
      <c r="CK536" s="115"/>
      <c r="CL536" s="115"/>
      <c r="CM536" s="115"/>
      <c r="CN536" s="115"/>
      <c r="CO536" s="115"/>
      <c r="CP536" s="15"/>
      <c r="CQ536" s="15"/>
      <c r="CR536" s="15"/>
      <c r="CS536" s="15"/>
      <c r="CT536" s="88"/>
      <c r="CU536" s="88"/>
      <c r="CV536" s="88"/>
      <c r="CW536" s="15"/>
      <c r="CX536" s="15"/>
      <c r="CY536" s="88"/>
      <c r="CZ536" s="88"/>
      <c r="DA536" s="88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  <c r="DV536" s="15"/>
      <c r="DW536" s="15"/>
      <c r="DX536" s="15"/>
      <c r="DY536" s="15"/>
      <c r="DZ536" s="15"/>
      <c r="EA536" s="15"/>
      <c r="EB536" s="15"/>
      <c r="EC536" s="15"/>
      <c r="ED536" s="15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88"/>
      <c r="EQ536" s="88"/>
      <c r="ER536" s="88"/>
      <c r="ES536" s="88"/>
      <c r="ET536" s="88"/>
      <c r="EU536" s="88"/>
      <c r="EV536" s="88"/>
      <c r="EW536" s="88"/>
      <c r="EX536" s="88"/>
      <c r="EY536" s="88"/>
      <c r="EZ536" s="88"/>
      <c r="FA536" s="88"/>
      <c r="FB536" s="15"/>
      <c r="FC536" s="15"/>
      <c r="FD536" s="15"/>
      <c r="FE536" s="15"/>
      <c r="FF536" s="15"/>
      <c r="FG536" s="15"/>
      <c r="FH536" s="15"/>
      <c r="FI536" s="15"/>
      <c r="FJ536" s="15"/>
    </row>
    <row r="537" spans="2:166" ht="15" customHeight="1" x14ac:dyDescent="0.25">
      <c r="B537" s="88"/>
      <c r="C537" s="88"/>
      <c r="D537" s="115"/>
      <c r="E537" s="115"/>
      <c r="F537" s="115"/>
      <c r="G537" s="115"/>
      <c r="H537" s="115"/>
      <c r="I537" s="523"/>
      <c r="J537" s="523"/>
      <c r="K537" s="115"/>
      <c r="L537" s="524"/>
      <c r="M537" s="524"/>
      <c r="N537" s="524"/>
      <c r="O537" s="524"/>
      <c r="P537" s="524"/>
      <c r="Q537" s="524"/>
      <c r="R537" s="524"/>
      <c r="S537" s="525"/>
      <c r="T537" s="526"/>
      <c r="U537" s="115"/>
      <c r="V537" s="526"/>
      <c r="W537" s="115"/>
      <c r="X537" s="115"/>
      <c r="Y537" s="115"/>
      <c r="Z537" s="527"/>
      <c r="AA537" s="527"/>
      <c r="AB537" s="15"/>
      <c r="AC537" s="88"/>
      <c r="AD537" s="115"/>
      <c r="AE537" s="115"/>
      <c r="AF537" s="115"/>
      <c r="AG537" s="115"/>
      <c r="AH537" s="115"/>
      <c r="AI537" s="115"/>
      <c r="AJ537" s="115"/>
      <c r="AK537" s="115"/>
      <c r="AL537" s="115"/>
      <c r="AM537" s="115"/>
      <c r="AN537" s="115"/>
      <c r="AO537" s="115"/>
      <c r="AP537" s="115"/>
      <c r="AQ537" s="115"/>
      <c r="AR537" s="115"/>
      <c r="AS537" s="115"/>
      <c r="AT537" s="115"/>
      <c r="AU537" s="115"/>
      <c r="AV537" s="115"/>
      <c r="AW537" s="115"/>
      <c r="AX537" s="115"/>
      <c r="AY537" s="115"/>
      <c r="AZ537" s="115"/>
      <c r="BA537" s="115"/>
      <c r="BB537" s="115"/>
      <c r="BC537" s="115"/>
      <c r="BD537" s="115"/>
      <c r="BE537" s="115"/>
      <c r="BF537" s="115"/>
      <c r="BG537" s="115"/>
      <c r="BH537" s="115"/>
      <c r="BI537" s="115"/>
      <c r="BJ537" s="115"/>
      <c r="BK537" s="115"/>
      <c r="BL537" s="115"/>
      <c r="BM537" s="115"/>
      <c r="BN537" s="115"/>
      <c r="BO537" s="115"/>
      <c r="BP537" s="115"/>
      <c r="BQ537" s="115"/>
      <c r="BR537" s="115"/>
      <c r="BS537" s="115"/>
      <c r="BT537" s="115"/>
      <c r="BU537" s="115"/>
      <c r="BV537" s="115"/>
      <c r="BW537" s="115"/>
      <c r="BX537" s="115"/>
      <c r="BY537" s="115"/>
      <c r="BZ537" s="115"/>
      <c r="CA537" s="115"/>
      <c r="CB537" s="115"/>
      <c r="CC537" s="115"/>
      <c r="CD537" s="115"/>
      <c r="CE537" s="115"/>
      <c r="CF537" s="115"/>
      <c r="CG537" s="115"/>
      <c r="CH537" s="115"/>
      <c r="CI537" s="115"/>
      <c r="CJ537" s="115"/>
      <c r="CK537" s="115"/>
      <c r="CL537" s="115"/>
      <c r="CM537" s="115"/>
      <c r="CN537" s="115"/>
      <c r="CO537" s="115"/>
      <c r="CP537" s="15"/>
      <c r="CQ537" s="15"/>
      <c r="CR537" s="15"/>
      <c r="CS537" s="15"/>
      <c r="CT537" s="88"/>
      <c r="CU537" s="88"/>
      <c r="CV537" s="88"/>
      <c r="CW537" s="15"/>
      <c r="CX537" s="15"/>
      <c r="CY537" s="88"/>
      <c r="CZ537" s="88"/>
      <c r="DA537" s="88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88"/>
      <c r="EQ537" s="88"/>
      <c r="ER537" s="88"/>
      <c r="ES537" s="88"/>
      <c r="ET537" s="88"/>
      <c r="EU537" s="88"/>
      <c r="EV537" s="88"/>
      <c r="EW537" s="88"/>
      <c r="EX537" s="88"/>
      <c r="EY537" s="88"/>
      <c r="EZ537" s="88"/>
      <c r="FA537" s="88"/>
      <c r="FB537" s="15"/>
      <c r="FC537" s="15"/>
      <c r="FD537" s="15"/>
      <c r="FE537" s="15"/>
      <c r="FF537" s="15"/>
      <c r="FG537" s="15"/>
      <c r="FH537" s="15"/>
      <c r="FI537" s="15"/>
      <c r="FJ537" s="15"/>
    </row>
    <row r="538" spans="2:166" ht="15" customHeight="1" x14ac:dyDescent="0.25">
      <c r="B538" s="88"/>
      <c r="C538" s="88"/>
      <c r="D538" s="115"/>
      <c r="E538" s="115"/>
      <c r="F538" s="115"/>
      <c r="G538" s="115"/>
      <c r="H538" s="115"/>
      <c r="I538" s="523"/>
      <c r="J538" s="523"/>
      <c r="K538" s="115"/>
      <c r="L538" s="524"/>
      <c r="M538" s="524"/>
      <c r="N538" s="524"/>
      <c r="O538" s="524"/>
      <c r="P538" s="524"/>
      <c r="Q538" s="524"/>
      <c r="R538" s="524"/>
      <c r="S538" s="525"/>
      <c r="T538" s="526"/>
      <c r="U538" s="115"/>
      <c r="V538" s="526"/>
      <c r="W538" s="115"/>
      <c r="X538" s="115"/>
      <c r="Y538" s="115"/>
      <c r="Z538" s="527"/>
      <c r="AA538" s="527"/>
      <c r="AB538" s="15"/>
      <c r="AC538" s="88"/>
      <c r="AD538" s="115"/>
      <c r="AE538" s="115"/>
      <c r="AF538" s="115"/>
      <c r="AG538" s="115"/>
      <c r="AH538" s="115"/>
      <c r="AI538" s="115"/>
      <c r="AJ538" s="115"/>
      <c r="AK538" s="115"/>
      <c r="AL538" s="115"/>
      <c r="AM538" s="115"/>
      <c r="AN538" s="115"/>
      <c r="AO538" s="115"/>
      <c r="AP538" s="115"/>
      <c r="AQ538" s="115"/>
      <c r="AR538" s="115"/>
      <c r="AS538" s="115"/>
      <c r="AT538" s="115"/>
      <c r="AU538" s="115"/>
      <c r="AV538" s="115"/>
      <c r="AW538" s="115"/>
      <c r="AX538" s="115"/>
      <c r="AY538" s="115"/>
      <c r="AZ538" s="115"/>
      <c r="BA538" s="115"/>
      <c r="BB538" s="115"/>
      <c r="BC538" s="115"/>
      <c r="BD538" s="115"/>
      <c r="BE538" s="115"/>
      <c r="BF538" s="115"/>
      <c r="BG538" s="115"/>
      <c r="BH538" s="115"/>
      <c r="BI538" s="115"/>
      <c r="BJ538" s="115"/>
      <c r="BK538" s="115"/>
      <c r="BL538" s="115"/>
      <c r="BM538" s="115"/>
      <c r="BN538" s="115"/>
      <c r="BO538" s="115"/>
      <c r="BP538" s="115"/>
      <c r="BQ538" s="115"/>
      <c r="BR538" s="115"/>
      <c r="BS538" s="115"/>
      <c r="BT538" s="115"/>
      <c r="BU538" s="115"/>
      <c r="BV538" s="115"/>
      <c r="BW538" s="115"/>
      <c r="BX538" s="115"/>
      <c r="BY538" s="115"/>
      <c r="BZ538" s="115"/>
      <c r="CA538" s="115"/>
      <c r="CB538" s="115"/>
      <c r="CC538" s="115"/>
      <c r="CD538" s="115"/>
      <c r="CE538" s="115"/>
      <c r="CF538" s="115"/>
      <c r="CG538" s="115"/>
      <c r="CH538" s="115"/>
      <c r="CI538" s="115"/>
      <c r="CJ538" s="115"/>
      <c r="CK538" s="115"/>
      <c r="CL538" s="115"/>
      <c r="CM538" s="115"/>
      <c r="CN538" s="115"/>
      <c r="CO538" s="115"/>
      <c r="CP538" s="15"/>
      <c r="CQ538" s="15"/>
      <c r="CR538" s="15"/>
      <c r="CS538" s="15"/>
      <c r="CT538" s="88"/>
      <c r="CU538" s="88"/>
      <c r="CV538" s="88"/>
      <c r="CW538" s="15"/>
      <c r="CX538" s="15"/>
      <c r="CY538" s="88"/>
      <c r="CZ538" s="88"/>
      <c r="DA538" s="88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  <c r="DO538" s="15"/>
      <c r="DP538" s="15"/>
      <c r="DQ538" s="15"/>
      <c r="DR538" s="15"/>
      <c r="DS538" s="15"/>
      <c r="DT538" s="15"/>
      <c r="DU538" s="15"/>
      <c r="DV538" s="15"/>
      <c r="DW538" s="15"/>
      <c r="DX538" s="15"/>
      <c r="DY538" s="15"/>
      <c r="DZ538" s="15"/>
      <c r="EA538" s="15"/>
      <c r="EB538" s="15"/>
      <c r="EC538" s="15"/>
      <c r="ED538" s="15"/>
      <c r="EE538" s="15"/>
      <c r="EF538" s="15"/>
      <c r="EG538" s="15"/>
      <c r="EH538" s="15"/>
      <c r="EI538" s="15"/>
      <c r="EJ538" s="15"/>
      <c r="EK538" s="15"/>
      <c r="EL538" s="15"/>
      <c r="EM538" s="15"/>
      <c r="EN538" s="15"/>
      <c r="EO538" s="15"/>
      <c r="EP538" s="88"/>
      <c r="EQ538" s="88"/>
      <c r="ER538" s="88"/>
      <c r="ES538" s="88"/>
      <c r="ET538" s="88"/>
      <c r="EU538" s="88"/>
      <c r="EV538" s="88"/>
      <c r="EW538" s="88"/>
      <c r="EX538" s="88"/>
      <c r="EY538" s="88"/>
      <c r="EZ538" s="88"/>
      <c r="FA538" s="88"/>
      <c r="FB538" s="15"/>
      <c r="FC538" s="15"/>
      <c r="FD538" s="15"/>
      <c r="FE538" s="15"/>
      <c r="FF538" s="15"/>
      <c r="FG538" s="15"/>
      <c r="FH538" s="15"/>
      <c r="FI538" s="15"/>
      <c r="FJ538" s="15"/>
    </row>
    <row r="539" spans="2:166" ht="15" customHeight="1" x14ac:dyDescent="0.25">
      <c r="B539" s="88"/>
      <c r="C539" s="88"/>
      <c r="D539" s="115"/>
      <c r="E539" s="115"/>
      <c r="F539" s="115"/>
      <c r="G539" s="115"/>
      <c r="H539" s="115"/>
      <c r="I539" s="523"/>
      <c r="J539" s="523"/>
      <c r="K539" s="115"/>
      <c r="L539" s="524"/>
      <c r="M539" s="524"/>
      <c r="N539" s="524"/>
      <c r="O539" s="524"/>
      <c r="P539" s="524"/>
      <c r="Q539" s="524"/>
      <c r="R539" s="524"/>
      <c r="S539" s="525"/>
      <c r="T539" s="526"/>
      <c r="U539" s="115"/>
      <c r="V539" s="526"/>
      <c r="W539" s="115"/>
      <c r="X539" s="115"/>
      <c r="Y539" s="115"/>
      <c r="Z539" s="527"/>
      <c r="AA539" s="527"/>
      <c r="AB539" s="15"/>
      <c r="AC539" s="88"/>
      <c r="AD539" s="115"/>
      <c r="AE539" s="115"/>
      <c r="AF539" s="115"/>
      <c r="AG539" s="115"/>
      <c r="AH539" s="115"/>
      <c r="AI539" s="115"/>
      <c r="AJ539" s="115"/>
      <c r="AK539" s="115"/>
      <c r="AL539" s="115"/>
      <c r="AM539" s="115"/>
      <c r="AN539" s="115"/>
      <c r="AO539" s="115"/>
      <c r="AP539" s="115"/>
      <c r="AQ539" s="115"/>
      <c r="AR539" s="115"/>
      <c r="AS539" s="115"/>
      <c r="AT539" s="115"/>
      <c r="AU539" s="115"/>
      <c r="AV539" s="115"/>
      <c r="AW539" s="115"/>
      <c r="AX539" s="115"/>
      <c r="AY539" s="115"/>
      <c r="AZ539" s="115"/>
      <c r="BA539" s="115"/>
      <c r="BB539" s="115"/>
      <c r="BC539" s="115"/>
      <c r="BD539" s="115"/>
      <c r="BE539" s="115"/>
      <c r="BF539" s="115"/>
      <c r="BG539" s="115"/>
      <c r="BH539" s="115"/>
      <c r="BI539" s="115"/>
      <c r="BJ539" s="115"/>
      <c r="BK539" s="115"/>
      <c r="BL539" s="115"/>
      <c r="BM539" s="115"/>
      <c r="BN539" s="115"/>
      <c r="BO539" s="115"/>
      <c r="BP539" s="115"/>
      <c r="BQ539" s="115"/>
      <c r="BR539" s="115"/>
      <c r="BS539" s="115"/>
      <c r="BT539" s="115"/>
      <c r="BU539" s="115"/>
      <c r="BV539" s="115"/>
      <c r="BW539" s="115"/>
      <c r="BX539" s="115"/>
      <c r="BY539" s="115"/>
      <c r="BZ539" s="115"/>
      <c r="CA539" s="115"/>
      <c r="CB539" s="115"/>
      <c r="CC539" s="115"/>
      <c r="CD539" s="115"/>
      <c r="CE539" s="115"/>
      <c r="CF539" s="115"/>
      <c r="CG539" s="115"/>
      <c r="CH539" s="115"/>
      <c r="CI539" s="115"/>
      <c r="CJ539" s="115"/>
      <c r="CK539" s="115"/>
      <c r="CL539" s="115"/>
      <c r="CM539" s="115"/>
      <c r="CN539" s="115"/>
      <c r="CO539" s="115"/>
      <c r="CP539" s="15"/>
      <c r="CQ539" s="15"/>
      <c r="CR539" s="15"/>
      <c r="CS539" s="15"/>
      <c r="CT539" s="88"/>
      <c r="CU539" s="88"/>
      <c r="CV539" s="88"/>
      <c r="CW539" s="15"/>
      <c r="CX539" s="15"/>
      <c r="CY539" s="88"/>
      <c r="CZ539" s="88"/>
      <c r="DA539" s="88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15"/>
      <c r="DP539" s="15"/>
      <c r="DQ539" s="15"/>
      <c r="DR539" s="15"/>
      <c r="DS539" s="15"/>
      <c r="DT539" s="15"/>
      <c r="DU539" s="15"/>
      <c r="DV539" s="15"/>
      <c r="DW539" s="15"/>
      <c r="DX539" s="15"/>
      <c r="DY539" s="15"/>
      <c r="DZ539" s="15"/>
      <c r="EA539" s="15"/>
      <c r="EB539" s="15"/>
      <c r="EC539" s="15"/>
      <c r="ED539" s="15"/>
      <c r="EE539" s="15"/>
      <c r="EF539" s="15"/>
      <c r="EG539" s="15"/>
      <c r="EH539" s="15"/>
      <c r="EI539" s="15"/>
      <c r="EJ539" s="15"/>
      <c r="EK539" s="15"/>
      <c r="EL539" s="15"/>
      <c r="EM539" s="15"/>
      <c r="EN539" s="15"/>
      <c r="EO539" s="15"/>
      <c r="EP539" s="88"/>
      <c r="EQ539" s="88"/>
      <c r="ER539" s="88"/>
      <c r="ES539" s="88"/>
      <c r="ET539" s="88"/>
      <c r="EU539" s="88"/>
      <c r="EV539" s="88"/>
      <c r="EW539" s="88"/>
      <c r="EX539" s="88"/>
      <c r="EY539" s="88"/>
      <c r="EZ539" s="88"/>
      <c r="FA539" s="88"/>
      <c r="FB539" s="15"/>
      <c r="FC539" s="15"/>
      <c r="FD539" s="15"/>
      <c r="FE539" s="15"/>
      <c r="FF539" s="15"/>
      <c r="FG539" s="15"/>
      <c r="FH539" s="15"/>
      <c r="FI539" s="15"/>
      <c r="FJ539" s="15"/>
    </row>
    <row r="540" spans="2:166" ht="15" customHeight="1" x14ac:dyDescent="0.25">
      <c r="B540" s="88"/>
      <c r="C540" s="88"/>
      <c r="D540" s="115"/>
      <c r="E540" s="115"/>
      <c r="F540" s="115"/>
      <c r="G540" s="115"/>
      <c r="H540" s="115"/>
      <c r="I540" s="523"/>
      <c r="J540" s="523"/>
      <c r="K540" s="115"/>
      <c r="L540" s="524"/>
      <c r="M540" s="524"/>
      <c r="N540" s="524"/>
      <c r="O540" s="524"/>
      <c r="P540" s="524"/>
      <c r="Q540" s="524"/>
      <c r="R540" s="524"/>
      <c r="S540" s="525"/>
      <c r="T540" s="526"/>
      <c r="U540" s="115"/>
      <c r="V540" s="526"/>
      <c r="W540" s="115"/>
      <c r="X540" s="115"/>
      <c r="Y540" s="115"/>
      <c r="Z540" s="527"/>
      <c r="AA540" s="527"/>
      <c r="AB540" s="15"/>
      <c r="AC540" s="88"/>
      <c r="AD540" s="115"/>
      <c r="AE540" s="115"/>
      <c r="AF540" s="115"/>
      <c r="AG540" s="115"/>
      <c r="AH540" s="115"/>
      <c r="AI540" s="115"/>
      <c r="AJ540" s="115"/>
      <c r="AK540" s="115"/>
      <c r="AL540" s="115"/>
      <c r="AM540" s="115"/>
      <c r="AN540" s="115"/>
      <c r="AO540" s="115"/>
      <c r="AP540" s="115"/>
      <c r="AQ540" s="115"/>
      <c r="AR540" s="115"/>
      <c r="AS540" s="115"/>
      <c r="AT540" s="115"/>
      <c r="AU540" s="115"/>
      <c r="AV540" s="115"/>
      <c r="AW540" s="115"/>
      <c r="AX540" s="115"/>
      <c r="AY540" s="115"/>
      <c r="AZ540" s="115"/>
      <c r="BA540" s="115"/>
      <c r="BB540" s="115"/>
      <c r="BC540" s="115"/>
      <c r="BD540" s="115"/>
      <c r="BE540" s="115"/>
      <c r="BF540" s="115"/>
      <c r="BG540" s="115"/>
      <c r="BH540" s="115"/>
      <c r="BI540" s="115"/>
      <c r="BJ540" s="115"/>
      <c r="BK540" s="115"/>
      <c r="BL540" s="115"/>
      <c r="BM540" s="115"/>
      <c r="BN540" s="115"/>
      <c r="BO540" s="115"/>
      <c r="BP540" s="115"/>
      <c r="BQ540" s="115"/>
      <c r="BR540" s="115"/>
      <c r="BS540" s="115"/>
      <c r="BT540" s="115"/>
      <c r="BU540" s="115"/>
      <c r="BV540" s="115"/>
      <c r="BW540" s="115"/>
      <c r="BX540" s="115"/>
      <c r="BY540" s="115"/>
      <c r="BZ540" s="115"/>
      <c r="CA540" s="115"/>
      <c r="CB540" s="115"/>
      <c r="CC540" s="115"/>
      <c r="CD540" s="115"/>
      <c r="CE540" s="115"/>
      <c r="CF540" s="115"/>
      <c r="CG540" s="115"/>
      <c r="CH540" s="115"/>
      <c r="CI540" s="115"/>
      <c r="CJ540" s="115"/>
      <c r="CK540" s="115"/>
      <c r="CL540" s="115"/>
      <c r="CM540" s="115"/>
      <c r="CN540" s="115"/>
      <c r="CO540" s="115"/>
      <c r="CP540" s="15"/>
      <c r="CQ540" s="15"/>
      <c r="CR540" s="15"/>
      <c r="CS540" s="15"/>
      <c r="CT540" s="88"/>
      <c r="CU540" s="88"/>
      <c r="CV540" s="88"/>
      <c r="CW540" s="15"/>
      <c r="CX540" s="15"/>
      <c r="CY540" s="88"/>
      <c r="CZ540" s="88"/>
      <c r="DA540" s="88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88"/>
      <c r="EQ540" s="88"/>
      <c r="ER540" s="88"/>
      <c r="ES540" s="88"/>
      <c r="ET540" s="88"/>
      <c r="EU540" s="88"/>
      <c r="EV540" s="88"/>
      <c r="EW540" s="88"/>
      <c r="EX540" s="88"/>
      <c r="EY540" s="88"/>
      <c r="EZ540" s="88"/>
      <c r="FA540" s="88"/>
      <c r="FB540" s="15"/>
      <c r="FC540" s="15"/>
      <c r="FD540" s="15"/>
      <c r="FE540" s="15"/>
      <c r="FF540" s="15"/>
      <c r="FG540" s="15"/>
      <c r="FH540" s="15"/>
      <c r="FI540" s="15"/>
      <c r="FJ540" s="15"/>
    </row>
    <row r="541" spans="2:166" ht="15" customHeight="1" x14ac:dyDescent="0.25">
      <c r="B541" s="88"/>
      <c r="C541" s="88"/>
      <c r="D541" s="115"/>
      <c r="E541" s="115"/>
      <c r="F541" s="115"/>
      <c r="G541" s="115"/>
      <c r="H541" s="115"/>
      <c r="I541" s="523"/>
      <c r="J541" s="523"/>
      <c r="K541" s="115"/>
      <c r="L541" s="524"/>
      <c r="M541" s="524"/>
      <c r="N541" s="524"/>
      <c r="O541" s="524"/>
      <c r="P541" s="524"/>
      <c r="Q541" s="524"/>
      <c r="R541" s="524"/>
      <c r="S541" s="525"/>
      <c r="T541" s="526"/>
      <c r="U541" s="115"/>
      <c r="V541" s="526"/>
      <c r="W541" s="115"/>
      <c r="X541" s="115"/>
      <c r="Y541" s="115"/>
      <c r="Z541" s="527"/>
      <c r="AA541" s="527"/>
      <c r="AB541" s="15"/>
      <c r="AC541" s="88"/>
      <c r="AD541" s="115"/>
      <c r="AE541" s="115"/>
      <c r="AF541" s="115"/>
      <c r="AG541" s="115"/>
      <c r="AH541" s="115"/>
      <c r="AI541" s="115"/>
      <c r="AJ541" s="115"/>
      <c r="AK541" s="115"/>
      <c r="AL541" s="115"/>
      <c r="AM541" s="115"/>
      <c r="AN541" s="115"/>
      <c r="AO541" s="115"/>
      <c r="AP541" s="115"/>
      <c r="AQ541" s="115"/>
      <c r="AR541" s="115"/>
      <c r="AS541" s="115"/>
      <c r="AT541" s="115"/>
      <c r="AU541" s="115"/>
      <c r="AV541" s="115"/>
      <c r="AW541" s="115"/>
      <c r="AX541" s="115"/>
      <c r="AY541" s="115"/>
      <c r="AZ541" s="115"/>
      <c r="BA541" s="115"/>
      <c r="BB541" s="115"/>
      <c r="BC541" s="115"/>
      <c r="BD541" s="115"/>
      <c r="BE541" s="115"/>
      <c r="BF541" s="115"/>
      <c r="BG541" s="115"/>
      <c r="BH541" s="115"/>
      <c r="BI541" s="115"/>
      <c r="BJ541" s="115"/>
      <c r="BK541" s="115"/>
      <c r="BL541" s="115"/>
      <c r="BM541" s="115"/>
      <c r="BN541" s="115"/>
      <c r="BO541" s="115"/>
      <c r="BP541" s="115"/>
      <c r="BQ541" s="115"/>
      <c r="BR541" s="115"/>
      <c r="BS541" s="115"/>
      <c r="BT541" s="115"/>
      <c r="BU541" s="115"/>
      <c r="BV541" s="115"/>
      <c r="BW541" s="115"/>
      <c r="BX541" s="115"/>
      <c r="BY541" s="115"/>
      <c r="BZ541" s="115"/>
      <c r="CA541" s="115"/>
      <c r="CB541" s="115"/>
      <c r="CC541" s="115"/>
      <c r="CD541" s="115"/>
      <c r="CE541" s="115"/>
      <c r="CF541" s="115"/>
      <c r="CG541" s="115"/>
      <c r="CH541" s="115"/>
      <c r="CI541" s="115"/>
      <c r="CJ541" s="115"/>
      <c r="CK541" s="115"/>
      <c r="CL541" s="115"/>
      <c r="CM541" s="115"/>
      <c r="CN541" s="115"/>
      <c r="CO541" s="115"/>
      <c r="CP541" s="15"/>
      <c r="CQ541" s="15"/>
      <c r="CR541" s="15"/>
      <c r="CS541" s="15"/>
      <c r="CT541" s="88"/>
      <c r="CU541" s="88"/>
      <c r="CV541" s="88"/>
      <c r="CW541" s="15"/>
      <c r="CX541" s="15"/>
      <c r="CY541" s="88"/>
      <c r="CZ541" s="88"/>
      <c r="DA541" s="88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88"/>
      <c r="EQ541" s="88"/>
      <c r="ER541" s="88"/>
      <c r="ES541" s="88"/>
      <c r="ET541" s="88"/>
      <c r="EU541" s="88"/>
      <c r="EV541" s="88"/>
      <c r="EW541" s="88"/>
      <c r="EX541" s="88"/>
      <c r="EY541" s="88"/>
      <c r="EZ541" s="88"/>
      <c r="FA541" s="88"/>
      <c r="FB541" s="15"/>
      <c r="FC541" s="15"/>
      <c r="FD541" s="15"/>
      <c r="FE541" s="15"/>
      <c r="FF541" s="15"/>
      <c r="FG541" s="15"/>
      <c r="FH541" s="15"/>
      <c r="FI541" s="15"/>
      <c r="FJ541" s="15"/>
    </row>
    <row r="542" spans="2:166" ht="15" customHeight="1" x14ac:dyDescent="0.25">
      <c r="B542" s="88"/>
      <c r="C542" s="88"/>
      <c r="D542" s="115"/>
      <c r="E542" s="115"/>
      <c r="F542" s="115"/>
      <c r="G542" s="115"/>
      <c r="H542" s="115"/>
      <c r="I542" s="523"/>
      <c r="J542" s="523"/>
      <c r="K542" s="115"/>
      <c r="L542" s="524"/>
      <c r="M542" s="524"/>
      <c r="N542" s="524"/>
      <c r="O542" s="524"/>
      <c r="P542" s="524"/>
      <c r="Q542" s="524"/>
      <c r="R542" s="524"/>
      <c r="S542" s="525"/>
      <c r="T542" s="526"/>
      <c r="U542" s="115"/>
      <c r="V542" s="526"/>
      <c r="W542" s="115"/>
      <c r="X542" s="115"/>
      <c r="Y542" s="115"/>
      <c r="Z542" s="527"/>
      <c r="AA542" s="527"/>
      <c r="AB542" s="15"/>
      <c r="AC542" s="88"/>
      <c r="AD542" s="115"/>
      <c r="AE542" s="115"/>
      <c r="AF542" s="115"/>
      <c r="AG542" s="115"/>
      <c r="AH542" s="115"/>
      <c r="AI542" s="115"/>
      <c r="AJ542" s="115"/>
      <c r="AK542" s="115"/>
      <c r="AL542" s="115"/>
      <c r="AM542" s="115"/>
      <c r="AN542" s="115"/>
      <c r="AO542" s="115"/>
      <c r="AP542" s="115"/>
      <c r="AQ542" s="115"/>
      <c r="AR542" s="115"/>
      <c r="AS542" s="115"/>
      <c r="AT542" s="115"/>
      <c r="AU542" s="115"/>
      <c r="AV542" s="115"/>
      <c r="AW542" s="115"/>
      <c r="AX542" s="115"/>
      <c r="AY542" s="115"/>
      <c r="AZ542" s="115"/>
      <c r="BA542" s="115"/>
      <c r="BB542" s="115"/>
      <c r="BC542" s="115"/>
      <c r="BD542" s="115"/>
      <c r="BE542" s="115"/>
      <c r="BF542" s="115"/>
      <c r="BG542" s="115"/>
      <c r="BH542" s="115"/>
      <c r="BI542" s="115"/>
      <c r="BJ542" s="115"/>
      <c r="BK542" s="115"/>
      <c r="BL542" s="115"/>
      <c r="BM542" s="115"/>
      <c r="BN542" s="115"/>
      <c r="BO542" s="115"/>
      <c r="BP542" s="115"/>
      <c r="BQ542" s="115"/>
      <c r="BR542" s="115"/>
      <c r="BS542" s="115"/>
      <c r="BT542" s="115"/>
      <c r="BU542" s="115"/>
      <c r="BV542" s="115"/>
      <c r="BW542" s="115"/>
      <c r="BX542" s="115"/>
      <c r="BY542" s="115"/>
      <c r="BZ542" s="115"/>
      <c r="CA542" s="115"/>
      <c r="CB542" s="115"/>
      <c r="CC542" s="115"/>
      <c r="CD542" s="115"/>
      <c r="CE542" s="115"/>
      <c r="CF542" s="115"/>
      <c r="CG542" s="115"/>
      <c r="CH542" s="115"/>
      <c r="CI542" s="115"/>
      <c r="CJ542" s="115"/>
      <c r="CK542" s="115"/>
      <c r="CL542" s="115"/>
      <c r="CM542" s="115"/>
      <c r="CN542" s="115"/>
      <c r="CO542" s="115"/>
      <c r="CP542" s="15"/>
      <c r="CQ542" s="15"/>
      <c r="CR542" s="15"/>
      <c r="CS542" s="15"/>
      <c r="CT542" s="88"/>
      <c r="CU542" s="88"/>
      <c r="CV542" s="88"/>
      <c r="CW542" s="15"/>
      <c r="CX542" s="15"/>
      <c r="CY542" s="88"/>
      <c r="CZ542" s="88"/>
      <c r="DA542" s="88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  <c r="DO542" s="15"/>
      <c r="DP542" s="15"/>
      <c r="DQ542" s="15"/>
      <c r="DR542" s="15"/>
      <c r="DS542" s="15"/>
      <c r="DT542" s="15"/>
      <c r="DU542" s="15"/>
      <c r="DV542" s="15"/>
      <c r="DW542" s="15"/>
      <c r="DX542" s="15"/>
      <c r="DY542" s="15"/>
      <c r="DZ542" s="15"/>
      <c r="EA542" s="15"/>
      <c r="EB542" s="15"/>
      <c r="EC542" s="15"/>
      <c r="ED542" s="15"/>
      <c r="EE542" s="15"/>
      <c r="EF542" s="15"/>
      <c r="EG542" s="15"/>
      <c r="EH542" s="15"/>
      <c r="EI542" s="15"/>
      <c r="EJ542" s="15"/>
      <c r="EK542" s="15"/>
      <c r="EL542" s="15"/>
      <c r="EM542" s="15"/>
      <c r="EN542" s="15"/>
      <c r="EO542" s="15"/>
      <c r="EP542" s="88"/>
      <c r="EQ542" s="88"/>
      <c r="ER542" s="88"/>
      <c r="ES542" s="88"/>
      <c r="ET542" s="88"/>
      <c r="EU542" s="88"/>
      <c r="EV542" s="88"/>
      <c r="EW542" s="88"/>
      <c r="EX542" s="88"/>
      <c r="EY542" s="88"/>
      <c r="EZ542" s="88"/>
      <c r="FA542" s="88"/>
      <c r="FB542" s="15"/>
      <c r="FC542" s="15"/>
      <c r="FD542" s="15"/>
      <c r="FE542" s="15"/>
      <c r="FF542" s="15"/>
      <c r="FG542" s="15"/>
      <c r="FH542" s="15"/>
      <c r="FI542" s="15"/>
      <c r="FJ542" s="15"/>
    </row>
    <row r="543" spans="2:166" ht="15" customHeight="1" x14ac:dyDescent="0.25">
      <c r="B543" s="88"/>
      <c r="C543" s="88"/>
      <c r="D543" s="115"/>
      <c r="E543" s="115"/>
      <c r="F543" s="115"/>
      <c r="G543" s="115"/>
      <c r="H543" s="115"/>
      <c r="I543" s="523"/>
      <c r="J543" s="523"/>
      <c r="K543" s="115"/>
      <c r="L543" s="524"/>
      <c r="M543" s="524"/>
      <c r="N543" s="524"/>
      <c r="O543" s="524"/>
      <c r="P543" s="524"/>
      <c r="Q543" s="524"/>
      <c r="R543" s="524"/>
      <c r="S543" s="525"/>
      <c r="T543" s="526"/>
      <c r="U543" s="115"/>
      <c r="V543" s="526"/>
      <c r="W543" s="115"/>
      <c r="X543" s="115"/>
      <c r="Y543" s="115"/>
      <c r="Z543" s="527"/>
      <c r="AA543" s="527"/>
      <c r="AB543" s="15"/>
      <c r="AC543" s="88"/>
      <c r="AD543" s="115"/>
      <c r="AE543" s="115"/>
      <c r="AF543" s="115"/>
      <c r="AG543" s="115"/>
      <c r="AH543" s="115"/>
      <c r="AI543" s="115"/>
      <c r="AJ543" s="115"/>
      <c r="AK543" s="115"/>
      <c r="AL543" s="115"/>
      <c r="AM543" s="115"/>
      <c r="AN543" s="115"/>
      <c r="AO543" s="115"/>
      <c r="AP543" s="115"/>
      <c r="AQ543" s="115"/>
      <c r="AR543" s="115"/>
      <c r="AS543" s="115"/>
      <c r="AT543" s="115"/>
      <c r="AU543" s="115"/>
      <c r="AV543" s="115"/>
      <c r="AW543" s="115"/>
      <c r="AX543" s="115"/>
      <c r="AY543" s="115"/>
      <c r="AZ543" s="115"/>
      <c r="BA543" s="115"/>
      <c r="BB543" s="115"/>
      <c r="BC543" s="115"/>
      <c r="BD543" s="115"/>
      <c r="BE543" s="115"/>
      <c r="BF543" s="115"/>
      <c r="BG543" s="115"/>
      <c r="BH543" s="115"/>
      <c r="BI543" s="115"/>
      <c r="BJ543" s="115"/>
      <c r="BK543" s="115"/>
      <c r="BL543" s="115"/>
      <c r="BM543" s="115"/>
      <c r="BN543" s="115"/>
      <c r="BO543" s="115"/>
      <c r="BP543" s="115"/>
      <c r="BQ543" s="115"/>
      <c r="BR543" s="115"/>
      <c r="BS543" s="115"/>
      <c r="BT543" s="115"/>
      <c r="BU543" s="115"/>
      <c r="BV543" s="115"/>
      <c r="BW543" s="115"/>
      <c r="BX543" s="115"/>
      <c r="BY543" s="115"/>
      <c r="BZ543" s="115"/>
      <c r="CA543" s="115"/>
      <c r="CB543" s="115"/>
      <c r="CC543" s="115"/>
      <c r="CD543" s="115"/>
      <c r="CE543" s="115"/>
      <c r="CF543" s="115"/>
      <c r="CG543" s="115"/>
      <c r="CH543" s="115"/>
      <c r="CI543" s="115"/>
      <c r="CJ543" s="115"/>
      <c r="CK543" s="115"/>
      <c r="CL543" s="115"/>
      <c r="CM543" s="115"/>
      <c r="CN543" s="115"/>
      <c r="CO543" s="115"/>
      <c r="CP543" s="15"/>
      <c r="CQ543" s="15"/>
      <c r="CR543" s="15"/>
      <c r="CS543" s="15"/>
      <c r="CT543" s="88"/>
      <c r="CU543" s="88"/>
      <c r="CV543" s="88"/>
      <c r="CW543" s="15"/>
      <c r="CX543" s="15"/>
      <c r="CY543" s="88"/>
      <c r="CZ543" s="88"/>
      <c r="DA543" s="88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  <c r="DV543" s="15"/>
      <c r="DW543" s="15"/>
      <c r="DX543" s="15"/>
      <c r="DY543" s="15"/>
      <c r="DZ543" s="15"/>
      <c r="EA543" s="15"/>
      <c r="EB543" s="15"/>
      <c r="EC543" s="15"/>
      <c r="ED543" s="15"/>
      <c r="EE543" s="15"/>
      <c r="EF543" s="15"/>
      <c r="EG543" s="15"/>
      <c r="EH543" s="15"/>
      <c r="EI543" s="15"/>
      <c r="EJ543" s="15"/>
      <c r="EK543" s="15"/>
      <c r="EL543" s="15"/>
      <c r="EM543" s="15"/>
      <c r="EN543" s="15"/>
      <c r="EO543" s="15"/>
      <c r="EP543" s="88"/>
      <c r="EQ543" s="88"/>
      <c r="ER543" s="88"/>
      <c r="ES543" s="88"/>
      <c r="ET543" s="88"/>
      <c r="EU543" s="88"/>
      <c r="EV543" s="88"/>
      <c r="EW543" s="88"/>
      <c r="EX543" s="88"/>
      <c r="EY543" s="88"/>
      <c r="EZ543" s="88"/>
      <c r="FA543" s="88"/>
      <c r="FB543" s="15"/>
      <c r="FC543" s="15"/>
      <c r="FD543" s="15"/>
      <c r="FE543" s="15"/>
      <c r="FF543" s="15"/>
      <c r="FG543" s="15"/>
      <c r="FH543" s="15"/>
      <c r="FI543" s="15"/>
      <c r="FJ543" s="15"/>
    </row>
    <row r="544" spans="2:166" ht="15" customHeight="1" x14ac:dyDescent="0.25">
      <c r="B544" s="88"/>
      <c r="C544" s="88"/>
      <c r="D544" s="115"/>
      <c r="E544" s="115"/>
      <c r="F544" s="115"/>
      <c r="G544" s="115"/>
      <c r="H544" s="115"/>
      <c r="I544" s="523"/>
      <c r="J544" s="523"/>
      <c r="K544" s="115"/>
      <c r="L544" s="524"/>
      <c r="M544" s="524"/>
      <c r="N544" s="524"/>
      <c r="O544" s="524"/>
      <c r="P544" s="524"/>
      <c r="Q544" s="524"/>
      <c r="R544" s="524"/>
      <c r="S544" s="525"/>
      <c r="T544" s="526"/>
      <c r="U544" s="115"/>
      <c r="V544" s="526"/>
      <c r="W544" s="115"/>
      <c r="X544" s="115"/>
      <c r="Y544" s="115"/>
      <c r="Z544" s="527"/>
      <c r="AA544" s="527"/>
      <c r="AB544" s="15"/>
      <c r="AC544" s="88"/>
      <c r="AD544" s="115"/>
      <c r="AE544" s="115"/>
      <c r="AF544" s="115"/>
      <c r="AG544" s="115"/>
      <c r="AH544" s="115"/>
      <c r="AI544" s="115"/>
      <c r="AJ544" s="115"/>
      <c r="AK544" s="115"/>
      <c r="AL544" s="115"/>
      <c r="AM544" s="115"/>
      <c r="AN544" s="115"/>
      <c r="AO544" s="115"/>
      <c r="AP544" s="115"/>
      <c r="AQ544" s="115"/>
      <c r="AR544" s="115"/>
      <c r="AS544" s="115"/>
      <c r="AT544" s="115"/>
      <c r="AU544" s="115"/>
      <c r="AV544" s="115"/>
      <c r="AW544" s="115"/>
      <c r="AX544" s="115"/>
      <c r="AY544" s="115"/>
      <c r="AZ544" s="115"/>
      <c r="BA544" s="115"/>
      <c r="BB544" s="115"/>
      <c r="BC544" s="115"/>
      <c r="BD544" s="115"/>
      <c r="BE544" s="115"/>
      <c r="BF544" s="115"/>
      <c r="BG544" s="115"/>
      <c r="BH544" s="115"/>
      <c r="BI544" s="115"/>
      <c r="BJ544" s="115"/>
      <c r="BK544" s="115"/>
      <c r="BL544" s="115"/>
      <c r="BM544" s="115"/>
      <c r="BN544" s="115"/>
      <c r="BO544" s="115"/>
      <c r="BP544" s="115"/>
      <c r="BQ544" s="115"/>
      <c r="BR544" s="115"/>
      <c r="BS544" s="115"/>
      <c r="BT544" s="115"/>
      <c r="BU544" s="115"/>
      <c r="BV544" s="115"/>
      <c r="BW544" s="115"/>
      <c r="BX544" s="115"/>
      <c r="BY544" s="115"/>
      <c r="BZ544" s="115"/>
      <c r="CA544" s="115"/>
      <c r="CB544" s="115"/>
      <c r="CC544" s="115"/>
      <c r="CD544" s="115"/>
      <c r="CE544" s="115"/>
      <c r="CF544" s="115"/>
      <c r="CG544" s="115"/>
      <c r="CH544" s="115"/>
      <c r="CI544" s="115"/>
      <c r="CJ544" s="115"/>
      <c r="CK544" s="115"/>
      <c r="CL544" s="115"/>
      <c r="CM544" s="115"/>
      <c r="CN544" s="115"/>
      <c r="CO544" s="115"/>
      <c r="CP544" s="15"/>
      <c r="CQ544" s="15"/>
      <c r="CR544" s="15"/>
      <c r="CS544" s="15"/>
      <c r="CT544" s="88"/>
      <c r="CU544" s="88"/>
      <c r="CV544" s="88"/>
      <c r="CW544" s="15"/>
      <c r="CX544" s="15"/>
      <c r="CY544" s="88"/>
      <c r="CZ544" s="88"/>
      <c r="DA544" s="88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88"/>
      <c r="EQ544" s="88"/>
      <c r="ER544" s="88"/>
      <c r="ES544" s="88"/>
      <c r="ET544" s="88"/>
      <c r="EU544" s="88"/>
      <c r="EV544" s="88"/>
      <c r="EW544" s="88"/>
      <c r="EX544" s="88"/>
      <c r="EY544" s="88"/>
      <c r="EZ544" s="88"/>
      <c r="FA544" s="88"/>
      <c r="FB544" s="15"/>
      <c r="FC544" s="15"/>
      <c r="FD544" s="15"/>
      <c r="FE544" s="15"/>
      <c r="FF544" s="15"/>
      <c r="FG544" s="15"/>
      <c r="FH544" s="15"/>
      <c r="FI544" s="15"/>
      <c r="FJ544" s="15"/>
    </row>
    <row r="545" spans="2:166" ht="15" customHeight="1" x14ac:dyDescent="0.25">
      <c r="B545" s="88"/>
      <c r="C545" s="88"/>
      <c r="D545" s="115"/>
      <c r="E545" s="115"/>
      <c r="F545" s="115"/>
      <c r="G545" s="115"/>
      <c r="H545" s="115"/>
      <c r="I545" s="523"/>
      <c r="J545" s="523"/>
      <c r="K545" s="115"/>
      <c r="L545" s="524"/>
      <c r="M545" s="524"/>
      <c r="N545" s="524"/>
      <c r="O545" s="524"/>
      <c r="P545" s="524"/>
      <c r="Q545" s="524"/>
      <c r="R545" s="524"/>
      <c r="S545" s="525"/>
      <c r="T545" s="526"/>
      <c r="U545" s="115"/>
      <c r="V545" s="526"/>
      <c r="W545" s="115"/>
      <c r="X545" s="115"/>
      <c r="Y545" s="115"/>
      <c r="Z545" s="527"/>
      <c r="AA545" s="527"/>
      <c r="AB545" s="15"/>
      <c r="AC545" s="88"/>
      <c r="AD545" s="115"/>
      <c r="AE545" s="115"/>
      <c r="AF545" s="115"/>
      <c r="AG545" s="115"/>
      <c r="AH545" s="115"/>
      <c r="AI545" s="115"/>
      <c r="AJ545" s="115"/>
      <c r="AK545" s="115"/>
      <c r="AL545" s="115"/>
      <c r="AM545" s="115"/>
      <c r="AN545" s="115"/>
      <c r="AO545" s="115"/>
      <c r="AP545" s="115"/>
      <c r="AQ545" s="115"/>
      <c r="AR545" s="115"/>
      <c r="AS545" s="115"/>
      <c r="AT545" s="115"/>
      <c r="AU545" s="115"/>
      <c r="AV545" s="115"/>
      <c r="AW545" s="115"/>
      <c r="AX545" s="115"/>
      <c r="AY545" s="115"/>
      <c r="AZ545" s="115"/>
      <c r="BA545" s="115"/>
      <c r="BB545" s="115"/>
      <c r="BC545" s="115"/>
      <c r="BD545" s="115"/>
      <c r="BE545" s="115"/>
      <c r="BF545" s="115"/>
      <c r="BG545" s="115"/>
      <c r="BH545" s="115"/>
      <c r="BI545" s="115"/>
      <c r="BJ545" s="115"/>
      <c r="BK545" s="115"/>
      <c r="BL545" s="115"/>
      <c r="BM545" s="115"/>
      <c r="BN545" s="115"/>
      <c r="BO545" s="115"/>
      <c r="BP545" s="115"/>
      <c r="BQ545" s="115"/>
      <c r="BR545" s="115"/>
      <c r="BS545" s="115"/>
      <c r="BT545" s="115"/>
      <c r="BU545" s="115"/>
      <c r="BV545" s="115"/>
      <c r="BW545" s="115"/>
      <c r="BX545" s="115"/>
      <c r="BY545" s="115"/>
      <c r="BZ545" s="115"/>
      <c r="CA545" s="115"/>
      <c r="CB545" s="115"/>
      <c r="CC545" s="115"/>
      <c r="CD545" s="115"/>
      <c r="CE545" s="115"/>
      <c r="CF545" s="115"/>
      <c r="CG545" s="115"/>
      <c r="CH545" s="115"/>
      <c r="CI545" s="115"/>
      <c r="CJ545" s="115"/>
      <c r="CK545" s="115"/>
      <c r="CL545" s="115"/>
      <c r="CM545" s="115"/>
      <c r="CN545" s="115"/>
      <c r="CO545" s="115"/>
      <c r="CP545" s="15"/>
      <c r="CQ545" s="15"/>
      <c r="CR545" s="15"/>
      <c r="CS545" s="15"/>
      <c r="CT545" s="88"/>
      <c r="CU545" s="88"/>
      <c r="CV545" s="88"/>
      <c r="CW545" s="15"/>
      <c r="CX545" s="15"/>
      <c r="CY545" s="88"/>
      <c r="CZ545" s="88"/>
      <c r="DA545" s="88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88"/>
      <c r="EQ545" s="88"/>
      <c r="ER545" s="88"/>
      <c r="ES545" s="88"/>
      <c r="ET545" s="88"/>
      <c r="EU545" s="88"/>
      <c r="EV545" s="88"/>
      <c r="EW545" s="88"/>
      <c r="EX545" s="88"/>
      <c r="EY545" s="88"/>
      <c r="EZ545" s="88"/>
      <c r="FA545" s="88"/>
      <c r="FB545" s="15"/>
      <c r="FC545" s="15"/>
      <c r="FD545" s="15"/>
      <c r="FE545" s="15"/>
      <c r="FF545" s="15"/>
      <c r="FG545" s="15"/>
      <c r="FH545" s="15"/>
      <c r="FI545" s="15"/>
      <c r="FJ545" s="15"/>
    </row>
    <row r="546" spans="2:166" ht="15" customHeight="1" x14ac:dyDescent="0.25">
      <c r="B546" s="88"/>
      <c r="C546" s="88"/>
      <c r="D546" s="115"/>
      <c r="E546" s="115"/>
      <c r="F546" s="115"/>
      <c r="G546" s="115"/>
      <c r="H546" s="115"/>
      <c r="I546" s="523"/>
      <c r="J546" s="523"/>
      <c r="K546" s="115"/>
      <c r="L546" s="524"/>
      <c r="M546" s="524"/>
      <c r="N546" s="524"/>
      <c r="O546" s="524"/>
      <c r="P546" s="524"/>
      <c r="Q546" s="524"/>
      <c r="R546" s="524"/>
      <c r="S546" s="525"/>
      <c r="T546" s="526"/>
      <c r="U546" s="115"/>
      <c r="V546" s="526"/>
      <c r="W546" s="115"/>
      <c r="X546" s="115"/>
      <c r="Y546" s="115"/>
      <c r="Z546" s="527"/>
      <c r="AA546" s="527"/>
      <c r="AB546" s="15"/>
      <c r="AC546" s="88"/>
      <c r="AD546" s="115"/>
      <c r="AE546" s="115"/>
      <c r="AF546" s="115"/>
      <c r="AG546" s="115"/>
      <c r="AH546" s="115"/>
      <c r="AI546" s="115"/>
      <c r="AJ546" s="115"/>
      <c r="AK546" s="115"/>
      <c r="AL546" s="115"/>
      <c r="AM546" s="115"/>
      <c r="AN546" s="115"/>
      <c r="AO546" s="115"/>
      <c r="AP546" s="115"/>
      <c r="AQ546" s="115"/>
      <c r="AR546" s="115"/>
      <c r="AS546" s="115"/>
      <c r="AT546" s="115"/>
      <c r="AU546" s="115"/>
      <c r="AV546" s="115"/>
      <c r="AW546" s="115"/>
      <c r="AX546" s="115"/>
      <c r="AY546" s="115"/>
      <c r="AZ546" s="115"/>
      <c r="BA546" s="115"/>
      <c r="BB546" s="115"/>
      <c r="BC546" s="115"/>
      <c r="BD546" s="115"/>
      <c r="BE546" s="115"/>
      <c r="BF546" s="115"/>
      <c r="BG546" s="115"/>
      <c r="BH546" s="115"/>
      <c r="BI546" s="115"/>
      <c r="BJ546" s="115"/>
      <c r="BK546" s="115"/>
      <c r="BL546" s="115"/>
      <c r="BM546" s="115"/>
      <c r="BN546" s="115"/>
      <c r="BO546" s="115"/>
      <c r="BP546" s="115"/>
      <c r="BQ546" s="115"/>
      <c r="BR546" s="115"/>
      <c r="BS546" s="115"/>
      <c r="BT546" s="115"/>
      <c r="BU546" s="115"/>
      <c r="BV546" s="115"/>
      <c r="BW546" s="115"/>
      <c r="BX546" s="115"/>
      <c r="BY546" s="115"/>
      <c r="BZ546" s="115"/>
      <c r="CA546" s="115"/>
      <c r="CB546" s="115"/>
      <c r="CC546" s="115"/>
      <c r="CD546" s="115"/>
      <c r="CE546" s="115"/>
      <c r="CF546" s="115"/>
      <c r="CG546" s="115"/>
      <c r="CH546" s="115"/>
      <c r="CI546" s="115"/>
      <c r="CJ546" s="115"/>
      <c r="CK546" s="115"/>
      <c r="CL546" s="115"/>
      <c r="CM546" s="115"/>
      <c r="CN546" s="115"/>
      <c r="CO546" s="115"/>
      <c r="CP546" s="15"/>
      <c r="CQ546" s="15"/>
      <c r="CR546" s="15"/>
      <c r="CS546" s="15"/>
      <c r="CT546" s="88"/>
      <c r="CU546" s="88"/>
      <c r="CV546" s="88"/>
      <c r="CW546" s="15"/>
      <c r="CX546" s="15"/>
      <c r="CY546" s="88"/>
      <c r="CZ546" s="88"/>
      <c r="DA546" s="88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88"/>
      <c r="EQ546" s="88"/>
      <c r="ER546" s="88"/>
      <c r="ES546" s="88"/>
      <c r="ET546" s="88"/>
      <c r="EU546" s="88"/>
      <c r="EV546" s="88"/>
      <c r="EW546" s="88"/>
      <c r="EX546" s="88"/>
      <c r="EY546" s="88"/>
      <c r="EZ546" s="88"/>
      <c r="FA546" s="88"/>
      <c r="FB546" s="15"/>
      <c r="FC546" s="15"/>
      <c r="FD546" s="15"/>
      <c r="FE546" s="15"/>
      <c r="FF546" s="15"/>
      <c r="FG546" s="15"/>
      <c r="FH546" s="15"/>
      <c r="FI546" s="15"/>
      <c r="FJ546" s="15"/>
    </row>
    <row r="547" spans="2:166" ht="15" customHeight="1" x14ac:dyDescent="0.25">
      <c r="B547" s="88"/>
      <c r="C547" s="88"/>
      <c r="D547" s="115"/>
      <c r="E547" s="115"/>
      <c r="F547" s="115"/>
      <c r="G547" s="115"/>
      <c r="H547" s="115"/>
      <c r="I547" s="523"/>
      <c r="J547" s="523"/>
      <c r="K547" s="115"/>
      <c r="L547" s="524"/>
      <c r="M547" s="524"/>
      <c r="N547" s="524"/>
      <c r="O547" s="524"/>
      <c r="P547" s="524"/>
      <c r="Q547" s="524"/>
      <c r="R547" s="524"/>
      <c r="S547" s="525"/>
      <c r="T547" s="526"/>
      <c r="U547" s="115"/>
      <c r="V547" s="526"/>
      <c r="W547" s="115"/>
      <c r="X547" s="115"/>
      <c r="Y547" s="115"/>
      <c r="Z547" s="527"/>
      <c r="AA547" s="527"/>
      <c r="AB547" s="15"/>
      <c r="AC547" s="88"/>
      <c r="AD547" s="115"/>
      <c r="AE547" s="115"/>
      <c r="AF547" s="115"/>
      <c r="AG547" s="115"/>
      <c r="AH547" s="115"/>
      <c r="AI547" s="115"/>
      <c r="AJ547" s="115"/>
      <c r="AK547" s="115"/>
      <c r="AL547" s="115"/>
      <c r="AM547" s="115"/>
      <c r="AN547" s="115"/>
      <c r="AO547" s="115"/>
      <c r="AP547" s="115"/>
      <c r="AQ547" s="115"/>
      <c r="AR547" s="115"/>
      <c r="AS547" s="115"/>
      <c r="AT547" s="115"/>
      <c r="AU547" s="115"/>
      <c r="AV547" s="115"/>
      <c r="AW547" s="115"/>
      <c r="AX547" s="115"/>
      <c r="AY547" s="115"/>
      <c r="AZ547" s="115"/>
      <c r="BA547" s="115"/>
      <c r="BB547" s="115"/>
      <c r="BC547" s="115"/>
      <c r="BD547" s="115"/>
      <c r="BE547" s="115"/>
      <c r="BF547" s="115"/>
      <c r="BG547" s="115"/>
      <c r="BH547" s="115"/>
      <c r="BI547" s="115"/>
      <c r="BJ547" s="115"/>
      <c r="BK547" s="115"/>
      <c r="BL547" s="115"/>
      <c r="BM547" s="115"/>
      <c r="BN547" s="115"/>
      <c r="BO547" s="115"/>
      <c r="BP547" s="115"/>
      <c r="BQ547" s="115"/>
      <c r="BR547" s="115"/>
      <c r="BS547" s="115"/>
      <c r="BT547" s="115"/>
      <c r="BU547" s="115"/>
      <c r="BV547" s="115"/>
      <c r="BW547" s="115"/>
      <c r="BX547" s="115"/>
      <c r="BY547" s="115"/>
      <c r="BZ547" s="115"/>
      <c r="CA547" s="115"/>
      <c r="CB547" s="115"/>
      <c r="CC547" s="115"/>
      <c r="CD547" s="115"/>
      <c r="CE547" s="115"/>
      <c r="CF547" s="115"/>
      <c r="CG547" s="115"/>
      <c r="CH547" s="115"/>
      <c r="CI547" s="115"/>
      <c r="CJ547" s="115"/>
      <c r="CK547" s="115"/>
      <c r="CL547" s="115"/>
      <c r="CM547" s="115"/>
      <c r="CN547" s="115"/>
      <c r="CO547" s="115"/>
      <c r="CP547" s="15"/>
      <c r="CQ547" s="15"/>
      <c r="CR547" s="15"/>
      <c r="CS547" s="15"/>
      <c r="CT547" s="88"/>
      <c r="CU547" s="88"/>
      <c r="CV547" s="88"/>
      <c r="CW547" s="15"/>
      <c r="CX547" s="15"/>
      <c r="CY547" s="88"/>
      <c r="CZ547" s="88"/>
      <c r="DA547" s="88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15"/>
      <c r="DP547" s="15"/>
      <c r="DQ547" s="15"/>
      <c r="DR547" s="15"/>
      <c r="DS547" s="15"/>
      <c r="DT547" s="15"/>
      <c r="DU547" s="15"/>
      <c r="DV547" s="15"/>
      <c r="DW547" s="15"/>
      <c r="DX547" s="15"/>
      <c r="DY547" s="15"/>
      <c r="DZ547" s="15"/>
      <c r="EA547" s="15"/>
      <c r="EB547" s="15"/>
      <c r="EC547" s="15"/>
      <c r="ED547" s="15"/>
      <c r="EE547" s="15"/>
      <c r="EF547" s="15"/>
      <c r="EG547" s="15"/>
      <c r="EH547" s="15"/>
      <c r="EI547" s="15"/>
      <c r="EJ547" s="15"/>
      <c r="EK547" s="15"/>
      <c r="EL547" s="15"/>
      <c r="EM547" s="15"/>
      <c r="EN547" s="15"/>
      <c r="EO547" s="15"/>
      <c r="EP547" s="88"/>
      <c r="EQ547" s="88"/>
      <c r="ER547" s="88"/>
      <c r="ES547" s="88"/>
      <c r="ET547" s="88"/>
      <c r="EU547" s="88"/>
      <c r="EV547" s="88"/>
      <c r="EW547" s="88"/>
      <c r="EX547" s="88"/>
      <c r="EY547" s="88"/>
      <c r="EZ547" s="88"/>
      <c r="FA547" s="88"/>
      <c r="FB547" s="15"/>
      <c r="FC547" s="15"/>
      <c r="FD547" s="15"/>
      <c r="FE547" s="15"/>
      <c r="FF547" s="15"/>
      <c r="FG547" s="15"/>
      <c r="FH547" s="15"/>
      <c r="FI547" s="15"/>
      <c r="FJ547" s="15"/>
    </row>
    <row r="548" spans="2:166" ht="15" customHeight="1" x14ac:dyDescent="0.25">
      <c r="B548" s="88"/>
      <c r="C548" s="88"/>
      <c r="D548" s="115"/>
      <c r="E548" s="115"/>
      <c r="F548" s="115"/>
      <c r="G548" s="115"/>
      <c r="H548" s="115"/>
      <c r="I548" s="523"/>
      <c r="J548" s="523"/>
      <c r="K548" s="115"/>
      <c r="L548" s="524"/>
      <c r="M548" s="524"/>
      <c r="N548" s="524"/>
      <c r="O548" s="524"/>
      <c r="P548" s="524"/>
      <c r="Q548" s="524"/>
      <c r="R548" s="524"/>
      <c r="S548" s="525"/>
      <c r="T548" s="526"/>
      <c r="U548" s="115"/>
      <c r="V548" s="526"/>
      <c r="W548" s="115"/>
      <c r="X548" s="115"/>
      <c r="Y548" s="115"/>
      <c r="Z548" s="527"/>
      <c r="AA548" s="527"/>
      <c r="AB548" s="15"/>
      <c r="AC548" s="88"/>
      <c r="AD548" s="115"/>
      <c r="AE548" s="115"/>
      <c r="AF548" s="115"/>
      <c r="AG548" s="115"/>
      <c r="AH548" s="115"/>
      <c r="AI548" s="115"/>
      <c r="AJ548" s="115"/>
      <c r="AK548" s="115"/>
      <c r="AL548" s="115"/>
      <c r="AM548" s="115"/>
      <c r="AN548" s="115"/>
      <c r="AO548" s="115"/>
      <c r="AP548" s="115"/>
      <c r="AQ548" s="115"/>
      <c r="AR548" s="115"/>
      <c r="AS548" s="115"/>
      <c r="AT548" s="115"/>
      <c r="AU548" s="115"/>
      <c r="AV548" s="115"/>
      <c r="AW548" s="115"/>
      <c r="AX548" s="115"/>
      <c r="AY548" s="115"/>
      <c r="AZ548" s="115"/>
      <c r="BA548" s="115"/>
      <c r="BB548" s="115"/>
      <c r="BC548" s="115"/>
      <c r="BD548" s="115"/>
      <c r="BE548" s="115"/>
      <c r="BF548" s="115"/>
      <c r="BG548" s="115"/>
      <c r="BH548" s="115"/>
      <c r="BI548" s="115"/>
      <c r="BJ548" s="115"/>
      <c r="BK548" s="115"/>
      <c r="BL548" s="115"/>
      <c r="BM548" s="115"/>
      <c r="BN548" s="115"/>
      <c r="BO548" s="115"/>
      <c r="BP548" s="115"/>
      <c r="BQ548" s="115"/>
      <c r="BR548" s="115"/>
      <c r="BS548" s="115"/>
      <c r="BT548" s="115"/>
      <c r="BU548" s="115"/>
      <c r="BV548" s="115"/>
      <c r="BW548" s="115"/>
      <c r="BX548" s="115"/>
      <c r="BY548" s="115"/>
      <c r="BZ548" s="115"/>
      <c r="CA548" s="115"/>
      <c r="CB548" s="115"/>
      <c r="CC548" s="115"/>
      <c r="CD548" s="115"/>
      <c r="CE548" s="115"/>
      <c r="CF548" s="115"/>
      <c r="CG548" s="115"/>
      <c r="CH548" s="115"/>
      <c r="CI548" s="115"/>
      <c r="CJ548" s="115"/>
      <c r="CK548" s="115"/>
      <c r="CL548" s="115"/>
      <c r="CM548" s="115"/>
      <c r="CN548" s="115"/>
      <c r="CO548" s="115"/>
      <c r="CP548" s="15"/>
      <c r="CQ548" s="15"/>
      <c r="CR548" s="15"/>
      <c r="CS548" s="15"/>
      <c r="CT548" s="88"/>
      <c r="CU548" s="88"/>
      <c r="CV548" s="88"/>
      <c r="CW548" s="15"/>
      <c r="CX548" s="15"/>
      <c r="CY548" s="88"/>
      <c r="CZ548" s="88"/>
      <c r="DA548" s="88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15"/>
      <c r="DP548" s="15"/>
      <c r="DQ548" s="15"/>
      <c r="DR548" s="15"/>
      <c r="DS548" s="15"/>
      <c r="DT548" s="15"/>
      <c r="DU548" s="15"/>
      <c r="DV548" s="15"/>
      <c r="DW548" s="15"/>
      <c r="DX548" s="15"/>
      <c r="DY548" s="15"/>
      <c r="DZ548" s="15"/>
      <c r="EA548" s="15"/>
      <c r="EB548" s="15"/>
      <c r="EC548" s="15"/>
      <c r="ED548" s="15"/>
      <c r="EE548" s="15"/>
      <c r="EF548" s="15"/>
      <c r="EG548" s="15"/>
      <c r="EH548" s="15"/>
      <c r="EI548" s="15"/>
      <c r="EJ548" s="15"/>
      <c r="EK548" s="15"/>
      <c r="EL548" s="15"/>
      <c r="EM548" s="15"/>
      <c r="EN548" s="15"/>
      <c r="EO548" s="15"/>
      <c r="EP548" s="88"/>
      <c r="EQ548" s="88"/>
      <c r="ER548" s="88"/>
      <c r="ES548" s="88"/>
      <c r="ET548" s="88"/>
      <c r="EU548" s="88"/>
      <c r="EV548" s="88"/>
      <c r="EW548" s="88"/>
      <c r="EX548" s="88"/>
      <c r="EY548" s="88"/>
      <c r="EZ548" s="88"/>
      <c r="FA548" s="88"/>
      <c r="FB548" s="15"/>
      <c r="FC548" s="15"/>
      <c r="FD548" s="15"/>
      <c r="FE548" s="15"/>
      <c r="FF548" s="15"/>
      <c r="FG548" s="15"/>
      <c r="FH548" s="15"/>
      <c r="FI548" s="15"/>
      <c r="FJ548" s="15"/>
    </row>
    <row r="549" spans="2:166" ht="15" customHeight="1" x14ac:dyDescent="0.25">
      <c r="B549" s="88"/>
      <c r="C549" s="88"/>
      <c r="D549" s="115"/>
      <c r="E549" s="115"/>
      <c r="F549" s="115"/>
      <c r="G549" s="115"/>
      <c r="H549" s="115"/>
      <c r="I549" s="523"/>
      <c r="J549" s="523"/>
      <c r="K549" s="115"/>
      <c r="L549" s="524"/>
      <c r="M549" s="524"/>
      <c r="N549" s="524"/>
      <c r="O549" s="524"/>
      <c r="P549" s="524"/>
      <c r="Q549" s="524"/>
      <c r="R549" s="524"/>
      <c r="S549" s="525"/>
      <c r="T549" s="526"/>
      <c r="U549" s="115"/>
      <c r="V549" s="526"/>
      <c r="W549" s="115"/>
      <c r="X549" s="115"/>
      <c r="Y549" s="115"/>
      <c r="Z549" s="527"/>
      <c r="AA549" s="527"/>
      <c r="AB549" s="15"/>
      <c r="AC549" s="88"/>
      <c r="AD549" s="115"/>
      <c r="AE549" s="115"/>
      <c r="AF549" s="115"/>
      <c r="AG549" s="115"/>
      <c r="AH549" s="115"/>
      <c r="AI549" s="115"/>
      <c r="AJ549" s="115"/>
      <c r="AK549" s="115"/>
      <c r="AL549" s="115"/>
      <c r="AM549" s="115"/>
      <c r="AN549" s="115"/>
      <c r="AO549" s="115"/>
      <c r="AP549" s="115"/>
      <c r="AQ549" s="115"/>
      <c r="AR549" s="115"/>
      <c r="AS549" s="115"/>
      <c r="AT549" s="115"/>
      <c r="AU549" s="115"/>
      <c r="AV549" s="115"/>
      <c r="AW549" s="115"/>
      <c r="AX549" s="115"/>
      <c r="AY549" s="115"/>
      <c r="AZ549" s="115"/>
      <c r="BA549" s="115"/>
      <c r="BB549" s="115"/>
      <c r="BC549" s="115"/>
      <c r="BD549" s="115"/>
      <c r="BE549" s="115"/>
      <c r="BF549" s="115"/>
      <c r="BG549" s="115"/>
      <c r="BH549" s="115"/>
      <c r="BI549" s="115"/>
      <c r="BJ549" s="115"/>
      <c r="BK549" s="115"/>
      <c r="BL549" s="115"/>
      <c r="BM549" s="115"/>
      <c r="BN549" s="115"/>
      <c r="BO549" s="115"/>
      <c r="BP549" s="115"/>
      <c r="BQ549" s="115"/>
      <c r="BR549" s="115"/>
      <c r="BS549" s="115"/>
      <c r="BT549" s="115"/>
      <c r="BU549" s="115"/>
      <c r="BV549" s="115"/>
      <c r="BW549" s="115"/>
      <c r="BX549" s="115"/>
      <c r="BY549" s="115"/>
      <c r="BZ549" s="115"/>
      <c r="CA549" s="115"/>
      <c r="CB549" s="115"/>
      <c r="CC549" s="115"/>
      <c r="CD549" s="115"/>
      <c r="CE549" s="115"/>
      <c r="CF549" s="115"/>
      <c r="CG549" s="115"/>
      <c r="CH549" s="115"/>
      <c r="CI549" s="115"/>
      <c r="CJ549" s="115"/>
      <c r="CK549" s="115"/>
      <c r="CL549" s="115"/>
      <c r="CM549" s="115"/>
      <c r="CN549" s="115"/>
      <c r="CO549" s="115"/>
      <c r="CP549" s="15"/>
      <c r="CQ549" s="15"/>
      <c r="CR549" s="15"/>
      <c r="CS549" s="15"/>
      <c r="CT549" s="88"/>
      <c r="CU549" s="88"/>
      <c r="CV549" s="88"/>
      <c r="CW549" s="15"/>
      <c r="CX549" s="15"/>
      <c r="CY549" s="88"/>
      <c r="CZ549" s="88"/>
      <c r="DA549" s="88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  <c r="DO549" s="15"/>
      <c r="DP549" s="15"/>
      <c r="DQ549" s="15"/>
      <c r="DR549" s="15"/>
      <c r="DS549" s="15"/>
      <c r="DT549" s="15"/>
      <c r="DU549" s="15"/>
      <c r="DV549" s="15"/>
      <c r="DW549" s="15"/>
      <c r="DX549" s="15"/>
      <c r="DY549" s="15"/>
      <c r="DZ549" s="15"/>
      <c r="EA549" s="15"/>
      <c r="EB549" s="15"/>
      <c r="EC549" s="15"/>
      <c r="ED549" s="15"/>
      <c r="EE549" s="15"/>
      <c r="EF549" s="15"/>
      <c r="EG549" s="15"/>
      <c r="EH549" s="15"/>
      <c r="EI549" s="15"/>
      <c r="EJ549" s="15"/>
      <c r="EK549" s="15"/>
      <c r="EL549" s="15"/>
      <c r="EM549" s="15"/>
      <c r="EN549" s="15"/>
      <c r="EO549" s="15"/>
      <c r="EP549" s="88"/>
      <c r="EQ549" s="88"/>
      <c r="ER549" s="88"/>
      <c r="ES549" s="88"/>
      <c r="ET549" s="88"/>
      <c r="EU549" s="88"/>
      <c r="EV549" s="88"/>
      <c r="EW549" s="88"/>
      <c r="EX549" s="88"/>
      <c r="EY549" s="88"/>
      <c r="EZ549" s="88"/>
      <c r="FA549" s="88"/>
      <c r="FB549" s="15"/>
      <c r="FC549" s="15"/>
      <c r="FD549" s="15"/>
      <c r="FE549" s="15"/>
      <c r="FF549" s="15"/>
      <c r="FG549" s="15"/>
      <c r="FH549" s="15"/>
      <c r="FI549" s="15"/>
      <c r="FJ549" s="15"/>
    </row>
    <row r="550" spans="2:166" ht="15" customHeight="1" x14ac:dyDescent="0.25">
      <c r="B550" s="88"/>
      <c r="C550" s="88"/>
      <c r="D550" s="115"/>
      <c r="E550" s="115"/>
      <c r="F550" s="115"/>
      <c r="G550" s="115"/>
      <c r="H550" s="115"/>
      <c r="I550" s="523"/>
      <c r="J550" s="523"/>
      <c r="K550" s="115"/>
      <c r="L550" s="524"/>
      <c r="M550" s="524"/>
      <c r="N550" s="524"/>
      <c r="O550" s="524"/>
      <c r="P550" s="524"/>
      <c r="Q550" s="524"/>
      <c r="R550" s="524"/>
      <c r="S550" s="525"/>
      <c r="T550" s="526"/>
      <c r="U550" s="115"/>
      <c r="V550" s="526"/>
      <c r="W550" s="115"/>
      <c r="X550" s="115"/>
      <c r="Y550" s="115"/>
      <c r="Z550" s="527"/>
      <c r="AA550" s="527"/>
      <c r="AB550" s="15"/>
      <c r="AC550" s="88"/>
      <c r="AD550" s="115"/>
      <c r="AE550" s="115"/>
      <c r="AF550" s="115"/>
      <c r="AG550" s="115"/>
      <c r="AH550" s="115"/>
      <c r="AI550" s="115"/>
      <c r="AJ550" s="115"/>
      <c r="AK550" s="115"/>
      <c r="AL550" s="115"/>
      <c r="AM550" s="115"/>
      <c r="AN550" s="115"/>
      <c r="AO550" s="115"/>
      <c r="AP550" s="115"/>
      <c r="AQ550" s="115"/>
      <c r="AR550" s="115"/>
      <c r="AS550" s="115"/>
      <c r="AT550" s="115"/>
      <c r="AU550" s="115"/>
      <c r="AV550" s="115"/>
      <c r="AW550" s="115"/>
      <c r="AX550" s="115"/>
      <c r="AY550" s="115"/>
      <c r="AZ550" s="115"/>
      <c r="BA550" s="115"/>
      <c r="BB550" s="115"/>
      <c r="BC550" s="115"/>
      <c r="BD550" s="115"/>
      <c r="BE550" s="115"/>
      <c r="BF550" s="115"/>
      <c r="BG550" s="115"/>
      <c r="BH550" s="115"/>
      <c r="BI550" s="115"/>
      <c r="BJ550" s="115"/>
      <c r="BK550" s="115"/>
      <c r="BL550" s="115"/>
      <c r="BM550" s="115"/>
      <c r="BN550" s="115"/>
      <c r="BO550" s="115"/>
      <c r="BP550" s="115"/>
      <c r="BQ550" s="115"/>
      <c r="BR550" s="115"/>
      <c r="BS550" s="115"/>
      <c r="BT550" s="115"/>
      <c r="BU550" s="115"/>
      <c r="BV550" s="115"/>
      <c r="BW550" s="115"/>
      <c r="BX550" s="115"/>
      <c r="BY550" s="115"/>
      <c r="BZ550" s="115"/>
      <c r="CA550" s="115"/>
      <c r="CB550" s="115"/>
      <c r="CC550" s="115"/>
      <c r="CD550" s="115"/>
      <c r="CE550" s="115"/>
      <c r="CF550" s="115"/>
      <c r="CG550" s="115"/>
      <c r="CH550" s="115"/>
      <c r="CI550" s="115"/>
      <c r="CJ550" s="115"/>
      <c r="CK550" s="115"/>
      <c r="CL550" s="115"/>
      <c r="CM550" s="115"/>
      <c r="CN550" s="115"/>
      <c r="CO550" s="115"/>
      <c r="CP550" s="15"/>
      <c r="CQ550" s="15"/>
      <c r="CR550" s="15"/>
      <c r="CS550" s="15"/>
      <c r="CT550" s="88"/>
      <c r="CU550" s="88"/>
      <c r="CV550" s="88"/>
      <c r="CW550" s="15"/>
      <c r="CX550" s="15"/>
      <c r="CY550" s="88"/>
      <c r="CZ550" s="88"/>
      <c r="DA550" s="88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88"/>
      <c r="EQ550" s="88"/>
      <c r="ER550" s="88"/>
      <c r="ES550" s="88"/>
      <c r="ET550" s="88"/>
      <c r="EU550" s="88"/>
      <c r="EV550" s="88"/>
      <c r="EW550" s="88"/>
      <c r="EX550" s="88"/>
      <c r="EY550" s="88"/>
      <c r="EZ550" s="88"/>
      <c r="FA550" s="88"/>
      <c r="FB550" s="15"/>
      <c r="FC550" s="15"/>
      <c r="FD550" s="15"/>
      <c r="FE550" s="15"/>
      <c r="FF550" s="15"/>
      <c r="FG550" s="15"/>
      <c r="FH550" s="15"/>
      <c r="FI550" s="15"/>
      <c r="FJ550" s="15"/>
    </row>
    <row r="551" spans="2:166" ht="15" customHeight="1" x14ac:dyDescent="0.25">
      <c r="B551" s="88"/>
      <c r="C551" s="88"/>
      <c r="D551" s="115"/>
      <c r="E551" s="115"/>
      <c r="F551" s="115"/>
      <c r="G551" s="115"/>
      <c r="H551" s="115"/>
      <c r="I551" s="523"/>
      <c r="J551" s="523"/>
      <c r="K551" s="115"/>
      <c r="L551" s="524"/>
      <c r="M551" s="524"/>
      <c r="N551" s="524"/>
      <c r="O551" s="524"/>
      <c r="P551" s="524"/>
      <c r="Q551" s="524"/>
      <c r="R551" s="524"/>
      <c r="S551" s="525"/>
      <c r="T551" s="526"/>
      <c r="U551" s="115"/>
      <c r="V551" s="526"/>
      <c r="W551" s="115"/>
      <c r="X551" s="115"/>
      <c r="Y551" s="115"/>
      <c r="Z551" s="527"/>
      <c r="AA551" s="527"/>
      <c r="AB551" s="15"/>
      <c r="AC551" s="88"/>
      <c r="AD551" s="115"/>
      <c r="AE551" s="115"/>
      <c r="AF551" s="115"/>
      <c r="AG551" s="115"/>
      <c r="AH551" s="115"/>
      <c r="AI551" s="115"/>
      <c r="AJ551" s="115"/>
      <c r="AK551" s="115"/>
      <c r="AL551" s="115"/>
      <c r="AM551" s="115"/>
      <c r="AN551" s="115"/>
      <c r="AO551" s="115"/>
      <c r="AP551" s="115"/>
      <c r="AQ551" s="115"/>
      <c r="AR551" s="115"/>
      <c r="AS551" s="115"/>
      <c r="AT551" s="115"/>
      <c r="AU551" s="115"/>
      <c r="AV551" s="115"/>
      <c r="AW551" s="115"/>
      <c r="AX551" s="115"/>
      <c r="AY551" s="115"/>
      <c r="AZ551" s="115"/>
      <c r="BA551" s="115"/>
      <c r="BB551" s="115"/>
      <c r="BC551" s="115"/>
      <c r="BD551" s="115"/>
      <c r="BE551" s="115"/>
      <c r="BF551" s="115"/>
      <c r="BG551" s="115"/>
      <c r="BH551" s="115"/>
      <c r="BI551" s="115"/>
      <c r="BJ551" s="115"/>
      <c r="BK551" s="115"/>
      <c r="BL551" s="115"/>
      <c r="BM551" s="115"/>
      <c r="BN551" s="115"/>
      <c r="BO551" s="115"/>
      <c r="BP551" s="115"/>
      <c r="BQ551" s="115"/>
      <c r="BR551" s="115"/>
      <c r="BS551" s="115"/>
      <c r="BT551" s="115"/>
      <c r="BU551" s="115"/>
      <c r="BV551" s="115"/>
      <c r="BW551" s="115"/>
      <c r="BX551" s="115"/>
      <c r="BY551" s="115"/>
      <c r="BZ551" s="115"/>
      <c r="CA551" s="115"/>
      <c r="CB551" s="115"/>
      <c r="CC551" s="115"/>
      <c r="CD551" s="115"/>
      <c r="CE551" s="115"/>
      <c r="CF551" s="115"/>
      <c r="CG551" s="115"/>
      <c r="CH551" s="115"/>
      <c r="CI551" s="115"/>
      <c r="CJ551" s="115"/>
      <c r="CK551" s="115"/>
      <c r="CL551" s="115"/>
      <c r="CM551" s="115"/>
      <c r="CN551" s="115"/>
      <c r="CO551" s="115"/>
      <c r="CP551" s="15"/>
      <c r="CQ551" s="15"/>
      <c r="CR551" s="15"/>
      <c r="CS551" s="15"/>
      <c r="CT551" s="88"/>
      <c r="CU551" s="88"/>
      <c r="CV551" s="88"/>
      <c r="CW551" s="15"/>
      <c r="CX551" s="15"/>
      <c r="CY551" s="88"/>
      <c r="CZ551" s="88"/>
      <c r="DA551" s="88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88"/>
      <c r="EQ551" s="88"/>
      <c r="ER551" s="88"/>
      <c r="ES551" s="88"/>
      <c r="ET551" s="88"/>
      <c r="EU551" s="88"/>
      <c r="EV551" s="88"/>
      <c r="EW551" s="88"/>
      <c r="EX551" s="88"/>
      <c r="EY551" s="88"/>
      <c r="EZ551" s="88"/>
      <c r="FA551" s="88"/>
      <c r="FB551" s="15"/>
      <c r="FC551" s="15"/>
      <c r="FD551" s="15"/>
      <c r="FE551" s="15"/>
      <c r="FF551" s="15"/>
      <c r="FG551" s="15"/>
      <c r="FH551" s="15"/>
      <c r="FI551" s="15"/>
      <c r="FJ551" s="15"/>
    </row>
    <row r="552" spans="2:166" ht="15" customHeight="1" x14ac:dyDescent="0.25">
      <c r="B552" s="88"/>
      <c r="C552" s="88"/>
      <c r="D552" s="115"/>
      <c r="E552" s="115"/>
      <c r="F552" s="115"/>
      <c r="G552" s="115"/>
      <c r="H552" s="115"/>
      <c r="I552" s="523"/>
      <c r="J552" s="523"/>
      <c r="K552" s="115"/>
      <c r="L552" s="524"/>
      <c r="M552" s="524"/>
      <c r="N552" s="524"/>
      <c r="O552" s="524"/>
      <c r="P552" s="524"/>
      <c r="Q552" s="524"/>
      <c r="R552" s="524"/>
      <c r="S552" s="525"/>
      <c r="T552" s="526"/>
      <c r="U552" s="115"/>
      <c r="V552" s="526"/>
      <c r="W552" s="115"/>
      <c r="X552" s="115"/>
      <c r="Y552" s="115"/>
      <c r="Z552" s="527"/>
      <c r="AA552" s="527"/>
      <c r="AB552" s="15"/>
      <c r="AC552" s="88"/>
      <c r="AD552" s="115"/>
      <c r="AE552" s="115"/>
      <c r="AF552" s="115"/>
      <c r="AG552" s="115"/>
      <c r="AH552" s="115"/>
      <c r="AI552" s="115"/>
      <c r="AJ552" s="115"/>
      <c r="AK552" s="115"/>
      <c r="AL552" s="115"/>
      <c r="AM552" s="115"/>
      <c r="AN552" s="115"/>
      <c r="AO552" s="115"/>
      <c r="AP552" s="115"/>
      <c r="AQ552" s="115"/>
      <c r="AR552" s="115"/>
      <c r="AS552" s="115"/>
      <c r="AT552" s="115"/>
      <c r="AU552" s="115"/>
      <c r="AV552" s="115"/>
      <c r="AW552" s="115"/>
      <c r="AX552" s="115"/>
      <c r="AY552" s="115"/>
      <c r="AZ552" s="115"/>
      <c r="BA552" s="115"/>
      <c r="BB552" s="115"/>
      <c r="BC552" s="115"/>
      <c r="BD552" s="115"/>
      <c r="BE552" s="115"/>
      <c r="BF552" s="115"/>
      <c r="BG552" s="115"/>
      <c r="BH552" s="115"/>
      <c r="BI552" s="115"/>
      <c r="BJ552" s="115"/>
      <c r="BK552" s="115"/>
      <c r="BL552" s="115"/>
      <c r="BM552" s="115"/>
      <c r="BN552" s="115"/>
      <c r="BO552" s="115"/>
      <c r="BP552" s="115"/>
      <c r="BQ552" s="115"/>
      <c r="BR552" s="115"/>
      <c r="BS552" s="115"/>
      <c r="BT552" s="115"/>
      <c r="BU552" s="115"/>
      <c r="BV552" s="115"/>
      <c r="BW552" s="115"/>
      <c r="BX552" s="115"/>
      <c r="BY552" s="115"/>
      <c r="BZ552" s="115"/>
      <c r="CA552" s="115"/>
      <c r="CB552" s="115"/>
      <c r="CC552" s="115"/>
      <c r="CD552" s="115"/>
      <c r="CE552" s="115"/>
      <c r="CF552" s="115"/>
      <c r="CG552" s="115"/>
      <c r="CH552" s="115"/>
      <c r="CI552" s="115"/>
      <c r="CJ552" s="115"/>
      <c r="CK552" s="115"/>
      <c r="CL552" s="115"/>
      <c r="CM552" s="115"/>
      <c r="CN552" s="115"/>
      <c r="CO552" s="115"/>
      <c r="CP552" s="15"/>
      <c r="CQ552" s="15"/>
      <c r="CR552" s="15"/>
      <c r="CS552" s="15"/>
      <c r="CT552" s="88"/>
      <c r="CU552" s="88"/>
      <c r="CV552" s="88"/>
      <c r="CW552" s="15"/>
      <c r="CX552" s="15"/>
      <c r="CY552" s="88"/>
      <c r="CZ552" s="88"/>
      <c r="DA552" s="88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88"/>
      <c r="EQ552" s="88"/>
      <c r="ER552" s="88"/>
      <c r="ES552" s="88"/>
      <c r="ET552" s="88"/>
      <c r="EU552" s="88"/>
      <c r="EV552" s="88"/>
      <c r="EW552" s="88"/>
      <c r="EX552" s="88"/>
      <c r="EY552" s="88"/>
      <c r="EZ552" s="88"/>
      <c r="FA552" s="88"/>
      <c r="FB552" s="15"/>
      <c r="FC552" s="15"/>
      <c r="FD552" s="15"/>
      <c r="FE552" s="15"/>
      <c r="FF552" s="15"/>
      <c r="FG552" s="15"/>
      <c r="FH552" s="15"/>
      <c r="FI552" s="15"/>
      <c r="FJ552" s="15"/>
    </row>
    <row r="553" spans="2:166" ht="15" customHeight="1" x14ac:dyDescent="0.25">
      <c r="B553" s="88"/>
      <c r="C553" s="88"/>
      <c r="D553" s="115"/>
      <c r="E553" s="115"/>
      <c r="F553" s="115"/>
      <c r="G553" s="115"/>
      <c r="H553" s="115"/>
      <c r="I553" s="523"/>
      <c r="J553" s="523"/>
      <c r="K553" s="115"/>
      <c r="L553" s="524"/>
      <c r="M553" s="524"/>
      <c r="N553" s="524"/>
      <c r="O553" s="524"/>
      <c r="P553" s="524"/>
      <c r="Q553" s="524"/>
      <c r="R553" s="524"/>
      <c r="S553" s="525"/>
      <c r="T553" s="526"/>
      <c r="U553" s="115"/>
      <c r="V553" s="526"/>
      <c r="W553" s="115"/>
      <c r="X553" s="115"/>
      <c r="Y553" s="115"/>
      <c r="Z553" s="527"/>
      <c r="AA553" s="527"/>
      <c r="AB553" s="15"/>
      <c r="AC553" s="88"/>
      <c r="AD553" s="115"/>
      <c r="AE553" s="115"/>
      <c r="AF553" s="115"/>
      <c r="AG553" s="115"/>
      <c r="AH553" s="115"/>
      <c r="AI553" s="115"/>
      <c r="AJ553" s="115"/>
      <c r="AK553" s="115"/>
      <c r="AL553" s="115"/>
      <c r="AM553" s="115"/>
      <c r="AN553" s="115"/>
      <c r="AO553" s="115"/>
      <c r="AP553" s="115"/>
      <c r="AQ553" s="115"/>
      <c r="AR553" s="115"/>
      <c r="AS553" s="115"/>
      <c r="AT553" s="115"/>
      <c r="AU553" s="115"/>
      <c r="AV553" s="115"/>
      <c r="AW553" s="115"/>
      <c r="AX553" s="115"/>
      <c r="AY553" s="115"/>
      <c r="AZ553" s="115"/>
      <c r="BA553" s="115"/>
      <c r="BB553" s="115"/>
      <c r="BC553" s="115"/>
      <c r="BD553" s="115"/>
      <c r="BE553" s="115"/>
      <c r="BF553" s="115"/>
      <c r="BG553" s="115"/>
      <c r="BH553" s="115"/>
      <c r="BI553" s="115"/>
      <c r="BJ553" s="115"/>
      <c r="BK553" s="115"/>
      <c r="BL553" s="115"/>
      <c r="BM553" s="115"/>
      <c r="BN553" s="115"/>
      <c r="BO553" s="115"/>
      <c r="BP553" s="115"/>
      <c r="BQ553" s="115"/>
      <c r="BR553" s="115"/>
      <c r="BS553" s="115"/>
      <c r="BT553" s="115"/>
      <c r="BU553" s="115"/>
      <c r="BV553" s="115"/>
      <c r="BW553" s="115"/>
      <c r="BX553" s="115"/>
      <c r="BY553" s="115"/>
      <c r="BZ553" s="115"/>
      <c r="CA553" s="115"/>
      <c r="CB553" s="115"/>
      <c r="CC553" s="115"/>
      <c r="CD553" s="115"/>
      <c r="CE553" s="115"/>
      <c r="CF553" s="115"/>
      <c r="CG553" s="115"/>
      <c r="CH553" s="115"/>
      <c r="CI553" s="115"/>
      <c r="CJ553" s="115"/>
      <c r="CK553" s="115"/>
      <c r="CL553" s="115"/>
      <c r="CM553" s="115"/>
      <c r="CN553" s="115"/>
      <c r="CO553" s="115"/>
      <c r="CP553" s="15"/>
      <c r="CQ553" s="15"/>
      <c r="CR553" s="15"/>
      <c r="CS553" s="15"/>
      <c r="CT553" s="88"/>
      <c r="CU553" s="88"/>
      <c r="CV553" s="88"/>
      <c r="CW553" s="15"/>
      <c r="CX553" s="15"/>
      <c r="CY553" s="88"/>
      <c r="CZ553" s="88"/>
      <c r="DA553" s="88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  <c r="DO553" s="15"/>
      <c r="DP553" s="15"/>
      <c r="DQ553" s="15"/>
      <c r="DR553" s="15"/>
      <c r="DS553" s="15"/>
      <c r="DT553" s="15"/>
      <c r="DU553" s="15"/>
      <c r="DV553" s="15"/>
      <c r="DW553" s="15"/>
      <c r="DX553" s="15"/>
      <c r="DY553" s="15"/>
      <c r="DZ553" s="15"/>
      <c r="EA553" s="15"/>
      <c r="EB553" s="15"/>
      <c r="EC553" s="15"/>
      <c r="ED553" s="15"/>
      <c r="EE553" s="15"/>
      <c r="EF553" s="15"/>
      <c r="EG553" s="15"/>
      <c r="EH553" s="15"/>
      <c r="EI553" s="15"/>
      <c r="EJ553" s="15"/>
      <c r="EK553" s="15"/>
      <c r="EL553" s="15"/>
      <c r="EM553" s="15"/>
      <c r="EN553" s="15"/>
      <c r="EO553" s="15"/>
      <c r="EP553" s="88"/>
      <c r="EQ553" s="88"/>
      <c r="ER553" s="88"/>
      <c r="ES553" s="88"/>
      <c r="ET553" s="88"/>
      <c r="EU553" s="88"/>
      <c r="EV553" s="88"/>
      <c r="EW553" s="88"/>
      <c r="EX553" s="88"/>
      <c r="EY553" s="88"/>
      <c r="EZ553" s="88"/>
      <c r="FA553" s="88"/>
      <c r="FB553" s="15"/>
      <c r="FC553" s="15"/>
      <c r="FD553" s="15"/>
      <c r="FE553" s="15"/>
      <c r="FF553" s="15"/>
      <c r="FG553" s="15"/>
      <c r="FH553" s="15"/>
      <c r="FI553" s="15"/>
      <c r="FJ553" s="15"/>
    </row>
    <row r="554" spans="2:166" ht="15" customHeight="1" x14ac:dyDescent="0.25">
      <c r="B554" s="88"/>
      <c r="C554" s="88"/>
      <c r="D554" s="115"/>
      <c r="E554" s="115"/>
      <c r="F554" s="115"/>
      <c r="G554" s="115"/>
      <c r="H554" s="115"/>
      <c r="I554" s="523"/>
      <c r="J554" s="523"/>
      <c r="K554" s="115"/>
      <c r="L554" s="524"/>
      <c r="M554" s="524"/>
      <c r="N554" s="524"/>
      <c r="O554" s="524"/>
      <c r="P554" s="524"/>
      <c r="Q554" s="524"/>
      <c r="R554" s="524"/>
      <c r="S554" s="525"/>
      <c r="T554" s="526"/>
      <c r="U554" s="115"/>
      <c r="V554" s="526"/>
      <c r="W554" s="115"/>
      <c r="X554" s="115"/>
      <c r="Y554" s="115"/>
      <c r="Z554" s="527"/>
      <c r="AA554" s="527"/>
      <c r="AB554" s="15"/>
      <c r="AC554" s="88"/>
      <c r="AD554" s="115"/>
      <c r="AE554" s="115"/>
      <c r="AF554" s="115"/>
      <c r="AG554" s="115"/>
      <c r="AH554" s="115"/>
      <c r="AI554" s="115"/>
      <c r="AJ554" s="115"/>
      <c r="AK554" s="115"/>
      <c r="AL554" s="115"/>
      <c r="AM554" s="115"/>
      <c r="AN554" s="115"/>
      <c r="AO554" s="115"/>
      <c r="AP554" s="115"/>
      <c r="AQ554" s="115"/>
      <c r="AR554" s="115"/>
      <c r="AS554" s="115"/>
      <c r="AT554" s="115"/>
      <c r="AU554" s="115"/>
      <c r="AV554" s="115"/>
      <c r="AW554" s="115"/>
      <c r="AX554" s="115"/>
      <c r="AY554" s="115"/>
      <c r="AZ554" s="115"/>
      <c r="BA554" s="115"/>
      <c r="BB554" s="115"/>
      <c r="BC554" s="115"/>
      <c r="BD554" s="115"/>
      <c r="BE554" s="115"/>
      <c r="BF554" s="115"/>
      <c r="BG554" s="115"/>
      <c r="BH554" s="115"/>
      <c r="BI554" s="115"/>
      <c r="BJ554" s="115"/>
      <c r="BK554" s="115"/>
      <c r="BL554" s="115"/>
      <c r="BM554" s="115"/>
      <c r="BN554" s="115"/>
      <c r="BO554" s="115"/>
      <c r="BP554" s="115"/>
      <c r="BQ554" s="115"/>
      <c r="BR554" s="115"/>
      <c r="BS554" s="115"/>
      <c r="BT554" s="115"/>
      <c r="BU554" s="115"/>
      <c r="BV554" s="115"/>
      <c r="BW554" s="115"/>
      <c r="BX554" s="115"/>
      <c r="BY554" s="115"/>
      <c r="BZ554" s="115"/>
      <c r="CA554" s="115"/>
      <c r="CB554" s="115"/>
      <c r="CC554" s="115"/>
      <c r="CD554" s="115"/>
      <c r="CE554" s="115"/>
      <c r="CF554" s="115"/>
      <c r="CG554" s="115"/>
      <c r="CH554" s="115"/>
      <c r="CI554" s="115"/>
      <c r="CJ554" s="115"/>
      <c r="CK554" s="115"/>
      <c r="CL554" s="115"/>
      <c r="CM554" s="115"/>
      <c r="CN554" s="115"/>
      <c r="CO554" s="115"/>
      <c r="CP554" s="15"/>
      <c r="CQ554" s="15"/>
      <c r="CR554" s="15"/>
      <c r="CS554" s="15"/>
      <c r="CT554" s="88"/>
      <c r="CU554" s="88"/>
      <c r="CV554" s="88"/>
      <c r="CW554" s="15"/>
      <c r="CX554" s="15"/>
      <c r="CY554" s="88"/>
      <c r="CZ554" s="88"/>
      <c r="DA554" s="88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  <c r="DO554" s="15"/>
      <c r="DP554" s="15"/>
      <c r="DQ554" s="15"/>
      <c r="DR554" s="15"/>
      <c r="DS554" s="15"/>
      <c r="DT554" s="15"/>
      <c r="DU554" s="15"/>
      <c r="DV554" s="15"/>
      <c r="DW554" s="15"/>
      <c r="DX554" s="15"/>
      <c r="DY554" s="15"/>
      <c r="DZ554" s="15"/>
      <c r="EA554" s="15"/>
      <c r="EB554" s="15"/>
      <c r="EC554" s="15"/>
      <c r="ED554" s="15"/>
      <c r="EE554" s="15"/>
      <c r="EF554" s="15"/>
      <c r="EG554" s="15"/>
      <c r="EH554" s="15"/>
      <c r="EI554" s="15"/>
      <c r="EJ554" s="15"/>
      <c r="EK554" s="15"/>
      <c r="EL554" s="15"/>
      <c r="EM554" s="15"/>
      <c r="EN554" s="15"/>
      <c r="EO554" s="15"/>
      <c r="EP554" s="88"/>
      <c r="EQ554" s="88"/>
      <c r="ER554" s="88"/>
      <c r="ES554" s="88"/>
      <c r="ET554" s="88"/>
      <c r="EU554" s="88"/>
      <c r="EV554" s="88"/>
      <c r="EW554" s="88"/>
      <c r="EX554" s="88"/>
      <c r="EY554" s="88"/>
      <c r="EZ554" s="88"/>
      <c r="FA554" s="88"/>
      <c r="FB554" s="15"/>
      <c r="FC554" s="15"/>
      <c r="FD554" s="15"/>
      <c r="FE554" s="15"/>
      <c r="FF554" s="15"/>
      <c r="FG554" s="15"/>
      <c r="FH554" s="15"/>
      <c r="FI554" s="15"/>
      <c r="FJ554" s="15"/>
    </row>
    <row r="555" spans="2:166" ht="15" customHeight="1" x14ac:dyDescent="0.25">
      <c r="B555" s="88"/>
      <c r="C555" s="88"/>
      <c r="D555" s="115"/>
      <c r="E555" s="115"/>
      <c r="F555" s="115"/>
      <c r="G555" s="115"/>
      <c r="H555" s="115"/>
      <c r="I555" s="523"/>
      <c r="J555" s="523"/>
      <c r="K555" s="115"/>
      <c r="L555" s="524"/>
      <c r="M555" s="524"/>
      <c r="N555" s="524"/>
      <c r="O555" s="524"/>
      <c r="P555" s="524"/>
      <c r="Q555" s="524"/>
      <c r="R555" s="524"/>
      <c r="S555" s="525"/>
      <c r="T555" s="526"/>
      <c r="U555" s="115"/>
      <c r="V555" s="526"/>
      <c r="W555" s="115"/>
      <c r="X555" s="115"/>
      <c r="Y555" s="115"/>
      <c r="Z555" s="527"/>
      <c r="AA555" s="527"/>
      <c r="AB555" s="15"/>
      <c r="AC555" s="88"/>
      <c r="AD555" s="115"/>
      <c r="AE555" s="115"/>
      <c r="AF555" s="115"/>
      <c r="AG555" s="115"/>
      <c r="AH555" s="115"/>
      <c r="AI555" s="115"/>
      <c r="AJ555" s="115"/>
      <c r="AK555" s="115"/>
      <c r="AL555" s="115"/>
      <c r="AM555" s="115"/>
      <c r="AN555" s="115"/>
      <c r="AO555" s="115"/>
      <c r="AP555" s="115"/>
      <c r="AQ555" s="115"/>
      <c r="AR555" s="115"/>
      <c r="AS555" s="115"/>
      <c r="AT555" s="115"/>
      <c r="AU555" s="115"/>
      <c r="AV555" s="115"/>
      <c r="AW555" s="115"/>
      <c r="AX555" s="115"/>
      <c r="AY555" s="115"/>
      <c r="AZ555" s="115"/>
      <c r="BA555" s="115"/>
      <c r="BB555" s="115"/>
      <c r="BC555" s="115"/>
      <c r="BD555" s="115"/>
      <c r="BE555" s="115"/>
      <c r="BF555" s="115"/>
      <c r="BG555" s="115"/>
      <c r="BH555" s="115"/>
      <c r="BI555" s="115"/>
      <c r="BJ555" s="115"/>
      <c r="BK555" s="115"/>
      <c r="BL555" s="115"/>
      <c r="BM555" s="115"/>
      <c r="BN555" s="115"/>
      <c r="BO555" s="115"/>
      <c r="BP555" s="115"/>
      <c r="BQ555" s="115"/>
      <c r="BR555" s="115"/>
      <c r="BS555" s="115"/>
      <c r="BT555" s="115"/>
      <c r="BU555" s="115"/>
      <c r="BV555" s="115"/>
      <c r="BW555" s="115"/>
      <c r="BX555" s="115"/>
      <c r="BY555" s="115"/>
      <c r="BZ555" s="115"/>
      <c r="CA555" s="115"/>
      <c r="CB555" s="115"/>
      <c r="CC555" s="115"/>
      <c r="CD555" s="115"/>
      <c r="CE555" s="115"/>
      <c r="CF555" s="115"/>
      <c r="CG555" s="115"/>
      <c r="CH555" s="115"/>
      <c r="CI555" s="115"/>
      <c r="CJ555" s="115"/>
      <c r="CK555" s="115"/>
      <c r="CL555" s="115"/>
      <c r="CM555" s="115"/>
      <c r="CN555" s="115"/>
      <c r="CO555" s="115"/>
      <c r="CP555" s="15"/>
      <c r="CQ555" s="15"/>
      <c r="CR555" s="15"/>
      <c r="CS555" s="15"/>
      <c r="CT555" s="88"/>
      <c r="CU555" s="88"/>
      <c r="CV555" s="88"/>
      <c r="CW555" s="15"/>
      <c r="CX555" s="15"/>
      <c r="CY555" s="88"/>
      <c r="CZ555" s="88"/>
      <c r="DA555" s="88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88"/>
      <c r="EQ555" s="88"/>
      <c r="ER555" s="88"/>
      <c r="ES555" s="88"/>
      <c r="ET555" s="88"/>
      <c r="EU555" s="88"/>
      <c r="EV555" s="88"/>
      <c r="EW555" s="88"/>
      <c r="EX555" s="88"/>
      <c r="EY555" s="88"/>
      <c r="EZ555" s="88"/>
      <c r="FA555" s="88"/>
      <c r="FB555" s="15"/>
      <c r="FC555" s="15"/>
      <c r="FD555" s="15"/>
      <c r="FE555" s="15"/>
      <c r="FF555" s="15"/>
      <c r="FG555" s="15"/>
      <c r="FH555" s="15"/>
      <c r="FI555" s="15"/>
      <c r="FJ555" s="15"/>
    </row>
    <row r="556" spans="2:166" ht="15" customHeight="1" x14ac:dyDescent="0.25">
      <c r="B556" s="88"/>
      <c r="C556" s="88"/>
      <c r="D556" s="115"/>
      <c r="E556" s="115"/>
      <c r="F556" s="115"/>
      <c r="G556" s="115"/>
      <c r="H556" s="115"/>
      <c r="I556" s="523"/>
      <c r="J556" s="523"/>
      <c r="K556" s="115"/>
      <c r="L556" s="524"/>
      <c r="M556" s="524"/>
      <c r="N556" s="524"/>
      <c r="O556" s="524"/>
      <c r="P556" s="524"/>
      <c r="Q556" s="524"/>
      <c r="R556" s="524"/>
      <c r="S556" s="525"/>
      <c r="T556" s="526"/>
      <c r="U556" s="115"/>
      <c r="V556" s="526"/>
      <c r="W556" s="115"/>
      <c r="X556" s="115"/>
      <c r="Y556" s="115"/>
      <c r="Z556" s="527"/>
      <c r="AA556" s="527"/>
      <c r="AB556" s="15"/>
      <c r="AC556" s="88"/>
      <c r="AD556" s="115"/>
      <c r="AE556" s="115"/>
      <c r="AF556" s="115"/>
      <c r="AG556" s="115"/>
      <c r="AH556" s="115"/>
      <c r="AI556" s="115"/>
      <c r="AJ556" s="115"/>
      <c r="AK556" s="115"/>
      <c r="AL556" s="115"/>
      <c r="AM556" s="115"/>
      <c r="AN556" s="115"/>
      <c r="AO556" s="115"/>
      <c r="AP556" s="115"/>
      <c r="AQ556" s="115"/>
      <c r="AR556" s="115"/>
      <c r="AS556" s="115"/>
      <c r="AT556" s="115"/>
      <c r="AU556" s="115"/>
      <c r="AV556" s="115"/>
      <c r="AW556" s="115"/>
      <c r="AX556" s="115"/>
      <c r="AY556" s="115"/>
      <c r="AZ556" s="115"/>
      <c r="BA556" s="115"/>
      <c r="BB556" s="115"/>
      <c r="BC556" s="115"/>
      <c r="BD556" s="115"/>
      <c r="BE556" s="115"/>
      <c r="BF556" s="115"/>
      <c r="BG556" s="115"/>
      <c r="BH556" s="115"/>
      <c r="BI556" s="115"/>
      <c r="BJ556" s="115"/>
      <c r="BK556" s="115"/>
      <c r="BL556" s="115"/>
      <c r="BM556" s="115"/>
      <c r="BN556" s="115"/>
      <c r="BO556" s="115"/>
      <c r="BP556" s="115"/>
      <c r="BQ556" s="115"/>
      <c r="BR556" s="115"/>
      <c r="BS556" s="115"/>
      <c r="BT556" s="115"/>
      <c r="BU556" s="115"/>
      <c r="BV556" s="115"/>
      <c r="BW556" s="115"/>
      <c r="BX556" s="115"/>
      <c r="BY556" s="115"/>
      <c r="BZ556" s="115"/>
      <c r="CA556" s="115"/>
      <c r="CB556" s="115"/>
      <c r="CC556" s="115"/>
      <c r="CD556" s="115"/>
      <c r="CE556" s="115"/>
      <c r="CF556" s="115"/>
      <c r="CG556" s="115"/>
      <c r="CH556" s="115"/>
      <c r="CI556" s="115"/>
      <c r="CJ556" s="115"/>
      <c r="CK556" s="115"/>
      <c r="CL556" s="115"/>
      <c r="CM556" s="115"/>
      <c r="CN556" s="115"/>
      <c r="CO556" s="115"/>
      <c r="CP556" s="15"/>
      <c r="CQ556" s="15"/>
      <c r="CR556" s="15"/>
      <c r="CS556" s="15"/>
      <c r="CT556" s="88"/>
      <c r="CU556" s="88"/>
      <c r="CV556" s="88"/>
      <c r="CW556" s="15"/>
      <c r="CX556" s="15"/>
      <c r="CY556" s="88"/>
      <c r="CZ556" s="88"/>
      <c r="DA556" s="88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  <c r="DV556" s="15"/>
      <c r="DW556" s="15"/>
      <c r="DX556" s="15"/>
      <c r="DY556" s="15"/>
      <c r="DZ556" s="15"/>
      <c r="EA556" s="15"/>
      <c r="EB556" s="15"/>
      <c r="EC556" s="15"/>
      <c r="ED556" s="15"/>
      <c r="EE556" s="15"/>
      <c r="EF556" s="15"/>
      <c r="EG556" s="15"/>
      <c r="EH556" s="15"/>
      <c r="EI556" s="15"/>
      <c r="EJ556" s="15"/>
      <c r="EK556" s="15"/>
      <c r="EL556" s="15"/>
      <c r="EM556" s="15"/>
      <c r="EN556" s="15"/>
      <c r="EO556" s="15"/>
      <c r="EP556" s="88"/>
      <c r="EQ556" s="88"/>
      <c r="ER556" s="88"/>
      <c r="ES556" s="88"/>
      <c r="ET556" s="88"/>
      <c r="EU556" s="88"/>
      <c r="EV556" s="88"/>
      <c r="EW556" s="88"/>
      <c r="EX556" s="88"/>
      <c r="EY556" s="88"/>
      <c r="EZ556" s="88"/>
      <c r="FA556" s="88"/>
      <c r="FB556" s="15"/>
      <c r="FC556" s="15"/>
      <c r="FD556" s="15"/>
      <c r="FE556" s="15"/>
      <c r="FF556" s="15"/>
      <c r="FG556" s="15"/>
      <c r="FH556" s="15"/>
      <c r="FI556" s="15"/>
      <c r="FJ556" s="15"/>
    </row>
    <row r="557" spans="2:166" ht="15" customHeight="1" x14ac:dyDescent="0.25">
      <c r="B557" s="88"/>
      <c r="C557" s="88"/>
      <c r="D557" s="115"/>
      <c r="E557" s="115"/>
      <c r="F557" s="115"/>
      <c r="G557" s="115"/>
      <c r="H557" s="115"/>
      <c r="I557" s="523"/>
      <c r="J557" s="523"/>
      <c r="K557" s="115"/>
      <c r="L557" s="524"/>
      <c r="M557" s="524"/>
      <c r="N557" s="524"/>
      <c r="O557" s="524"/>
      <c r="P557" s="524"/>
      <c r="Q557" s="524"/>
      <c r="R557" s="524"/>
      <c r="S557" s="525"/>
      <c r="T557" s="526"/>
      <c r="U557" s="115"/>
      <c r="V557" s="526"/>
      <c r="W557" s="115"/>
      <c r="X557" s="115"/>
      <c r="Y557" s="115"/>
      <c r="Z557" s="527"/>
      <c r="AA557" s="527"/>
      <c r="AB557" s="15"/>
      <c r="AC557" s="88"/>
      <c r="AD557" s="115"/>
      <c r="AE557" s="115"/>
      <c r="AF557" s="115"/>
      <c r="AG557" s="115"/>
      <c r="AH557" s="115"/>
      <c r="AI557" s="115"/>
      <c r="AJ557" s="115"/>
      <c r="AK557" s="115"/>
      <c r="AL557" s="115"/>
      <c r="AM557" s="115"/>
      <c r="AN557" s="115"/>
      <c r="AO557" s="115"/>
      <c r="AP557" s="115"/>
      <c r="AQ557" s="115"/>
      <c r="AR557" s="115"/>
      <c r="AS557" s="115"/>
      <c r="AT557" s="115"/>
      <c r="AU557" s="115"/>
      <c r="AV557" s="115"/>
      <c r="AW557" s="115"/>
      <c r="AX557" s="115"/>
      <c r="AY557" s="115"/>
      <c r="AZ557" s="115"/>
      <c r="BA557" s="115"/>
      <c r="BB557" s="115"/>
      <c r="BC557" s="115"/>
      <c r="BD557" s="115"/>
      <c r="BE557" s="115"/>
      <c r="BF557" s="115"/>
      <c r="BG557" s="115"/>
      <c r="BH557" s="115"/>
      <c r="BI557" s="115"/>
      <c r="BJ557" s="115"/>
      <c r="BK557" s="115"/>
      <c r="BL557" s="115"/>
      <c r="BM557" s="115"/>
      <c r="BN557" s="115"/>
      <c r="BO557" s="115"/>
      <c r="BP557" s="115"/>
      <c r="BQ557" s="115"/>
      <c r="BR557" s="115"/>
      <c r="BS557" s="115"/>
      <c r="BT557" s="115"/>
      <c r="BU557" s="115"/>
      <c r="BV557" s="115"/>
      <c r="BW557" s="115"/>
      <c r="BX557" s="115"/>
      <c r="BY557" s="115"/>
      <c r="BZ557" s="115"/>
      <c r="CA557" s="115"/>
      <c r="CB557" s="115"/>
      <c r="CC557" s="115"/>
      <c r="CD557" s="115"/>
      <c r="CE557" s="115"/>
      <c r="CF557" s="115"/>
      <c r="CG557" s="115"/>
      <c r="CH557" s="115"/>
      <c r="CI557" s="115"/>
      <c r="CJ557" s="115"/>
      <c r="CK557" s="115"/>
      <c r="CL557" s="115"/>
      <c r="CM557" s="115"/>
      <c r="CN557" s="115"/>
      <c r="CO557" s="115"/>
      <c r="CP557" s="15"/>
      <c r="CQ557" s="15"/>
      <c r="CR557" s="15"/>
      <c r="CS557" s="15"/>
      <c r="CT557" s="88"/>
      <c r="CU557" s="88"/>
      <c r="CV557" s="88"/>
      <c r="CW557" s="15"/>
      <c r="CX557" s="15"/>
      <c r="CY557" s="88"/>
      <c r="CZ557" s="88"/>
      <c r="DA557" s="88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  <c r="DV557" s="15"/>
      <c r="DW557" s="15"/>
      <c r="DX557" s="15"/>
      <c r="DY557" s="15"/>
      <c r="DZ557" s="15"/>
      <c r="EA557" s="15"/>
      <c r="EB557" s="15"/>
      <c r="EC557" s="15"/>
      <c r="ED557" s="15"/>
      <c r="EE557" s="15"/>
      <c r="EF557" s="15"/>
      <c r="EG557" s="15"/>
      <c r="EH557" s="15"/>
      <c r="EI557" s="15"/>
      <c r="EJ557" s="15"/>
      <c r="EK557" s="15"/>
      <c r="EL557" s="15"/>
      <c r="EM557" s="15"/>
      <c r="EN557" s="15"/>
      <c r="EO557" s="15"/>
      <c r="EP557" s="88"/>
      <c r="EQ557" s="88"/>
      <c r="ER557" s="88"/>
      <c r="ES557" s="88"/>
      <c r="ET557" s="88"/>
      <c r="EU557" s="88"/>
      <c r="EV557" s="88"/>
      <c r="EW557" s="88"/>
      <c r="EX557" s="88"/>
      <c r="EY557" s="88"/>
      <c r="EZ557" s="88"/>
      <c r="FA557" s="88"/>
      <c r="FB557" s="15"/>
      <c r="FC557" s="15"/>
      <c r="FD557" s="15"/>
      <c r="FE557" s="15"/>
      <c r="FF557" s="15"/>
      <c r="FG557" s="15"/>
      <c r="FH557" s="15"/>
      <c r="FI557" s="15"/>
      <c r="FJ557" s="15"/>
    </row>
    <row r="558" spans="2:166" ht="15" customHeight="1" x14ac:dyDescent="0.25">
      <c r="B558" s="88"/>
      <c r="C558" s="88"/>
      <c r="D558" s="115"/>
      <c r="E558" s="115"/>
      <c r="F558" s="115"/>
      <c r="G558" s="115"/>
      <c r="H558" s="115"/>
      <c r="I558" s="523"/>
      <c r="J558" s="523"/>
      <c r="K558" s="115"/>
      <c r="L558" s="524"/>
      <c r="M558" s="524"/>
      <c r="N558" s="524"/>
      <c r="O558" s="524"/>
      <c r="P558" s="524"/>
      <c r="Q558" s="524"/>
      <c r="R558" s="524"/>
      <c r="S558" s="525"/>
      <c r="T558" s="526"/>
      <c r="U558" s="115"/>
      <c r="V558" s="526"/>
      <c r="W558" s="115"/>
      <c r="X558" s="115"/>
      <c r="Y558" s="115"/>
      <c r="Z558" s="527"/>
      <c r="AA558" s="527"/>
      <c r="AB558" s="15"/>
      <c r="AC558" s="88"/>
      <c r="AD558" s="115"/>
      <c r="AE558" s="115"/>
      <c r="AF558" s="115"/>
      <c r="AG558" s="115"/>
      <c r="AH558" s="115"/>
      <c r="AI558" s="115"/>
      <c r="AJ558" s="115"/>
      <c r="AK558" s="115"/>
      <c r="AL558" s="115"/>
      <c r="AM558" s="115"/>
      <c r="AN558" s="115"/>
      <c r="AO558" s="115"/>
      <c r="AP558" s="115"/>
      <c r="AQ558" s="115"/>
      <c r="AR558" s="115"/>
      <c r="AS558" s="115"/>
      <c r="AT558" s="115"/>
      <c r="AU558" s="115"/>
      <c r="AV558" s="115"/>
      <c r="AW558" s="115"/>
      <c r="AX558" s="115"/>
      <c r="AY558" s="115"/>
      <c r="AZ558" s="115"/>
      <c r="BA558" s="115"/>
      <c r="BB558" s="115"/>
      <c r="BC558" s="115"/>
      <c r="BD558" s="115"/>
      <c r="BE558" s="115"/>
      <c r="BF558" s="115"/>
      <c r="BG558" s="115"/>
      <c r="BH558" s="115"/>
      <c r="BI558" s="115"/>
      <c r="BJ558" s="115"/>
      <c r="BK558" s="115"/>
      <c r="BL558" s="115"/>
      <c r="BM558" s="115"/>
      <c r="BN558" s="115"/>
      <c r="BO558" s="115"/>
      <c r="BP558" s="115"/>
      <c r="BQ558" s="115"/>
      <c r="BR558" s="115"/>
      <c r="BS558" s="115"/>
      <c r="BT558" s="115"/>
      <c r="BU558" s="115"/>
      <c r="BV558" s="115"/>
      <c r="BW558" s="115"/>
      <c r="BX558" s="115"/>
      <c r="BY558" s="115"/>
      <c r="BZ558" s="115"/>
      <c r="CA558" s="115"/>
      <c r="CB558" s="115"/>
      <c r="CC558" s="115"/>
      <c r="CD558" s="115"/>
      <c r="CE558" s="115"/>
      <c r="CF558" s="115"/>
      <c r="CG558" s="115"/>
      <c r="CH558" s="115"/>
      <c r="CI558" s="115"/>
      <c r="CJ558" s="115"/>
      <c r="CK558" s="115"/>
      <c r="CL558" s="115"/>
      <c r="CM558" s="115"/>
      <c r="CN558" s="115"/>
      <c r="CO558" s="115"/>
      <c r="CP558" s="15"/>
      <c r="CQ558" s="15"/>
      <c r="CR558" s="15"/>
      <c r="CS558" s="15"/>
      <c r="CT558" s="88"/>
      <c r="CU558" s="88"/>
      <c r="CV558" s="88"/>
      <c r="CW558" s="15"/>
      <c r="CX558" s="15"/>
      <c r="CY558" s="88"/>
      <c r="CZ558" s="88"/>
      <c r="DA558" s="88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88"/>
      <c r="EQ558" s="88"/>
      <c r="ER558" s="88"/>
      <c r="ES558" s="88"/>
      <c r="ET558" s="88"/>
      <c r="EU558" s="88"/>
      <c r="EV558" s="88"/>
      <c r="EW558" s="88"/>
      <c r="EX558" s="88"/>
      <c r="EY558" s="88"/>
      <c r="EZ558" s="88"/>
      <c r="FA558" s="88"/>
      <c r="FB558" s="15"/>
      <c r="FC558" s="15"/>
      <c r="FD558" s="15"/>
      <c r="FE558" s="15"/>
      <c r="FF558" s="15"/>
      <c r="FG558" s="15"/>
      <c r="FH558" s="15"/>
      <c r="FI558" s="15"/>
      <c r="FJ558" s="15"/>
    </row>
    <row r="559" spans="2:166" ht="15" customHeight="1" x14ac:dyDescent="0.25">
      <c r="B559" s="88"/>
      <c r="C559" s="88"/>
      <c r="D559" s="115"/>
      <c r="E559" s="115"/>
      <c r="F559" s="115"/>
      <c r="G559" s="115"/>
      <c r="H559" s="115"/>
      <c r="I559" s="523"/>
      <c r="J559" s="523"/>
      <c r="K559" s="115"/>
      <c r="L559" s="524"/>
      <c r="M559" s="524"/>
      <c r="N559" s="524"/>
      <c r="O559" s="524"/>
      <c r="P559" s="524"/>
      <c r="Q559" s="524"/>
      <c r="R559" s="524"/>
      <c r="S559" s="525"/>
      <c r="T559" s="526"/>
      <c r="U559" s="115"/>
      <c r="V559" s="526"/>
      <c r="W559" s="115"/>
      <c r="X559" s="115"/>
      <c r="Y559" s="115"/>
      <c r="Z559" s="527"/>
      <c r="AA559" s="527"/>
      <c r="AB559" s="15"/>
      <c r="AC559" s="88"/>
      <c r="AD559" s="115"/>
      <c r="AE559" s="115"/>
      <c r="AF559" s="115"/>
      <c r="AG559" s="115"/>
      <c r="AH559" s="115"/>
      <c r="AI559" s="115"/>
      <c r="AJ559" s="115"/>
      <c r="AK559" s="115"/>
      <c r="AL559" s="115"/>
      <c r="AM559" s="115"/>
      <c r="AN559" s="115"/>
      <c r="AO559" s="115"/>
      <c r="AP559" s="115"/>
      <c r="AQ559" s="115"/>
      <c r="AR559" s="115"/>
      <c r="AS559" s="115"/>
      <c r="AT559" s="115"/>
      <c r="AU559" s="115"/>
      <c r="AV559" s="115"/>
      <c r="AW559" s="115"/>
      <c r="AX559" s="115"/>
      <c r="AY559" s="115"/>
      <c r="AZ559" s="115"/>
      <c r="BA559" s="115"/>
      <c r="BB559" s="115"/>
      <c r="BC559" s="115"/>
      <c r="BD559" s="115"/>
      <c r="BE559" s="115"/>
      <c r="BF559" s="115"/>
      <c r="BG559" s="115"/>
      <c r="BH559" s="115"/>
      <c r="BI559" s="115"/>
      <c r="BJ559" s="115"/>
      <c r="BK559" s="115"/>
      <c r="BL559" s="115"/>
      <c r="BM559" s="115"/>
      <c r="BN559" s="115"/>
      <c r="BO559" s="115"/>
      <c r="BP559" s="115"/>
      <c r="BQ559" s="115"/>
      <c r="BR559" s="115"/>
      <c r="BS559" s="115"/>
      <c r="BT559" s="115"/>
      <c r="BU559" s="115"/>
      <c r="BV559" s="115"/>
      <c r="BW559" s="115"/>
      <c r="BX559" s="115"/>
      <c r="BY559" s="115"/>
      <c r="BZ559" s="115"/>
      <c r="CA559" s="115"/>
      <c r="CB559" s="115"/>
      <c r="CC559" s="115"/>
      <c r="CD559" s="115"/>
      <c r="CE559" s="115"/>
      <c r="CF559" s="115"/>
      <c r="CG559" s="115"/>
      <c r="CH559" s="115"/>
      <c r="CI559" s="115"/>
      <c r="CJ559" s="115"/>
      <c r="CK559" s="115"/>
      <c r="CL559" s="115"/>
      <c r="CM559" s="115"/>
      <c r="CN559" s="115"/>
      <c r="CO559" s="115"/>
      <c r="CP559" s="15"/>
      <c r="CQ559" s="15"/>
      <c r="CR559" s="15"/>
      <c r="CS559" s="15"/>
      <c r="CT559" s="88"/>
      <c r="CU559" s="88"/>
      <c r="CV559" s="88"/>
      <c r="CW559" s="15"/>
      <c r="CX559" s="15"/>
      <c r="CY559" s="88"/>
      <c r="CZ559" s="88"/>
      <c r="DA559" s="88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88"/>
      <c r="EQ559" s="88"/>
      <c r="ER559" s="88"/>
      <c r="ES559" s="88"/>
      <c r="ET559" s="88"/>
      <c r="EU559" s="88"/>
      <c r="EV559" s="88"/>
      <c r="EW559" s="88"/>
      <c r="EX559" s="88"/>
      <c r="EY559" s="88"/>
      <c r="EZ559" s="88"/>
      <c r="FA559" s="88"/>
      <c r="FB559" s="15"/>
      <c r="FC559" s="15"/>
      <c r="FD559" s="15"/>
      <c r="FE559" s="15"/>
      <c r="FF559" s="15"/>
      <c r="FG559" s="15"/>
      <c r="FH559" s="15"/>
      <c r="FI559" s="15"/>
      <c r="FJ559" s="15"/>
    </row>
    <row r="560" spans="2:166" ht="15" customHeight="1" x14ac:dyDescent="0.25">
      <c r="B560" s="88"/>
      <c r="C560" s="88"/>
      <c r="D560" s="115"/>
      <c r="E560" s="115"/>
      <c r="F560" s="115"/>
      <c r="G560" s="115"/>
      <c r="H560" s="115"/>
      <c r="I560" s="523"/>
      <c r="J560" s="523"/>
      <c r="K560" s="115"/>
      <c r="L560" s="524"/>
      <c r="M560" s="524"/>
      <c r="N560" s="524"/>
      <c r="O560" s="524"/>
      <c r="P560" s="524"/>
      <c r="Q560" s="524"/>
      <c r="R560" s="524"/>
      <c r="S560" s="525"/>
      <c r="T560" s="526"/>
      <c r="U560" s="115"/>
      <c r="V560" s="526"/>
      <c r="W560" s="115"/>
      <c r="X560" s="115"/>
      <c r="Y560" s="115"/>
      <c r="Z560" s="527"/>
      <c r="AA560" s="527"/>
      <c r="AB560" s="15"/>
      <c r="AC560" s="88"/>
      <c r="AD560" s="115"/>
      <c r="AE560" s="115"/>
      <c r="AF560" s="115"/>
      <c r="AG560" s="115"/>
      <c r="AH560" s="115"/>
      <c r="AI560" s="115"/>
      <c r="AJ560" s="115"/>
      <c r="AK560" s="115"/>
      <c r="AL560" s="115"/>
      <c r="AM560" s="115"/>
      <c r="AN560" s="115"/>
      <c r="AO560" s="115"/>
      <c r="AP560" s="115"/>
      <c r="AQ560" s="115"/>
      <c r="AR560" s="115"/>
      <c r="AS560" s="115"/>
      <c r="AT560" s="115"/>
      <c r="AU560" s="115"/>
      <c r="AV560" s="115"/>
      <c r="AW560" s="115"/>
      <c r="AX560" s="115"/>
      <c r="AY560" s="115"/>
      <c r="AZ560" s="115"/>
      <c r="BA560" s="115"/>
      <c r="BB560" s="115"/>
      <c r="BC560" s="115"/>
      <c r="BD560" s="115"/>
      <c r="BE560" s="115"/>
      <c r="BF560" s="115"/>
      <c r="BG560" s="115"/>
      <c r="BH560" s="115"/>
      <c r="BI560" s="115"/>
      <c r="BJ560" s="115"/>
      <c r="BK560" s="115"/>
      <c r="BL560" s="115"/>
      <c r="BM560" s="115"/>
      <c r="BN560" s="115"/>
      <c r="BO560" s="115"/>
      <c r="BP560" s="115"/>
      <c r="BQ560" s="115"/>
      <c r="BR560" s="115"/>
      <c r="BS560" s="115"/>
      <c r="BT560" s="115"/>
      <c r="BU560" s="115"/>
      <c r="BV560" s="115"/>
      <c r="BW560" s="115"/>
      <c r="BX560" s="115"/>
      <c r="BY560" s="115"/>
      <c r="BZ560" s="115"/>
      <c r="CA560" s="115"/>
      <c r="CB560" s="115"/>
      <c r="CC560" s="115"/>
      <c r="CD560" s="115"/>
      <c r="CE560" s="115"/>
      <c r="CF560" s="115"/>
      <c r="CG560" s="115"/>
      <c r="CH560" s="115"/>
      <c r="CI560" s="115"/>
      <c r="CJ560" s="115"/>
      <c r="CK560" s="115"/>
      <c r="CL560" s="115"/>
      <c r="CM560" s="115"/>
      <c r="CN560" s="115"/>
      <c r="CO560" s="115"/>
      <c r="CP560" s="15"/>
      <c r="CQ560" s="15"/>
      <c r="CR560" s="15"/>
      <c r="CS560" s="15"/>
      <c r="CT560" s="88"/>
      <c r="CU560" s="88"/>
      <c r="CV560" s="88"/>
      <c r="CW560" s="15"/>
      <c r="CX560" s="15"/>
      <c r="CY560" s="88"/>
      <c r="CZ560" s="88"/>
      <c r="DA560" s="88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88"/>
      <c r="EQ560" s="88"/>
      <c r="ER560" s="88"/>
      <c r="ES560" s="88"/>
      <c r="ET560" s="88"/>
      <c r="EU560" s="88"/>
      <c r="EV560" s="88"/>
      <c r="EW560" s="88"/>
      <c r="EX560" s="88"/>
      <c r="EY560" s="88"/>
      <c r="EZ560" s="88"/>
      <c r="FA560" s="88"/>
      <c r="FB560" s="15"/>
      <c r="FC560" s="15"/>
      <c r="FD560" s="15"/>
      <c r="FE560" s="15"/>
      <c r="FF560" s="15"/>
      <c r="FG560" s="15"/>
      <c r="FH560" s="15"/>
      <c r="FI560" s="15"/>
      <c r="FJ560" s="15"/>
    </row>
    <row r="561" spans="2:166" ht="15" customHeight="1" x14ac:dyDescent="0.25">
      <c r="B561" s="88"/>
      <c r="C561" s="88"/>
      <c r="D561" s="115"/>
      <c r="E561" s="115"/>
      <c r="F561" s="115"/>
      <c r="G561" s="115"/>
      <c r="H561" s="115"/>
      <c r="I561" s="523"/>
      <c r="J561" s="523"/>
      <c r="K561" s="115"/>
      <c r="L561" s="524"/>
      <c r="M561" s="524"/>
      <c r="N561" s="524"/>
      <c r="O561" s="524"/>
      <c r="P561" s="524"/>
      <c r="Q561" s="524"/>
      <c r="R561" s="524"/>
      <c r="S561" s="525"/>
      <c r="T561" s="526"/>
      <c r="U561" s="115"/>
      <c r="V561" s="526"/>
      <c r="W561" s="115"/>
      <c r="X561" s="115"/>
      <c r="Y561" s="115"/>
      <c r="Z561" s="527"/>
      <c r="AA561" s="527"/>
      <c r="AB561" s="15"/>
      <c r="AC561" s="88"/>
      <c r="AD561" s="115"/>
      <c r="AE561" s="115"/>
      <c r="AF561" s="115"/>
      <c r="AG561" s="115"/>
      <c r="AH561" s="115"/>
      <c r="AI561" s="115"/>
      <c r="AJ561" s="115"/>
      <c r="AK561" s="115"/>
      <c r="AL561" s="115"/>
      <c r="AM561" s="115"/>
      <c r="AN561" s="115"/>
      <c r="AO561" s="115"/>
      <c r="AP561" s="115"/>
      <c r="AQ561" s="115"/>
      <c r="AR561" s="115"/>
      <c r="AS561" s="115"/>
      <c r="AT561" s="115"/>
      <c r="AU561" s="115"/>
      <c r="AV561" s="115"/>
      <c r="AW561" s="115"/>
      <c r="AX561" s="115"/>
      <c r="AY561" s="115"/>
      <c r="AZ561" s="115"/>
      <c r="BA561" s="115"/>
      <c r="BB561" s="115"/>
      <c r="BC561" s="115"/>
      <c r="BD561" s="115"/>
      <c r="BE561" s="115"/>
      <c r="BF561" s="115"/>
      <c r="BG561" s="115"/>
      <c r="BH561" s="115"/>
      <c r="BI561" s="115"/>
      <c r="BJ561" s="115"/>
      <c r="BK561" s="115"/>
      <c r="BL561" s="115"/>
      <c r="BM561" s="115"/>
      <c r="BN561" s="115"/>
      <c r="BO561" s="115"/>
      <c r="BP561" s="115"/>
      <c r="BQ561" s="115"/>
      <c r="BR561" s="115"/>
      <c r="BS561" s="115"/>
      <c r="BT561" s="115"/>
      <c r="BU561" s="115"/>
      <c r="BV561" s="115"/>
      <c r="BW561" s="115"/>
      <c r="BX561" s="115"/>
      <c r="BY561" s="115"/>
      <c r="BZ561" s="115"/>
      <c r="CA561" s="115"/>
      <c r="CB561" s="115"/>
      <c r="CC561" s="115"/>
      <c r="CD561" s="115"/>
      <c r="CE561" s="115"/>
      <c r="CF561" s="115"/>
      <c r="CG561" s="115"/>
      <c r="CH561" s="115"/>
      <c r="CI561" s="115"/>
      <c r="CJ561" s="115"/>
      <c r="CK561" s="115"/>
      <c r="CL561" s="115"/>
      <c r="CM561" s="115"/>
      <c r="CN561" s="115"/>
      <c r="CO561" s="115"/>
      <c r="CP561" s="15"/>
      <c r="CQ561" s="15"/>
      <c r="CR561" s="15"/>
      <c r="CS561" s="15"/>
      <c r="CT561" s="88"/>
      <c r="CU561" s="88"/>
      <c r="CV561" s="88"/>
      <c r="CW561" s="15"/>
      <c r="CX561" s="15"/>
      <c r="CY561" s="88"/>
      <c r="CZ561" s="88"/>
      <c r="DA561" s="88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88"/>
      <c r="EQ561" s="88"/>
      <c r="ER561" s="88"/>
      <c r="ES561" s="88"/>
      <c r="ET561" s="88"/>
      <c r="EU561" s="88"/>
      <c r="EV561" s="88"/>
      <c r="EW561" s="88"/>
      <c r="EX561" s="88"/>
      <c r="EY561" s="88"/>
      <c r="EZ561" s="88"/>
      <c r="FA561" s="88"/>
      <c r="FB561" s="15"/>
      <c r="FC561" s="15"/>
      <c r="FD561" s="15"/>
      <c r="FE561" s="15"/>
      <c r="FF561" s="15"/>
      <c r="FG561" s="15"/>
      <c r="FH561" s="15"/>
      <c r="FI561" s="15"/>
      <c r="FJ561" s="15"/>
    </row>
    <row r="562" spans="2:166" ht="15" customHeight="1" x14ac:dyDescent="0.25">
      <c r="B562" s="88"/>
      <c r="C562" s="88"/>
      <c r="D562" s="115"/>
      <c r="E562" s="115"/>
      <c r="F562" s="115"/>
      <c r="G562" s="115"/>
      <c r="H562" s="115"/>
      <c r="I562" s="523"/>
      <c r="J562" s="523"/>
      <c r="K562" s="115"/>
      <c r="L562" s="524"/>
      <c r="M562" s="524"/>
      <c r="N562" s="524"/>
      <c r="O562" s="524"/>
      <c r="P562" s="524"/>
      <c r="Q562" s="524"/>
      <c r="R562" s="524"/>
      <c r="S562" s="525"/>
      <c r="T562" s="526"/>
      <c r="U562" s="115"/>
      <c r="V562" s="526"/>
      <c r="W562" s="115"/>
      <c r="X562" s="115"/>
      <c r="Y562" s="115"/>
      <c r="Z562" s="527"/>
      <c r="AA562" s="527"/>
      <c r="AB562" s="15"/>
      <c r="AC562" s="88"/>
      <c r="AD562" s="115"/>
      <c r="AE562" s="115"/>
      <c r="AF562" s="115"/>
      <c r="AG562" s="115"/>
      <c r="AH562" s="115"/>
      <c r="AI562" s="115"/>
      <c r="AJ562" s="115"/>
      <c r="AK562" s="115"/>
      <c r="AL562" s="115"/>
      <c r="AM562" s="115"/>
      <c r="AN562" s="115"/>
      <c r="AO562" s="115"/>
      <c r="AP562" s="115"/>
      <c r="AQ562" s="115"/>
      <c r="AR562" s="115"/>
      <c r="AS562" s="115"/>
      <c r="AT562" s="115"/>
      <c r="AU562" s="115"/>
      <c r="AV562" s="115"/>
      <c r="AW562" s="115"/>
      <c r="AX562" s="115"/>
      <c r="AY562" s="115"/>
      <c r="AZ562" s="115"/>
      <c r="BA562" s="115"/>
      <c r="BB562" s="115"/>
      <c r="BC562" s="115"/>
      <c r="BD562" s="115"/>
      <c r="BE562" s="115"/>
      <c r="BF562" s="115"/>
      <c r="BG562" s="115"/>
      <c r="BH562" s="115"/>
      <c r="BI562" s="115"/>
      <c r="BJ562" s="115"/>
      <c r="BK562" s="115"/>
      <c r="BL562" s="115"/>
      <c r="BM562" s="115"/>
      <c r="BN562" s="115"/>
      <c r="BO562" s="115"/>
      <c r="BP562" s="115"/>
      <c r="BQ562" s="115"/>
      <c r="BR562" s="115"/>
      <c r="BS562" s="115"/>
      <c r="BT562" s="115"/>
      <c r="BU562" s="115"/>
      <c r="BV562" s="115"/>
      <c r="BW562" s="115"/>
      <c r="BX562" s="115"/>
      <c r="BY562" s="115"/>
      <c r="BZ562" s="115"/>
      <c r="CA562" s="115"/>
      <c r="CB562" s="115"/>
      <c r="CC562" s="115"/>
      <c r="CD562" s="115"/>
      <c r="CE562" s="115"/>
      <c r="CF562" s="115"/>
      <c r="CG562" s="115"/>
      <c r="CH562" s="115"/>
      <c r="CI562" s="115"/>
      <c r="CJ562" s="115"/>
      <c r="CK562" s="115"/>
      <c r="CL562" s="115"/>
      <c r="CM562" s="115"/>
      <c r="CN562" s="115"/>
      <c r="CO562" s="115"/>
      <c r="CP562" s="15"/>
      <c r="CQ562" s="15"/>
      <c r="CR562" s="15"/>
      <c r="CS562" s="15"/>
      <c r="CT562" s="88"/>
      <c r="CU562" s="88"/>
      <c r="CV562" s="88"/>
      <c r="CW562" s="15"/>
      <c r="CX562" s="15"/>
      <c r="CY562" s="88"/>
      <c r="CZ562" s="88"/>
      <c r="DA562" s="88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  <c r="DV562" s="15"/>
      <c r="DW562" s="15"/>
      <c r="DX562" s="15"/>
      <c r="DY562" s="15"/>
      <c r="DZ562" s="15"/>
      <c r="EA562" s="15"/>
      <c r="EB562" s="15"/>
      <c r="EC562" s="15"/>
      <c r="ED562" s="15"/>
      <c r="EE562" s="15"/>
      <c r="EF562" s="15"/>
      <c r="EG562" s="15"/>
      <c r="EH562" s="15"/>
      <c r="EI562" s="15"/>
      <c r="EJ562" s="15"/>
      <c r="EK562" s="15"/>
      <c r="EL562" s="15"/>
      <c r="EM562" s="15"/>
      <c r="EN562" s="15"/>
      <c r="EO562" s="15"/>
      <c r="EP562" s="88"/>
      <c r="EQ562" s="88"/>
      <c r="ER562" s="88"/>
      <c r="ES562" s="88"/>
      <c r="ET562" s="88"/>
      <c r="EU562" s="88"/>
      <c r="EV562" s="88"/>
      <c r="EW562" s="88"/>
      <c r="EX562" s="88"/>
      <c r="EY562" s="88"/>
      <c r="EZ562" s="88"/>
      <c r="FA562" s="88"/>
      <c r="FB562" s="15"/>
      <c r="FC562" s="15"/>
      <c r="FD562" s="15"/>
      <c r="FE562" s="15"/>
      <c r="FF562" s="15"/>
      <c r="FG562" s="15"/>
      <c r="FH562" s="15"/>
      <c r="FI562" s="15"/>
      <c r="FJ562" s="15"/>
    </row>
    <row r="563" spans="2:166" ht="15" customHeight="1" x14ac:dyDescent="0.25">
      <c r="B563" s="88"/>
      <c r="C563" s="88"/>
      <c r="D563" s="115"/>
      <c r="E563" s="115"/>
      <c r="F563" s="115"/>
      <c r="G563" s="115"/>
      <c r="H563" s="115"/>
      <c r="I563" s="523"/>
      <c r="J563" s="523"/>
      <c r="K563" s="115"/>
      <c r="L563" s="524"/>
      <c r="M563" s="524"/>
      <c r="N563" s="524"/>
      <c r="O563" s="524"/>
      <c r="P563" s="524"/>
      <c r="Q563" s="524"/>
      <c r="R563" s="524"/>
      <c r="S563" s="525"/>
      <c r="T563" s="526"/>
      <c r="U563" s="115"/>
      <c r="V563" s="526"/>
      <c r="W563" s="115"/>
      <c r="X563" s="115"/>
      <c r="Y563" s="115"/>
      <c r="Z563" s="527"/>
      <c r="AA563" s="527"/>
      <c r="AB563" s="15"/>
      <c r="AC563" s="88"/>
      <c r="AD563" s="115"/>
      <c r="AE563" s="115"/>
      <c r="AF563" s="115"/>
      <c r="AG563" s="115"/>
      <c r="AH563" s="115"/>
      <c r="AI563" s="115"/>
      <c r="AJ563" s="115"/>
      <c r="AK563" s="115"/>
      <c r="AL563" s="115"/>
      <c r="AM563" s="115"/>
      <c r="AN563" s="115"/>
      <c r="AO563" s="115"/>
      <c r="AP563" s="115"/>
      <c r="AQ563" s="115"/>
      <c r="AR563" s="115"/>
      <c r="AS563" s="115"/>
      <c r="AT563" s="115"/>
      <c r="AU563" s="115"/>
      <c r="AV563" s="115"/>
      <c r="AW563" s="115"/>
      <c r="AX563" s="115"/>
      <c r="AY563" s="115"/>
      <c r="AZ563" s="115"/>
      <c r="BA563" s="115"/>
      <c r="BB563" s="115"/>
      <c r="BC563" s="115"/>
      <c r="BD563" s="115"/>
      <c r="BE563" s="115"/>
      <c r="BF563" s="115"/>
      <c r="BG563" s="115"/>
      <c r="BH563" s="115"/>
      <c r="BI563" s="115"/>
      <c r="BJ563" s="115"/>
      <c r="BK563" s="115"/>
      <c r="BL563" s="115"/>
      <c r="BM563" s="115"/>
      <c r="BN563" s="115"/>
      <c r="BO563" s="115"/>
      <c r="BP563" s="115"/>
      <c r="BQ563" s="115"/>
      <c r="BR563" s="115"/>
      <c r="BS563" s="115"/>
      <c r="BT563" s="115"/>
      <c r="BU563" s="115"/>
      <c r="BV563" s="115"/>
      <c r="BW563" s="115"/>
      <c r="BX563" s="115"/>
      <c r="BY563" s="115"/>
      <c r="BZ563" s="115"/>
      <c r="CA563" s="115"/>
      <c r="CB563" s="115"/>
      <c r="CC563" s="115"/>
      <c r="CD563" s="115"/>
      <c r="CE563" s="115"/>
      <c r="CF563" s="115"/>
      <c r="CG563" s="115"/>
      <c r="CH563" s="115"/>
      <c r="CI563" s="115"/>
      <c r="CJ563" s="115"/>
      <c r="CK563" s="115"/>
      <c r="CL563" s="115"/>
      <c r="CM563" s="115"/>
      <c r="CN563" s="115"/>
      <c r="CO563" s="115"/>
      <c r="CP563" s="15"/>
      <c r="CQ563" s="15"/>
      <c r="CR563" s="15"/>
      <c r="CS563" s="15"/>
      <c r="CT563" s="88"/>
      <c r="CU563" s="88"/>
      <c r="CV563" s="88"/>
      <c r="CW563" s="15"/>
      <c r="CX563" s="15"/>
      <c r="CY563" s="88"/>
      <c r="CZ563" s="88"/>
      <c r="DA563" s="88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15"/>
      <c r="DP563" s="15"/>
      <c r="DQ563" s="15"/>
      <c r="DR563" s="15"/>
      <c r="DS563" s="15"/>
      <c r="DT563" s="15"/>
      <c r="DU563" s="15"/>
      <c r="DV563" s="15"/>
      <c r="DW563" s="15"/>
      <c r="DX563" s="15"/>
      <c r="DY563" s="15"/>
      <c r="DZ563" s="15"/>
      <c r="EA563" s="15"/>
      <c r="EB563" s="15"/>
      <c r="EC563" s="15"/>
      <c r="ED563" s="15"/>
      <c r="EE563" s="15"/>
      <c r="EF563" s="15"/>
      <c r="EG563" s="15"/>
      <c r="EH563" s="15"/>
      <c r="EI563" s="15"/>
      <c r="EJ563" s="15"/>
      <c r="EK563" s="15"/>
      <c r="EL563" s="15"/>
      <c r="EM563" s="15"/>
      <c r="EN563" s="15"/>
      <c r="EO563" s="15"/>
      <c r="EP563" s="88"/>
      <c r="EQ563" s="88"/>
      <c r="ER563" s="88"/>
      <c r="ES563" s="88"/>
      <c r="ET563" s="88"/>
      <c r="EU563" s="88"/>
      <c r="EV563" s="88"/>
      <c r="EW563" s="88"/>
      <c r="EX563" s="88"/>
      <c r="EY563" s="88"/>
      <c r="EZ563" s="88"/>
      <c r="FA563" s="88"/>
      <c r="FB563" s="15"/>
      <c r="FC563" s="15"/>
      <c r="FD563" s="15"/>
      <c r="FE563" s="15"/>
      <c r="FF563" s="15"/>
      <c r="FG563" s="15"/>
      <c r="FH563" s="15"/>
      <c r="FI563" s="15"/>
      <c r="FJ563" s="15"/>
    </row>
    <row r="564" spans="2:166" ht="15" customHeight="1" x14ac:dyDescent="0.25">
      <c r="B564" s="88"/>
      <c r="C564" s="88"/>
      <c r="D564" s="115"/>
      <c r="E564" s="115"/>
      <c r="F564" s="115"/>
      <c r="G564" s="115"/>
      <c r="H564" s="115"/>
      <c r="I564" s="523"/>
      <c r="J564" s="523"/>
      <c r="K564" s="115"/>
      <c r="L564" s="524"/>
      <c r="M564" s="524"/>
      <c r="N564" s="524"/>
      <c r="O564" s="524"/>
      <c r="P564" s="524"/>
      <c r="Q564" s="524"/>
      <c r="R564" s="524"/>
      <c r="S564" s="525"/>
      <c r="T564" s="526"/>
      <c r="U564" s="115"/>
      <c r="V564" s="526"/>
      <c r="W564" s="115"/>
      <c r="X564" s="115"/>
      <c r="Y564" s="115"/>
      <c r="Z564" s="527"/>
      <c r="AA564" s="527"/>
      <c r="AB564" s="15"/>
      <c r="AC564" s="88"/>
      <c r="AD564" s="115"/>
      <c r="AE564" s="115"/>
      <c r="AF564" s="115"/>
      <c r="AG564" s="115"/>
      <c r="AH564" s="115"/>
      <c r="AI564" s="115"/>
      <c r="AJ564" s="115"/>
      <c r="AK564" s="115"/>
      <c r="AL564" s="115"/>
      <c r="AM564" s="115"/>
      <c r="AN564" s="115"/>
      <c r="AO564" s="115"/>
      <c r="AP564" s="115"/>
      <c r="AQ564" s="115"/>
      <c r="AR564" s="115"/>
      <c r="AS564" s="115"/>
      <c r="AT564" s="115"/>
      <c r="AU564" s="115"/>
      <c r="AV564" s="115"/>
      <c r="AW564" s="115"/>
      <c r="AX564" s="115"/>
      <c r="AY564" s="115"/>
      <c r="AZ564" s="115"/>
      <c r="BA564" s="115"/>
      <c r="BB564" s="115"/>
      <c r="BC564" s="115"/>
      <c r="BD564" s="115"/>
      <c r="BE564" s="115"/>
      <c r="BF564" s="115"/>
      <c r="BG564" s="115"/>
      <c r="BH564" s="115"/>
      <c r="BI564" s="115"/>
      <c r="BJ564" s="115"/>
      <c r="BK564" s="115"/>
      <c r="BL564" s="115"/>
      <c r="BM564" s="115"/>
      <c r="BN564" s="115"/>
      <c r="BO564" s="115"/>
      <c r="BP564" s="115"/>
      <c r="BQ564" s="115"/>
      <c r="BR564" s="115"/>
      <c r="BS564" s="115"/>
      <c r="BT564" s="115"/>
      <c r="BU564" s="115"/>
      <c r="BV564" s="115"/>
      <c r="BW564" s="115"/>
      <c r="BX564" s="115"/>
      <c r="BY564" s="115"/>
      <c r="BZ564" s="115"/>
      <c r="CA564" s="115"/>
      <c r="CB564" s="115"/>
      <c r="CC564" s="115"/>
      <c r="CD564" s="115"/>
      <c r="CE564" s="115"/>
      <c r="CF564" s="115"/>
      <c r="CG564" s="115"/>
      <c r="CH564" s="115"/>
      <c r="CI564" s="115"/>
      <c r="CJ564" s="115"/>
      <c r="CK564" s="115"/>
      <c r="CL564" s="115"/>
      <c r="CM564" s="115"/>
      <c r="CN564" s="115"/>
      <c r="CO564" s="115"/>
      <c r="CP564" s="15"/>
      <c r="CQ564" s="15"/>
      <c r="CR564" s="15"/>
      <c r="CS564" s="15"/>
      <c r="CT564" s="88"/>
      <c r="CU564" s="88"/>
      <c r="CV564" s="88"/>
      <c r="CW564" s="15"/>
      <c r="CX564" s="15"/>
      <c r="CY564" s="88"/>
      <c r="CZ564" s="88"/>
      <c r="DA564" s="88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5"/>
      <c r="DY564" s="15"/>
      <c r="DZ564" s="15"/>
      <c r="EA564" s="15"/>
      <c r="EB564" s="15"/>
      <c r="EC564" s="15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5"/>
      <c r="EO564" s="15"/>
      <c r="EP564" s="88"/>
      <c r="EQ564" s="88"/>
      <c r="ER564" s="88"/>
      <c r="ES564" s="88"/>
      <c r="ET564" s="88"/>
      <c r="EU564" s="88"/>
      <c r="EV564" s="88"/>
      <c r="EW564" s="88"/>
      <c r="EX564" s="88"/>
      <c r="EY564" s="88"/>
      <c r="EZ564" s="88"/>
      <c r="FA564" s="88"/>
      <c r="FB564" s="15"/>
      <c r="FC564" s="15"/>
      <c r="FD564" s="15"/>
      <c r="FE564" s="15"/>
      <c r="FF564" s="15"/>
      <c r="FG564" s="15"/>
      <c r="FH564" s="15"/>
      <c r="FI564" s="15"/>
      <c r="FJ564" s="15"/>
    </row>
    <row r="565" spans="2:166" ht="15" customHeight="1" x14ac:dyDescent="0.25">
      <c r="B565" s="88"/>
      <c r="C565" s="88"/>
      <c r="D565" s="115"/>
      <c r="E565" s="115"/>
      <c r="F565" s="115"/>
      <c r="G565" s="115"/>
      <c r="H565" s="115"/>
      <c r="I565" s="523"/>
      <c r="J565" s="523"/>
      <c r="K565" s="115"/>
      <c r="L565" s="524"/>
      <c r="M565" s="524"/>
      <c r="N565" s="524"/>
      <c r="O565" s="524"/>
      <c r="P565" s="524"/>
      <c r="Q565" s="524"/>
      <c r="R565" s="524"/>
      <c r="S565" s="525"/>
      <c r="T565" s="526"/>
      <c r="U565" s="115"/>
      <c r="V565" s="526"/>
      <c r="W565" s="115"/>
      <c r="X565" s="115"/>
      <c r="Y565" s="115"/>
      <c r="Z565" s="527"/>
      <c r="AA565" s="527"/>
      <c r="AB565" s="15"/>
      <c r="AC565" s="88"/>
      <c r="AD565" s="115"/>
      <c r="AE565" s="115"/>
      <c r="AF565" s="115"/>
      <c r="AG565" s="115"/>
      <c r="AH565" s="115"/>
      <c r="AI565" s="115"/>
      <c r="AJ565" s="115"/>
      <c r="AK565" s="115"/>
      <c r="AL565" s="115"/>
      <c r="AM565" s="115"/>
      <c r="AN565" s="115"/>
      <c r="AO565" s="115"/>
      <c r="AP565" s="115"/>
      <c r="AQ565" s="115"/>
      <c r="AR565" s="115"/>
      <c r="AS565" s="115"/>
      <c r="AT565" s="115"/>
      <c r="AU565" s="115"/>
      <c r="AV565" s="115"/>
      <c r="AW565" s="115"/>
      <c r="AX565" s="115"/>
      <c r="AY565" s="115"/>
      <c r="AZ565" s="115"/>
      <c r="BA565" s="115"/>
      <c r="BB565" s="115"/>
      <c r="BC565" s="115"/>
      <c r="BD565" s="115"/>
      <c r="BE565" s="115"/>
      <c r="BF565" s="115"/>
      <c r="BG565" s="115"/>
      <c r="BH565" s="115"/>
      <c r="BI565" s="115"/>
      <c r="BJ565" s="115"/>
      <c r="BK565" s="115"/>
      <c r="BL565" s="115"/>
      <c r="BM565" s="115"/>
      <c r="BN565" s="115"/>
      <c r="BO565" s="115"/>
      <c r="BP565" s="115"/>
      <c r="BQ565" s="115"/>
      <c r="BR565" s="115"/>
      <c r="BS565" s="115"/>
      <c r="BT565" s="115"/>
      <c r="BU565" s="115"/>
      <c r="BV565" s="115"/>
      <c r="BW565" s="115"/>
      <c r="BX565" s="115"/>
      <c r="BY565" s="115"/>
      <c r="BZ565" s="115"/>
      <c r="CA565" s="115"/>
      <c r="CB565" s="115"/>
      <c r="CC565" s="115"/>
      <c r="CD565" s="115"/>
      <c r="CE565" s="115"/>
      <c r="CF565" s="115"/>
      <c r="CG565" s="115"/>
      <c r="CH565" s="115"/>
      <c r="CI565" s="115"/>
      <c r="CJ565" s="115"/>
      <c r="CK565" s="115"/>
      <c r="CL565" s="115"/>
      <c r="CM565" s="115"/>
      <c r="CN565" s="115"/>
      <c r="CO565" s="115"/>
      <c r="CP565" s="15"/>
      <c r="CQ565" s="15"/>
      <c r="CR565" s="15"/>
      <c r="CS565" s="15"/>
      <c r="CT565" s="88"/>
      <c r="CU565" s="88"/>
      <c r="CV565" s="88"/>
      <c r="CW565" s="15"/>
      <c r="CX565" s="15"/>
      <c r="CY565" s="88"/>
      <c r="CZ565" s="88"/>
      <c r="DA565" s="88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88"/>
      <c r="EQ565" s="88"/>
      <c r="ER565" s="88"/>
      <c r="ES565" s="88"/>
      <c r="ET565" s="88"/>
      <c r="EU565" s="88"/>
      <c r="EV565" s="88"/>
      <c r="EW565" s="88"/>
      <c r="EX565" s="88"/>
      <c r="EY565" s="88"/>
      <c r="EZ565" s="88"/>
      <c r="FA565" s="88"/>
      <c r="FB565" s="15"/>
      <c r="FC565" s="15"/>
      <c r="FD565" s="15"/>
      <c r="FE565" s="15"/>
      <c r="FF565" s="15"/>
      <c r="FG565" s="15"/>
      <c r="FH565" s="15"/>
      <c r="FI565" s="15"/>
      <c r="FJ565" s="15"/>
    </row>
    <row r="566" spans="2:166" ht="15" customHeight="1" x14ac:dyDescent="0.25">
      <c r="B566" s="88"/>
      <c r="C566" s="88"/>
      <c r="D566" s="115"/>
      <c r="E566" s="115"/>
      <c r="F566" s="115"/>
      <c r="G566" s="115"/>
      <c r="H566" s="115"/>
      <c r="I566" s="523"/>
      <c r="J566" s="523"/>
      <c r="K566" s="115"/>
      <c r="L566" s="524"/>
      <c r="M566" s="524"/>
      <c r="N566" s="524"/>
      <c r="O566" s="524"/>
      <c r="P566" s="524"/>
      <c r="Q566" s="524"/>
      <c r="R566" s="524"/>
      <c r="S566" s="525"/>
      <c r="T566" s="526"/>
      <c r="U566" s="115"/>
      <c r="V566" s="526"/>
      <c r="W566" s="115"/>
      <c r="X566" s="115"/>
      <c r="Y566" s="115"/>
      <c r="Z566" s="527"/>
      <c r="AA566" s="527"/>
      <c r="AB566" s="15"/>
      <c r="AC566" s="88"/>
      <c r="AD566" s="115"/>
      <c r="AE566" s="115"/>
      <c r="AF566" s="115"/>
      <c r="AG566" s="115"/>
      <c r="AH566" s="115"/>
      <c r="AI566" s="115"/>
      <c r="AJ566" s="115"/>
      <c r="AK566" s="115"/>
      <c r="AL566" s="115"/>
      <c r="AM566" s="115"/>
      <c r="AN566" s="115"/>
      <c r="AO566" s="115"/>
      <c r="AP566" s="115"/>
      <c r="AQ566" s="115"/>
      <c r="AR566" s="115"/>
      <c r="AS566" s="115"/>
      <c r="AT566" s="115"/>
      <c r="AU566" s="115"/>
      <c r="AV566" s="115"/>
      <c r="AW566" s="115"/>
      <c r="AX566" s="115"/>
      <c r="AY566" s="115"/>
      <c r="AZ566" s="115"/>
      <c r="BA566" s="115"/>
      <c r="BB566" s="115"/>
      <c r="BC566" s="115"/>
      <c r="BD566" s="115"/>
      <c r="BE566" s="115"/>
      <c r="BF566" s="115"/>
      <c r="BG566" s="115"/>
      <c r="BH566" s="115"/>
      <c r="BI566" s="115"/>
      <c r="BJ566" s="115"/>
      <c r="BK566" s="115"/>
      <c r="BL566" s="115"/>
      <c r="BM566" s="115"/>
      <c r="BN566" s="115"/>
      <c r="BO566" s="115"/>
      <c r="BP566" s="115"/>
      <c r="BQ566" s="115"/>
      <c r="BR566" s="115"/>
      <c r="BS566" s="115"/>
      <c r="BT566" s="115"/>
      <c r="BU566" s="115"/>
      <c r="BV566" s="115"/>
      <c r="BW566" s="115"/>
      <c r="BX566" s="115"/>
      <c r="BY566" s="115"/>
      <c r="BZ566" s="115"/>
      <c r="CA566" s="115"/>
      <c r="CB566" s="115"/>
      <c r="CC566" s="115"/>
      <c r="CD566" s="115"/>
      <c r="CE566" s="115"/>
      <c r="CF566" s="115"/>
      <c r="CG566" s="115"/>
      <c r="CH566" s="115"/>
      <c r="CI566" s="115"/>
      <c r="CJ566" s="115"/>
      <c r="CK566" s="115"/>
      <c r="CL566" s="115"/>
      <c r="CM566" s="115"/>
      <c r="CN566" s="115"/>
      <c r="CO566" s="115"/>
      <c r="CP566" s="15"/>
      <c r="CQ566" s="15"/>
      <c r="CR566" s="15"/>
      <c r="CS566" s="15"/>
      <c r="CT566" s="88"/>
      <c r="CU566" s="88"/>
      <c r="CV566" s="88"/>
      <c r="CW566" s="15"/>
      <c r="CX566" s="15"/>
      <c r="CY566" s="88"/>
      <c r="CZ566" s="88"/>
      <c r="DA566" s="88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5"/>
      <c r="DY566" s="15"/>
      <c r="DZ566" s="15"/>
      <c r="EA566" s="15"/>
      <c r="EB566" s="15"/>
      <c r="EC566" s="15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5"/>
      <c r="EO566" s="15"/>
      <c r="EP566" s="88"/>
      <c r="EQ566" s="88"/>
      <c r="ER566" s="88"/>
      <c r="ES566" s="88"/>
      <c r="ET566" s="88"/>
      <c r="EU566" s="88"/>
      <c r="EV566" s="88"/>
      <c r="EW566" s="88"/>
      <c r="EX566" s="88"/>
      <c r="EY566" s="88"/>
      <c r="EZ566" s="88"/>
      <c r="FA566" s="88"/>
      <c r="FB566" s="15"/>
      <c r="FC566" s="15"/>
      <c r="FD566" s="15"/>
      <c r="FE566" s="15"/>
      <c r="FF566" s="15"/>
      <c r="FG566" s="15"/>
      <c r="FH566" s="15"/>
      <c r="FI566" s="15"/>
      <c r="FJ566" s="15"/>
    </row>
    <row r="567" spans="2:166" ht="15" customHeight="1" x14ac:dyDescent="0.25">
      <c r="B567" s="88"/>
      <c r="C567" s="88"/>
      <c r="D567" s="115"/>
      <c r="E567" s="115"/>
      <c r="F567" s="115"/>
      <c r="G567" s="115"/>
      <c r="H567" s="115"/>
      <c r="I567" s="523"/>
      <c r="J567" s="523"/>
      <c r="K567" s="115"/>
      <c r="L567" s="524"/>
      <c r="M567" s="524"/>
      <c r="N567" s="524"/>
      <c r="O567" s="524"/>
      <c r="P567" s="524"/>
      <c r="Q567" s="524"/>
      <c r="R567" s="524"/>
      <c r="S567" s="525"/>
      <c r="T567" s="526"/>
      <c r="U567" s="115"/>
      <c r="V567" s="526"/>
      <c r="W567" s="115"/>
      <c r="X567" s="115"/>
      <c r="Y567" s="115"/>
      <c r="Z567" s="527"/>
      <c r="AA567" s="527"/>
      <c r="AB567" s="15"/>
      <c r="AC567" s="88"/>
      <c r="AD567" s="115"/>
      <c r="AE567" s="115"/>
      <c r="AF567" s="115"/>
      <c r="AG567" s="115"/>
      <c r="AH567" s="115"/>
      <c r="AI567" s="115"/>
      <c r="AJ567" s="115"/>
      <c r="AK567" s="115"/>
      <c r="AL567" s="115"/>
      <c r="AM567" s="115"/>
      <c r="AN567" s="115"/>
      <c r="AO567" s="115"/>
      <c r="AP567" s="115"/>
      <c r="AQ567" s="115"/>
      <c r="AR567" s="115"/>
      <c r="AS567" s="115"/>
      <c r="AT567" s="115"/>
      <c r="AU567" s="115"/>
      <c r="AV567" s="115"/>
      <c r="AW567" s="115"/>
      <c r="AX567" s="115"/>
      <c r="AY567" s="115"/>
      <c r="AZ567" s="115"/>
      <c r="BA567" s="115"/>
      <c r="BB567" s="115"/>
      <c r="BC567" s="115"/>
      <c r="BD567" s="115"/>
      <c r="BE567" s="115"/>
      <c r="BF567" s="115"/>
      <c r="BG567" s="115"/>
      <c r="BH567" s="115"/>
      <c r="BI567" s="115"/>
      <c r="BJ567" s="115"/>
      <c r="BK567" s="115"/>
      <c r="BL567" s="115"/>
      <c r="BM567" s="115"/>
      <c r="BN567" s="115"/>
      <c r="BO567" s="115"/>
      <c r="BP567" s="115"/>
      <c r="BQ567" s="115"/>
      <c r="BR567" s="115"/>
      <c r="BS567" s="115"/>
      <c r="BT567" s="115"/>
      <c r="BU567" s="115"/>
      <c r="BV567" s="115"/>
      <c r="BW567" s="115"/>
      <c r="BX567" s="115"/>
      <c r="BY567" s="115"/>
      <c r="BZ567" s="115"/>
      <c r="CA567" s="115"/>
      <c r="CB567" s="115"/>
      <c r="CC567" s="115"/>
      <c r="CD567" s="115"/>
      <c r="CE567" s="115"/>
      <c r="CF567" s="115"/>
      <c r="CG567" s="115"/>
      <c r="CH567" s="115"/>
      <c r="CI567" s="115"/>
      <c r="CJ567" s="115"/>
      <c r="CK567" s="115"/>
      <c r="CL567" s="115"/>
      <c r="CM567" s="115"/>
      <c r="CN567" s="115"/>
      <c r="CO567" s="115"/>
      <c r="CP567" s="15"/>
      <c r="CQ567" s="15"/>
      <c r="CR567" s="15"/>
      <c r="CS567" s="15"/>
      <c r="CT567" s="88"/>
      <c r="CU567" s="88"/>
      <c r="CV567" s="88"/>
      <c r="CW567" s="15"/>
      <c r="CX567" s="15"/>
      <c r="CY567" s="88"/>
      <c r="CZ567" s="88"/>
      <c r="DA567" s="88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88"/>
      <c r="EQ567" s="88"/>
      <c r="ER567" s="88"/>
      <c r="ES567" s="88"/>
      <c r="ET567" s="88"/>
      <c r="EU567" s="88"/>
      <c r="EV567" s="88"/>
      <c r="EW567" s="88"/>
      <c r="EX567" s="88"/>
      <c r="EY567" s="88"/>
      <c r="EZ567" s="88"/>
      <c r="FA567" s="88"/>
      <c r="FB567" s="15"/>
      <c r="FC567" s="15"/>
      <c r="FD567" s="15"/>
      <c r="FE567" s="15"/>
      <c r="FF567" s="15"/>
      <c r="FG567" s="15"/>
      <c r="FH567" s="15"/>
      <c r="FI567" s="15"/>
      <c r="FJ567" s="15"/>
    </row>
    <row r="568" spans="2:166" ht="15" customHeight="1" x14ac:dyDescent="0.25">
      <c r="B568" s="88"/>
      <c r="C568" s="88"/>
      <c r="D568" s="115"/>
      <c r="E568" s="115"/>
      <c r="F568" s="115"/>
      <c r="G568" s="115"/>
      <c r="H568" s="115"/>
      <c r="I568" s="523"/>
      <c r="J568" s="523"/>
      <c r="K568" s="115"/>
      <c r="L568" s="524"/>
      <c r="M568" s="524"/>
      <c r="N568" s="524"/>
      <c r="O568" s="524"/>
      <c r="P568" s="524"/>
      <c r="Q568" s="524"/>
      <c r="R568" s="524"/>
      <c r="S568" s="525"/>
      <c r="T568" s="526"/>
      <c r="U568" s="115"/>
      <c r="V568" s="526"/>
      <c r="W568" s="115"/>
      <c r="X568" s="115"/>
      <c r="Y568" s="115"/>
      <c r="Z568" s="527"/>
      <c r="AA568" s="527"/>
      <c r="AB568" s="15"/>
      <c r="AC568" s="88"/>
      <c r="AD568" s="115"/>
      <c r="AE568" s="115"/>
      <c r="AF568" s="115"/>
      <c r="AG568" s="115"/>
      <c r="AH568" s="115"/>
      <c r="AI568" s="115"/>
      <c r="AJ568" s="115"/>
      <c r="AK568" s="115"/>
      <c r="AL568" s="115"/>
      <c r="AM568" s="115"/>
      <c r="AN568" s="115"/>
      <c r="AO568" s="115"/>
      <c r="AP568" s="115"/>
      <c r="AQ568" s="115"/>
      <c r="AR568" s="115"/>
      <c r="AS568" s="115"/>
      <c r="AT568" s="115"/>
      <c r="AU568" s="115"/>
      <c r="AV568" s="115"/>
      <c r="AW568" s="115"/>
      <c r="AX568" s="115"/>
      <c r="AY568" s="115"/>
      <c r="AZ568" s="115"/>
      <c r="BA568" s="115"/>
      <c r="BB568" s="115"/>
      <c r="BC568" s="115"/>
      <c r="BD568" s="115"/>
      <c r="BE568" s="115"/>
      <c r="BF568" s="115"/>
      <c r="BG568" s="115"/>
      <c r="BH568" s="115"/>
      <c r="BI568" s="115"/>
      <c r="BJ568" s="115"/>
      <c r="BK568" s="115"/>
      <c r="BL568" s="115"/>
      <c r="BM568" s="115"/>
      <c r="BN568" s="115"/>
      <c r="BO568" s="115"/>
      <c r="BP568" s="115"/>
      <c r="BQ568" s="115"/>
      <c r="BR568" s="115"/>
      <c r="BS568" s="115"/>
      <c r="BT568" s="115"/>
      <c r="BU568" s="115"/>
      <c r="BV568" s="115"/>
      <c r="BW568" s="115"/>
      <c r="BX568" s="115"/>
      <c r="BY568" s="115"/>
      <c r="BZ568" s="115"/>
      <c r="CA568" s="115"/>
      <c r="CB568" s="115"/>
      <c r="CC568" s="115"/>
      <c r="CD568" s="115"/>
      <c r="CE568" s="115"/>
      <c r="CF568" s="115"/>
      <c r="CG568" s="115"/>
      <c r="CH568" s="115"/>
      <c r="CI568" s="115"/>
      <c r="CJ568" s="115"/>
      <c r="CK568" s="115"/>
      <c r="CL568" s="115"/>
      <c r="CM568" s="115"/>
      <c r="CN568" s="115"/>
      <c r="CO568" s="115"/>
      <c r="CP568" s="15"/>
      <c r="CQ568" s="15"/>
      <c r="CR568" s="15"/>
      <c r="CS568" s="15"/>
      <c r="CT568" s="88"/>
      <c r="CU568" s="88"/>
      <c r="CV568" s="88"/>
      <c r="CW568" s="15"/>
      <c r="CX568" s="15"/>
      <c r="CY568" s="88"/>
      <c r="CZ568" s="88"/>
      <c r="DA568" s="88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  <c r="DO568" s="15"/>
      <c r="DP568" s="15"/>
      <c r="DQ568" s="15"/>
      <c r="DR568" s="15"/>
      <c r="DS568" s="15"/>
      <c r="DT568" s="15"/>
      <c r="DU568" s="15"/>
      <c r="DV568" s="15"/>
      <c r="DW568" s="15"/>
      <c r="DX568" s="15"/>
      <c r="DY568" s="15"/>
      <c r="DZ568" s="15"/>
      <c r="EA568" s="15"/>
      <c r="EB568" s="15"/>
      <c r="EC568" s="15"/>
      <c r="ED568" s="15"/>
      <c r="EE568" s="15"/>
      <c r="EF568" s="15"/>
      <c r="EG568" s="15"/>
      <c r="EH568" s="15"/>
      <c r="EI568" s="15"/>
      <c r="EJ568" s="15"/>
      <c r="EK568" s="15"/>
      <c r="EL568" s="15"/>
      <c r="EM568" s="15"/>
      <c r="EN568" s="15"/>
      <c r="EO568" s="15"/>
      <c r="EP568" s="88"/>
      <c r="EQ568" s="88"/>
      <c r="ER568" s="88"/>
      <c r="ES568" s="88"/>
      <c r="ET568" s="88"/>
      <c r="EU568" s="88"/>
      <c r="EV568" s="88"/>
      <c r="EW568" s="88"/>
      <c r="EX568" s="88"/>
      <c r="EY568" s="88"/>
      <c r="EZ568" s="88"/>
      <c r="FA568" s="88"/>
      <c r="FB568" s="15"/>
      <c r="FC568" s="15"/>
      <c r="FD568" s="15"/>
      <c r="FE568" s="15"/>
      <c r="FF568" s="15"/>
      <c r="FG568" s="15"/>
      <c r="FH568" s="15"/>
      <c r="FI568" s="15"/>
      <c r="FJ568" s="15"/>
    </row>
    <row r="569" spans="2:166" ht="15" customHeight="1" x14ac:dyDescent="0.25">
      <c r="B569" s="88"/>
      <c r="C569" s="88"/>
      <c r="D569" s="115"/>
      <c r="E569" s="115"/>
      <c r="F569" s="115"/>
      <c r="G569" s="115"/>
      <c r="H569" s="115"/>
      <c r="I569" s="523"/>
      <c r="J569" s="523"/>
      <c r="K569" s="115"/>
      <c r="L569" s="524"/>
      <c r="M569" s="524"/>
      <c r="N569" s="524"/>
      <c r="O569" s="524"/>
      <c r="P569" s="524"/>
      <c r="Q569" s="524"/>
      <c r="R569" s="524"/>
      <c r="S569" s="525"/>
      <c r="T569" s="526"/>
      <c r="U569" s="115"/>
      <c r="V569" s="526"/>
      <c r="W569" s="115"/>
      <c r="X569" s="115"/>
      <c r="Y569" s="115"/>
      <c r="Z569" s="527"/>
      <c r="AA569" s="527"/>
      <c r="AB569" s="15"/>
      <c r="AC569" s="88"/>
      <c r="AD569" s="115"/>
      <c r="AE569" s="115"/>
      <c r="AF569" s="115"/>
      <c r="AG569" s="115"/>
      <c r="AH569" s="115"/>
      <c r="AI569" s="115"/>
      <c r="AJ569" s="115"/>
      <c r="AK569" s="115"/>
      <c r="AL569" s="115"/>
      <c r="AM569" s="115"/>
      <c r="AN569" s="115"/>
      <c r="AO569" s="115"/>
      <c r="AP569" s="115"/>
      <c r="AQ569" s="115"/>
      <c r="AR569" s="115"/>
      <c r="AS569" s="115"/>
      <c r="AT569" s="115"/>
      <c r="AU569" s="115"/>
      <c r="AV569" s="115"/>
      <c r="AW569" s="115"/>
      <c r="AX569" s="115"/>
      <c r="AY569" s="115"/>
      <c r="AZ569" s="115"/>
      <c r="BA569" s="115"/>
      <c r="BB569" s="115"/>
      <c r="BC569" s="115"/>
      <c r="BD569" s="115"/>
      <c r="BE569" s="115"/>
      <c r="BF569" s="115"/>
      <c r="BG569" s="115"/>
      <c r="BH569" s="115"/>
      <c r="BI569" s="115"/>
      <c r="BJ569" s="115"/>
      <c r="BK569" s="115"/>
      <c r="BL569" s="115"/>
      <c r="BM569" s="115"/>
      <c r="BN569" s="115"/>
      <c r="BO569" s="115"/>
      <c r="BP569" s="115"/>
      <c r="BQ569" s="115"/>
      <c r="BR569" s="115"/>
      <c r="BS569" s="115"/>
      <c r="BT569" s="115"/>
      <c r="BU569" s="115"/>
      <c r="BV569" s="115"/>
      <c r="BW569" s="115"/>
      <c r="BX569" s="115"/>
      <c r="BY569" s="115"/>
      <c r="BZ569" s="115"/>
      <c r="CA569" s="115"/>
      <c r="CB569" s="115"/>
      <c r="CC569" s="115"/>
      <c r="CD569" s="115"/>
      <c r="CE569" s="115"/>
      <c r="CF569" s="115"/>
      <c r="CG569" s="115"/>
      <c r="CH569" s="115"/>
      <c r="CI569" s="115"/>
      <c r="CJ569" s="115"/>
      <c r="CK569" s="115"/>
      <c r="CL569" s="115"/>
      <c r="CM569" s="115"/>
      <c r="CN569" s="115"/>
      <c r="CO569" s="115"/>
      <c r="CP569" s="15"/>
      <c r="CQ569" s="15"/>
      <c r="CR569" s="15"/>
      <c r="CS569" s="15"/>
      <c r="CT569" s="88"/>
      <c r="CU569" s="88"/>
      <c r="CV569" s="88"/>
      <c r="CW569" s="15"/>
      <c r="CX569" s="15"/>
      <c r="CY569" s="88"/>
      <c r="CZ569" s="88"/>
      <c r="DA569" s="88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  <c r="DV569" s="15"/>
      <c r="DW569" s="15"/>
      <c r="DX569" s="15"/>
      <c r="DY569" s="15"/>
      <c r="DZ569" s="15"/>
      <c r="EA569" s="15"/>
      <c r="EB569" s="15"/>
      <c r="EC569" s="15"/>
      <c r="ED569" s="15"/>
      <c r="EE569" s="15"/>
      <c r="EF569" s="15"/>
      <c r="EG569" s="15"/>
      <c r="EH569" s="15"/>
      <c r="EI569" s="15"/>
      <c r="EJ569" s="15"/>
      <c r="EK569" s="15"/>
      <c r="EL569" s="15"/>
      <c r="EM569" s="15"/>
      <c r="EN569" s="15"/>
      <c r="EO569" s="15"/>
      <c r="EP569" s="88"/>
      <c r="EQ569" s="88"/>
      <c r="ER569" s="88"/>
      <c r="ES569" s="88"/>
      <c r="ET569" s="88"/>
      <c r="EU569" s="88"/>
      <c r="EV569" s="88"/>
      <c r="EW569" s="88"/>
      <c r="EX569" s="88"/>
      <c r="EY569" s="88"/>
      <c r="EZ569" s="88"/>
      <c r="FA569" s="88"/>
      <c r="FB569" s="15"/>
      <c r="FC569" s="15"/>
      <c r="FD569" s="15"/>
      <c r="FE569" s="15"/>
      <c r="FF569" s="15"/>
      <c r="FG569" s="15"/>
      <c r="FH569" s="15"/>
      <c r="FI569" s="15"/>
      <c r="FJ569" s="15"/>
    </row>
    <row r="570" spans="2:166" ht="15" customHeight="1" x14ac:dyDescent="0.25">
      <c r="B570" s="88"/>
      <c r="C570" s="88"/>
      <c r="D570" s="115"/>
      <c r="E570" s="115"/>
      <c r="F570" s="115"/>
      <c r="G570" s="115"/>
      <c r="H570" s="115"/>
      <c r="I570" s="523"/>
      <c r="J570" s="523"/>
      <c r="K570" s="115"/>
      <c r="L570" s="524"/>
      <c r="M570" s="524"/>
      <c r="N570" s="524"/>
      <c r="O570" s="524"/>
      <c r="P570" s="524"/>
      <c r="Q570" s="524"/>
      <c r="R570" s="524"/>
      <c r="S570" s="525"/>
      <c r="T570" s="526"/>
      <c r="U570" s="115"/>
      <c r="V570" s="526"/>
      <c r="W570" s="115"/>
      <c r="X570" s="115"/>
      <c r="Y570" s="115"/>
      <c r="Z570" s="527"/>
      <c r="AA570" s="527"/>
      <c r="AB570" s="15"/>
      <c r="AC570" s="88"/>
      <c r="AD570" s="115"/>
      <c r="AE570" s="115"/>
      <c r="AF570" s="115"/>
      <c r="AG570" s="115"/>
      <c r="AH570" s="115"/>
      <c r="AI570" s="115"/>
      <c r="AJ570" s="115"/>
      <c r="AK570" s="115"/>
      <c r="AL570" s="115"/>
      <c r="AM570" s="115"/>
      <c r="AN570" s="115"/>
      <c r="AO570" s="115"/>
      <c r="AP570" s="115"/>
      <c r="AQ570" s="115"/>
      <c r="AR570" s="115"/>
      <c r="AS570" s="115"/>
      <c r="AT570" s="115"/>
      <c r="AU570" s="115"/>
      <c r="AV570" s="115"/>
      <c r="AW570" s="115"/>
      <c r="AX570" s="115"/>
      <c r="AY570" s="115"/>
      <c r="AZ570" s="115"/>
      <c r="BA570" s="115"/>
      <c r="BB570" s="115"/>
      <c r="BC570" s="115"/>
      <c r="BD570" s="115"/>
      <c r="BE570" s="115"/>
      <c r="BF570" s="115"/>
      <c r="BG570" s="115"/>
      <c r="BH570" s="115"/>
      <c r="BI570" s="115"/>
      <c r="BJ570" s="115"/>
      <c r="BK570" s="115"/>
      <c r="BL570" s="115"/>
      <c r="BM570" s="115"/>
      <c r="BN570" s="115"/>
      <c r="BO570" s="115"/>
      <c r="BP570" s="115"/>
      <c r="BQ570" s="115"/>
      <c r="BR570" s="115"/>
      <c r="BS570" s="115"/>
      <c r="BT570" s="115"/>
      <c r="BU570" s="115"/>
      <c r="BV570" s="115"/>
      <c r="BW570" s="115"/>
      <c r="BX570" s="115"/>
      <c r="BY570" s="115"/>
      <c r="BZ570" s="115"/>
      <c r="CA570" s="115"/>
      <c r="CB570" s="115"/>
      <c r="CC570" s="115"/>
      <c r="CD570" s="115"/>
      <c r="CE570" s="115"/>
      <c r="CF570" s="115"/>
      <c r="CG570" s="115"/>
      <c r="CH570" s="115"/>
      <c r="CI570" s="115"/>
      <c r="CJ570" s="115"/>
      <c r="CK570" s="115"/>
      <c r="CL570" s="115"/>
      <c r="CM570" s="115"/>
      <c r="CN570" s="115"/>
      <c r="CO570" s="115"/>
      <c r="CP570" s="15"/>
      <c r="CQ570" s="15"/>
      <c r="CR570" s="15"/>
      <c r="CS570" s="15"/>
      <c r="CT570" s="88"/>
      <c r="CU570" s="88"/>
      <c r="CV570" s="88"/>
      <c r="CW570" s="15"/>
      <c r="CX570" s="15"/>
      <c r="CY570" s="88"/>
      <c r="CZ570" s="88"/>
      <c r="DA570" s="88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88"/>
      <c r="EQ570" s="88"/>
      <c r="ER570" s="88"/>
      <c r="ES570" s="88"/>
      <c r="ET570" s="88"/>
      <c r="EU570" s="88"/>
      <c r="EV570" s="88"/>
      <c r="EW570" s="88"/>
      <c r="EX570" s="88"/>
      <c r="EY570" s="88"/>
      <c r="EZ570" s="88"/>
      <c r="FA570" s="88"/>
      <c r="FB570" s="15"/>
      <c r="FC570" s="15"/>
      <c r="FD570" s="15"/>
      <c r="FE570" s="15"/>
      <c r="FF570" s="15"/>
      <c r="FG570" s="15"/>
      <c r="FH570" s="15"/>
      <c r="FI570" s="15"/>
      <c r="FJ570" s="15"/>
    </row>
    <row r="571" spans="2:166" ht="15" customHeight="1" x14ac:dyDescent="0.25">
      <c r="B571" s="88"/>
      <c r="C571" s="88"/>
      <c r="D571" s="115"/>
      <c r="E571" s="115"/>
      <c r="F571" s="115"/>
      <c r="G571" s="115"/>
      <c r="H571" s="115"/>
      <c r="I571" s="523"/>
      <c r="J571" s="523"/>
      <c r="K571" s="115"/>
      <c r="L571" s="524"/>
      <c r="M571" s="524"/>
      <c r="N571" s="524"/>
      <c r="O571" s="524"/>
      <c r="P571" s="524"/>
      <c r="Q571" s="524"/>
      <c r="R571" s="524"/>
      <c r="S571" s="525"/>
      <c r="T571" s="526"/>
      <c r="U571" s="115"/>
      <c r="V571" s="526"/>
      <c r="W571" s="115"/>
      <c r="X571" s="115"/>
      <c r="Y571" s="115"/>
      <c r="Z571" s="527"/>
      <c r="AA571" s="527"/>
      <c r="AB571" s="15"/>
      <c r="AC571" s="88"/>
      <c r="AD571" s="115"/>
      <c r="AE571" s="115"/>
      <c r="AF571" s="115"/>
      <c r="AG571" s="115"/>
      <c r="AH571" s="115"/>
      <c r="AI571" s="115"/>
      <c r="AJ571" s="115"/>
      <c r="AK571" s="115"/>
      <c r="AL571" s="115"/>
      <c r="AM571" s="115"/>
      <c r="AN571" s="115"/>
      <c r="AO571" s="115"/>
      <c r="AP571" s="115"/>
      <c r="AQ571" s="115"/>
      <c r="AR571" s="115"/>
      <c r="AS571" s="115"/>
      <c r="AT571" s="115"/>
      <c r="AU571" s="115"/>
      <c r="AV571" s="115"/>
      <c r="AW571" s="115"/>
      <c r="AX571" s="115"/>
      <c r="AY571" s="115"/>
      <c r="AZ571" s="115"/>
      <c r="BA571" s="115"/>
      <c r="BB571" s="115"/>
      <c r="BC571" s="115"/>
      <c r="BD571" s="115"/>
      <c r="BE571" s="115"/>
      <c r="BF571" s="115"/>
      <c r="BG571" s="115"/>
      <c r="BH571" s="115"/>
      <c r="BI571" s="115"/>
      <c r="BJ571" s="115"/>
      <c r="BK571" s="115"/>
      <c r="BL571" s="115"/>
      <c r="BM571" s="115"/>
      <c r="BN571" s="115"/>
      <c r="BO571" s="115"/>
      <c r="BP571" s="115"/>
      <c r="BQ571" s="115"/>
      <c r="BR571" s="115"/>
      <c r="BS571" s="115"/>
      <c r="BT571" s="115"/>
      <c r="BU571" s="115"/>
      <c r="BV571" s="115"/>
      <c r="BW571" s="115"/>
      <c r="BX571" s="115"/>
      <c r="BY571" s="115"/>
      <c r="BZ571" s="115"/>
      <c r="CA571" s="115"/>
      <c r="CB571" s="115"/>
      <c r="CC571" s="115"/>
      <c r="CD571" s="115"/>
      <c r="CE571" s="115"/>
      <c r="CF571" s="115"/>
      <c r="CG571" s="115"/>
      <c r="CH571" s="115"/>
      <c r="CI571" s="115"/>
      <c r="CJ571" s="115"/>
      <c r="CK571" s="115"/>
      <c r="CL571" s="115"/>
      <c r="CM571" s="115"/>
      <c r="CN571" s="115"/>
      <c r="CO571" s="115"/>
      <c r="CP571" s="15"/>
      <c r="CQ571" s="15"/>
      <c r="CR571" s="15"/>
      <c r="CS571" s="15"/>
      <c r="CT571" s="88"/>
      <c r="CU571" s="88"/>
      <c r="CV571" s="88"/>
      <c r="CW571" s="15"/>
      <c r="CX571" s="15"/>
      <c r="CY571" s="88"/>
      <c r="CZ571" s="88"/>
      <c r="DA571" s="88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  <c r="DV571" s="15"/>
      <c r="DW571" s="15"/>
      <c r="DX571" s="15"/>
      <c r="DY571" s="15"/>
      <c r="DZ571" s="15"/>
      <c r="EA571" s="15"/>
      <c r="EB571" s="15"/>
      <c r="EC571" s="15"/>
      <c r="ED571" s="15"/>
      <c r="EE571" s="15"/>
      <c r="EF571" s="15"/>
      <c r="EG571" s="15"/>
      <c r="EH571" s="15"/>
      <c r="EI571" s="15"/>
      <c r="EJ571" s="15"/>
      <c r="EK571" s="15"/>
      <c r="EL571" s="15"/>
      <c r="EM571" s="15"/>
      <c r="EN571" s="15"/>
      <c r="EO571" s="15"/>
      <c r="EP571" s="88"/>
      <c r="EQ571" s="88"/>
      <c r="ER571" s="88"/>
      <c r="ES571" s="88"/>
      <c r="ET571" s="88"/>
      <c r="EU571" s="88"/>
      <c r="EV571" s="88"/>
      <c r="EW571" s="88"/>
      <c r="EX571" s="88"/>
      <c r="EY571" s="88"/>
      <c r="EZ571" s="88"/>
      <c r="FA571" s="88"/>
      <c r="FB571" s="15"/>
      <c r="FC571" s="15"/>
      <c r="FD571" s="15"/>
      <c r="FE571" s="15"/>
      <c r="FF571" s="15"/>
      <c r="FG571" s="15"/>
      <c r="FH571" s="15"/>
      <c r="FI571" s="15"/>
      <c r="FJ571" s="15"/>
    </row>
    <row r="572" spans="2:166" ht="15" customHeight="1" x14ac:dyDescent="0.25">
      <c r="B572" s="88"/>
      <c r="C572" s="88"/>
      <c r="D572" s="115"/>
      <c r="E572" s="115"/>
      <c r="F572" s="115"/>
      <c r="G572" s="115"/>
      <c r="H572" s="115"/>
      <c r="I572" s="523"/>
      <c r="J572" s="523"/>
      <c r="K572" s="115"/>
      <c r="L572" s="524"/>
      <c r="M572" s="524"/>
      <c r="N572" s="524"/>
      <c r="O572" s="524"/>
      <c r="P572" s="524"/>
      <c r="Q572" s="524"/>
      <c r="R572" s="524"/>
      <c r="S572" s="525"/>
      <c r="T572" s="526"/>
      <c r="U572" s="115"/>
      <c r="V572" s="526"/>
      <c r="W572" s="115"/>
      <c r="X572" s="115"/>
      <c r="Y572" s="115"/>
      <c r="Z572" s="527"/>
      <c r="AA572" s="527"/>
      <c r="AB572" s="15"/>
      <c r="AC572" s="88"/>
      <c r="AD572" s="115"/>
      <c r="AE572" s="115"/>
      <c r="AF572" s="115"/>
      <c r="AG572" s="115"/>
      <c r="AH572" s="115"/>
      <c r="AI572" s="115"/>
      <c r="AJ572" s="115"/>
      <c r="AK572" s="115"/>
      <c r="AL572" s="115"/>
      <c r="AM572" s="115"/>
      <c r="AN572" s="115"/>
      <c r="AO572" s="115"/>
      <c r="AP572" s="115"/>
      <c r="AQ572" s="115"/>
      <c r="AR572" s="115"/>
      <c r="AS572" s="115"/>
      <c r="AT572" s="115"/>
      <c r="AU572" s="115"/>
      <c r="AV572" s="115"/>
      <c r="AW572" s="115"/>
      <c r="AX572" s="115"/>
      <c r="AY572" s="115"/>
      <c r="AZ572" s="115"/>
      <c r="BA572" s="115"/>
      <c r="BB572" s="115"/>
      <c r="BC572" s="115"/>
      <c r="BD572" s="115"/>
      <c r="BE572" s="115"/>
      <c r="BF572" s="115"/>
      <c r="BG572" s="115"/>
      <c r="BH572" s="115"/>
      <c r="BI572" s="115"/>
      <c r="BJ572" s="115"/>
      <c r="BK572" s="115"/>
      <c r="BL572" s="115"/>
      <c r="BM572" s="115"/>
      <c r="BN572" s="115"/>
      <c r="BO572" s="115"/>
      <c r="BP572" s="115"/>
      <c r="BQ572" s="115"/>
      <c r="BR572" s="115"/>
      <c r="BS572" s="115"/>
      <c r="BT572" s="115"/>
      <c r="BU572" s="115"/>
      <c r="BV572" s="115"/>
      <c r="BW572" s="115"/>
      <c r="BX572" s="115"/>
      <c r="BY572" s="115"/>
      <c r="BZ572" s="115"/>
      <c r="CA572" s="115"/>
      <c r="CB572" s="115"/>
      <c r="CC572" s="115"/>
      <c r="CD572" s="115"/>
      <c r="CE572" s="115"/>
      <c r="CF572" s="115"/>
      <c r="CG572" s="115"/>
      <c r="CH572" s="115"/>
      <c r="CI572" s="115"/>
      <c r="CJ572" s="115"/>
      <c r="CK572" s="115"/>
      <c r="CL572" s="115"/>
      <c r="CM572" s="115"/>
      <c r="CN572" s="115"/>
      <c r="CO572" s="115"/>
      <c r="CP572" s="15"/>
      <c r="CQ572" s="15"/>
      <c r="CR572" s="15"/>
      <c r="CS572" s="15"/>
      <c r="CT572" s="88"/>
      <c r="CU572" s="88"/>
      <c r="CV572" s="88"/>
      <c r="CW572" s="15"/>
      <c r="CX572" s="15"/>
      <c r="CY572" s="88"/>
      <c r="CZ572" s="88"/>
      <c r="DA572" s="88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88"/>
      <c r="EQ572" s="88"/>
      <c r="ER572" s="88"/>
      <c r="ES572" s="88"/>
      <c r="ET572" s="88"/>
      <c r="EU572" s="88"/>
      <c r="EV572" s="88"/>
      <c r="EW572" s="88"/>
      <c r="EX572" s="88"/>
      <c r="EY572" s="88"/>
      <c r="EZ572" s="88"/>
      <c r="FA572" s="88"/>
      <c r="FB572" s="15"/>
      <c r="FC572" s="15"/>
      <c r="FD572" s="15"/>
      <c r="FE572" s="15"/>
      <c r="FF572" s="15"/>
      <c r="FG572" s="15"/>
      <c r="FH572" s="15"/>
      <c r="FI572" s="15"/>
      <c r="FJ572" s="15"/>
    </row>
    <row r="573" spans="2:166" ht="15" customHeight="1" x14ac:dyDescent="0.25">
      <c r="B573" s="88"/>
      <c r="C573" s="88"/>
      <c r="D573" s="115"/>
      <c r="E573" s="115"/>
      <c r="F573" s="115"/>
      <c r="G573" s="115"/>
      <c r="H573" s="115"/>
      <c r="I573" s="523"/>
      <c r="J573" s="523"/>
      <c r="K573" s="115"/>
      <c r="L573" s="524"/>
      <c r="M573" s="524"/>
      <c r="N573" s="524"/>
      <c r="O573" s="524"/>
      <c r="P573" s="524"/>
      <c r="Q573" s="524"/>
      <c r="R573" s="524"/>
      <c r="S573" s="525"/>
      <c r="T573" s="526"/>
      <c r="U573" s="115"/>
      <c r="V573" s="526"/>
      <c r="W573" s="115"/>
      <c r="X573" s="115"/>
      <c r="Y573" s="115"/>
      <c r="Z573" s="527"/>
      <c r="AA573" s="527"/>
      <c r="AB573" s="15"/>
      <c r="AC573" s="88"/>
      <c r="AD573" s="115"/>
      <c r="AE573" s="115"/>
      <c r="AF573" s="115"/>
      <c r="AG573" s="115"/>
      <c r="AH573" s="115"/>
      <c r="AI573" s="115"/>
      <c r="AJ573" s="115"/>
      <c r="AK573" s="115"/>
      <c r="AL573" s="115"/>
      <c r="AM573" s="115"/>
      <c r="AN573" s="115"/>
      <c r="AO573" s="115"/>
      <c r="AP573" s="115"/>
      <c r="AQ573" s="115"/>
      <c r="AR573" s="115"/>
      <c r="AS573" s="115"/>
      <c r="AT573" s="115"/>
      <c r="AU573" s="115"/>
      <c r="AV573" s="115"/>
      <c r="AW573" s="115"/>
      <c r="AX573" s="115"/>
      <c r="AY573" s="115"/>
      <c r="AZ573" s="115"/>
      <c r="BA573" s="115"/>
      <c r="BB573" s="115"/>
      <c r="BC573" s="115"/>
      <c r="BD573" s="115"/>
      <c r="BE573" s="115"/>
      <c r="BF573" s="115"/>
      <c r="BG573" s="115"/>
      <c r="BH573" s="115"/>
      <c r="BI573" s="115"/>
      <c r="BJ573" s="115"/>
      <c r="BK573" s="115"/>
      <c r="BL573" s="115"/>
      <c r="BM573" s="115"/>
      <c r="BN573" s="115"/>
      <c r="BO573" s="115"/>
      <c r="BP573" s="115"/>
      <c r="BQ573" s="115"/>
      <c r="BR573" s="115"/>
      <c r="BS573" s="115"/>
      <c r="BT573" s="115"/>
      <c r="BU573" s="115"/>
      <c r="BV573" s="115"/>
      <c r="BW573" s="115"/>
      <c r="BX573" s="115"/>
      <c r="BY573" s="115"/>
      <c r="BZ573" s="115"/>
      <c r="CA573" s="115"/>
      <c r="CB573" s="115"/>
      <c r="CC573" s="115"/>
      <c r="CD573" s="115"/>
      <c r="CE573" s="115"/>
      <c r="CF573" s="115"/>
      <c r="CG573" s="115"/>
      <c r="CH573" s="115"/>
      <c r="CI573" s="115"/>
      <c r="CJ573" s="115"/>
      <c r="CK573" s="115"/>
      <c r="CL573" s="115"/>
      <c r="CM573" s="115"/>
      <c r="CN573" s="115"/>
      <c r="CO573" s="115"/>
      <c r="CP573" s="15"/>
      <c r="CQ573" s="15"/>
      <c r="CR573" s="15"/>
      <c r="CS573" s="15"/>
      <c r="CT573" s="88"/>
      <c r="CU573" s="88"/>
      <c r="CV573" s="88"/>
      <c r="CW573" s="15"/>
      <c r="CX573" s="15"/>
      <c r="CY573" s="88"/>
      <c r="CZ573" s="88"/>
      <c r="DA573" s="88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  <c r="DO573" s="15"/>
      <c r="DP573" s="15"/>
      <c r="DQ573" s="15"/>
      <c r="DR573" s="15"/>
      <c r="DS573" s="15"/>
      <c r="DT573" s="15"/>
      <c r="DU573" s="15"/>
      <c r="DV573" s="15"/>
      <c r="DW573" s="15"/>
      <c r="DX573" s="15"/>
      <c r="DY573" s="15"/>
      <c r="DZ573" s="15"/>
      <c r="EA573" s="15"/>
      <c r="EB573" s="15"/>
      <c r="EC573" s="15"/>
      <c r="ED573" s="15"/>
      <c r="EE573" s="15"/>
      <c r="EF573" s="15"/>
      <c r="EG573" s="15"/>
      <c r="EH573" s="15"/>
      <c r="EI573" s="15"/>
      <c r="EJ573" s="15"/>
      <c r="EK573" s="15"/>
      <c r="EL573" s="15"/>
      <c r="EM573" s="15"/>
      <c r="EN573" s="15"/>
      <c r="EO573" s="15"/>
      <c r="EP573" s="88"/>
      <c r="EQ573" s="88"/>
      <c r="ER573" s="88"/>
      <c r="ES573" s="88"/>
      <c r="ET573" s="88"/>
      <c r="EU573" s="88"/>
      <c r="EV573" s="88"/>
      <c r="EW573" s="88"/>
      <c r="EX573" s="88"/>
      <c r="EY573" s="88"/>
      <c r="EZ573" s="88"/>
      <c r="FA573" s="88"/>
      <c r="FB573" s="15"/>
      <c r="FC573" s="15"/>
      <c r="FD573" s="15"/>
      <c r="FE573" s="15"/>
      <c r="FF573" s="15"/>
      <c r="FG573" s="15"/>
      <c r="FH573" s="15"/>
      <c r="FI573" s="15"/>
      <c r="FJ573" s="15"/>
    </row>
    <row r="574" spans="2:166" ht="15" customHeight="1" x14ac:dyDescent="0.25">
      <c r="B574" s="88"/>
      <c r="C574" s="88"/>
      <c r="D574" s="115"/>
      <c r="E574" s="115"/>
      <c r="F574" s="115"/>
      <c r="G574" s="115"/>
      <c r="H574" s="115"/>
      <c r="I574" s="523"/>
      <c r="J574" s="523"/>
      <c r="K574" s="115"/>
      <c r="L574" s="524"/>
      <c r="M574" s="524"/>
      <c r="N574" s="524"/>
      <c r="O574" s="524"/>
      <c r="P574" s="524"/>
      <c r="Q574" s="524"/>
      <c r="R574" s="524"/>
      <c r="S574" s="525"/>
      <c r="T574" s="526"/>
      <c r="U574" s="115"/>
      <c r="V574" s="526"/>
      <c r="W574" s="115"/>
      <c r="X574" s="115"/>
      <c r="Y574" s="115"/>
      <c r="Z574" s="527"/>
      <c r="AA574" s="527"/>
      <c r="AB574" s="15"/>
      <c r="AC574" s="88"/>
      <c r="AD574" s="115"/>
      <c r="AE574" s="115"/>
      <c r="AF574" s="115"/>
      <c r="AG574" s="115"/>
      <c r="AH574" s="115"/>
      <c r="AI574" s="115"/>
      <c r="AJ574" s="115"/>
      <c r="AK574" s="115"/>
      <c r="AL574" s="115"/>
      <c r="AM574" s="115"/>
      <c r="AN574" s="115"/>
      <c r="AO574" s="115"/>
      <c r="AP574" s="115"/>
      <c r="AQ574" s="115"/>
      <c r="AR574" s="115"/>
      <c r="AS574" s="115"/>
      <c r="AT574" s="115"/>
      <c r="AU574" s="115"/>
      <c r="AV574" s="115"/>
      <c r="AW574" s="115"/>
      <c r="AX574" s="115"/>
      <c r="AY574" s="115"/>
      <c r="AZ574" s="115"/>
      <c r="BA574" s="115"/>
      <c r="BB574" s="115"/>
      <c r="BC574" s="115"/>
      <c r="BD574" s="115"/>
      <c r="BE574" s="115"/>
      <c r="BF574" s="115"/>
      <c r="BG574" s="115"/>
      <c r="BH574" s="115"/>
      <c r="BI574" s="115"/>
      <c r="BJ574" s="115"/>
      <c r="BK574" s="115"/>
      <c r="BL574" s="115"/>
      <c r="BM574" s="115"/>
      <c r="BN574" s="115"/>
      <c r="BO574" s="115"/>
      <c r="BP574" s="115"/>
      <c r="BQ574" s="115"/>
      <c r="BR574" s="115"/>
      <c r="BS574" s="115"/>
      <c r="BT574" s="115"/>
      <c r="BU574" s="115"/>
      <c r="BV574" s="115"/>
      <c r="BW574" s="115"/>
      <c r="BX574" s="115"/>
      <c r="BY574" s="115"/>
      <c r="BZ574" s="115"/>
      <c r="CA574" s="115"/>
      <c r="CB574" s="115"/>
      <c r="CC574" s="115"/>
      <c r="CD574" s="115"/>
      <c r="CE574" s="115"/>
      <c r="CF574" s="115"/>
      <c r="CG574" s="115"/>
      <c r="CH574" s="115"/>
      <c r="CI574" s="115"/>
      <c r="CJ574" s="115"/>
      <c r="CK574" s="115"/>
      <c r="CL574" s="115"/>
      <c r="CM574" s="115"/>
      <c r="CN574" s="115"/>
      <c r="CO574" s="115"/>
      <c r="CP574" s="15"/>
      <c r="CQ574" s="15"/>
      <c r="CR574" s="15"/>
      <c r="CS574" s="15"/>
      <c r="CT574" s="88"/>
      <c r="CU574" s="88"/>
      <c r="CV574" s="88"/>
      <c r="CW574" s="15"/>
      <c r="CX574" s="15"/>
      <c r="CY574" s="88"/>
      <c r="CZ574" s="88"/>
      <c r="DA574" s="88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  <c r="DO574" s="15"/>
      <c r="DP574" s="15"/>
      <c r="DQ574" s="15"/>
      <c r="DR574" s="15"/>
      <c r="DS574" s="15"/>
      <c r="DT574" s="15"/>
      <c r="DU574" s="15"/>
      <c r="DV574" s="15"/>
      <c r="DW574" s="15"/>
      <c r="DX574" s="15"/>
      <c r="DY574" s="15"/>
      <c r="DZ574" s="15"/>
      <c r="EA574" s="15"/>
      <c r="EB574" s="15"/>
      <c r="EC574" s="15"/>
      <c r="ED574" s="15"/>
      <c r="EE574" s="15"/>
      <c r="EF574" s="15"/>
      <c r="EG574" s="15"/>
      <c r="EH574" s="15"/>
      <c r="EI574" s="15"/>
      <c r="EJ574" s="15"/>
      <c r="EK574" s="15"/>
      <c r="EL574" s="15"/>
      <c r="EM574" s="15"/>
      <c r="EN574" s="15"/>
      <c r="EO574" s="15"/>
      <c r="EP574" s="88"/>
      <c r="EQ574" s="88"/>
      <c r="ER574" s="88"/>
      <c r="ES574" s="88"/>
      <c r="ET574" s="88"/>
      <c r="EU574" s="88"/>
      <c r="EV574" s="88"/>
      <c r="EW574" s="88"/>
      <c r="EX574" s="88"/>
      <c r="EY574" s="88"/>
      <c r="EZ574" s="88"/>
      <c r="FA574" s="88"/>
      <c r="FB574" s="15"/>
      <c r="FC574" s="15"/>
      <c r="FD574" s="15"/>
      <c r="FE574" s="15"/>
      <c r="FF574" s="15"/>
      <c r="FG574" s="15"/>
      <c r="FH574" s="15"/>
      <c r="FI574" s="15"/>
      <c r="FJ574" s="15"/>
    </row>
    <row r="575" spans="2:166" ht="15" customHeight="1" x14ac:dyDescent="0.25">
      <c r="B575" s="88"/>
      <c r="C575" s="88"/>
      <c r="D575" s="115"/>
      <c r="E575" s="115"/>
      <c r="F575" s="115"/>
      <c r="G575" s="115"/>
      <c r="H575" s="115"/>
      <c r="I575" s="523"/>
      <c r="J575" s="523"/>
      <c r="K575" s="115"/>
      <c r="L575" s="524"/>
      <c r="M575" s="524"/>
      <c r="N575" s="524"/>
      <c r="O575" s="524"/>
      <c r="P575" s="524"/>
      <c r="Q575" s="524"/>
      <c r="R575" s="524"/>
      <c r="S575" s="525"/>
      <c r="T575" s="526"/>
      <c r="U575" s="115"/>
      <c r="V575" s="526"/>
      <c r="W575" s="115"/>
      <c r="X575" s="115"/>
      <c r="Y575" s="115"/>
      <c r="Z575" s="527"/>
      <c r="AA575" s="527"/>
      <c r="AB575" s="15"/>
      <c r="AC575" s="88"/>
      <c r="AD575" s="115"/>
      <c r="AE575" s="115"/>
      <c r="AF575" s="115"/>
      <c r="AG575" s="115"/>
      <c r="AH575" s="115"/>
      <c r="AI575" s="115"/>
      <c r="AJ575" s="115"/>
      <c r="AK575" s="115"/>
      <c r="AL575" s="115"/>
      <c r="AM575" s="115"/>
      <c r="AN575" s="115"/>
      <c r="AO575" s="115"/>
      <c r="AP575" s="115"/>
      <c r="AQ575" s="115"/>
      <c r="AR575" s="115"/>
      <c r="AS575" s="115"/>
      <c r="AT575" s="115"/>
      <c r="AU575" s="115"/>
      <c r="AV575" s="115"/>
      <c r="AW575" s="115"/>
      <c r="AX575" s="115"/>
      <c r="AY575" s="115"/>
      <c r="AZ575" s="115"/>
      <c r="BA575" s="115"/>
      <c r="BB575" s="115"/>
      <c r="BC575" s="115"/>
      <c r="BD575" s="115"/>
      <c r="BE575" s="115"/>
      <c r="BF575" s="115"/>
      <c r="BG575" s="115"/>
      <c r="BH575" s="115"/>
      <c r="BI575" s="115"/>
      <c r="BJ575" s="115"/>
      <c r="BK575" s="115"/>
      <c r="BL575" s="115"/>
      <c r="BM575" s="115"/>
      <c r="BN575" s="115"/>
      <c r="BO575" s="115"/>
      <c r="BP575" s="115"/>
      <c r="BQ575" s="115"/>
      <c r="BR575" s="115"/>
      <c r="BS575" s="115"/>
      <c r="BT575" s="115"/>
      <c r="BU575" s="115"/>
      <c r="BV575" s="115"/>
      <c r="BW575" s="115"/>
      <c r="BX575" s="115"/>
      <c r="BY575" s="115"/>
      <c r="BZ575" s="115"/>
      <c r="CA575" s="115"/>
      <c r="CB575" s="115"/>
      <c r="CC575" s="115"/>
      <c r="CD575" s="115"/>
      <c r="CE575" s="115"/>
      <c r="CF575" s="115"/>
      <c r="CG575" s="115"/>
      <c r="CH575" s="115"/>
      <c r="CI575" s="115"/>
      <c r="CJ575" s="115"/>
      <c r="CK575" s="115"/>
      <c r="CL575" s="115"/>
      <c r="CM575" s="115"/>
      <c r="CN575" s="115"/>
      <c r="CO575" s="115"/>
      <c r="CP575" s="15"/>
      <c r="CQ575" s="15"/>
      <c r="CR575" s="15"/>
      <c r="CS575" s="15"/>
      <c r="CT575" s="88"/>
      <c r="CU575" s="88"/>
      <c r="CV575" s="88"/>
      <c r="CW575" s="15"/>
      <c r="CX575" s="15"/>
      <c r="CY575" s="88"/>
      <c r="CZ575" s="88"/>
      <c r="DA575" s="88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88"/>
      <c r="EQ575" s="88"/>
      <c r="ER575" s="88"/>
      <c r="ES575" s="88"/>
      <c r="ET575" s="88"/>
      <c r="EU575" s="88"/>
      <c r="EV575" s="88"/>
      <c r="EW575" s="88"/>
      <c r="EX575" s="88"/>
      <c r="EY575" s="88"/>
      <c r="EZ575" s="88"/>
      <c r="FA575" s="88"/>
      <c r="FB575" s="15"/>
      <c r="FC575" s="15"/>
      <c r="FD575" s="15"/>
      <c r="FE575" s="15"/>
      <c r="FF575" s="15"/>
      <c r="FG575" s="15"/>
      <c r="FH575" s="15"/>
      <c r="FI575" s="15"/>
      <c r="FJ575" s="15"/>
    </row>
    <row r="576" spans="2:166" ht="15" customHeight="1" x14ac:dyDescent="0.25">
      <c r="B576" s="88"/>
      <c r="C576" s="88"/>
      <c r="D576" s="115"/>
      <c r="E576" s="115"/>
      <c r="F576" s="115"/>
      <c r="G576" s="115"/>
      <c r="H576" s="115"/>
      <c r="I576" s="523"/>
      <c r="J576" s="523"/>
      <c r="K576" s="115"/>
      <c r="L576" s="524"/>
      <c r="M576" s="524"/>
      <c r="N576" s="524"/>
      <c r="O576" s="524"/>
      <c r="P576" s="524"/>
      <c r="Q576" s="524"/>
      <c r="R576" s="524"/>
      <c r="S576" s="525"/>
      <c r="T576" s="526"/>
      <c r="U576" s="115"/>
      <c r="V576" s="526"/>
      <c r="W576" s="115"/>
      <c r="X576" s="115"/>
      <c r="Y576" s="115"/>
      <c r="Z576" s="527"/>
      <c r="AA576" s="527"/>
      <c r="AB576" s="15"/>
      <c r="AC576" s="88"/>
      <c r="AD576" s="115"/>
      <c r="AE576" s="115"/>
      <c r="AF576" s="115"/>
      <c r="AG576" s="115"/>
      <c r="AH576" s="115"/>
      <c r="AI576" s="115"/>
      <c r="AJ576" s="115"/>
      <c r="AK576" s="115"/>
      <c r="AL576" s="115"/>
      <c r="AM576" s="115"/>
      <c r="AN576" s="115"/>
      <c r="AO576" s="115"/>
      <c r="AP576" s="115"/>
      <c r="AQ576" s="115"/>
      <c r="AR576" s="115"/>
      <c r="AS576" s="115"/>
      <c r="AT576" s="115"/>
      <c r="AU576" s="115"/>
      <c r="AV576" s="115"/>
      <c r="AW576" s="115"/>
      <c r="AX576" s="115"/>
      <c r="AY576" s="115"/>
      <c r="AZ576" s="115"/>
      <c r="BA576" s="115"/>
      <c r="BB576" s="115"/>
      <c r="BC576" s="115"/>
      <c r="BD576" s="115"/>
      <c r="BE576" s="115"/>
      <c r="BF576" s="115"/>
      <c r="BG576" s="115"/>
      <c r="BH576" s="115"/>
      <c r="BI576" s="115"/>
      <c r="BJ576" s="115"/>
      <c r="BK576" s="115"/>
      <c r="BL576" s="115"/>
      <c r="BM576" s="115"/>
      <c r="BN576" s="115"/>
      <c r="BO576" s="115"/>
      <c r="BP576" s="115"/>
      <c r="BQ576" s="115"/>
      <c r="BR576" s="115"/>
      <c r="BS576" s="115"/>
      <c r="BT576" s="115"/>
      <c r="BU576" s="115"/>
      <c r="BV576" s="115"/>
      <c r="BW576" s="115"/>
      <c r="BX576" s="115"/>
      <c r="BY576" s="115"/>
      <c r="BZ576" s="115"/>
      <c r="CA576" s="115"/>
      <c r="CB576" s="115"/>
      <c r="CC576" s="115"/>
      <c r="CD576" s="115"/>
      <c r="CE576" s="115"/>
      <c r="CF576" s="115"/>
      <c r="CG576" s="115"/>
      <c r="CH576" s="115"/>
      <c r="CI576" s="115"/>
      <c r="CJ576" s="115"/>
      <c r="CK576" s="115"/>
      <c r="CL576" s="115"/>
      <c r="CM576" s="115"/>
      <c r="CN576" s="115"/>
      <c r="CO576" s="115"/>
      <c r="CP576" s="15"/>
      <c r="CQ576" s="15"/>
      <c r="CR576" s="15"/>
      <c r="CS576" s="15"/>
      <c r="CT576" s="88"/>
      <c r="CU576" s="88"/>
      <c r="CV576" s="88"/>
      <c r="CW576" s="15"/>
      <c r="CX576" s="15"/>
      <c r="CY576" s="88"/>
      <c r="CZ576" s="88"/>
      <c r="DA576" s="88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  <c r="DV576" s="15"/>
      <c r="DW576" s="15"/>
      <c r="DX576" s="15"/>
      <c r="DY576" s="15"/>
      <c r="DZ576" s="15"/>
      <c r="EA576" s="15"/>
      <c r="EB576" s="15"/>
      <c r="EC576" s="15"/>
      <c r="ED576" s="15"/>
      <c r="EE576" s="15"/>
      <c r="EF576" s="15"/>
      <c r="EG576" s="15"/>
      <c r="EH576" s="15"/>
      <c r="EI576" s="15"/>
      <c r="EJ576" s="15"/>
      <c r="EK576" s="15"/>
      <c r="EL576" s="15"/>
      <c r="EM576" s="15"/>
      <c r="EN576" s="15"/>
      <c r="EO576" s="15"/>
      <c r="EP576" s="88"/>
      <c r="EQ576" s="88"/>
      <c r="ER576" s="88"/>
      <c r="ES576" s="88"/>
      <c r="ET576" s="88"/>
      <c r="EU576" s="88"/>
      <c r="EV576" s="88"/>
      <c r="EW576" s="88"/>
      <c r="EX576" s="88"/>
      <c r="EY576" s="88"/>
      <c r="EZ576" s="88"/>
      <c r="FA576" s="88"/>
      <c r="FB576" s="15"/>
      <c r="FC576" s="15"/>
      <c r="FD576" s="15"/>
      <c r="FE576" s="15"/>
      <c r="FF576" s="15"/>
      <c r="FG576" s="15"/>
      <c r="FH576" s="15"/>
      <c r="FI576" s="15"/>
      <c r="FJ576" s="15"/>
    </row>
    <row r="577" spans="2:166" ht="15" customHeight="1" x14ac:dyDescent="0.25">
      <c r="B577" s="88"/>
      <c r="C577" s="88"/>
      <c r="D577" s="115"/>
      <c r="E577" s="115"/>
      <c r="F577" s="115"/>
      <c r="G577" s="115"/>
      <c r="H577" s="115"/>
      <c r="I577" s="523"/>
      <c r="J577" s="523"/>
      <c r="K577" s="115"/>
      <c r="L577" s="524"/>
      <c r="M577" s="524"/>
      <c r="N577" s="524"/>
      <c r="O577" s="524"/>
      <c r="P577" s="524"/>
      <c r="Q577" s="524"/>
      <c r="R577" s="524"/>
      <c r="S577" s="525"/>
      <c r="T577" s="526"/>
      <c r="U577" s="115"/>
      <c r="V577" s="526"/>
      <c r="W577" s="115"/>
      <c r="X577" s="115"/>
      <c r="Y577" s="115"/>
      <c r="Z577" s="527"/>
      <c r="AA577" s="527"/>
      <c r="AB577" s="15"/>
      <c r="AC577" s="88"/>
      <c r="AD577" s="115"/>
      <c r="AE577" s="115"/>
      <c r="AF577" s="115"/>
      <c r="AG577" s="115"/>
      <c r="AH577" s="115"/>
      <c r="AI577" s="115"/>
      <c r="AJ577" s="115"/>
      <c r="AK577" s="115"/>
      <c r="AL577" s="115"/>
      <c r="AM577" s="115"/>
      <c r="AN577" s="115"/>
      <c r="AO577" s="115"/>
      <c r="AP577" s="115"/>
      <c r="AQ577" s="115"/>
      <c r="AR577" s="115"/>
      <c r="AS577" s="115"/>
      <c r="AT577" s="115"/>
      <c r="AU577" s="115"/>
      <c r="AV577" s="115"/>
      <c r="AW577" s="115"/>
      <c r="AX577" s="115"/>
      <c r="AY577" s="115"/>
      <c r="AZ577" s="115"/>
      <c r="BA577" s="115"/>
      <c r="BB577" s="115"/>
      <c r="BC577" s="115"/>
      <c r="BD577" s="115"/>
      <c r="BE577" s="115"/>
      <c r="BF577" s="115"/>
      <c r="BG577" s="115"/>
      <c r="BH577" s="115"/>
      <c r="BI577" s="115"/>
      <c r="BJ577" s="115"/>
      <c r="BK577" s="115"/>
      <c r="BL577" s="115"/>
      <c r="BM577" s="115"/>
      <c r="BN577" s="115"/>
      <c r="BO577" s="115"/>
      <c r="BP577" s="115"/>
      <c r="BQ577" s="115"/>
      <c r="BR577" s="115"/>
      <c r="BS577" s="115"/>
      <c r="BT577" s="115"/>
      <c r="BU577" s="115"/>
      <c r="BV577" s="115"/>
      <c r="BW577" s="115"/>
      <c r="BX577" s="115"/>
      <c r="BY577" s="115"/>
      <c r="BZ577" s="115"/>
      <c r="CA577" s="115"/>
      <c r="CB577" s="115"/>
      <c r="CC577" s="115"/>
      <c r="CD577" s="115"/>
      <c r="CE577" s="115"/>
      <c r="CF577" s="115"/>
      <c r="CG577" s="115"/>
      <c r="CH577" s="115"/>
      <c r="CI577" s="115"/>
      <c r="CJ577" s="115"/>
      <c r="CK577" s="115"/>
      <c r="CL577" s="115"/>
      <c r="CM577" s="115"/>
      <c r="CN577" s="115"/>
      <c r="CO577" s="115"/>
      <c r="CP577" s="15"/>
      <c r="CQ577" s="15"/>
      <c r="CR577" s="15"/>
      <c r="CS577" s="15"/>
      <c r="CT577" s="88"/>
      <c r="CU577" s="88"/>
      <c r="CV577" s="88"/>
      <c r="CW577" s="15"/>
      <c r="CX577" s="15"/>
      <c r="CY577" s="88"/>
      <c r="CZ577" s="88"/>
      <c r="DA577" s="88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  <c r="DO577" s="15"/>
      <c r="DP577" s="15"/>
      <c r="DQ577" s="15"/>
      <c r="DR577" s="15"/>
      <c r="DS577" s="15"/>
      <c r="DT577" s="15"/>
      <c r="DU577" s="15"/>
      <c r="DV577" s="15"/>
      <c r="DW577" s="15"/>
      <c r="DX577" s="15"/>
      <c r="DY577" s="15"/>
      <c r="DZ577" s="15"/>
      <c r="EA577" s="15"/>
      <c r="EB577" s="15"/>
      <c r="EC577" s="15"/>
      <c r="ED577" s="15"/>
      <c r="EE577" s="15"/>
      <c r="EF577" s="15"/>
      <c r="EG577" s="15"/>
      <c r="EH577" s="15"/>
      <c r="EI577" s="15"/>
      <c r="EJ577" s="15"/>
      <c r="EK577" s="15"/>
      <c r="EL577" s="15"/>
      <c r="EM577" s="15"/>
      <c r="EN577" s="15"/>
      <c r="EO577" s="15"/>
      <c r="EP577" s="88"/>
      <c r="EQ577" s="88"/>
      <c r="ER577" s="88"/>
      <c r="ES577" s="88"/>
      <c r="ET577" s="88"/>
      <c r="EU577" s="88"/>
      <c r="EV577" s="88"/>
      <c r="EW577" s="88"/>
      <c r="EX577" s="88"/>
      <c r="EY577" s="88"/>
      <c r="EZ577" s="88"/>
      <c r="FA577" s="88"/>
      <c r="FB577" s="15"/>
      <c r="FC577" s="15"/>
      <c r="FD577" s="15"/>
      <c r="FE577" s="15"/>
      <c r="FF577" s="15"/>
      <c r="FG577" s="15"/>
      <c r="FH577" s="15"/>
      <c r="FI577" s="15"/>
      <c r="FJ577" s="15"/>
    </row>
    <row r="578" spans="2:166" ht="15" customHeight="1" x14ac:dyDescent="0.25">
      <c r="B578" s="88"/>
      <c r="C578" s="88"/>
      <c r="D578" s="115"/>
      <c r="E578" s="115"/>
      <c r="F578" s="115"/>
      <c r="G578" s="115"/>
      <c r="H578" s="115"/>
      <c r="I578" s="523"/>
      <c r="J578" s="523"/>
      <c r="K578" s="115"/>
      <c r="L578" s="524"/>
      <c r="M578" s="524"/>
      <c r="N578" s="524"/>
      <c r="O578" s="524"/>
      <c r="P578" s="524"/>
      <c r="Q578" s="524"/>
      <c r="R578" s="524"/>
      <c r="S578" s="525"/>
      <c r="T578" s="526"/>
      <c r="U578" s="115"/>
      <c r="V578" s="526"/>
      <c r="W578" s="115"/>
      <c r="X578" s="115"/>
      <c r="Y578" s="115"/>
      <c r="Z578" s="527"/>
      <c r="AA578" s="527"/>
      <c r="AB578" s="15"/>
      <c r="AC578" s="88"/>
      <c r="AD578" s="115"/>
      <c r="AE578" s="115"/>
      <c r="AF578" s="115"/>
      <c r="AG578" s="115"/>
      <c r="AH578" s="115"/>
      <c r="AI578" s="115"/>
      <c r="AJ578" s="115"/>
      <c r="AK578" s="115"/>
      <c r="AL578" s="115"/>
      <c r="AM578" s="115"/>
      <c r="AN578" s="115"/>
      <c r="AO578" s="115"/>
      <c r="AP578" s="115"/>
      <c r="AQ578" s="115"/>
      <c r="AR578" s="115"/>
      <c r="AS578" s="115"/>
      <c r="AT578" s="115"/>
      <c r="AU578" s="115"/>
      <c r="AV578" s="115"/>
      <c r="AW578" s="115"/>
      <c r="AX578" s="115"/>
      <c r="AY578" s="115"/>
      <c r="AZ578" s="115"/>
      <c r="BA578" s="115"/>
      <c r="BB578" s="115"/>
      <c r="BC578" s="115"/>
      <c r="BD578" s="115"/>
      <c r="BE578" s="115"/>
      <c r="BF578" s="115"/>
      <c r="BG578" s="115"/>
      <c r="BH578" s="115"/>
      <c r="BI578" s="115"/>
      <c r="BJ578" s="115"/>
      <c r="BK578" s="115"/>
      <c r="BL578" s="115"/>
      <c r="BM578" s="115"/>
      <c r="BN578" s="115"/>
      <c r="BO578" s="115"/>
      <c r="BP578" s="115"/>
      <c r="BQ578" s="115"/>
      <c r="BR578" s="115"/>
      <c r="BS578" s="115"/>
      <c r="BT578" s="115"/>
      <c r="BU578" s="115"/>
      <c r="BV578" s="115"/>
      <c r="BW578" s="115"/>
      <c r="BX578" s="115"/>
      <c r="BY578" s="115"/>
      <c r="BZ578" s="115"/>
      <c r="CA578" s="115"/>
      <c r="CB578" s="115"/>
      <c r="CC578" s="115"/>
      <c r="CD578" s="115"/>
      <c r="CE578" s="115"/>
      <c r="CF578" s="115"/>
      <c r="CG578" s="115"/>
      <c r="CH578" s="115"/>
      <c r="CI578" s="115"/>
      <c r="CJ578" s="115"/>
      <c r="CK578" s="115"/>
      <c r="CL578" s="115"/>
      <c r="CM578" s="115"/>
      <c r="CN578" s="115"/>
      <c r="CO578" s="115"/>
      <c r="CP578" s="15"/>
      <c r="CQ578" s="15"/>
      <c r="CR578" s="15"/>
      <c r="CS578" s="15"/>
      <c r="CT578" s="88"/>
      <c r="CU578" s="88"/>
      <c r="CV578" s="88"/>
      <c r="CW578" s="15"/>
      <c r="CX578" s="15"/>
      <c r="CY578" s="88"/>
      <c r="CZ578" s="88"/>
      <c r="DA578" s="88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15"/>
      <c r="DP578" s="15"/>
      <c r="DQ578" s="15"/>
      <c r="DR578" s="15"/>
      <c r="DS578" s="15"/>
      <c r="DT578" s="15"/>
      <c r="DU578" s="15"/>
      <c r="DV578" s="15"/>
      <c r="DW578" s="15"/>
      <c r="DX578" s="15"/>
      <c r="DY578" s="15"/>
      <c r="DZ578" s="15"/>
      <c r="EA578" s="15"/>
      <c r="EB578" s="15"/>
      <c r="EC578" s="15"/>
      <c r="ED578" s="15"/>
      <c r="EE578" s="15"/>
      <c r="EF578" s="15"/>
      <c r="EG578" s="15"/>
      <c r="EH578" s="15"/>
      <c r="EI578" s="15"/>
      <c r="EJ578" s="15"/>
      <c r="EK578" s="15"/>
      <c r="EL578" s="15"/>
      <c r="EM578" s="15"/>
      <c r="EN578" s="15"/>
      <c r="EO578" s="15"/>
      <c r="EP578" s="88"/>
      <c r="EQ578" s="88"/>
      <c r="ER578" s="88"/>
      <c r="ES578" s="88"/>
      <c r="ET578" s="88"/>
      <c r="EU578" s="88"/>
      <c r="EV578" s="88"/>
      <c r="EW578" s="88"/>
      <c r="EX578" s="88"/>
      <c r="EY578" s="88"/>
      <c r="EZ578" s="88"/>
      <c r="FA578" s="88"/>
      <c r="FB578" s="15"/>
      <c r="FC578" s="15"/>
      <c r="FD578" s="15"/>
      <c r="FE578" s="15"/>
      <c r="FF578" s="15"/>
      <c r="FG578" s="15"/>
      <c r="FH578" s="15"/>
      <c r="FI578" s="15"/>
      <c r="FJ578" s="15"/>
    </row>
    <row r="579" spans="2:166" ht="15" customHeight="1" x14ac:dyDescent="0.25">
      <c r="B579" s="88"/>
      <c r="C579" s="88"/>
      <c r="D579" s="115"/>
      <c r="E579" s="115"/>
      <c r="F579" s="115"/>
      <c r="G579" s="115"/>
      <c r="H579" s="115"/>
      <c r="I579" s="523"/>
      <c r="J579" s="523"/>
      <c r="K579" s="115"/>
      <c r="L579" s="524"/>
      <c r="M579" s="524"/>
      <c r="N579" s="524"/>
      <c r="O579" s="524"/>
      <c r="P579" s="524"/>
      <c r="Q579" s="524"/>
      <c r="R579" s="524"/>
      <c r="S579" s="525"/>
      <c r="T579" s="526"/>
      <c r="U579" s="115"/>
      <c r="V579" s="526"/>
      <c r="W579" s="115"/>
      <c r="X579" s="115"/>
      <c r="Y579" s="115"/>
      <c r="Z579" s="527"/>
      <c r="AA579" s="527"/>
      <c r="AB579" s="15"/>
      <c r="AC579" s="88"/>
      <c r="AD579" s="115"/>
      <c r="AE579" s="115"/>
      <c r="AF579" s="115"/>
      <c r="AG579" s="115"/>
      <c r="AH579" s="115"/>
      <c r="AI579" s="115"/>
      <c r="AJ579" s="115"/>
      <c r="AK579" s="115"/>
      <c r="AL579" s="115"/>
      <c r="AM579" s="115"/>
      <c r="AN579" s="115"/>
      <c r="AO579" s="115"/>
      <c r="AP579" s="115"/>
      <c r="AQ579" s="115"/>
      <c r="AR579" s="115"/>
      <c r="AS579" s="115"/>
      <c r="AT579" s="115"/>
      <c r="AU579" s="115"/>
      <c r="AV579" s="115"/>
      <c r="AW579" s="115"/>
      <c r="AX579" s="115"/>
      <c r="AY579" s="115"/>
      <c r="AZ579" s="115"/>
      <c r="BA579" s="115"/>
      <c r="BB579" s="115"/>
      <c r="BC579" s="115"/>
      <c r="BD579" s="115"/>
      <c r="BE579" s="115"/>
      <c r="BF579" s="115"/>
      <c r="BG579" s="115"/>
      <c r="BH579" s="115"/>
      <c r="BI579" s="115"/>
      <c r="BJ579" s="115"/>
      <c r="BK579" s="115"/>
      <c r="BL579" s="115"/>
      <c r="BM579" s="115"/>
      <c r="BN579" s="115"/>
      <c r="BO579" s="115"/>
      <c r="BP579" s="115"/>
      <c r="BQ579" s="115"/>
      <c r="BR579" s="115"/>
      <c r="BS579" s="115"/>
      <c r="BT579" s="115"/>
      <c r="BU579" s="115"/>
      <c r="BV579" s="115"/>
      <c r="BW579" s="115"/>
      <c r="BX579" s="115"/>
      <c r="BY579" s="115"/>
      <c r="BZ579" s="115"/>
      <c r="CA579" s="115"/>
      <c r="CB579" s="115"/>
      <c r="CC579" s="115"/>
      <c r="CD579" s="115"/>
      <c r="CE579" s="115"/>
      <c r="CF579" s="115"/>
      <c r="CG579" s="115"/>
      <c r="CH579" s="115"/>
      <c r="CI579" s="115"/>
      <c r="CJ579" s="115"/>
      <c r="CK579" s="115"/>
      <c r="CL579" s="115"/>
      <c r="CM579" s="115"/>
      <c r="CN579" s="115"/>
      <c r="CO579" s="115"/>
      <c r="CP579" s="15"/>
      <c r="CQ579" s="15"/>
      <c r="CR579" s="15"/>
      <c r="CS579" s="15"/>
      <c r="CT579" s="88"/>
      <c r="CU579" s="88"/>
      <c r="CV579" s="88"/>
      <c r="CW579" s="15"/>
      <c r="CX579" s="15"/>
      <c r="CY579" s="88"/>
      <c r="CZ579" s="88"/>
      <c r="DA579" s="88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88"/>
      <c r="EQ579" s="88"/>
      <c r="ER579" s="88"/>
      <c r="ES579" s="88"/>
      <c r="ET579" s="88"/>
      <c r="EU579" s="88"/>
      <c r="EV579" s="88"/>
      <c r="EW579" s="88"/>
      <c r="EX579" s="88"/>
      <c r="EY579" s="88"/>
      <c r="EZ579" s="88"/>
      <c r="FA579" s="88"/>
      <c r="FB579" s="15"/>
      <c r="FC579" s="15"/>
      <c r="FD579" s="15"/>
      <c r="FE579" s="15"/>
      <c r="FF579" s="15"/>
      <c r="FG579" s="15"/>
      <c r="FH579" s="15"/>
      <c r="FI579" s="15"/>
      <c r="FJ579" s="15"/>
    </row>
    <row r="580" spans="2:166" ht="15" customHeight="1" x14ac:dyDescent="0.25">
      <c r="B580" s="88"/>
      <c r="C580" s="88"/>
      <c r="D580" s="115"/>
      <c r="E580" s="115"/>
      <c r="F580" s="115"/>
      <c r="G580" s="115"/>
      <c r="H580" s="115"/>
      <c r="I580" s="523"/>
      <c r="J580" s="523"/>
      <c r="K580" s="115"/>
      <c r="L580" s="524"/>
      <c r="M580" s="524"/>
      <c r="N580" s="524"/>
      <c r="O580" s="524"/>
      <c r="P580" s="524"/>
      <c r="Q580" s="524"/>
      <c r="R580" s="524"/>
      <c r="S580" s="525"/>
      <c r="T580" s="526"/>
      <c r="U580" s="115"/>
      <c r="V580" s="526"/>
      <c r="W580" s="115"/>
      <c r="X580" s="115"/>
      <c r="Y580" s="115"/>
      <c r="Z580" s="527"/>
      <c r="AA580" s="527"/>
      <c r="AB580" s="15"/>
      <c r="AC580" s="88"/>
      <c r="AD580" s="115"/>
      <c r="AE580" s="115"/>
      <c r="AF580" s="115"/>
      <c r="AG580" s="115"/>
      <c r="AH580" s="115"/>
      <c r="AI580" s="115"/>
      <c r="AJ580" s="115"/>
      <c r="AK580" s="115"/>
      <c r="AL580" s="115"/>
      <c r="AM580" s="115"/>
      <c r="AN580" s="115"/>
      <c r="AO580" s="115"/>
      <c r="AP580" s="115"/>
      <c r="AQ580" s="115"/>
      <c r="AR580" s="115"/>
      <c r="AS580" s="115"/>
      <c r="AT580" s="115"/>
      <c r="AU580" s="115"/>
      <c r="AV580" s="115"/>
      <c r="AW580" s="115"/>
      <c r="AX580" s="115"/>
      <c r="AY580" s="115"/>
      <c r="AZ580" s="115"/>
      <c r="BA580" s="115"/>
      <c r="BB580" s="115"/>
      <c r="BC580" s="115"/>
      <c r="BD580" s="115"/>
      <c r="BE580" s="115"/>
      <c r="BF580" s="115"/>
      <c r="BG580" s="115"/>
      <c r="BH580" s="115"/>
      <c r="BI580" s="115"/>
      <c r="BJ580" s="115"/>
      <c r="BK580" s="115"/>
      <c r="BL580" s="115"/>
      <c r="BM580" s="115"/>
      <c r="BN580" s="115"/>
      <c r="BO580" s="115"/>
      <c r="BP580" s="115"/>
      <c r="BQ580" s="115"/>
      <c r="BR580" s="115"/>
      <c r="BS580" s="115"/>
      <c r="BT580" s="115"/>
      <c r="BU580" s="115"/>
      <c r="BV580" s="115"/>
      <c r="BW580" s="115"/>
      <c r="BX580" s="115"/>
      <c r="BY580" s="115"/>
      <c r="BZ580" s="115"/>
      <c r="CA580" s="115"/>
      <c r="CB580" s="115"/>
      <c r="CC580" s="115"/>
      <c r="CD580" s="115"/>
      <c r="CE580" s="115"/>
      <c r="CF580" s="115"/>
      <c r="CG580" s="115"/>
      <c r="CH580" s="115"/>
      <c r="CI580" s="115"/>
      <c r="CJ580" s="115"/>
      <c r="CK580" s="115"/>
      <c r="CL580" s="115"/>
      <c r="CM580" s="115"/>
      <c r="CN580" s="115"/>
      <c r="CO580" s="115"/>
      <c r="CP580" s="15"/>
      <c r="CQ580" s="15"/>
      <c r="CR580" s="15"/>
      <c r="CS580" s="15"/>
      <c r="CT580" s="88"/>
      <c r="CU580" s="88"/>
      <c r="CV580" s="88"/>
      <c r="CW580" s="15"/>
      <c r="CX580" s="15"/>
      <c r="CY580" s="88"/>
      <c r="CZ580" s="88"/>
      <c r="DA580" s="88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88"/>
      <c r="EQ580" s="88"/>
      <c r="ER580" s="88"/>
      <c r="ES580" s="88"/>
      <c r="ET580" s="88"/>
      <c r="EU580" s="88"/>
      <c r="EV580" s="88"/>
      <c r="EW580" s="88"/>
      <c r="EX580" s="88"/>
      <c r="EY580" s="88"/>
      <c r="EZ580" s="88"/>
      <c r="FA580" s="88"/>
      <c r="FB580" s="15"/>
      <c r="FC580" s="15"/>
      <c r="FD580" s="15"/>
      <c r="FE580" s="15"/>
      <c r="FF580" s="15"/>
      <c r="FG580" s="15"/>
      <c r="FH580" s="15"/>
      <c r="FI580" s="15"/>
      <c r="FJ580" s="15"/>
    </row>
    <row r="581" spans="2:166" ht="15" customHeight="1" x14ac:dyDescent="0.25">
      <c r="B581" s="88"/>
      <c r="C581" s="88"/>
      <c r="D581" s="115"/>
      <c r="E581" s="115"/>
      <c r="F581" s="115"/>
      <c r="G581" s="115"/>
      <c r="H581" s="115"/>
      <c r="I581" s="523"/>
      <c r="J581" s="523"/>
      <c r="K581" s="115"/>
      <c r="L581" s="524"/>
      <c r="M581" s="524"/>
      <c r="N581" s="524"/>
      <c r="O581" s="524"/>
      <c r="P581" s="524"/>
      <c r="Q581" s="524"/>
      <c r="R581" s="524"/>
      <c r="S581" s="525"/>
      <c r="T581" s="526"/>
      <c r="U581" s="115"/>
      <c r="V581" s="526"/>
      <c r="W581" s="115"/>
      <c r="X581" s="115"/>
      <c r="Y581" s="115"/>
      <c r="Z581" s="527"/>
      <c r="AA581" s="527"/>
      <c r="AB581" s="15"/>
      <c r="AC581" s="88"/>
      <c r="AD581" s="115"/>
      <c r="AE581" s="115"/>
      <c r="AF581" s="115"/>
      <c r="AG581" s="115"/>
      <c r="AH581" s="115"/>
      <c r="AI581" s="115"/>
      <c r="AJ581" s="115"/>
      <c r="AK581" s="115"/>
      <c r="AL581" s="115"/>
      <c r="AM581" s="115"/>
      <c r="AN581" s="115"/>
      <c r="AO581" s="115"/>
      <c r="AP581" s="115"/>
      <c r="AQ581" s="115"/>
      <c r="AR581" s="115"/>
      <c r="AS581" s="115"/>
      <c r="AT581" s="115"/>
      <c r="AU581" s="115"/>
      <c r="AV581" s="115"/>
      <c r="AW581" s="115"/>
      <c r="AX581" s="115"/>
      <c r="AY581" s="115"/>
      <c r="AZ581" s="115"/>
      <c r="BA581" s="115"/>
      <c r="BB581" s="115"/>
      <c r="BC581" s="115"/>
      <c r="BD581" s="115"/>
      <c r="BE581" s="115"/>
      <c r="BF581" s="115"/>
      <c r="BG581" s="115"/>
      <c r="BH581" s="115"/>
      <c r="BI581" s="115"/>
      <c r="BJ581" s="115"/>
      <c r="BK581" s="115"/>
      <c r="BL581" s="115"/>
      <c r="BM581" s="115"/>
      <c r="BN581" s="115"/>
      <c r="BO581" s="115"/>
      <c r="BP581" s="115"/>
      <c r="BQ581" s="115"/>
      <c r="BR581" s="115"/>
      <c r="BS581" s="115"/>
      <c r="BT581" s="115"/>
      <c r="BU581" s="115"/>
      <c r="BV581" s="115"/>
      <c r="BW581" s="115"/>
      <c r="BX581" s="115"/>
      <c r="BY581" s="115"/>
      <c r="BZ581" s="115"/>
      <c r="CA581" s="115"/>
      <c r="CB581" s="115"/>
      <c r="CC581" s="115"/>
      <c r="CD581" s="115"/>
      <c r="CE581" s="115"/>
      <c r="CF581" s="115"/>
      <c r="CG581" s="115"/>
      <c r="CH581" s="115"/>
      <c r="CI581" s="115"/>
      <c r="CJ581" s="115"/>
      <c r="CK581" s="115"/>
      <c r="CL581" s="115"/>
      <c r="CM581" s="115"/>
      <c r="CN581" s="115"/>
      <c r="CO581" s="115"/>
      <c r="CP581" s="15"/>
      <c r="CQ581" s="15"/>
      <c r="CR581" s="15"/>
      <c r="CS581" s="15"/>
      <c r="CT581" s="88"/>
      <c r="CU581" s="88"/>
      <c r="CV581" s="88"/>
      <c r="CW581" s="15"/>
      <c r="CX581" s="15"/>
      <c r="CY581" s="88"/>
      <c r="CZ581" s="88"/>
      <c r="DA581" s="88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88"/>
      <c r="EQ581" s="88"/>
      <c r="ER581" s="88"/>
      <c r="ES581" s="88"/>
      <c r="ET581" s="88"/>
      <c r="EU581" s="88"/>
      <c r="EV581" s="88"/>
      <c r="EW581" s="88"/>
      <c r="EX581" s="88"/>
      <c r="EY581" s="88"/>
      <c r="EZ581" s="88"/>
      <c r="FA581" s="88"/>
      <c r="FB581" s="15"/>
      <c r="FC581" s="15"/>
      <c r="FD581" s="15"/>
      <c r="FE581" s="15"/>
      <c r="FF581" s="15"/>
      <c r="FG581" s="15"/>
      <c r="FH581" s="15"/>
      <c r="FI581" s="15"/>
      <c r="FJ581" s="15"/>
    </row>
    <row r="582" spans="2:166" ht="15" customHeight="1" x14ac:dyDescent="0.25">
      <c r="B582" s="88"/>
      <c r="C582" s="88"/>
      <c r="D582" s="115"/>
      <c r="E582" s="115"/>
      <c r="F582" s="115"/>
      <c r="G582" s="115"/>
      <c r="H582" s="115"/>
      <c r="I582" s="523"/>
      <c r="J582" s="523"/>
      <c r="K582" s="115"/>
      <c r="L582" s="524"/>
      <c r="M582" s="524"/>
      <c r="N582" s="524"/>
      <c r="O582" s="524"/>
      <c r="P582" s="524"/>
      <c r="Q582" s="524"/>
      <c r="R582" s="524"/>
      <c r="S582" s="525"/>
      <c r="T582" s="526"/>
      <c r="U582" s="115"/>
      <c r="V582" s="526"/>
      <c r="W582" s="115"/>
      <c r="X582" s="115"/>
      <c r="Y582" s="115"/>
      <c r="Z582" s="527"/>
      <c r="AA582" s="527"/>
      <c r="AB582" s="15"/>
      <c r="AC582" s="88"/>
      <c r="AD582" s="115"/>
      <c r="AE582" s="115"/>
      <c r="AF582" s="115"/>
      <c r="AG582" s="115"/>
      <c r="AH582" s="115"/>
      <c r="AI582" s="115"/>
      <c r="AJ582" s="115"/>
      <c r="AK582" s="115"/>
      <c r="AL582" s="115"/>
      <c r="AM582" s="115"/>
      <c r="AN582" s="115"/>
      <c r="AO582" s="115"/>
      <c r="AP582" s="115"/>
      <c r="AQ582" s="115"/>
      <c r="AR582" s="115"/>
      <c r="AS582" s="115"/>
      <c r="AT582" s="115"/>
      <c r="AU582" s="115"/>
      <c r="AV582" s="115"/>
      <c r="AW582" s="115"/>
      <c r="AX582" s="115"/>
      <c r="AY582" s="115"/>
      <c r="AZ582" s="115"/>
      <c r="BA582" s="115"/>
      <c r="BB582" s="115"/>
      <c r="BC582" s="115"/>
      <c r="BD582" s="115"/>
      <c r="BE582" s="115"/>
      <c r="BF582" s="115"/>
      <c r="BG582" s="115"/>
      <c r="BH582" s="115"/>
      <c r="BI582" s="115"/>
      <c r="BJ582" s="115"/>
      <c r="BK582" s="115"/>
      <c r="BL582" s="115"/>
      <c r="BM582" s="115"/>
      <c r="BN582" s="115"/>
      <c r="BO582" s="115"/>
      <c r="BP582" s="115"/>
      <c r="BQ582" s="115"/>
      <c r="BR582" s="115"/>
      <c r="BS582" s="115"/>
      <c r="BT582" s="115"/>
      <c r="BU582" s="115"/>
      <c r="BV582" s="115"/>
      <c r="BW582" s="115"/>
      <c r="BX582" s="115"/>
      <c r="BY582" s="115"/>
      <c r="BZ582" s="115"/>
      <c r="CA582" s="115"/>
      <c r="CB582" s="115"/>
      <c r="CC582" s="115"/>
      <c r="CD582" s="115"/>
      <c r="CE582" s="115"/>
      <c r="CF582" s="115"/>
      <c r="CG582" s="115"/>
      <c r="CH582" s="115"/>
      <c r="CI582" s="115"/>
      <c r="CJ582" s="115"/>
      <c r="CK582" s="115"/>
      <c r="CL582" s="115"/>
      <c r="CM582" s="115"/>
      <c r="CN582" s="115"/>
      <c r="CO582" s="115"/>
      <c r="CP582" s="15"/>
      <c r="CQ582" s="15"/>
      <c r="CR582" s="15"/>
      <c r="CS582" s="15"/>
      <c r="CT582" s="88"/>
      <c r="CU582" s="88"/>
      <c r="CV582" s="88"/>
      <c r="CW582" s="15"/>
      <c r="CX582" s="15"/>
      <c r="CY582" s="88"/>
      <c r="CZ582" s="88"/>
      <c r="DA582" s="88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  <c r="DO582" s="15"/>
      <c r="DP582" s="15"/>
      <c r="DQ582" s="15"/>
      <c r="DR582" s="15"/>
      <c r="DS582" s="15"/>
      <c r="DT582" s="15"/>
      <c r="DU582" s="15"/>
      <c r="DV582" s="15"/>
      <c r="DW582" s="15"/>
      <c r="DX582" s="15"/>
      <c r="DY582" s="15"/>
      <c r="DZ582" s="15"/>
      <c r="EA582" s="15"/>
      <c r="EB582" s="15"/>
      <c r="EC582" s="15"/>
      <c r="ED582" s="15"/>
      <c r="EE582" s="15"/>
      <c r="EF582" s="15"/>
      <c r="EG582" s="15"/>
      <c r="EH582" s="15"/>
      <c r="EI582" s="15"/>
      <c r="EJ582" s="15"/>
      <c r="EK582" s="15"/>
      <c r="EL582" s="15"/>
      <c r="EM582" s="15"/>
      <c r="EN582" s="15"/>
      <c r="EO582" s="15"/>
      <c r="EP582" s="88"/>
      <c r="EQ582" s="88"/>
      <c r="ER582" s="88"/>
      <c r="ES582" s="88"/>
      <c r="ET582" s="88"/>
      <c r="EU582" s="88"/>
      <c r="EV582" s="88"/>
      <c r="EW582" s="88"/>
      <c r="EX582" s="88"/>
      <c r="EY582" s="88"/>
      <c r="EZ582" s="88"/>
      <c r="FA582" s="88"/>
      <c r="FB582" s="15"/>
      <c r="FC582" s="15"/>
      <c r="FD582" s="15"/>
      <c r="FE582" s="15"/>
      <c r="FF582" s="15"/>
      <c r="FG582" s="15"/>
      <c r="FH582" s="15"/>
      <c r="FI582" s="15"/>
      <c r="FJ582" s="15"/>
    </row>
    <row r="583" spans="2:166" ht="15" customHeight="1" x14ac:dyDescent="0.25">
      <c r="B583" s="88"/>
      <c r="C583" s="88"/>
      <c r="D583" s="115"/>
      <c r="E583" s="115"/>
      <c r="F583" s="115"/>
      <c r="G583" s="115"/>
      <c r="H583" s="115"/>
      <c r="I583" s="523"/>
      <c r="J583" s="523"/>
      <c r="K583" s="115"/>
      <c r="L583" s="524"/>
      <c r="M583" s="524"/>
      <c r="N583" s="524"/>
      <c r="O583" s="524"/>
      <c r="P583" s="524"/>
      <c r="Q583" s="524"/>
      <c r="R583" s="524"/>
      <c r="S583" s="525"/>
      <c r="T583" s="526"/>
      <c r="U583" s="115"/>
      <c r="V583" s="526"/>
      <c r="W583" s="115"/>
      <c r="X583" s="115"/>
      <c r="Y583" s="115"/>
      <c r="Z583" s="527"/>
      <c r="AA583" s="527"/>
      <c r="AB583" s="15"/>
      <c r="AC583" s="88"/>
      <c r="AD583" s="115"/>
      <c r="AE583" s="115"/>
      <c r="AF583" s="115"/>
      <c r="AG583" s="115"/>
      <c r="AH583" s="115"/>
      <c r="AI583" s="115"/>
      <c r="AJ583" s="115"/>
      <c r="AK583" s="115"/>
      <c r="AL583" s="115"/>
      <c r="AM583" s="115"/>
      <c r="AN583" s="115"/>
      <c r="AO583" s="115"/>
      <c r="AP583" s="115"/>
      <c r="AQ583" s="115"/>
      <c r="AR583" s="115"/>
      <c r="AS583" s="115"/>
      <c r="AT583" s="115"/>
      <c r="AU583" s="115"/>
      <c r="AV583" s="115"/>
      <c r="AW583" s="115"/>
      <c r="AX583" s="115"/>
      <c r="AY583" s="115"/>
      <c r="AZ583" s="115"/>
      <c r="BA583" s="115"/>
      <c r="BB583" s="115"/>
      <c r="BC583" s="115"/>
      <c r="BD583" s="115"/>
      <c r="BE583" s="115"/>
      <c r="BF583" s="115"/>
      <c r="BG583" s="115"/>
      <c r="BH583" s="115"/>
      <c r="BI583" s="115"/>
      <c r="BJ583" s="115"/>
      <c r="BK583" s="115"/>
      <c r="BL583" s="115"/>
      <c r="BM583" s="115"/>
      <c r="BN583" s="115"/>
      <c r="BO583" s="115"/>
      <c r="BP583" s="115"/>
      <c r="BQ583" s="115"/>
      <c r="BR583" s="115"/>
      <c r="BS583" s="115"/>
      <c r="BT583" s="115"/>
      <c r="BU583" s="115"/>
      <c r="BV583" s="115"/>
      <c r="BW583" s="115"/>
      <c r="BX583" s="115"/>
      <c r="BY583" s="115"/>
      <c r="BZ583" s="115"/>
      <c r="CA583" s="115"/>
      <c r="CB583" s="115"/>
      <c r="CC583" s="115"/>
      <c r="CD583" s="115"/>
      <c r="CE583" s="115"/>
      <c r="CF583" s="115"/>
      <c r="CG583" s="115"/>
      <c r="CH583" s="115"/>
      <c r="CI583" s="115"/>
      <c r="CJ583" s="115"/>
      <c r="CK583" s="115"/>
      <c r="CL583" s="115"/>
      <c r="CM583" s="115"/>
      <c r="CN583" s="115"/>
      <c r="CO583" s="115"/>
      <c r="CP583" s="15"/>
      <c r="CQ583" s="15"/>
      <c r="CR583" s="15"/>
      <c r="CS583" s="15"/>
      <c r="CT583" s="88"/>
      <c r="CU583" s="88"/>
      <c r="CV583" s="88"/>
      <c r="CW583" s="15"/>
      <c r="CX583" s="15"/>
      <c r="CY583" s="88"/>
      <c r="CZ583" s="88"/>
      <c r="DA583" s="88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5"/>
      <c r="DY583" s="15"/>
      <c r="DZ583" s="15"/>
      <c r="EA583" s="15"/>
      <c r="EB583" s="15"/>
      <c r="EC583" s="15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5"/>
      <c r="EO583" s="15"/>
      <c r="EP583" s="88"/>
      <c r="EQ583" s="88"/>
      <c r="ER583" s="88"/>
      <c r="ES583" s="88"/>
      <c r="ET583" s="88"/>
      <c r="EU583" s="88"/>
      <c r="EV583" s="88"/>
      <c r="EW583" s="88"/>
      <c r="EX583" s="88"/>
      <c r="EY583" s="88"/>
      <c r="EZ583" s="88"/>
      <c r="FA583" s="88"/>
      <c r="FB583" s="15"/>
      <c r="FC583" s="15"/>
      <c r="FD583" s="15"/>
      <c r="FE583" s="15"/>
      <c r="FF583" s="15"/>
      <c r="FG583" s="15"/>
      <c r="FH583" s="15"/>
      <c r="FI583" s="15"/>
      <c r="FJ583" s="15"/>
    </row>
    <row r="584" spans="2:166" ht="15" customHeight="1" x14ac:dyDescent="0.25">
      <c r="B584" s="88"/>
      <c r="C584" s="88"/>
      <c r="D584" s="115"/>
      <c r="E584" s="115"/>
      <c r="F584" s="115"/>
      <c r="G584" s="115"/>
      <c r="H584" s="115"/>
      <c r="I584" s="523"/>
      <c r="J584" s="523"/>
      <c r="K584" s="115"/>
      <c r="L584" s="524"/>
      <c r="M584" s="524"/>
      <c r="N584" s="524"/>
      <c r="O584" s="524"/>
      <c r="P584" s="524"/>
      <c r="Q584" s="524"/>
      <c r="R584" s="524"/>
      <c r="S584" s="525"/>
      <c r="T584" s="526"/>
      <c r="U584" s="115"/>
      <c r="V584" s="526"/>
      <c r="W584" s="115"/>
      <c r="X584" s="115"/>
      <c r="Y584" s="115"/>
      <c r="Z584" s="527"/>
      <c r="AA584" s="527"/>
      <c r="AB584" s="15"/>
      <c r="AC584" s="88"/>
      <c r="AD584" s="115"/>
      <c r="AE584" s="115"/>
      <c r="AF584" s="115"/>
      <c r="AG584" s="115"/>
      <c r="AH584" s="115"/>
      <c r="AI584" s="115"/>
      <c r="AJ584" s="115"/>
      <c r="AK584" s="115"/>
      <c r="AL584" s="115"/>
      <c r="AM584" s="115"/>
      <c r="AN584" s="115"/>
      <c r="AO584" s="115"/>
      <c r="AP584" s="115"/>
      <c r="AQ584" s="115"/>
      <c r="AR584" s="115"/>
      <c r="AS584" s="115"/>
      <c r="AT584" s="115"/>
      <c r="AU584" s="115"/>
      <c r="AV584" s="115"/>
      <c r="AW584" s="115"/>
      <c r="AX584" s="115"/>
      <c r="AY584" s="115"/>
      <c r="AZ584" s="115"/>
      <c r="BA584" s="115"/>
      <c r="BB584" s="115"/>
      <c r="BC584" s="115"/>
      <c r="BD584" s="115"/>
      <c r="BE584" s="115"/>
      <c r="BF584" s="115"/>
      <c r="BG584" s="115"/>
      <c r="BH584" s="115"/>
      <c r="BI584" s="115"/>
      <c r="BJ584" s="115"/>
      <c r="BK584" s="115"/>
      <c r="BL584" s="115"/>
      <c r="BM584" s="115"/>
      <c r="BN584" s="115"/>
      <c r="BO584" s="115"/>
      <c r="BP584" s="115"/>
      <c r="BQ584" s="115"/>
      <c r="BR584" s="115"/>
      <c r="BS584" s="115"/>
      <c r="BT584" s="115"/>
      <c r="BU584" s="115"/>
      <c r="BV584" s="115"/>
      <c r="BW584" s="115"/>
      <c r="BX584" s="115"/>
      <c r="BY584" s="115"/>
      <c r="BZ584" s="115"/>
      <c r="CA584" s="115"/>
      <c r="CB584" s="115"/>
      <c r="CC584" s="115"/>
      <c r="CD584" s="115"/>
      <c r="CE584" s="115"/>
      <c r="CF584" s="115"/>
      <c r="CG584" s="115"/>
      <c r="CH584" s="115"/>
      <c r="CI584" s="115"/>
      <c r="CJ584" s="115"/>
      <c r="CK584" s="115"/>
      <c r="CL584" s="115"/>
      <c r="CM584" s="115"/>
      <c r="CN584" s="115"/>
      <c r="CO584" s="115"/>
      <c r="CP584" s="15"/>
      <c r="CQ584" s="15"/>
      <c r="CR584" s="15"/>
      <c r="CS584" s="15"/>
      <c r="CT584" s="88"/>
      <c r="CU584" s="88"/>
      <c r="CV584" s="88"/>
      <c r="CW584" s="15"/>
      <c r="CX584" s="15"/>
      <c r="CY584" s="88"/>
      <c r="CZ584" s="88"/>
      <c r="DA584" s="88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  <c r="EG584" s="15"/>
      <c r="EH584" s="15"/>
      <c r="EI584" s="15"/>
      <c r="EJ584" s="15"/>
      <c r="EK584" s="15"/>
      <c r="EL584" s="15"/>
      <c r="EM584" s="15"/>
      <c r="EN584" s="15"/>
      <c r="EO584" s="15"/>
      <c r="EP584" s="88"/>
      <c r="EQ584" s="88"/>
      <c r="ER584" s="88"/>
      <c r="ES584" s="88"/>
      <c r="ET584" s="88"/>
      <c r="EU584" s="88"/>
      <c r="EV584" s="88"/>
      <c r="EW584" s="88"/>
      <c r="EX584" s="88"/>
      <c r="EY584" s="88"/>
      <c r="EZ584" s="88"/>
      <c r="FA584" s="88"/>
      <c r="FB584" s="15"/>
      <c r="FC584" s="15"/>
      <c r="FD584" s="15"/>
      <c r="FE584" s="15"/>
      <c r="FF584" s="15"/>
      <c r="FG584" s="15"/>
      <c r="FH584" s="15"/>
      <c r="FI584" s="15"/>
      <c r="FJ584" s="15"/>
    </row>
    <row r="585" spans="2:166" ht="15" customHeight="1" x14ac:dyDescent="0.25">
      <c r="B585" s="88"/>
      <c r="C585" s="88"/>
      <c r="D585" s="115"/>
      <c r="E585" s="115"/>
      <c r="F585" s="115"/>
      <c r="G585" s="115"/>
      <c r="H585" s="115"/>
      <c r="I585" s="523"/>
      <c r="J585" s="523"/>
      <c r="K585" s="115"/>
      <c r="L585" s="524"/>
      <c r="M585" s="524"/>
      <c r="N585" s="524"/>
      <c r="O585" s="524"/>
      <c r="P585" s="524"/>
      <c r="Q585" s="524"/>
      <c r="R585" s="524"/>
      <c r="S585" s="525"/>
      <c r="T585" s="526"/>
      <c r="U585" s="115"/>
      <c r="V585" s="526"/>
      <c r="W585" s="115"/>
      <c r="X585" s="115"/>
      <c r="Y585" s="115"/>
      <c r="Z585" s="527"/>
      <c r="AA585" s="527"/>
      <c r="AB585" s="15"/>
      <c r="AC585" s="88"/>
      <c r="AD585" s="115"/>
      <c r="AE585" s="115"/>
      <c r="AF585" s="115"/>
      <c r="AG585" s="115"/>
      <c r="AH585" s="115"/>
      <c r="AI585" s="115"/>
      <c r="AJ585" s="115"/>
      <c r="AK585" s="115"/>
      <c r="AL585" s="115"/>
      <c r="AM585" s="115"/>
      <c r="AN585" s="115"/>
      <c r="AO585" s="115"/>
      <c r="AP585" s="115"/>
      <c r="AQ585" s="115"/>
      <c r="AR585" s="115"/>
      <c r="AS585" s="115"/>
      <c r="AT585" s="115"/>
      <c r="AU585" s="115"/>
      <c r="AV585" s="115"/>
      <c r="AW585" s="115"/>
      <c r="AX585" s="115"/>
      <c r="AY585" s="115"/>
      <c r="AZ585" s="115"/>
      <c r="BA585" s="115"/>
      <c r="BB585" s="115"/>
      <c r="BC585" s="115"/>
      <c r="BD585" s="115"/>
      <c r="BE585" s="115"/>
      <c r="BF585" s="115"/>
      <c r="BG585" s="115"/>
      <c r="BH585" s="115"/>
      <c r="BI585" s="115"/>
      <c r="BJ585" s="115"/>
      <c r="BK585" s="115"/>
      <c r="BL585" s="115"/>
      <c r="BM585" s="115"/>
      <c r="BN585" s="115"/>
      <c r="BO585" s="115"/>
      <c r="BP585" s="115"/>
      <c r="BQ585" s="115"/>
      <c r="BR585" s="115"/>
      <c r="BS585" s="115"/>
      <c r="BT585" s="115"/>
      <c r="BU585" s="115"/>
      <c r="BV585" s="115"/>
      <c r="BW585" s="115"/>
      <c r="BX585" s="115"/>
      <c r="BY585" s="115"/>
      <c r="BZ585" s="115"/>
      <c r="CA585" s="115"/>
      <c r="CB585" s="115"/>
      <c r="CC585" s="115"/>
      <c r="CD585" s="115"/>
      <c r="CE585" s="115"/>
      <c r="CF585" s="115"/>
      <c r="CG585" s="115"/>
      <c r="CH585" s="115"/>
      <c r="CI585" s="115"/>
      <c r="CJ585" s="115"/>
      <c r="CK585" s="115"/>
      <c r="CL585" s="115"/>
      <c r="CM585" s="115"/>
      <c r="CN585" s="115"/>
      <c r="CO585" s="115"/>
      <c r="CP585" s="15"/>
      <c r="CQ585" s="15"/>
      <c r="CR585" s="15"/>
      <c r="CS585" s="15"/>
      <c r="CT585" s="88"/>
      <c r="CU585" s="88"/>
      <c r="CV585" s="88"/>
      <c r="CW585" s="15"/>
      <c r="CX585" s="15"/>
      <c r="CY585" s="88"/>
      <c r="CZ585" s="88"/>
      <c r="DA585" s="88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88"/>
      <c r="EQ585" s="88"/>
      <c r="ER585" s="88"/>
      <c r="ES585" s="88"/>
      <c r="ET585" s="88"/>
      <c r="EU585" s="88"/>
      <c r="EV585" s="88"/>
      <c r="EW585" s="88"/>
      <c r="EX585" s="88"/>
      <c r="EY585" s="88"/>
      <c r="EZ585" s="88"/>
      <c r="FA585" s="88"/>
      <c r="FB585" s="15"/>
      <c r="FC585" s="15"/>
      <c r="FD585" s="15"/>
      <c r="FE585" s="15"/>
      <c r="FF585" s="15"/>
      <c r="FG585" s="15"/>
      <c r="FH585" s="15"/>
      <c r="FI585" s="15"/>
      <c r="FJ585" s="15"/>
    </row>
    <row r="586" spans="2:166" ht="15" customHeight="1" x14ac:dyDescent="0.25">
      <c r="B586" s="88"/>
      <c r="C586" s="88"/>
      <c r="D586" s="115"/>
      <c r="E586" s="115"/>
      <c r="F586" s="115"/>
      <c r="G586" s="115"/>
      <c r="H586" s="115"/>
      <c r="I586" s="523"/>
      <c r="J586" s="523"/>
      <c r="K586" s="115"/>
      <c r="L586" s="524"/>
      <c r="M586" s="524"/>
      <c r="N586" s="524"/>
      <c r="O586" s="524"/>
      <c r="P586" s="524"/>
      <c r="Q586" s="524"/>
      <c r="R586" s="524"/>
      <c r="S586" s="525"/>
      <c r="T586" s="526"/>
      <c r="U586" s="115"/>
      <c r="V586" s="526"/>
      <c r="W586" s="115"/>
      <c r="X586" s="115"/>
      <c r="Y586" s="115"/>
      <c r="Z586" s="527"/>
      <c r="AA586" s="527"/>
      <c r="AB586" s="15"/>
      <c r="AC586" s="88"/>
      <c r="AD586" s="115"/>
      <c r="AE586" s="115"/>
      <c r="AF586" s="115"/>
      <c r="AG586" s="115"/>
      <c r="AH586" s="115"/>
      <c r="AI586" s="115"/>
      <c r="AJ586" s="115"/>
      <c r="AK586" s="115"/>
      <c r="AL586" s="115"/>
      <c r="AM586" s="115"/>
      <c r="AN586" s="115"/>
      <c r="AO586" s="115"/>
      <c r="AP586" s="115"/>
      <c r="AQ586" s="115"/>
      <c r="AR586" s="115"/>
      <c r="AS586" s="115"/>
      <c r="AT586" s="115"/>
      <c r="AU586" s="115"/>
      <c r="AV586" s="115"/>
      <c r="AW586" s="115"/>
      <c r="AX586" s="115"/>
      <c r="AY586" s="115"/>
      <c r="AZ586" s="115"/>
      <c r="BA586" s="115"/>
      <c r="BB586" s="115"/>
      <c r="BC586" s="115"/>
      <c r="BD586" s="115"/>
      <c r="BE586" s="115"/>
      <c r="BF586" s="115"/>
      <c r="BG586" s="115"/>
      <c r="BH586" s="115"/>
      <c r="BI586" s="115"/>
      <c r="BJ586" s="115"/>
      <c r="BK586" s="115"/>
      <c r="BL586" s="115"/>
      <c r="BM586" s="115"/>
      <c r="BN586" s="115"/>
      <c r="BO586" s="115"/>
      <c r="BP586" s="115"/>
      <c r="BQ586" s="115"/>
      <c r="BR586" s="115"/>
      <c r="BS586" s="115"/>
      <c r="BT586" s="115"/>
      <c r="BU586" s="115"/>
      <c r="BV586" s="115"/>
      <c r="BW586" s="115"/>
      <c r="BX586" s="115"/>
      <c r="BY586" s="115"/>
      <c r="BZ586" s="115"/>
      <c r="CA586" s="115"/>
      <c r="CB586" s="115"/>
      <c r="CC586" s="115"/>
      <c r="CD586" s="115"/>
      <c r="CE586" s="115"/>
      <c r="CF586" s="115"/>
      <c r="CG586" s="115"/>
      <c r="CH586" s="115"/>
      <c r="CI586" s="115"/>
      <c r="CJ586" s="115"/>
      <c r="CK586" s="115"/>
      <c r="CL586" s="115"/>
      <c r="CM586" s="115"/>
      <c r="CN586" s="115"/>
      <c r="CO586" s="115"/>
      <c r="CP586" s="15"/>
      <c r="CQ586" s="15"/>
      <c r="CR586" s="15"/>
      <c r="CS586" s="15"/>
      <c r="CT586" s="88"/>
      <c r="CU586" s="88"/>
      <c r="CV586" s="88"/>
      <c r="CW586" s="15"/>
      <c r="CX586" s="15"/>
      <c r="CY586" s="88"/>
      <c r="CZ586" s="88"/>
      <c r="DA586" s="88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88"/>
      <c r="EQ586" s="88"/>
      <c r="ER586" s="88"/>
      <c r="ES586" s="88"/>
      <c r="ET586" s="88"/>
      <c r="EU586" s="88"/>
      <c r="EV586" s="88"/>
      <c r="EW586" s="88"/>
      <c r="EX586" s="88"/>
      <c r="EY586" s="88"/>
      <c r="EZ586" s="88"/>
      <c r="FA586" s="88"/>
      <c r="FB586" s="15"/>
      <c r="FC586" s="15"/>
      <c r="FD586" s="15"/>
      <c r="FE586" s="15"/>
      <c r="FF586" s="15"/>
      <c r="FG586" s="15"/>
      <c r="FH586" s="15"/>
      <c r="FI586" s="15"/>
      <c r="FJ586" s="15"/>
    </row>
    <row r="587" spans="2:166" ht="15" customHeight="1" x14ac:dyDescent="0.25">
      <c r="B587" s="88"/>
      <c r="C587" s="88"/>
      <c r="D587" s="115"/>
      <c r="E587" s="115"/>
      <c r="F587" s="115"/>
      <c r="G587" s="115"/>
      <c r="H587" s="115"/>
      <c r="I587" s="523"/>
      <c r="J587" s="523"/>
      <c r="K587" s="115"/>
      <c r="L587" s="524"/>
      <c r="M587" s="524"/>
      <c r="N587" s="524"/>
      <c r="O587" s="524"/>
      <c r="P587" s="524"/>
      <c r="Q587" s="524"/>
      <c r="R587" s="524"/>
      <c r="S587" s="525"/>
      <c r="T587" s="526"/>
      <c r="U587" s="115"/>
      <c r="V587" s="526"/>
      <c r="W587" s="115"/>
      <c r="X587" s="115"/>
      <c r="Y587" s="115"/>
      <c r="Z587" s="527"/>
      <c r="AA587" s="527"/>
      <c r="AB587" s="15"/>
      <c r="AC587" s="88"/>
      <c r="AD587" s="115"/>
      <c r="AE587" s="115"/>
      <c r="AF587" s="115"/>
      <c r="AG587" s="115"/>
      <c r="AH587" s="115"/>
      <c r="AI587" s="115"/>
      <c r="AJ587" s="115"/>
      <c r="AK587" s="115"/>
      <c r="AL587" s="115"/>
      <c r="AM587" s="115"/>
      <c r="AN587" s="115"/>
      <c r="AO587" s="115"/>
      <c r="AP587" s="115"/>
      <c r="AQ587" s="115"/>
      <c r="AR587" s="115"/>
      <c r="AS587" s="115"/>
      <c r="AT587" s="115"/>
      <c r="AU587" s="115"/>
      <c r="AV587" s="115"/>
      <c r="AW587" s="115"/>
      <c r="AX587" s="115"/>
      <c r="AY587" s="115"/>
      <c r="AZ587" s="115"/>
      <c r="BA587" s="115"/>
      <c r="BB587" s="115"/>
      <c r="BC587" s="115"/>
      <c r="BD587" s="115"/>
      <c r="BE587" s="115"/>
      <c r="BF587" s="115"/>
      <c r="BG587" s="115"/>
      <c r="BH587" s="115"/>
      <c r="BI587" s="115"/>
      <c r="BJ587" s="115"/>
      <c r="BK587" s="115"/>
      <c r="BL587" s="115"/>
      <c r="BM587" s="115"/>
      <c r="BN587" s="115"/>
      <c r="BO587" s="115"/>
      <c r="BP587" s="115"/>
      <c r="BQ587" s="115"/>
      <c r="BR587" s="115"/>
      <c r="BS587" s="115"/>
      <c r="BT587" s="115"/>
      <c r="BU587" s="115"/>
      <c r="BV587" s="115"/>
      <c r="BW587" s="115"/>
      <c r="BX587" s="115"/>
      <c r="BY587" s="115"/>
      <c r="BZ587" s="115"/>
      <c r="CA587" s="115"/>
      <c r="CB587" s="115"/>
      <c r="CC587" s="115"/>
      <c r="CD587" s="115"/>
      <c r="CE587" s="115"/>
      <c r="CF587" s="115"/>
      <c r="CG587" s="115"/>
      <c r="CH587" s="115"/>
      <c r="CI587" s="115"/>
      <c r="CJ587" s="115"/>
      <c r="CK587" s="115"/>
      <c r="CL587" s="115"/>
      <c r="CM587" s="115"/>
      <c r="CN587" s="115"/>
      <c r="CO587" s="115"/>
      <c r="CP587" s="15"/>
      <c r="CQ587" s="15"/>
      <c r="CR587" s="15"/>
      <c r="CS587" s="15"/>
      <c r="CT587" s="88"/>
      <c r="CU587" s="88"/>
      <c r="CV587" s="88"/>
      <c r="CW587" s="15"/>
      <c r="CX587" s="15"/>
      <c r="CY587" s="88"/>
      <c r="CZ587" s="88"/>
      <c r="DA587" s="88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  <c r="DV587" s="15"/>
      <c r="DW587" s="15"/>
      <c r="DX587" s="15"/>
      <c r="DY587" s="15"/>
      <c r="DZ587" s="15"/>
      <c r="EA587" s="15"/>
      <c r="EB587" s="15"/>
      <c r="EC587" s="15"/>
      <c r="ED587" s="15"/>
      <c r="EE587" s="15"/>
      <c r="EF587" s="15"/>
      <c r="EG587" s="15"/>
      <c r="EH587" s="15"/>
      <c r="EI587" s="15"/>
      <c r="EJ587" s="15"/>
      <c r="EK587" s="15"/>
      <c r="EL587" s="15"/>
      <c r="EM587" s="15"/>
      <c r="EN587" s="15"/>
      <c r="EO587" s="15"/>
      <c r="EP587" s="88"/>
      <c r="EQ587" s="88"/>
      <c r="ER587" s="88"/>
      <c r="ES587" s="88"/>
      <c r="ET587" s="88"/>
      <c r="EU587" s="88"/>
      <c r="EV587" s="88"/>
      <c r="EW587" s="88"/>
      <c r="EX587" s="88"/>
      <c r="EY587" s="88"/>
      <c r="EZ587" s="88"/>
      <c r="FA587" s="88"/>
      <c r="FB587" s="15"/>
      <c r="FC587" s="15"/>
      <c r="FD587" s="15"/>
      <c r="FE587" s="15"/>
      <c r="FF587" s="15"/>
      <c r="FG587" s="15"/>
      <c r="FH587" s="15"/>
      <c r="FI587" s="15"/>
      <c r="FJ587" s="15"/>
    </row>
    <row r="588" spans="2:166" ht="15" customHeight="1" x14ac:dyDescent="0.25">
      <c r="B588" s="88"/>
      <c r="C588" s="88"/>
      <c r="D588" s="115"/>
      <c r="E588" s="115"/>
      <c r="F588" s="115"/>
      <c r="G588" s="115"/>
      <c r="H588" s="115"/>
      <c r="I588" s="523"/>
      <c r="J588" s="523"/>
      <c r="K588" s="115"/>
      <c r="L588" s="524"/>
      <c r="M588" s="524"/>
      <c r="N588" s="524"/>
      <c r="O588" s="524"/>
      <c r="P588" s="524"/>
      <c r="Q588" s="524"/>
      <c r="R588" s="524"/>
      <c r="S588" s="525"/>
      <c r="T588" s="526"/>
      <c r="U588" s="115"/>
      <c r="V588" s="526"/>
      <c r="W588" s="115"/>
      <c r="X588" s="115"/>
      <c r="Y588" s="115"/>
      <c r="Z588" s="527"/>
      <c r="AA588" s="527"/>
      <c r="AB588" s="15"/>
      <c r="AC588" s="88"/>
      <c r="AD588" s="115"/>
      <c r="AE588" s="115"/>
      <c r="AF588" s="115"/>
      <c r="AG588" s="115"/>
      <c r="AH588" s="115"/>
      <c r="AI588" s="115"/>
      <c r="AJ588" s="115"/>
      <c r="AK588" s="115"/>
      <c r="AL588" s="115"/>
      <c r="AM588" s="115"/>
      <c r="AN588" s="115"/>
      <c r="AO588" s="115"/>
      <c r="AP588" s="115"/>
      <c r="AQ588" s="115"/>
      <c r="AR588" s="115"/>
      <c r="AS588" s="115"/>
      <c r="AT588" s="115"/>
      <c r="AU588" s="115"/>
      <c r="AV588" s="115"/>
      <c r="AW588" s="115"/>
      <c r="AX588" s="115"/>
      <c r="AY588" s="115"/>
      <c r="AZ588" s="115"/>
      <c r="BA588" s="115"/>
      <c r="BB588" s="115"/>
      <c r="BC588" s="115"/>
      <c r="BD588" s="115"/>
      <c r="BE588" s="115"/>
      <c r="BF588" s="115"/>
      <c r="BG588" s="115"/>
      <c r="BH588" s="115"/>
      <c r="BI588" s="115"/>
      <c r="BJ588" s="115"/>
      <c r="BK588" s="115"/>
      <c r="BL588" s="115"/>
      <c r="BM588" s="115"/>
      <c r="BN588" s="115"/>
      <c r="BO588" s="115"/>
      <c r="BP588" s="115"/>
      <c r="BQ588" s="115"/>
      <c r="BR588" s="115"/>
      <c r="BS588" s="115"/>
      <c r="BT588" s="115"/>
      <c r="BU588" s="115"/>
      <c r="BV588" s="115"/>
      <c r="BW588" s="115"/>
      <c r="BX588" s="115"/>
      <c r="BY588" s="115"/>
      <c r="BZ588" s="115"/>
      <c r="CA588" s="115"/>
      <c r="CB588" s="115"/>
      <c r="CC588" s="115"/>
      <c r="CD588" s="115"/>
      <c r="CE588" s="115"/>
      <c r="CF588" s="115"/>
      <c r="CG588" s="115"/>
      <c r="CH588" s="115"/>
      <c r="CI588" s="115"/>
      <c r="CJ588" s="115"/>
      <c r="CK588" s="115"/>
      <c r="CL588" s="115"/>
      <c r="CM588" s="115"/>
      <c r="CN588" s="115"/>
      <c r="CO588" s="115"/>
      <c r="CP588" s="15"/>
      <c r="CQ588" s="15"/>
      <c r="CR588" s="15"/>
      <c r="CS588" s="15"/>
      <c r="CT588" s="88"/>
      <c r="CU588" s="88"/>
      <c r="CV588" s="88"/>
      <c r="CW588" s="15"/>
      <c r="CX588" s="15"/>
      <c r="CY588" s="88"/>
      <c r="CZ588" s="88"/>
      <c r="DA588" s="88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  <c r="DQ588" s="15"/>
      <c r="DR588" s="15"/>
      <c r="DS588" s="15"/>
      <c r="DT588" s="15"/>
      <c r="DU588" s="15"/>
      <c r="DV588" s="15"/>
      <c r="DW588" s="15"/>
      <c r="DX588" s="15"/>
      <c r="DY588" s="15"/>
      <c r="DZ588" s="15"/>
      <c r="EA588" s="15"/>
      <c r="EB588" s="15"/>
      <c r="EC588" s="15"/>
      <c r="ED588" s="15"/>
      <c r="EE588" s="15"/>
      <c r="EF588" s="15"/>
      <c r="EG588" s="15"/>
      <c r="EH588" s="15"/>
      <c r="EI588" s="15"/>
      <c r="EJ588" s="15"/>
      <c r="EK588" s="15"/>
      <c r="EL588" s="15"/>
      <c r="EM588" s="15"/>
      <c r="EN588" s="15"/>
      <c r="EO588" s="15"/>
      <c r="EP588" s="88"/>
      <c r="EQ588" s="88"/>
      <c r="ER588" s="88"/>
      <c r="ES588" s="88"/>
      <c r="ET588" s="88"/>
      <c r="EU588" s="88"/>
      <c r="EV588" s="88"/>
      <c r="EW588" s="88"/>
      <c r="EX588" s="88"/>
      <c r="EY588" s="88"/>
      <c r="EZ588" s="88"/>
      <c r="FA588" s="88"/>
      <c r="FB588" s="15"/>
      <c r="FC588" s="15"/>
      <c r="FD588" s="15"/>
      <c r="FE588" s="15"/>
      <c r="FF588" s="15"/>
      <c r="FG588" s="15"/>
      <c r="FH588" s="15"/>
      <c r="FI588" s="15"/>
      <c r="FJ588" s="15"/>
    </row>
    <row r="589" spans="2:166" ht="15" customHeight="1" x14ac:dyDescent="0.25">
      <c r="B589" s="88"/>
      <c r="C589" s="88"/>
      <c r="D589" s="115"/>
      <c r="E589" s="115"/>
      <c r="F589" s="115"/>
      <c r="G589" s="115"/>
      <c r="H589" s="115"/>
      <c r="I589" s="523"/>
      <c r="J589" s="523"/>
      <c r="K589" s="115"/>
      <c r="L589" s="524"/>
      <c r="M589" s="524"/>
      <c r="N589" s="524"/>
      <c r="O589" s="524"/>
      <c r="P589" s="524"/>
      <c r="Q589" s="524"/>
      <c r="R589" s="524"/>
      <c r="S589" s="525"/>
      <c r="T589" s="526"/>
      <c r="U589" s="115"/>
      <c r="V589" s="526"/>
      <c r="W589" s="115"/>
      <c r="X589" s="115"/>
      <c r="Y589" s="115"/>
      <c r="Z589" s="527"/>
      <c r="AA589" s="527"/>
      <c r="AB589" s="15"/>
      <c r="AC589" s="88"/>
      <c r="AD589" s="115"/>
      <c r="AE589" s="115"/>
      <c r="AF589" s="115"/>
      <c r="AG589" s="115"/>
      <c r="AH589" s="115"/>
      <c r="AI589" s="115"/>
      <c r="AJ589" s="115"/>
      <c r="AK589" s="115"/>
      <c r="AL589" s="115"/>
      <c r="AM589" s="115"/>
      <c r="AN589" s="115"/>
      <c r="AO589" s="115"/>
      <c r="AP589" s="115"/>
      <c r="AQ589" s="115"/>
      <c r="AR589" s="115"/>
      <c r="AS589" s="115"/>
      <c r="AT589" s="115"/>
      <c r="AU589" s="115"/>
      <c r="AV589" s="115"/>
      <c r="AW589" s="115"/>
      <c r="AX589" s="115"/>
      <c r="AY589" s="115"/>
      <c r="AZ589" s="115"/>
      <c r="BA589" s="115"/>
      <c r="BB589" s="115"/>
      <c r="BC589" s="115"/>
      <c r="BD589" s="115"/>
      <c r="BE589" s="115"/>
      <c r="BF589" s="115"/>
      <c r="BG589" s="115"/>
      <c r="BH589" s="115"/>
      <c r="BI589" s="115"/>
      <c r="BJ589" s="115"/>
      <c r="BK589" s="115"/>
      <c r="BL589" s="115"/>
      <c r="BM589" s="115"/>
      <c r="BN589" s="115"/>
      <c r="BO589" s="115"/>
      <c r="BP589" s="115"/>
      <c r="BQ589" s="115"/>
      <c r="BR589" s="115"/>
      <c r="BS589" s="115"/>
      <c r="BT589" s="115"/>
      <c r="BU589" s="115"/>
      <c r="BV589" s="115"/>
      <c r="BW589" s="115"/>
      <c r="BX589" s="115"/>
      <c r="BY589" s="115"/>
      <c r="BZ589" s="115"/>
      <c r="CA589" s="115"/>
      <c r="CB589" s="115"/>
      <c r="CC589" s="115"/>
      <c r="CD589" s="115"/>
      <c r="CE589" s="115"/>
      <c r="CF589" s="115"/>
      <c r="CG589" s="115"/>
      <c r="CH589" s="115"/>
      <c r="CI589" s="115"/>
      <c r="CJ589" s="115"/>
      <c r="CK589" s="115"/>
      <c r="CL589" s="115"/>
      <c r="CM589" s="115"/>
      <c r="CN589" s="115"/>
      <c r="CO589" s="115"/>
      <c r="CP589" s="15"/>
      <c r="CQ589" s="15"/>
      <c r="CR589" s="15"/>
      <c r="CS589" s="15"/>
      <c r="CT589" s="88"/>
      <c r="CU589" s="88"/>
      <c r="CV589" s="88"/>
      <c r="CW589" s="15"/>
      <c r="CX589" s="15"/>
      <c r="CY589" s="88"/>
      <c r="CZ589" s="88"/>
      <c r="DA589" s="88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  <c r="DQ589" s="15"/>
      <c r="DR589" s="15"/>
      <c r="DS589" s="15"/>
      <c r="DT589" s="15"/>
      <c r="DU589" s="15"/>
      <c r="DV589" s="15"/>
      <c r="DW589" s="15"/>
      <c r="DX589" s="15"/>
      <c r="DY589" s="15"/>
      <c r="DZ589" s="15"/>
      <c r="EA589" s="15"/>
      <c r="EB589" s="15"/>
      <c r="EC589" s="15"/>
      <c r="ED589" s="15"/>
      <c r="EE589" s="15"/>
      <c r="EF589" s="15"/>
      <c r="EG589" s="15"/>
      <c r="EH589" s="15"/>
      <c r="EI589" s="15"/>
      <c r="EJ589" s="15"/>
      <c r="EK589" s="15"/>
      <c r="EL589" s="15"/>
      <c r="EM589" s="15"/>
      <c r="EN589" s="15"/>
      <c r="EO589" s="15"/>
      <c r="EP589" s="88"/>
      <c r="EQ589" s="88"/>
      <c r="ER589" s="88"/>
      <c r="ES589" s="88"/>
      <c r="ET589" s="88"/>
      <c r="EU589" s="88"/>
      <c r="EV589" s="88"/>
      <c r="EW589" s="88"/>
      <c r="EX589" s="88"/>
      <c r="EY589" s="88"/>
      <c r="EZ589" s="88"/>
      <c r="FA589" s="88"/>
      <c r="FB589" s="15"/>
      <c r="FC589" s="15"/>
      <c r="FD589" s="15"/>
      <c r="FE589" s="15"/>
      <c r="FF589" s="15"/>
      <c r="FG589" s="15"/>
      <c r="FH589" s="15"/>
      <c r="FI589" s="15"/>
      <c r="FJ589" s="15"/>
    </row>
    <row r="590" spans="2:166" ht="15" customHeight="1" x14ac:dyDescent="0.25">
      <c r="B590" s="88"/>
      <c r="C590" s="88"/>
      <c r="D590" s="115"/>
      <c r="E590" s="115"/>
      <c r="F590" s="115"/>
      <c r="G590" s="115"/>
      <c r="H590" s="115"/>
      <c r="I590" s="523"/>
      <c r="J590" s="523"/>
      <c r="K590" s="115"/>
      <c r="L590" s="524"/>
      <c r="M590" s="524"/>
      <c r="N590" s="524"/>
      <c r="O590" s="524"/>
      <c r="P590" s="524"/>
      <c r="Q590" s="524"/>
      <c r="R590" s="524"/>
      <c r="S590" s="525"/>
      <c r="T590" s="526"/>
      <c r="U590" s="115"/>
      <c r="V590" s="526"/>
      <c r="W590" s="115"/>
      <c r="X590" s="115"/>
      <c r="Y590" s="115"/>
      <c r="Z590" s="527"/>
      <c r="AA590" s="527"/>
      <c r="AB590" s="15"/>
      <c r="AC590" s="88"/>
      <c r="AD590" s="115"/>
      <c r="AE590" s="115"/>
      <c r="AF590" s="115"/>
      <c r="AG590" s="115"/>
      <c r="AH590" s="115"/>
      <c r="AI590" s="115"/>
      <c r="AJ590" s="115"/>
      <c r="AK590" s="115"/>
      <c r="AL590" s="115"/>
      <c r="AM590" s="115"/>
      <c r="AN590" s="115"/>
      <c r="AO590" s="115"/>
      <c r="AP590" s="115"/>
      <c r="AQ590" s="115"/>
      <c r="AR590" s="115"/>
      <c r="AS590" s="115"/>
      <c r="AT590" s="115"/>
      <c r="AU590" s="115"/>
      <c r="AV590" s="115"/>
      <c r="AW590" s="115"/>
      <c r="AX590" s="115"/>
      <c r="AY590" s="115"/>
      <c r="AZ590" s="115"/>
      <c r="BA590" s="115"/>
      <c r="BB590" s="115"/>
      <c r="BC590" s="115"/>
      <c r="BD590" s="115"/>
      <c r="BE590" s="115"/>
      <c r="BF590" s="115"/>
      <c r="BG590" s="115"/>
      <c r="BH590" s="115"/>
      <c r="BI590" s="115"/>
      <c r="BJ590" s="115"/>
      <c r="BK590" s="115"/>
      <c r="BL590" s="115"/>
      <c r="BM590" s="115"/>
      <c r="BN590" s="115"/>
      <c r="BO590" s="115"/>
      <c r="BP590" s="115"/>
      <c r="BQ590" s="115"/>
      <c r="BR590" s="115"/>
      <c r="BS590" s="115"/>
      <c r="BT590" s="115"/>
      <c r="BU590" s="115"/>
      <c r="BV590" s="115"/>
      <c r="BW590" s="115"/>
      <c r="BX590" s="115"/>
      <c r="BY590" s="115"/>
      <c r="BZ590" s="115"/>
      <c r="CA590" s="115"/>
      <c r="CB590" s="115"/>
      <c r="CC590" s="115"/>
      <c r="CD590" s="115"/>
      <c r="CE590" s="115"/>
      <c r="CF590" s="115"/>
      <c r="CG590" s="115"/>
      <c r="CH590" s="115"/>
      <c r="CI590" s="115"/>
      <c r="CJ590" s="115"/>
      <c r="CK590" s="115"/>
      <c r="CL590" s="115"/>
      <c r="CM590" s="115"/>
      <c r="CN590" s="115"/>
      <c r="CO590" s="115"/>
      <c r="CP590" s="15"/>
      <c r="CQ590" s="15"/>
      <c r="CR590" s="15"/>
      <c r="CS590" s="15"/>
      <c r="CT590" s="88"/>
      <c r="CU590" s="88"/>
      <c r="CV590" s="88"/>
      <c r="CW590" s="15"/>
      <c r="CX590" s="15"/>
      <c r="CY590" s="88"/>
      <c r="CZ590" s="88"/>
      <c r="DA590" s="88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88"/>
      <c r="EQ590" s="88"/>
      <c r="ER590" s="88"/>
      <c r="ES590" s="88"/>
      <c r="ET590" s="88"/>
      <c r="EU590" s="88"/>
      <c r="EV590" s="88"/>
      <c r="EW590" s="88"/>
      <c r="EX590" s="88"/>
      <c r="EY590" s="88"/>
      <c r="EZ590" s="88"/>
      <c r="FA590" s="88"/>
      <c r="FB590" s="15"/>
      <c r="FC590" s="15"/>
      <c r="FD590" s="15"/>
      <c r="FE590" s="15"/>
      <c r="FF590" s="15"/>
      <c r="FG590" s="15"/>
      <c r="FH590" s="15"/>
      <c r="FI590" s="15"/>
      <c r="FJ590" s="15"/>
    </row>
    <row r="591" spans="2:166" ht="15" customHeight="1" x14ac:dyDescent="0.25">
      <c r="B591" s="88"/>
      <c r="C591" s="88"/>
      <c r="D591" s="115"/>
      <c r="E591" s="115"/>
      <c r="F591" s="115"/>
      <c r="G591" s="115"/>
      <c r="H591" s="115"/>
      <c r="I591" s="523"/>
      <c r="J591" s="523"/>
      <c r="K591" s="115"/>
      <c r="L591" s="524"/>
      <c r="M591" s="524"/>
      <c r="N591" s="524"/>
      <c r="O591" s="524"/>
      <c r="P591" s="524"/>
      <c r="Q591" s="524"/>
      <c r="R591" s="524"/>
      <c r="S591" s="525"/>
      <c r="T591" s="526"/>
      <c r="U591" s="115"/>
      <c r="V591" s="526"/>
      <c r="W591" s="115"/>
      <c r="X591" s="115"/>
      <c r="Y591" s="115"/>
      <c r="Z591" s="527"/>
      <c r="AA591" s="527"/>
      <c r="AB591" s="15"/>
      <c r="AC591" s="88"/>
      <c r="AD591" s="115"/>
      <c r="AE591" s="115"/>
      <c r="AF591" s="115"/>
      <c r="AG591" s="115"/>
      <c r="AH591" s="115"/>
      <c r="AI591" s="115"/>
      <c r="AJ591" s="115"/>
      <c r="AK591" s="115"/>
      <c r="AL591" s="115"/>
      <c r="AM591" s="115"/>
      <c r="AN591" s="115"/>
      <c r="AO591" s="115"/>
      <c r="AP591" s="115"/>
      <c r="AQ591" s="115"/>
      <c r="AR591" s="115"/>
      <c r="AS591" s="115"/>
      <c r="AT591" s="115"/>
      <c r="AU591" s="115"/>
      <c r="AV591" s="115"/>
      <c r="AW591" s="115"/>
      <c r="AX591" s="115"/>
      <c r="AY591" s="115"/>
      <c r="AZ591" s="115"/>
      <c r="BA591" s="115"/>
      <c r="BB591" s="115"/>
      <c r="BC591" s="115"/>
      <c r="BD591" s="115"/>
      <c r="BE591" s="115"/>
      <c r="BF591" s="115"/>
      <c r="BG591" s="115"/>
      <c r="BH591" s="115"/>
      <c r="BI591" s="115"/>
      <c r="BJ591" s="115"/>
      <c r="BK591" s="115"/>
      <c r="BL591" s="115"/>
      <c r="BM591" s="115"/>
      <c r="BN591" s="115"/>
      <c r="BO591" s="115"/>
      <c r="BP591" s="115"/>
      <c r="BQ591" s="115"/>
      <c r="BR591" s="115"/>
      <c r="BS591" s="115"/>
      <c r="BT591" s="115"/>
      <c r="BU591" s="115"/>
      <c r="BV591" s="115"/>
      <c r="BW591" s="115"/>
      <c r="BX591" s="115"/>
      <c r="BY591" s="115"/>
      <c r="BZ591" s="115"/>
      <c r="CA591" s="115"/>
      <c r="CB591" s="115"/>
      <c r="CC591" s="115"/>
      <c r="CD591" s="115"/>
      <c r="CE591" s="115"/>
      <c r="CF591" s="115"/>
      <c r="CG591" s="115"/>
      <c r="CH591" s="115"/>
      <c r="CI591" s="115"/>
      <c r="CJ591" s="115"/>
      <c r="CK591" s="115"/>
      <c r="CL591" s="115"/>
      <c r="CM591" s="115"/>
      <c r="CN591" s="115"/>
      <c r="CO591" s="115"/>
      <c r="CP591" s="15"/>
      <c r="CQ591" s="15"/>
      <c r="CR591" s="15"/>
      <c r="CS591" s="15"/>
      <c r="CT591" s="88"/>
      <c r="CU591" s="88"/>
      <c r="CV591" s="88"/>
      <c r="CW591" s="15"/>
      <c r="CX591" s="15"/>
      <c r="CY591" s="88"/>
      <c r="CZ591" s="88"/>
      <c r="DA591" s="88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88"/>
      <c r="EQ591" s="88"/>
      <c r="ER591" s="88"/>
      <c r="ES591" s="88"/>
      <c r="ET591" s="88"/>
      <c r="EU591" s="88"/>
      <c r="EV591" s="88"/>
      <c r="EW591" s="88"/>
      <c r="EX591" s="88"/>
      <c r="EY591" s="88"/>
      <c r="EZ591" s="88"/>
      <c r="FA591" s="88"/>
      <c r="FB591" s="15"/>
      <c r="FC591" s="15"/>
      <c r="FD591" s="15"/>
      <c r="FE591" s="15"/>
      <c r="FF591" s="15"/>
      <c r="FG591" s="15"/>
      <c r="FH591" s="15"/>
      <c r="FI591" s="15"/>
      <c r="FJ591" s="15"/>
    </row>
    <row r="592" spans="2:166" ht="15" customHeight="1" x14ac:dyDescent="0.25">
      <c r="B592" s="88"/>
      <c r="C592" s="88"/>
      <c r="D592" s="115"/>
      <c r="E592" s="115"/>
      <c r="F592" s="115"/>
      <c r="G592" s="115"/>
      <c r="H592" s="115"/>
      <c r="I592" s="523"/>
      <c r="J592" s="523"/>
      <c r="K592" s="115"/>
      <c r="L592" s="524"/>
      <c r="M592" s="524"/>
      <c r="N592" s="524"/>
      <c r="O592" s="524"/>
      <c r="P592" s="524"/>
      <c r="Q592" s="524"/>
      <c r="R592" s="524"/>
      <c r="S592" s="525"/>
      <c r="T592" s="526"/>
      <c r="U592" s="115"/>
      <c r="V592" s="526"/>
      <c r="W592" s="115"/>
      <c r="X592" s="115"/>
      <c r="Y592" s="115"/>
      <c r="Z592" s="527"/>
      <c r="AA592" s="527"/>
      <c r="AB592" s="15"/>
      <c r="AC592" s="88"/>
      <c r="AD592" s="115"/>
      <c r="AE592" s="115"/>
      <c r="AF592" s="115"/>
      <c r="AG592" s="115"/>
      <c r="AH592" s="115"/>
      <c r="AI592" s="115"/>
      <c r="AJ592" s="115"/>
      <c r="AK592" s="115"/>
      <c r="AL592" s="115"/>
      <c r="AM592" s="115"/>
      <c r="AN592" s="115"/>
      <c r="AO592" s="115"/>
      <c r="AP592" s="115"/>
      <c r="AQ592" s="115"/>
      <c r="AR592" s="115"/>
      <c r="AS592" s="115"/>
      <c r="AT592" s="115"/>
      <c r="AU592" s="115"/>
      <c r="AV592" s="115"/>
      <c r="AW592" s="115"/>
      <c r="AX592" s="115"/>
      <c r="AY592" s="115"/>
      <c r="AZ592" s="115"/>
      <c r="BA592" s="115"/>
      <c r="BB592" s="115"/>
      <c r="BC592" s="115"/>
      <c r="BD592" s="115"/>
      <c r="BE592" s="115"/>
      <c r="BF592" s="115"/>
      <c r="BG592" s="115"/>
      <c r="BH592" s="115"/>
      <c r="BI592" s="115"/>
      <c r="BJ592" s="115"/>
      <c r="BK592" s="115"/>
      <c r="BL592" s="115"/>
      <c r="BM592" s="115"/>
      <c r="BN592" s="115"/>
      <c r="BO592" s="115"/>
      <c r="BP592" s="115"/>
      <c r="BQ592" s="115"/>
      <c r="BR592" s="115"/>
      <c r="BS592" s="115"/>
      <c r="BT592" s="115"/>
      <c r="BU592" s="115"/>
      <c r="BV592" s="115"/>
      <c r="BW592" s="115"/>
      <c r="BX592" s="115"/>
      <c r="BY592" s="115"/>
      <c r="BZ592" s="115"/>
      <c r="CA592" s="115"/>
      <c r="CB592" s="115"/>
      <c r="CC592" s="115"/>
      <c r="CD592" s="115"/>
      <c r="CE592" s="115"/>
      <c r="CF592" s="115"/>
      <c r="CG592" s="115"/>
      <c r="CH592" s="115"/>
      <c r="CI592" s="115"/>
      <c r="CJ592" s="115"/>
      <c r="CK592" s="115"/>
      <c r="CL592" s="115"/>
      <c r="CM592" s="115"/>
      <c r="CN592" s="115"/>
      <c r="CO592" s="115"/>
      <c r="CP592" s="15"/>
      <c r="CQ592" s="15"/>
      <c r="CR592" s="15"/>
      <c r="CS592" s="15"/>
      <c r="CT592" s="88"/>
      <c r="CU592" s="88"/>
      <c r="CV592" s="88"/>
      <c r="CW592" s="15"/>
      <c r="CX592" s="15"/>
      <c r="CY592" s="88"/>
      <c r="CZ592" s="88"/>
      <c r="DA592" s="88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  <c r="DO592" s="15"/>
      <c r="DP592" s="15"/>
      <c r="DQ592" s="15"/>
      <c r="DR592" s="15"/>
      <c r="DS592" s="15"/>
      <c r="DT592" s="15"/>
      <c r="DU592" s="15"/>
      <c r="DV592" s="15"/>
      <c r="DW592" s="15"/>
      <c r="DX592" s="15"/>
      <c r="DY592" s="15"/>
      <c r="DZ592" s="15"/>
      <c r="EA592" s="15"/>
      <c r="EB592" s="15"/>
      <c r="EC592" s="15"/>
      <c r="ED592" s="15"/>
      <c r="EE592" s="15"/>
      <c r="EF592" s="15"/>
      <c r="EG592" s="15"/>
      <c r="EH592" s="15"/>
      <c r="EI592" s="15"/>
      <c r="EJ592" s="15"/>
      <c r="EK592" s="15"/>
      <c r="EL592" s="15"/>
      <c r="EM592" s="15"/>
      <c r="EN592" s="15"/>
      <c r="EO592" s="15"/>
      <c r="EP592" s="88"/>
      <c r="EQ592" s="88"/>
      <c r="ER592" s="88"/>
      <c r="ES592" s="88"/>
      <c r="ET592" s="88"/>
      <c r="EU592" s="88"/>
      <c r="EV592" s="88"/>
      <c r="EW592" s="88"/>
      <c r="EX592" s="88"/>
      <c r="EY592" s="88"/>
      <c r="EZ592" s="88"/>
      <c r="FA592" s="88"/>
      <c r="FB592" s="15"/>
      <c r="FC592" s="15"/>
      <c r="FD592" s="15"/>
      <c r="FE592" s="15"/>
      <c r="FF592" s="15"/>
      <c r="FG592" s="15"/>
      <c r="FH592" s="15"/>
      <c r="FI592" s="15"/>
      <c r="FJ592" s="15"/>
    </row>
    <row r="593" spans="2:166" ht="15" customHeight="1" x14ac:dyDescent="0.25">
      <c r="B593" s="88"/>
      <c r="C593" s="88"/>
      <c r="D593" s="115"/>
      <c r="E593" s="115"/>
      <c r="F593" s="115"/>
      <c r="G593" s="115"/>
      <c r="H593" s="115"/>
      <c r="I593" s="523"/>
      <c r="J593" s="523"/>
      <c r="K593" s="115"/>
      <c r="L593" s="524"/>
      <c r="M593" s="524"/>
      <c r="N593" s="524"/>
      <c r="O593" s="524"/>
      <c r="P593" s="524"/>
      <c r="Q593" s="524"/>
      <c r="R593" s="524"/>
      <c r="S593" s="525"/>
      <c r="T593" s="526"/>
      <c r="U593" s="115"/>
      <c r="V593" s="526"/>
      <c r="W593" s="115"/>
      <c r="X593" s="115"/>
      <c r="Y593" s="115"/>
      <c r="Z593" s="527"/>
      <c r="AA593" s="527"/>
      <c r="AB593" s="15"/>
      <c r="AC593" s="88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5"/>
      <c r="CQ593" s="15"/>
      <c r="CR593" s="15"/>
      <c r="CS593" s="15"/>
      <c r="CT593" s="88"/>
      <c r="CU593" s="88"/>
      <c r="CV593" s="88"/>
      <c r="CW593" s="15"/>
      <c r="CX593" s="15"/>
      <c r="CY593" s="88"/>
      <c r="CZ593" s="88"/>
      <c r="DA593" s="88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88"/>
      <c r="EQ593" s="88"/>
      <c r="ER593" s="88"/>
      <c r="ES593" s="88"/>
      <c r="ET593" s="88"/>
      <c r="EU593" s="88"/>
      <c r="EV593" s="88"/>
      <c r="EW593" s="88"/>
      <c r="EX593" s="88"/>
      <c r="EY593" s="88"/>
      <c r="EZ593" s="88"/>
      <c r="FA593" s="88"/>
      <c r="FB593" s="15"/>
      <c r="FC593" s="15"/>
      <c r="FD593" s="15"/>
      <c r="FE593" s="15"/>
      <c r="FF593" s="15"/>
      <c r="FG593" s="15"/>
      <c r="FH593" s="15"/>
      <c r="FI593" s="15"/>
      <c r="FJ593" s="15"/>
    </row>
    <row r="594" spans="2:166" ht="15" customHeight="1" x14ac:dyDescent="0.25">
      <c r="B594" s="88"/>
      <c r="C594" s="88"/>
      <c r="D594" s="115"/>
      <c r="E594" s="115"/>
      <c r="F594" s="115"/>
      <c r="G594" s="115"/>
      <c r="H594" s="115"/>
      <c r="I594" s="523"/>
      <c r="J594" s="523"/>
      <c r="K594" s="115"/>
      <c r="L594" s="524"/>
      <c r="M594" s="524"/>
      <c r="N594" s="524"/>
      <c r="O594" s="524"/>
      <c r="P594" s="524"/>
      <c r="Q594" s="524"/>
      <c r="R594" s="524"/>
      <c r="S594" s="525"/>
      <c r="T594" s="526"/>
      <c r="U594" s="115"/>
      <c r="V594" s="526"/>
      <c r="W594" s="115"/>
      <c r="X594" s="115"/>
      <c r="Y594" s="115"/>
      <c r="Z594" s="527"/>
      <c r="AA594" s="527"/>
      <c r="AB594" s="15"/>
      <c r="AC594" s="88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15"/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5"/>
      <c r="CQ594" s="15"/>
      <c r="CR594" s="15"/>
      <c r="CS594" s="15"/>
      <c r="CT594" s="88"/>
      <c r="CU594" s="88"/>
      <c r="CV594" s="88"/>
      <c r="CW594" s="15"/>
      <c r="CX594" s="15"/>
      <c r="CY594" s="88"/>
      <c r="CZ594" s="88"/>
      <c r="DA594" s="88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15"/>
      <c r="DP594" s="15"/>
      <c r="DQ594" s="15"/>
      <c r="DR594" s="15"/>
      <c r="DS594" s="15"/>
      <c r="DT594" s="15"/>
      <c r="DU594" s="15"/>
      <c r="DV594" s="15"/>
      <c r="DW594" s="15"/>
      <c r="DX594" s="15"/>
      <c r="DY594" s="15"/>
      <c r="DZ594" s="15"/>
      <c r="EA594" s="15"/>
      <c r="EB594" s="15"/>
      <c r="EC594" s="15"/>
      <c r="ED594" s="15"/>
      <c r="EE594" s="15"/>
      <c r="EF594" s="15"/>
      <c r="EG594" s="15"/>
      <c r="EH594" s="15"/>
      <c r="EI594" s="15"/>
      <c r="EJ594" s="15"/>
      <c r="EK594" s="15"/>
      <c r="EL594" s="15"/>
      <c r="EM594" s="15"/>
      <c r="EN594" s="15"/>
      <c r="EO594" s="15"/>
      <c r="EP594" s="88"/>
      <c r="EQ594" s="88"/>
      <c r="ER594" s="88"/>
      <c r="ES594" s="88"/>
      <c r="ET594" s="88"/>
      <c r="EU594" s="88"/>
      <c r="EV594" s="88"/>
      <c r="EW594" s="88"/>
      <c r="EX594" s="88"/>
      <c r="EY594" s="88"/>
      <c r="EZ594" s="88"/>
      <c r="FA594" s="88"/>
      <c r="FB594" s="15"/>
      <c r="FC594" s="15"/>
      <c r="FD594" s="15"/>
      <c r="FE594" s="15"/>
      <c r="FF594" s="15"/>
      <c r="FG594" s="15"/>
      <c r="FH594" s="15"/>
      <c r="FI594" s="15"/>
      <c r="FJ594" s="15"/>
    </row>
    <row r="595" spans="2:166" ht="15" customHeight="1" x14ac:dyDescent="0.25">
      <c r="B595" s="88"/>
      <c r="C595" s="88"/>
      <c r="D595" s="115"/>
      <c r="E595" s="115"/>
      <c r="F595" s="115"/>
      <c r="G595" s="115"/>
      <c r="H595" s="115"/>
      <c r="I595" s="523"/>
      <c r="J595" s="523"/>
      <c r="K595" s="115"/>
      <c r="L595" s="524"/>
      <c r="M595" s="524"/>
      <c r="N595" s="524"/>
      <c r="O595" s="524"/>
      <c r="P595" s="524"/>
      <c r="Q595" s="524"/>
      <c r="R595" s="524"/>
      <c r="S595" s="525"/>
      <c r="T595" s="526"/>
      <c r="U595" s="115"/>
      <c r="V595" s="526"/>
      <c r="W595" s="115"/>
      <c r="X595" s="115"/>
      <c r="Y595" s="115"/>
      <c r="Z595" s="527"/>
      <c r="AA595" s="527"/>
      <c r="AB595" s="15"/>
      <c r="AC595" s="88"/>
      <c r="AD595" s="115"/>
      <c r="AE595" s="115"/>
      <c r="AF595" s="115"/>
      <c r="AG595" s="115"/>
      <c r="AH595" s="115"/>
      <c r="AI595" s="115"/>
      <c r="AJ595" s="115"/>
      <c r="AK595" s="115"/>
      <c r="AL595" s="115"/>
      <c r="AM595" s="115"/>
      <c r="AN595" s="115"/>
      <c r="AO595" s="115"/>
      <c r="AP595" s="115"/>
      <c r="AQ595" s="115"/>
      <c r="AR595" s="115"/>
      <c r="AS595" s="115"/>
      <c r="AT595" s="115"/>
      <c r="AU595" s="115"/>
      <c r="AV595" s="115"/>
      <c r="AW595" s="115"/>
      <c r="AX595" s="115"/>
      <c r="AY595" s="115"/>
      <c r="AZ595" s="115"/>
      <c r="BA595" s="115"/>
      <c r="BB595" s="115"/>
      <c r="BC595" s="115"/>
      <c r="BD595" s="115"/>
      <c r="BE595" s="115"/>
      <c r="BF595" s="115"/>
      <c r="BG595" s="115"/>
      <c r="BH595" s="115"/>
      <c r="BI595" s="115"/>
      <c r="BJ595" s="115"/>
      <c r="BK595" s="115"/>
      <c r="BL595" s="115"/>
      <c r="BM595" s="115"/>
      <c r="BN595" s="115"/>
      <c r="BO595" s="115"/>
      <c r="BP595" s="115"/>
      <c r="BQ595" s="115"/>
      <c r="BR595" s="115"/>
      <c r="BS595" s="115"/>
      <c r="BT595" s="115"/>
      <c r="BU595" s="115"/>
      <c r="BV595" s="115"/>
      <c r="BW595" s="115"/>
      <c r="BX595" s="115"/>
      <c r="BY595" s="115"/>
      <c r="BZ595" s="115"/>
      <c r="CA595" s="115"/>
      <c r="CB595" s="115"/>
      <c r="CC595" s="115"/>
      <c r="CD595" s="115"/>
      <c r="CE595" s="115"/>
      <c r="CF595" s="115"/>
      <c r="CG595" s="115"/>
      <c r="CH595" s="115"/>
      <c r="CI595" s="115"/>
      <c r="CJ595" s="115"/>
      <c r="CK595" s="115"/>
      <c r="CL595" s="115"/>
      <c r="CM595" s="115"/>
      <c r="CN595" s="115"/>
      <c r="CO595" s="115"/>
      <c r="CP595" s="15"/>
      <c r="CQ595" s="15"/>
      <c r="CR595" s="15"/>
      <c r="CS595" s="15"/>
      <c r="CT595" s="88"/>
      <c r="CU595" s="88"/>
      <c r="CV595" s="88"/>
      <c r="CW595" s="15"/>
      <c r="CX595" s="15"/>
      <c r="CY595" s="88"/>
      <c r="CZ595" s="88"/>
      <c r="DA595" s="88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15"/>
      <c r="DP595" s="15"/>
      <c r="DQ595" s="15"/>
      <c r="DR595" s="15"/>
      <c r="DS595" s="15"/>
      <c r="DT595" s="15"/>
      <c r="DU595" s="15"/>
      <c r="DV595" s="15"/>
      <c r="DW595" s="15"/>
      <c r="DX595" s="15"/>
      <c r="DY595" s="15"/>
      <c r="DZ595" s="15"/>
      <c r="EA595" s="15"/>
      <c r="EB595" s="15"/>
      <c r="EC595" s="15"/>
      <c r="ED595" s="15"/>
      <c r="EE595" s="15"/>
      <c r="EF595" s="15"/>
      <c r="EG595" s="15"/>
      <c r="EH595" s="15"/>
      <c r="EI595" s="15"/>
      <c r="EJ595" s="15"/>
      <c r="EK595" s="15"/>
      <c r="EL595" s="15"/>
      <c r="EM595" s="15"/>
      <c r="EN595" s="15"/>
      <c r="EO595" s="15"/>
      <c r="EP595" s="88"/>
      <c r="EQ595" s="88"/>
      <c r="ER595" s="88"/>
      <c r="ES595" s="88"/>
      <c r="ET595" s="88"/>
      <c r="EU595" s="88"/>
      <c r="EV595" s="88"/>
      <c r="EW595" s="88"/>
      <c r="EX595" s="88"/>
      <c r="EY595" s="88"/>
      <c r="EZ595" s="88"/>
      <c r="FA595" s="88"/>
      <c r="FB595" s="15"/>
      <c r="FC595" s="15"/>
      <c r="FD595" s="15"/>
      <c r="FE595" s="15"/>
      <c r="FF595" s="15"/>
      <c r="FG595" s="15"/>
      <c r="FH595" s="15"/>
      <c r="FI595" s="15"/>
      <c r="FJ595" s="15"/>
    </row>
    <row r="596" spans="2:166" ht="15" customHeight="1" x14ac:dyDescent="0.25">
      <c r="B596" s="88"/>
      <c r="C596" s="88"/>
      <c r="D596" s="115"/>
      <c r="E596" s="115"/>
      <c r="F596" s="115"/>
      <c r="G596" s="115"/>
      <c r="H596" s="115"/>
      <c r="I596" s="523"/>
      <c r="J596" s="523"/>
      <c r="K596" s="115"/>
      <c r="L596" s="524"/>
      <c r="M596" s="524"/>
      <c r="N596" s="524"/>
      <c r="O596" s="524"/>
      <c r="P596" s="524"/>
      <c r="Q596" s="524"/>
      <c r="R596" s="524"/>
      <c r="S596" s="525"/>
      <c r="T596" s="526"/>
      <c r="U596" s="115"/>
      <c r="V596" s="526"/>
      <c r="W596" s="115"/>
      <c r="X596" s="115"/>
      <c r="Y596" s="115"/>
      <c r="Z596" s="527"/>
      <c r="AA596" s="527"/>
      <c r="AB596" s="15"/>
      <c r="AC596" s="88"/>
      <c r="AD596" s="115"/>
      <c r="AE596" s="115"/>
      <c r="AF596" s="115"/>
      <c r="AG596" s="115"/>
      <c r="AH596" s="115"/>
      <c r="AI596" s="115"/>
      <c r="AJ596" s="115"/>
      <c r="AK596" s="115"/>
      <c r="AL596" s="115"/>
      <c r="AM596" s="115"/>
      <c r="AN596" s="115"/>
      <c r="AO596" s="115"/>
      <c r="AP596" s="115"/>
      <c r="AQ596" s="115"/>
      <c r="AR596" s="115"/>
      <c r="AS596" s="115"/>
      <c r="AT596" s="115"/>
      <c r="AU596" s="115"/>
      <c r="AV596" s="115"/>
      <c r="AW596" s="115"/>
      <c r="AX596" s="115"/>
      <c r="AY596" s="115"/>
      <c r="AZ596" s="115"/>
      <c r="BA596" s="115"/>
      <c r="BB596" s="115"/>
      <c r="BC596" s="115"/>
      <c r="BD596" s="115"/>
      <c r="BE596" s="115"/>
      <c r="BF596" s="115"/>
      <c r="BG596" s="115"/>
      <c r="BH596" s="115"/>
      <c r="BI596" s="115"/>
      <c r="BJ596" s="115"/>
      <c r="BK596" s="115"/>
      <c r="BL596" s="115"/>
      <c r="BM596" s="115"/>
      <c r="BN596" s="115"/>
      <c r="BO596" s="115"/>
      <c r="BP596" s="115"/>
      <c r="BQ596" s="115"/>
      <c r="BR596" s="115"/>
      <c r="BS596" s="115"/>
      <c r="BT596" s="115"/>
      <c r="BU596" s="115"/>
      <c r="BV596" s="115"/>
      <c r="BW596" s="115"/>
      <c r="BX596" s="115"/>
      <c r="BY596" s="115"/>
      <c r="BZ596" s="115"/>
      <c r="CA596" s="115"/>
      <c r="CB596" s="115"/>
      <c r="CC596" s="115"/>
      <c r="CD596" s="115"/>
      <c r="CE596" s="115"/>
      <c r="CF596" s="115"/>
      <c r="CG596" s="115"/>
      <c r="CH596" s="115"/>
      <c r="CI596" s="115"/>
      <c r="CJ596" s="115"/>
      <c r="CK596" s="115"/>
      <c r="CL596" s="115"/>
      <c r="CM596" s="115"/>
      <c r="CN596" s="115"/>
      <c r="CO596" s="115"/>
      <c r="CP596" s="15"/>
      <c r="CQ596" s="15"/>
      <c r="CR596" s="15"/>
      <c r="CS596" s="15"/>
      <c r="CT596" s="88"/>
      <c r="CU596" s="88"/>
      <c r="CV596" s="88"/>
      <c r="CW596" s="15"/>
      <c r="CX596" s="15"/>
      <c r="CY596" s="88"/>
      <c r="CZ596" s="88"/>
      <c r="DA596" s="88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  <c r="DQ596" s="15"/>
      <c r="DR596" s="15"/>
      <c r="DS596" s="15"/>
      <c r="DT596" s="15"/>
      <c r="DU596" s="15"/>
      <c r="DV596" s="15"/>
      <c r="DW596" s="15"/>
      <c r="DX596" s="15"/>
      <c r="DY596" s="15"/>
      <c r="DZ596" s="15"/>
      <c r="EA596" s="15"/>
      <c r="EB596" s="15"/>
      <c r="EC596" s="15"/>
      <c r="ED596" s="15"/>
      <c r="EE596" s="15"/>
      <c r="EF596" s="15"/>
      <c r="EG596" s="15"/>
      <c r="EH596" s="15"/>
      <c r="EI596" s="15"/>
      <c r="EJ596" s="15"/>
      <c r="EK596" s="15"/>
      <c r="EL596" s="15"/>
      <c r="EM596" s="15"/>
      <c r="EN596" s="15"/>
      <c r="EO596" s="15"/>
      <c r="EP596" s="88"/>
      <c r="EQ596" s="88"/>
      <c r="ER596" s="88"/>
      <c r="ES596" s="88"/>
      <c r="ET596" s="88"/>
      <c r="EU596" s="88"/>
      <c r="EV596" s="88"/>
      <c r="EW596" s="88"/>
      <c r="EX596" s="88"/>
      <c r="EY596" s="88"/>
      <c r="EZ596" s="88"/>
      <c r="FA596" s="88"/>
      <c r="FB596" s="15"/>
      <c r="FC596" s="15"/>
      <c r="FD596" s="15"/>
      <c r="FE596" s="15"/>
      <c r="FF596" s="15"/>
      <c r="FG596" s="15"/>
      <c r="FH596" s="15"/>
      <c r="FI596" s="15"/>
      <c r="FJ596" s="15"/>
    </row>
    <row r="597" spans="2:166" ht="15" customHeight="1" x14ac:dyDescent="0.25">
      <c r="B597" s="88"/>
      <c r="C597" s="88"/>
      <c r="D597" s="115"/>
      <c r="E597" s="115"/>
      <c r="F597" s="115"/>
      <c r="G597" s="115"/>
      <c r="H597" s="115"/>
      <c r="I597" s="523"/>
      <c r="J597" s="523"/>
      <c r="K597" s="115"/>
      <c r="L597" s="524"/>
      <c r="M597" s="524"/>
      <c r="N597" s="524"/>
      <c r="O597" s="524"/>
      <c r="P597" s="524"/>
      <c r="Q597" s="524"/>
      <c r="R597" s="524"/>
      <c r="S597" s="525"/>
      <c r="T597" s="526"/>
      <c r="U597" s="115"/>
      <c r="V597" s="526"/>
      <c r="W597" s="115"/>
      <c r="X597" s="115"/>
      <c r="Y597" s="115"/>
      <c r="Z597" s="527"/>
      <c r="AA597" s="527"/>
      <c r="AB597" s="15"/>
      <c r="AC597" s="88"/>
      <c r="AD597" s="115"/>
      <c r="AE597" s="115"/>
      <c r="AF597" s="115"/>
      <c r="AG597" s="115"/>
      <c r="AH597" s="115"/>
      <c r="AI597" s="115"/>
      <c r="AJ597" s="115"/>
      <c r="AK597" s="115"/>
      <c r="AL597" s="115"/>
      <c r="AM597" s="115"/>
      <c r="AN597" s="115"/>
      <c r="AO597" s="115"/>
      <c r="AP597" s="115"/>
      <c r="AQ597" s="115"/>
      <c r="AR597" s="115"/>
      <c r="AS597" s="115"/>
      <c r="AT597" s="115"/>
      <c r="AU597" s="115"/>
      <c r="AV597" s="115"/>
      <c r="AW597" s="115"/>
      <c r="AX597" s="115"/>
      <c r="AY597" s="115"/>
      <c r="AZ597" s="115"/>
      <c r="BA597" s="115"/>
      <c r="BB597" s="115"/>
      <c r="BC597" s="115"/>
      <c r="BD597" s="115"/>
      <c r="BE597" s="115"/>
      <c r="BF597" s="115"/>
      <c r="BG597" s="115"/>
      <c r="BH597" s="115"/>
      <c r="BI597" s="115"/>
      <c r="BJ597" s="115"/>
      <c r="BK597" s="115"/>
      <c r="BL597" s="115"/>
      <c r="BM597" s="115"/>
      <c r="BN597" s="115"/>
      <c r="BO597" s="115"/>
      <c r="BP597" s="115"/>
      <c r="BQ597" s="115"/>
      <c r="BR597" s="115"/>
      <c r="BS597" s="115"/>
      <c r="BT597" s="115"/>
      <c r="BU597" s="115"/>
      <c r="BV597" s="115"/>
      <c r="BW597" s="115"/>
      <c r="BX597" s="115"/>
      <c r="BY597" s="115"/>
      <c r="BZ597" s="115"/>
      <c r="CA597" s="115"/>
      <c r="CB597" s="115"/>
      <c r="CC597" s="115"/>
      <c r="CD597" s="115"/>
      <c r="CE597" s="115"/>
      <c r="CF597" s="115"/>
      <c r="CG597" s="115"/>
      <c r="CH597" s="115"/>
      <c r="CI597" s="115"/>
      <c r="CJ597" s="115"/>
      <c r="CK597" s="115"/>
      <c r="CL597" s="115"/>
      <c r="CM597" s="115"/>
      <c r="CN597" s="115"/>
      <c r="CO597" s="115"/>
      <c r="CP597" s="15"/>
      <c r="CQ597" s="15"/>
      <c r="CR597" s="15"/>
      <c r="CS597" s="15"/>
      <c r="CT597" s="88"/>
      <c r="CU597" s="88"/>
      <c r="CV597" s="88"/>
      <c r="CW597" s="15"/>
      <c r="CX597" s="15"/>
      <c r="CY597" s="88"/>
      <c r="CZ597" s="88"/>
      <c r="DA597" s="88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88"/>
      <c r="EQ597" s="88"/>
      <c r="ER597" s="88"/>
      <c r="ES597" s="88"/>
      <c r="ET597" s="88"/>
      <c r="EU597" s="88"/>
      <c r="EV597" s="88"/>
      <c r="EW597" s="88"/>
      <c r="EX597" s="88"/>
      <c r="EY597" s="88"/>
      <c r="EZ597" s="88"/>
      <c r="FA597" s="88"/>
      <c r="FB597" s="15"/>
      <c r="FC597" s="15"/>
      <c r="FD597" s="15"/>
      <c r="FE597" s="15"/>
      <c r="FF597" s="15"/>
      <c r="FG597" s="15"/>
      <c r="FH597" s="15"/>
      <c r="FI597" s="15"/>
      <c r="FJ597" s="15"/>
    </row>
    <row r="598" spans="2:166" ht="15" customHeight="1" x14ac:dyDescent="0.25">
      <c r="B598" s="88"/>
      <c r="C598" s="88"/>
      <c r="D598" s="115"/>
      <c r="E598" s="115"/>
      <c r="F598" s="115"/>
      <c r="G598" s="115"/>
      <c r="H598" s="115"/>
      <c r="I598" s="523"/>
      <c r="J598" s="523"/>
      <c r="K598" s="115"/>
      <c r="L598" s="524"/>
      <c r="M598" s="524"/>
      <c r="N598" s="524"/>
      <c r="O598" s="524"/>
      <c r="P598" s="524"/>
      <c r="Q598" s="524"/>
      <c r="R598" s="524"/>
      <c r="S598" s="525"/>
      <c r="T598" s="526"/>
      <c r="U598" s="115"/>
      <c r="V598" s="526"/>
      <c r="W598" s="115"/>
      <c r="X598" s="115"/>
      <c r="Y598" s="115"/>
      <c r="Z598" s="527"/>
      <c r="AA598" s="527"/>
      <c r="AB598" s="15"/>
      <c r="AC598" s="88"/>
      <c r="AD598" s="115"/>
      <c r="AE598" s="115"/>
      <c r="AF598" s="115"/>
      <c r="AG598" s="115"/>
      <c r="AH598" s="115"/>
      <c r="AI598" s="115"/>
      <c r="AJ598" s="115"/>
      <c r="AK598" s="115"/>
      <c r="AL598" s="115"/>
      <c r="AM598" s="115"/>
      <c r="AN598" s="115"/>
      <c r="AO598" s="115"/>
      <c r="AP598" s="115"/>
      <c r="AQ598" s="115"/>
      <c r="AR598" s="115"/>
      <c r="AS598" s="115"/>
      <c r="AT598" s="115"/>
      <c r="AU598" s="115"/>
      <c r="AV598" s="115"/>
      <c r="AW598" s="115"/>
      <c r="AX598" s="115"/>
      <c r="AY598" s="115"/>
      <c r="AZ598" s="115"/>
      <c r="BA598" s="115"/>
      <c r="BB598" s="115"/>
      <c r="BC598" s="115"/>
      <c r="BD598" s="115"/>
      <c r="BE598" s="115"/>
      <c r="BF598" s="115"/>
      <c r="BG598" s="115"/>
      <c r="BH598" s="115"/>
      <c r="BI598" s="115"/>
      <c r="BJ598" s="115"/>
      <c r="BK598" s="115"/>
      <c r="BL598" s="115"/>
      <c r="BM598" s="115"/>
      <c r="BN598" s="115"/>
      <c r="BO598" s="115"/>
      <c r="BP598" s="115"/>
      <c r="BQ598" s="115"/>
      <c r="BR598" s="115"/>
      <c r="BS598" s="115"/>
      <c r="BT598" s="115"/>
      <c r="BU598" s="115"/>
      <c r="BV598" s="115"/>
      <c r="BW598" s="115"/>
      <c r="BX598" s="115"/>
      <c r="BY598" s="115"/>
      <c r="BZ598" s="115"/>
      <c r="CA598" s="115"/>
      <c r="CB598" s="115"/>
      <c r="CC598" s="115"/>
      <c r="CD598" s="115"/>
      <c r="CE598" s="115"/>
      <c r="CF598" s="115"/>
      <c r="CG598" s="115"/>
      <c r="CH598" s="115"/>
      <c r="CI598" s="115"/>
      <c r="CJ598" s="115"/>
      <c r="CK598" s="115"/>
      <c r="CL598" s="115"/>
      <c r="CM598" s="115"/>
      <c r="CN598" s="115"/>
      <c r="CO598" s="115"/>
      <c r="CP598" s="15"/>
      <c r="CQ598" s="15"/>
      <c r="CR598" s="15"/>
      <c r="CS598" s="15"/>
      <c r="CT598" s="88"/>
      <c r="CU598" s="88"/>
      <c r="CV598" s="88"/>
      <c r="CW598" s="15"/>
      <c r="CX598" s="15"/>
      <c r="CY598" s="88"/>
      <c r="CZ598" s="88"/>
      <c r="DA598" s="88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  <c r="DV598" s="15"/>
      <c r="DW598" s="15"/>
      <c r="DX598" s="15"/>
      <c r="DY598" s="15"/>
      <c r="DZ598" s="15"/>
      <c r="EA598" s="15"/>
      <c r="EB598" s="15"/>
      <c r="EC598" s="15"/>
      <c r="ED598" s="15"/>
      <c r="EE598" s="15"/>
      <c r="EF598" s="15"/>
      <c r="EG598" s="15"/>
      <c r="EH598" s="15"/>
      <c r="EI598" s="15"/>
      <c r="EJ598" s="15"/>
      <c r="EK598" s="15"/>
      <c r="EL598" s="15"/>
      <c r="EM598" s="15"/>
      <c r="EN598" s="15"/>
      <c r="EO598" s="15"/>
      <c r="EP598" s="88"/>
      <c r="EQ598" s="88"/>
      <c r="ER598" s="88"/>
      <c r="ES598" s="88"/>
      <c r="ET598" s="88"/>
      <c r="EU598" s="88"/>
      <c r="EV598" s="88"/>
      <c r="EW598" s="88"/>
      <c r="EX598" s="88"/>
      <c r="EY598" s="88"/>
      <c r="EZ598" s="88"/>
      <c r="FA598" s="88"/>
      <c r="FB598" s="15"/>
      <c r="FC598" s="15"/>
      <c r="FD598" s="15"/>
      <c r="FE598" s="15"/>
      <c r="FF598" s="15"/>
      <c r="FG598" s="15"/>
      <c r="FH598" s="15"/>
      <c r="FI598" s="15"/>
      <c r="FJ598" s="15"/>
    </row>
    <row r="599" spans="2:166" ht="15" customHeight="1" x14ac:dyDescent="0.25">
      <c r="B599" s="88"/>
      <c r="C599" s="88"/>
      <c r="D599" s="115"/>
      <c r="E599" s="115"/>
      <c r="F599" s="115"/>
      <c r="G599" s="115"/>
      <c r="H599" s="115"/>
      <c r="I599" s="523"/>
      <c r="J599" s="523"/>
      <c r="K599" s="115"/>
      <c r="L599" s="524"/>
      <c r="M599" s="524"/>
      <c r="N599" s="524"/>
      <c r="O599" s="524"/>
      <c r="P599" s="524"/>
      <c r="Q599" s="524"/>
      <c r="R599" s="524"/>
      <c r="S599" s="525"/>
      <c r="T599" s="526"/>
      <c r="U599" s="115"/>
      <c r="V599" s="526"/>
      <c r="W599" s="115"/>
      <c r="X599" s="115"/>
      <c r="Y599" s="115"/>
      <c r="Z599" s="527"/>
      <c r="AA599" s="527"/>
      <c r="AB599" s="15"/>
      <c r="AC599" s="88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15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/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15"/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5"/>
      <c r="CQ599" s="15"/>
      <c r="CR599" s="15"/>
      <c r="CS599" s="15"/>
      <c r="CT599" s="88"/>
      <c r="CU599" s="88"/>
      <c r="CV599" s="88"/>
      <c r="CW599" s="15"/>
      <c r="CX599" s="15"/>
      <c r="CY599" s="88"/>
      <c r="CZ599" s="88"/>
      <c r="DA599" s="88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  <c r="DV599" s="15"/>
      <c r="DW599" s="15"/>
      <c r="DX599" s="15"/>
      <c r="DY599" s="15"/>
      <c r="DZ599" s="15"/>
      <c r="EA599" s="15"/>
      <c r="EB599" s="15"/>
      <c r="EC599" s="15"/>
      <c r="ED599" s="15"/>
      <c r="EE599" s="15"/>
      <c r="EF599" s="15"/>
      <c r="EG599" s="15"/>
      <c r="EH599" s="15"/>
      <c r="EI599" s="15"/>
      <c r="EJ599" s="15"/>
      <c r="EK599" s="15"/>
      <c r="EL599" s="15"/>
      <c r="EM599" s="15"/>
      <c r="EN599" s="15"/>
      <c r="EO599" s="15"/>
      <c r="EP599" s="88"/>
      <c r="EQ599" s="88"/>
      <c r="ER599" s="88"/>
      <c r="ES599" s="88"/>
      <c r="ET599" s="88"/>
      <c r="EU599" s="88"/>
      <c r="EV599" s="88"/>
      <c r="EW599" s="88"/>
      <c r="EX599" s="88"/>
      <c r="EY599" s="88"/>
      <c r="EZ599" s="88"/>
      <c r="FA599" s="88"/>
      <c r="FB599" s="15"/>
      <c r="FC599" s="15"/>
      <c r="FD599" s="15"/>
      <c r="FE599" s="15"/>
      <c r="FF599" s="15"/>
      <c r="FG599" s="15"/>
      <c r="FH599" s="15"/>
      <c r="FI599" s="15"/>
      <c r="FJ599" s="15"/>
    </row>
    <row r="600" spans="2:166" ht="15" customHeight="1" x14ac:dyDescent="0.25">
      <c r="B600" s="88"/>
      <c r="C600" s="88"/>
      <c r="D600" s="115"/>
      <c r="E600" s="115"/>
      <c r="F600" s="115"/>
      <c r="G600" s="115"/>
      <c r="H600" s="115"/>
      <c r="I600" s="523"/>
      <c r="J600" s="523"/>
      <c r="K600" s="115"/>
      <c r="L600" s="524"/>
      <c r="M600" s="524"/>
      <c r="N600" s="524"/>
      <c r="O600" s="524"/>
      <c r="P600" s="524"/>
      <c r="Q600" s="524"/>
      <c r="R600" s="524"/>
      <c r="S600" s="525"/>
      <c r="T600" s="526"/>
      <c r="U600" s="115"/>
      <c r="V600" s="526"/>
      <c r="W600" s="115"/>
      <c r="X600" s="115"/>
      <c r="Y600" s="115"/>
      <c r="Z600" s="527"/>
      <c r="AA600" s="527"/>
      <c r="AB600" s="15"/>
      <c r="AC600" s="88"/>
      <c r="AD600" s="115"/>
      <c r="AE600" s="115"/>
      <c r="AF600" s="115"/>
      <c r="AG600" s="115"/>
      <c r="AH600" s="115"/>
      <c r="AI600" s="115"/>
      <c r="AJ600" s="115"/>
      <c r="AK600" s="115"/>
      <c r="AL600" s="115"/>
      <c r="AM600" s="115"/>
      <c r="AN600" s="115"/>
      <c r="AO600" s="115"/>
      <c r="AP600" s="115"/>
      <c r="AQ600" s="115"/>
      <c r="AR600" s="115"/>
      <c r="AS600" s="115"/>
      <c r="AT600" s="115"/>
      <c r="AU600" s="115"/>
      <c r="AV600" s="115"/>
      <c r="AW600" s="115"/>
      <c r="AX600" s="115"/>
      <c r="AY600" s="115"/>
      <c r="AZ600" s="115"/>
      <c r="BA600" s="115"/>
      <c r="BB600" s="115"/>
      <c r="BC600" s="115"/>
      <c r="BD600" s="115"/>
      <c r="BE600" s="115"/>
      <c r="BF600" s="115"/>
      <c r="BG600" s="115"/>
      <c r="BH600" s="115"/>
      <c r="BI600" s="115"/>
      <c r="BJ600" s="115"/>
      <c r="BK600" s="115"/>
      <c r="BL600" s="115"/>
      <c r="BM600" s="115"/>
      <c r="BN600" s="115"/>
      <c r="BO600" s="115"/>
      <c r="BP600" s="115"/>
      <c r="BQ600" s="115"/>
      <c r="BR600" s="115"/>
      <c r="BS600" s="115"/>
      <c r="BT600" s="115"/>
      <c r="BU600" s="115"/>
      <c r="BV600" s="115"/>
      <c r="BW600" s="115"/>
      <c r="BX600" s="115"/>
      <c r="BY600" s="115"/>
      <c r="BZ600" s="115"/>
      <c r="CA600" s="115"/>
      <c r="CB600" s="115"/>
      <c r="CC600" s="115"/>
      <c r="CD600" s="115"/>
      <c r="CE600" s="115"/>
      <c r="CF600" s="115"/>
      <c r="CG600" s="115"/>
      <c r="CH600" s="115"/>
      <c r="CI600" s="115"/>
      <c r="CJ600" s="115"/>
      <c r="CK600" s="115"/>
      <c r="CL600" s="115"/>
      <c r="CM600" s="115"/>
      <c r="CN600" s="115"/>
      <c r="CO600" s="115"/>
      <c r="CP600" s="15"/>
      <c r="CQ600" s="15"/>
      <c r="CR600" s="15"/>
      <c r="CS600" s="15"/>
      <c r="CT600" s="88"/>
      <c r="CU600" s="88"/>
      <c r="CV600" s="88"/>
      <c r="CW600" s="15"/>
      <c r="CX600" s="15"/>
      <c r="CY600" s="88"/>
      <c r="CZ600" s="88"/>
      <c r="DA600" s="88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88"/>
      <c r="EQ600" s="88"/>
      <c r="ER600" s="88"/>
      <c r="ES600" s="88"/>
      <c r="ET600" s="88"/>
      <c r="EU600" s="88"/>
      <c r="EV600" s="88"/>
      <c r="EW600" s="88"/>
      <c r="EX600" s="88"/>
      <c r="EY600" s="88"/>
      <c r="EZ600" s="88"/>
      <c r="FA600" s="88"/>
      <c r="FB600" s="15"/>
      <c r="FC600" s="15"/>
      <c r="FD600" s="15"/>
      <c r="FE600" s="15"/>
      <c r="FF600" s="15"/>
      <c r="FG600" s="15"/>
      <c r="FH600" s="15"/>
      <c r="FI600" s="15"/>
      <c r="FJ600" s="15"/>
    </row>
    <row r="601" spans="2:166" ht="15" customHeight="1" x14ac:dyDescent="0.25">
      <c r="B601" s="88"/>
      <c r="C601" s="88"/>
      <c r="D601" s="115"/>
      <c r="E601" s="115"/>
      <c r="F601" s="115"/>
      <c r="G601" s="115"/>
      <c r="H601" s="115"/>
      <c r="I601" s="523"/>
      <c r="J601" s="523"/>
      <c r="K601" s="115"/>
      <c r="L601" s="524"/>
      <c r="M601" s="524"/>
      <c r="N601" s="524"/>
      <c r="O601" s="524"/>
      <c r="P601" s="524"/>
      <c r="Q601" s="524"/>
      <c r="R601" s="524"/>
      <c r="S601" s="525"/>
      <c r="T601" s="526"/>
      <c r="U601" s="115"/>
      <c r="V601" s="526"/>
      <c r="W601" s="115"/>
      <c r="X601" s="115"/>
      <c r="Y601" s="115"/>
      <c r="Z601" s="527"/>
      <c r="AA601" s="527"/>
      <c r="AB601" s="15"/>
      <c r="AC601" s="88"/>
      <c r="AD601" s="115"/>
      <c r="AE601" s="115"/>
      <c r="AF601" s="115"/>
      <c r="AG601" s="115"/>
      <c r="AH601" s="115"/>
      <c r="AI601" s="115"/>
      <c r="AJ601" s="115"/>
      <c r="AK601" s="115"/>
      <c r="AL601" s="115"/>
      <c r="AM601" s="115"/>
      <c r="AN601" s="115"/>
      <c r="AO601" s="115"/>
      <c r="AP601" s="115"/>
      <c r="AQ601" s="115"/>
      <c r="AR601" s="115"/>
      <c r="AS601" s="115"/>
      <c r="AT601" s="115"/>
      <c r="AU601" s="115"/>
      <c r="AV601" s="115"/>
      <c r="AW601" s="115"/>
      <c r="AX601" s="115"/>
      <c r="AY601" s="115"/>
      <c r="AZ601" s="115"/>
      <c r="BA601" s="115"/>
      <c r="BB601" s="115"/>
      <c r="BC601" s="115"/>
      <c r="BD601" s="115"/>
      <c r="BE601" s="115"/>
      <c r="BF601" s="115"/>
      <c r="BG601" s="115"/>
      <c r="BH601" s="115"/>
      <c r="BI601" s="115"/>
      <c r="BJ601" s="115"/>
      <c r="BK601" s="115"/>
      <c r="BL601" s="115"/>
      <c r="BM601" s="115"/>
      <c r="BN601" s="115"/>
      <c r="BO601" s="115"/>
      <c r="BP601" s="115"/>
      <c r="BQ601" s="115"/>
      <c r="BR601" s="115"/>
      <c r="BS601" s="115"/>
      <c r="BT601" s="115"/>
      <c r="BU601" s="115"/>
      <c r="BV601" s="115"/>
      <c r="BW601" s="115"/>
      <c r="BX601" s="115"/>
      <c r="BY601" s="115"/>
      <c r="BZ601" s="115"/>
      <c r="CA601" s="115"/>
      <c r="CB601" s="115"/>
      <c r="CC601" s="115"/>
      <c r="CD601" s="115"/>
      <c r="CE601" s="115"/>
      <c r="CF601" s="115"/>
      <c r="CG601" s="115"/>
      <c r="CH601" s="115"/>
      <c r="CI601" s="115"/>
      <c r="CJ601" s="115"/>
      <c r="CK601" s="115"/>
      <c r="CL601" s="115"/>
      <c r="CM601" s="115"/>
      <c r="CN601" s="115"/>
      <c r="CO601" s="115"/>
      <c r="CP601" s="15"/>
      <c r="CQ601" s="15"/>
      <c r="CR601" s="15"/>
      <c r="CS601" s="15"/>
      <c r="CT601" s="88"/>
      <c r="CU601" s="88"/>
      <c r="CV601" s="88"/>
      <c r="CW601" s="15"/>
      <c r="CX601" s="15"/>
      <c r="CY601" s="88"/>
      <c r="CZ601" s="88"/>
      <c r="DA601" s="88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  <c r="DO601" s="15"/>
      <c r="DP601" s="15"/>
      <c r="DQ601" s="15"/>
      <c r="DR601" s="15"/>
      <c r="DS601" s="15"/>
      <c r="DT601" s="15"/>
      <c r="DU601" s="15"/>
      <c r="DV601" s="15"/>
      <c r="DW601" s="15"/>
      <c r="DX601" s="15"/>
      <c r="DY601" s="15"/>
      <c r="DZ601" s="15"/>
      <c r="EA601" s="15"/>
      <c r="EB601" s="15"/>
      <c r="EC601" s="15"/>
      <c r="ED601" s="15"/>
      <c r="EE601" s="15"/>
      <c r="EF601" s="15"/>
      <c r="EG601" s="15"/>
      <c r="EH601" s="15"/>
      <c r="EI601" s="15"/>
      <c r="EJ601" s="15"/>
      <c r="EK601" s="15"/>
      <c r="EL601" s="15"/>
      <c r="EM601" s="15"/>
      <c r="EN601" s="15"/>
      <c r="EO601" s="15"/>
      <c r="EP601" s="88"/>
      <c r="EQ601" s="88"/>
      <c r="ER601" s="88"/>
      <c r="ES601" s="88"/>
      <c r="ET601" s="88"/>
      <c r="EU601" s="88"/>
      <c r="EV601" s="88"/>
      <c r="EW601" s="88"/>
      <c r="EX601" s="88"/>
      <c r="EY601" s="88"/>
      <c r="EZ601" s="88"/>
      <c r="FA601" s="88"/>
      <c r="FB601" s="15"/>
      <c r="FC601" s="15"/>
      <c r="FD601" s="15"/>
      <c r="FE601" s="15"/>
      <c r="FF601" s="15"/>
      <c r="FG601" s="15"/>
      <c r="FH601" s="15"/>
      <c r="FI601" s="15"/>
      <c r="FJ601" s="15"/>
    </row>
    <row r="602" spans="2:166" ht="15" customHeight="1" x14ac:dyDescent="0.25">
      <c r="B602" s="88"/>
      <c r="C602" s="88"/>
      <c r="D602" s="115"/>
      <c r="E602" s="115"/>
      <c r="F602" s="115"/>
      <c r="G602" s="115"/>
      <c r="H602" s="115"/>
      <c r="I602" s="523"/>
      <c r="J602" s="523"/>
      <c r="K602" s="115"/>
      <c r="L602" s="524"/>
      <c r="M602" s="524"/>
      <c r="N602" s="524"/>
      <c r="O602" s="524"/>
      <c r="P602" s="524"/>
      <c r="Q602" s="524"/>
      <c r="R602" s="524"/>
      <c r="S602" s="525"/>
      <c r="T602" s="526"/>
      <c r="U602" s="115"/>
      <c r="V602" s="526"/>
      <c r="W602" s="115"/>
      <c r="X602" s="115"/>
      <c r="Y602" s="115"/>
      <c r="Z602" s="527"/>
      <c r="AA602" s="527"/>
      <c r="AB602" s="15"/>
      <c r="AC602" s="88"/>
      <c r="AD602" s="115"/>
      <c r="AE602" s="115"/>
      <c r="AF602" s="115"/>
      <c r="AG602" s="115"/>
      <c r="AH602" s="115"/>
      <c r="AI602" s="115"/>
      <c r="AJ602" s="115"/>
      <c r="AK602" s="115"/>
      <c r="AL602" s="115"/>
      <c r="AM602" s="115"/>
      <c r="AN602" s="115"/>
      <c r="AO602" s="115"/>
      <c r="AP602" s="115"/>
      <c r="AQ602" s="115"/>
      <c r="AR602" s="115"/>
      <c r="AS602" s="115"/>
      <c r="AT602" s="115"/>
      <c r="AU602" s="115"/>
      <c r="AV602" s="115"/>
      <c r="AW602" s="115"/>
      <c r="AX602" s="115"/>
      <c r="AY602" s="115"/>
      <c r="AZ602" s="115"/>
      <c r="BA602" s="115"/>
      <c r="BB602" s="115"/>
      <c r="BC602" s="115"/>
      <c r="BD602" s="115"/>
      <c r="BE602" s="115"/>
      <c r="BF602" s="115"/>
      <c r="BG602" s="115"/>
      <c r="BH602" s="115"/>
      <c r="BI602" s="115"/>
      <c r="BJ602" s="115"/>
      <c r="BK602" s="115"/>
      <c r="BL602" s="115"/>
      <c r="BM602" s="115"/>
      <c r="BN602" s="115"/>
      <c r="BO602" s="115"/>
      <c r="BP602" s="115"/>
      <c r="BQ602" s="115"/>
      <c r="BR602" s="115"/>
      <c r="BS602" s="115"/>
      <c r="BT602" s="115"/>
      <c r="BU602" s="115"/>
      <c r="BV602" s="115"/>
      <c r="BW602" s="115"/>
      <c r="BX602" s="115"/>
      <c r="BY602" s="115"/>
      <c r="BZ602" s="115"/>
      <c r="CA602" s="115"/>
      <c r="CB602" s="115"/>
      <c r="CC602" s="115"/>
      <c r="CD602" s="115"/>
      <c r="CE602" s="115"/>
      <c r="CF602" s="115"/>
      <c r="CG602" s="115"/>
      <c r="CH602" s="115"/>
      <c r="CI602" s="115"/>
      <c r="CJ602" s="115"/>
      <c r="CK602" s="115"/>
      <c r="CL602" s="115"/>
      <c r="CM602" s="115"/>
      <c r="CN602" s="115"/>
      <c r="CO602" s="115"/>
      <c r="CP602" s="15"/>
      <c r="CQ602" s="15"/>
      <c r="CR602" s="15"/>
      <c r="CS602" s="15"/>
      <c r="CT602" s="88"/>
      <c r="CU602" s="88"/>
      <c r="CV602" s="88"/>
      <c r="CW602" s="15"/>
      <c r="CX602" s="15"/>
      <c r="CY602" s="88"/>
      <c r="CZ602" s="88"/>
      <c r="DA602" s="88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  <c r="DV602" s="15"/>
      <c r="DW602" s="15"/>
      <c r="DX602" s="15"/>
      <c r="DY602" s="15"/>
      <c r="DZ602" s="15"/>
      <c r="EA602" s="15"/>
      <c r="EB602" s="15"/>
      <c r="EC602" s="15"/>
      <c r="ED602" s="15"/>
      <c r="EE602" s="15"/>
      <c r="EF602" s="15"/>
      <c r="EG602" s="15"/>
      <c r="EH602" s="15"/>
      <c r="EI602" s="15"/>
      <c r="EJ602" s="15"/>
      <c r="EK602" s="15"/>
      <c r="EL602" s="15"/>
      <c r="EM602" s="15"/>
      <c r="EN602" s="15"/>
      <c r="EO602" s="15"/>
      <c r="EP602" s="88"/>
      <c r="EQ602" s="88"/>
      <c r="ER602" s="88"/>
      <c r="ES602" s="88"/>
      <c r="ET602" s="88"/>
      <c r="EU602" s="88"/>
      <c r="EV602" s="88"/>
      <c r="EW602" s="88"/>
      <c r="EX602" s="88"/>
      <c r="EY602" s="88"/>
      <c r="EZ602" s="88"/>
      <c r="FA602" s="88"/>
      <c r="FB602" s="15"/>
      <c r="FC602" s="15"/>
      <c r="FD602" s="15"/>
      <c r="FE602" s="15"/>
      <c r="FF602" s="15"/>
      <c r="FG602" s="15"/>
      <c r="FH602" s="15"/>
      <c r="FI602" s="15"/>
      <c r="FJ602" s="15"/>
    </row>
    <row r="603" spans="2:166" ht="15" customHeight="1" x14ac:dyDescent="0.25">
      <c r="B603" s="88"/>
      <c r="C603" s="88"/>
      <c r="D603" s="115"/>
      <c r="E603" s="115"/>
      <c r="F603" s="115"/>
      <c r="G603" s="115"/>
      <c r="H603" s="115"/>
      <c r="I603" s="523"/>
      <c r="J603" s="523"/>
      <c r="K603" s="115"/>
      <c r="L603" s="524"/>
      <c r="M603" s="524"/>
      <c r="N603" s="524"/>
      <c r="O603" s="524"/>
      <c r="P603" s="524"/>
      <c r="Q603" s="524"/>
      <c r="R603" s="524"/>
      <c r="S603" s="525"/>
      <c r="T603" s="526"/>
      <c r="U603" s="115"/>
      <c r="V603" s="526"/>
      <c r="W603" s="115"/>
      <c r="X603" s="115"/>
      <c r="Y603" s="115"/>
      <c r="Z603" s="527"/>
      <c r="AA603" s="527"/>
      <c r="AB603" s="15"/>
      <c r="AC603" s="88"/>
      <c r="AD603" s="115"/>
      <c r="AE603" s="115"/>
      <c r="AF603" s="115"/>
      <c r="AG603" s="115"/>
      <c r="AH603" s="115"/>
      <c r="AI603" s="115"/>
      <c r="AJ603" s="115"/>
      <c r="AK603" s="115"/>
      <c r="AL603" s="115"/>
      <c r="AM603" s="115"/>
      <c r="AN603" s="115"/>
      <c r="AO603" s="115"/>
      <c r="AP603" s="115"/>
      <c r="AQ603" s="115"/>
      <c r="AR603" s="115"/>
      <c r="AS603" s="115"/>
      <c r="AT603" s="115"/>
      <c r="AU603" s="115"/>
      <c r="AV603" s="115"/>
      <c r="AW603" s="115"/>
      <c r="AX603" s="115"/>
      <c r="AY603" s="115"/>
      <c r="AZ603" s="115"/>
      <c r="BA603" s="115"/>
      <c r="BB603" s="115"/>
      <c r="BC603" s="115"/>
      <c r="BD603" s="115"/>
      <c r="BE603" s="115"/>
      <c r="BF603" s="115"/>
      <c r="BG603" s="115"/>
      <c r="BH603" s="115"/>
      <c r="BI603" s="115"/>
      <c r="BJ603" s="115"/>
      <c r="BK603" s="115"/>
      <c r="BL603" s="115"/>
      <c r="BM603" s="115"/>
      <c r="BN603" s="115"/>
      <c r="BO603" s="115"/>
      <c r="BP603" s="115"/>
      <c r="BQ603" s="115"/>
      <c r="BR603" s="115"/>
      <c r="BS603" s="115"/>
      <c r="BT603" s="115"/>
      <c r="BU603" s="115"/>
      <c r="BV603" s="115"/>
      <c r="BW603" s="115"/>
      <c r="BX603" s="115"/>
      <c r="BY603" s="115"/>
      <c r="BZ603" s="115"/>
      <c r="CA603" s="115"/>
      <c r="CB603" s="115"/>
      <c r="CC603" s="115"/>
      <c r="CD603" s="115"/>
      <c r="CE603" s="115"/>
      <c r="CF603" s="115"/>
      <c r="CG603" s="115"/>
      <c r="CH603" s="115"/>
      <c r="CI603" s="115"/>
      <c r="CJ603" s="115"/>
      <c r="CK603" s="115"/>
      <c r="CL603" s="115"/>
      <c r="CM603" s="115"/>
      <c r="CN603" s="115"/>
      <c r="CO603" s="115"/>
      <c r="CP603" s="15"/>
      <c r="CQ603" s="15"/>
      <c r="CR603" s="15"/>
      <c r="CS603" s="15"/>
      <c r="CT603" s="88"/>
      <c r="CU603" s="88"/>
      <c r="CV603" s="88"/>
      <c r="CW603" s="15"/>
      <c r="CX603" s="15"/>
      <c r="CY603" s="88"/>
      <c r="CZ603" s="88"/>
      <c r="DA603" s="88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  <c r="DO603" s="15"/>
      <c r="DP603" s="15"/>
      <c r="DQ603" s="15"/>
      <c r="DR603" s="15"/>
      <c r="DS603" s="15"/>
      <c r="DT603" s="15"/>
      <c r="DU603" s="15"/>
      <c r="DV603" s="15"/>
      <c r="DW603" s="15"/>
      <c r="DX603" s="15"/>
      <c r="DY603" s="15"/>
      <c r="DZ603" s="15"/>
      <c r="EA603" s="15"/>
      <c r="EB603" s="15"/>
      <c r="EC603" s="15"/>
      <c r="ED603" s="15"/>
      <c r="EE603" s="15"/>
      <c r="EF603" s="15"/>
      <c r="EG603" s="15"/>
      <c r="EH603" s="15"/>
      <c r="EI603" s="15"/>
      <c r="EJ603" s="15"/>
      <c r="EK603" s="15"/>
      <c r="EL603" s="15"/>
      <c r="EM603" s="15"/>
      <c r="EN603" s="15"/>
      <c r="EO603" s="15"/>
      <c r="EP603" s="88"/>
      <c r="EQ603" s="88"/>
      <c r="ER603" s="88"/>
      <c r="ES603" s="88"/>
      <c r="ET603" s="88"/>
      <c r="EU603" s="88"/>
      <c r="EV603" s="88"/>
      <c r="EW603" s="88"/>
      <c r="EX603" s="88"/>
      <c r="EY603" s="88"/>
      <c r="EZ603" s="88"/>
      <c r="FA603" s="88"/>
      <c r="FB603" s="15"/>
      <c r="FC603" s="15"/>
      <c r="FD603" s="15"/>
      <c r="FE603" s="15"/>
      <c r="FF603" s="15"/>
      <c r="FG603" s="15"/>
      <c r="FH603" s="15"/>
      <c r="FI603" s="15"/>
      <c r="FJ603" s="15"/>
    </row>
    <row r="604" spans="2:166" ht="15" customHeight="1" x14ac:dyDescent="0.25">
      <c r="B604" s="88"/>
      <c r="C604" s="88"/>
      <c r="D604" s="115"/>
      <c r="E604" s="115"/>
      <c r="F604" s="115"/>
      <c r="G604" s="115"/>
      <c r="H604" s="115"/>
      <c r="I604" s="523"/>
      <c r="J604" s="523"/>
      <c r="K604" s="115"/>
      <c r="L604" s="524"/>
      <c r="M604" s="524"/>
      <c r="N604" s="524"/>
      <c r="O604" s="524"/>
      <c r="P604" s="524"/>
      <c r="Q604" s="524"/>
      <c r="R604" s="524"/>
      <c r="S604" s="525"/>
      <c r="T604" s="526"/>
      <c r="U604" s="115"/>
      <c r="V604" s="526"/>
      <c r="W604" s="115"/>
      <c r="X604" s="115"/>
      <c r="Y604" s="115"/>
      <c r="Z604" s="527"/>
      <c r="AA604" s="527"/>
      <c r="AB604" s="15"/>
      <c r="AC604" s="88"/>
      <c r="AD604" s="115"/>
      <c r="AE604" s="115"/>
      <c r="AF604" s="115"/>
      <c r="AG604" s="115"/>
      <c r="AH604" s="115"/>
      <c r="AI604" s="115"/>
      <c r="AJ604" s="115"/>
      <c r="AK604" s="115"/>
      <c r="AL604" s="115"/>
      <c r="AM604" s="115"/>
      <c r="AN604" s="115"/>
      <c r="AO604" s="115"/>
      <c r="AP604" s="115"/>
      <c r="AQ604" s="115"/>
      <c r="AR604" s="115"/>
      <c r="AS604" s="115"/>
      <c r="AT604" s="115"/>
      <c r="AU604" s="115"/>
      <c r="AV604" s="115"/>
      <c r="AW604" s="115"/>
      <c r="AX604" s="115"/>
      <c r="AY604" s="115"/>
      <c r="AZ604" s="115"/>
      <c r="BA604" s="115"/>
      <c r="BB604" s="115"/>
      <c r="BC604" s="115"/>
      <c r="BD604" s="115"/>
      <c r="BE604" s="115"/>
      <c r="BF604" s="115"/>
      <c r="BG604" s="115"/>
      <c r="BH604" s="115"/>
      <c r="BI604" s="115"/>
      <c r="BJ604" s="115"/>
      <c r="BK604" s="115"/>
      <c r="BL604" s="115"/>
      <c r="BM604" s="115"/>
      <c r="BN604" s="115"/>
      <c r="BO604" s="115"/>
      <c r="BP604" s="115"/>
      <c r="BQ604" s="115"/>
      <c r="BR604" s="115"/>
      <c r="BS604" s="115"/>
      <c r="BT604" s="115"/>
      <c r="BU604" s="115"/>
      <c r="BV604" s="115"/>
      <c r="BW604" s="115"/>
      <c r="BX604" s="115"/>
      <c r="BY604" s="115"/>
      <c r="BZ604" s="115"/>
      <c r="CA604" s="115"/>
      <c r="CB604" s="115"/>
      <c r="CC604" s="115"/>
      <c r="CD604" s="115"/>
      <c r="CE604" s="115"/>
      <c r="CF604" s="115"/>
      <c r="CG604" s="115"/>
      <c r="CH604" s="115"/>
      <c r="CI604" s="115"/>
      <c r="CJ604" s="115"/>
      <c r="CK604" s="115"/>
      <c r="CL604" s="115"/>
      <c r="CM604" s="115"/>
      <c r="CN604" s="115"/>
      <c r="CO604" s="115"/>
      <c r="CP604" s="15"/>
      <c r="CQ604" s="15"/>
      <c r="CR604" s="15"/>
      <c r="CS604" s="15"/>
      <c r="CT604" s="88"/>
      <c r="CU604" s="88"/>
      <c r="CV604" s="88"/>
      <c r="CW604" s="15"/>
      <c r="CX604" s="15"/>
      <c r="CY604" s="88"/>
      <c r="CZ604" s="88"/>
      <c r="DA604" s="88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  <c r="DO604" s="15"/>
      <c r="DP604" s="15"/>
      <c r="DQ604" s="15"/>
      <c r="DR604" s="15"/>
      <c r="DS604" s="15"/>
      <c r="DT604" s="15"/>
      <c r="DU604" s="15"/>
      <c r="DV604" s="15"/>
      <c r="DW604" s="15"/>
      <c r="DX604" s="15"/>
      <c r="DY604" s="15"/>
      <c r="DZ604" s="15"/>
      <c r="EA604" s="15"/>
      <c r="EB604" s="15"/>
      <c r="EC604" s="15"/>
      <c r="ED604" s="15"/>
      <c r="EE604" s="15"/>
      <c r="EF604" s="15"/>
      <c r="EG604" s="15"/>
      <c r="EH604" s="15"/>
      <c r="EI604" s="15"/>
      <c r="EJ604" s="15"/>
      <c r="EK604" s="15"/>
      <c r="EL604" s="15"/>
      <c r="EM604" s="15"/>
      <c r="EN604" s="15"/>
      <c r="EO604" s="15"/>
      <c r="EP604" s="88"/>
      <c r="EQ604" s="88"/>
      <c r="ER604" s="88"/>
      <c r="ES604" s="88"/>
      <c r="ET604" s="88"/>
      <c r="EU604" s="88"/>
      <c r="EV604" s="88"/>
      <c r="EW604" s="88"/>
      <c r="EX604" s="88"/>
      <c r="EY604" s="88"/>
      <c r="EZ604" s="88"/>
      <c r="FA604" s="88"/>
      <c r="FB604" s="15"/>
      <c r="FC604" s="15"/>
      <c r="FD604" s="15"/>
      <c r="FE604" s="15"/>
      <c r="FF604" s="15"/>
      <c r="FG604" s="15"/>
      <c r="FH604" s="15"/>
      <c r="FI604" s="15"/>
      <c r="FJ604" s="15"/>
    </row>
    <row r="605" spans="2:166" ht="15" customHeight="1" x14ac:dyDescent="0.25">
      <c r="B605" s="88"/>
      <c r="C605" s="88"/>
      <c r="D605" s="115"/>
      <c r="E605" s="115"/>
      <c r="F605" s="115"/>
      <c r="G605" s="115"/>
      <c r="H605" s="115"/>
      <c r="I605" s="523"/>
      <c r="J605" s="523"/>
      <c r="K605" s="115"/>
      <c r="L605" s="524"/>
      <c r="M605" s="524"/>
      <c r="N605" s="524"/>
      <c r="O605" s="524"/>
      <c r="P605" s="524"/>
      <c r="Q605" s="524"/>
      <c r="R605" s="524"/>
      <c r="S605" s="525"/>
      <c r="T605" s="526"/>
      <c r="U605" s="115"/>
      <c r="V605" s="526"/>
      <c r="W605" s="115"/>
      <c r="X605" s="115"/>
      <c r="Y605" s="115"/>
      <c r="Z605" s="527"/>
      <c r="AA605" s="527"/>
      <c r="AB605" s="15"/>
      <c r="AC605" s="88"/>
      <c r="AD605" s="115"/>
      <c r="AE605" s="115"/>
      <c r="AF605" s="115"/>
      <c r="AG605" s="115"/>
      <c r="AH605" s="115"/>
      <c r="AI605" s="115"/>
      <c r="AJ605" s="115"/>
      <c r="AK605" s="115"/>
      <c r="AL605" s="115"/>
      <c r="AM605" s="115"/>
      <c r="AN605" s="115"/>
      <c r="AO605" s="115"/>
      <c r="AP605" s="115"/>
      <c r="AQ605" s="115"/>
      <c r="AR605" s="115"/>
      <c r="AS605" s="115"/>
      <c r="AT605" s="115"/>
      <c r="AU605" s="115"/>
      <c r="AV605" s="115"/>
      <c r="AW605" s="115"/>
      <c r="AX605" s="115"/>
      <c r="AY605" s="115"/>
      <c r="AZ605" s="115"/>
      <c r="BA605" s="115"/>
      <c r="BB605" s="115"/>
      <c r="BC605" s="115"/>
      <c r="BD605" s="115"/>
      <c r="BE605" s="115"/>
      <c r="BF605" s="115"/>
      <c r="BG605" s="115"/>
      <c r="BH605" s="115"/>
      <c r="BI605" s="115"/>
      <c r="BJ605" s="115"/>
      <c r="BK605" s="115"/>
      <c r="BL605" s="115"/>
      <c r="BM605" s="115"/>
      <c r="BN605" s="115"/>
      <c r="BO605" s="115"/>
      <c r="BP605" s="115"/>
      <c r="BQ605" s="115"/>
      <c r="BR605" s="115"/>
      <c r="BS605" s="115"/>
      <c r="BT605" s="115"/>
      <c r="BU605" s="115"/>
      <c r="BV605" s="115"/>
      <c r="BW605" s="115"/>
      <c r="BX605" s="115"/>
      <c r="BY605" s="115"/>
      <c r="BZ605" s="115"/>
      <c r="CA605" s="115"/>
      <c r="CB605" s="115"/>
      <c r="CC605" s="115"/>
      <c r="CD605" s="115"/>
      <c r="CE605" s="115"/>
      <c r="CF605" s="115"/>
      <c r="CG605" s="115"/>
      <c r="CH605" s="115"/>
      <c r="CI605" s="115"/>
      <c r="CJ605" s="115"/>
      <c r="CK605" s="115"/>
      <c r="CL605" s="115"/>
      <c r="CM605" s="115"/>
      <c r="CN605" s="115"/>
      <c r="CO605" s="115"/>
      <c r="CP605" s="15"/>
      <c r="CQ605" s="15"/>
      <c r="CR605" s="15"/>
      <c r="CS605" s="15"/>
      <c r="CT605" s="88"/>
      <c r="CU605" s="88"/>
      <c r="CV605" s="88"/>
      <c r="CW605" s="15"/>
      <c r="CX605" s="15"/>
      <c r="CY605" s="88"/>
      <c r="CZ605" s="88"/>
      <c r="DA605" s="88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  <c r="DO605" s="15"/>
      <c r="DP605" s="15"/>
      <c r="DQ605" s="15"/>
      <c r="DR605" s="15"/>
      <c r="DS605" s="15"/>
      <c r="DT605" s="15"/>
      <c r="DU605" s="15"/>
      <c r="DV605" s="15"/>
      <c r="DW605" s="15"/>
      <c r="DX605" s="15"/>
      <c r="DY605" s="15"/>
      <c r="DZ605" s="15"/>
      <c r="EA605" s="15"/>
      <c r="EB605" s="15"/>
      <c r="EC605" s="15"/>
      <c r="ED605" s="15"/>
      <c r="EE605" s="15"/>
      <c r="EF605" s="15"/>
      <c r="EG605" s="15"/>
      <c r="EH605" s="15"/>
      <c r="EI605" s="15"/>
      <c r="EJ605" s="15"/>
      <c r="EK605" s="15"/>
      <c r="EL605" s="15"/>
      <c r="EM605" s="15"/>
      <c r="EN605" s="15"/>
      <c r="EO605" s="15"/>
      <c r="EP605" s="88"/>
      <c r="EQ605" s="88"/>
      <c r="ER605" s="88"/>
      <c r="ES605" s="88"/>
      <c r="ET605" s="88"/>
      <c r="EU605" s="88"/>
      <c r="EV605" s="88"/>
      <c r="EW605" s="88"/>
      <c r="EX605" s="88"/>
      <c r="EY605" s="88"/>
      <c r="EZ605" s="88"/>
      <c r="FA605" s="88"/>
      <c r="FB605" s="15"/>
      <c r="FC605" s="15"/>
      <c r="FD605" s="15"/>
      <c r="FE605" s="15"/>
      <c r="FF605" s="15"/>
      <c r="FG605" s="15"/>
      <c r="FH605" s="15"/>
      <c r="FI605" s="15"/>
      <c r="FJ605" s="15"/>
    </row>
    <row r="606" spans="2:166" ht="15" customHeight="1" x14ac:dyDescent="0.25">
      <c r="B606" s="88"/>
      <c r="C606" s="88"/>
      <c r="D606" s="115"/>
      <c r="E606" s="115"/>
      <c r="F606" s="115"/>
      <c r="G606" s="115"/>
      <c r="H606" s="115"/>
      <c r="I606" s="523"/>
      <c r="J606" s="523"/>
      <c r="K606" s="115"/>
      <c r="L606" s="524"/>
      <c r="M606" s="524"/>
      <c r="N606" s="524"/>
      <c r="O606" s="524"/>
      <c r="P606" s="524"/>
      <c r="Q606" s="524"/>
      <c r="R606" s="524"/>
      <c r="S606" s="525"/>
      <c r="T606" s="526"/>
      <c r="U606" s="115"/>
      <c r="V606" s="526"/>
      <c r="W606" s="115"/>
      <c r="X606" s="115"/>
      <c r="Y606" s="115"/>
      <c r="Z606" s="527"/>
      <c r="AA606" s="527"/>
      <c r="AB606" s="15"/>
      <c r="AC606" s="88"/>
      <c r="AD606" s="115"/>
      <c r="AE606" s="115"/>
      <c r="AF606" s="115"/>
      <c r="AG606" s="115"/>
      <c r="AH606" s="115"/>
      <c r="AI606" s="115"/>
      <c r="AJ606" s="115"/>
      <c r="AK606" s="115"/>
      <c r="AL606" s="115"/>
      <c r="AM606" s="115"/>
      <c r="AN606" s="115"/>
      <c r="AO606" s="115"/>
      <c r="AP606" s="115"/>
      <c r="AQ606" s="115"/>
      <c r="AR606" s="115"/>
      <c r="AS606" s="115"/>
      <c r="AT606" s="115"/>
      <c r="AU606" s="115"/>
      <c r="AV606" s="115"/>
      <c r="AW606" s="115"/>
      <c r="AX606" s="115"/>
      <c r="AY606" s="115"/>
      <c r="AZ606" s="115"/>
      <c r="BA606" s="115"/>
      <c r="BB606" s="115"/>
      <c r="BC606" s="115"/>
      <c r="BD606" s="115"/>
      <c r="BE606" s="115"/>
      <c r="BF606" s="115"/>
      <c r="BG606" s="115"/>
      <c r="BH606" s="115"/>
      <c r="BI606" s="115"/>
      <c r="BJ606" s="115"/>
      <c r="BK606" s="115"/>
      <c r="BL606" s="115"/>
      <c r="BM606" s="115"/>
      <c r="BN606" s="115"/>
      <c r="BO606" s="115"/>
      <c r="BP606" s="115"/>
      <c r="BQ606" s="115"/>
      <c r="BR606" s="115"/>
      <c r="BS606" s="115"/>
      <c r="BT606" s="115"/>
      <c r="BU606" s="115"/>
      <c r="BV606" s="115"/>
      <c r="BW606" s="115"/>
      <c r="BX606" s="115"/>
      <c r="BY606" s="115"/>
      <c r="BZ606" s="115"/>
      <c r="CA606" s="115"/>
      <c r="CB606" s="115"/>
      <c r="CC606" s="115"/>
      <c r="CD606" s="115"/>
      <c r="CE606" s="115"/>
      <c r="CF606" s="115"/>
      <c r="CG606" s="115"/>
      <c r="CH606" s="115"/>
      <c r="CI606" s="115"/>
      <c r="CJ606" s="115"/>
      <c r="CK606" s="115"/>
      <c r="CL606" s="115"/>
      <c r="CM606" s="115"/>
      <c r="CN606" s="115"/>
      <c r="CO606" s="115"/>
      <c r="CP606" s="15"/>
      <c r="CQ606" s="15"/>
      <c r="CR606" s="15"/>
      <c r="CS606" s="15"/>
      <c r="CT606" s="88"/>
      <c r="CU606" s="88"/>
      <c r="CV606" s="88"/>
      <c r="CW606" s="15"/>
      <c r="CX606" s="15"/>
      <c r="CY606" s="88"/>
      <c r="CZ606" s="88"/>
      <c r="DA606" s="88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15"/>
      <c r="DP606" s="15"/>
      <c r="DQ606" s="15"/>
      <c r="DR606" s="15"/>
      <c r="DS606" s="15"/>
      <c r="DT606" s="15"/>
      <c r="DU606" s="15"/>
      <c r="DV606" s="15"/>
      <c r="DW606" s="15"/>
      <c r="DX606" s="15"/>
      <c r="DY606" s="15"/>
      <c r="DZ606" s="15"/>
      <c r="EA606" s="15"/>
      <c r="EB606" s="15"/>
      <c r="EC606" s="15"/>
      <c r="ED606" s="15"/>
      <c r="EE606" s="15"/>
      <c r="EF606" s="15"/>
      <c r="EG606" s="15"/>
      <c r="EH606" s="15"/>
      <c r="EI606" s="15"/>
      <c r="EJ606" s="15"/>
      <c r="EK606" s="15"/>
      <c r="EL606" s="15"/>
      <c r="EM606" s="15"/>
      <c r="EN606" s="15"/>
      <c r="EO606" s="15"/>
      <c r="EP606" s="88"/>
      <c r="EQ606" s="88"/>
      <c r="ER606" s="88"/>
      <c r="ES606" s="88"/>
      <c r="ET606" s="88"/>
      <c r="EU606" s="88"/>
      <c r="EV606" s="88"/>
      <c r="EW606" s="88"/>
      <c r="EX606" s="88"/>
      <c r="EY606" s="88"/>
      <c r="EZ606" s="88"/>
      <c r="FA606" s="88"/>
      <c r="FB606" s="15"/>
      <c r="FC606" s="15"/>
      <c r="FD606" s="15"/>
      <c r="FE606" s="15"/>
      <c r="FF606" s="15"/>
      <c r="FG606" s="15"/>
      <c r="FH606" s="15"/>
      <c r="FI606" s="15"/>
      <c r="FJ606" s="15"/>
    </row>
    <row r="607" spans="2:166" ht="15" customHeight="1" x14ac:dyDescent="0.25">
      <c r="B607" s="88"/>
      <c r="C607" s="88"/>
      <c r="D607" s="115"/>
      <c r="E607" s="115"/>
      <c r="F607" s="115"/>
      <c r="G607" s="115"/>
      <c r="H607" s="115"/>
      <c r="I607" s="523"/>
      <c r="J607" s="523"/>
      <c r="K607" s="115"/>
      <c r="L607" s="524"/>
      <c r="M607" s="524"/>
      <c r="N607" s="524"/>
      <c r="O607" s="524"/>
      <c r="P607" s="524"/>
      <c r="Q607" s="524"/>
      <c r="R607" s="524"/>
      <c r="S607" s="525"/>
      <c r="T607" s="526"/>
      <c r="U607" s="115"/>
      <c r="V607" s="526"/>
      <c r="W607" s="115"/>
      <c r="X607" s="115"/>
      <c r="Y607" s="115"/>
      <c r="Z607" s="527"/>
      <c r="AA607" s="527"/>
      <c r="AB607" s="15"/>
      <c r="AC607" s="88"/>
      <c r="AD607" s="115"/>
      <c r="AE607" s="115"/>
      <c r="AF607" s="115"/>
      <c r="AG607" s="115"/>
      <c r="AH607" s="115"/>
      <c r="AI607" s="115"/>
      <c r="AJ607" s="115"/>
      <c r="AK607" s="115"/>
      <c r="AL607" s="115"/>
      <c r="AM607" s="115"/>
      <c r="AN607" s="115"/>
      <c r="AO607" s="115"/>
      <c r="AP607" s="115"/>
      <c r="AQ607" s="115"/>
      <c r="AR607" s="115"/>
      <c r="AS607" s="115"/>
      <c r="AT607" s="115"/>
      <c r="AU607" s="115"/>
      <c r="AV607" s="115"/>
      <c r="AW607" s="115"/>
      <c r="AX607" s="115"/>
      <c r="AY607" s="115"/>
      <c r="AZ607" s="115"/>
      <c r="BA607" s="115"/>
      <c r="BB607" s="115"/>
      <c r="BC607" s="115"/>
      <c r="BD607" s="115"/>
      <c r="BE607" s="115"/>
      <c r="BF607" s="115"/>
      <c r="BG607" s="115"/>
      <c r="BH607" s="115"/>
      <c r="BI607" s="115"/>
      <c r="BJ607" s="115"/>
      <c r="BK607" s="115"/>
      <c r="BL607" s="115"/>
      <c r="BM607" s="115"/>
      <c r="BN607" s="115"/>
      <c r="BO607" s="115"/>
      <c r="BP607" s="115"/>
      <c r="BQ607" s="115"/>
      <c r="BR607" s="115"/>
      <c r="BS607" s="115"/>
      <c r="BT607" s="115"/>
      <c r="BU607" s="115"/>
      <c r="BV607" s="115"/>
      <c r="BW607" s="115"/>
      <c r="BX607" s="115"/>
      <c r="BY607" s="115"/>
      <c r="BZ607" s="115"/>
      <c r="CA607" s="115"/>
      <c r="CB607" s="115"/>
      <c r="CC607" s="115"/>
      <c r="CD607" s="115"/>
      <c r="CE607" s="115"/>
      <c r="CF607" s="115"/>
      <c r="CG607" s="115"/>
      <c r="CH607" s="115"/>
      <c r="CI607" s="115"/>
      <c r="CJ607" s="115"/>
      <c r="CK607" s="115"/>
      <c r="CL607" s="115"/>
      <c r="CM607" s="115"/>
      <c r="CN607" s="115"/>
      <c r="CO607" s="115"/>
      <c r="CP607" s="15"/>
      <c r="CQ607" s="15"/>
      <c r="CR607" s="15"/>
      <c r="CS607" s="15"/>
      <c r="CT607" s="88"/>
      <c r="CU607" s="88"/>
      <c r="CV607" s="88"/>
      <c r="CW607" s="15"/>
      <c r="CX607" s="15"/>
      <c r="CY607" s="88"/>
      <c r="CZ607" s="88"/>
      <c r="DA607" s="88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88"/>
      <c r="EQ607" s="88"/>
      <c r="ER607" s="88"/>
      <c r="ES607" s="88"/>
      <c r="ET607" s="88"/>
      <c r="EU607" s="88"/>
      <c r="EV607" s="88"/>
      <c r="EW607" s="88"/>
      <c r="EX607" s="88"/>
      <c r="EY607" s="88"/>
      <c r="EZ607" s="88"/>
      <c r="FA607" s="88"/>
      <c r="FB607" s="15"/>
      <c r="FC607" s="15"/>
      <c r="FD607" s="15"/>
      <c r="FE607" s="15"/>
      <c r="FF607" s="15"/>
      <c r="FG607" s="15"/>
      <c r="FH607" s="15"/>
      <c r="FI607" s="15"/>
      <c r="FJ607" s="15"/>
    </row>
    <row r="608" spans="2:166" ht="15" customHeight="1" x14ac:dyDescent="0.25">
      <c r="B608" s="88"/>
      <c r="C608" s="88"/>
      <c r="D608" s="115"/>
      <c r="E608" s="115"/>
      <c r="F608" s="115"/>
      <c r="G608" s="115"/>
      <c r="H608" s="115"/>
      <c r="I608" s="523"/>
      <c r="J608" s="523"/>
      <c r="K608" s="115"/>
      <c r="L608" s="524"/>
      <c r="M608" s="524"/>
      <c r="N608" s="524"/>
      <c r="O608" s="524"/>
      <c r="P608" s="524"/>
      <c r="Q608" s="524"/>
      <c r="R608" s="524"/>
      <c r="S608" s="525"/>
      <c r="T608" s="526"/>
      <c r="U608" s="115"/>
      <c r="V608" s="526"/>
      <c r="W608" s="115"/>
      <c r="X608" s="115"/>
      <c r="Y608" s="115"/>
      <c r="Z608" s="527"/>
      <c r="AA608" s="527"/>
      <c r="AB608" s="15"/>
      <c r="AC608" s="88"/>
      <c r="AD608" s="115"/>
      <c r="AE608" s="115"/>
      <c r="AF608" s="115"/>
      <c r="AG608" s="115"/>
      <c r="AH608" s="115"/>
      <c r="AI608" s="115"/>
      <c r="AJ608" s="115"/>
      <c r="AK608" s="115"/>
      <c r="AL608" s="115"/>
      <c r="AM608" s="115"/>
      <c r="AN608" s="115"/>
      <c r="AO608" s="115"/>
      <c r="AP608" s="115"/>
      <c r="AQ608" s="115"/>
      <c r="AR608" s="115"/>
      <c r="AS608" s="115"/>
      <c r="AT608" s="115"/>
      <c r="AU608" s="115"/>
      <c r="AV608" s="115"/>
      <c r="AW608" s="115"/>
      <c r="AX608" s="115"/>
      <c r="AY608" s="115"/>
      <c r="AZ608" s="115"/>
      <c r="BA608" s="115"/>
      <c r="BB608" s="115"/>
      <c r="BC608" s="115"/>
      <c r="BD608" s="115"/>
      <c r="BE608" s="115"/>
      <c r="BF608" s="115"/>
      <c r="BG608" s="115"/>
      <c r="BH608" s="115"/>
      <c r="BI608" s="115"/>
      <c r="BJ608" s="115"/>
      <c r="BK608" s="115"/>
      <c r="BL608" s="115"/>
      <c r="BM608" s="115"/>
      <c r="BN608" s="115"/>
      <c r="BO608" s="115"/>
      <c r="BP608" s="115"/>
      <c r="BQ608" s="115"/>
      <c r="BR608" s="115"/>
      <c r="BS608" s="115"/>
      <c r="BT608" s="115"/>
      <c r="BU608" s="115"/>
      <c r="BV608" s="115"/>
      <c r="BW608" s="115"/>
      <c r="BX608" s="115"/>
      <c r="BY608" s="115"/>
      <c r="BZ608" s="115"/>
      <c r="CA608" s="115"/>
      <c r="CB608" s="115"/>
      <c r="CC608" s="115"/>
      <c r="CD608" s="115"/>
      <c r="CE608" s="115"/>
      <c r="CF608" s="115"/>
      <c r="CG608" s="115"/>
      <c r="CH608" s="115"/>
      <c r="CI608" s="115"/>
      <c r="CJ608" s="115"/>
      <c r="CK608" s="115"/>
      <c r="CL608" s="115"/>
      <c r="CM608" s="115"/>
      <c r="CN608" s="115"/>
      <c r="CO608" s="115"/>
      <c r="CP608" s="15"/>
      <c r="CQ608" s="15"/>
      <c r="CR608" s="15"/>
      <c r="CS608" s="15"/>
      <c r="CT608" s="88"/>
      <c r="CU608" s="88"/>
      <c r="CV608" s="88"/>
      <c r="CW608" s="15"/>
      <c r="CX608" s="15"/>
      <c r="CY608" s="88"/>
      <c r="CZ608" s="88"/>
      <c r="DA608" s="88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  <c r="DO608" s="15"/>
      <c r="DP608" s="15"/>
      <c r="DQ608" s="15"/>
      <c r="DR608" s="15"/>
      <c r="DS608" s="15"/>
      <c r="DT608" s="15"/>
      <c r="DU608" s="15"/>
      <c r="DV608" s="15"/>
      <c r="DW608" s="15"/>
      <c r="DX608" s="15"/>
      <c r="DY608" s="15"/>
      <c r="DZ608" s="15"/>
      <c r="EA608" s="15"/>
      <c r="EB608" s="15"/>
      <c r="EC608" s="15"/>
      <c r="ED608" s="15"/>
      <c r="EE608" s="15"/>
      <c r="EF608" s="15"/>
      <c r="EG608" s="15"/>
      <c r="EH608" s="15"/>
      <c r="EI608" s="15"/>
      <c r="EJ608" s="15"/>
      <c r="EK608" s="15"/>
      <c r="EL608" s="15"/>
      <c r="EM608" s="15"/>
      <c r="EN608" s="15"/>
      <c r="EO608" s="15"/>
      <c r="EP608" s="88"/>
      <c r="EQ608" s="88"/>
      <c r="ER608" s="88"/>
      <c r="ES608" s="88"/>
      <c r="ET608" s="88"/>
      <c r="EU608" s="88"/>
      <c r="EV608" s="88"/>
      <c r="EW608" s="88"/>
      <c r="EX608" s="88"/>
      <c r="EY608" s="88"/>
      <c r="EZ608" s="88"/>
      <c r="FA608" s="88"/>
      <c r="FB608" s="15"/>
      <c r="FC608" s="15"/>
      <c r="FD608" s="15"/>
      <c r="FE608" s="15"/>
      <c r="FF608" s="15"/>
      <c r="FG608" s="15"/>
      <c r="FH608" s="15"/>
      <c r="FI608" s="15"/>
      <c r="FJ608" s="15"/>
    </row>
    <row r="609" spans="2:166" ht="15" customHeight="1" x14ac:dyDescent="0.25">
      <c r="B609" s="88"/>
      <c r="C609" s="88"/>
      <c r="D609" s="115"/>
      <c r="E609" s="115"/>
      <c r="F609" s="115"/>
      <c r="G609" s="115"/>
      <c r="H609" s="115"/>
      <c r="I609" s="523"/>
      <c r="J609" s="523"/>
      <c r="K609" s="115"/>
      <c r="L609" s="524"/>
      <c r="M609" s="524"/>
      <c r="N609" s="524"/>
      <c r="O609" s="524"/>
      <c r="P609" s="524"/>
      <c r="Q609" s="524"/>
      <c r="R609" s="524"/>
      <c r="S609" s="525"/>
      <c r="T609" s="526"/>
      <c r="U609" s="115"/>
      <c r="V609" s="526"/>
      <c r="W609" s="115"/>
      <c r="X609" s="115"/>
      <c r="Y609" s="115"/>
      <c r="Z609" s="527"/>
      <c r="AA609" s="527"/>
      <c r="AB609" s="15"/>
      <c r="AC609" s="88"/>
      <c r="AD609" s="115"/>
      <c r="AE609" s="115"/>
      <c r="AF609" s="115"/>
      <c r="AG609" s="115"/>
      <c r="AH609" s="115"/>
      <c r="AI609" s="115"/>
      <c r="AJ609" s="115"/>
      <c r="AK609" s="115"/>
      <c r="AL609" s="115"/>
      <c r="AM609" s="115"/>
      <c r="AN609" s="115"/>
      <c r="AO609" s="115"/>
      <c r="AP609" s="115"/>
      <c r="AQ609" s="115"/>
      <c r="AR609" s="115"/>
      <c r="AS609" s="115"/>
      <c r="AT609" s="115"/>
      <c r="AU609" s="115"/>
      <c r="AV609" s="115"/>
      <c r="AW609" s="115"/>
      <c r="AX609" s="115"/>
      <c r="AY609" s="115"/>
      <c r="AZ609" s="115"/>
      <c r="BA609" s="115"/>
      <c r="BB609" s="115"/>
      <c r="BC609" s="115"/>
      <c r="BD609" s="115"/>
      <c r="BE609" s="115"/>
      <c r="BF609" s="115"/>
      <c r="BG609" s="115"/>
      <c r="BH609" s="115"/>
      <c r="BI609" s="115"/>
      <c r="BJ609" s="115"/>
      <c r="BK609" s="115"/>
      <c r="BL609" s="115"/>
      <c r="BM609" s="115"/>
      <c r="BN609" s="115"/>
      <c r="BO609" s="115"/>
      <c r="BP609" s="115"/>
      <c r="BQ609" s="115"/>
      <c r="BR609" s="115"/>
      <c r="BS609" s="115"/>
      <c r="BT609" s="115"/>
      <c r="BU609" s="115"/>
      <c r="BV609" s="115"/>
      <c r="BW609" s="115"/>
      <c r="BX609" s="115"/>
      <c r="BY609" s="115"/>
      <c r="BZ609" s="115"/>
      <c r="CA609" s="115"/>
      <c r="CB609" s="115"/>
      <c r="CC609" s="115"/>
      <c r="CD609" s="115"/>
      <c r="CE609" s="115"/>
      <c r="CF609" s="115"/>
      <c r="CG609" s="115"/>
      <c r="CH609" s="115"/>
      <c r="CI609" s="115"/>
      <c r="CJ609" s="115"/>
      <c r="CK609" s="115"/>
      <c r="CL609" s="115"/>
      <c r="CM609" s="115"/>
      <c r="CN609" s="115"/>
      <c r="CO609" s="115"/>
      <c r="CP609" s="15"/>
      <c r="CQ609" s="15"/>
      <c r="CR609" s="15"/>
      <c r="CS609" s="15"/>
      <c r="CT609" s="88"/>
      <c r="CU609" s="88"/>
      <c r="CV609" s="88"/>
      <c r="CW609" s="15"/>
      <c r="CX609" s="15"/>
      <c r="CY609" s="88"/>
      <c r="CZ609" s="88"/>
      <c r="DA609" s="88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  <c r="DO609" s="15"/>
      <c r="DP609" s="15"/>
      <c r="DQ609" s="15"/>
      <c r="DR609" s="15"/>
      <c r="DS609" s="15"/>
      <c r="DT609" s="15"/>
      <c r="DU609" s="15"/>
      <c r="DV609" s="15"/>
      <c r="DW609" s="15"/>
      <c r="DX609" s="15"/>
      <c r="DY609" s="15"/>
      <c r="DZ609" s="15"/>
      <c r="EA609" s="15"/>
      <c r="EB609" s="15"/>
      <c r="EC609" s="15"/>
      <c r="ED609" s="15"/>
      <c r="EE609" s="15"/>
      <c r="EF609" s="15"/>
      <c r="EG609" s="15"/>
      <c r="EH609" s="15"/>
      <c r="EI609" s="15"/>
      <c r="EJ609" s="15"/>
      <c r="EK609" s="15"/>
      <c r="EL609" s="15"/>
      <c r="EM609" s="15"/>
      <c r="EN609" s="15"/>
      <c r="EO609" s="15"/>
      <c r="EP609" s="88"/>
      <c r="EQ609" s="88"/>
      <c r="ER609" s="88"/>
      <c r="ES609" s="88"/>
      <c r="ET609" s="88"/>
      <c r="EU609" s="88"/>
      <c r="EV609" s="88"/>
      <c r="EW609" s="88"/>
      <c r="EX609" s="88"/>
      <c r="EY609" s="88"/>
      <c r="EZ609" s="88"/>
      <c r="FA609" s="88"/>
      <c r="FB609" s="15"/>
      <c r="FC609" s="15"/>
      <c r="FD609" s="15"/>
      <c r="FE609" s="15"/>
      <c r="FF609" s="15"/>
      <c r="FG609" s="15"/>
      <c r="FH609" s="15"/>
      <c r="FI609" s="15"/>
      <c r="FJ609" s="15"/>
    </row>
    <row r="610" spans="2:166" ht="15" customHeight="1" x14ac:dyDescent="0.25">
      <c r="B610" s="88"/>
      <c r="C610" s="88"/>
      <c r="D610" s="115"/>
      <c r="E610" s="115"/>
      <c r="F610" s="115"/>
      <c r="G610" s="115"/>
      <c r="H610" s="115"/>
      <c r="I610" s="523"/>
      <c r="J610" s="523"/>
      <c r="K610" s="115"/>
      <c r="L610" s="524"/>
      <c r="M610" s="524"/>
      <c r="N610" s="524"/>
      <c r="O610" s="524"/>
      <c r="P610" s="524"/>
      <c r="Q610" s="524"/>
      <c r="R610" s="524"/>
      <c r="S610" s="525"/>
      <c r="T610" s="526"/>
      <c r="U610" s="115"/>
      <c r="V610" s="526"/>
      <c r="W610" s="115"/>
      <c r="X610" s="115"/>
      <c r="Y610" s="115"/>
      <c r="Z610" s="527"/>
      <c r="AA610" s="527"/>
      <c r="AB610" s="15"/>
      <c r="AC610" s="88"/>
      <c r="AD610" s="115"/>
      <c r="AE610" s="115"/>
      <c r="AF610" s="115"/>
      <c r="AG610" s="115"/>
      <c r="AH610" s="115"/>
      <c r="AI610" s="115"/>
      <c r="AJ610" s="115"/>
      <c r="AK610" s="115"/>
      <c r="AL610" s="115"/>
      <c r="AM610" s="115"/>
      <c r="AN610" s="115"/>
      <c r="AO610" s="115"/>
      <c r="AP610" s="115"/>
      <c r="AQ610" s="115"/>
      <c r="AR610" s="115"/>
      <c r="AS610" s="115"/>
      <c r="AT610" s="115"/>
      <c r="AU610" s="115"/>
      <c r="AV610" s="115"/>
      <c r="AW610" s="115"/>
      <c r="AX610" s="115"/>
      <c r="AY610" s="115"/>
      <c r="AZ610" s="115"/>
      <c r="BA610" s="115"/>
      <c r="BB610" s="115"/>
      <c r="BC610" s="115"/>
      <c r="BD610" s="115"/>
      <c r="BE610" s="115"/>
      <c r="BF610" s="115"/>
      <c r="BG610" s="115"/>
      <c r="BH610" s="115"/>
      <c r="BI610" s="115"/>
      <c r="BJ610" s="115"/>
      <c r="BK610" s="115"/>
      <c r="BL610" s="115"/>
      <c r="BM610" s="115"/>
      <c r="BN610" s="115"/>
      <c r="BO610" s="115"/>
      <c r="BP610" s="115"/>
      <c r="BQ610" s="115"/>
      <c r="BR610" s="115"/>
      <c r="BS610" s="115"/>
      <c r="BT610" s="115"/>
      <c r="BU610" s="115"/>
      <c r="BV610" s="115"/>
      <c r="BW610" s="115"/>
      <c r="BX610" s="115"/>
      <c r="BY610" s="115"/>
      <c r="BZ610" s="115"/>
      <c r="CA610" s="115"/>
      <c r="CB610" s="115"/>
      <c r="CC610" s="115"/>
      <c r="CD610" s="115"/>
      <c r="CE610" s="115"/>
      <c r="CF610" s="115"/>
      <c r="CG610" s="115"/>
      <c r="CH610" s="115"/>
      <c r="CI610" s="115"/>
      <c r="CJ610" s="115"/>
      <c r="CK610" s="115"/>
      <c r="CL610" s="115"/>
      <c r="CM610" s="115"/>
      <c r="CN610" s="115"/>
      <c r="CO610" s="115"/>
      <c r="CP610" s="15"/>
      <c r="CQ610" s="15"/>
      <c r="CR610" s="15"/>
      <c r="CS610" s="15"/>
      <c r="CT610" s="88"/>
      <c r="CU610" s="88"/>
      <c r="CV610" s="88"/>
      <c r="CW610" s="15"/>
      <c r="CX610" s="15"/>
      <c r="CY610" s="88"/>
      <c r="CZ610" s="88"/>
      <c r="DA610" s="88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  <c r="DO610" s="15"/>
      <c r="DP610" s="15"/>
      <c r="DQ610" s="15"/>
      <c r="DR610" s="15"/>
      <c r="DS610" s="15"/>
      <c r="DT610" s="15"/>
      <c r="DU610" s="15"/>
      <c r="DV610" s="15"/>
      <c r="DW610" s="15"/>
      <c r="DX610" s="15"/>
      <c r="DY610" s="15"/>
      <c r="DZ610" s="15"/>
      <c r="EA610" s="15"/>
      <c r="EB610" s="15"/>
      <c r="EC610" s="15"/>
      <c r="ED610" s="15"/>
      <c r="EE610" s="15"/>
      <c r="EF610" s="15"/>
      <c r="EG610" s="15"/>
      <c r="EH610" s="15"/>
      <c r="EI610" s="15"/>
      <c r="EJ610" s="15"/>
      <c r="EK610" s="15"/>
      <c r="EL610" s="15"/>
      <c r="EM610" s="15"/>
      <c r="EN610" s="15"/>
      <c r="EO610" s="15"/>
      <c r="EP610" s="88"/>
      <c r="EQ610" s="88"/>
      <c r="ER610" s="88"/>
      <c r="ES610" s="88"/>
      <c r="ET610" s="88"/>
      <c r="EU610" s="88"/>
      <c r="EV610" s="88"/>
      <c r="EW610" s="88"/>
      <c r="EX610" s="88"/>
      <c r="EY610" s="88"/>
      <c r="EZ610" s="88"/>
      <c r="FA610" s="88"/>
      <c r="FB610" s="15"/>
      <c r="FC610" s="15"/>
      <c r="FD610" s="15"/>
      <c r="FE610" s="15"/>
      <c r="FF610" s="15"/>
      <c r="FG610" s="15"/>
      <c r="FH610" s="15"/>
      <c r="FI610" s="15"/>
      <c r="FJ610" s="15"/>
    </row>
    <row r="611" spans="2:166" ht="15" customHeight="1" x14ac:dyDescent="0.25">
      <c r="B611" s="88"/>
      <c r="C611" s="88"/>
      <c r="D611" s="115"/>
      <c r="E611" s="115"/>
      <c r="F611" s="115"/>
      <c r="G611" s="115"/>
      <c r="H611" s="115"/>
      <c r="I611" s="523"/>
      <c r="J611" s="523"/>
      <c r="K611" s="115"/>
      <c r="L611" s="524"/>
      <c r="M611" s="524"/>
      <c r="N611" s="524"/>
      <c r="O611" s="524"/>
      <c r="P611" s="524"/>
      <c r="Q611" s="524"/>
      <c r="R611" s="524"/>
      <c r="S611" s="525"/>
      <c r="T611" s="526"/>
      <c r="U611" s="115"/>
      <c r="V611" s="526"/>
      <c r="W611" s="115"/>
      <c r="X611" s="115"/>
      <c r="Y611" s="115"/>
      <c r="Z611" s="527"/>
      <c r="AA611" s="527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88"/>
      <c r="CU611" s="88"/>
      <c r="CV611" s="88"/>
      <c r="CW611" s="15"/>
      <c r="CX611" s="15"/>
      <c r="CY611" s="88"/>
      <c r="CZ611" s="88"/>
      <c r="DA611" s="88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  <c r="DO611" s="15"/>
      <c r="DP611" s="15"/>
      <c r="DQ611" s="15"/>
      <c r="DR611" s="15"/>
      <c r="DS611" s="15"/>
      <c r="DT611" s="15"/>
      <c r="DU611" s="15"/>
      <c r="DV611" s="15"/>
      <c r="DW611" s="15"/>
      <c r="DX611" s="15"/>
      <c r="DY611" s="15"/>
      <c r="DZ611" s="15"/>
      <c r="EA611" s="15"/>
      <c r="EB611" s="15"/>
      <c r="EC611" s="15"/>
      <c r="ED611" s="15"/>
      <c r="EE611" s="15"/>
      <c r="EF611" s="15"/>
      <c r="EG611" s="15"/>
      <c r="EH611" s="15"/>
      <c r="EI611" s="15"/>
      <c r="EJ611" s="15"/>
      <c r="EK611" s="15"/>
      <c r="EL611" s="15"/>
      <c r="EM611" s="15"/>
      <c r="EN611" s="15"/>
      <c r="EO611" s="15"/>
      <c r="EP611" s="88"/>
      <c r="EQ611" s="88"/>
      <c r="ER611" s="88"/>
      <c r="ES611" s="88"/>
      <c r="ET611" s="88"/>
      <c r="EU611" s="88"/>
      <c r="EV611" s="88"/>
      <c r="EW611" s="88"/>
      <c r="EX611" s="88"/>
      <c r="EY611" s="88"/>
      <c r="EZ611" s="88"/>
      <c r="FA611" s="88"/>
      <c r="FB611" s="15"/>
      <c r="FC611" s="15"/>
      <c r="FD611" s="15"/>
      <c r="FE611" s="15"/>
      <c r="FF611" s="15"/>
      <c r="FG611" s="15"/>
      <c r="FH611" s="15"/>
      <c r="FI611" s="15"/>
      <c r="FJ611" s="15"/>
    </row>
    <row r="612" spans="2:166" ht="15" customHeight="1" x14ac:dyDescent="0.25">
      <c r="B612" s="88"/>
      <c r="C612" s="88"/>
      <c r="D612" s="115"/>
      <c r="E612" s="115"/>
      <c r="F612" s="115"/>
      <c r="G612" s="115"/>
      <c r="H612" s="115"/>
      <c r="I612" s="523"/>
      <c r="J612" s="523"/>
      <c r="K612" s="115"/>
      <c r="L612" s="524"/>
      <c r="M612" s="524"/>
      <c r="N612" s="524"/>
      <c r="O612" s="524"/>
      <c r="P612" s="524"/>
      <c r="Q612" s="524"/>
      <c r="R612" s="524"/>
      <c r="S612" s="525"/>
      <c r="T612" s="526"/>
      <c r="U612" s="115"/>
      <c r="V612" s="526"/>
      <c r="W612" s="115"/>
      <c r="X612" s="115"/>
      <c r="Y612" s="115"/>
      <c r="Z612" s="527"/>
      <c r="AA612" s="527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88"/>
      <c r="CU612" s="88"/>
      <c r="CV612" s="88"/>
      <c r="CW612" s="15"/>
      <c r="CX612" s="15"/>
      <c r="CY612" s="88"/>
      <c r="CZ612" s="88"/>
      <c r="DA612" s="88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88"/>
      <c r="EQ612" s="88"/>
      <c r="ER612" s="88"/>
      <c r="ES612" s="88"/>
      <c r="ET612" s="88"/>
      <c r="EU612" s="88"/>
      <c r="EV612" s="88"/>
      <c r="EW612" s="88"/>
      <c r="EX612" s="88"/>
      <c r="EY612" s="88"/>
      <c r="EZ612" s="88"/>
      <c r="FA612" s="88"/>
      <c r="FB612" s="15"/>
      <c r="FC612" s="15"/>
      <c r="FD612" s="15"/>
      <c r="FE612" s="15"/>
      <c r="FF612" s="15"/>
      <c r="FG612" s="15"/>
      <c r="FH612" s="15"/>
      <c r="FI612" s="15"/>
      <c r="FJ612" s="15"/>
    </row>
    <row r="613" spans="2:166" ht="15" customHeight="1" x14ac:dyDescent="0.25">
      <c r="B613" s="88"/>
      <c r="C613" s="88"/>
      <c r="D613" s="115"/>
      <c r="E613" s="115"/>
      <c r="F613" s="115"/>
      <c r="G613" s="115"/>
      <c r="H613" s="115"/>
      <c r="I613" s="523"/>
      <c r="J613" s="523"/>
      <c r="K613" s="115"/>
      <c r="L613" s="524"/>
      <c r="M613" s="524"/>
      <c r="N613" s="524"/>
      <c r="O613" s="524"/>
      <c r="P613" s="524"/>
      <c r="Q613" s="524"/>
      <c r="R613" s="524"/>
      <c r="S613" s="525"/>
      <c r="T613" s="526"/>
      <c r="U613" s="115"/>
      <c r="V613" s="526"/>
      <c r="W613" s="115"/>
      <c r="X613" s="115"/>
      <c r="Y613" s="115"/>
      <c r="Z613" s="527"/>
      <c r="AA613" s="527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88"/>
      <c r="CU613" s="88"/>
      <c r="CV613" s="88"/>
      <c r="CW613" s="15"/>
      <c r="CX613" s="15"/>
      <c r="CY613" s="88"/>
      <c r="CZ613" s="88"/>
      <c r="DA613" s="88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  <c r="DO613" s="15"/>
      <c r="DP613" s="15"/>
      <c r="DQ613" s="15"/>
      <c r="DR613" s="15"/>
      <c r="DS613" s="15"/>
      <c r="DT613" s="15"/>
      <c r="DU613" s="15"/>
      <c r="DV613" s="15"/>
      <c r="DW613" s="15"/>
      <c r="DX613" s="15"/>
      <c r="DY613" s="15"/>
      <c r="DZ613" s="15"/>
      <c r="EA613" s="15"/>
      <c r="EB613" s="15"/>
      <c r="EC613" s="15"/>
      <c r="ED613" s="15"/>
      <c r="EE613" s="15"/>
      <c r="EF613" s="15"/>
      <c r="EG613" s="15"/>
      <c r="EH613" s="15"/>
      <c r="EI613" s="15"/>
      <c r="EJ613" s="15"/>
      <c r="EK613" s="15"/>
      <c r="EL613" s="15"/>
      <c r="EM613" s="15"/>
      <c r="EN613" s="15"/>
      <c r="EO613" s="15"/>
      <c r="EP613" s="88"/>
      <c r="EQ613" s="88"/>
      <c r="ER613" s="88"/>
      <c r="ES613" s="88"/>
      <c r="ET613" s="88"/>
      <c r="EU613" s="88"/>
      <c r="EV613" s="88"/>
      <c r="EW613" s="88"/>
      <c r="EX613" s="88"/>
      <c r="EY613" s="88"/>
      <c r="EZ613" s="88"/>
      <c r="FA613" s="88"/>
      <c r="FB613" s="15"/>
      <c r="FC613" s="15"/>
      <c r="FD613" s="15"/>
      <c r="FE613" s="15"/>
      <c r="FF613" s="15"/>
      <c r="FG613" s="15"/>
      <c r="FH613" s="15"/>
      <c r="FI613" s="15"/>
      <c r="FJ613" s="15"/>
    </row>
    <row r="614" spans="2:166" ht="15" customHeight="1" x14ac:dyDescent="0.25">
      <c r="B614" s="88"/>
      <c r="C614" s="88"/>
      <c r="D614" s="115"/>
      <c r="E614" s="115"/>
      <c r="F614" s="115"/>
      <c r="G614" s="115"/>
      <c r="H614" s="115"/>
      <c r="I614" s="523"/>
      <c r="J614" s="523"/>
      <c r="K614" s="115"/>
      <c r="L614" s="524"/>
      <c r="M614" s="524"/>
      <c r="N614" s="524"/>
      <c r="O614" s="524"/>
      <c r="P614" s="524"/>
      <c r="Q614" s="524"/>
      <c r="R614" s="524"/>
      <c r="S614" s="525"/>
      <c r="T614" s="526"/>
      <c r="U614" s="115"/>
      <c r="V614" s="526"/>
      <c r="W614" s="115"/>
      <c r="X614" s="115"/>
      <c r="Y614" s="115"/>
      <c r="Z614" s="527"/>
      <c r="AA614" s="527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88"/>
      <c r="CU614" s="88"/>
      <c r="CV614" s="88"/>
      <c r="CW614" s="15"/>
      <c r="CX614" s="15"/>
      <c r="CY614" s="88"/>
      <c r="CZ614" s="88"/>
      <c r="DA614" s="88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88"/>
      <c r="EQ614" s="88"/>
      <c r="ER614" s="88"/>
      <c r="ES614" s="88"/>
      <c r="ET614" s="88"/>
      <c r="EU614" s="88"/>
      <c r="EV614" s="88"/>
      <c r="EW614" s="88"/>
      <c r="EX614" s="88"/>
      <c r="EY614" s="88"/>
      <c r="EZ614" s="88"/>
      <c r="FA614" s="88"/>
      <c r="FB614" s="15"/>
      <c r="FC614" s="15"/>
      <c r="FD614" s="15"/>
      <c r="FE614" s="15"/>
      <c r="FF614" s="15"/>
      <c r="FG614" s="15"/>
      <c r="FH614" s="15"/>
      <c r="FI614" s="15"/>
      <c r="FJ614" s="15"/>
    </row>
    <row r="615" spans="2:166" ht="15" customHeight="1" x14ac:dyDescent="0.25">
      <c r="B615" s="88"/>
      <c r="C615" s="88"/>
      <c r="D615" s="115"/>
      <c r="E615" s="115"/>
      <c r="F615" s="115"/>
      <c r="G615" s="115"/>
      <c r="H615" s="115"/>
      <c r="I615" s="523"/>
      <c r="J615" s="523"/>
      <c r="K615" s="115"/>
      <c r="L615" s="524"/>
      <c r="M615" s="524"/>
      <c r="N615" s="524"/>
      <c r="O615" s="524"/>
      <c r="P615" s="524"/>
      <c r="Q615" s="524"/>
      <c r="R615" s="524"/>
      <c r="S615" s="525"/>
      <c r="T615" s="526"/>
      <c r="U615" s="115"/>
      <c r="V615" s="526"/>
      <c r="W615" s="115"/>
      <c r="X615" s="115"/>
      <c r="Y615" s="115"/>
      <c r="Z615" s="527"/>
      <c r="AA615" s="527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88"/>
      <c r="CU615" s="88"/>
      <c r="CV615" s="88"/>
      <c r="CW615" s="15"/>
      <c r="CX615" s="15"/>
      <c r="CY615" s="88"/>
      <c r="CZ615" s="88"/>
      <c r="DA615" s="88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  <c r="DV615" s="15"/>
      <c r="DW615" s="15"/>
      <c r="DX615" s="15"/>
      <c r="DY615" s="15"/>
      <c r="DZ615" s="15"/>
      <c r="EA615" s="15"/>
      <c r="EB615" s="15"/>
      <c r="EC615" s="15"/>
      <c r="ED615" s="15"/>
      <c r="EE615" s="15"/>
      <c r="EF615" s="15"/>
      <c r="EG615" s="15"/>
      <c r="EH615" s="15"/>
      <c r="EI615" s="15"/>
      <c r="EJ615" s="15"/>
      <c r="EK615" s="15"/>
      <c r="EL615" s="15"/>
      <c r="EM615" s="15"/>
      <c r="EN615" s="15"/>
      <c r="EO615" s="15"/>
      <c r="EP615" s="88"/>
      <c r="EQ615" s="88"/>
      <c r="ER615" s="88"/>
      <c r="ES615" s="88"/>
      <c r="ET615" s="88"/>
      <c r="EU615" s="88"/>
      <c r="EV615" s="88"/>
      <c r="EW615" s="88"/>
      <c r="EX615" s="88"/>
      <c r="EY615" s="88"/>
      <c r="EZ615" s="88"/>
      <c r="FA615" s="88"/>
      <c r="FB615" s="15"/>
      <c r="FC615" s="15"/>
      <c r="FD615" s="15"/>
      <c r="FE615" s="15"/>
      <c r="FF615" s="15"/>
      <c r="FG615" s="15"/>
      <c r="FH615" s="15"/>
      <c r="FI615" s="15"/>
      <c r="FJ615" s="15"/>
    </row>
    <row r="616" spans="2:166" ht="15" customHeight="1" x14ac:dyDescent="0.25">
      <c r="B616" s="88"/>
      <c r="C616" s="88"/>
      <c r="D616" s="115"/>
      <c r="E616" s="115"/>
      <c r="F616" s="115"/>
      <c r="G616" s="115"/>
      <c r="H616" s="115"/>
      <c r="I616" s="523"/>
      <c r="J616" s="523"/>
      <c r="K616" s="115"/>
      <c r="L616" s="524"/>
      <c r="M616" s="524"/>
      <c r="N616" s="524"/>
      <c r="O616" s="524"/>
      <c r="P616" s="524"/>
      <c r="Q616" s="524"/>
      <c r="R616" s="524"/>
      <c r="S616" s="525"/>
      <c r="T616" s="526"/>
      <c r="U616" s="115"/>
      <c r="V616" s="526"/>
      <c r="W616" s="115"/>
      <c r="X616" s="115"/>
      <c r="Y616" s="115"/>
      <c r="Z616" s="527"/>
      <c r="AA616" s="527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88"/>
      <c r="CU616" s="88"/>
      <c r="CV616" s="88"/>
      <c r="CW616" s="15"/>
      <c r="CX616" s="15"/>
      <c r="CY616" s="88"/>
      <c r="CZ616" s="88"/>
      <c r="DA616" s="88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  <c r="DV616" s="15"/>
      <c r="DW616" s="15"/>
      <c r="DX616" s="15"/>
      <c r="DY616" s="15"/>
      <c r="DZ616" s="15"/>
      <c r="EA616" s="15"/>
      <c r="EB616" s="15"/>
      <c r="EC616" s="15"/>
      <c r="ED616" s="15"/>
      <c r="EE616" s="15"/>
      <c r="EF616" s="15"/>
      <c r="EG616" s="15"/>
      <c r="EH616" s="15"/>
      <c r="EI616" s="15"/>
      <c r="EJ616" s="15"/>
      <c r="EK616" s="15"/>
      <c r="EL616" s="15"/>
      <c r="EM616" s="15"/>
      <c r="EN616" s="15"/>
      <c r="EO616" s="15"/>
      <c r="EP616" s="88"/>
      <c r="EQ616" s="88"/>
      <c r="ER616" s="88"/>
      <c r="ES616" s="88"/>
      <c r="ET616" s="88"/>
      <c r="EU616" s="88"/>
      <c r="EV616" s="88"/>
      <c r="EW616" s="88"/>
      <c r="EX616" s="88"/>
      <c r="EY616" s="88"/>
      <c r="EZ616" s="88"/>
      <c r="FA616" s="88"/>
      <c r="FB616" s="15"/>
      <c r="FC616" s="15"/>
      <c r="FD616" s="15"/>
      <c r="FE616" s="15"/>
      <c r="FF616" s="15"/>
      <c r="FG616" s="15"/>
      <c r="FH616" s="15"/>
      <c r="FI616" s="15"/>
      <c r="FJ616" s="15"/>
    </row>
    <row r="617" spans="2:166" ht="15" customHeight="1" x14ac:dyDescent="0.25">
      <c r="B617" s="88"/>
      <c r="C617" s="88"/>
      <c r="D617" s="115"/>
      <c r="E617" s="115"/>
      <c r="F617" s="115"/>
      <c r="G617" s="115"/>
      <c r="H617" s="115"/>
      <c r="I617" s="523"/>
      <c r="J617" s="523"/>
      <c r="K617" s="115"/>
      <c r="L617" s="524"/>
      <c r="M617" s="524"/>
      <c r="N617" s="524"/>
      <c r="O617" s="524"/>
      <c r="P617" s="524"/>
      <c r="Q617" s="524"/>
      <c r="R617" s="524"/>
      <c r="S617" s="525"/>
      <c r="T617" s="526"/>
      <c r="U617" s="115"/>
      <c r="V617" s="526"/>
      <c r="W617" s="115"/>
      <c r="X617" s="115"/>
      <c r="Y617" s="115"/>
      <c r="Z617" s="527"/>
      <c r="AA617" s="527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88"/>
      <c r="CU617" s="88"/>
      <c r="CV617" s="88"/>
      <c r="CW617" s="15"/>
      <c r="CX617" s="15"/>
      <c r="CY617" s="88"/>
      <c r="CZ617" s="88"/>
      <c r="DA617" s="88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88"/>
      <c r="EQ617" s="88"/>
      <c r="ER617" s="88"/>
      <c r="ES617" s="88"/>
      <c r="ET617" s="88"/>
      <c r="EU617" s="88"/>
      <c r="EV617" s="88"/>
      <c r="EW617" s="88"/>
      <c r="EX617" s="88"/>
      <c r="EY617" s="88"/>
      <c r="EZ617" s="88"/>
      <c r="FA617" s="88"/>
      <c r="FB617" s="15"/>
      <c r="FC617" s="15"/>
      <c r="FD617" s="15"/>
      <c r="FE617" s="15"/>
      <c r="FF617" s="15"/>
      <c r="FG617" s="15"/>
      <c r="FH617" s="15"/>
      <c r="FI617" s="15"/>
      <c r="FJ617" s="15"/>
    </row>
    <row r="618" spans="2:166" ht="15" customHeight="1" x14ac:dyDescent="0.25">
      <c r="B618" s="88"/>
      <c r="C618" s="88"/>
      <c r="D618" s="115"/>
      <c r="E618" s="115"/>
      <c r="F618" s="115"/>
      <c r="G618" s="115"/>
      <c r="H618" s="115"/>
      <c r="I618" s="523"/>
      <c r="J618" s="523"/>
      <c r="K618" s="115"/>
      <c r="L618" s="524"/>
      <c r="M618" s="524"/>
      <c r="N618" s="524"/>
      <c r="O618" s="524"/>
      <c r="P618" s="524"/>
      <c r="Q618" s="524"/>
      <c r="R618" s="524"/>
      <c r="S618" s="525"/>
      <c r="T618" s="526"/>
      <c r="U618" s="115"/>
      <c r="V618" s="526"/>
      <c r="W618" s="115"/>
      <c r="X618" s="115"/>
      <c r="Y618" s="115"/>
      <c r="Z618" s="527"/>
      <c r="AA618" s="527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88"/>
      <c r="CU618" s="88"/>
      <c r="CV618" s="88"/>
      <c r="CW618" s="15"/>
      <c r="CX618" s="15"/>
      <c r="CY618" s="88"/>
      <c r="CZ618" s="88"/>
      <c r="DA618" s="88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  <c r="DV618" s="15"/>
      <c r="DW618" s="15"/>
      <c r="DX618" s="15"/>
      <c r="DY618" s="15"/>
      <c r="DZ618" s="15"/>
      <c r="EA618" s="15"/>
      <c r="EB618" s="15"/>
      <c r="EC618" s="15"/>
      <c r="ED618" s="15"/>
      <c r="EE618" s="15"/>
      <c r="EF618" s="15"/>
      <c r="EG618" s="15"/>
      <c r="EH618" s="15"/>
      <c r="EI618" s="15"/>
      <c r="EJ618" s="15"/>
      <c r="EK618" s="15"/>
      <c r="EL618" s="15"/>
      <c r="EM618" s="15"/>
      <c r="EN618" s="15"/>
      <c r="EO618" s="15"/>
      <c r="EP618" s="88"/>
      <c r="EQ618" s="88"/>
      <c r="ER618" s="88"/>
      <c r="ES618" s="88"/>
      <c r="ET618" s="88"/>
      <c r="EU618" s="88"/>
      <c r="EV618" s="88"/>
      <c r="EW618" s="88"/>
      <c r="EX618" s="88"/>
      <c r="EY618" s="88"/>
      <c r="EZ618" s="88"/>
      <c r="FA618" s="88"/>
      <c r="FB618" s="15"/>
      <c r="FC618" s="15"/>
      <c r="FD618" s="15"/>
      <c r="FE618" s="15"/>
      <c r="FF618" s="15"/>
      <c r="FG618" s="15"/>
      <c r="FH618" s="15"/>
      <c r="FI618" s="15"/>
      <c r="FJ618" s="15"/>
    </row>
    <row r="619" spans="2:166" ht="15" customHeight="1" x14ac:dyDescent="0.25">
      <c r="B619" s="88"/>
      <c r="C619" s="88"/>
      <c r="D619" s="115"/>
      <c r="E619" s="115"/>
      <c r="F619" s="115"/>
      <c r="G619" s="115"/>
      <c r="H619" s="115"/>
      <c r="I619" s="523"/>
      <c r="J619" s="523"/>
      <c r="K619" s="115"/>
      <c r="L619" s="524"/>
      <c r="M619" s="524"/>
      <c r="N619" s="524"/>
      <c r="O619" s="524"/>
      <c r="P619" s="524"/>
      <c r="Q619" s="524"/>
      <c r="R619" s="524"/>
      <c r="S619" s="525"/>
      <c r="T619" s="526"/>
      <c r="U619" s="115"/>
      <c r="V619" s="526"/>
      <c r="W619" s="115"/>
      <c r="X619" s="115"/>
      <c r="Y619" s="115"/>
      <c r="Z619" s="527"/>
      <c r="AA619" s="527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88"/>
      <c r="CU619" s="88"/>
      <c r="CV619" s="88"/>
      <c r="CW619" s="15"/>
      <c r="CX619" s="15"/>
      <c r="CY619" s="88"/>
      <c r="CZ619" s="88"/>
      <c r="DA619" s="88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88"/>
      <c r="EQ619" s="88"/>
      <c r="ER619" s="88"/>
      <c r="ES619" s="88"/>
      <c r="ET619" s="88"/>
      <c r="EU619" s="88"/>
      <c r="EV619" s="88"/>
      <c r="EW619" s="88"/>
      <c r="EX619" s="88"/>
      <c r="EY619" s="88"/>
      <c r="EZ619" s="88"/>
      <c r="FA619" s="88"/>
      <c r="FB619" s="15"/>
      <c r="FC619" s="15"/>
      <c r="FD619" s="15"/>
      <c r="FE619" s="15"/>
      <c r="FF619" s="15"/>
      <c r="FG619" s="15"/>
      <c r="FH619" s="15"/>
      <c r="FI619" s="15"/>
      <c r="FJ619" s="15"/>
    </row>
    <row r="620" spans="2:166" ht="15" customHeight="1" x14ac:dyDescent="0.25">
      <c r="B620" s="88"/>
      <c r="C620" s="88"/>
      <c r="D620" s="115"/>
      <c r="E620" s="115"/>
      <c r="F620" s="115"/>
      <c r="G620" s="115"/>
      <c r="H620" s="115"/>
      <c r="I620" s="523"/>
      <c r="J620" s="523"/>
      <c r="K620" s="115"/>
      <c r="L620" s="524"/>
      <c r="M620" s="524"/>
      <c r="N620" s="524"/>
      <c r="O620" s="524"/>
      <c r="P620" s="524"/>
      <c r="Q620" s="524"/>
      <c r="R620" s="524"/>
      <c r="S620" s="525"/>
      <c r="T620" s="526"/>
      <c r="U620" s="115"/>
      <c r="V620" s="526"/>
      <c r="W620" s="115"/>
      <c r="X620" s="115"/>
      <c r="Y620" s="115"/>
      <c r="Z620" s="527"/>
      <c r="AA620" s="527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88"/>
      <c r="CU620" s="88"/>
      <c r="CV620" s="88"/>
      <c r="CW620" s="15"/>
      <c r="CX620" s="15"/>
      <c r="CY620" s="88"/>
      <c r="CZ620" s="88"/>
      <c r="DA620" s="88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88"/>
      <c r="EQ620" s="88"/>
      <c r="ER620" s="88"/>
      <c r="ES620" s="88"/>
      <c r="ET620" s="88"/>
      <c r="EU620" s="88"/>
      <c r="EV620" s="88"/>
      <c r="EW620" s="88"/>
      <c r="EX620" s="88"/>
      <c r="EY620" s="88"/>
      <c r="EZ620" s="88"/>
      <c r="FA620" s="88"/>
      <c r="FB620" s="15"/>
      <c r="FC620" s="15"/>
      <c r="FD620" s="15"/>
      <c r="FE620" s="15"/>
      <c r="FF620" s="15"/>
      <c r="FG620" s="15"/>
      <c r="FH620" s="15"/>
      <c r="FI620" s="15"/>
      <c r="FJ620" s="15"/>
    </row>
    <row r="621" spans="2:166" ht="15" customHeight="1" x14ac:dyDescent="0.25">
      <c r="B621" s="88"/>
      <c r="C621" s="88"/>
      <c r="D621" s="115"/>
      <c r="E621" s="115"/>
      <c r="F621" s="115"/>
      <c r="G621" s="115"/>
      <c r="H621" s="115"/>
      <c r="I621" s="523"/>
      <c r="J621" s="523"/>
      <c r="K621" s="115"/>
      <c r="L621" s="524"/>
      <c r="M621" s="524"/>
      <c r="N621" s="524"/>
      <c r="O621" s="524"/>
      <c r="P621" s="524"/>
      <c r="Q621" s="524"/>
      <c r="R621" s="524"/>
      <c r="S621" s="525"/>
      <c r="T621" s="526"/>
      <c r="U621" s="115"/>
      <c r="V621" s="526"/>
      <c r="W621" s="115"/>
      <c r="X621" s="115"/>
      <c r="Y621" s="115"/>
      <c r="Z621" s="527"/>
      <c r="AA621" s="527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88"/>
      <c r="CU621" s="88"/>
      <c r="CV621" s="88"/>
      <c r="CW621" s="15"/>
      <c r="CX621" s="15"/>
      <c r="CY621" s="88"/>
      <c r="CZ621" s="88"/>
      <c r="DA621" s="88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88"/>
      <c r="EQ621" s="88"/>
      <c r="ER621" s="88"/>
      <c r="ES621" s="88"/>
      <c r="ET621" s="88"/>
      <c r="EU621" s="88"/>
      <c r="EV621" s="88"/>
      <c r="EW621" s="88"/>
      <c r="EX621" s="88"/>
      <c r="EY621" s="88"/>
      <c r="EZ621" s="88"/>
      <c r="FA621" s="88"/>
      <c r="FB621" s="15"/>
      <c r="FC621" s="15"/>
      <c r="FD621" s="15"/>
      <c r="FE621" s="15"/>
      <c r="FF621" s="15"/>
      <c r="FG621" s="15"/>
      <c r="FH621" s="15"/>
      <c r="FI621" s="15"/>
      <c r="FJ621" s="15"/>
    </row>
    <row r="622" spans="2:166" ht="15" customHeight="1" x14ac:dyDescent="0.25">
      <c r="B622" s="88"/>
      <c r="C622" s="88"/>
      <c r="D622" s="115"/>
      <c r="E622" s="115"/>
      <c r="F622" s="115"/>
      <c r="G622" s="115"/>
      <c r="H622" s="115"/>
      <c r="I622" s="523"/>
      <c r="J622" s="523"/>
      <c r="K622" s="115"/>
      <c r="L622" s="524"/>
      <c r="M622" s="524"/>
      <c r="N622" s="524"/>
      <c r="O622" s="524"/>
      <c r="P622" s="524"/>
      <c r="Q622" s="524"/>
      <c r="R622" s="524"/>
      <c r="S622" s="525"/>
      <c r="T622" s="526"/>
      <c r="U622" s="115"/>
      <c r="V622" s="526"/>
      <c r="W622" s="115"/>
      <c r="X622" s="115"/>
      <c r="Y622" s="115"/>
      <c r="Z622" s="527"/>
      <c r="AA622" s="527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88"/>
      <c r="CU622" s="88"/>
      <c r="CV622" s="88"/>
      <c r="CW622" s="15"/>
      <c r="CX622" s="15"/>
      <c r="CY622" s="88"/>
      <c r="CZ622" s="88"/>
      <c r="DA622" s="88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  <c r="EG622" s="15"/>
      <c r="EH622" s="15"/>
      <c r="EI622" s="15"/>
      <c r="EJ622" s="15"/>
      <c r="EK622" s="15"/>
      <c r="EL622" s="15"/>
      <c r="EM622" s="15"/>
      <c r="EN622" s="15"/>
      <c r="EO622" s="15"/>
      <c r="EP622" s="88"/>
      <c r="EQ622" s="88"/>
      <c r="ER622" s="88"/>
      <c r="ES622" s="88"/>
      <c r="ET622" s="88"/>
      <c r="EU622" s="88"/>
      <c r="EV622" s="88"/>
      <c r="EW622" s="88"/>
      <c r="EX622" s="88"/>
      <c r="EY622" s="88"/>
      <c r="EZ622" s="88"/>
      <c r="FA622" s="88"/>
      <c r="FB622" s="15"/>
      <c r="FC622" s="15"/>
      <c r="FD622" s="15"/>
      <c r="FE622" s="15"/>
      <c r="FF622" s="15"/>
      <c r="FG622" s="15"/>
      <c r="FH622" s="15"/>
      <c r="FI622" s="15"/>
      <c r="FJ622" s="15"/>
    </row>
    <row r="623" spans="2:166" ht="15" customHeight="1" x14ac:dyDescent="0.25">
      <c r="B623" s="88"/>
      <c r="C623" s="88"/>
      <c r="D623" s="115"/>
      <c r="E623" s="115"/>
      <c r="F623" s="115"/>
      <c r="G623" s="115"/>
      <c r="H623" s="115"/>
      <c r="I623" s="523"/>
      <c r="J623" s="523"/>
      <c r="K623" s="115"/>
      <c r="L623" s="524"/>
      <c r="M623" s="524"/>
      <c r="N623" s="524"/>
      <c r="O623" s="524"/>
      <c r="P623" s="524"/>
      <c r="Q623" s="524"/>
      <c r="R623" s="524"/>
      <c r="S623" s="525"/>
      <c r="T623" s="526"/>
      <c r="U623" s="115"/>
      <c r="V623" s="526"/>
      <c r="W623" s="115"/>
      <c r="X623" s="115"/>
      <c r="Y623" s="115"/>
      <c r="Z623" s="527"/>
      <c r="AA623" s="527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88"/>
      <c r="CU623" s="88"/>
      <c r="CV623" s="88"/>
      <c r="CW623" s="15"/>
      <c r="CX623" s="15"/>
      <c r="CY623" s="88"/>
      <c r="CZ623" s="88"/>
      <c r="DA623" s="88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88"/>
      <c r="EQ623" s="88"/>
      <c r="ER623" s="88"/>
      <c r="ES623" s="88"/>
      <c r="ET623" s="88"/>
      <c r="EU623" s="88"/>
      <c r="EV623" s="88"/>
      <c r="EW623" s="88"/>
      <c r="EX623" s="88"/>
      <c r="EY623" s="88"/>
      <c r="EZ623" s="88"/>
      <c r="FA623" s="88"/>
      <c r="FB623" s="15"/>
      <c r="FC623" s="15"/>
      <c r="FD623" s="15"/>
      <c r="FE623" s="15"/>
      <c r="FF623" s="15"/>
      <c r="FG623" s="15"/>
      <c r="FH623" s="15"/>
      <c r="FI623" s="15"/>
      <c r="FJ623" s="15"/>
    </row>
    <row r="624" spans="2:166" ht="15" customHeight="1" x14ac:dyDescent="0.25">
      <c r="B624" s="88"/>
      <c r="C624" s="88"/>
      <c r="D624" s="115"/>
      <c r="E624" s="115"/>
      <c r="F624" s="115"/>
      <c r="G624" s="115"/>
      <c r="H624" s="115"/>
      <c r="I624" s="523"/>
      <c r="J624" s="523"/>
      <c r="K624" s="115"/>
      <c r="L624" s="524"/>
      <c r="M624" s="524"/>
      <c r="N624" s="524"/>
      <c r="O624" s="524"/>
      <c r="P624" s="524"/>
      <c r="Q624" s="524"/>
      <c r="R624" s="524"/>
      <c r="S624" s="525"/>
      <c r="T624" s="526"/>
      <c r="U624" s="115"/>
      <c r="V624" s="526"/>
      <c r="W624" s="115"/>
      <c r="X624" s="115"/>
      <c r="Y624" s="115"/>
      <c r="Z624" s="527"/>
      <c r="AA624" s="527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88"/>
      <c r="CU624" s="88"/>
      <c r="CV624" s="88"/>
      <c r="CW624" s="15"/>
      <c r="CX624" s="15"/>
      <c r="CY624" s="88"/>
      <c r="CZ624" s="88"/>
      <c r="DA624" s="88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  <c r="DV624" s="15"/>
      <c r="DW624" s="15"/>
      <c r="DX624" s="15"/>
      <c r="DY624" s="15"/>
      <c r="DZ624" s="15"/>
      <c r="EA624" s="15"/>
      <c r="EB624" s="15"/>
      <c r="EC624" s="15"/>
      <c r="ED624" s="15"/>
      <c r="EE624" s="15"/>
      <c r="EF624" s="15"/>
      <c r="EG624" s="15"/>
      <c r="EH624" s="15"/>
      <c r="EI624" s="15"/>
      <c r="EJ624" s="15"/>
      <c r="EK624" s="15"/>
      <c r="EL624" s="15"/>
      <c r="EM624" s="15"/>
      <c r="EN624" s="15"/>
      <c r="EO624" s="15"/>
      <c r="EP624" s="88"/>
      <c r="EQ624" s="88"/>
      <c r="ER624" s="88"/>
      <c r="ES624" s="88"/>
      <c r="ET624" s="88"/>
      <c r="EU624" s="88"/>
      <c r="EV624" s="88"/>
      <c r="EW624" s="88"/>
      <c r="EX624" s="88"/>
      <c r="EY624" s="88"/>
      <c r="EZ624" s="88"/>
      <c r="FA624" s="88"/>
      <c r="FB624" s="15"/>
      <c r="FC624" s="15"/>
      <c r="FD624" s="15"/>
      <c r="FE624" s="15"/>
      <c r="FF624" s="15"/>
      <c r="FG624" s="15"/>
      <c r="FH624" s="15"/>
      <c r="FI624" s="15"/>
      <c r="FJ624" s="15"/>
    </row>
    <row r="625" spans="2:166" ht="15" customHeight="1" x14ac:dyDescent="0.25">
      <c r="B625" s="88"/>
      <c r="C625" s="88"/>
      <c r="D625" s="115"/>
      <c r="E625" s="115"/>
      <c r="F625" s="115"/>
      <c r="G625" s="115"/>
      <c r="H625" s="115"/>
      <c r="I625" s="523"/>
      <c r="J625" s="523"/>
      <c r="K625" s="115"/>
      <c r="L625" s="524"/>
      <c r="M625" s="524"/>
      <c r="N625" s="524"/>
      <c r="O625" s="524"/>
      <c r="P625" s="524"/>
      <c r="Q625" s="524"/>
      <c r="R625" s="524"/>
      <c r="S625" s="525"/>
      <c r="T625" s="526"/>
      <c r="U625" s="115"/>
      <c r="V625" s="526"/>
      <c r="W625" s="115"/>
      <c r="X625" s="115"/>
      <c r="Y625" s="115"/>
      <c r="Z625" s="527"/>
      <c r="AA625" s="527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88"/>
      <c r="CU625" s="88"/>
      <c r="CV625" s="88"/>
      <c r="CW625" s="15"/>
      <c r="CX625" s="15"/>
      <c r="CY625" s="88"/>
      <c r="CZ625" s="88"/>
      <c r="DA625" s="88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88"/>
      <c r="EQ625" s="88"/>
      <c r="ER625" s="88"/>
      <c r="ES625" s="88"/>
      <c r="ET625" s="88"/>
      <c r="EU625" s="88"/>
      <c r="EV625" s="88"/>
      <c r="EW625" s="88"/>
      <c r="EX625" s="88"/>
      <c r="EY625" s="88"/>
      <c r="EZ625" s="88"/>
      <c r="FA625" s="88"/>
      <c r="FB625" s="15"/>
      <c r="FC625" s="15"/>
      <c r="FD625" s="15"/>
      <c r="FE625" s="15"/>
      <c r="FF625" s="15"/>
      <c r="FG625" s="15"/>
      <c r="FH625" s="15"/>
      <c r="FI625" s="15"/>
      <c r="FJ625" s="15"/>
    </row>
    <row r="626" spans="2:166" ht="15" customHeight="1" x14ac:dyDescent="0.25">
      <c r="B626" s="88"/>
      <c r="C626" s="88"/>
      <c r="D626" s="115"/>
      <c r="E626" s="115"/>
      <c r="F626" s="115"/>
      <c r="G626" s="115"/>
      <c r="H626" s="115"/>
      <c r="I626" s="523"/>
      <c r="J626" s="523"/>
      <c r="K626" s="115"/>
      <c r="L626" s="524"/>
      <c r="M626" s="524"/>
      <c r="N626" s="524"/>
      <c r="O626" s="524"/>
      <c r="P626" s="524"/>
      <c r="Q626" s="524"/>
      <c r="R626" s="524"/>
      <c r="S626" s="525"/>
      <c r="T626" s="526"/>
      <c r="U626" s="115"/>
      <c r="V626" s="526"/>
      <c r="W626" s="115"/>
      <c r="X626" s="115"/>
      <c r="Y626" s="115"/>
      <c r="Z626" s="527"/>
      <c r="AA626" s="527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88"/>
      <c r="CU626" s="88"/>
      <c r="CV626" s="88"/>
      <c r="CW626" s="15"/>
      <c r="CX626" s="15"/>
      <c r="CY626" s="88"/>
      <c r="CZ626" s="88"/>
      <c r="DA626" s="88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88"/>
      <c r="EQ626" s="88"/>
      <c r="ER626" s="88"/>
      <c r="ES626" s="88"/>
      <c r="ET626" s="88"/>
      <c r="EU626" s="88"/>
      <c r="EV626" s="88"/>
      <c r="EW626" s="88"/>
      <c r="EX626" s="88"/>
      <c r="EY626" s="88"/>
      <c r="EZ626" s="88"/>
      <c r="FA626" s="88"/>
      <c r="FB626" s="15"/>
      <c r="FC626" s="15"/>
      <c r="FD626" s="15"/>
      <c r="FE626" s="15"/>
      <c r="FF626" s="15"/>
      <c r="FG626" s="15"/>
      <c r="FH626" s="15"/>
      <c r="FI626" s="15"/>
      <c r="FJ626" s="15"/>
    </row>
    <row r="627" spans="2:166" ht="15" customHeight="1" x14ac:dyDescent="0.25">
      <c r="B627" s="88"/>
      <c r="C627" s="88"/>
      <c r="D627" s="115"/>
      <c r="E627" s="115"/>
      <c r="F627" s="115"/>
      <c r="G627" s="115"/>
      <c r="H627" s="115"/>
      <c r="I627" s="523"/>
      <c r="J627" s="523"/>
      <c r="K627" s="115"/>
      <c r="L627" s="524"/>
      <c r="M627" s="524"/>
      <c r="N627" s="524"/>
      <c r="O627" s="524"/>
      <c r="P627" s="524"/>
      <c r="Q627" s="524"/>
      <c r="R627" s="524"/>
      <c r="S627" s="525"/>
      <c r="T627" s="526"/>
      <c r="U627" s="115"/>
      <c r="V627" s="526"/>
      <c r="W627" s="115"/>
      <c r="X627" s="115"/>
      <c r="Y627" s="115"/>
      <c r="Z627" s="527"/>
      <c r="AA627" s="527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88"/>
      <c r="CU627" s="88"/>
      <c r="CV627" s="88"/>
      <c r="CW627" s="15"/>
      <c r="CX627" s="15"/>
      <c r="CY627" s="88"/>
      <c r="CZ627" s="88"/>
      <c r="DA627" s="88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  <c r="DV627" s="15"/>
      <c r="DW627" s="15"/>
      <c r="DX627" s="15"/>
      <c r="DY627" s="15"/>
      <c r="DZ627" s="15"/>
      <c r="EA627" s="15"/>
      <c r="EB627" s="15"/>
      <c r="EC627" s="15"/>
      <c r="ED627" s="15"/>
      <c r="EE627" s="15"/>
      <c r="EF627" s="15"/>
      <c r="EG627" s="15"/>
      <c r="EH627" s="15"/>
      <c r="EI627" s="15"/>
      <c r="EJ627" s="15"/>
      <c r="EK627" s="15"/>
      <c r="EL627" s="15"/>
      <c r="EM627" s="15"/>
      <c r="EN627" s="15"/>
      <c r="EO627" s="15"/>
      <c r="EP627" s="88"/>
      <c r="EQ627" s="88"/>
      <c r="ER627" s="88"/>
      <c r="ES627" s="88"/>
      <c r="ET627" s="88"/>
      <c r="EU627" s="88"/>
      <c r="EV627" s="88"/>
      <c r="EW627" s="88"/>
      <c r="EX627" s="88"/>
      <c r="EY627" s="88"/>
      <c r="EZ627" s="88"/>
      <c r="FA627" s="88"/>
      <c r="FB627" s="15"/>
      <c r="FC627" s="15"/>
      <c r="FD627" s="15"/>
      <c r="FE627" s="15"/>
      <c r="FF627" s="15"/>
      <c r="FG627" s="15"/>
      <c r="FH627" s="15"/>
      <c r="FI627" s="15"/>
      <c r="FJ627" s="15"/>
    </row>
    <row r="628" spans="2:166" ht="15" customHeight="1" x14ac:dyDescent="0.25">
      <c r="B628" s="88"/>
      <c r="C628" s="88"/>
      <c r="D628" s="115"/>
      <c r="E628" s="115"/>
      <c r="F628" s="115"/>
      <c r="G628" s="115"/>
      <c r="H628" s="115"/>
      <c r="I628" s="523"/>
      <c r="J628" s="523"/>
      <c r="K628" s="115"/>
      <c r="L628" s="524"/>
      <c r="M628" s="524"/>
      <c r="N628" s="524"/>
      <c r="O628" s="524"/>
      <c r="P628" s="524"/>
      <c r="Q628" s="524"/>
      <c r="R628" s="524"/>
      <c r="S628" s="525"/>
      <c r="T628" s="526"/>
      <c r="U628" s="115"/>
      <c r="V628" s="526"/>
      <c r="W628" s="115"/>
      <c r="X628" s="115"/>
      <c r="Y628" s="115"/>
      <c r="Z628" s="527"/>
      <c r="AA628" s="527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88"/>
      <c r="CU628" s="88"/>
      <c r="CV628" s="88"/>
      <c r="CW628" s="15"/>
      <c r="CX628" s="15"/>
      <c r="CY628" s="88"/>
      <c r="CZ628" s="88"/>
      <c r="DA628" s="88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88"/>
      <c r="EQ628" s="88"/>
      <c r="ER628" s="88"/>
      <c r="ES628" s="88"/>
      <c r="ET628" s="88"/>
      <c r="EU628" s="88"/>
      <c r="EV628" s="88"/>
      <c r="EW628" s="88"/>
      <c r="EX628" s="88"/>
      <c r="EY628" s="88"/>
      <c r="EZ628" s="88"/>
      <c r="FA628" s="88"/>
      <c r="FB628" s="15"/>
      <c r="FC628" s="15"/>
      <c r="FD628" s="15"/>
      <c r="FE628" s="15"/>
      <c r="FF628" s="15"/>
      <c r="FG628" s="15"/>
      <c r="FH628" s="15"/>
      <c r="FI628" s="15"/>
      <c r="FJ628" s="15"/>
    </row>
    <row r="629" spans="2:166" ht="15" customHeight="1" x14ac:dyDescent="0.25">
      <c r="B629" s="88"/>
      <c r="C629" s="88"/>
      <c r="D629" s="115"/>
      <c r="E629" s="115"/>
      <c r="F629" s="115"/>
      <c r="G629" s="115"/>
      <c r="H629" s="115"/>
      <c r="I629" s="523"/>
      <c r="J629" s="523"/>
      <c r="K629" s="115"/>
      <c r="L629" s="524"/>
      <c r="M629" s="524"/>
      <c r="N629" s="524"/>
      <c r="O629" s="524"/>
      <c r="P629" s="524"/>
      <c r="Q629" s="524"/>
      <c r="R629" s="524"/>
      <c r="S629" s="525"/>
      <c r="T629" s="526"/>
      <c r="U629" s="115"/>
      <c r="V629" s="526"/>
      <c r="W629" s="115"/>
      <c r="X629" s="115"/>
      <c r="Y629" s="115"/>
      <c r="Z629" s="527"/>
      <c r="AA629" s="527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88"/>
      <c r="CU629" s="88"/>
      <c r="CV629" s="88"/>
      <c r="CW629" s="15"/>
      <c r="CX629" s="15"/>
      <c r="CY629" s="88"/>
      <c r="CZ629" s="88"/>
      <c r="DA629" s="88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88"/>
      <c r="EQ629" s="88"/>
      <c r="ER629" s="88"/>
      <c r="ES629" s="88"/>
      <c r="ET629" s="88"/>
      <c r="EU629" s="88"/>
      <c r="EV629" s="88"/>
      <c r="EW629" s="88"/>
      <c r="EX629" s="88"/>
      <c r="EY629" s="88"/>
      <c r="EZ629" s="88"/>
      <c r="FA629" s="88"/>
      <c r="FB629" s="15"/>
      <c r="FC629" s="15"/>
      <c r="FD629" s="15"/>
      <c r="FE629" s="15"/>
      <c r="FF629" s="15"/>
      <c r="FG629" s="15"/>
      <c r="FH629" s="15"/>
      <c r="FI629" s="15"/>
      <c r="FJ629" s="15"/>
    </row>
    <row r="630" spans="2:166" ht="15" customHeight="1" x14ac:dyDescent="0.25">
      <c r="B630" s="88"/>
      <c r="C630" s="88"/>
      <c r="D630" s="115"/>
      <c r="E630" s="115"/>
      <c r="F630" s="115"/>
      <c r="G630" s="115"/>
      <c r="H630" s="115"/>
      <c r="I630" s="523"/>
      <c r="J630" s="523"/>
      <c r="K630" s="115"/>
      <c r="L630" s="524"/>
      <c r="M630" s="524"/>
      <c r="N630" s="524"/>
      <c r="O630" s="524"/>
      <c r="P630" s="524"/>
      <c r="Q630" s="524"/>
      <c r="R630" s="524"/>
      <c r="S630" s="525"/>
      <c r="T630" s="526"/>
      <c r="U630" s="115"/>
      <c r="V630" s="526"/>
      <c r="W630" s="115"/>
      <c r="X630" s="115"/>
      <c r="Y630" s="115"/>
      <c r="Z630" s="527"/>
      <c r="AA630" s="527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88"/>
      <c r="CU630" s="88"/>
      <c r="CV630" s="88"/>
      <c r="CW630" s="15"/>
      <c r="CX630" s="15"/>
      <c r="CY630" s="88"/>
      <c r="CZ630" s="88"/>
      <c r="DA630" s="88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88"/>
      <c r="EQ630" s="88"/>
      <c r="ER630" s="88"/>
      <c r="ES630" s="88"/>
      <c r="ET630" s="88"/>
      <c r="EU630" s="88"/>
      <c r="EV630" s="88"/>
      <c r="EW630" s="88"/>
      <c r="EX630" s="88"/>
      <c r="EY630" s="88"/>
      <c r="EZ630" s="88"/>
      <c r="FA630" s="88"/>
      <c r="FB630" s="15"/>
      <c r="FC630" s="15"/>
      <c r="FD630" s="15"/>
      <c r="FE630" s="15"/>
      <c r="FF630" s="15"/>
      <c r="FG630" s="15"/>
      <c r="FH630" s="15"/>
      <c r="FI630" s="15"/>
      <c r="FJ630" s="15"/>
    </row>
    <row r="631" spans="2:166" ht="15" customHeight="1" x14ac:dyDescent="0.25">
      <c r="B631" s="88"/>
      <c r="C631" s="88"/>
      <c r="D631" s="115"/>
      <c r="E631" s="115"/>
      <c r="F631" s="115"/>
      <c r="G631" s="115"/>
      <c r="H631" s="115"/>
      <c r="I631" s="523"/>
      <c r="J631" s="523"/>
      <c r="K631" s="115"/>
      <c r="L631" s="524"/>
      <c r="M631" s="524"/>
      <c r="N631" s="524"/>
      <c r="O631" s="524"/>
      <c r="P631" s="524"/>
      <c r="Q631" s="524"/>
      <c r="R631" s="524"/>
      <c r="S631" s="525"/>
      <c r="T631" s="526"/>
      <c r="U631" s="115"/>
      <c r="V631" s="526"/>
      <c r="W631" s="115"/>
      <c r="X631" s="115"/>
      <c r="Y631" s="115"/>
      <c r="Z631" s="527"/>
      <c r="AA631" s="527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88"/>
      <c r="CU631" s="88"/>
      <c r="CV631" s="88"/>
      <c r="CW631" s="15"/>
      <c r="CX631" s="15"/>
      <c r="CY631" s="88"/>
      <c r="CZ631" s="88"/>
      <c r="DA631" s="88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88"/>
      <c r="EQ631" s="88"/>
      <c r="ER631" s="88"/>
      <c r="ES631" s="88"/>
      <c r="ET631" s="88"/>
      <c r="EU631" s="88"/>
      <c r="EV631" s="88"/>
      <c r="EW631" s="88"/>
      <c r="EX631" s="88"/>
      <c r="EY631" s="88"/>
      <c r="EZ631" s="88"/>
      <c r="FA631" s="88"/>
      <c r="FB631" s="15"/>
      <c r="FC631" s="15"/>
      <c r="FD631" s="15"/>
      <c r="FE631" s="15"/>
      <c r="FF631" s="15"/>
      <c r="FG631" s="15"/>
      <c r="FH631" s="15"/>
      <c r="FI631" s="15"/>
      <c r="FJ631" s="15"/>
    </row>
    <row r="632" spans="2:166" ht="15" customHeight="1" x14ac:dyDescent="0.25">
      <c r="B632" s="88"/>
      <c r="C632" s="88"/>
      <c r="D632" s="115"/>
      <c r="E632" s="115"/>
      <c r="F632" s="115"/>
      <c r="G632" s="115"/>
      <c r="H632" s="115"/>
      <c r="I632" s="523"/>
      <c r="J632" s="523"/>
      <c r="K632" s="115"/>
      <c r="L632" s="524"/>
      <c r="M632" s="524"/>
      <c r="N632" s="524"/>
      <c r="O632" s="524"/>
      <c r="P632" s="524"/>
      <c r="Q632" s="524"/>
      <c r="R632" s="524"/>
      <c r="S632" s="525"/>
      <c r="T632" s="526"/>
      <c r="U632" s="115"/>
      <c r="V632" s="526"/>
      <c r="W632" s="115"/>
      <c r="X632" s="115"/>
      <c r="Y632" s="115"/>
      <c r="Z632" s="527"/>
      <c r="AA632" s="527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88"/>
      <c r="CU632" s="88"/>
      <c r="CV632" s="88"/>
      <c r="CW632" s="15"/>
      <c r="CX632" s="15"/>
      <c r="CY632" s="88"/>
      <c r="CZ632" s="88"/>
      <c r="DA632" s="88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  <c r="DV632" s="15"/>
      <c r="DW632" s="15"/>
      <c r="DX632" s="15"/>
      <c r="DY632" s="15"/>
      <c r="DZ632" s="15"/>
      <c r="EA632" s="15"/>
      <c r="EB632" s="15"/>
      <c r="EC632" s="15"/>
      <c r="ED632" s="15"/>
      <c r="EE632" s="15"/>
      <c r="EF632" s="15"/>
      <c r="EG632" s="15"/>
      <c r="EH632" s="15"/>
      <c r="EI632" s="15"/>
      <c r="EJ632" s="15"/>
      <c r="EK632" s="15"/>
      <c r="EL632" s="15"/>
      <c r="EM632" s="15"/>
      <c r="EN632" s="15"/>
      <c r="EO632" s="15"/>
      <c r="EP632" s="88"/>
      <c r="EQ632" s="88"/>
      <c r="ER632" s="88"/>
      <c r="ES632" s="88"/>
      <c r="ET632" s="88"/>
      <c r="EU632" s="88"/>
      <c r="EV632" s="88"/>
      <c r="EW632" s="88"/>
      <c r="EX632" s="88"/>
      <c r="EY632" s="88"/>
      <c r="EZ632" s="88"/>
      <c r="FA632" s="88"/>
      <c r="FB632" s="15"/>
      <c r="FC632" s="15"/>
      <c r="FD632" s="15"/>
      <c r="FE632" s="15"/>
      <c r="FF632" s="15"/>
      <c r="FG632" s="15"/>
      <c r="FH632" s="15"/>
      <c r="FI632" s="15"/>
      <c r="FJ632" s="15"/>
    </row>
    <row r="633" spans="2:166" ht="15" customHeight="1" x14ac:dyDescent="0.25">
      <c r="B633" s="88"/>
      <c r="C633" s="88"/>
      <c r="D633" s="115"/>
      <c r="E633" s="115"/>
      <c r="F633" s="115"/>
      <c r="G633" s="115"/>
      <c r="H633" s="115"/>
      <c r="I633" s="523"/>
      <c r="J633" s="523"/>
      <c r="K633" s="115"/>
      <c r="L633" s="524"/>
      <c r="M633" s="524"/>
      <c r="N633" s="524"/>
      <c r="O633" s="524"/>
      <c r="P633" s="524"/>
      <c r="Q633" s="524"/>
      <c r="R633" s="524"/>
      <c r="S633" s="525"/>
      <c r="T633" s="526"/>
      <c r="U633" s="115"/>
      <c r="V633" s="526"/>
      <c r="W633" s="115"/>
      <c r="X633" s="115"/>
      <c r="Y633" s="115"/>
      <c r="Z633" s="527"/>
      <c r="AA633" s="527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88"/>
      <c r="CU633" s="88"/>
      <c r="CV633" s="88"/>
      <c r="CW633" s="15"/>
      <c r="CX633" s="15"/>
      <c r="CY633" s="88"/>
      <c r="CZ633" s="88"/>
      <c r="DA633" s="88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88"/>
      <c r="EQ633" s="88"/>
      <c r="ER633" s="88"/>
      <c r="ES633" s="88"/>
      <c r="ET633" s="88"/>
      <c r="EU633" s="88"/>
      <c r="EV633" s="88"/>
      <c r="EW633" s="88"/>
      <c r="EX633" s="88"/>
      <c r="EY633" s="88"/>
      <c r="EZ633" s="88"/>
      <c r="FA633" s="88"/>
      <c r="FB633" s="15"/>
      <c r="FC633" s="15"/>
      <c r="FD633" s="15"/>
      <c r="FE633" s="15"/>
      <c r="FF633" s="15"/>
      <c r="FG633" s="15"/>
      <c r="FH633" s="15"/>
      <c r="FI633" s="15"/>
      <c r="FJ633" s="15"/>
    </row>
    <row r="634" spans="2:166" ht="15" customHeight="1" x14ac:dyDescent="0.25">
      <c r="B634" s="88"/>
      <c r="C634" s="88"/>
      <c r="D634" s="115"/>
      <c r="E634" s="115"/>
      <c r="F634" s="115"/>
      <c r="G634" s="115"/>
      <c r="H634" s="115"/>
      <c r="I634" s="523"/>
      <c r="J634" s="523"/>
      <c r="K634" s="115"/>
      <c r="L634" s="524"/>
      <c r="M634" s="524"/>
      <c r="N634" s="524"/>
      <c r="O634" s="524"/>
      <c r="P634" s="524"/>
      <c r="Q634" s="524"/>
      <c r="R634" s="524"/>
      <c r="S634" s="525"/>
      <c r="T634" s="526"/>
      <c r="U634" s="115"/>
      <c r="V634" s="526"/>
      <c r="W634" s="115"/>
      <c r="X634" s="115"/>
      <c r="Y634" s="115"/>
      <c r="Z634" s="527"/>
      <c r="AA634" s="527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88"/>
      <c r="CU634" s="88"/>
      <c r="CV634" s="88"/>
      <c r="CW634" s="15"/>
      <c r="CX634" s="15"/>
      <c r="CY634" s="88"/>
      <c r="CZ634" s="88"/>
      <c r="DA634" s="88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88"/>
      <c r="EQ634" s="88"/>
      <c r="ER634" s="88"/>
      <c r="ES634" s="88"/>
      <c r="ET634" s="88"/>
      <c r="EU634" s="88"/>
      <c r="EV634" s="88"/>
      <c r="EW634" s="88"/>
      <c r="EX634" s="88"/>
      <c r="EY634" s="88"/>
      <c r="EZ634" s="88"/>
      <c r="FA634" s="88"/>
      <c r="FB634" s="15"/>
      <c r="FC634" s="15"/>
      <c r="FD634" s="15"/>
      <c r="FE634" s="15"/>
      <c r="FF634" s="15"/>
      <c r="FG634" s="15"/>
      <c r="FH634" s="15"/>
      <c r="FI634" s="15"/>
      <c r="FJ634" s="15"/>
    </row>
    <row r="635" spans="2:166" ht="15" customHeight="1" x14ac:dyDescent="0.25">
      <c r="B635" s="88"/>
      <c r="C635" s="88"/>
      <c r="D635" s="115"/>
      <c r="E635" s="115"/>
      <c r="F635" s="115"/>
      <c r="G635" s="115"/>
      <c r="H635" s="115"/>
      <c r="I635" s="523"/>
      <c r="J635" s="523"/>
      <c r="K635" s="115"/>
      <c r="L635" s="524"/>
      <c r="M635" s="524"/>
      <c r="N635" s="524"/>
      <c r="O635" s="524"/>
      <c r="P635" s="524"/>
      <c r="Q635" s="524"/>
      <c r="R635" s="524"/>
      <c r="S635" s="525"/>
      <c r="T635" s="526"/>
      <c r="U635" s="115"/>
      <c r="V635" s="526"/>
      <c r="W635" s="115"/>
      <c r="X635" s="115"/>
      <c r="Y635" s="115"/>
      <c r="Z635" s="527"/>
      <c r="AA635" s="527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88"/>
      <c r="CU635" s="88"/>
      <c r="CV635" s="88"/>
      <c r="CW635" s="15"/>
      <c r="CX635" s="15"/>
      <c r="CY635" s="88"/>
      <c r="CZ635" s="88"/>
      <c r="DA635" s="88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88"/>
      <c r="EQ635" s="88"/>
      <c r="ER635" s="88"/>
      <c r="ES635" s="88"/>
      <c r="ET635" s="88"/>
      <c r="EU635" s="88"/>
      <c r="EV635" s="88"/>
      <c r="EW635" s="88"/>
      <c r="EX635" s="88"/>
      <c r="EY635" s="88"/>
      <c r="EZ635" s="88"/>
      <c r="FA635" s="88"/>
      <c r="FB635" s="15"/>
      <c r="FC635" s="15"/>
      <c r="FD635" s="15"/>
      <c r="FE635" s="15"/>
      <c r="FF635" s="15"/>
      <c r="FG635" s="15"/>
      <c r="FH635" s="15"/>
      <c r="FI635" s="15"/>
      <c r="FJ635" s="15"/>
    </row>
    <row r="636" spans="2:166" ht="15" customHeight="1" x14ac:dyDescent="0.25">
      <c r="B636" s="88"/>
      <c r="C636" s="88"/>
      <c r="D636" s="115"/>
      <c r="E636" s="115"/>
      <c r="F636" s="115"/>
      <c r="G636" s="115"/>
      <c r="H636" s="115"/>
      <c r="I636" s="523"/>
      <c r="J636" s="523"/>
      <c r="K636" s="115"/>
      <c r="L636" s="524"/>
      <c r="M636" s="524"/>
      <c r="N636" s="524"/>
      <c r="O636" s="524"/>
      <c r="P636" s="524"/>
      <c r="Q636" s="524"/>
      <c r="R636" s="524"/>
      <c r="S636" s="525"/>
      <c r="T636" s="526"/>
      <c r="U636" s="115"/>
      <c r="V636" s="526"/>
      <c r="W636" s="115"/>
      <c r="X636" s="115"/>
      <c r="Y636" s="115"/>
      <c r="Z636" s="527"/>
      <c r="AA636" s="527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88"/>
      <c r="CU636" s="88"/>
      <c r="CV636" s="88"/>
      <c r="CW636" s="15"/>
      <c r="CX636" s="15"/>
      <c r="CY636" s="88"/>
      <c r="CZ636" s="88"/>
      <c r="DA636" s="88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88"/>
      <c r="EQ636" s="88"/>
      <c r="ER636" s="88"/>
      <c r="ES636" s="88"/>
      <c r="ET636" s="88"/>
      <c r="EU636" s="88"/>
      <c r="EV636" s="88"/>
      <c r="EW636" s="88"/>
      <c r="EX636" s="88"/>
      <c r="EY636" s="88"/>
      <c r="EZ636" s="88"/>
      <c r="FA636" s="88"/>
      <c r="FB636" s="15"/>
      <c r="FC636" s="15"/>
      <c r="FD636" s="15"/>
      <c r="FE636" s="15"/>
      <c r="FF636" s="15"/>
      <c r="FG636" s="15"/>
      <c r="FH636" s="15"/>
      <c r="FI636" s="15"/>
      <c r="FJ636" s="15"/>
    </row>
    <row r="637" spans="2:166" ht="15" customHeight="1" x14ac:dyDescent="0.25">
      <c r="B637" s="88"/>
      <c r="C637" s="88"/>
      <c r="D637" s="115"/>
      <c r="E637" s="115"/>
      <c r="F637" s="115"/>
      <c r="G637" s="115"/>
      <c r="H637" s="115"/>
      <c r="I637" s="523"/>
      <c r="J637" s="523"/>
      <c r="K637" s="115"/>
      <c r="L637" s="524"/>
      <c r="M637" s="524"/>
      <c r="N637" s="524"/>
      <c r="O637" s="524"/>
      <c r="P637" s="524"/>
      <c r="Q637" s="524"/>
      <c r="R637" s="524"/>
      <c r="S637" s="525"/>
      <c r="T637" s="526"/>
      <c r="U637" s="115"/>
      <c r="V637" s="526"/>
      <c r="W637" s="115"/>
      <c r="X637" s="115"/>
      <c r="Y637" s="115"/>
      <c r="Z637" s="527"/>
      <c r="AA637" s="527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88"/>
      <c r="CU637" s="88"/>
      <c r="CV637" s="88"/>
      <c r="CW637" s="15"/>
      <c r="CX637" s="15"/>
      <c r="CY637" s="88"/>
      <c r="CZ637" s="88"/>
      <c r="DA637" s="88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  <c r="DV637" s="15"/>
      <c r="DW637" s="15"/>
      <c r="DX637" s="15"/>
      <c r="DY637" s="15"/>
      <c r="DZ637" s="15"/>
      <c r="EA637" s="15"/>
      <c r="EB637" s="15"/>
      <c r="EC637" s="15"/>
      <c r="ED637" s="15"/>
      <c r="EE637" s="15"/>
      <c r="EF637" s="15"/>
      <c r="EG637" s="15"/>
      <c r="EH637" s="15"/>
      <c r="EI637" s="15"/>
      <c r="EJ637" s="15"/>
      <c r="EK637" s="15"/>
      <c r="EL637" s="15"/>
      <c r="EM637" s="15"/>
      <c r="EN637" s="15"/>
      <c r="EO637" s="15"/>
      <c r="EP637" s="88"/>
      <c r="EQ637" s="88"/>
      <c r="ER637" s="88"/>
      <c r="ES637" s="88"/>
      <c r="ET637" s="88"/>
      <c r="EU637" s="88"/>
      <c r="EV637" s="88"/>
      <c r="EW637" s="88"/>
      <c r="EX637" s="88"/>
      <c r="EY637" s="88"/>
      <c r="EZ637" s="88"/>
      <c r="FA637" s="88"/>
      <c r="FB637" s="15"/>
      <c r="FC637" s="15"/>
      <c r="FD637" s="15"/>
      <c r="FE637" s="15"/>
      <c r="FF637" s="15"/>
      <c r="FG637" s="15"/>
      <c r="FH637" s="15"/>
      <c r="FI637" s="15"/>
      <c r="FJ637" s="15"/>
    </row>
    <row r="638" spans="2:166" ht="15" customHeight="1" x14ac:dyDescent="0.25">
      <c r="B638" s="88"/>
      <c r="C638" s="88"/>
      <c r="D638" s="115"/>
      <c r="E638" s="115"/>
      <c r="F638" s="115"/>
      <c r="G638" s="115"/>
      <c r="H638" s="115"/>
      <c r="I638" s="523"/>
      <c r="J638" s="523"/>
      <c r="K638" s="115"/>
      <c r="L638" s="524"/>
      <c r="M638" s="524"/>
      <c r="N638" s="524"/>
      <c r="O638" s="524"/>
      <c r="P638" s="524"/>
      <c r="Q638" s="524"/>
      <c r="R638" s="524"/>
      <c r="S638" s="525"/>
      <c r="T638" s="526"/>
      <c r="U638" s="115"/>
      <c r="V638" s="526"/>
      <c r="W638" s="115"/>
      <c r="X638" s="115"/>
      <c r="Y638" s="115"/>
      <c r="Z638" s="527"/>
      <c r="AA638" s="527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88"/>
      <c r="CU638" s="88"/>
      <c r="CV638" s="88"/>
      <c r="CW638" s="15"/>
      <c r="CX638" s="15"/>
      <c r="CY638" s="88"/>
      <c r="CZ638" s="88"/>
      <c r="DA638" s="88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  <c r="DV638" s="15"/>
      <c r="DW638" s="15"/>
      <c r="DX638" s="15"/>
      <c r="DY638" s="15"/>
      <c r="DZ638" s="15"/>
      <c r="EA638" s="15"/>
      <c r="EB638" s="15"/>
      <c r="EC638" s="15"/>
      <c r="ED638" s="15"/>
      <c r="EE638" s="15"/>
      <c r="EF638" s="15"/>
      <c r="EG638" s="15"/>
      <c r="EH638" s="15"/>
      <c r="EI638" s="15"/>
      <c r="EJ638" s="15"/>
      <c r="EK638" s="15"/>
      <c r="EL638" s="15"/>
      <c r="EM638" s="15"/>
      <c r="EN638" s="15"/>
      <c r="EO638" s="15"/>
      <c r="EP638" s="88"/>
      <c r="EQ638" s="88"/>
      <c r="ER638" s="88"/>
      <c r="ES638" s="88"/>
      <c r="ET638" s="88"/>
      <c r="EU638" s="88"/>
      <c r="EV638" s="88"/>
      <c r="EW638" s="88"/>
      <c r="EX638" s="88"/>
      <c r="EY638" s="88"/>
      <c r="EZ638" s="88"/>
      <c r="FA638" s="88"/>
      <c r="FB638" s="15"/>
      <c r="FC638" s="15"/>
      <c r="FD638" s="15"/>
      <c r="FE638" s="15"/>
      <c r="FF638" s="15"/>
      <c r="FG638" s="15"/>
      <c r="FH638" s="15"/>
      <c r="FI638" s="15"/>
      <c r="FJ638" s="15"/>
    </row>
    <row r="639" spans="2:166" ht="15" customHeight="1" x14ac:dyDescent="0.25">
      <c r="B639" s="88"/>
      <c r="C639" s="88"/>
      <c r="D639" s="115"/>
      <c r="E639" s="115"/>
      <c r="F639" s="115"/>
      <c r="G639" s="115"/>
      <c r="H639" s="115"/>
      <c r="I639" s="523"/>
      <c r="J639" s="523"/>
      <c r="K639" s="115"/>
      <c r="L639" s="524"/>
      <c r="M639" s="524"/>
      <c r="N639" s="524"/>
      <c r="O639" s="524"/>
      <c r="P639" s="524"/>
      <c r="Q639" s="524"/>
      <c r="R639" s="524"/>
      <c r="S639" s="525"/>
      <c r="T639" s="526"/>
      <c r="U639" s="115"/>
      <c r="V639" s="526"/>
      <c r="W639" s="115"/>
      <c r="X639" s="115"/>
      <c r="Y639" s="115"/>
      <c r="Z639" s="527"/>
      <c r="AA639" s="527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88"/>
      <c r="CU639" s="88"/>
      <c r="CV639" s="88"/>
      <c r="CW639" s="15"/>
      <c r="CX639" s="15"/>
      <c r="CY639" s="88"/>
      <c r="CZ639" s="88"/>
      <c r="DA639" s="88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15"/>
      <c r="DP639" s="15"/>
      <c r="DQ639" s="15"/>
      <c r="DR639" s="15"/>
      <c r="DS639" s="15"/>
      <c r="DT639" s="15"/>
      <c r="DU639" s="15"/>
      <c r="DV639" s="15"/>
      <c r="DW639" s="15"/>
      <c r="DX639" s="15"/>
      <c r="DY639" s="15"/>
      <c r="DZ639" s="15"/>
      <c r="EA639" s="15"/>
      <c r="EB639" s="15"/>
      <c r="EC639" s="15"/>
      <c r="ED639" s="15"/>
      <c r="EE639" s="15"/>
      <c r="EF639" s="15"/>
      <c r="EG639" s="15"/>
      <c r="EH639" s="15"/>
      <c r="EI639" s="15"/>
      <c r="EJ639" s="15"/>
      <c r="EK639" s="15"/>
      <c r="EL639" s="15"/>
      <c r="EM639" s="15"/>
      <c r="EN639" s="15"/>
      <c r="EO639" s="15"/>
      <c r="EP639" s="88"/>
      <c r="EQ639" s="88"/>
      <c r="ER639" s="88"/>
      <c r="ES639" s="88"/>
      <c r="ET639" s="88"/>
      <c r="EU639" s="88"/>
      <c r="EV639" s="88"/>
      <c r="EW639" s="88"/>
      <c r="EX639" s="88"/>
      <c r="EY639" s="88"/>
      <c r="EZ639" s="88"/>
      <c r="FA639" s="88"/>
      <c r="FB639" s="15"/>
      <c r="FC639" s="15"/>
      <c r="FD639" s="15"/>
      <c r="FE639" s="15"/>
      <c r="FF639" s="15"/>
      <c r="FG639" s="15"/>
      <c r="FH639" s="15"/>
      <c r="FI639" s="15"/>
      <c r="FJ639" s="15"/>
    </row>
    <row r="640" spans="2:166" ht="15" customHeight="1" x14ac:dyDescent="0.25">
      <c r="B640" s="88"/>
      <c r="C640" s="88"/>
      <c r="D640" s="115"/>
      <c r="E640" s="115"/>
      <c r="F640" s="115"/>
      <c r="G640" s="115"/>
      <c r="H640" s="115"/>
      <c r="I640" s="523"/>
      <c r="J640" s="523"/>
      <c r="K640" s="115"/>
      <c r="L640" s="524"/>
      <c r="M640" s="524"/>
      <c r="N640" s="524"/>
      <c r="O640" s="524"/>
      <c r="P640" s="524"/>
      <c r="Q640" s="524"/>
      <c r="R640" s="524"/>
      <c r="S640" s="525"/>
      <c r="T640" s="526"/>
      <c r="U640" s="115"/>
      <c r="V640" s="526"/>
      <c r="W640" s="115"/>
      <c r="X640" s="115"/>
      <c r="Y640" s="115"/>
      <c r="Z640" s="527"/>
      <c r="AA640" s="527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88"/>
      <c r="CU640" s="88"/>
      <c r="CV640" s="88"/>
      <c r="CW640" s="15"/>
      <c r="CX640" s="15"/>
      <c r="CY640" s="88"/>
      <c r="CZ640" s="88"/>
      <c r="DA640" s="88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88"/>
      <c r="EQ640" s="88"/>
      <c r="ER640" s="88"/>
      <c r="ES640" s="88"/>
      <c r="ET640" s="88"/>
      <c r="EU640" s="88"/>
      <c r="EV640" s="88"/>
      <c r="EW640" s="88"/>
      <c r="EX640" s="88"/>
      <c r="EY640" s="88"/>
      <c r="EZ640" s="88"/>
      <c r="FA640" s="88"/>
      <c r="FB640" s="15"/>
      <c r="FC640" s="15"/>
      <c r="FD640" s="15"/>
      <c r="FE640" s="15"/>
      <c r="FF640" s="15"/>
      <c r="FG640" s="15"/>
      <c r="FH640" s="15"/>
      <c r="FI640" s="15"/>
      <c r="FJ640" s="15"/>
    </row>
    <row r="641" spans="2:166" ht="15" customHeight="1" x14ac:dyDescent="0.25">
      <c r="B641" s="88"/>
      <c r="C641" s="88"/>
      <c r="D641" s="115"/>
      <c r="E641" s="115"/>
      <c r="F641" s="115"/>
      <c r="G641" s="115"/>
      <c r="H641" s="115"/>
      <c r="I641" s="523"/>
      <c r="J641" s="523"/>
      <c r="K641" s="115"/>
      <c r="L641" s="524"/>
      <c r="M641" s="524"/>
      <c r="N641" s="524"/>
      <c r="O641" s="524"/>
      <c r="P641" s="524"/>
      <c r="Q641" s="524"/>
      <c r="R641" s="524"/>
      <c r="S641" s="525"/>
      <c r="T641" s="526"/>
      <c r="U641" s="115"/>
      <c r="V641" s="526"/>
      <c r="W641" s="115"/>
      <c r="X641" s="115"/>
      <c r="Y641" s="115"/>
      <c r="Z641" s="527"/>
      <c r="AA641" s="527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88"/>
      <c r="CU641" s="88"/>
      <c r="CV641" s="88"/>
      <c r="CW641" s="15"/>
      <c r="CX641" s="15"/>
      <c r="CY641" s="88"/>
      <c r="CZ641" s="88"/>
      <c r="DA641" s="88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5"/>
      <c r="DY641" s="15"/>
      <c r="DZ641" s="15"/>
      <c r="EA641" s="15"/>
      <c r="EB641" s="15"/>
      <c r="EC641" s="15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5"/>
      <c r="EO641" s="15"/>
      <c r="EP641" s="88"/>
      <c r="EQ641" s="88"/>
      <c r="ER641" s="88"/>
      <c r="ES641" s="88"/>
      <c r="ET641" s="88"/>
      <c r="EU641" s="88"/>
      <c r="EV641" s="88"/>
      <c r="EW641" s="88"/>
      <c r="EX641" s="88"/>
      <c r="EY641" s="88"/>
      <c r="EZ641" s="88"/>
      <c r="FA641" s="88"/>
      <c r="FB641" s="15"/>
      <c r="FC641" s="15"/>
      <c r="FD641" s="15"/>
      <c r="FE641" s="15"/>
      <c r="FF641" s="15"/>
      <c r="FG641" s="15"/>
      <c r="FH641" s="15"/>
      <c r="FI641" s="15"/>
      <c r="FJ641" s="15"/>
    </row>
    <row r="642" spans="2:166" ht="15" customHeight="1" x14ac:dyDescent="0.25">
      <c r="B642" s="88"/>
      <c r="C642" s="88"/>
      <c r="D642" s="115"/>
      <c r="E642" s="115"/>
      <c r="F642" s="115"/>
      <c r="G642" s="115"/>
      <c r="H642" s="115"/>
      <c r="I642" s="523"/>
      <c r="J642" s="523"/>
      <c r="K642" s="115"/>
      <c r="L642" s="524"/>
      <c r="M642" s="524"/>
      <c r="N642" s="524"/>
      <c r="O642" s="524"/>
      <c r="P642" s="524"/>
      <c r="Q642" s="524"/>
      <c r="R642" s="524"/>
      <c r="S642" s="525"/>
      <c r="T642" s="526"/>
      <c r="U642" s="115"/>
      <c r="V642" s="526"/>
      <c r="W642" s="115"/>
      <c r="X642" s="115"/>
      <c r="Y642" s="115"/>
      <c r="Z642" s="527"/>
      <c r="AA642" s="527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88"/>
      <c r="CU642" s="88"/>
      <c r="CV642" s="88"/>
      <c r="CW642" s="15"/>
      <c r="CX642" s="15"/>
      <c r="CY642" s="88"/>
      <c r="CZ642" s="88"/>
      <c r="DA642" s="88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88"/>
      <c r="EQ642" s="88"/>
      <c r="ER642" s="88"/>
      <c r="ES642" s="88"/>
      <c r="ET642" s="88"/>
      <c r="EU642" s="88"/>
      <c r="EV642" s="88"/>
      <c r="EW642" s="88"/>
      <c r="EX642" s="88"/>
      <c r="EY642" s="88"/>
      <c r="EZ642" s="88"/>
      <c r="FA642" s="88"/>
      <c r="FB642" s="15"/>
      <c r="FC642" s="15"/>
      <c r="FD642" s="15"/>
      <c r="FE642" s="15"/>
      <c r="FF642" s="15"/>
      <c r="FG642" s="15"/>
      <c r="FH642" s="15"/>
      <c r="FI642" s="15"/>
      <c r="FJ642" s="15"/>
    </row>
    <row r="643" spans="2:166" ht="15" customHeight="1" x14ac:dyDescent="0.25">
      <c r="B643" s="88"/>
      <c r="C643" s="88"/>
      <c r="D643" s="115"/>
      <c r="E643" s="115"/>
      <c r="F643" s="115"/>
      <c r="G643" s="115"/>
      <c r="H643" s="115"/>
      <c r="I643" s="523"/>
      <c r="J643" s="523"/>
      <c r="K643" s="115"/>
      <c r="L643" s="524"/>
      <c r="M643" s="524"/>
      <c r="N643" s="524"/>
      <c r="O643" s="524"/>
      <c r="P643" s="524"/>
      <c r="Q643" s="524"/>
      <c r="R643" s="524"/>
      <c r="S643" s="525"/>
      <c r="T643" s="526"/>
      <c r="U643" s="115"/>
      <c r="V643" s="526"/>
      <c r="W643" s="115"/>
      <c r="X643" s="115"/>
      <c r="Y643" s="115"/>
      <c r="Z643" s="527"/>
      <c r="AA643" s="527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88"/>
      <c r="CU643" s="88"/>
      <c r="CV643" s="88"/>
      <c r="CW643" s="15"/>
      <c r="CX643" s="15"/>
      <c r="CY643" s="88"/>
      <c r="CZ643" s="88"/>
      <c r="DA643" s="88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5"/>
      <c r="DY643" s="15"/>
      <c r="DZ643" s="15"/>
      <c r="EA643" s="15"/>
      <c r="EB643" s="15"/>
      <c r="EC643" s="15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5"/>
      <c r="EO643" s="15"/>
      <c r="EP643" s="88"/>
      <c r="EQ643" s="88"/>
      <c r="ER643" s="88"/>
      <c r="ES643" s="88"/>
      <c r="ET643" s="88"/>
      <c r="EU643" s="88"/>
      <c r="EV643" s="88"/>
      <c r="EW643" s="88"/>
      <c r="EX643" s="88"/>
      <c r="EY643" s="88"/>
      <c r="EZ643" s="88"/>
      <c r="FA643" s="88"/>
      <c r="FB643" s="15"/>
      <c r="FC643" s="15"/>
      <c r="FD643" s="15"/>
      <c r="FE643" s="15"/>
      <c r="FF643" s="15"/>
      <c r="FG643" s="15"/>
      <c r="FH643" s="15"/>
      <c r="FI643" s="15"/>
      <c r="FJ643" s="15"/>
    </row>
    <row r="644" spans="2:166" ht="15" customHeight="1" x14ac:dyDescent="0.25">
      <c r="B644" s="88"/>
      <c r="C644" s="88"/>
      <c r="D644" s="115"/>
      <c r="E644" s="115"/>
      <c r="F644" s="115"/>
      <c r="G644" s="115"/>
      <c r="H644" s="115"/>
      <c r="I644" s="523"/>
      <c r="J644" s="523"/>
      <c r="K644" s="115"/>
      <c r="L644" s="524"/>
      <c r="M644" s="524"/>
      <c r="N644" s="524"/>
      <c r="O644" s="524"/>
      <c r="P644" s="524"/>
      <c r="Q644" s="524"/>
      <c r="R644" s="524"/>
      <c r="S644" s="525"/>
      <c r="T644" s="526"/>
      <c r="U644" s="115"/>
      <c r="V644" s="526"/>
      <c r="W644" s="115"/>
      <c r="X644" s="115"/>
      <c r="Y644" s="115"/>
      <c r="Z644" s="527"/>
      <c r="AA644" s="527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88"/>
      <c r="CU644" s="88"/>
      <c r="CV644" s="88"/>
      <c r="CW644" s="15"/>
      <c r="CX644" s="15"/>
      <c r="CY644" s="88"/>
      <c r="CZ644" s="88"/>
      <c r="DA644" s="88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15"/>
      <c r="DP644" s="15"/>
      <c r="DQ644" s="15"/>
      <c r="DR644" s="15"/>
      <c r="DS644" s="15"/>
      <c r="DT644" s="15"/>
      <c r="DU644" s="15"/>
      <c r="DV644" s="15"/>
      <c r="DW644" s="15"/>
      <c r="DX644" s="15"/>
      <c r="DY644" s="15"/>
      <c r="DZ644" s="15"/>
      <c r="EA644" s="15"/>
      <c r="EB644" s="15"/>
      <c r="EC644" s="15"/>
      <c r="ED644" s="15"/>
      <c r="EE644" s="15"/>
      <c r="EF644" s="15"/>
      <c r="EG644" s="15"/>
      <c r="EH644" s="15"/>
      <c r="EI644" s="15"/>
      <c r="EJ644" s="15"/>
      <c r="EK644" s="15"/>
      <c r="EL644" s="15"/>
      <c r="EM644" s="15"/>
      <c r="EN644" s="15"/>
      <c r="EO644" s="15"/>
      <c r="EP644" s="88"/>
      <c r="EQ644" s="88"/>
      <c r="ER644" s="88"/>
      <c r="ES644" s="88"/>
      <c r="ET644" s="88"/>
      <c r="EU644" s="88"/>
      <c r="EV644" s="88"/>
      <c r="EW644" s="88"/>
      <c r="EX644" s="88"/>
      <c r="EY644" s="88"/>
      <c r="EZ644" s="88"/>
      <c r="FA644" s="88"/>
      <c r="FB644" s="15"/>
      <c r="FC644" s="15"/>
      <c r="FD644" s="15"/>
      <c r="FE644" s="15"/>
      <c r="FF644" s="15"/>
      <c r="FG644" s="15"/>
      <c r="FH644" s="15"/>
      <c r="FI644" s="15"/>
      <c r="FJ644" s="15"/>
    </row>
    <row r="645" spans="2:166" ht="15" customHeight="1" x14ac:dyDescent="0.25">
      <c r="B645" s="88"/>
      <c r="C645" s="88"/>
      <c r="D645" s="115"/>
      <c r="E645" s="115"/>
      <c r="F645" s="115"/>
      <c r="G645" s="115"/>
      <c r="H645" s="115"/>
      <c r="I645" s="523"/>
      <c r="J645" s="523"/>
      <c r="K645" s="115"/>
      <c r="L645" s="524"/>
      <c r="M645" s="524"/>
      <c r="N645" s="524"/>
      <c r="O645" s="524"/>
      <c r="P645" s="524"/>
      <c r="Q645" s="524"/>
      <c r="R645" s="524"/>
      <c r="S645" s="525"/>
      <c r="T645" s="526"/>
      <c r="U645" s="115"/>
      <c r="V645" s="526"/>
      <c r="W645" s="115"/>
      <c r="X645" s="115"/>
      <c r="Y645" s="115"/>
      <c r="Z645" s="527"/>
      <c r="AA645" s="527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88"/>
      <c r="CU645" s="88"/>
      <c r="CV645" s="88"/>
      <c r="CW645" s="15"/>
      <c r="CX645" s="15"/>
      <c r="CY645" s="88"/>
      <c r="CZ645" s="88"/>
      <c r="DA645" s="88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88"/>
      <c r="EQ645" s="88"/>
      <c r="ER645" s="88"/>
      <c r="ES645" s="88"/>
      <c r="ET645" s="88"/>
      <c r="EU645" s="88"/>
      <c r="EV645" s="88"/>
      <c r="EW645" s="88"/>
      <c r="EX645" s="88"/>
      <c r="EY645" s="88"/>
      <c r="EZ645" s="88"/>
      <c r="FA645" s="88"/>
      <c r="FB645" s="15"/>
      <c r="FC645" s="15"/>
      <c r="FD645" s="15"/>
      <c r="FE645" s="15"/>
      <c r="FF645" s="15"/>
      <c r="FG645" s="15"/>
      <c r="FH645" s="15"/>
      <c r="FI645" s="15"/>
      <c r="FJ645" s="15"/>
    </row>
    <row r="646" spans="2:166" ht="15" customHeight="1" x14ac:dyDescent="0.25">
      <c r="B646" s="88"/>
      <c r="C646" s="88"/>
      <c r="D646" s="115"/>
      <c r="E646" s="115"/>
      <c r="F646" s="115"/>
      <c r="G646" s="115"/>
      <c r="H646" s="115"/>
      <c r="I646" s="523"/>
      <c r="J646" s="523"/>
      <c r="K646" s="115"/>
      <c r="L646" s="524"/>
      <c r="M646" s="524"/>
      <c r="N646" s="524"/>
      <c r="O646" s="524"/>
      <c r="P646" s="524"/>
      <c r="Q646" s="524"/>
      <c r="R646" s="524"/>
      <c r="S646" s="525"/>
      <c r="T646" s="526"/>
      <c r="U646" s="115"/>
      <c r="V646" s="526"/>
      <c r="W646" s="115"/>
      <c r="X646" s="115"/>
      <c r="Y646" s="115"/>
      <c r="Z646" s="527"/>
      <c r="AA646" s="527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88"/>
      <c r="CU646" s="88"/>
      <c r="CV646" s="88"/>
      <c r="CW646" s="15"/>
      <c r="CX646" s="15"/>
      <c r="CY646" s="88"/>
      <c r="CZ646" s="88"/>
      <c r="DA646" s="88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  <c r="DV646" s="15"/>
      <c r="DW646" s="15"/>
      <c r="DX646" s="15"/>
      <c r="DY646" s="15"/>
      <c r="DZ646" s="15"/>
      <c r="EA646" s="15"/>
      <c r="EB646" s="15"/>
      <c r="EC646" s="15"/>
      <c r="ED646" s="15"/>
      <c r="EE646" s="15"/>
      <c r="EF646" s="15"/>
      <c r="EG646" s="15"/>
      <c r="EH646" s="15"/>
      <c r="EI646" s="15"/>
      <c r="EJ646" s="15"/>
      <c r="EK646" s="15"/>
      <c r="EL646" s="15"/>
      <c r="EM646" s="15"/>
      <c r="EN646" s="15"/>
      <c r="EO646" s="15"/>
      <c r="EP646" s="88"/>
      <c r="EQ646" s="88"/>
      <c r="ER646" s="88"/>
      <c r="ES646" s="88"/>
      <c r="ET646" s="88"/>
      <c r="EU646" s="88"/>
      <c r="EV646" s="88"/>
      <c r="EW646" s="88"/>
      <c r="EX646" s="88"/>
      <c r="EY646" s="88"/>
      <c r="EZ646" s="88"/>
      <c r="FA646" s="88"/>
      <c r="FB646" s="15"/>
      <c r="FC646" s="15"/>
      <c r="FD646" s="15"/>
      <c r="FE646" s="15"/>
      <c r="FF646" s="15"/>
      <c r="FG646" s="15"/>
      <c r="FH646" s="15"/>
      <c r="FI646" s="15"/>
      <c r="FJ646" s="15"/>
    </row>
    <row r="647" spans="2:166" ht="15" customHeight="1" x14ac:dyDescent="0.25">
      <c r="B647" s="88"/>
      <c r="C647" s="88"/>
      <c r="D647" s="115"/>
      <c r="E647" s="115"/>
      <c r="F647" s="115"/>
      <c r="G647" s="115"/>
      <c r="H647" s="115"/>
      <c r="I647" s="523"/>
      <c r="J647" s="523"/>
      <c r="K647" s="115"/>
      <c r="L647" s="524"/>
      <c r="M647" s="524"/>
      <c r="N647" s="524"/>
      <c r="O647" s="524"/>
      <c r="P647" s="524"/>
      <c r="Q647" s="524"/>
      <c r="R647" s="524"/>
      <c r="S647" s="525"/>
      <c r="T647" s="526"/>
      <c r="U647" s="115"/>
      <c r="V647" s="526"/>
      <c r="W647" s="115"/>
      <c r="X647" s="115"/>
      <c r="Y647" s="115"/>
      <c r="Z647" s="527"/>
      <c r="AA647" s="527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88"/>
      <c r="CU647" s="88"/>
      <c r="CV647" s="88"/>
      <c r="CW647" s="15"/>
      <c r="CX647" s="15"/>
      <c r="CY647" s="88"/>
      <c r="CZ647" s="88"/>
      <c r="DA647" s="88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  <c r="DV647" s="15"/>
      <c r="DW647" s="15"/>
      <c r="DX647" s="15"/>
      <c r="DY647" s="15"/>
      <c r="DZ647" s="15"/>
      <c r="EA647" s="15"/>
      <c r="EB647" s="15"/>
      <c r="EC647" s="15"/>
      <c r="ED647" s="15"/>
      <c r="EE647" s="15"/>
      <c r="EF647" s="15"/>
      <c r="EG647" s="15"/>
      <c r="EH647" s="15"/>
      <c r="EI647" s="15"/>
      <c r="EJ647" s="15"/>
      <c r="EK647" s="15"/>
      <c r="EL647" s="15"/>
      <c r="EM647" s="15"/>
      <c r="EN647" s="15"/>
      <c r="EO647" s="15"/>
      <c r="EP647" s="88"/>
      <c r="EQ647" s="88"/>
      <c r="ER647" s="88"/>
      <c r="ES647" s="88"/>
      <c r="ET647" s="88"/>
      <c r="EU647" s="88"/>
      <c r="EV647" s="88"/>
      <c r="EW647" s="88"/>
      <c r="EX647" s="88"/>
      <c r="EY647" s="88"/>
      <c r="EZ647" s="88"/>
      <c r="FA647" s="88"/>
      <c r="FB647" s="15"/>
      <c r="FC647" s="15"/>
      <c r="FD647" s="15"/>
      <c r="FE647" s="15"/>
      <c r="FF647" s="15"/>
      <c r="FG647" s="15"/>
      <c r="FH647" s="15"/>
      <c r="FI647" s="15"/>
      <c r="FJ647" s="15"/>
    </row>
    <row r="648" spans="2:166" ht="15" customHeight="1" x14ac:dyDescent="0.25">
      <c r="B648" s="88"/>
      <c r="C648" s="88"/>
      <c r="D648" s="115"/>
      <c r="E648" s="115"/>
      <c r="F648" s="115"/>
      <c r="G648" s="115"/>
      <c r="H648" s="115"/>
      <c r="I648" s="523"/>
      <c r="J648" s="523"/>
      <c r="K648" s="115"/>
      <c r="L648" s="524"/>
      <c r="M648" s="524"/>
      <c r="N648" s="524"/>
      <c r="O648" s="524"/>
      <c r="P648" s="524"/>
      <c r="Q648" s="524"/>
      <c r="R648" s="524"/>
      <c r="S648" s="525"/>
      <c r="T648" s="526"/>
      <c r="U648" s="115"/>
      <c r="V648" s="526"/>
      <c r="W648" s="115"/>
      <c r="X648" s="115"/>
      <c r="Y648" s="115"/>
      <c r="Z648" s="527"/>
      <c r="AA648" s="527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88"/>
      <c r="CU648" s="88"/>
      <c r="CV648" s="88"/>
      <c r="CW648" s="15"/>
      <c r="CX648" s="15"/>
      <c r="CY648" s="88"/>
      <c r="CZ648" s="88"/>
      <c r="DA648" s="88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15"/>
      <c r="DP648" s="15"/>
      <c r="DQ648" s="15"/>
      <c r="DR648" s="15"/>
      <c r="DS648" s="15"/>
      <c r="DT648" s="15"/>
      <c r="DU648" s="15"/>
      <c r="DV648" s="15"/>
      <c r="DW648" s="15"/>
      <c r="DX648" s="15"/>
      <c r="DY648" s="15"/>
      <c r="DZ648" s="15"/>
      <c r="EA648" s="15"/>
      <c r="EB648" s="15"/>
      <c r="EC648" s="15"/>
      <c r="ED648" s="15"/>
      <c r="EE648" s="15"/>
      <c r="EF648" s="15"/>
      <c r="EG648" s="15"/>
      <c r="EH648" s="15"/>
      <c r="EI648" s="15"/>
      <c r="EJ648" s="15"/>
      <c r="EK648" s="15"/>
      <c r="EL648" s="15"/>
      <c r="EM648" s="15"/>
      <c r="EN648" s="15"/>
      <c r="EO648" s="15"/>
      <c r="EP648" s="88"/>
      <c r="EQ648" s="88"/>
      <c r="ER648" s="88"/>
      <c r="ES648" s="88"/>
      <c r="ET648" s="88"/>
      <c r="EU648" s="88"/>
      <c r="EV648" s="88"/>
      <c r="EW648" s="88"/>
      <c r="EX648" s="88"/>
      <c r="EY648" s="88"/>
      <c r="EZ648" s="88"/>
      <c r="FA648" s="88"/>
      <c r="FB648" s="15"/>
      <c r="FC648" s="15"/>
      <c r="FD648" s="15"/>
      <c r="FE648" s="15"/>
      <c r="FF648" s="15"/>
      <c r="FG648" s="15"/>
      <c r="FH648" s="15"/>
      <c r="FI648" s="15"/>
      <c r="FJ648" s="15"/>
    </row>
    <row r="649" spans="2:166" ht="15" customHeight="1" x14ac:dyDescent="0.25">
      <c r="B649" s="88"/>
      <c r="C649" s="88"/>
      <c r="D649" s="115"/>
      <c r="E649" s="115"/>
      <c r="F649" s="115"/>
      <c r="G649" s="115"/>
      <c r="H649" s="115"/>
      <c r="I649" s="523"/>
      <c r="J649" s="523"/>
      <c r="K649" s="115"/>
      <c r="L649" s="524"/>
      <c r="M649" s="524"/>
      <c r="N649" s="524"/>
      <c r="O649" s="524"/>
      <c r="P649" s="524"/>
      <c r="Q649" s="524"/>
      <c r="R649" s="524"/>
      <c r="S649" s="525"/>
      <c r="T649" s="526"/>
      <c r="U649" s="115"/>
      <c r="V649" s="526"/>
      <c r="W649" s="115"/>
      <c r="X649" s="115"/>
      <c r="Y649" s="115"/>
      <c r="Z649" s="527"/>
      <c r="AA649" s="527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88"/>
      <c r="CU649" s="88"/>
      <c r="CV649" s="88"/>
      <c r="CW649" s="15"/>
      <c r="CX649" s="15"/>
      <c r="CY649" s="88"/>
      <c r="CZ649" s="88"/>
      <c r="DA649" s="88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88"/>
      <c r="EQ649" s="88"/>
      <c r="ER649" s="88"/>
      <c r="ES649" s="88"/>
      <c r="ET649" s="88"/>
      <c r="EU649" s="88"/>
      <c r="EV649" s="88"/>
      <c r="EW649" s="88"/>
      <c r="EX649" s="88"/>
      <c r="EY649" s="88"/>
      <c r="EZ649" s="88"/>
      <c r="FA649" s="88"/>
      <c r="FB649" s="15"/>
      <c r="FC649" s="15"/>
      <c r="FD649" s="15"/>
      <c r="FE649" s="15"/>
      <c r="FF649" s="15"/>
      <c r="FG649" s="15"/>
      <c r="FH649" s="15"/>
      <c r="FI649" s="15"/>
      <c r="FJ649" s="15"/>
    </row>
    <row r="650" spans="2:166" ht="15" customHeight="1" x14ac:dyDescent="0.25">
      <c r="B650" s="88"/>
      <c r="C650" s="88"/>
      <c r="D650" s="115"/>
      <c r="E650" s="115"/>
      <c r="F650" s="115"/>
      <c r="G650" s="115"/>
      <c r="H650" s="115"/>
      <c r="I650" s="523"/>
      <c r="J650" s="523"/>
      <c r="K650" s="115"/>
      <c r="L650" s="524"/>
      <c r="M650" s="524"/>
      <c r="N650" s="524"/>
      <c r="O650" s="524"/>
      <c r="P650" s="524"/>
      <c r="Q650" s="524"/>
      <c r="R650" s="524"/>
      <c r="S650" s="525"/>
      <c r="T650" s="526"/>
      <c r="U650" s="115"/>
      <c r="V650" s="526"/>
      <c r="W650" s="115"/>
      <c r="X650" s="115"/>
      <c r="Y650" s="115"/>
      <c r="Z650" s="527"/>
      <c r="AA650" s="527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88"/>
      <c r="CU650" s="88"/>
      <c r="CV650" s="88"/>
      <c r="CW650" s="15"/>
      <c r="CX650" s="15"/>
      <c r="CY650" s="88"/>
      <c r="CZ650" s="88"/>
      <c r="DA650" s="88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88"/>
      <c r="EQ650" s="88"/>
      <c r="ER650" s="88"/>
      <c r="ES650" s="88"/>
      <c r="ET650" s="88"/>
      <c r="EU650" s="88"/>
      <c r="EV650" s="88"/>
      <c r="EW650" s="88"/>
      <c r="EX650" s="88"/>
      <c r="EY650" s="88"/>
      <c r="EZ650" s="88"/>
      <c r="FA650" s="88"/>
      <c r="FB650" s="15"/>
      <c r="FC650" s="15"/>
      <c r="FD650" s="15"/>
      <c r="FE650" s="15"/>
      <c r="FF650" s="15"/>
      <c r="FG650" s="15"/>
      <c r="FH650" s="15"/>
      <c r="FI650" s="15"/>
      <c r="FJ650" s="15"/>
    </row>
    <row r="651" spans="2:166" ht="15" customHeight="1" x14ac:dyDescent="0.25">
      <c r="B651" s="88"/>
      <c r="C651" s="88"/>
      <c r="D651" s="115"/>
      <c r="E651" s="115"/>
      <c r="F651" s="115"/>
      <c r="G651" s="115"/>
      <c r="H651" s="115"/>
      <c r="I651" s="523"/>
      <c r="J651" s="523"/>
      <c r="K651" s="115"/>
      <c r="L651" s="524"/>
      <c r="M651" s="524"/>
      <c r="N651" s="524"/>
      <c r="O651" s="524"/>
      <c r="P651" s="524"/>
      <c r="Q651" s="524"/>
      <c r="R651" s="524"/>
      <c r="S651" s="525"/>
      <c r="T651" s="526"/>
      <c r="U651" s="115"/>
      <c r="V651" s="526"/>
      <c r="W651" s="115"/>
      <c r="X651" s="115"/>
      <c r="Y651" s="115"/>
      <c r="Z651" s="527"/>
      <c r="AA651" s="527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88"/>
      <c r="CU651" s="88"/>
      <c r="CV651" s="88"/>
      <c r="CW651" s="15"/>
      <c r="CX651" s="15"/>
      <c r="CY651" s="88"/>
      <c r="CZ651" s="88"/>
      <c r="DA651" s="88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  <c r="DV651" s="15"/>
      <c r="DW651" s="15"/>
      <c r="DX651" s="15"/>
      <c r="DY651" s="15"/>
      <c r="DZ651" s="15"/>
      <c r="EA651" s="15"/>
      <c r="EB651" s="15"/>
      <c r="EC651" s="15"/>
      <c r="ED651" s="15"/>
      <c r="EE651" s="15"/>
      <c r="EF651" s="15"/>
      <c r="EG651" s="15"/>
      <c r="EH651" s="15"/>
      <c r="EI651" s="15"/>
      <c r="EJ651" s="15"/>
      <c r="EK651" s="15"/>
      <c r="EL651" s="15"/>
      <c r="EM651" s="15"/>
      <c r="EN651" s="15"/>
      <c r="EO651" s="15"/>
      <c r="EP651" s="88"/>
      <c r="EQ651" s="88"/>
      <c r="ER651" s="88"/>
      <c r="ES651" s="88"/>
      <c r="ET651" s="88"/>
      <c r="EU651" s="88"/>
      <c r="EV651" s="88"/>
      <c r="EW651" s="88"/>
      <c r="EX651" s="88"/>
      <c r="EY651" s="88"/>
      <c r="EZ651" s="88"/>
      <c r="FA651" s="88"/>
      <c r="FB651" s="15"/>
      <c r="FC651" s="15"/>
      <c r="FD651" s="15"/>
      <c r="FE651" s="15"/>
      <c r="FF651" s="15"/>
      <c r="FG651" s="15"/>
      <c r="FH651" s="15"/>
      <c r="FI651" s="15"/>
      <c r="FJ651" s="15"/>
    </row>
    <row r="652" spans="2:166" ht="15" customHeight="1" x14ac:dyDescent="0.25">
      <c r="B652" s="88"/>
      <c r="C652" s="88"/>
      <c r="D652" s="115"/>
      <c r="E652" s="115"/>
      <c r="F652" s="115"/>
      <c r="G652" s="115"/>
      <c r="H652" s="115"/>
      <c r="I652" s="523"/>
      <c r="J652" s="523"/>
      <c r="K652" s="115"/>
      <c r="L652" s="524"/>
      <c r="M652" s="524"/>
      <c r="N652" s="524"/>
      <c r="O652" s="524"/>
      <c r="P652" s="524"/>
      <c r="Q652" s="524"/>
      <c r="R652" s="524"/>
      <c r="S652" s="525"/>
      <c r="T652" s="526"/>
      <c r="U652" s="115"/>
      <c r="V652" s="526"/>
      <c r="W652" s="115"/>
      <c r="X652" s="115"/>
      <c r="Y652" s="115"/>
      <c r="Z652" s="527"/>
      <c r="AA652" s="527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88"/>
      <c r="CU652" s="88"/>
      <c r="CV652" s="88"/>
      <c r="CW652" s="15"/>
      <c r="CX652" s="15"/>
      <c r="CY652" s="88"/>
      <c r="CZ652" s="88"/>
      <c r="DA652" s="88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  <c r="DV652" s="15"/>
      <c r="DW652" s="15"/>
      <c r="DX652" s="15"/>
      <c r="DY652" s="15"/>
      <c r="DZ652" s="15"/>
      <c r="EA652" s="15"/>
      <c r="EB652" s="15"/>
      <c r="EC652" s="15"/>
      <c r="ED652" s="15"/>
      <c r="EE652" s="15"/>
      <c r="EF652" s="15"/>
      <c r="EG652" s="15"/>
      <c r="EH652" s="15"/>
      <c r="EI652" s="15"/>
      <c r="EJ652" s="15"/>
      <c r="EK652" s="15"/>
      <c r="EL652" s="15"/>
      <c r="EM652" s="15"/>
      <c r="EN652" s="15"/>
      <c r="EO652" s="15"/>
      <c r="EP652" s="88"/>
      <c r="EQ652" s="88"/>
      <c r="ER652" s="88"/>
      <c r="ES652" s="88"/>
      <c r="ET652" s="88"/>
      <c r="EU652" s="88"/>
      <c r="EV652" s="88"/>
      <c r="EW652" s="88"/>
      <c r="EX652" s="88"/>
      <c r="EY652" s="88"/>
      <c r="EZ652" s="88"/>
      <c r="FA652" s="88"/>
      <c r="FB652" s="15"/>
      <c r="FC652" s="15"/>
      <c r="FD652" s="15"/>
      <c r="FE652" s="15"/>
      <c r="FF652" s="15"/>
      <c r="FG652" s="15"/>
      <c r="FH652" s="15"/>
      <c r="FI652" s="15"/>
      <c r="FJ652" s="15"/>
    </row>
    <row r="653" spans="2:166" ht="15" customHeight="1" x14ac:dyDescent="0.25">
      <c r="B653" s="88"/>
      <c r="C653" s="88"/>
      <c r="D653" s="115"/>
      <c r="E653" s="115"/>
      <c r="F653" s="115"/>
      <c r="G653" s="115"/>
      <c r="H653" s="115"/>
      <c r="I653" s="523"/>
      <c r="J653" s="523"/>
      <c r="K653" s="115"/>
      <c r="L653" s="524"/>
      <c r="M653" s="524"/>
      <c r="N653" s="524"/>
      <c r="O653" s="524"/>
      <c r="P653" s="524"/>
      <c r="Q653" s="524"/>
      <c r="R653" s="524"/>
      <c r="S653" s="525"/>
      <c r="T653" s="526"/>
      <c r="U653" s="115"/>
      <c r="V653" s="526"/>
      <c r="W653" s="115"/>
      <c r="X653" s="115"/>
      <c r="Y653" s="115"/>
      <c r="Z653" s="527"/>
      <c r="AA653" s="527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88"/>
      <c r="CU653" s="88"/>
      <c r="CV653" s="88"/>
      <c r="CW653" s="15"/>
      <c r="CX653" s="15"/>
      <c r="CY653" s="88"/>
      <c r="CZ653" s="88"/>
      <c r="DA653" s="88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  <c r="DV653" s="15"/>
      <c r="DW653" s="15"/>
      <c r="DX653" s="15"/>
      <c r="DY653" s="15"/>
      <c r="DZ653" s="15"/>
      <c r="EA653" s="15"/>
      <c r="EB653" s="15"/>
      <c r="EC653" s="15"/>
      <c r="ED653" s="15"/>
      <c r="EE653" s="15"/>
      <c r="EF653" s="15"/>
      <c r="EG653" s="15"/>
      <c r="EH653" s="15"/>
      <c r="EI653" s="15"/>
      <c r="EJ653" s="15"/>
      <c r="EK653" s="15"/>
      <c r="EL653" s="15"/>
      <c r="EM653" s="15"/>
      <c r="EN653" s="15"/>
      <c r="EO653" s="15"/>
      <c r="EP653" s="88"/>
      <c r="EQ653" s="88"/>
      <c r="ER653" s="88"/>
      <c r="ES653" s="88"/>
      <c r="ET653" s="88"/>
      <c r="EU653" s="88"/>
      <c r="EV653" s="88"/>
      <c r="EW653" s="88"/>
      <c r="EX653" s="88"/>
      <c r="EY653" s="88"/>
      <c r="EZ653" s="88"/>
      <c r="FA653" s="88"/>
      <c r="FB653" s="15"/>
      <c r="FC653" s="15"/>
      <c r="FD653" s="15"/>
      <c r="FE653" s="15"/>
      <c r="FF653" s="15"/>
      <c r="FG653" s="15"/>
      <c r="FH653" s="15"/>
      <c r="FI653" s="15"/>
      <c r="FJ653" s="15"/>
    </row>
    <row r="654" spans="2:166" ht="15" customHeight="1" x14ac:dyDescent="0.25">
      <c r="B654" s="88"/>
      <c r="C654" s="88"/>
      <c r="D654" s="115"/>
      <c r="E654" s="115"/>
      <c r="F654" s="115"/>
      <c r="G654" s="115"/>
      <c r="H654" s="115"/>
      <c r="I654" s="523"/>
      <c r="J654" s="523"/>
      <c r="K654" s="115"/>
      <c r="L654" s="524"/>
      <c r="M654" s="524"/>
      <c r="N654" s="524"/>
      <c r="O654" s="524"/>
      <c r="P654" s="524"/>
      <c r="Q654" s="524"/>
      <c r="R654" s="524"/>
      <c r="S654" s="525"/>
      <c r="T654" s="526"/>
      <c r="U654" s="115"/>
      <c r="V654" s="526"/>
      <c r="W654" s="115"/>
      <c r="X654" s="115"/>
      <c r="Y654" s="115"/>
      <c r="Z654" s="527"/>
      <c r="AA654" s="527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88"/>
      <c r="CU654" s="88"/>
      <c r="CV654" s="88"/>
      <c r="CW654" s="15"/>
      <c r="CX654" s="15"/>
      <c r="CY654" s="88"/>
      <c r="CZ654" s="88"/>
      <c r="DA654" s="88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  <c r="DV654" s="15"/>
      <c r="DW654" s="15"/>
      <c r="DX654" s="15"/>
      <c r="DY654" s="15"/>
      <c r="DZ654" s="15"/>
      <c r="EA654" s="15"/>
      <c r="EB654" s="15"/>
      <c r="EC654" s="15"/>
      <c r="ED654" s="15"/>
      <c r="EE654" s="15"/>
      <c r="EF654" s="15"/>
      <c r="EG654" s="15"/>
      <c r="EH654" s="15"/>
      <c r="EI654" s="15"/>
      <c r="EJ654" s="15"/>
      <c r="EK654" s="15"/>
      <c r="EL654" s="15"/>
      <c r="EM654" s="15"/>
      <c r="EN654" s="15"/>
      <c r="EO654" s="15"/>
      <c r="EP654" s="88"/>
      <c r="EQ654" s="88"/>
      <c r="ER654" s="88"/>
      <c r="ES654" s="88"/>
      <c r="ET654" s="88"/>
      <c r="EU654" s="88"/>
      <c r="EV654" s="88"/>
      <c r="EW654" s="88"/>
      <c r="EX654" s="88"/>
      <c r="EY654" s="88"/>
      <c r="EZ654" s="88"/>
      <c r="FA654" s="88"/>
      <c r="FB654" s="15"/>
      <c r="FC654" s="15"/>
      <c r="FD654" s="15"/>
      <c r="FE654" s="15"/>
      <c r="FF654" s="15"/>
      <c r="FG654" s="15"/>
      <c r="FH654" s="15"/>
      <c r="FI654" s="15"/>
      <c r="FJ654" s="15"/>
    </row>
    <row r="655" spans="2:166" ht="15" customHeight="1" x14ac:dyDescent="0.25">
      <c r="B655" s="88"/>
      <c r="C655" s="88"/>
      <c r="D655" s="115"/>
      <c r="E655" s="115"/>
      <c r="F655" s="115"/>
      <c r="G655" s="115"/>
      <c r="H655" s="115"/>
      <c r="I655" s="523"/>
      <c r="J655" s="523"/>
      <c r="K655" s="115"/>
      <c r="L655" s="524"/>
      <c r="M655" s="524"/>
      <c r="N655" s="524"/>
      <c r="O655" s="524"/>
      <c r="P655" s="524"/>
      <c r="Q655" s="524"/>
      <c r="R655" s="524"/>
      <c r="S655" s="525"/>
      <c r="T655" s="526"/>
      <c r="U655" s="115"/>
      <c r="V655" s="526"/>
      <c r="W655" s="115"/>
      <c r="X655" s="115"/>
      <c r="Y655" s="115"/>
      <c r="Z655" s="527"/>
      <c r="AA655" s="527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88"/>
      <c r="CU655" s="88"/>
      <c r="CV655" s="88"/>
      <c r="CW655" s="15"/>
      <c r="CX655" s="15"/>
      <c r="CY655" s="88"/>
      <c r="CZ655" s="88"/>
      <c r="DA655" s="88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88"/>
      <c r="EQ655" s="88"/>
      <c r="ER655" s="88"/>
      <c r="ES655" s="88"/>
      <c r="ET655" s="88"/>
      <c r="EU655" s="88"/>
      <c r="EV655" s="88"/>
      <c r="EW655" s="88"/>
      <c r="EX655" s="88"/>
      <c r="EY655" s="88"/>
      <c r="EZ655" s="88"/>
      <c r="FA655" s="88"/>
      <c r="FB655" s="15"/>
      <c r="FC655" s="15"/>
      <c r="FD655" s="15"/>
      <c r="FE655" s="15"/>
      <c r="FF655" s="15"/>
      <c r="FG655" s="15"/>
      <c r="FH655" s="15"/>
      <c r="FI655" s="15"/>
      <c r="FJ655" s="15"/>
    </row>
    <row r="656" spans="2:166" ht="15" customHeight="1" x14ac:dyDescent="0.25">
      <c r="B656" s="88"/>
      <c r="C656" s="88"/>
      <c r="D656" s="115"/>
      <c r="E656" s="115"/>
      <c r="F656" s="115"/>
      <c r="G656" s="115"/>
      <c r="H656" s="115"/>
      <c r="I656" s="523"/>
      <c r="J656" s="523"/>
      <c r="K656" s="115"/>
      <c r="L656" s="524"/>
      <c r="M656" s="524"/>
      <c r="N656" s="524"/>
      <c r="O656" s="524"/>
      <c r="P656" s="524"/>
      <c r="Q656" s="524"/>
      <c r="R656" s="524"/>
      <c r="S656" s="525"/>
      <c r="T656" s="526"/>
      <c r="U656" s="115"/>
      <c r="V656" s="526"/>
      <c r="W656" s="115"/>
      <c r="X656" s="115"/>
      <c r="Y656" s="115"/>
      <c r="Z656" s="527"/>
      <c r="AA656" s="527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88"/>
      <c r="CU656" s="88"/>
      <c r="CV656" s="88"/>
      <c r="CW656" s="15"/>
      <c r="CX656" s="15"/>
      <c r="CY656" s="88"/>
      <c r="CZ656" s="88"/>
      <c r="DA656" s="88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88"/>
      <c r="EQ656" s="88"/>
      <c r="ER656" s="88"/>
      <c r="ES656" s="88"/>
      <c r="ET656" s="88"/>
      <c r="EU656" s="88"/>
      <c r="EV656" s="88"/>
      <c r="EW656" s="88"/>
      <c r="EX656" s="88"/>
      <c r="EY656" s="88"/>
      <c r="EZ656" s="88"/>
      <c r="FA656" s="88"/>
      <c r="FB656" s="15"/>
      <c r="FC656" s="15"/>
      <c r="FD656" s="15"/>
      <c r="FE656" s="15"/>
      <c r="FF656" s="15"/>
      <c r="FG656" s="15"/>
      <c r="FH656" s="15"/>
      <c r="FI656" s="15"/>
      <c r="FJ656" s="15"/>
    </row>
    <row r="657" spans="2:166" ht="15" customHeight="1" x14ac:dyDescent="0.25">
      <c r="B657" s="88"/>
      <c r="C657" s="88"/>
      <c r="D657" s="115"/>
      <c r="E657" s="115"/>
      <c r="F657" s="115"/>
      <c r="G657" s="115"/>
      <c r="H657" s="115"/>
      <c r="I657" s="523"/>
      <c r="J657" s="523"/>
      <c r="K657" s="115"/>
      <c r="L657" s="524"/>
      <c r="M657" s="524"/>
      <c r="N657" s="524"/>
      <c r="O657" s="524"/>
      <c r="P657" s="524"/>
      <c r="Q657" s="524"/>
      <c r="R657" s="524"/>
      <c r="S657" s="525"/>
      <c r="T657" s="526"/>
      <c r="U657" s="115"/>
      <c r="V657" s="526"/>
      <c r="W657" s="115"/>
      <c r="X657" s="115"/>
      <c r="Y657" s="115"/>
      <c r="Z657" s="527"/>
      <c r="AA657" s="527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88"/>
      <c r="CU657" s="88"/>
      <c r="CV657" s="88"/>
      <c r="CW657" s="15"/>
      <c r="CX657" s="15"/>
      <c r="CY657" s="88"/>
      <c r="CZ657" s="88"/>
      <c r="DA657" s="88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  <c r="DV657" s="15"/>
      <c r="DW657" s="15"/>
      <c r="DX657" s="15"/>
      <c r="DY657" s="15"/>
      <c r="DZ657" s="15"/>
      <c r="EA657" s="15"/>
      <c r="EB657" s="15"/>
      <c r="EC657" s="15"/>
      <c r="ED657" s="15"/>
      <c r="EE657" s="15"/>
      <c r="EF657" s="15"/>
      <c r="EG657" s="15"/>
      <c r="EH657" s="15"/>
      <c r="EI657" s="15"/>
      <c r="EJ657" s="15"/>
      <c r="EK657" s="15"/>
      <c r="EL657" s="15"/>
      <c r="EM657" s="15"/>
      <c r="EN657" s="15"/>
      <c r="EO657" s="15"/>
      <c r="EP657" s="88"/>
      <c r="EQ657" s="88"/>
      <c r="ER657" s="88"/>
      <c r="ES657" s="88"/>
      <c r="ET657" s="88"/>
      <c r="EU657" s="88"/>
      <c r="EV657" s="88"/>
      <c r="EW657" s="88"/>
      <c r="EX657" s="88"/>
      <c r="EY657" s="88"/>
      <c r="EZ657" s="88"/>
      <c r="FA657" s="88"/>
      <c r="FB657" s="15"/>
      <c r="FC657" s="15"/>
      <c r="FD657" s="15"/>
      <c r="FE657" s="15"/>
      <c r="FF657" s="15"/>
      <c r="FG657" s="15"/>
      <c r="FH657" s="15"/>
      <c r="FI657" s="15"/>
      <c r="FJ657" s="15"/>
    </row>
    <row r="658" spans="2:166" ht="15" customHeight="1" x14ac:dyDescent="0.25">
      <c r="B658" s="88"/>
      <c r="C658" s="88"/>
      <c r="D658" s="115"/>
      <c r="E658" s="115"/>
      <c r="F658" s="115"/>
      <c r="G658" s="115"/>
      <c r="H658" s="115"/>
      <c r="I658" s="523"/>
      <c r="J658" s="523"/>
      <c r="K658" s="115"/>
      <c r="L658" s="524"/>
      <c r="M658" s="524"/>
      <c r="N658" s="524"/>
      <c r="O658" s="524"/>
      <c r="P658" s="524"/>
      <c r="Q658" s="524"/>
      <c r="R658" s="524"/>
      <c r="S658" s="525"/>
      <c r="T658" s="526"/>
      <c r="U658" s="115"/>
      <c r="V658" s="526"/>
      <c r="W658" s="115"/>
      <c r="X658" s="115"/>
      <c r="Y658" s="115"/>
      <c r="Z658" s="527"/>
      <c r="AA658" s="527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88"/>
      <c r="CU658" s="88"/>
      <c r="CV658" s="88"/>
      <c r="CW658" s="15"/>
      <c r="CX658" s="15"/>
      <c r="CY658" s="88"/>
      <c r="CZ658" s="88"/>
      <c r="DA658" s="88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15"/>
      <c r="DP658" s="15"/>
      <c r="DQ658" s="15"/>
      <c r="DR658" s="15"/>
      <c r="DS658" s="15"/>
      <c r="DT658" s="15"/>
      <c r="DU658" s="15"/>
      <c r="DV658" s="15"/>
      <c r="DW658" s="15"/>
      <c r="DX658" s="15"/>
      <c r="DY658" s="15"/>
      <c r="DZ658" s="15"/>
      <c r="EA658" s="15"/>
      <c r="EB658" s="15"/>
      <c r="EC658" s="15"/>
      <c r="ED658" s="15"/>
      <c r="EE658" s="15"/>
      <c r="EF658" s="15"/>
      <c r="EG658" s="15"/>
      <c r="EH658" s="15"/>
      <c r="EI658" s="15"/>
      <c r="EJ658" s="15"/>
      <c r="EK658" s="15"/>
      <c r="EL658" s="15"/>
      <c r="EM658" s="15"/>
      <c r="EN658" s="15"/>
      <c r="EO658" s="15"/>
      <c r="EP658" s="88"/>
      <c r="EQ658" s="88"/>
      <c r="ER658" s="88"/>
      <c r="ES658" s="88"/>
      <c r="ET658" s="88"/>
      <c r="EU658" s="88"/>
      <c r="EV658" s="88"/>
      <c r="EW658" s="88"/>
      <c r="EX658" s="88"/>
      <c r="EY658" s="88"/>
      <c r="EZ658" s="88"/>
      <c r="FA658" s="88"/>
      <c r="FB658" s="15"/>
      <c r="FC658" s="15"/>
      <c r="FD658" s="15"/>
      <c r="FE658" s="15"/>
      <c r="FF658" s="15"/>
      <c r="FG658" s="15"/>
      <c r="FH658" s="15"/>
      <c r="FI658" s="15"/>
      <c r="FJ658" s="15"/>
    </row>
    <row r="659" spans="2:166" ht="15" customHeight="1" x14ac:dyDescent="0.25">
      <c r="B659" s="88"/>
      <c r="C659" s="88"/>
      <c r="D659" s="115"/>
      <c r="E659" s="115"/>
      <c r="F659" s="115"/>
      <c r="G659" s="115"/>
      <c r="H659" s="115"/>
      <c r="I659" s="523"/>
      <c r="J659" s="523"/>
      <c r="K659" s="115"/>
      <c r="L659" s="524"/>
      <c r="M659" s="524"/>
      <c r="N659" s="524"/>
      <c r="O659" s="524"/>
      <c r="P659" s="524"/>
      <c r="Q659" s="524"/>
      <c r="R659" s="524"/>
      <c r="S659" s="525"/>
      <c r="T659" s="526"/>
      <c r="U659" s="115"/>
      <c r="V659" s="526"/>
      <c r="W659" s="115"/>
      <c r="X659" s="115"/>
      <c r="Y659" s="115"/>
      <c r="Z659" s="527"/>
      <c r="AA659" s="527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88"/>
      <c r="CU659" s="88"/>
      <c r="CV659" s="88"/>
      <c r="CW659" s="15"/>
      <c r="CX659" s="15"/>
      <c r="CY659" s="88"/>
      <c r="CZ659" s="88"/>
      <c r="DA659" s="88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15"/>
      <c r="DP659" s="15"/>
      <c r="DQ659" s="15"/>
      <c r="DR659" s="15"/>
      <c r="DS659" s="15"/>
      <c r="DT659" s="15"/>
      <c r="DU659" s="15"/>
      <c r="DV659" s="15"/>
      <c r="DW659" s="15"/>
      <c r="DX659" s="15"/>
      <c r="DY659" s="15"/>
      <c r="DZ659" s="15"/>
      <c r="EA659" s="15"/>
      <c r="EB659" s="15"/>
      <c r="EC659" s="15"/>
      <c r="ED659" s="15"/>
      <c r="EE659" s="15"/>
      <c r="EF659" s="15"/>
      <c r="EG659" s="15"/>
      <c r="EH659" s="15"/>
      <c r="EI659" s="15"/>
      <c r="EJ659" s="15"/>
      <c r="EK659" s="15"/>
      <c r="EL659" s="15"/>
      <c r="EM659" s="15"/>
      <c r="EN659" s="15"/>
      <c r="EO659" s="15"/>
      <c r="EP659" s="88"/>
      <c r="EQ659" s="88"/>
      <c r="ER659" s="88"/>
      <c r="ES659" s="88"/>
      <c r="ET659" s="88"/>
      <c r="EU659" s="88"/>
      <c r="EV659" s="88"/>
      <c r="EW659" s="88"/>
      <c r="EX659" s="88"/>
      <c r="EY659" s="88"/>
      <c r="EZ659" s="88"/>
      <c r="FA659" s="88"/>
      <c r="FB659" s="15"/>
      <c r="FC659" s="15"/>
      <c r="FD659" s="15"/>
      <c r="FE659" s="15"/>
      <c r="FF659" s="15"/>
      <c r="FG659" s="15"/>
      <c r="FH659" s="15"/>
      <c r="FI659" s="15"/>
      <c r="FJ659" s="15"/>
    </row>
    <row r="660" spans="2:166" ht="15" customHeight="1" x14ac:dyDescent="0.25">
      <c r="B660" s="88"/>
      <c r="C660" s="88"/>
      <c r="D660" s="115"/>
      <c r="E660" s="115"/>
      <c r="F660" s="115"/>
      <c r="G660" s="115"/>
      <c r="H660" s="115"/>
      <c r="I660" s="523"/>
      <c r="J660" s="523"/>
      <c r="K660" s="115"/>
      <c r="L660" s="524"/>
      <c r="M660" s="524"/>
      <c r="N660" s="524"/>
      <c r="O660" s="524"/>
      <c r="P660" s="524"/>
      <c r="Q660" s="524"/>
      <c r="R660" s="524"/>
      <c r="S660" s="525"/>
      <c r="T660" s="526"/>
      <c r="U660" s="115"/>
      <c r="V660" s="526"/>
      <c r="W660" s="115"/>
      <c r="X660" s="115"/>
      <c r="Y660" s="115"/>
      <c r="Z660" s="527"/>
      <c r="AA660" s="527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88"/>
      <c r="CU660" s="88"/>
      <c r="CV660" s="88"/>
      <c r="CW660" s="15"/>
      <c r="CX660" s="15"/>
      <c r="CY660" s="88"/>
      <c r="CZ660" s="88"/>
      <c r="DA660" s="88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88"/>
      <c r="EQ660" s="88"/>
      <c r="ER660" s="88"/>
      <c r="ES660" s="88"/>
      <c r="ET660" s="88"/>
      <c r="EU660" s="88"/>
      <c r="EV660" s="88"/>
      <c r="EW660" s="88"/>
      <c r="EX660" s="88"/>
      <c r="EY660" s="88"/>
      <c r="EZ660" s="88"/>
      <c r="FA660" s="88"/>
      <c r="FB660" s="15"/>
      <c r="FC660" s="15"/>
      <c r="FD660" s="15"/>
      <c r="FE660" s="15"/>
      <c r="FF660" s="15"/>
      <c r="FG660" s="15"/>
      <c r="FH660" s="15"/>
      <c r="FI660" s="15"/>
      <c r="FJ660" s="15"/>
    </row>
    <row r="661" spans="2:166" ht="15" customHeight="1" x14ac:dyDescent="0.25">
      <c r="B661" s="88"/>
      <c r="C661" s="88"/>
      <c r="D661" s="115"/>
      <c r="E661" s="115"/>
      <c r="F661" s="115"/>
      <c r="G661" s="115"/>
      <c r="H661" s="115"/>
      <c r="I661" s="523"/>
      <c r="J661" s="523"/>
      <c r="K661" s="115"/>
      <c r="L661" s="524"/>
      <c r="M661" s="524"/>
      <c r="N661" s="524"/>
      <c r="O661" s="524"/>
      <c r="P661" s="524"/>
      <c r="Q661" s="524"/>
      <c r="R661" s="524"/>
      <c r="S661" s="525"/>
      <c r="T661" s="526"/>
      <c r="U661" s="115"/>
      <c r="V661" s="526"/>
      <c r="W661" s="115"/>
      <c r="X661" s="115"/>
      <c r="Y661" s="115"/>
      <c r="Z661" s="527"/>
      <c r="AA661" s="527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88"/>
      <c r="CU661" s="88"/>
      <c r="CV661" s="88"/>
      <c r="CW661" s="15"/>
      <c r="CX661" s="15"/>
      <c r="CY661" s="88"/>
      <c r="CZ661" s="88"/>
      <c r="DA661" s="88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5"/>
      <c r="DY661" s="15"/>
      <c r="DZ661" s="15"/>
      <c r="EA661" s="15"/>
      <c r="EB661" s="15"/>
      <c r="EC661" s="15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5"/>
      <c r="EO661" s="15"/>
      <c r="EP661" s="88"/>
      <c r="EQ661" s="88"/>
      <c r="ER661" s="88"/>
      <c r="ES661" s="88"/>
      <c r="ET661" s="88"/>
      <c r="EU661" s="88"/>
      <c r="EV661" s="88"/>
      <c r="EW661" s="88"/>
      <c r="EX661" s="88"/>
      <c r="EY661" s="88"/>
      <c r="EZ661" s="88"/>
      <c r="FA661" s="88"/>
      <c r="FB661" s="15"/>
      <c r="FC661" s="15"/>
      <c r="FD661" s="15"/>
      <c r="FE661" s="15"/>
      <c r="FF661" s="15"/>
      <c r="FG661" s="15"/>
      <c r="FH661" s="15"/>
      <c r="FI661" s="15"/>
      <c r="FJ661" s="15"/>
    </row>
    <row r="662" spans="2:166" ht="15" customHeight="1" x14ac:dyDescent="0.25">
      <c r="B662" s="88"/>
      <c r="C662" s="88"/>
      <c r="D662" s="115"/>
      <c r="E662" s="115"/>
      <c r="F662" s="115"/>
      <c r="G662" s="115"/>
      <c r="H662" s="115"/>
      <c r="I662" s="523"/>
      <c r="J662" s="523"/>
      <c r="K662" s="115"/>
      <c r="L662" s="524"/>
      <c r="M662" s="524"/>
      <c r="N662" s="524"/>
      <c r="O662" s="524"/>
      <c r="P662" s="524"/>
      <c r="Q662" s="524"/>
      <c r="R662" s="524"/>
      <c r="S662" s="525"/>
      <c r="T662" s="526"/>
      <c r="U662" s="115"/>
      <c r="V662" s="526"/>
      <c r="W662" s="115"/>
      <c r="X662" s="115"/>
      <c r="Y662" s="115"/>
      <c r="Z662" s="527"/>
      <c r="AA662" s="527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88"/>
      <c r="CU662" s="88"/>
      <c r="CV662" s="88"/>
      <c r="CW662" s="15"/>
      <c r="CX662" s="15"/>
      <c r="CY662" s="88"/>
      <c r="CZ662" s="88"/>
      <c r="DA662" s="88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  <c r="DT662" s="15"/>
      <c r="DU662" s="15"/>
      <c r="DV662" s="15"/>
      <c r="DW662" s="15"/>
      <c r="DX662" s="15"/>
      <c r="DY662" s="15"/>
      <c r="DZ662" s="15"/>
      <c r="EA662" s="15"/>
      <c r="EB662" s="15"/>
      <c r="EC662" s="15"/>
      <c r="ED662" s="15"/>
      <c r="EE662" s="15"/>
      <c r="EF662" s="15"/>
      <c r="EG662" s="15"/>
      <c r="EH662" s="15"/>
      <c r="EI662" s="15"/>
      <c r="EJ662" s="15"/>
      <c r="EK662" s="15"/>
      <c r="EL662" s="15"/>
      <c r="EM662" s="15"/>
      <c r="EN662" s="15"/>
      <c r="EO662" s="15"/>
      <c r="EP662" s="88"/>
      <c r="EQ662" s="88"/>
      <c r="ER662" s="88"/>
      <c r="ES662" s="88"/>
      <c r="ET662" s="88"/>
      <c r="EU662" s="88"/>
      <c r="EV662" s="88"/>
      <c r="EW662" s="88"/>
      <c r="EX662" s="88"/>
      <c r="EY662" s="88"/>
      <c r="EZ662" s="88"/>
      <c r="FA662" s="88"/>
      <c r="FB662" s="15"/>
      <c r="FC662" s="15"/>
      <c r="FD662" s="15"/>
      <c r="FE662" s="15"/>
      <c r="FF662" s="15"/>
      <c r="FG662" s="15"/>
      <c r="FH662" s="15"/>
      <c r="FI662" s="15"/>
      <c r="FJ662" s="15"/>
    </row>
    <row r="663" spans="2:166" ht="15" customHeight="1" x14ac:dyDescent="0.25">
      <c r="B663" s="88"/>
      <c r="C663" s="88"/>
      <c r="D663" s="115"/>
      <c r="E663" s="115"/>
      <c r="F663" s="115"/>
      <c r="G663" s="115"/>
      <c r="H663" s="115"/>
      <c r="I663" s="523"/>
      <c r="J663" s="523"/>
      <c r="K663" s="115"/>
      <c r="L663" s="524"/>
      <c r="M663" s="524"/>
      <c r="N663" s="524"/>
      <c r="O663" s="524"/>
      <c r="P663" s="524"/>
      <c r="Q663" s="524"/>
      <c r="R663" s="524"/>
      <c r="S663" s="525"/>
      <c r="T663" s="526"/>
      <c r="U663" s="115"/>
      <c r="V663" s="526"/>
      <c r="W663" s="115"/>
      <c r="X663" s="115"/>
      <c r="Y663" s="115"/>
      <c r="Z663" s="527"/>
      <c r="AA663" s="527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88"/>
      <c r="CU663" s="88"/>
      <c r="CV663" s="88"/>
      <c r="CW663" s="15"/>
      <c r="CX663" s="15"/>
      <c r="CY663" s="88"/>
      <c r="CZ663" s="88"/>
      <c r="DA663" s="88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88"/>
      <c r="EQ663" s="88"/>
      <c r="ER663" s="88"/>
      <c r="ES663" s="88"/>
      <c r="ET663" s="88"/>
      <c r="EU663" s="88"/>
      <c r="EV663" s="88"/>
      <c r="EW663" s="88"/>
      <c r="EX663" s="88"/>
      <c r="EY663" s="88"/>
      <c r="EZ663" s="88"/>
      <c r="FA663" s="88"/>
      <c r="FB663" s="15"/>
      <c r="FC663" s="15"/>
      <c r="FD663" s="15"/>
      <c r="FE663" s="15"/>
      <c r="FF663" s="15"/>
      <c r="FG663" s="15"/>
      <c r="FH663" s="15"/>
      <c r="FI663" s="15"/>
      <c r="FJ663" s="15"/>
    </row>
    <row r="664" spans="2:166" ht="15" customHeight="1" x14ac:dyDescent="0.25">
      <c r="B664" s="88"/>
      <c r="C664" s="88"/>
      <c r="D664" s="115"/>
      <c r="E664" s="115"/>
      <c r="F664" s="115"/>
      <c r="G664" s="115"/>
      <c r="H664" s="115"/>
      <c r="I664" s="523"/>
      <c r="J664" s="523"/>
      <c r="K664" s="115"/>
      <c r="L664" s="524"/>
      <c r="M664" s="524"/>
      <c r="N664" s="524"/>
      <c r="O664" s="524"/>
      <c r="P664" s="524"/>
      <c r="Q664" s="524"/>
      <c r="R664" s="524"/>
      <c r="S664" s="525"/>
      <c r="T664" s="526"/>
      <c r="U664" s="115"/>
      <c r="V664" s="526"/>
      <c r="W664" s="115"/>
      <c r="X664" s="115"/>
      <c r="Y664" s="115"/>
      <c r="Z664" s="527"/>
      <c r="AA664" s="527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88"/>
      <c r="CU664" s="88"/>
      <c r="CV664" s="88"/>
      <c r="CW664" s="15"/>
      <c r="CX664" s="15"/>
      <c r="CY664" s="88"/>
      <c r="CZ664" s="88"/>
      <c r="DA664" s="88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15"/>
      <c r="DP664" s="15"/>
      <c r="DQ664" s="15"/>
      <c r="DR664" s="15"/>
      <c r="DS664" s="15"/>
      <c r="DT664" s="15"/>
      <c r="DU664" s="15"/>
      <c r="DV664" s="15"/>
      <c r="DW664" s="15"/>
      <c r="DX664" s="15"/>
      <c r="DY664" s="15"/>
      <c r="DZ664" s="15"/>
      <c r="EA664" s="15"/>
      <c r="EB664" s="15"/>
      <c r="EC664" s="15"/>
      <c r="ED664" s="15"/>
      <c r="EE664" s="15"/>
      <c r="EF664" s="15"/>
      <c r="EG664" s="15"/>
      <c r="EH664" s="15"/>
      <c r="EI664" s="15"/>
      <c r="EJ664" s="15"/>
      <c r="EK664" s="15"/>
      <c r="EL664" s="15"/>
      <c r="EM664" s="15"/>
      <c r="EN664" s="15"/>
      <c r="EO664" s="15"/>
      <c r="EP664" s="88"/>
      <c r="EQ664" s="88"/>
      <c r="ER664" s="88"/>
      <c r="ES664" s="88"/>
      <c r="ET664" s="88"/>
      <c r="EU664" s="88"/>
      <c r="EV664" s="88"/>
      <c r="EW664" s="88"/>
      <c r="EX664" s="88"/>
      <c r="EY664" s="88"/>
      <c r="EZ664" s="88"/>
      <c r="FA664" s="88"/>
      <c r="FB664" s="15"/>
      <c r="FC664" s="15"/>
      <c r="FD664" s="15"/>
      <c r="FE664" s="15"/>
      <c r="FF664" s="15"/>
      <c r="FG664" s="15"/>
      <c r="FH664" s="15"/>
      <c r="FI664" s="15"/>
      <c r="FJ664" s="15"/>
    </row>
    <row r="665" spans="2:166" ht="15" customHeight="1" x14ac:dyDescent="0.25">
      <c r="B665" s="88"/>
      <c r="C665" s="88"/>
      <c r="D665" s="115"/>
      <c r="E665" s="115"/>
      <c r="F665" s="115"/>
      <c r="G665" s="115"/>
      <c r="H665" s="115"/>
      <c r="I665" s="523"/>
      <c r="J665" s="523"/>
      <c r="K665" s="115"/>
      <c r="L665" s="524"/>
      <c r="M665" s="524"/>
      <c r="N665" s="524"/>
      <c r="O665" s="524"/>
      <c r="P665" s="524"/>
      <c r="Q665" s="524"/>
      <c r="R665" s="524"/>
      <c r="S665" s="525"/>
      <c r="T665" s="526"/>
      <c r="U665" s="115"/>
      <c r="V665" s="526"/>
      <c r="W665" s="115"/>
      <c r="X665" s="115"/>
      <c r="Y665" s="115"/>
      <c r="Z665" s="527"/>
      <c r="AA665" s="527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88"/>
      <c r="CU665" s="88"/>
      <c r="CV665" s="88"/>
      <c r="CW665" s="15"/>
      <c r="CX665" s="15"/>
      <c r="CY665" s="88"/>
      <c r="CZ665" s="88"/>
      <c r="DA665" s="88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88"/>
      <c r="EQ665" s="88"/>
      <c r="ER665" s="88"/>
      <c r="ES665" s="88"/>
      <c r="ET665" s="88"/>
      <c r="EU665" s="88"/>
      <c r="EV665" s="88"/>
      <c r="EW665" s="88"/>
      <c r="EX665" s="88"/>
      <c r="EY665" s="88"/>
      <c r="EZ665" s="88"/>
      <c r="FA665" s="88"/>
      <c r="FB665" s="15"/>
      <c r="FC665" s="15"/>
      <c r="FD665" s="15"/>
      <c r="FE665" s="15"/>
      <c r="FF665" s="15"/>
      <c r="FG665" s="15"/>
      <c r="FH665" s="15"/>
      <c r="FI665" s="15"/>
      <c r="FJ665" s="15"/>
    </row>
    <row r="666" spans="2:166" ht="15" customHeight="1" x14ac:dyDescent="0.25">
      <c r="B666" s="88"/>
      <c r="C666" s="88"/>
      <c r="D666" s="115"/>
      <c r="E666" s="115"/>
      <c r="F666" s="115"/>
      <c r="G666" s="115"/>
      <c r="H666" s="115"/>
      <c r="I666" s="523"/>
      <c r="J666" s="523"/>
      <c r="K666" s="115"/>
      <c r="L666" s="524"/>
      <c r="M666" s="524"/>
      <c r="N666" s="524"/>
      <c r="O666" s="524"/>
      <c r="P666" s="524"/>
      <c r="Q666" s="524"/>
      <c r="R666" s="524"/>
      <c r="S666" s="525"/>
      <c r="T666" s="526"/>
      <c r="U666" s="115"/>
      <c r="V666" s="526"/>
      <c r="W666" s="115"/>
      <c r="X666" s="115"/>
      <c r="Y666" s="115"/>
      <c r="Z666" s="527"/>
      <c r="AA666" s="527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88"/>
      <c r="CU666" s="88"/>
      <c r="CV666" s="88"/>
      <c r="CW666" s="15"/>
      <c r="CX666" s="15"/>
      <c r="CY666" s="88"/>
      <c r="CZ666" s="88"/>
      <c r="DA666" s="88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  <c r="DV666" s="15"/>
      <c r="DW666" s="15"/>
      <c r="DX666" s="15"/>
      <c r="DY666" s="15"/>
      <c r="DZ666" s="15"/>
      <c r="EA666" s="15"/>
      <c r="EB666" s="15"/>
      <c r="EC666" s="15"/>
      <c r="ED666" s="15"/>
      <c r="EE666" s="15"/>
      <c r="EF666" s="15"/>
      <c r="EG666" s="15"/>
      <c r="EH666" s="15"/>
      <c r="EI666" s="15"/>
      <c r="EJ666" s="15"/>
      <c r="EK666" s="15"/>
      <c r="EL666" s="15"/>
      <c r="EM666" s="15"/>
      <c r="EN666" s="15"/>
      <c r="EO666" s="15"/>
      <c r="EP666" s="88"/>
      <c r="EQ666" s="88"/>
      <c r="ER666" s="88"/>
      <c r="ES666" s="88"/>
      <c r="ET666" s="88"/>
      <c r="EU666" s="88"/>
      <c r="EV666" s="88"/>
      <c r="EW666" s="88"/>
      <c r="EX666" s="88"/>
      <c r="EY666" s="88"/>
      <c r="EZ666" s="88"/>
      <c r="FA666" s="88"/>
      <c r="FB666" s="15"/>
      <c r="FC666" s="15"/>
      <c r="FD666" s="15"/>
      <c r="FE666" s="15"/>
      <c r="FF666" s="15"/>
      <c r="FG666" s="15"/>
      <c r="FH666" s="15"/>
      <c r="FI666" s="15"/>
      <c r="FJ666" s="15"/>
    </row>
    <row r="667" spans="2:166" ht="15" customHeight="1" x14ac:dyDescent="0.25">
      <c r="B667" s="88"/>
      <c r="C667" s="88"/>
      <c r="D667" s="115"/>
      <c r="E667" s="115"/>
      <c r="F667" s="115"/>
      <c r="G667" s="115"/>
      <c r="H667" s="115"/>
      <c r="I667" s="523"/>
      <c r="J667" s="523"/>
      <c r="K667" s="115"/>
      <c r="L667" s="524"/>
      <c r="M667" s="524"/>
      <c r="N667" s="524"/>
      <c r="O667" s="524"/>
      <c r="P667" s="524"/>
      <c r="Q667" s="524"/>
      <c r="R667" s="524"/>
      <c r="S667" s="525"/>
      <c r="T667" s="526"/>
      <c r="U667" s="115"/>
      <c r="V667" s="526"/>
      <c r="W667" s="115"/>
      <c r="X667" s="115"/>
      <c r="Y667" s="115"/>
      <c r="Z667" s="527"/>
      <c r="AA667" s="527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88"/>
      <c r="CU667" s="88"/>
      <c r="CV667" s="88"/>
      <c r="CW667" s="15"/>
      <c r="CX667" s="15"/>
      <c r="CY667" s="88"/>
      <c r="CZ667" s="88"/>
      <c r="DA667" s="88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15"/>
      <c r="DP667" s="15"/>
      <c r="DQ667" s="15"/>
      <c r="DR667" s="15"/>
      <c r="DS667" s="15"/>
      <c r="DT667" s="15"/>
      <c r="DU667" s="15"/>
      <c r="DV667" s="15"/>
      <c r="DW667" s="15"/>
      <c r="DX667" s="15"/>
      <c r="DY667" s="15"/>
      <c r="DZ667" s="15"/>
      <c r="EA667" s="15"/>
      <c r="EB667" s="15"/>
      <c r="EC667" s="15"/>
      <c r="ED667" s="15"/>
      <c r="EE667" s="15"/>
      <c r="EF667" s="15"/>
      <c r="EG667" s="15"/>
      <c r="EH667" s="15"/>
      <c r="EI667" s="15"/>
      <c r="EJ667" s="15"/>
      <c r="EK667" s="15"/>
      <c r="EL667" s="15"/>
      <c r="EM667" s="15"/>
      <c r="EN667" s="15"/>
      <c r="EO667" s="15"/>
      <c r="EP667" s="88"/>
      <c r="EQ667" s="88"/>
      <c r="ER667" s="88"/>
      <c r="ES667" s="88"/>
      <c r="ET667" s="88"/>
      <c r="EU667" s="88"/>
      <c r="EV667" s="88"/>
      <c r="EW667" s="88"/>
      <c r="EX667" s="88"/>
      <c r="EY667" s="88"/>
      <c r="EZ667" s="88"/>
      <c r="FA667" s="88"/>
      <c r="FB667" s="15"/>
      <c r="FC667" s="15"/>
      <c r="FD667" s="15"/>
      <c r="FE667" s="15"/>
      <c r="FF667" s="15"/>
      <c r="FG667" s="15"/>
      <c r="FH667" s="15"/>
      <c r="FI667" s="15"/>
      <c r="FJ667" s="15"/>
    </row>
    <row r="668" spans="2:166" ht="15" customHeight="1" x14ac:dyDescent="0.25">
      <c r="B668" s="88"/>
      <c r="C668" s="88"/>
      <c r="D668" s="115"/>
      <c r="E668" s="115"/>
      <c r="F668" s="115"/>
      <c r="G668" s="115"/>
      <c r="H668" s="115"/>
      <c r="I668" s="523"/>
      <c r="J668" s="523"/>
      <c r="K668" s="115"/>
      <c r="L668" s="524"/>
      <c r="M668" s="524"/>
      <c r="N668" s="524"/>
      <c r="O668" s="524"/>
      <c r="P668" s="524"/>
      <c r="Q668" s="524"/>
      <c r="R668" s="524"/>
      <c r="S668" s="525"/>
      <c r="T668" s="526"/>
      <c r="U668" s="115"/>
      <c r="V668" s="526"/>
      <c r="W668" s="115"/>
      <c r="X668" s="115"/>
      <c r="Y668" s="115"/>
      <c r="Z668" s="527"/>
      <c r="AA668" s="527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88"/>
      <c r="CU668" s="88"/>
      <c r="CV668" s="88"/>
      <c r="CW668" s="15"/>
      <c r="CX668" s="15"/>
      <c r="CY668" s="88"/>
      <c r="CZ668" s="88"/>
      <c r="DA668" s="88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15"/>
      <c r="DP668" s="15"/>
      <c r="DQ668" s="15"/>
      <c r="DR668" s="15"/>
      <c r="DS668" s="15"/>
      <c r="DT668" s="15"/>
      <c r="DU668" s="15"/>
      <c r="DV668" s="15"/>
      <c r="DW668" s="15"/>
      <c r="DX668" s="15"/>
      <c r="DY668" s="15"/>
      <c r="DZ668" s="15"/>
      <c r="EA668" s="15"/>
      <c r="EB668" s="15"/>
      <c r="EC668" s="15"/>
      <c r="ED668" s="15"/>
      <c r="EE668" s="15"/>
      <c r="EF668" s="15"/>
      <c r="EG668" s="15"/>
      <c r="EH668" s="15"/>
      <c r="EI668" s="15"/>
      <c r="EJ668" s="15"/>
      <c r="EK668" s="15"/>
      <c r="EL668" s="15"/>
      <c r="EM668" s="15"/>
      <c r="EN668" s="15"/>
      <c r="EO668" s="15"/>
      <c r="EP668" s="88"/>
      <c r="EQ668" s="88"/>
      <c r="ER668" s="88"/>
      <c r="ES668" s="88"/>
      <c r="ET668" s="88"/>
      <c r="EU668" s="88"/>
      <c r="EV668" s="88"/>
      <c r="EW668" s="88"/>
      <c r="EX668" s="88"/>
      <c r="EY668" s="88"/>
      <c r="EZ668" s="88"/>
      <c r="FA668" s="88"/>
      <c r="FB668" s="15"/>
      <c r="FC668" s="15"/>
      <c r="FD668" s="15"/>
      <c r="FE668" s="15"/>
      <c r="FF668" s="15"/>
      <c r="FG668" s="15"/>
      <c r="FH668" s="15"/>
      <c r="FI668" s="15"/>
      <c r="FJ668" s="15"/>
    </row>
    <row r="669" spans="2:166" ht="15" customHeight="1" x14ac:dyDescent="0.25">
      <c r="B669" s="88"/>
      <c r="C669" s="88"/>
      <c r="D669" s="115"/>
      <c r="E669" s="115"/>
      <c r="F669" s="115"/>
      <c r="G669" s="115"/>
      <c r="H669" s="115"/>
      <c r="I669" s="523"/>
      <c r="J669" s="523"/>
      <c r="K669" s="115"/>
      <c r="L669" s="524"/>
      <c r="M669" s="524"/>
      <c r="N669" s="524"/>
      <c r="O669" s="524"/>
      <c r="P669" s="524"/>
      <c r="Q669" s="524"/>
      <c r="R669" s="524"/>
      <c r="S669" s="525"/>
      <c r="T669" s="526"/>
      <c r="U669" s="115"/>
      <c r="V669" s="526"/>
      <c r="W669" s="115"/>
      <c r="X669" s="115"/>
      <c r="Y669" s="115"/>
      <c r="Z669" s="527"/>
      <c r="AA669" s="527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88"/>
      <c r="CU669" s="88"/>
      <c r="CV669" s="88"/>
      <c r="CW669" s="15"/>
      <c r="CX669" s="15"/>
      <c r="CY669" s="88"/>
      <c r="CZ669" s="88"/>
      <c r="DA669" s="88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  <c r="DV669" s="15"/>
      <c r="DW669" s="15"/>
      <c r="DX669" s="15"/>
      <c r="DY669" s="15"/>
      <c r="DZ669" s="15"/>
      <c r="EA669" s="15"/>
      <c r="EB669" s="15"/>
      <c r="EC669" s="15"/>
      <c r="ED669" s="15"/>
      <c r="EE669" s="15"/>
      <c r="EF669" s="15"/>
      <c r="EG669" s="15"/>
      <c r="EH669" s="15"/>
      <c r="EI669" s="15"/>
      <c r="EJ669" s="15"/>
      <c r="EK669" s="15"/>
      <c r="EL669" s="15"/>
      <c r="EM669" s="15"/>
      <c r="EN669" s="15"/>
      <c r="EO669" s="15"/>
      <c r="EP669" s="88"/>
      <c r="EQ669" s="88"/>
      <c r="ER669" s="88"/>
      <c r="ES669" s="88"/>
      <c r="ET669" s="88"/>
      <c r="EU669" s="88"/>
      <c r="EV669" s="88"/>
      <c r="EW669" s="88"/>
      <c r="EX669" s="88"/>
      <c r="EY669" s="88"/>
      <c r="EZ669" s="88"/>
      <c r="FA669" s="88"/>
      <c r="FB669" s="15"/>
      <c r="FC669" s="15"/>
      <c r="FD669" s="15"/>
      <c r="FE669" s="15"/>
      <c r="FF669" s="15"/>
      <c r="FG669" s="15"/>
      <c r="FH669" s="15"/>
      <c r="FI669" s="15"/>
      <c r="FJ669" s="15"/>
    </row>
    <row r="670" spans="2:166" ht="15" customHeight="1" x14ac:dyDescent="0.25">
      <c r="B670" s="88"/>
      <c r="C670" s="88"/>
      <c r="D670" s="115"/>
      <c r="E670" s="115"/>
      <c r="F670" s="115"/>
      <c r="G670" s="115"/>
      <c r="H670" s="115"/>
      <c r="I670" s="523"/>
      <c r="J670" s="523"/>
      <c r="K670" s="115"/>
      <c r="L670" s="524"/>
      <c r="M670" s="524"/>
      <c r="N670" s="524"/>
      <c r="O670" s="524"/>
      <c r="P670" s="524"/>
      <c r="Q670" s="524"/>
      <c r="R670" s="524"/>
      <c r="S670" s="525"/>
      <c r="T670" s="526"/>
      <c r="U670" s="115"/>
      <c r="V670" s="526"/>
      <c r="W670" s="115"/>
      <c r="X670" s="115"/>
      <c r="Y670" s="115"/>
      <c r="Z670" s="527"/>
      <c r="AA670" s="527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88"/>
      <c r="CU670" s="88"/>
      <c r="CV670" s="88"/>
      <c r="CW670" s="15"/>
      <c r="CX670" s="15"/>
      <c r="CY670" s="88"/>
      <c r="CZ670" s="88"/>
      <c r="DA670" s="88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88"/>
      <c r="EQ670" s="88"/>
      <c r="ER670" s="88"/>
      <c r="ES670" s="88"/>
      <c r="ET670" s="88"/>
      <c r="EU670" s="88"/>
      <c r="EV670" s="88"/>
      <c r="EW670" s="88"/>
      <c r="EX670" s="88"/>
      <c r="EY670" s="88"/>
      <c r="EZ670" s="88"/>
      <c r="FA670" s="88"/>
      <c r="FB670" s="15"/>
      <c r="FC670" s="15"/>
      <c r="FD670" s="15"/>
      <c r="FE670" s="15"/>
      <c r="FF670" s="15"/>
      <c r="FG670" s="15"/>
      <c r="FH670" s="15"/>
      <c r="FI670" s="15"/>
      <c r="FJ670" s="15"/>
    </row>
    <row r="671" spans="2:166" ht="15" customHeight="1" x14ac:dyDescent="0.25">
      <c r="B671" s="88"/>
      <c r="C671" s="88"/>
      <c r="D671" s="115"/>
      <c r="E671" s="115"/>
      <c r="F671" s="115"/>
      <c r="G671" s="115"/>
      <c r="H671" s="115"/>
      <c r="I671" s="523"/>
      <c r="J671" s="523"/>
      <c r="K671" s="115"/>
      <c r="L671" s="524"/>
      <c r="M671" s="524"/>
      <c r="N671" s="524"/>
      <c r="O671" s="524"/>
      <c r="P671" s="524"/>
      <c r="Q671" s="524"/>
      <c r="R671" s="524"/>
      <c r="S671" s="525"/>
      <c r="T671" s="526"/>
      <c r="U671" s="115"/>
      <c r="V671" s="526"/>
      <c r="W671" s="115"/>
      <c r="X671" s="115"/>
      <c r="Y671" s="115"/>
      <c r="Z671" s="527"/>
      <c r="AA671" s="527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88"/>
      <c r="CU671" s="88"/>
      <c r="CV671" s="88"/>
      <c r="CW671" s="15"/>
      <c r="CX671" s="15"/>
      <c r="CY671" s="88"/>
      <c r="CZ671" s="88"/>
      <c r="DA671" s="88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  <c r="DV671" s="15"/>
      <c r="DW671" s="15"/>
      <c r="DX671" s="15"/>
      <c r="DY671" s="15"/>
      <c r="DZ671" s="15"/>
      <c r="EA671" s="15"/>
      <c r="EB671" s="15"/>
      <c r="EC671" s="15"/>
      <c r="ED671" s="15"/>
      <c r="EE671" s="15"/>
      <c r="EF671" s="15"/>
      <c r="EG671" s="15"/>
      <c r="EH671" s="15"/>
      <c r="EI671" s="15"/>
      <c r="EJ671" s="15"/>
      <c r="EK671" s="15"/>
      <c r="EL671" s="15"/>
      <c r="EM671" s="15"/>
      <c r="EN671" s="15"/>
      <c r="EO671" s="15"/>
      <c r="EP671" s="88"/>
      <c r="EQ671" s="88"/>
      <c r="ER671" s="88"/>
      <c r="ES671" s="88"/>
      <c r="ET671" s="88"/>
      <c r="EU671" s="88"/>
      <c r="EV671" s="88"/>
      <c r="EW671" s="88"/>
      <c r="EX671" s="88"/>
      <c r="EY671" s="88"/>
      <c r="EZ671" s="88"/>
      <c r="FA671" s="88"/>
      <c r="FB671" s="15"/>
      <c r="FC671" s="15"/>
      <c r="FD671" s="15"/>
      <c r="FE671" s="15"/>
      <c r="FF671" s="15"/>
      <c r="FG671" s="15"/>
      <c r="FH671" s="15"/>
      <c r="FI671" s="15"/>
      <c r="FJ671" s="15"/>
    </row>
    <row r="672" spans="2:166" ht="15" customHeight="1" x14ac:dyDescent="0.25">
      <c r="B672" s="88"/>
      <c r="C672" s="88"/>
      <c r="D672" s="115"/>
      <c r="E672" s="115"/>
      <c r="F672" s="115"/>
      <c r="G672" s="115"/>
      <c r="H672" s="115"/>
      <c r="I672" s="523"/>
      <c r="J672" s="523"/>
      <c r="K672" s="115"/>
      <c r="L672" s="524"/>
      <c r="M672" s="524"/>
      <c r="N672" s="524"/>
      <c r="O672" s="524"/>
      <c r="P672" s="524"/>
      <c r="Q672" s="524"/>
      <c r="R672" s="524"/>
      <c r="S672" s="525"/>
      <c r="T672" s="526"/>
      <c r="U672" s="115"/>
      <c r="V672" s="526"/>
      <c r="W672" s="115"/>
      <c r="X672" s="115"/>
      <c r="Y672" s="115"/>
      <c r="Z672" s="527"/>
      <c r="AA672" s="527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88"/>
      <c r="CU672" s="88"/>
      <c r="CV672" s="88"/>
      <c r="CW672" s="15"/>
      <c r="CX672" s="15"/>
      <c r="CY672" s="88"/>
      <c r="CZ672" s="88"/>
      <c r="DA672" s="88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15"/>
      <c r="DQ672" s="15"/>
      <c r="DR672" s="15"/>
      <c r="DS672" s="15"/>
      <c r="DT672" s="15"/>
      <c r="DU672" s="15"/>
      <c r="DV672" s="15"/>
      <c r="DW672" s="15"/>
      <c r="DX672" s="15"/>
      <c r="DY672" s="15"/>
      <c r="DZ672" s="15"/>
      <c r="EA672" s="15"/>
      <c r="EB672" s="15"/>
      <c r="EC672" s="15"/>
      <c r="ED672" s="15"/>
      <c r="EE672" s="15"/>
      <c r="EF672" s="15"/>
      <c r="EG672" s="15"/>
      <c r="EH672" s="15"/>
      <c r="EI672" s="15"/>
      <c r="EJ672" s="15"/>
      <c r="EK672" s="15"/>
      <c r="EL672" s="15"/>
      <c r="EM672" s="15"/>
      <c r="EN672" s="15"/>
      <c r="EO672" s="15"/>
      <c r="EP672" s="88"/>
      <c r="EQ672" s="88"/>
      <c r="ER672" s="88"/>
      <c r="ES672" s="88"/>
      <c r="ET672" s="88"/>
      <c r="EU672" s="88"/>
      <c r="EV672" s="88"/>
      <c r="EW672" s="88"/>
      <c r="EX672" s="88"/>
      <c r="EY672" s="88"/>
      <c r="EZ672" s="88"/>
      <c r="FA672" s="88"/>
      <c r="FB672" s="15"/>
      <c r="FC672" s="15"/>
      <c r="FD672" s="15"/>
      <c r="FE672" s="15"/>
      <c r="FF672" s="15"/>
      <c r="FG672" s="15"/>
      <c r="FH672" s="15"/>
      <c r="FI672" s="15"/>
      <c r="FJ672" s="15"/>
    </row>
    <row r="673" spans="2:166" ht="15" customHeight="1" x14ac:dyDescent="0.25">
      <c r="B673" s="88"/>
      <c r="C673" s="88"/>
      <c r="D673" s="115"/>
      <c r="E673" s="115"/>
      <c r="F673" s="115"/>
      <c r="G673" s="115"/>
      <c r="H673" s="115"/>
      <c r="I673" s="523"/>
      <c r="J673" s="523"/>
      <c r="K673" s="115"/>
      <c r="L673" s="524"/>
      <c r="M673" s="524"/>
      <c r="N673" s="524"/>
      <c r="O673" s="524"/>
      <c r="P673" s="524"/>
      <c r="Q673" s="524"/>
      <c r="R673" s="524"/>
      <c r="S673" s="525"/>
      <c r="T673" s="526"/>
      <c r="U673" s="115"/>
      <c r="V673" s="526"/>
      <c r="W673" s="115"/>
      <c r="X673" s="115"/>
      <c r="Y673" s="115"/>
      <c r="Z673" s="527"/>
      <c r="AA673" s="527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88"/>
      <c r="CU673" s="88"/>
      <c r="CV673" s="88"/>
      <c r="CW673" s="15"/>
      <c r="CX673" s="15"/>
      <c r="CY673" s="88"/>
      <c r="CZ673" s="88"/>
      <c r="DA673" s="88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15"/>
      <c r="DQ673" s="15"/>
      <c r="DR673" s="15"/>
      <c r="DS673" s="15"/>
      <c r="DT673" s="15"/>
      <c r="DU673" s="15"/>
      <c r="DV673" s="15"/>
      <c r="DW673" s="15"/>
      <c r="DX673" s="15"/>
      <c r="DY673" s="15"/>
      <c r="DZ673" s="15"/>
      <c r="EA673" s="15"/>
      <c r="EB673" s="15"/>
      <c r="EC673" s="15"/>
      <c r="ED673" s="15"/>
      <c r="EE673" s="15"/>
      <c r="EF673" s="15"/>
      <c r="EG673" s="15"/>
      <c r="EH673" s="15"/>
      <c r="EI673" s="15"/>
      <c r="EJ673" s="15"/>
      <c r="EK673" s="15"/>
      <c r="EL673" s="15"/>
      <c r="EM673" s="15"/>
      <c r="EN673" s="15"/>
      <c r="EO673" s="15"/>
      <c r="EP673" s="88"/>
      <c r="EQ673" s="88"/>
      <c r="ER673" s="88"/>
      <c r="ES673" s="88"/>
      <c r="ET673" s="88"/>
      <c r="EU673" s="88"/>
      <c r="EV673" s="88"/>
      <c r="EW673" s="88"/>
      <c r="EX673" s="88"/>
      <c r="EY673" s="88"/>
      <c r="EZ673" s="88"/>
      <c r="FA673" s="88"/>
      <c r="FB673" s="15"/>
      <c r="FC673" s="15"/>
      <c r="FD673" s="15"/>
      <c r="FE673" s="15"/>
      <c r="FF673" s="15"/>
      <c r="FG673" s="15"/>
      <c r="FH673" s="15"/>
      <c r="FI673" s="15"/>
      <c r="FJ673" s="15"/>
    </row>
    <row r="674" spans="2:166" ht="15" customHeight="1" x14ac:dyDescent="0.25">
      <c r="B674" s="88"/>
      <c r="C674" s="88"/>
      <c r="D674" s="115"/>
      <c r="E674" s="115"/>
      <c r="F674" s="115"/>
      <c r="G674" s="115"/>
      <c r="H674" s="115"/>
      <c r="I674" s="523"/>
      <c r="J674" s="523"/>
      <c r="K674" s="115"/>
      <c r="L674" s="524"/>
      <c r="M674" s="524"/>
      <c r="N674" s="524"/>
      <c r="O674" s="524"/>
      <c r="P674" s="524"/>
      <c r="Q674" s="524"/>
      <c r="R674" s="524"/>
      <c r="S674" s="525"/>
      <c r="T674" s="526"/>
      <c r="U674" s="115"/>
      <c r="V674" s="526"/>
      <c r="W674" s="115"/>
      <c r="X674" s="115"/>
      <c r="Y674" s="115"/>
      <c r="Z674" s="527"/>
      <c r="AA674" s="527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88"/>
      <c r="CU674" s="88"/>
      <c r="CV674" s="88"/>
      <c r="CW674" s="15"/>
      <c r="CX674" s="15"/>
      <c r="CY674" s="88"/>
      <c r="CZ674" s="88"/>
      <c r="DA674" s="88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15"/>
      <c r="DQ674" s="15"/>
      <c r="DR674" s="15"/>
      <c r="DS674" s="15"/>
      <c r="DT674" s="15"/>
      <c r="DU674" s="15"/>
      <c r="DV674" s="15"/>
      <c r="DW674" s="15"/>
      <c r="DX674" s="15"/>
      <c r="DY674" s="15"/>
      <c r="DZ674" s="15"/>
      <c r="EA674" s="15"/>
      <c r="EB674" s="15"/>
      <c r="EC674" s="15"/>
      <c r="ED674" s="15"/>
      <c r="EE674" s="15"/>
      <c r="EF674" s="15"/>
      <c r="EG674" s="15"/>
      <c r="EH674" s="15"/>
      <c r="EI674" s="15"/>
      <c r="EJ674" s="15"/>
      <c r="EK674" s="15"/>
      <c r="EL674" s="15"/>
      <c r="EM674" s="15"/>
      <c r="EN674" s="15"/>
      <c r="EO674" s="15"/>
      <c r="EP674" s="88"/>
      <c r="EQ674" s="88"/>
      <c r="ER674" s="88"/>
      <c r="ES674" s="88"/>
      <c r="ET674" s="88"/>
      <c r="EU674" s="88"/>
      <c r="EV674" s="88"/>
      <c r="EW674" s="88"/>
      <c r="EX674" s="88"/>
      <c r="EY674" s="88"/>
      <c r="EZ674" s="88"/>
      <c r="FA674" s="88"/>
      <c r="FB674" s="15"/>
      <c r="FC674" s="15"/>
      <c r="FD674" s="15"/>
      <c r="FE674" s="15"/>
      <c r="FF674" s="15"/>
      <c r="FG674" s="15"/>
      <c r="FH674" s="15"/>
      <c r="FI674" s="15"/>
      <c r="FJ674" s="15"/>
    </row>
    <row r="675" spans="2:166" ht="15" customHeight="1" x14ac:dyDescent="0.25">
      <c r="B675" s="88"/>
      <c r="C675" s="88"/>
      <c r="D675" s="115"/>
      <c r="E675" s="115"/>
      <c r="F675" s="115"/>
      <c r="G675" s="115"/>
      <c r="H675" s="115"/>
      <c r="I675" s="523"/>
      <c r="J675" s="523"/>
      <c r="K675" s="115"/>
      <c r="L675" s="524"/>
      <c r="M675" s="524"/>
      <c r="N675" s="524"/>
      <c r="O675" s="524"/>
      <c r="P675" s="524"/>
      <c r="Q675" s="524"/>
      <c r="R675" s="524"/>
      <c r="S675" s="525"/>
      <c r="T675" s="526"/>
      <c r="U675" s="115"/>
      <c r="V675" s="526"/>
      <c r="W675" s="115"/>
      <c r="X675" s="115"/>
      <c r="Y675" s="115"/>
      <c r="Z675" s="527"/>
      <c r="AA675" s="527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88"/>
      <c r="CU675" s="88"/>
      <c r="CV675" s="88"/>
      <c r="CW675" s="15"/>
      <c r="CX675" s="15"/>
      <c r="CY675" s="88"/>
      <c r="CZ675" s="88"/>
      <c r="DA675" s="88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88"/>
      <c r="EQ675" s="88"/>
      <c r="ER675" s="88"/>
      <c r="ES675" s="88"/>
      <c r="ET675" s="88"/>
      <c r="EU675" s="88"/>
      <c r="EV675" s="88"/>
      <c r="EW675" s="88"/>
      <c r="EX675" s="88"/>
      <c r="EY675" s="88"/>
      <c r="EZ675" s="88"/>
      <c r="FA675" s="88"/>
      <c r="FB675" s="15"/>
      <c r="FC675" s="15"/>
      <c r="FD675" s="15"/>
      <c r="FE675" s="15"/>
      <c r="FF675" s="15"/>
      <c r="FG675" s="15"/>
      <c r="FH675" s="15"/>
      <c r="FI675" s="15"/>
      <c r="FJ675" s="15"/>
    </row>
    <row r="676" spans="2:166" ht="15" customHeight="1" x14ac:dyDescent="0.25">
      <c r="B676" s="88"/>
      <c r="C676" s="88"/>
      <c r="D676" s="115"/>
      <c r="E676" s="115"/>
      <c r="F676" s="115"/>
      <c r="G676" s="115"/>
      <c r="H676" s="115"/>
      <c r="I676" s="523"/>
      <c r="J676" s="523"/>
      <c r="K676" s="115"/>
      <c r="L676" s="524"/>
      <c r="M676" s="524"/>
      <c r="N676" s="524"/>
      <c r="O676" s="524"/>
      <c r="P676" s="524"/>
      <c r="Q676" s="524"/>
      <c r="R676" s="524"/>
      <c r="S676" s="525"/>
      <c r="T676" s="526"/>
      <c r="U676" s="115"/>
      <c r="V676" s="526"/>
      <c r="W676" s="115"/>
      <c r="X676" s="115"/>
      <c r="Y676" s="115"/>
      <c r="Z676" s="527"/>
      <c r="AA676" s="527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88"/>
      <c r="CU676" s="88"/>
      <c r="CV676" s="88"/>
      <c r="CW676" s="15"/>
      <c r="CX676" s="15"/>
      <c r="CY676" s="88"/>
      <c r="CZ676" s="88"/>
      <c r="DA676" s="88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  <c r="DV676" s="15"/>
      <c r="DW676" s="15"/>
      <c r="DX676" s="15"/>
      <c r="DY676" s="15"/>
      <c r="DZ676" s="15"/>
      <c r="EA676" s="15"/>
      <c r="EB676" s="15"/>
      <c r="EC676" s="15"/>
      <c r="ED676" s="15"/>
      <c r="EE676" s="15"/>
      <c r="EF676" s="15"/>
      <c r="EG676" s="15"/>
      <c r="EH676" s="15"/>
      <c r="EI676" s="15"/>
      <c r="EJ676" s="15"/>
      <c r="EK676" s="15"/>
      <c r="EL676" s="15"/>
      <c r="EM676" s="15"/>
      <c r="EN676" s="15"/>
      <c r="EO676" s="15"/>
      <c r="EP676" s="88"/>
      <c r="EQ676" s="88"/>
      <c r="ER676" s="88"/>
      <c r="ES676" s="88"/>
      <c r="ET676" s="88"/>
      <c r="EU676" s="88"/>
      <c r="EV676" s="88"/>
      <c r="EW676" s="88"/>
      <c r="EX676" s="88"/>
      <c r="EY676" s="88"/>
      <c r="EZ676" s="88"/>
      <c r="FA676" s="88"/>
      <c r="FB676" s="15"/>
      <c r="FC676" s="15"/>
      <c r="FD676" s="15"/>
      <c r="FE676" s="15"/>
      <c r="FF676" s="15"/>
      <c r="FG676" s="15"/>
      <c r="FH676" s="15"/>
      <c r="FI676" s="15"/>
      <c r="FJ676" s="15"/>
    </row>
    <row r="677" spans="2:166" ht="15" customHeight="1" x14ac:dyDescent="0.25">
      <c r="B677" s="88"/>
      <c r="C677" s="88"/>
      <c r="D677" s="115"/>
      <c r="E677" s="115"/>
      <c r="F677" s="115"/>
      <c r="G677" s="115"/>
      <c r="H677" s="115"/>
      <c r="I677" s="523"/>
      <c r="J677" s="523"/>
      <c r="K677" s="115"/>
      <c r="L677" s="524"/>
      <c r="M677" s="524"/>
      <c r="N677" s="524"/>
      <c r="O677" s="524"/>
      <c r="P677" s="524"/>
      <c r="Q677" s="524"/>
      <c r="R677" s="524"/>
      <c r="S677" s="525"/>
      <c r="T677" s="526"/>
      <c r="U677" s="115"/>
      <c r="V677" s="526"/>
      <c r="W677" s="115"/>
      <c r="X677" s="115"/>
      <c r="Y677" s="115"/>
      <c r="Z677" s="527"/>
      <c r="AA677" s="527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88"/>
      <c r="CU677" s="88"/>
      <c r="CV677" s="88"/>
      <c r="CW677" s="15"/>
      <c r="CX677" s="15"/>
      <c r="CY677" s="88"/>
      <c r="CZ677" s="88"/>
      <c r="DA677" s="88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88"/>
      <c r="EQ677" s="88"/>
      <c r="ER677" s="88"/>
      <c r="ES677" s="88"/>
      <c r="ET677" s="88"/>
      <c r="EU677" s="88"/>
      <c r="EV677" s="88"/>
      <c r="EW677" s="88"/>
      <c r="EX677" s="88"/>
      <c r="EY677" s="88"/>
      <c r="EZ677" s="88"/>
      <c r="FA677" s="88"/>
      <c r="FB677" s="15"/>
      <c r="FC677" s="15"/>
      <c r="FD677" s="15"/>
      <c r="FE677" s="15"/>
      <c r="FF677" s="15"/>
      <c r="FG677" s="15"/>
      <c r="FH677" s="15"/>
      <c r="FI677" s="15"/>
      <c r="FJ677" s="15"/>
    </row>
    <row r="678" spans="2:166" ht="15" customHeight="1" x14ac:dyDescent="0.25">
      <c r="B678" s="88"/>
      <c r="C678" s="88"/>
      <c r="D678" s="115"/>
      <c r="E678" s="115"/>
      <c r="F678" s="115"/>
      <c r="G678" s="115"/>
      <c r="H678" s="115"/>
      <c r="I678" s="523"/>
      <c r="J678" s="523"/>
      <c r="K678" s="115"/>
      <c r="L678" s="524"/>
      <c r="M678" s="524"/>
      <c r="N678" s="524"/>
      <c r="O678" s="524"/>
      <c r="P678" s="524"/>
      <c r="Q678" s="524"/>
      <c r="R678" s="524"/>
      <c r="S678" s="525"/>
      <c r="T678" s="526"/>
      <c r="U678" s="115"/>
      <c r="V678" s="526"/>
      <c r="W678" s="115"/>
      <c r="X678" s="115"/>
      <c r="Y678" s="115"/>
      <c r="Z678" s="527"/>
      <c r="AA678" s="527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88"/>
      <c r="CU678" s="88"/>
      <c r="CV678" s="88"/>
      <c r="CW678" s="15"/>
      <c r="CX678" s="15"/>
      <c r="CY678" s="88"/>
      <c r="CZ678" s="88"/>
      <c r="DA678" s="88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  <c r="DV678" s="15"/>
      <c r="DW678" s="15"/>
      <c r="DX678" s="15"/>
      <c r="DY678" s="15"/>
      <c r="DZ678" s="15"/>
      <c r="EA678" s="15"/>
      <c r="EB678" s="15"/>
      <c r="EC678" s="15"/>
      <c r="ED678" s="15"/>
      <c r="EE678" s="15"/>
      <c r="EF678" s="15"/>
      <c r="EG678" s="15"/>
      <c r="EH678" s="15"/>
      <c r="EI678" s="15"/>
      <c r="EJ678" s="15"/>
      <c r="EK678" s="15"/>
      <c r="EL678" s="15"/>
      <c r="EM678" s="15"/>
      <c r="EN678" s="15"/>
      <c r="EO678" s="15"/>
      <c r="EP678" s="88"/>
      <c r="EQ678" s="88"/>
      <c r="ER678" s="88"/>
      <c r="ES678" s="88"/>
      <c r="ET678" s="88"/>
      <c r="EU678" s="88"/>
      <c r="EV678" s="88"/>
      <c r="EW678" s="88"/>
      <c r="EX678" s="88"/>
      <c r="EY678" s="88"/>
      <c r="EZ678" s="88"/>
      <c r="FA678" s="88"/>
      <c r="FB678" s="15"/>
      <c r="FC678" s="15"/>
      <c r="FD678" s="15"/>
      <c r="FE678" s="15"/>
      <c r="FF678" s="15"/>
      <c r="FG678" s="15"/>
      <c r="FH678" s="15"/>
      <c r="FI678" s="15"/>
      <c r="FJ678" s="15"/>
    </row>
    <row r="679" spans="2:166" ht="15" customHeight="1" x14ac:dyDescent="0.25">
      <c r="B679" s="88"/>
      <c r="C679" s="88"/>
      <c r="D679" s="115"/>
      <c r="E679" s="115"/>
      <c r="F679" s="115"/>
      <c r="G679" s="115"/>
      <c r="H679" s="115"/>
      <c r="I679" s="523"/>
      <c r="J679" s="523"/>
      <c r="K679" s="115"/>
      <c r="L679" s="524"/>
      <c r="M679" s="524"/>
      <c r="N679" s="524"/>
      <c r="O679" s="524"/>
      <c r="P679" s="524"/>
      <c r="Q679" s="524"/>
      <c r="R679" s="524"/>
      <c r="S679" s="525"/>
      <c r="T679" s="526"/>
      <c r="U679" s="115"/>
      <c r="V679" s="526"/>
      <c r="W679" s="115"/>
      <c r="X679" s="115"/>
      <c r="Y679" s="115"/>
      <c r="Z679" s="527"/>
      <c r="AA679" s="527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88"/>
      <c r="CU679" s="88"/>
      <c r="CV679" s="88"/>
      <c r="CW679" s="15"/>
      <c r="CX679" s="15"/>
      <c r="CY679" s="88"/>
      <c r="CZ679" s="88"/>
      <c r="DA679" s="88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  <c r="DO679" s="15"/>
      <c r="DP679" s="15"/>
      <c r="DQ679" s="15"/>
      <c r="DR679" s="15"/>
      <c r="DS679" s="15"/>
      <c r="DT679" s="15"/>
      <c r="DU679" s="15"/>
      <c r="DV679" s="15"/>
      <c r="DW679" s="15"/>
      <c r="DX679" s="15"/>
      <c r="DY679" s="15"/>
      <c r="DZ679" s="15"/>
      <c r="EA679" s="15"/>
      <c r="EB679" s="15"/>
      <c r="EC679" s="15"/>
      <c r="ED679" s="15"/>
      <c r="EE679" s="15"/>
      <c r="EF679" s="15"/>
      <c r="EG679" s="15"/>
      <c r="EH679" s="15"/>
      <c r="EI679" s="15"/>
      <c r="EJ679" s="15"/>
      <c r="EK679" s="15"/>
      <c r="EL679" s="15"/>
      <c r="EM679" s="15"/>
      <c r="EN679" s="15"/>
      <c r="EO679" s="15"/>
      <c r="EP679" s="88"/>
      <c r="EQ679" s="88"/>
      <c r="ER679" s="88"/>
      <c r="ES679" s="88"/>
      <c r="ET679" s="88"/>
      <c r="EU679" s="88"/>
      <c r="EV679" s="88"/>
      <c r="EW679" s="88"/>
      <c r="EX679" s="88"/>
      <c r="EY679" s="88"/>
      <c r="EZ679" s="88"/>
      <c r="FA679" s="88"/>
      <c r="FB679" s="15"/>
      <c r="FC679" s="15"/>
      <c r="FD679" s="15"/>
      <c r="FE679" s="15"/>
      <c r="FF679" s="15"/>
      <c r="FG679" s="15"/>
      <c r="FH679" s="15"/>
      <c r="FI679" s="15"/>
      <c r="FJ679" s="15"/>
    </row>
    <row r="680" spans="2:166" ht="15" customHeight="1" x14ac:dyDescent="0.25">
      <c r="B680" s="88"/>
      <c r="C680" s="88"/>
      <c r="D680" s="115"/>
      <c r="E680" s="115"/>
      <c r="F680" s="115"/>
      <c r="G680" s="115"/>
      <c r="H680" s="115"/>
      <c r="I680" s="523"/>
      <c r="J680" s="523"/>
      <c r="K680" s="115"/>
      <c r="L680" s="524"/>
      <c r="M680" s="524"/>
      <c r="N680" s="524"/>
      <c r="O680" s="524"/>
      <c r="P680" s="524"/>
      <c r="Q680" s="524"/>
      <c r="R680" s="524"/>
      <c r="S680" s="525"/>
      <c r="T680" s="526"/>
      <c r="U680" s="115"/>
      <c r="V680" s="526"/>
      <c r="W680" s="115"/>
      <c r="X680" s="115"/>
      <c r="Y680" s="115"/>
      <c r="Z680" s="527"/>
      <c r="AA680" s="527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88"/>
      <c r="CU680" s="88"/>
      <c r="CV680" s="88"/>
      <c r="CW680" s="15"/>
      <c r="CX680" s="15"/>
      <c r="CY680" s="88"/>
      <c r="CZ680" s="88"/>
      <c r="DA680" s="88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88"/>
      <c r="EQ680" s="88"/>
      <c r="ER680" s="88"/>
      <c r="ES680" s="88"/>
      <c r="ET680" s="88"/>
      <c r="EU680" s="88"/>
      <c r="EV680" s="88"/>
      <c r="EW680" s="88"/>
      <c r="EX680" s="88"/>
      <c r="EY680" s="88"/>
      <c r="EZ680" s="88"/>
      <c r="FA680" s="88"/>
      <c r="FB680" s="15"/>
      <c r="FC680" s="15"/>
      <c r="FD680" s="15"/>
      <c r="FE680" s="15"/>
      <c r="FF680" s="15"/>
      <c r="FG680" s="15"/>
      <c r="FH680" s="15"/>
      <c r="FI680" s="15"/>
      <c r="FJ680" s="15"/>
    </row>
    <row r="681" spans="2:166" ht="15" customHeight="1" x14ac:dyDescent="0.25">
      <c r="B681" s="88"/>
      <c r="C681" s="88"/>
      <c r="D681" s="115"/>
      <c r="E681" s="115"/>
      <c r="F681" s="115"/>
      <c r="G681" s="115"/>
      <c r="H681" s="115"/>
      <c r="I681" s="523"/>
      <c r="J681" s="523"/>
      <c r="K681" s="115"/>
      <c r="L681" s="524"/>
      <c r="M681" s="524"/>
      <c r="N681" s="524"/>
      <c r="O681" s="524"/>
      <c r="P681" s="524"/>
      <c r="Q681" s="524"/>
      <c r="R681" s="524"/>
      <c r="S681" s="525"/>
      <c r="T681" s="526"/>
      <c r="U681" s="115"/>
      <c r="V681" s="526"/>
      <c r="W681" s="115"/>
      <c r="X681" s="115"/>
      <c r="Y681" s="115"/>
      <c r="Z681" s="527"/>
      <c r="AA681" s="527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88"/>
      <c r="CU681" s="88"/>
      <c r="CV681" s="88"/>
      <c r="CW681" s="15"/>
      <c r="CX681" s="15"/>
      <c r="CY681" s="88"/>
      <c r="CZ681" s="88"/>
      <c r="DA681" s="88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  <c r="DV681" s="15"/>
      <c r="DW681" s="15"/>
      <c r="DX681" s="15"/>
      <c r="DY681" s="15"/>
      <c r="DZ681" s="15"/>
      <c r="EA681" s="15"/>
      <c r="EB681" s="15"/>
      <c r="EC681" s="15"/>
      <c r="ED681" s="15"/>
      <c r="EE681" s="15"/>
      <c r="EF681" s="15"/>
      <c r="EG681" s="15"/>
      <c r="EH681" s="15"/>
      <c r="EI681" s="15"/>
      <c r="EJ681" s="15"/>
      <c r="EK681" s="15"/>
      <c r="EL681" s="15"/>
      <c r="EM681" s="15"/>
      <c r="EN681" s="15"/>
      <c r="EO681" s="15"/>
      <c r="EP681" s="88"/>
      <c r="EQ681" s="88"/>
      <c r="ER681" s="88"/>
      <c r="ES681" s="88"/>
      <c r="ET681" s="88"/>
      <c r="EU681" s="88"/>
      <c r="EV681" s="88"/>
      <c r="EW681" s="88"/>
      <c r="EX681" s="88"/>
      <c r="EY681" s="88"/>
      <c r="EZ681" s="88"/>
      <c r="FA681" s="88"/>
      <c r="FB681" s="15"/>
      <c r="FC681" s="15"/>
      <c r="FD681" s="15"/>
      <c r="FE681" s="15"/>
      <c r="FF681" s="15"/>
      <c r="FG681" s="15"/>
      <c r="FH681" s="15"/>
      <c r="FI681" s="15"/>
      <c r="FJ681" s="15"/>
    </row>
    <row r="682" spans="2:166" ht="15" customHeight="1" x14ac:dyDescent="0.25">
      <c r="B682" s="88"/>
      <c r="C682" s="88"/>
      <c r="D682" s="115"/>
      <c r="E682" s="115"/>
      <c r="F682" s="115"/>
      <c r="G682" s="115"/>
      <c r="H682" s="115"/>
      <c r="I682" s="523"/>
      <c r="J682" s="523"/>
      <c r="K682" s="115"/>
      <c r="L682" s="524"/>
      <c r="M682" s="524"/>
      <c r="N682" s="524"/>
      <c r="O682" s="524"/>
      <c r="P682" s="524"/>
      <c r="Q682" s="524"/>
      <c r="R682" s="524"/>
      <c r="S682" s="525"/>
      <c r="T682" s="526"/>
      <c r="U682" s="115"/>
      <c r="V682" s="526"/>
      <c r="W682" s="115"/>
      <c r="X682" s="115"/>
      <c r="Y682" s="115"/>
      <c r="Z682" s="527"/>
      <c r="AA682" s="527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88"/>
      <c r="CU682" s="88"/>
      <c r="CV682" s="88"/>
      <c r="CW682" s="15"/>
      <c r="CX682" s="15"/>
      <c r="CY682" s="88"/>
      <c r="CZ682" s="88"/>
      <c r="DA682" s="88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  <c r="DO682" s="15"/>
      <c r="DP682" s="15"/>
      <c r="DQ682" s="15"/>
      <c r="DR682" s="15"/>
      <c r="DS682" s="15"/>
      <c r="DT682" s="15"/>
      <c r="DU682" s="15"/>
      <c r="DV682" s="15"/>
      <c r="DW682" s="15"/>
      <c r="DX682" s="15"/>
      <c r="DY682" s="15"/>
      <c r="DZ682" s="15"/>
      <c r="EA682" s="15"/>
      <c r="EB682" s="15"/>
      <c r="EC682" s="15"/>
      <c r="ED682" s="15"/>
      <c r="EE682" s="15"/>
      <c r="EF682" s="15"/>
      <c r="EG682" s="15"/>
      <c r="EH682" s="15"/>
      <c r="EI682" s="15"/>
      <c r="EJ682" s="15"/>
      <c r="EK682" s="15"/>
      <c r="EL682" s="15"/>
      <c r="EM682" s="15"/>
      <c r="EN682" s="15"/>
      <c r="EO682" s="15"/>
      <c r="EP682" s="88"/>
      <c r="EQ682" s="88"/>
      <c r="ER682" s="88"/>
      <c r="ES682" s="88"/>
      <c r="ET682" s="88"/>
      <c r="EU682" s="88"/>
      <c r="EV682" s="88"/>
      <c r="EW682" s="88"/>
      <c r="EX682" s="88"/>
      <c r="EY682" s="88"/>
      <c r="EZ682" s="88"/>
      <c r="FA682" s="88"/>
      <c r="FB682" s="15"/>
      <c r="FC682" s="15"/>
      <c r="FD682" s="15"/>
      <c r="FE682" s="15"/>
      <c r="FF682" s="15"/>
      <c r="FG682" s="15"/>
      <c r="FH682" s="15"/>
      <c r="FI682" s="15"/>
      <c r="FJ682" s="15"/>
    </row>
    <row r="683" spans="2:166" ht="15" customHeight="1" x14ac:dyDescent="0.25">
      <c r="B683" s="88"/>
      <c r="C683" s="88"/>
      <c r="D683" s="115"/>
      <c r="E683" s="115"/>
      <c r="F683" s="115"/>
      <c r="G683" s="115"/>
      <c r="H683" s="115"/>
      <c r="I683" s="523"/>
      <c r="J683" s="523"/>
      <c r="K683" s="115"/>
      <c r="L683" s="524"/>
      <c r="M683" s="524"/>
      <c r="N683" s="524"/>
      <c r="O683" s="524"/>
      <c r="P683" s="524"/>
      <c r="Q683" s="524"/>
      <c r="R683" s="524"/>
      <c r="S683" s="525"/>
      <c r="T683" s="526"/>
      <c r="U683" s="115"/>
      <c r="V683" s="526"/>
      <c r="W683" s="115"/>
      <c r="X683" s="115"/>
      <c r="Y683" s="115"/>
      <c r="Z683" s="527"/>
      <c r="AA683" s="527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88"/>
      <c r="CU683" s="88"/>
      <c r="CV683" s="88"/>
      <c r="CW683" s="15"/>
      <c r="CX683" s="15"/>
      <c r="CY683" s="88"/>
      <c r="CZ683" s="88"/>
      <c r="DA683" s="88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  <c r="DO683" s="15"/>
      <c r="DP683" s="15"/>
      <c r="DQ683" s="15"/>
      <c r="DR683" s="15"/>
      <c r="DS683" s="15"/>
      <c r="DT683" s="15"/>
      <c r="DU683" s="15"/>
      <c r="DV683" s="15"/>
      <c r="DW683" s="15"/>
      <c r="DX683" s="15"/>
      <c r="DY683" s="15"/>
      <c r="DZ683" s="15"/>
      <c r="EA683" s="15"/>
      <c r="EB683" s="15"/>
      <c r="EC683" s="15"/>
      <c r="ED683" s="15"/>
      <c r="EE683" s="15"/>
      <c r="EF683" s="15"/>
      <c r="EG683" s="15"/>
      <c r="EH683" s="15"/>
      <c r="EI683" s="15"/>
      <c r="EJ683" s="15"/>
      <c r="EK683" s="15"/>
      <c r="EL683" s="15"/>
      <c r="EM683" s="15"/>
      <c r="EN683" s="15"/>
      <c r="EO683" s="15"/>
      <c r="EP683" s="88"/>
      <c r="EQ683" s="88"/>
      <c r="ER683" s="88"/>
      <c r="ES683" s="88"/>
      <c r="ET683" s="88"/>
      <c r="EU683" s="88"/>
      <c r="EV683" s="88"/>
      <c r="EW683" s="88"/>
      <c r="EX683" s="88"/>
      <c r="EY683" s="88"/>
      <c r="EZ683" s="88"/>
      <c r="FA683" s="88"/>
      <c r="FB683" s="15"/>
      <c r="FC683" s="15"/>
      <c r="FD683" s="15"/>
      <c r="FE683" s="15"/>
      <c r="FF683" s="15"/>
      <c r="FG683" s="15"/>
      <c r="FH683" s="15"/>
      <c r="FI683" s="15"/>
      <c r="FJ683" s="15"/>
    </row>
    <row r="684" spans="2:166" ht="15" customHeight="1" x14ac:dyDescent="0.25">
      <c r="B684" s="88"/>
      <c r="C684" s="88"/>
      <c r="D684" s="115"/>
      <c r="E684" s="115"/>
      <c r="F684" s="115"/>
      <c r="G684" s="115"/>
      <c r="H684" s="115"/>
      <c r="I684" s="523"/>
      <c r="J684" s="523"/>
      <c r="K684" s="115"/>
      <c r="L684" s="524"/>
      <c r="M684" s="524"/>
      <c r="N684" s="524"/>
      <c r="O684" s="524"/>
      <c r="P684" s="524"/>
      <c r="Q684" s="524"/>
      <c r="R684" s="524"/>
      <c r="S684" s="525"/>
      <c r="T684" s="526"/>
      <c r="U684" s="115"/>
      <c r="V684" s="526"/>
      <c r="W684" s="115"/>
      <c r="X684" s="115"/>
      <c r="Y684" s="115"/>
      <c r="Z684" s="527"/>
      <c r="AA684" s="527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88"/>
      <c r="CU684" s="88"/>
      <c r="CV684" s="88"/>
      <c r="CW684" s="15"/>
      <c r="CX684" s="15"/>
      <c r="CY684" s="88"/>
      <c r="CZ684" s="88"/>
      <c r="DA684" s="88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88"/>
      <c r="EQ684" s="88"/>
      <c r="ER684" s="88"/>
      <c r="ES684" s="88"/>
      <c r="ET684" s="88"/>
      <c r="EU684" s="88"/>
      <c r="EV684" s="88"/>
      <c r="EW684" s="88"/>
      <c r="EX684" s="88"/>
      <c r="EY684" s="88"/>
      <c r="EZ684" s="88"/>
      <c r="FA684" s="88"/>
      <c r="FB684" s="15"/>
      <c r="FC684" s="15"/>
      <c r="FD684" s="15"/>
      <c r="FE684" s="15"/>
      <c r="FF684" s="15"/>
      <c r="FG684" s="15"/>
      <c r="FH684" s="15"/>
      <c r="FI684" s="15"/>
      <c r="FJ684" s="15"/>
    </row>
    <row r="685" spans="2:166" ht="15" customHeight="1" x14ac:dyDescent="0.25">
      <c r="B685" s="88"/>
      <c r="C685" s="88"/>
      <c r="D685" s="115"/>
      <c r="E685" s="115"/>
      <c r="F685" s="115"/>
      <c r="G685" s="115"/>
      <c r="H685" s="115"/>
      <c r="I685" s="523"/>
      <c r="J685" s="523"/>
      <c r="K685" s="115"/>
      <c r="L685" s="524"/>
      <c r="M685" s="524"/>
      <c r="N685" s="524"/>
      <c r="O685" s="524"/>
      <c r="P685" s="524"/>
      <c r="Q685" s="524"/>
      <c r="R685" s="524"/>
      <c r="S685" s="525"/>
      <c r="T685" s="526"/>
      <c r="U685" s="115"/>
      <c r="V685" s="526"/>
      <c r="W685" s="115"/>
      <c r="X685" s="115"/>
      <c r="Y685" s="115"/>
      <c r="Z685" s="527"/>
      <c r="AA685" s="527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88"/>
      <c r="CU685" s="88"/>
      <c r="CV685" s="88"/>
      <c r="CW685" s="15"/>
      <c r="CX685" s="15"/>
      <c r="CY685" s="88"/>
      <c r="CZ685" s="88"/>
      <c r="DA685" s="88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88"/>
      <c r="EQ685" s="88"/>
      <c r="ER685" s="88"/>
      <c r="ES685" s="88"/>
      <c r="ET685" s="88"/>
      <c r="EU685" s="88"/>
      <c r="EV685" s="88"/>
      <c r="EW685" s="88"/>
      <c r="EX685" s="88"/>
      <c r="EY685" s="88"/>
      <c r="EZ685" s="88"/>
      <c r="FA685" s="88"/>
      <c r="FB685" s="15"/>
      <c r="FC685" s="15"/>
      <c r="FD685" s="15"/>
      <c r="FE685" s="15"/>
      <c r="FF685" s="15"/>
      <c r="FG685" s="15"/>
      <c r="FH685" s="15"/>
      <c r="FI685" s="15"/>
      <c r="FJ685" s="15"/>
    </row>
    <row r="686" spans="2:166" ht="15" customHeight="1" x14ac:dyDescent="0.25">
      <c r="B686" s="88"/>
      <c r="C686" s="88"/>
      <c r="D686" s="115"/>
      <c r="E686" s="115"/>
      <c r="F686" s="115"/>
      <c r="G686" s="115"/>
      <c r="H686" s="115"/>
      <c r="I686" s="523"/>
      <c r="J686" s="523"/>
      <c r="K686" s="115"/>
      <c r="L686" s="524"/>
      <c r="M686" s="524"/>
      <c r="N686" s="524"/>
      <c r="O686" s="524"/>
      <c r="P686" s="524"/>
      <c r="Q686" s="524"/>
      <c r="R686" s="524"/>
      <c r="S686" s="525"/>
      <c r="T686" s="526"/>
      <c r="U686" s="115"/>
      <c r="V686" s="526"/>
      <c r="W686" s="115"/>
      <c r="X686" s="115"/>
      <c r="Y686" s="115"/>
      <c r="Z686" s="527"/>
      <c r="AA686" s="527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88"/>
      <c r="CU686" s="88"/>
      <c r="CV686" s="88"/>
      <c r="CW686" s="15"/>
      <c r="CX686" s="15"/>
      <c r="CY686" s="88"/>
      <c r="CZ686" s="88"/>
      <c r="DA686" s="88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88"/>
      <c r="EQ686" s="88"/>
      <c r="ER686" s="88"/>
      <c r="ES686" s="88"/>
      <c r="ET686" s="88"/>
      <c r="EU686" s="88"/>
      <c r="EV686" s="88"/>
      <c r="EW686" s="88"/>
      <c r="EX686" s="88"/>
      <c r="EY686" s="88"/>
      <c r="EZ686" s="88"/>
      <c r="FA686" s="88"/>
      <c r="FB686" s="15"/>
      <c r="FC686" s="15"/>
      <c r="FD686" s="15"/>
      <c r="FE686" s="15"/>
      <c r="FF686" s="15"/>
      <c r="FG686" s="15"/>
      <c r="FH686" s="15"/>
      <c r="FI686" s="15"/>
      <c r="FJ686" s="15"/>
    </row>
    <row r="687" spans="2:166" ht="15" customHeight="1" x14ac:dyDescent="0.25">
      <c r="B687" s="88"/>
      <c r="C687" s="88"/>
      <c r="D687" s="115"/>
      <c r="E687" s="115"/>
      <c r="F687" s="115"/>
      <c r="G687" s="115"/>
      <c r="H687" s="115"/>
      <c r="I687" s="523"/>
      <c r="J687" s="523"/>
      <c r="K687" s="115"/>
      <c r="L687" s="524"/>
      <c r="M687" s="524"/>
      <c r="N687" s="524"/>
      <c r="O687" s="524"/>
      <c r="P687" s="524"/>
      <c r="Q687" s="524"/>
      <c r="R687" s="524"/>
      <c r="S687" s="525"/>
      <c r="T687" s="526"/>
      <c r="U687" s="115"/>
      <c r="V687" s="526"/>
      <c r="W687" s="115"/>
      <c r="X687" s="115"/>
      <c r="Y687" s="115"/>
      <c r="Z687" s="527"/>
      <c r="AA687" s="527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88"/>
      <c r="CU687" s="88"/>
      <c r="CV687" s="88"/>
      <c r="CW687" s="15"/>
      <c r="CX687" s="15"/>
      <c r="CY687" s="88"/>
      <c r="CZ687" s="88"/>
      <c r="DA687" s="88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  <c r="DV687" s="15"/>
      <c r="DW687" s="15"/>
      <c r="DX687" s="15"/>
      <c r="DY687" s="15"/>
      <c r="DZ687" s="15"/>
      <c r="EA687" s="15"/>
      <c r="EB687" s="15"/>
      <c r="EC687" s="15"/>
      <c r="ED687" s="15"/>
      <c r="EE687" s="15"/>
      <c r="EF687" s="15"/>
      <c r="EG687" s="15"/>
      <c r="EH687" s="15"/>
      <c r="EI687" s="15"/>
      <c r="EJ687" s="15"/>
      <c r="EK687" s="15"/>
      <c r="EL687" s="15"/>
      <c r="EM687" s="15"/>
      <c r="EN687" s="15"/>
      <c r="EO687" s="15"/>
      <c r="EP687" s="88"/>
      <c r="EQ687" s="88"/>
      <c r="ER687" s="88"/>
      <c r="ES687" s="88"/>
      <c r="ET687" s="88"/>
      <c r="EU687" s="88"/>
      <c r="EV687" s="88"/>
      <c r="EW687" s="88"/>
      <c r="EX687" s="88"/>
      <c r="EY687" s="88"/>
      <c r="EZ687" s="88"/>
      <c r="FA687" s="88"/>
      <c r="FB687" s="15"/>
      <c r="FC687" s="15"/>
      <c r="FD687" s="15"/>
      <c r="FE687" s="15"/>
      <c r="FF687" s="15"/>
      <c r="FG687" s="15"/>
      <c r="FH687" s="15"/>
      <c r="FI687" s="15"/>
      <c r="FJ687" s="15"/>
    </row>
    <row r="688" spans="2:166" ht="15" customHeight="1" x14ac:dyDescent="0.25">
      <c r="B688" s="88"/>
      <c r="C688" s="88"/>
      <c r="D688" s="115"/>
      <c r="E688" s="115"/>
      <c r="F688" s="115"/>
      <c r="G688" s="115"/>
      <c r="H688" s="115"/>
      <c r="I688" s="523"/>
      <c r="J688" s="523"/>
      <c r="K688" s="115"/>
      <c r="L688" s="524"/>
      <c r="M688" s="524"/>
      <c r="N688" s="524"/>
      <c r="O688" s="524"/>
      <c r="P688" s="524"/>
      <c r="Q688" s="524"/>
      <c r="R688" s="524"/>
      <c r="S688" s="525"/>
      <c r="T688" s="526"/>
      <c r="U688" s="115"/>
      <c r="V688" s="526"/>
      <c r="W688" s="115"/>
      <c r="X688" s="115"/>
      <c r="Y688" s="115"/>
      <c r="Z688" s="527"/>
      <c r="AA688" s="527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88"/>
      <c r="CU688" s="88"/>
      <c r="CV688" s="88"/>
      <c r="CW688" s="15"/>
      <c r="CX688" s="15"/>
      <c r="CY688" s="88"/>
      <c r="CZ688" s="88"/>
      <c r="DA688" s="88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  <c r="DQ688" s="15"/>
      <c r="DR688" s="15"/>
      <c r="DS688" s="15"/>
      <c r="DT688" s="15"/>
      <c r="DU688" s="15"/>
      <c r="DV688" s="15"/>
      <c r="DW688" s="15"/>
      <c r="DX688" s="15"/>
      <c r="DY688" s="15"/>
      <c r="DZ688" s="15"/>
      <c r="EA688" s="15"/>
      <c r="EB688" s="15"/>
      <c r="EC688" s="15"/>
      <c r="ED688" s="15"/>
      <c r="EE688" s="15"/>
      <c r="EF688" s="15"/>
      <c r="EG688" s="15"/>
      <c r="EH688" s="15"/>
      <c r="EI688" s="15"/>
      <c r="EJ688" s="15"/>
      <c r="EK688" s="15"/>
      <c r="EL688" s="15"/>
      <c r="EM688" s="15"/>
      <c r="EN688" s="15"/>
      <c r="EO688" s="15"/>
      <c r="EP688" s="88"/>
      <c r="EQ688" s="88"/>
      <c r="ER688" s="88"/>
      <c r="ES688" s="88"/>
      <c r="ET688" s="88"/>
      <c r="EU688" s="88"/>
      <c r="EV688" s="88"/>
      <c r="EW688" s="88"/>
      <c r="EX688" s="88"/>
      <c r="EY688" s="88"/>
      <c r="EZ688" s="88"/>
      <c r="FA688" s="88"/>
      <c r="FB688" s="15"/>
      <c r="FC688" s="15"/>
      <c r="FD688" s="15"/>
      <c r="FE688" s="15"/>
      <c r="FF688" s="15"/>
      <c r="FG688" s="15"/>
      <c r="FH688" s="15"/>
      <c r="FI688" s="15"/>
      <c r="FJ688" s="15"/>
    </row>
    <row r="689" spans="2:166" ht="15" customHeight="1" x14ac:dyDescent="0.25">
      <c r="B689" s="88"/>
      <c r="C689" s="88"/>
      <c r="D689" s="115"/>
      <c r="E689" s="115"/>
      <c r="F689" s="115"/>
      <c r="G689" s="115"/>
      <c r="H689" s="115"/>
      <c r="I689" s="523"/>
      <c r="J689" s="523"/>
      <c r="K689" s="115"/>
      <c r="L689" s="524"/>
      <c r="M689" s="524"/>
      <c r="N689" s="524"/>
      <c r="O689" s="524"/>
      <c r="P689" s="524"/>
      <c r="Q689" s="524"/>
      <c r="R689" s="524"/>
      <c r="S689" s="525"/>
      <c r="T689" s="526"/>
      <c r="U689" s="115"/>
      <c r="V689" s="526"/>
      <c r="W689" s="115"/>
      <c r="X689" s="115"/>
      <c r="Y689" s="115"/>
      <c r="Z689" s="527"/>
      <c r="AA689" s="527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88"/>
      <c r="CU689" s="88"/>
      <c r="CV689" s="88"/>
      <c r="CW689" s="15"/>
      <c r="CX689" s="15"/>
      <c r="CY689" s="88"/>
      <c r="CZ689" s="88"/>
      <c r="DA689" s="88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  <c r="DV689" s="15"/>
      <c r="DW689" s="15"/>
      <c r="DX689" s="15"/>
      <c r="DY689" s="15"/>
      <c r="DZ689" s="15"/>
      <c r="EA689" s="15"/>
      <c r="EB689" s="15"/>
      <c r="EC689" s="15"/>
      <c r="ED689" s="15"/>
      <c r="EE689" s="15"/>
      <c r="EF689" s="15"/>
      <c r="EG689" s="15"/>
      <c r="EH689" s="15"/>
      <c r="EI689" s="15"/>
      <c r="EJ689" s="15"/>
      <c r="EK689" s="15"/>
      <c r="EL689" s="15"/>
      <c r="EM689" s="15"/>
      <c r="EN689" s="15"/>
      <c r="EO689" s="15"/>
      <c r="EP689" s="88"/>
      <c r="EQ689" s="88"/>
      <c r="ER689" s="88"/>
      <c r="ES689" s="88"/>
      <c r="ET689" s="88"/>
      <c r="EU689" s="88"/>
      <c r="EV689" s="88"/>
      <c r="EW689" s="88"/>
      <c r="EX689" s="88"/>
      <c r="EY689" s="88"/>
      <c r="EZ689" s="88"/>
      <c r="FA689" s="88"/>
      <c r="FB689" s="15"/>
      <c r="FC689" s="15"/>
      <c r="FD689" s="15"/>
      <c r="FE689" s="15"/>
      <c r="FF689" s="15"/>
      <c r="FG689" s="15"/>
      <c r="FH689" s="15"/>
      <c r="FI689" s="15"/>
      <c r="FJ689" s="15"/>
    </row>
    <row r="690" spans="2:166" ht="15" customHeight="1" x14ac:dyDescent="0.25">
      <c r="B690" s="88"/>
      <c r="C690" s="88"/>
      <c r="D690" s="115"/>
      <c r="E690" s="115"/>
      <c r="F690" s="115"/>
      <c r="G690" s="115"/>
      <c r="H690" s="115"/>
      <c r="I690" s="523"/>
      <c r="J690" s="523"/>
      <c r="K690" s="115"/>
      <c r="L690" s="524"/>
      <c r="M690" s="524"/>
      <c r="N690" s="524"/>
      <c r="O690" s="524"/>
      <c r="P690" s="524"/>
      <c r="Q690" s="524"/>
      <c r="R690" s="524"/>
      <c r="S690" s="525"/>
      <c r="T690" s="526"/>
      <c r="U690" s="115"/>
      <c r="V690" s="526"/>
      <c r="W690" s="115"/>
      <c r="X690" s="115"/>
      <c r="Y690" s="115"/>
      <c r="Z690" s="527"/>
      <c r="AA690" s="527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88"/>
      <c r="CU690" s="88"/>
      <c r="CV690" s="88"/>
      <c r="CW690" s="15"/>
      <c r="CX690" s="15"/>
      <c r="CY690" s="88"/>
      <c r="CZ690" s="88"/>
      <c r="DA690" s="88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88"/>
      <c r="EQ690" s="88"/>
      <c r="ER690" s="88"/>
      <c r="ES690" s="88"/>
      <c r="ET690" s="88"/>
      <c r="EU690" s="88"/>
      <c r="EV690" s="88"/>
      <c r="EW690" s="88"/>
      <c r="EX690" s="88"/>
      <c r="EY690" s="88"/>
      <c r="EZ690" s="88"/>
      <c r="FA690" s="88"/>
      <c r="FB690" s="15"/>
      <c r="FC690" s="15"/>
      <c r="FD690" s="15"/>
      <c r="FE690" s="15"/>
      <c r="FF690" s="15"/>
      <c r="FG690" s="15"/>
      <c r="FH690" s="15"/>
      <c r="FI690" s="15"/>
      <c r="FJ690" s="15"/>
    </row>
    <row r="691" spans="2:166" ht="15" customHeight="1" x14ac:dyDescent="0.25">
      <c r="B691" s="88"/>
      <c r="C691" s="88"/>
      <c r="D691" s="115"/>
      <c r="E691" s="115"/>
      <c r="F691" s="115"/>
      <c r="G691" s="115"/>
      <c r="H691" s="115"/>
      <c r="I691" s="523"/>
      <c r="J691" s="523"/>
      <c r="K691" s="115"/>
      <c r="L691" s="524"/>
      <c r="M691" s="524"/>
      <c r="N691" s="524"/>
      <c r="O691" s="524"/>
      <c r="P691" s="524"/>
      <c r="Q691" s="524"/>
      <c r="R691" s="524"/>
      <c r="S691" s="525"/>
      <c r="T691" s="526"/>
      <c r="U691" s="115"/>
      <c r="V691" s="526"/>
      <c r="W691" s="115"/>
      <c r="X691" s="115"/>
      <c r="Y691" s="115"/>
      <c r="Z691" s="527"/>
      <c r="AA691" s="527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88"/>
      <c r="CU691" s="88"/>
      <c r="CV691" s="88"/>
      <c r="CW691" s="15"/>
      <c r="CX691" s="15"/>
      <c r="CY691" s="88"/>
      <c r="CZ691" s="88"/>
      <c r="DA691" s="88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88"/>
      <c r="EQ691" s="88"/>
      <c r="ER691" s="88"/>
      <c r="ES691" s="88"/>
      <c r="ET691" s="88"/>
      <c r="EU691" s="88"/>
      <c r="EV691" s="88"/>
      <c r="EW691" s="88"/>
      <c r="EX691" s="88"/>
      <c r="EY691" s="88"/>
      <c r="EZ691" s="88"/>
      <c r="FA691" s="88"/>
      <c r="FB691" s="15"/>
      <c r="FC691" s="15"/>
      <c r="FD691" s="15"/>
      <c r="FE691" s="15"/>
      <c r="FF691" s="15"/>
      <c r="FG691" s="15"/>
      <c r="FH691" s="15"/>
      <c r="FI691" s="15"/>
      <c r="FJ691" s="15"/>
    </row>
    <row r="692" spans="2:166" ht="15" customHeight="1" x14ac:dyDescent="0.25">
      <c r="B692" s="88"/>
      <c r="C692" s="88"/>
      <c r="D692" s="115"/>
      <c r="E692" s="115"/>
      <c r="F692" s="115"/>
      <c r="G692" s="115"/>
      <c r="H692" s="115"/>
      <c r="I692" s="523"/>
      <c r="J692" s="523"/>
      <c r="K692" s="115"/>
      <c r="L692" s="524"/>
      <c r="M692" s="524"/>
      <c r="N692" s="524"/>
      <c r="O692" s="524"/>
      <c r="P692" s="524"/>
      <c r="Q692" s="524"/>
      <c r="R692" s="524"/>
      <c r="S692" s="525"/>
      <c r="T692" s="526"/>
      <c r="U692" s="115"/>
      <c r="V692" s="526"/>
      <c r="W692" s="115"/>
      <c r="X692" s="115"/>
      <c r="Y692" s="115"/>
      <c r="Z692" s="527"/>
      <c r="AA692" s="527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88"/>
      <c r="CU692" s="88"/>
      <c r="CV692" s="88"/>
      <c r="CW692" s="15"/>
      <c r="CX692" s="15"/>
      <c r="CY692" s="88"/>
      <c r="CZ692" s="88"/>
      <c r="DA692" s="88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  <c r="DO692" s="15"/>
      <c r="DP692" s="15"/>
      <c r="DQ692" s="15"/>
      <c r="DR692" s="15"/>
      <c r="DS692" s="15"/>
      <c r="DT692" s="15"/>
      <c r="DU692" s="15"/>
      <c r="DV692" s="15"/>
      <c r="DW692" s="15"/>
      <c r="DX692" s="15"/>
      <c r="DY692" s="15"/>
      <c r="DZ692" s="15"/>
      <c r="EA692" s="15"/>
      <c r="EB692" s="15"/>
      <c r="EC692" s="15"/>
      <c r="ED692" s="15"/>
      <c r="EE692" s="15"/>
      <c r="EF692" s="15"/>
      <c r="EG692" s="15"/>
      <c r="EH692" s="15"/>
      <c r="EI692" s="15"/>
      <c r="EJ692" s="15"/>
      <c r="EK692" s="15"/>
      <c r="EL692" s="15"/>
      <c r="EM692" s="15"/>
      <c r="EN692" s="15"/>
      <c r="EO692" s="15"/>
      <c r="EP692" s="88"/>
      <c r="EQ692" s="88"/>
      <c r="ER692" s="88"/>
      <c r="ES692" s="88"/>
      <c r="ET692" s="88"/>
      <c r="EU692" s="88"/>
      <c r="EV692" s="88"/>
      <c r="EW692" s="88"/>
      <c r="EX692" s="88"/>
      <c r="EY692" s="88"/>
      <c r="EZ692" s="88"/>
      <c r="FA692" s="88"/>
      <c r="FB692" s="15"/>
      <c r="FC692" s="15"/>
      <c r="FD692" s="15"/>
      <c r="FE692" s="15"/>
      <c r="FF692" s="15"/>
      <c r="FG692" s="15"/>
      <c r="FH692" s="15"/>
      <c r="FI692" s="15"/>
      <c r="FJ692" s="15"/>
    </row>
    <row r="693" spans="2:166" ht="15" customHeight="1" x14ac:dyDescent="0.25">
      <c r="B693" s="88"/>
      <c r="C693" s="88"/>
      <c r="D693" s="115"/>
      <c r="E693" s="115"/>
      <c r="F693" s="115"/>
      <c r="G693" s="115"/>
      <c r="H693" s="115"/>
      <c r="I693" s="523"/>
      <c r="J693" s="523"/>
      <c r="K693" s="115"/>
      <c r="L693" s="524"/>
      <c r="M693" s="524"/>
      <c r="N693" s="524"/>
      <c r="O693" s="524"/>
      <c r="P693" s="524"/>
      <c r="Q693" s="524"/>
      <c r="R693" s="524"/>
      <c r="S693" s="525"/>
      <c r="T693" s="526"/>
      <c r="U693" s="115"/>
      <c r="V693" s="526"/>
      <c r="W693" s="115"/>
      <c r="X693" s="115"/>
      <c r="Y693" s="115"/>
      <c r="Z693" s="527"/>
      <c r="AA693" s="527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88"/>
      <c r="CU693" s="88"/>
      <c r="CV693" s="88"/>
      <c r="CW693" s="15"/>
      <c r="CX693" s="15"/>
      <c r="CY693" s="88"/>
      <c r="CZ693" s="88"/>
      <c r="DA693" s="88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  <c r="DQ693" s="15"/>
      <c r="DR693" s="15"/>
      <c r="DS693" s="15"/>
      <c r="DT693" s="15"/>
      <c r="DU693" s="15"/>
      <c r="DV693" s="15"/>
      <c r="DW693" s="15"/>
      <c r="DX693" s="15"/>
      <c r="DY693" s="15"/>
      <c r="DZ693" s="15"/>
      <c r="EA693" s="15"/>
      <c r="EB693" s="15"/>
      <c r="EC693" s="15"/>
      <c r="ED693" s="15"/>
      <c r="EE693" s="15"/>
      <c r="EF693" s="15"/>
      <c r="EG693" s="15"/>
      <c r="EH693" s="15"/>
      <c r="EI693" s="15"/>
      <c r="EJ693" s="15"/>
      <c r="EK693" s="15"/>
      <c r="EL693" s="15"/>
      <c r="EM693" s="15"/>
      <c r="EN693" s="15"/>
      <c r="EO693" s="15"/>
      <c r="EP693" s="88"/>
      <c r="EQ693" s="88"/>
      <c r="ER693" s="88"/>
      <c r="ES693" s="88"/>
      <c r="ET693" s="88"/>
      <c r="EU693" s="88"/>
      <c r="EV693" s="88"/>
      <c r="EW693" s="88"/>
      <c r="EX693" s="88"/>
      <c r="EY693" s="88"/>
      <c r="EZ693" s="88"/>
      <c r="FA693" s="88"/>
      <c r="FB693" s="15"/>
      <c r="FC693" s="15"/>
      <c r="FD693" s="15"/>
      <c r="FE693" s="15"/>
      <c r="FF693" s="15"/>
      <c r="FG693" s="15"/>
      <c r="FH693" s="15"/>
      <c r="FI693" s="15"/>
      <c r="FJ693" s="15"/>
    </row>
    <row r="694" spans="2:166" ht="15" customHeight="1" x14ac:dyDescent="0.25">
      <c r="B694" s="88"/>
      <c r="C694" s="88"/>
      <c r="D694" s="115"/>
      <c r="E694" s="115"/>
      <c r="F694" s="115"/>
      <c r="G694" s="115"/>
      <c r="H694" s="115"/>
      <c r="I694" s="523"/>
      <c r="J694" s="523"/>
      <c r="K694" s="115"/>
      <c r="L694" s="524"/>
      <c r="M694" s="524"/>
      <c r="N694" s="524"/>
      <c r="O694" s="524"/>
      <c r="P694" s="524"/>
      <c r="Q694" s="524"/>
      <c r="R694" s="524"/>
      <c r="S694" s="525"/>
      <c r="T694" s="526"/>
      <c r="U694" s="115"/>
      <c r="V694" s="526"/>
      <c r="W694" s="115"/>
      <c r="X694" s="115"/>
      <c r="Y694" s="115"/>
      <c r="Z694" s="527"/>
      <c r="AA694" s="527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88"/>
      <c r="CU694" s="88"/>
      <c r="CV694" s="88"/>
      <c r="CW694" s="15"/>
      <c r="CX694" s="15"/>
      <c r="CY694" s="88"/>
      <c r="CZ694" s="88"/>
      <c r="DA694" s="88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  <c r="DQ694" s="15"/>
      <c r="DR694" s="15"/>
      <c r="DS694" s="15"/>
      <c r="DT694" s="15"/>
      <c r="DU694" s="15"/>
      <c r="DV694" s="15"/>
      <c r="DW694" s="15"/>
      <c r="DX694" s="15"/>
      <c r="DY694" s="15"/>
      <c r="DZ694" s="15"/>
      <c r="EA694" s="15"/>
      <c r="EB694" s="15"/>
      <c r="EC694" s="15"/>
      <c r="ED694" s="15"/>
      <c r="EE694" s="15"/>
      <c r="EF694" s="15"/>
      <c r="EG694" s="15"/>
      <c r="EH694" s="15"/>
      <c r="EI694" s="15"/>
      <c r="EJ694" s="15"/>
      <c r="EK694" s="15"/>
      <c r="EL694" s="15"/>
      <c r="EM694" s="15"/>
      <c r="EN694" s="15"/>
      <c r="EO694" s="15"/>
      <c r="EP694" s="88"/>
      <c r="EQ694" s="88"/>
      <c r="ER694" s="88"/>
      <c r="ES694" s="88"/>
      <c r="ET694" s="88"/>
      <c r="EU694" s="88"/>
      <c r="EV694" s="88"/>
      <c r="EW694" s="88"/>
      <c r="EX694" s="88"/>
      <c r="EY694" s="88"/>
      <c r="EZ694" s="88"/>
      <c r="FA694" s="88"/>
      <c r="FB694" s="15"/>
      <c r="FC694" s="15"/>
      <c r="FD694" s="15"/>
      <c r="FE694" s="15"/>
      <c r="FF694" s="15"/>
      <c r="FG694" s="15"/>
      <c r="FH694" s="15"/>
      <c r="FI694" s="15"/>
      <c r="FJ694" s="15"/>
    </row>
    <row r="695" spans="2:166" ht="15" customHeight="1" x14ac:dyDescent="0.25">
      <c r="B695" s="88"/>
      <c r="C695" s="88"/>
      <c r="D695" s="115"/>
      <c r="E695" s="115"/>
      <c r="F695" s="115"/>
      <c r="G695" s="115"/>
      <c r="H695" s="115"/>
      <c r="I695" s="523"/>
      <c r="J695" s="523"/>
      <c r="K695" s="115"/>
      <c r="L695" s="524"/>
      <c r="M695" s="524"/>
      <c r="N695" s="524"/>
      <c r="O695" s="524"/>
      <c r="P695" s="524"/>
      <c r="Q695" s="524"/>
      <c r="R695" s="524"/>
      <c r="S695" s="525"/>
      <c r="T695" s="526"/>
      <c r="U695" s="115"/>
      <c r="V695" s="526"/>
      <c r="W695" s="115"/>
      <c r="X695" s="115"/>
      <c r="Y695" s="115"/>
      <c r="Z695" s="527"/>
      <c r="AA695" s="527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88"/>
      <c r="CU695" s="88"/>
      <c r="CV695" s="88"/>
      <c r="CW695" s="15"/>
      <c r="CX695" s="15"/>
      <c r="CY695" s="88"/>
      <c r="CZ695" s="88"/>
      <c r="DA695" s="88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88"/>
      <c r="EQ695" s="88"/>
      <c r="ER695" s="88"/>
      <c r="ES695" s="88"/>
      <c r="ET695" s="88"/>
      <c r="EU695" s="88"/>
      <c r="EV695" s="88"/>
      <c r="EW695" s="88"/>
      <c r="EX695" s="88"/>
      <c r="EY695" s="88"/>
      <c r="EZ695" s="88"/>
      <c r="FA695" s="88"/>
      <c r="FB695" s="15"/>
      <c r="FC695" s="15"/>
      <c r="FD695" s="15"/>
      <c r="FE695" s="15"/>
      <c r="FF695" s="15"/>
      <c r="FG695" s="15"/>
      <c r="FH695" s="15"/>
      <c r="FI695" s="15"/>
      <c r="FJ695" s="15"/>
    </row>
    <row r="696" spans="2:166" ht="15" customHeight="1" x14ac:dyDescent="0.25">
      <c r="B696" s="88"/>
      <c r="C696" s="88"/>
      <c r="D696" s="115"/>
      <c r="E696" s="115"/>
      <c r="F696" s="115"/>
      <c r="G696" s="115"/>
      <c r="H696" s="115"/>
      <c r="I696" s="523"/>
      <c r="J696" s="523"/>
      <c r="K696" s="115"/>
      <c r="L696" s="524"/>
      <c r="M696" s="524"/>
      <c r="N696" s="524"/>
      <c r="O696" s="524"/>
      <c r="P696" s="524"/>
      <c r="Q696" s="524"/>
      <c r="R696" s="524"/>
      <c r="S696" s="525"/>
      <c r="T696" s="526"/>
      <c r="U696" s="115"/>
      <c r="V696" s="526"/>
      <c r="W696" s="115"/>
      <c r="X696" s="115"/>
      <c r="Y696" s="115"/>
      <c r="Z696" s="527"/>
      <c r="AA696" s="527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88"/>
      <c r="CU696" s="88"/>
      <c r="CV696" s="88"/>
      <c r="CW696" s="15"/>
      <c r="CX696" s="15"/>
      <c r="CY696" s="88"/>
      <c r="CZ696" s="88"/>
      <c r="DA696" s="88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  <c r="DV696" s="15"/>
      <c r="DW696" s="15"/>
      <c r="DX696" s="15"/>
      <c r="DY696" s="15"/>
      <c r="DZ696" s="15"/>
      <c r="EA696" s="15"/>
      <c r="EB696" s="15"/>
      <c r="EC696" s="15"/>
      <c r="ED696" s="15"/>
      <c r="EE696" s="15"/>
      <c r="EF696" s="15"/>
      <c r="EG696" s="15"/>
      <c r="EH696" s="15"/>
      <c r="EI696" s="15"/>
      <c r="EJ696" s="15"/>
      <c r="EK696" s="15"/>
      <c r="EL696" s="15"/>
      <c r="EM696" s="15"/>
      <c r="EN696" s="15"/>
      <c r="EO696" s="15"/>
      <c r="EP696" s="88"/>
      <c r="EQ696" s="88"/>
      <c r="ER696" s="88"/>
      <c r="ES696" s="88"/>
      <c r="ET696" s="88"/>
      <c r="EU696" s="88"/>
      <c r="EV696" s="88"/>
      <c r="EW696" s="88"/>
      <c r="EX696" s="88"/>
      <c r="EY696" s="88"/>
      <c r="EZ696" s="88"/>
      <c r="FA696" s="88"/>
      <c r="FB696" s="15"/>
      <c r="FC696" s="15"/>
      <c r="FD696" s="15"/>
      <c r="FE696" s="15"/>
      <c r="FF696" s="15"/>
      <c r="FG696" s="15"/>
      <c r="FH696" s="15"/>
      <c r="FI696" s="15"/>
      <c r="FJ696" s="15"/>
    </row>
    <row r="697" spans="2:166" ht="15" customHeight="1" x14ac:dyDescent="0.25">
      <c r="B697" s="88"/>
      <c r="C697" s="88"/>
      <c r="D697" s="115"/>
      <c r="E697" s="115"/>
      <c r="F697" s="115"/>
      <c r="G697" s="115"/>
      <c r="H697" s="115"/>
      <c r="I697" s="523"/>
      <c r="J697" s="523"/>
      <c r="K697" s="115"/>
      <c r="L697" s="524"/>
      <c r="M697" s="524"/>
      <c r="N697" s="524"/>
      <c r="O697" s="524"/>
      <c r="P697" s="524"/>
      <c r="Q697" s="524"/>
      <c r="R697" s="524"/>
      <c r="S697" s="525"/>
      <c r="T697" s="526"/>
      <c r="U697" s="115"/>
      <c r="V697" s="526"/>
      <c r="W697" s="115"/>
      <c r="X697" s="115"/>
      <c r="Y697" s="115"/>
      <c r="Z697" s="527"/>
      <c r="AA697" s="527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88"/>
      <c r="CU697" s="88"/>
      <c r="CV697" s="88"/>
      <c r="CW697" s="15"/>
      <c r="CX697" s="15"/>
      <c r="CY697" s="88"/>
      <c r="CZ697" s="88"/>
      <c r="DA697" s="88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  <c r="DO697" s="15"/>
      <c r="DP697" s="15"/>
      <c r="DQ697" s="15"/>
      <c r="DR697" s="15"/>
      <c r="DS697" s="15"/>
      <c r="DT697" s="15"/>
      <c r="DU697" s="15"/>
      <c r="DV697" s="15"/>
      <c r="DW697" s="15"/>
      <c r="DX697" s="15"/>
      <c r="DY697" s="15"/>
      <c r="DZ697" s="15"/>
      <c r="EA697" s="15"/>
      <c r="EB697" s="15"/>
      <c r="EC697" s="15"/>
      <c r="ED697" s="15"/>
      <c r="EE697" s="15"/>
      <c r="EF697" s="15"/>
      <c r="EG697" s="15"/>
      <c r="EH697" s="15"/>
      <c r="EI697" s="15"/>
      <c r="EJ697" s="15"/>
      <c r="EK697" s="15"/>
      <c r="EL697" s="15"/>
      <c r="EM697" s="15"/>
      <c r="EN697" s="15"/>
      <c r="EO697" s="15"/>
      <c r="EP697" s="88"/>
      <c r="EQ697" s="88"/>
      <c r="ER697" s="88"/>
      <c r="ES697" s="88"/>
      <c r="ET697" s="88"/>
      <c r="EU697" s="88"/>
      <c r="EV697" s="88"/>
      <c r="EW697" s="88"/>
      <c r="EX697" s="88"/>
      <c r="EY697" s="88"/>
      <c r="EZ697" s="88"/>
      <c r="FA697" s="88"/>
      <c r="FB697" s="15"/>
      <c r="FC697" s="15"/>
      <c r="FD697" s="15"/>
      <c r="FE697" s="15"/>
      <c r="FF697" s="15"/>
      <c r="FG697" s="15"/>
      <c r="FH697" s="15"/>
      <c r="FI697" s="15"/>
      <c r="FJ697" s="15"/>
    </row>
    <row r="698" spans="2:166" ht="15" customHeight="1" x14ac:dyDescent="0.25">
      <c r="B698" s="88"/>
      <c r="C698" s="88"/>
      <c r="D698" s="115"/>
      <c r="E698" s="115"/>
      <c r="F698" s="115"/>
      <c r="G698" s="115"/>
      <c r="H698" s="115"/>
      <c r="I698" s="523"/>
      <c r="J698" s="523"/>
      <c r="K698" s="115"/>
      <c r="L698" s="524"/>
      <c r="M698" s="524"/>
      <c r="N698" s="524"/>
      <c r="O698" s="524"/>
      <c r="P698" s="524"/>
      <c r="Q698" s="524"/>
      <c r="R698" s="524"/>
      <c r="S698" s="525"/>
      <c r="T698" s="526"/>
      <c r="U698" s="115"/>
      <c r="V698" s="526"/>
      <c r="W698" s="115"/>
      <c r="X698" s="115"/>
      <c r="Y698" s="115"/>
      <c r="Z698" s="527"/>
      <c r="AA698" s="527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88"/>
      <c r="CU698" s="88"/>
      <c r="CV698" s="88"/>
      <c r="CW698" s="15"/>
      <c r="CX698" s="15"/>
      <c r="CY698" s="88"/>
      <c r="CZ698" s="88"/>
      <c r="DA698" s="88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88"/>
      <c r="EQ698" s="88"/>
      <c r="ER698" s="88"/>
      <c r="ES698" s="88"/>
      <c r="ET698" s="88"/>
      <c r="EU698" s="88"/>
      <c r="EV698" s="88"/>
      <c r="EW698" s="88"/>
      <c r="EX698" s="88"/>
      <c r="EY698" s="88"/>
      <c r="EZ698" s="88"/>
      <c r="FA698" s="88"/>
      <c r="FB698" s="15"/>
      <c r="FC698" s="15"/>
      <c r="FD698" s="15"/>
      <c r="FE698" s="15"/>
      <c r="FF698" s="15"/>
      <c r="FG698" s="15"/>
      <c r="FH698" s="15"/>
      <c r="FI698" s="15"/>
      <c r="FJ698" s="15"/>
    </row>
    <row r="699" spans="2:166" ht="15" customHeight="1" x14ac:dyDescent="0.25">
      <c r="B699" s="88"/>
      <c r="C699" s="88"/>
      <c r="D699" s="115"/>
      <c r="E699" s="115"/>
      <c r="F699" s="115"/>
      <c r="G699" s="115"/>
      <c r="H699" s="115"/>
      <c r="I699" s="523"/>
      <c r="J699" s="523"/>
      <c r="K699" s="115"/>
      <c r="L699" s="524"/>
      <c r="M699" s="524"/>
      <c r="N699" s="524"/>
      <c r="O699" s="524"/>
      <c r="P699" s="524"/>
      <c r="Q699" s="524"/>
      <c r="R699" s="524"/>
      <c r="S699" s="525"/>
      <c r="T699" s="526"/>
      <c r="U699" s="115"/>
      <c r="V699" s="526"/>
      <c r="W699" s="115"/>
      <c r="X699" s="115"/>
      <c r="Y699" s="115"/>
      <c r="Z699" s="527"/>
      <c r="AA699" s="527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88"/>
      <c r="CU699" s="88"/>
      <c r="CV699" s="88"/>
      <c r="CW699" s="15"/>
      <c r="CX699" s="15"/>
      <c r="CY699" s="88"/>
      <c r="CZ699" s="88"/>
      <c r="DA699" s="88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  <c r="DQ699" s="15"/>
      <c r="DR699" s="15"/>
      <c r="DS699" s="15"/>
      <c r="DT699" s="15"/>
      <c r="DU699" s="15"/>
      <c r="DV699" s="15"/>
      <c r="DW699" s="15"/>
      <c r="DX699" s="15"/>
      <c r="DY699" s="15"/>
      <c r="DZ699" s="15"/>
      <c r="EA699" s="15"/>
      <c r="EB699" s="15"/>
      <c r="EC699" s="15"/>
      <c r="ED699" s="15"/>
      <c r="EE699" s="15"/>
      <c r="EF699" s="15"/>
      <c r="EG699" s="15"/>
      <c r="EH699" s="15"/>
      <c r="EI699" s="15"/>
      <c r="EJ699" s="15"/>
      <c r="EK699" s="15"/>
      <c r="EL699" s="15"/>
      <c r="EM699" s="15"/>
      <c r="EN699" s="15"/>
      <c r="EO699" s="15"/>
      <c r="EP699" s="88"/>
      <c r="EQ699" s="88"/>
      <c r="ER699" s="88"/>
      <c r="ES699" s="88"/>
      <c r="ET699" s="88"/>
      <c r="EU699" s="88"/>
      <c r="EV699" s="88"/>
      <c r="EW699" s="88"/>
      <c r="EX699" s="88"/>
      <c r="EY699" s="88"/>
      <c r="EZ699" s="88"/>
      <c r="FA699" s="88"/>
      <c r="FB699" s="15"/>
      <c r="FC699" s="15"/>
      <c r="FD699" s="15"/>
      <c r="FE699" s="15"/>
      <c r="FF699" s="15"/>
      <c r="FG699" s="15"/>
      <c r="FH699" s="15"/>
      <c r="FI699" s="15"/>
      <c r="FJ699" s="15"/>
    </row>
    <row r="700" spans="2:166" ht="15" customHeight="1" x14ac:dyDescent="0.25">
      <c r="B700" s="88"/>
      <c r="C700" s="88"/>
      <c r="D700" s="115"/>
      <c r="E700" s="115"/>
      <c r="F700" s="115"/>
      <c r="G700" s="115"/>
      <c r="H700" s="115"/>
      <c r="I700" s="523"/>
      <c r="J700" s="523"/>
      <c r="K700" s="115"/>
      <c r="L700" s="524"/>
      <c r="M700" s="524"/>
      <c r="N700" s="524"/>
      <c r="O700" s="524"/>
      <c r="P700" s="524"/>
      <c r="Q700" s="524"/>
      <c r="R700" s="524"/>
      <c r="S700" s="525"/>
      <c r="T700" s="526"/>
      <c r="U700" s="115"/>
      <c r="V700" s="526"/>
      <c r="W700" s="115"/>
      <c r="X700" s="115"/>
      <c r="Y700" s="115"/>
      <c r="Z700" s="527"/>
      <c r="AA700" s="527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88"/>
      <c r="CU700" s="88"/>
      <c r="CV700" s="88"/>
      <c r="CW700" s="15"/>
      <c r="CX700" s="15"/>
      <c r="CY700" s="88"/>
      <c r="CZ700" s="88"/>
      <c r="DA700" s="88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88"/>
      <c r="EQ700" s="88"/>
      <c r="ER700" s="88"/>
      <c r="ES700" s="88"/>
      <c r="ET700" s="88"/>
      <c r="EU700" s="88"/>
      <c r="EV700" s="88"/>
      <c r="EW700" s="88"/>
      <c r="EX700" s="88"/>
      <c r="EY700" s="88"/>
      <c r="EZ700" s="88"/>
      <c r="FA700" s="88"/>
      <c r="FB700" s="15"/>
      <c r="FC700" s="15"/>
      <c r="FD700" s="15"/>
      <c r="FE700" s="15"/>
      <c r="FF700" s="15"/>
      <c r="FG700" s="15"/>
      <c r="FH700" s="15"/>
      <c r="FI700" s="15"/>
      <c r="FJ700" s="15"/>
    </row>
    <row r="701" spans="2:166" ht="15" customHeight="1" x14ac:dyDescent="0.25">
      <c r="B701" s="88"/>
      <c r="C701" s="88"/>
      <c r="D701" s="115"/>
      <c r="E701" s="115"/>
      <c r="F701" s="115"/>
      <c r="G701" s="115"/>
      <c r="H701" s="115"/>
      <c r="I701" s="523"/>
      <c r="J701" s="523"/>
      <c r="K701" s="115"/>
      <c r="L701" s="524"/>
      <c r="M701" s="524"/>
      <c r="N701" s="524"/>
      <c r="O701" s="524"/>
      <c r="P701" s="524"/>
      <c r="Q701" s="524"/>
      <c r="R701" s="524"/>
      <c r="S701" s="525"/>
      <c r="T701" s="526"/>
      <c r="U701" s="115"/>
      <c r="V701" s="526"/>
      <c r="W701" s="115"/>
      <c r="X701" s="115"/>
      <c r="Y701" s="115"/>
      <c r="Z701" s="527"/>
      <c r="AA701" s="527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88"/>
      <c r="CU701" s="88"/>
      <c r="CV701" s="88"/>
      <c r="CW701" s="15"/>
      <c r="CX701" s="15"/>
      <c r="CY701" s="88"/>
      <c r="CZ701" s="88"/>
      <c r="DA701" s="88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  <c r="DV701" s="15"/>
      <c r="DW701" s="15"/>
      <c r="DX701" s="15"/>
      <c r="DY701" s="15"/>
      <c r="DZ701" s="15"/>
      <c r="EA701" s="15"/>
      <c r="EB701" s="15"/>
      <c r="EC701" s="15"/>
      <c r="ED701" s="15"/>
      <c r="EE701" s="15"/>
      <c r="EF701" s="15"/>
      <c r="EG701" s="15"/>
      <c r="EH701" s="15"/>
      <c r="EI701" s="15"/>
      <c r="EJ701" s="15"/>
      <c r="EK701" s="15"/>
      <c r="EL701" s="15"/>
      <c r="EM701" s="15"/>
      <c r="EN701" s="15"/>
      <c r="EO701" s="15"/>
      <c r="EP701" s="88"/>
      <c r="EQ701" s="88"/>
      <c r="ER701" s="88"/>
      <c r="ES701" s="88"/>
      <c r="ET701" s="88"/>
      <c r="EU701" s="88"/>
      <c r="EV701" s="88"/>
      <c r="EW701" s="88"/>
      <c r="EX701" s="88"/>
      <c r="EY701" s="88"/>
      <c r="EZ701" s="88"/>
      <c r="FA701" s="88"/>
      <c r="FB701" s="15"/>
      <c r="FC701" s="15"/>
      <c r="FD701" s="15"/>
      <c r="FE701" s="15"/>
      <c r="FF701" s="15"/>
      <c r="FG701" s="15"/>
      <c r="FH701" s="15"/>
      <c r="FI701" s="15"/>
      <c r="FJ701" s="15"/>
    </row>
    <row r="702" spans="2:166" ht="15" customHeight="1" x14ac:dyDescent="0.25">
      <c r="B702" s="88"/>
      <c r="C702" s="88"/>
      <c r="D702" s="115"/>
      <c r="E702" s="115"/>
      <c r="F702" s="115"/>
      <c r="G702" s="115"/>
      <c r="H702" s="115"/>
      <c r="I702" s="523"/>
      <c r="J702" s="523"/>
      <c r="K702" s="115"/>
      <c r="L702" s="524"/>
      <c r="M702" s="524"/>
      <c r="N702" s="524"/>
      <c r="O702" s="524"/>
      <c r="P702" s="524"/>
      <c r="Q702" s="524"/>
      <c r="R702" s="524"/>
      <c r="S702" s="525"/>
      <c r="T702" s="526"/>
      <c r="U702" s="115"/>
      <c r="V702" s="526"/>
      <c r="W702" s="115"/>
      <c r="X702" s="115"/>
      <c r="Y702" s="115"/>
      <c r="Z702" s="527"/>
      <c r="AA702" s="527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88"/>
      <c r="CU702" s="88"/>
      <c r="CV702" s="88"/>
      <c r="CW702" s="15"/>
      <c r="CX702" s="15"/>
      <c r="CY702" s="88"/>
      <c r="CZ702" s="88"/>
      <c r="DA702" s="88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  <c r="DV702" s="15"/>
      <c r="DW702" s="15"/>
      <c r="DX702" s="15"/>
      <c r="DY702" s="15"/>
      <c r="DZ702" s="15"/>
      <c r="EA702" s="15"/>
      <c r="EB702" s="15"/>
      <c r="EC702" s="15"/>
      <c r="ED702" s="15"/>
      <c r="EE702" s="15"/>
      <c r="EF702" s="15"/>
      <c r="EG702" s="15"/>
      <c r="EH702" s="15"/>
      <c r="EI702" s="15"/>
      <c r="EJ702" s="15"/>
      <c r="EK702" s="15"/>
      <c r="EL702" s="15"/>
      <c r="EM702" s="15"/>
      <c r="EN702" s="15"/>
      <c r="EO702" s="15"/>
      <c r="EP702" s="88"/>
      <c r="EQ702" s="88"/>
      <c r="ER702" s="88"/>
      <c r="ES702" s="88"/>
      <c r="ET702" s="88"/>
      <c r="EU702" s="88"/>
      <c r="EV702" s="88"/>
      <c r="EW702" s="88"/>
      <c r="EX702" s="88"/>
      <c r="EY702" s="88"/>
      <c r="EZ702" s="88"/>
      <c r="FA702" s="88"/>
      <c r="FB702" s="15"/>
      <c r="FC702" s="15"/>
      <c r="FD702" s="15"/>
      <c r="FE702" s="15"/>
      <c r="FF702" s="15"/>
      <c r="FG702" s="15"/>
      <c r="FH702" s="15"/>
      <c r="FI702" s="15"/>
      <c r="FJ702" s="15"/>
    </row>
    <row r="703" spans="2:166" ht="15" customHeight="1" x14ac:dyDescent="0.25">
      <c r="B703" s="88"/>
      <c r="C703" s="88"/>
      <c r="D703" s="115"/>
      <c r="E703" s="115"/>
      <c r="F703" s="115"/>
      <c r="G703" s="115"/>
      <c r="H703" s="115"/>
      <c r="I703" s="523"/>
      <c r="J703" s="523"/>
      <c r="K703" s="115"/>
      <c r="L703" s="524"/>
      <c r="M703" s="524"/>
      <c r="N703" s="524"/>
      <c r="O703" s="524"/>
      <c r="P703" s="524"/>
      <c r="Q703" s="524"/>
      <c r="R703" s="524"/>
      <c r="S703" s="525"/>
      <c r="T703" s="526"/>
      <c r="U703" s="115"/>
      <c r="V703" s="526"/>
      <c r="W703" s="115"/>
      <c r="X703" s="115"/>
      <c r="Y703" s="115"/>
      <c r="Z703" s="527"/>
      <c r="AA703" s="527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88"/>
      <c r="CU703" s="88"/>
      <c r="CV703" s="88"/>
      <c r="CW703" s="15"/>
      <c r="CX703" s="15"/>
      <c r="CY703" s="88"/>
      <c r="CZ703" s="88"/>
      <c r="DA703" s="88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  <c r="DT703" s="15"/>
      <c r="DU703" s="15"/>
      <c r="DV703" s="15"/>
      <c r="DW703" s="15"/>
      <c r="DX703" s="15"/>
      <c r="DY703" s="15"/>
      <c r="DZ703" s="15"/>
      <c r="EA703" s="15"/>
      <c r="EB703" s="15"/>
      <c r="EC703" s="15"/>
      <c r="ED703" s="15"/>
      <c r="EE703" s="15"/>
      <c r="EF703" s="15"/>
      <c r="EG703" s="15"/>
      <c r="EH703" s="15"/>
      <c r="EI703" s="15"/>
      <c r="EJ703" s="15"/>
      <c r="EK703" s="15"/>
      <c r="EL703" s="15"/>
      <c r="EM703" s="15"/>
      <c r="EN703" s="15"/>
      <c r="EO703" s="15"/>
      <c r="EP703" s="88"/>
      <c r="EQ703" s="88"/>
      <c r="ER703" s="88"/>
      <c r="ES703" s="88"/>
      <c r="ET703" s="88"/>
      <c r="EU703" s="88"/>
      <c r="EV703" s="88"/>
      <c r="EW703" s="88"/>
      <c r="EX703" s="88"/>
      <c r="EY703" s="88"/>
      <c r="EZ703" s="88"/>
      <c r="FA703" s="88"/>
      <c r="FB703" s="15"/>
      <c r="FC703" s="15"/>
      <c r="FD703" s="15"/>
      <c r="FE703" s="15"/>
      <c r="FF703" s="15"/>
      <c r="FG703" s="15"/>
      <c r="FH703" s="15"/>
      <c r="FI703" s="15"/>
      <c r="FJ703" s="15"/>
    </row>
    <row r="704" spans="2:166" ht="15" customHeight="1" x14ac:dyDescent="0.25">
      <c r="B704" s="88"/>
      <c r="C704" s="88"/>
      <c r="D704" s="115"/>
      <c r="E704" s="115"/>
      <c r="F704" s="115"/>
      <c r="G704" s="115"/>
      <c r="H704" s="115"/>
      <c r="I704" s="523"/>
      <c r="J704" s="523"/>
      <c r="K704" s="115"/>
      <c r="L704" s="524"/>
      <c r="M704" s="524"/>
      <c r="N704" s="524"/>
      <c r="O704" s="524"/>
      <c r="P704" s="524"/>
      <c r="Q704" s="524"/>
      <c r="R704" s="524"/>
      <c r="S704" s="525"/>
      <c r="T704" s="526"/>
      <c r="U704" s="115"/>
      <c r="V704" s="526"/>
      <c r="W704" s="115"/>
      <c r="X704" s="115"/>
      <c r="Y704" s="115"/>
      <c r="Z704" s="527"/>
      <c r="AA704" s="527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88"/>
      <c r="CU704" s="88"/>
      <c r="CV704" s="88"/>
      <c r="CW704" s="15"/>
      <c r="CX704" s="15"/>
      <c r="CY704" s="88"/>
      <c r="CZ704" s="88"/>
      <c r="DA704" s="88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  <c r="DV704" s="15"/>
      <c r="DW704" s="15"/>
      <c r="DX704" s="15"/>
      <c r="DY704" s="15"/>
      <c r="DZ704" s="15"/>
      <c r="EA704" s="15"/>
      <c r="EB704" s="15"/>
      <c r="EC704" s="15"/>
      <c r="ED704" s="15"/>
      <c r="EE704" s="15"/>
      <c r="EF704" s="15"/>
      <c r="EG704" s="15"/>
      <c r="EH704" s="15"/>
      <c r="EI704" s="15"/>
      <c r="EJ704" s="15"/>
      <c r="EK704" s="15"/>
      <c r="EL704" s="15"/>
      <c r="EM704" s="15"/>
      <c r="EN704" s="15"/>
      <c r="EO704" s="15"/>
      <c r="EP704" s="88"/>
      <c r="EQ704" s="88"/>
      <c r="ER704" s="88"/>
      <c r="ES704" s="88"/>
      <c r="ET704" s="88"/>
      <c r="EU704" s="88"/>
      <c r="EV704" s="88"/>
      <c r="EW704" s="88"/>
      <c r="EX704" s="88"/>
      <c r="EY704" s="88"/>
      <c r="EZ704" s="88"/>
      <c r="FA704" s="88"/>
      <c r="FB704" s="15"/>
      <c r="FC704" s="15"/>
      <c r="FD704" s="15"/>
      <c r="FE704" s="15"/>
      <c r="FF704" s="15"/>
      <c r="FG704" s="15"/>
      <c r="FH704" s="15"/>
      <c r="FI704" s="15"/>
      <c r="FJ704" s="15"/>
    </row>
    <row r="705" spans="2:166" ht="15" customHeight="1" x14ac:dyDescent="0.25">
      <c r="B705" s="88"/>
      <c r="C705" s="88"/>
      <c r="D705" s="115"/>
      <c r="E705" s="115"/>
      <c r="F705" s="115"/>
      <c r="G705" s="115"/>
      <c r="H705" s="115"/>
      <c r="I705" s="523"/>
      <c r="J705" s="523"/>
      <c r="K705" s="115"/>
      <c r="L705" s="524"/>
      <c r="M705" s="524"/>
      <c r="N705" s="524"/>
      <c r="O705" s="524"/>
      <c r="P705" s="524"/>
      <c r="Q705" s="524"/>
      <c r="R705" s="524"/>
      <c r="S705" s="525"/>
      <c r="T705" s="526"/>
      <c r="U705" s="115"/>
      <c r="V705" s="526"/>
      <c r="W705" s="115"/>
      <c r="X705" s="115"/>
      <c r="Y705" s="115"/>
      <c r="Z705" s="527"/>
      <c r="AA705" s="527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88"/>
      <c r="CU705" s="88"/>
      <c r="CV705" s="88"/>
      <c r="CW705" s="15"/>
      <c r="CX705" s="15"/>
      <c r="CY705" s="88"/>
      <c r="CZ705" s="88"/>
      <c r="DA705" s="88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88"/>
      <c r="EQ705" s="88"/>
      <c r="ER705" s="88"/>
      <c r="ES705" s="88"/>
      <c r="ET705" s="88"/>
      <c r="EU705" s="88"/>
      <c r="EV705" s="88"/>
      <c r="EW705" s="88"/>
      <c r="EX705" s="88"/>
      <c r="EY705" s="88"/>
      <c r="EZ705" s="88"/>
      <c r="FA705" s="88"/>
      <c r="FB705" s="15"/>
      <c r="FC705" s="15"/>
      <c r="FD705" s="15"/>
      <c r="FE705" s="15"/>
      <c r="FF705" s="15"/>
      <c r="FG705" s="15"/>
      <c r="FH705" s="15"/>
      <c r="FI705" s="15"/>
      <c r="FJ705" s="15"/>
    </row>
    <row r="706" spans="2:166" ht="15" customHeight="1" x14ac:dyDescent="0.25">
      <c r="B706" s="88"/>
      <c r="C706" s="88"/>
      <c r="D706" s="115"/>
      <c r="E706" s="115"/>
      <c r="F706" s="115"/>
      <c r="G706" s="115"/>
      <c r="H706" s="115"/>
      <c r="I706" s="523"/>
      <c r="J706" s="523"/>
      <c r="K706" s="115"/>
      <c r="L706" s="524"/>
      <c r="M706" s="524"/>
      <c r="N706" s="524"/>
      <c r="O706" s="524"/>
      <c r="P706" s="524"/>
      <c r="Q706" s="524"/>
      <c r="R706" s="524"/>
      <c r="S706" s="525"/>
      <c r="T706" s="526"/>
      <c r="U706" s="115"/>
      <c r="V706" s="526"/>
      <c r="W706" s="115"/>
      <c r="X706" s="115"/>
      <c r="Y706" s="115"/>
      <c r="Z706" s="527"/>
      <c r="AA706" s="527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88"/>
      <c r="CU706" s="88"/>
      <c r="CV706" s="88"/>
      <c r="CW706" s="15"/>
      <c r="CX706" s="15"/>
      <c r="CY706" s="88"/>
      <c r="CZ706" s="88"/>
      <c r="DA706" s="88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  <c r="DV706" s="15"/>
      <c r="DW706" s="15"/>
      <c r="DX706" s="15"/>
      <c r="DY706" s="15"/>
      <c r="DZ706" s="15"/>
      <c r="EA706" s="15"/>
      <c r="EB706" s="15"/>
      <c r="EC706" s="15"/>
      <c r="ED706" s="15"/>
      <c r="EE706" s="15"/>
      <c r="EF706" s="15"/>
      <c r="EG706" s="15"/>
      <c r="EH706" s="15"/>
      <c r="EI706" s="15"/>
      <c r="EJ706" s="15"/>
      <c r="EK706" s="15"/>
      <c r="EL706" s="15"/>
      <c r="EM706" s="15"/>
      <c r="EN706" s="15"/>
      <c r="EO706" s="15"/>
      <c r="EP706" s="88"/>
      <c r="EQ706" s="88"/>
      <c r="ER706" s="88"/>
      <c r="ES706" s="88"/>
      <c r="ET706" s="88"/>
      <c r="EU706" s="88"/>
      <c r="EV706" s="88"/>
      <c r="EW706" s="88"/>
      <c r="EX706" s="88"/>
      <c r="EY706" s="88"/>
      <c r="EZ706" s="88"/>
      <c r="FA706" s="88"/>
      <c r="FB706" s="15"/>
      <c r="FC706" s="15"/>
      <c r="FD706" s="15"/>
      <c r="FE706" s="15"/>
      <c r="FF706" s="15"/>
      <c r="FG706" s="15"/>
      <c r="FH706" s="15"/>
      <c r="FI706" s="15"/>
      <c r="FJ706" s="15"/>
    </row>
    <row r="707" spans="2:166" ht="15" customHeight="1" x14ac:dyDescent="0.25">
      <c r="B707" s="88"/>
      <c r="C707" s="88"/>
      <c r="D707" s="115"/>
      <c r="E707" s="115"/>
      <c r="F707" s="115"/>
      <c r="G707" s="115"/>
      <c r="H707" s="115"/>
      <c r="I707" s="523"/>
      <c r="J707" s="523"/>
      <c r="K707" s="115"/>
      <c r="L707" s="524"/>
      <c r="M707" s="524"/>
      <c r="N707" s="524"/>
      <c r="O707" s="524"/>
      <c r="P707" s="524"/>
      <c r="Q707" s="524"/>
      <c r="R707" s="524"/>
      <c r="S707" s="525"/>
      <c r="T707" s="526"/>
      <c r="U707" s="115"/>
      <c r="V707" s="526"/>
      <c r="W707" s="115"/>
      <c r="X707" s="115"/>
      <c r="Y707" s="115"/>
      <c r="Z707" s="527"/>
      <c r="AA707" s="527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88"/>
      <c r="CU707" s="88"/>
      <c r="CV707" s="88"/>
      <c r="CW707" s="15"/>
      <c r="CX707" s="15"/>
      <c r="CY707" s="88"/>
      <c r="CZ707" s="88"/>
      <c r="DA707" s="88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  <c r="DO707" s="15"/>
      <c r="DP707" s="15"/>
      <c r="DQ707" s="15"/>
      <c r="DR707" s="15"/>
      <c r="DS707" s="15"/>
      <c r="DT707" s="15"/>
      <c r="DU707" s="15"/>
      <c r="DV707" s="15"/>
      <c r="DW707" s="15"/>
      <c r="DX707" s="15"/>
      <c r="DY707" s="15"/>
      <c r="DZ707" s="15"/>
      <c r="EA707" s="15"/>
      <c r="EB707" s="15"/>
      <c r="EC707" s="15"/>
      <c r="ED707" s="15"/>
      <c r="EE707" s="15"/>
      <c r="EF707" s="15"/>
      <c r="EG707" s="15"/>
      <c r="EH707" s="15"/>
      <c r="EI707" s="15"/>
      <c r="EJ707" s="15"/>
      <c r="EK707" s="15"/>
      <c r="EL707" s="15"/>
      <c r="EM707" s="15"/>
      <c r="EN707" s="15"/>
      <c r="EO707" s="15"/>
      <c r="EP707" s="88"/>
      <c r="EQ707" s="88"/>
      <c r="ER707" s="88"/>
      <c r="ES707" s="88"/>
      <c r="ET707" s="88"/>
      <c r="EU707" s="88"/>
      <c r="EV707" s="88"/>
      <c r="EW707" s="88"/>
      <c r="EX707" s="88"/>
      <c r="EY707" s="88"/>
      <c r="EZ707" s="88"/>
      <c r="FA707" s="88"/>
      <c r="FB707" s="15"/>
      <c r="FC707" s="15"/>
      <c r="FD707" s="15"/>
      <c r="FE707" s="15"/>
      <c r="FF707" s="15"/>
      <c r="FG707" s="15"/>
      <c r="FH707" s="15"/>
      <c r="FI707" s="15"/>
      <c r="FJ707" s="15"/>
    </row>
    <row r="708" spans="2:166" ht="15" customHeight="1" x14ac:dyDescent="0.25">
      <c r="B708" s="88"/>
      <c r="C708" s="88"/>
      <c r="D708" s="115"/>
      <c r="E708" s="115"/>
      <c r="F708" s="115"/>
      <c r="G708" s="115"/>
      <c r="H708" s="115"/>
      <c r="I708" s="523"/>
      <c r="J708" s="523"/>
      <c r="K708" s="115"/>
      <c r="L708" s="524"/>
      <c r="M708" s="524"/>
      <c r="N708" s="524"/>
      <c r="O708" s="524"/>
      <c r="P708" s="524"/>
      <c r="Q708" s="524"/>
      <c r="R708" s="524"/>
      <c r="S708" s="525"/>
      <c r="T708" s="526"/>
      <c r="U708" s="115"/>
      <c r="V708" s="526"/>
      <c r="W708" s="115"/>
      <c r="X708" s="115"/>
      <c r="Y708" s="115"/>
      <c r="Z708" s="527"/>
      <c r="AA708" s="527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88"/>
      <c r="CU708" s="88"/>
      <c r="CV708" s="88"/>
      <c r="CW708" s="15"/>
      <c r="CX708" s="15"/>
      <c r="CY708" s="88"/>
      <c r="CZ708" s="88"/>
      <c r="DA708" s="88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  <c r="DO708" s="15"/>
      <c r="DP708" s="15"/>
      <c r="DQ708" s="15"/>
      <c r="DR708" s="15"/>
      <c r="DS708" s="15"/>
      <c r="DT708" s="15"/>
      <c r="DU708" s="15"/>
      <c r="DV708" s="15"/>
      <c r="DW708" s="15"/>
      <c r="DX708" s="15"/>
      <c r="DY708" s="15"/>
      <c r="DZ708" s="15"/>
      <c r="EA708" s="15"/>
      <c r="EB708" s="15"/>
      <c r="EC708" s="15"/>
      <c r="ED708" s="15"/>
      <c r="EE708" s="15"/>
      <c r="EF708" s="15"/>
      <c r="EG708" s="15"/>
      <c r="EH708" s="15"/>
      <c r="EI708" s="15"/>
      <c r="EJ708" s="15"/>
      <c r="EK708" s="15"/>
      <c r="EL708" s="15"/>
      <c r="EM708" s="15"/>
      <c r="EN708" s="15"/>
      <c r="EO708" s="15"/>
      <c r="EP708" s="88"/>
      <c r="EQ708" s="88"/>
      <c r="ER708" s="88"/>
      <c r="ES708" s="88"/>
      <c r="ET708" s="88"/>
      <c r="EU708" s="88"/>
      <c r="EV708" s="88"/>
      <c r="EW708" s="88"/>
      <c r="EX708" s="88"/>
      <c r="EY708" s="88"/>
      <c r="EZ708" s="88"/>
      <c r="FA708" s="88"/>
      <c r="FB708" s="15"/>
      <c r="FC708" s="15"/>
      <c r="FD708" s="15"/>
      <c r="FE708" s="15"/>
      <c r="FF708" s="15"/>
      <c r="FG708" s="15"/>
      <c r="FH708" s="15"/>
      <c r="FI708" s="15"/>
      <c r="FJ708" s="15"/>
    </row>
    <row r="709" spans="2:166" ht="15" customHeight="1" x14ac:dyDescent="0.25">
      <c r="B709" s="88"/>
      <c r="C709" s="88"/>
      <c r="D709" s="115"/>
      <c r="E709" s="115"/>
      <c r="F709" s="115"/>
      <c r="G709" s="115"/>
      <c r="H709" s="115"/>
      <c r="I709" s="523"/>
      <c r="J709" s="523"/>
      <c r="K709" s="115"/>
      <c r="L709" s="524"/>
      <c r="M709" s="524"/>
      <c r="N709" s="524"/>
      <c r="O709" s="524"/>
      <c r="P709" s="524"/>
      <c r="Q709" s="524"/>
      <c r="R709" s="524"/>
      <c r="S709" s="525"/>
      <c r="T709" s="526"/>
      <c r="U709" s="115"/>
      <c r="V709" s="526"/>
      <c r="W709" s="115"/>
      <c r="X709" s="115"/>
      <c r="Y709" s="115"/>
      <c r="Z709" s="527"/>
      <c r="AA709" s="527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88"/>
      <c r="CU709" s="88"/>
      <c r="CV709" s="88"/>
      <c r="CW709" s="15"/>
      <c r="CX709" s="15"/>
      <c r="CY709" s="88"/>
      <c r="CZ709" s="88"/>
      <c r="DA709" s="88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  <c r="DO709" s="15"/>
      <c r="DP709" s="15"/>
      <c r="DQ709" s="15"/>
      <c r="DR709" s="15"/>
      <c r="DS709" s="15"/>
      <c r="DT709" s="15"/>
      <c r="DU709" s="15"/>
      <c r="DV709" s="15"/>
      <c r="DW709" s="15"/>
      <c r="DX709" s="15"/>
      <c r="DY709" s="15"/>
      <c r="DZ709" s="15"/>
      <c r="EA709" s="15"/>
      <c r="EB709" s="15"/>
      <c r="EC709" s="15"/>
      <c r="ED709" s="15"/>
      <c r="EE709" s="15"/>
      <c r="EF709" s="15"/>
      <c r="EG709" s="15"/>
      <c r="EH709" s="15"/>
      <c r="EI709" s="15"/>
      <c r="EJ709" s="15"/>
      <c r="EK709" s="15"/>
      <c r="EL709" s="15"/>
      <c r="EM709" s="15"/>
      <c r="EN709" s="15"/>
      <c r="EO709" s="15"/>
      <c r="EP709" s="88"/>
      <c r="EQ709" s="88"/>
      <c r="ER709" s="88"/>
      <c r="ES709" s="88"/>
      <c r="ET709" s="88"/>
      <c r="EU709" s="88"/>
      <c r="EV709" s="88"/>
      <c r="EW709" s="88"/>
      <c r="EX709" s="88"/>
      <c r="EY709" s="88"/>
      <c r="EZ709" s="88"/>
      <c r="FA709" s="88"/>
      <c r="FB709" s="15"/>
      <c r="FC709" s="15"/>
      <c r="FD709" s="15"/>
      <c r="FE709" s="15"/>
      <c r="FF709" s="15"/>
      <c r="FG709" s="15"/>
      <c r="FH709" s="15"/>
      <c r="FI709" s="15"/>
      <c r="FJ709" s="15"/>
    </row>
    <row r="710" spans="2:166" ht="15" customHeight="1" x14ac:dyDescent="0.25">
      <c r="B710" s="88"/>
      <c r="C710" s="88"/>
      <c r="D710" s="115"/>
      <c r="E710" s="115"/>
      <c r="F710" s="115"/>
      <c r="G710" s="115"/>
      <c r="H710" s="115"/>
      <c r="I710" s="523"/>
      <c r="J710" s="523"/>
      <c r="K710" s="115"/>
      <c r="L710" s="524"/>
      <c r="M710" s="524"/>
      <c r="N710" s="524"/>
      <c r="O710" s="524"/>
      <c r="P710" s="524"/>
      <c r="Q710" s="524"/>
      <c r="R710" s="524"/>
      <c r="S710" s="525"/>
      <c r="T710" s="526"/>
      <c r="U710" s="115"/>
      <c r="V710" s="526"/>
      <c r="W710" s="115"/>
      <c r="X710" s="115"/>
      <c r="Y710" s="115"/>
      <c r="Z710" s="527"/>
      <c r="AA710" s="527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88"/>
      <c r="CU710" s="88"/>
      <c r="CV710" s="88"/>
      <c r="CW710" s="15"/>
      <c r="CX710" s="15"/>
      <c r="CY710" s="88"/>
      <c r="CZ710" s="88"/>
      <c r="DA710" s="88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88"/>
      <c r="EQ710" s="88"/>
      <c r="ER710" s="88"/>
      <c r="ES710" s="88"/>
      <c r="ET710" s="88"/>
      <c r="EU710" s="88"/>
      <c r="EV710" s="88"/>
      <c r="EW710" s="88"/>
      <c r="EX710" s="88"/>
      <c r="EY710" s="88"/>
      <c r="EZ710" s="88"/>
      <c r="FA710" s="88"/>
      <c r="FB710" s="15"/>
      <c r="FC710" s="15"/>
      <c r="FD710" s="15"/>
      <c r="FE710" s="15"/>
      <c r="FF710" s="15"/>
      <c r="FG710" s="15"/>
      <c r="FH710" s="15"/>
      <c r="FI710" s="15"/>
      <c r="FJ710" s="15"/>
    </row>
    <row r="711" spans="2:166" ht="15" customHeight="1" x14ac:dyDescent="0.25">
      <c r="B711" s="88"/>
      <c r="C711" s="88"/>
      <c r="D711" s="115"/>
      <c r="E711" s="115"/>
      <c r="F711" s="115"/>
      <c r="G711" s="115"/>
      <c r="H711" s="115"/>
      <c r="I711" s="523"/>
      <c r="J711" s="523"/>
      <c r="K711" s="115"/>
      <c r="L711" s="524"/>
      <c r="M711" s="524"/>
      <c r="N711" s="524"/>
      <c r="O711" s="524"/>
      <c r="P711" s="524"/>
      <c r="Q711" s="524"/>
      <c r="R711" s="524"/>
      <c r="S711" s="525"/>
      <c r="T711" s="526"/>
      <c r="U711" s="115"/>
      <c r="V711" s="526"/>
      <c r="W711" s="115"/>
      <c r="X711" s="115"/>
      <c r="Y711" s="115"/>
      <c r="Z711" s="527"/>
      <c r="AA711" s="527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88"/>
      <c r="CU711" s="88"/>
      <c r="CV711" s="88"/>
      <c r="CW711" s="15"/>
      <c r="CX711" s="15"/>
      <c r="CY711" s="88"/>
      <c r="CZ711" s="88"/>
      <c r="DA711" s="88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  <c r="DV711" s="15"/>
      <c r="DW711" s="15"/>
      <c r="DX711" s="15"/>
      <c r="DY711" s="15"/>
      <c r="DZ711" s="15"/>
      <c r="EA711" s="15"/>
      <c r="EB711" s="15"/>
      <c r="EC711" s="15"/>
      <c r="ED711" s="15"/>
      <c r="EE711" s="15"/>
      <c r="EF711" s="15"/>
      <c r="EG711" s="15"/>
      <c r="EH711" s="15"/>
      <c r="EI711" s="15"/>
      <c r="EJ711" s="15"/>
      <c r="EK711" s="15"/>
      <c r="EL711" s="15"/>
      <c r="EM711" s="15"/>
      <c r="EN711" s="15"/>
      <c r="EO711" s="15"/>
      <c r="EP711" s="88"/>
      <c r="EQ711" s="88"/>
      <c r="ER711" s="88"/>
      <c r="ES711" s="88"/>
      <c r="ET711" s="88"/>
      <c r="EU711" s="88"/>
      <c r="EV711" s="88"/>
      <c r="EW711" s="88"/>
      <c r="EX711" s="88"/>
      <c r="EY711" s="88"/>
      <c r="EZ711" s="88"/>
      <c r="FA711" s="88"/>
      <c r="FB711" s="15"/>
      <c r="FC711" s="15"/>
      <c r="FD711" s="15"/>
      <c r="FE711" s="15"/>
      <c r="FF711" s="15"/>
      <c r="FG711" s="15"/>
      <c r="FH711" s="15"/>
      <c r="FI711" s="15"/>
      <c r="FJ711" s="15"/>
    </row>
    <row r="712" spans="2:166" ht="15" customHeight="1" x14ac:dyDescent="0.25">
      <c r="B712" s="88"/>
      <c r="C712" s="88"/>
      <c r="D712" s="115"/>
      <c r="E712" s="115"/>
      <c r="F712" s="115"/>
      <c r="G712" s="115"/>
      <c r="H712" s="115"/>
      <c r="I712" s="523"/>
      <c r="J712" s="523"/>
      <c r="K712" s="115"/>
      <c r="L712" s="524"/>
      <c r="M712" s="524"/>
      <c r="N712" s="524"/>
      <c r="O712" s="524"/>
      <c r="P712" s="524"/>
      <c r="Q712" s="524"/>
      <c r="R712" s="524"/>
      <c r="S712" s="525"/>
      <c r="T712" s="526"/>
      <c r="U712" s="115"/>
      <c r="V712" s="526"/>
      <c r="W712" s="115"/>
      <c r="X712" s="115"/>
      <c r="Y712" s="115"/>
      <c r="Z712" s="527"/>
      <c r="AA712" s="527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88"/>
      <c r="CU712" s="88"/>
      <c r="CV712" s="88"/>
      <c r="CW712" s="15"/>
      <c r="CX712" s="15"/>
      <c r="CY712" s="88"/>
      <c r="CZ712" s="88"/>
      <c r="DA712" s="88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88"/>
      <c r="EQ712" s="88"/>
      <c r="ER712" s="88"/>
      <c r="ES712" s="88"/>
      <c r="ET712" s="88"/>
      <c r="EU712" s="88"/>
      <c r="EV712" s="88"/>
      <c r="EW712" s="88"/>
      <c r="EX712" s="88"/>
      <c r="EY712" s="88"/>
      <c r="EZ712" s="88"/>
      <c r="FA712" s="88"/>
      <c r="FB712" s="15"/>
      <c r="FC712" s="15"/>
      <c r="FD712" s="15"/>
      <c r="FE712" s="15"/>
      <c r="FF712" s="15"/>
      <c r="FG712" s="15"/>
      <c r="FH712" s="15"/>
      <c r="FI712" s="15"/>
      <c r="FJ712" s="15"/>
    </row>
    <row r="713" spans="2:166" ht="15" customHeight="1" x14ac:dyDescent="0.25">
      <c r="B713" s="88"/>
      <c r="C713" s="88"/>
      <c r="D713" s="115"/>
      <c r="E713" s="115"/>
      <c r="F713" s="115"/>
      <c r="G713" s="115"/>
      <c r="H713" s="115"/>
      <c r="I713" s="523"/>
      <c r="J713" s="523"/>
      <c r="K713" s="115"/>
      <c r="L713" s="524"/>
      <c r="M713" s="524"/>
      <c r="N713" s="524"/>
      <c r="O713" s="524"/>
      <c r="P713" s="524"/>
      <c r="Q713" s="524"/>
      <c r="R713" s="524"/>
      <c r="S713" s="525"/>
      <c r="T713" s="526"/>
      <c r="U713" s="115"/>
      <c r="V713" s="526"/>
      <c r="W713" s="115"/>
      <c r="X713" s="115"/>
      <c r="Y713" s="115"/>
      <c r="Z713" s="527"/>
      <c r="AA713" s="527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88"/>
      <c r="CU713" s="88"/>
      <c r="CV713" s="88"/>
      <c r="CW713" s="15"/>
      <c r="CX713" s="15"/>
      <c r="CY713" s="88"/>
      <c r="CZ713" s="88"/>
      <c r="DA713" s="88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  <c r="DO713" s="15"/>
      <c r="DP713" s="15"/>
      <c r="DQ713" s="15"/>
      <c r="DR713" s="15"/>
      <c r="DS713" s="15"/>
      <c r="DT713" s="15"/>
      <c r="DU713" s="15"/>
      <c r="DV713" s="15"/>
      <c r="DW713" s="15"/>
      <c r="DX713" s="15"/>
      <c r="DY713" s="15"/>
      <c r="DZ713" s="15"/>
      <c r="EA713" s="15"/>
      <c r="EB713" s="15"/>
      <c r="EC713" s="15"/>
      <c r="ED713" s="15"/>
      <c r="EE713" s="15"/>
      <c r="EF713" s="15"/>
      <c r="EG713" s="15"/>
      <c r="EH713" s="15"/>
      <c r="EI713" s="15"/>
      <c r="EJ713" s="15"/>
      <c r="EK713" s="15"/>
      <c r="EL713" s="15"/>
      <c r="EM713" s="15"/>
      <c r="EN713" s="15"/>
      <c r="EO713" s="15"/>
      <c r="EP713" s="88"/>
      <c r="EQ713" s="88"/>
      <c r="ER713" s="88"/>
      <c r="ES713" s="88"/>
      <c r="ET713" s="88"/>
      <c r="EU713" s="88"/>
      <c r="EV713" s="88"/>
      <c r="EW713" s="88"/>
      <c r="EX713" s="88"/>
      <c r="EY713" s="88"/>
      <c r="EZ713" s="88"/>
      <c r="FA713" s="88"/>
      <c r="FB713" s="15"/>
      <c r="FC713" s="15"/>
      <c r="FD713" s="15"/>
      <c r="FE713" s="15"/>
      <c r="FF713" s="15"/>
      <c r="FG713" s="15"/>
      <c r="FH713" s="15"/>
      <c r="FI713" s="15"/>
      <c r="FJ713" s="15"/>
    </row>
    <row r="714" spans="2:166" ht="15" customHeight="1" x14ac:dyDescent="0.25">
      <c r="B714" s="88"/>
      <c r="C714" s="88"/>
      <c r="D714" s="115"/>
      <c r="E714" s="115"/>
      <c r="F714" s="115"/>
      <c r="G714" s="115"/>
      <c r="H714" s="115"/>
      <c r="I714" s="523"/>
      <c r="J714" s="523"/>
      <c r="K714" s="115"/>
      <c r="L714" s="524"/>
      <c r="M714" s="524"/>
      <c r="N714" s="524"/>
      <c r="O714" s="524"/>
      <c r="P714" s="524"/>
      <c r="Q714" s="524"/>
      <c r="R714" s="524"/>
      <c r="S714" s="525"/>
      <c r="T714" s="526"/>
      <c r="U714" s="115"/>
      <c r="V714" s="526"/>
      <c r="W714" s="115"/>
      <c r="X714" s="115"/>
      <c r="Y714" s="115"/>
      <c r="Z714" s="527"/>
      <c r="AA714" s="527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88"/>
      <c r="CU714" s="88"/>
      <c r="CV714" s="88"/>
      <c r="CW714" s="15"/>
      <c r="CX714" s="15"/>
      <c r="CY714" s="88"/>
      <c r="CZ714" s="88"/>
      <c r="DA714" s="88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  <c r="DO714" s="15"/>
      <c r="DP714" s="15"/>
      <c r="DQ714" s="15"/>
      <c r="DR714" s="15"/>
      <c r="DS714" s="15"/>
      <c r="DT714" s="15"/>
      <c r="DU714" s="15"/>
      <c r="DV714" s="15"/>
      <c r="DW714" s="15"/>
      <c r="DX714" s="15"/>
      <c r="DY714" s="15"/>
      <c r="DZ714" s="15"/>
      <c r="EA714" s="15"/>
      <c r="EB714" s="15"/>
      <c r="EC714" s="15"/>
      <c r="ED714" s="15"/>
      <c r="EE714" s="15"/>
      <c r="EF714" s="15"/>
      <c r="EG714" s="15"/>
      <c r="EH714" s="15"/>
      <c r="EI714" s="15"/>
      <c r="EJ714" s="15"/>
      <c r="EK714" s="15"/>
      <c r="EL714" s="15"/>
      <c r="EM714" s="15"/>
      <c r="EN714" s="15"/>
      <c r="EO714" s="15"/>
      <c r="EP714" s="88"/>
      <c r="EQ714" s="88"/>
      <c r="ER714" s="88"/>
      <c r="ES714" s="88"/>
      <c r="ET714" s="88"/>
      <c r="EU714" s="88"/>
      <c r="EV714" s="88"/>
      <c r="EW714" s="88"/>
      <c r="EX714" s="88"/>
      <c r="EY714" s="88"/>
      <c r="EZ714" s="88"/>
      <c r="FA714" s="88"/>
      <c r="FB714" s="15"/>
      <c r="FC714" s="15"/>
      <c r="FD714" s="15"/>
      <c r="FE714" s="15"/>
      <c r="FF714" s="15"/>
      <c r="FG714" s="15"/>
      <c r="FH714" s="15"/>
      <c r="FI714" s="15"/>
      <c r="FJ714" s="15"/>
    </row>
    <row r="715" spans="2:166" ht="15" customHeight="1" x14ac:dyDescent="0.25">
      <c r="B715" s="88"/>
      <c r="C715" s="88"/>
      <c r="D715" s="115"/>
      <c r="E715" s="115"/>
      <c r="F715" s="115"/>
      <c r="G715" s="115"/>
      <c r="H715" s="115"/>
      <c r="I715" s="523"/>
      <c r="J715" s="523"/>
      <c r="K715" s="115"/>
      <c r="L715" s="524"/>
      <c r="M715" s="524"/>
      <c r="N715" s="524"/>
      <c r="O715" s="524"/>
      <c r="P715" s="524"/>
      <c r="Q715" s="524"/>
      <c r="R715" s="524"/>
      <c r="S715" s="525"/>
      <c r="T715" s="526"/>
      <c r="U715" s="115"/>
      <c r="V715" s="526"/>
      <c r="W715" s="115"/>
      <c r="X715" s="115"/>
      <c r="Y715" s="115"/>
      <c r="Z715" s="527"/>
      <c r="AA715" s="527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88"/>
      <c r="CU715" s="88"/>
      <c r="CV715" s="88"/>
      <c r="CW715" s="15"/>
      <c r="CX715" s="15"/>
      <c r="CY715" s="88"/>
      <c r="CZ715" s="88"/>
      <c r="DA715" s="88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88"/>
      <c r="EQ715" s="88"/>
      <c r="ER715" s="88"/>
      <c r="ES715" s="88"/>
      <c r="ET715" s="88"/>
      <c r="EU715" s="88"/>
      <c r="EV715" s="88"/>
      <c r="EW715" s="88"/>
      <c r="EX715" s="88"/>
      <c r="EY715" s="88"/>
      <c r="EZ715" s="88"/>
      <c r="FA715" s="88"/>
      <c r="FB715" s="15"/>
      <c r="FC715" s="15"/>
      <c r="FD715" s="15"/>
      <c r="FE715" s="15"/>
      <c r="FF715" s="15"/>
      <c r="FG715" s="15"/>
      <c r="FH715" s="15"/>
      <c r="FI715" s="15"/>
      <c r="FJ715" s="15"/>
    </row>
    <row r="716" spans="2:166" ht="15" customHeight="1" x14ac:dyDescent="0.25">
      <c r="B716" s="88"/>
      <c r="C716" s="88"/>
      <c r="D716" s="115"/>
      <c r="E716" s="115"/>
      <c r="F716" s="115"/>
      <c r="G716" s="115"/>
      <c r="H716" s="115"/>
      <c r="I716" s="523"/>
      <c r="J716" s="523"/>
      <c r="K716" s="115"/>
      <c r="L716" s="524"/>
      <c r="M716" s="524"/>
      <c r="N716" s="524"/>
      <c r="O716" s="524"/>
      <c r="P716" s="524"/>
      <c r="Q716" s="524"/>
      <c r="R716" s="524"/>
      <c r="S716" s="525"/>
      <c r="T716" s="526"/>
      <c r="U716" s="115"/>
      <c r="V716" s="526"/>
      <c r="W716" s="115"/>
      <c r="X716" s="115"/>
      <c r="Y716" s="115"/>
      <c r="Z716" s="527"/>
      <c r="AA716" s="527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88"/>
      <c r="CU716" s="88"/>
      <c r="CV716" s="88"/>
      <c r="CW716" s="15"/>
      <c r="CX716" s="15"/>
      <c r="CY716" s="88"/>
      <c r="CZ716" s="88"/>
      <c r="DA716" s="88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  <c r="DV716" s="15"/>
      <c r="DW716" s="15"/>
      <c r="DX716" s="15"/>
      <c r="DY716" s="15"/>
      <c r="DZ716" s="15"/>
      <c r="EA716" s="15"/>
      <c r="EB716" s="15"/>
      <c r="EC716" s="15"/>
      <c r="ED716" s="15"/>
      <c r="EE716" s="15"/>
      <c r="EF716" s="15"/>
      <c r="EG716" s="15"/>
      <c r="EH716" s="15"/>
      <c r="EI716" s="15"/>
      <c r="EJ716" s="15"/>
      <c r="EK716" s="15"/>
      <c r="EL716" s="15"/>
      <c r="EM716" s="15"/>
      <c r="EN716" s="15"/>
      <c r="EO716" s="15"/>
      <c r="EP716" s="88"/>
      <c r="EQ716" s="88"/>
      <c r="ER716" s="88"/>
      <c r="ES716" s="88"/>
      <c r="ET716" s="88"/>
      <c r="EU716" s="88"/>
      <c r="EV716" s="88"/>
      <c r="EW716" s="88"/>
      <c r="EX716" s="88"/>
      <c r="EY716" s="88"/>
      <c r="EZ716" s="88"/>
      <c r="FA716" s="88"/>
      <c r="FB716" s="15"/>
      <c r="FC716" s="15"/>
      <c r="FD716" s="15"/>
      <c r="FE716" s="15"/>
      <c r="FF716" s="15"/>
      <c r="FG716" s="15"/>
      <c r="FH716" s="15"/>
      <c r="FI716" s="15"/>
      <c r="FJ716" s="15"/>
    </row>
    <row r="717" spans="2:166" ht="15" customHeight="1" x14ac:dyDescent="0.25">
      <c r="B717" s="88"/>
      <c r="C717" s="88"/>
      <c r="D717" s="115"/>
      <c r="E717" s="115"/>
      <c r="F717" s="115"/>
      <c r="G717" s="115"/>
      <c r="H717" s="115"/>
      <c r="I717" s="523"/>
      <c r="J717" s="523"/>
      <c r="K717" s="115"/>
      <c r="L717" s="524"/>
      <c r="M717" s="524"/>
      <c r="N717" s="524"/>
      <c r="O717" s="524"/>
      <c r="P717" s="524"/>
      <c r="Q717" s="524"/>
      <c r="R717" s="524"/>
      <c r="S717" s="525"/>
      <c r="T717" s="526"/>
      <c r="U717" s="115"/>
      <c r="V717" s="526"/>
      <c r="W717" s="115"/>
      <c r="X717" s="115"/>
      <c r="Y717" s="115"/>
      <c r="Z717" s="527"/>
      <c r="AA717" s="527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88"/>
      <c r="CU717" s="88"/>
      <c r="CV717" s="88"/>
      <c r="CW717" s="15"/>
      <c r="CX717" s="15"/>
      <c r="CY717" s="88"/>
      <c r="CZ717" s="88"/>
      <c r="DA717" s="88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  <c r="DO717" s="15"/>
      <c r="DP717" s="15"/>
      <c r="DQ717" s="15"/>
      <c r="DR717" s="15"/>
      <c r="DS717" s="15"/>
      <c r="DT717" s="15"/>
      <c r="DU717" s="15"/>
      <c r="DV717" s="15"/>
      <c r="DW717" s="15"/>
      <c r="DX717" s="15"/>
      <c r="DY717" s="15"/>
      <c r="DZ717" s="15"/>
      <c r="EA717" s="15"/>
      <c r="EB717" s="15"/>
      <c r="EC717" s="15"/>
      <c r="ED717" s="15"/>
      <c r="EE717" s="15"/>
      <c r="EF717" s="15"/>
      <c r="EG717" s="15"/>
      <c r="EH717" s="15"/>
      <c r="EI717" s="15"/>
      <c r="EJ717" s="15"/>
      <c r="EK717" s="15"/>
      <c r="EL717" s="15"/>
      <c r="EM717" s="15"/>
      <c r="EN717" s="15"/>
      <c r="EO717" s="15"/>
      <c r="EP717" s="88"/>
      <c r="EQ717" s="88"/>
      <c r="ER717" s="88"/>
      <c r="ES717" s="88"/>
      <c r="ET717" s="88"/>
      <c r="EU717" s="88"/>
      <c r="EV717" s="88"/>
      <c r="EW717" s="88"/>
      <c r="EX717" s="88"/>
      <c r="EY717" s="88"/>
      <c r="EZ717" s="88"/>
      <c r="FA717" s="88"/>
      <c r="FB717" s="15"/>
      <c r="FC717" s="15"/>
      <c r="FD717" s="15"/>
      <c r="FE717" s="15"/>
      <c r="FF717" s="15"/>
      <c r="FG717" s="15"/>
      <c r="FH717" s="15"/>
      <c r="FI717" s="15"/>
      <c r="FJ717" s="15"/>
    </row>
    <row r="718" spans="2:166" ht="15" customHeight="1" x14ac:dyDescent="0.25">
      <c r="B718" s="88"/>
      <c r="C718" s="88"/>
      <c r="D718" s="115"/>
      <c r="E718" s="115"/>
      <c r="F718" s="115"/>
      <c r="G718" s="115"/>
      <c r="H718" s="115"/>
      <c r="I718" s="523"/>
      <c r="J718" s="523"/>
      <c r="K718" s="115"/>
      <c r="L718" s="524"/>
      <c r="M718" s="524"/>
      <c r="N718" s="524"/>
      <c r="O718" s="524"/>
      <c r="P718" s="524"/>
      <c r="Q718" s="524"/>
      <c r="R718" s="524"/>
      <c r="S718" s="525"/>
      <c r="T718" s="526"/>
      <c r="U718" s="115"/>
      <c r="V718" s="526"/>
      <c r="W718" s="115"/>
      <c r="X718" s="115"/>
      <c r="Y718" s="115"/>
      <c r="Z718" s="527"/>
      <c r="AA718" s="527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88"/>
      <c r="CU718" s="88"/>
      <c r="CV718" s="88"/>
      <c r="CW718" s="15"/>
      <c r="CX718" s="15"/>
      <c r="CY718" s="88"/>
      <c r="CZ718" s="88"/>
      <c r="DA718" s="88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  <c r="DO718" s="15"/>
      <c r="DP718" s="15"/>
      <c r="DQ718" s="15"/>
      <c r="DR718" s="15"/>
      <c r="DS718" s="15"/>
      <c r="DT718" s="15"/>
      <c r="DU718" s="15"/>
      <c r="DV718" s="15"/>
      <c r="DW718" s="15"/>
      <c r="DX718" s="15"/>
      <c r="DY718" s="15"/>
      <c r="DZ718" s="15"/>
      <c r="EA718" s="15"/>
      <c r="EB718" s="15"/>
      <c r="EC718" s="15"/>
      <c r="ED718" s="15"/>
      <c r="EE718" s="15"/>
      <c r="EF718" s="15"/>
      <c r="EG718" s="15"/>
      <c r="EH718" s="15"/>
      <c r="EI718" s="15"/>
      <c r="EJ718" s="15"/>
      <c r="EK718" s="15"/>
      <c r="EL718" s="15"/>
      <c r="EM718" s="15"/>
      <c r="EN718" s="15"/>
      <c r="EO718" s="15"/>
      <c r="EP718" s="88"/>
      <c r="EQ718" s="88"/>
      <c r="ER718" s="88"/>
      <c r="ES718" s="88"/>
      <c r="ET718" s="88"/>
      <c r="EU718" s="88"/>
      <c r="EV718" s="88"/>
      <c r="EW718" s="88"/>
      <c r="EX718" s="88"/>
      <c r="EY718" s="88"/>
      <c r="EZ718" s="88"/>
      <c r="FA718" s="88"/>
      <c r="FB718" s="15"/>
      <c r="FC718" s="15"/>
      <c r="FD718" s="15"/>
      <c r="FE718" s="15"/>
      <c r="FF718" s="15"/>
      <c r="FG718" s="15"/>
      <c r="FH718" s="15"/>
      <c r="FI718" s="15"/>
      <c r="FJ718" s="15"/>
    </row>
    <row r="719" spans="2:166" ht="15" customHeight="1" x14ac:dyDescent="0.25">
      <c r="B719" s="88"/>
      <c r="C719" s="88"/>
      <c r="D719" s="115"/>
      <c r="E719" s="115"/>
      <c r="F719" s="115"/>
      <c r="G719" s="115"/>
      <c r="H719" s="115"/>
      <c r="I719" s="523"/>
      <c r="J719" s="523"/>
      <c r="K719" s="115"/>
      <c r="L719" s="524"/>
      <c r="M719" s="524"/>
      <c r="N719" s="524"/>
      <c r="O719" s="524"/>
      <c r="P719" s="524"/>
      <c r="Q719" s="524"/>
      <c r="R719" s="524"/>
      <c r="S719" s="525"/>
      <c r="T719" s="526"/>
      <c r="U719" s="115"/>
      <c r="V719" s="526"/>
      <c r="W719" s="115"/>
      <c r="X719" s="115"/>
      <c r="Y719" s="115"/>
      <c r="Z719" s="527"/>
      <c r="AA719" s="527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88"/>
      <c r="CU719" s="88"/>
      <c r="CV719" s="88"/>
      <c r="CW719" s="15"/>
      <c r="CX719" s="15"/>
      <c r="CY719" s="88"/>
      <c r="CZ719" s="88"/>
      <c r="DA719" s="88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  <c r="DV719" s="15"/>
      <c r="DW719" s="15"/>
      <c r="DX719" s="15"/>
      <c r="DY719" s="15"/>
      <c r="DZ719" s="15"/>
      <c r="EA719" s="15"/>
      <c r="EB719" s="15"/>
      <c r="EC719" s="15"/>
      <c r="ED719" s="15"/>
      <c r="EE719" s="15"/>
      <c r="EF719" s="15"/>
      <c r="EG719" s="15"/>
      <c r="EH719" s="15"/>
      <c r="EI719" s="15"/>
      <c r="EJ719" s="15"/>
      <c r="EK719" s="15"/>
      <c r="EL719" s="15"/>
      <c r="EM719" s="15"/>
      <c r="EN719" s="15"/>
      <c r="EO719" s="15"/>
      <c r="EP719" s="88"/>
      <c r="EQ719" s="88"/>
      <c r="ER719" s="88"/>
      <c r="ES719" s="88"/>
      <c r="ET719" s="88"/>
      <c r="EU719" s="88"/>
      <c r="EV719" s="88"/>
      <c r="EW719" s="88"/>
      <c r="EX719" s="88"/>
      <c r="EY719" s="88"/>
      <c r="EZ719" s="88"/>
      <c r="FA719" s="88"/>
      <c r="FB719" s="15"/>
      <c r="FC719" s="15"/>
      <c r="FD719" s="15"/>
      <c r="FE719" s="15"/>
      <c r="FF719" s="15"/>
      <c r="FG719" s="15"/>
      <c r="FH719" s="15"/>
      <c r="FI719" s="15"/>
      <c r="FJ719" s="15"/>
    </row>
    <row r="720" spans="2:166" ht="15" customHeight="1" x14ac:dyDescent="0.25">
      <c r="B720" s="88"/>
      <c r="C720" s="88"/>
      <c r="D720" s="115"/>
      <c r="E720" s="115"/>
      <c r="F720" s="115"/>
      <c r="G720" s="115"/>
      <c r="H720" s="115"/>
      <c r="I720" s="523"/>
      <c r="J720" s="523"/>
      <c r="K720" s="115"/>
      <c r="L720" s="524"/>
      <c r="M720" s="524"/>
      <c r="N720" s="524"/>
      <c r="O720" s="524"/>
      <c r="P720" s="524"/>
      <c r="Q720" s="524"/>
      <c r="R720" s="524"/>
      <c r="S720" s="525"/>
      <c r="T720" s="526"/>
      <c r="U720" s="115"/>
      <c r="V720" s="526"/>
      <c r="W720" s="115"/>
      <c r="X720" s="115"/>
      <c r="Y720" s="115"/>
      <c r="Z720" s="527"/>
      <c r="AA720" s="527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88"/>
      <c r="CU720" s="88"/>
      <c r="CV720" s="88"/>
      <c r="CW720" s="15"/>
      <c r="CX720" s="15"/>
      <c r="CY720" s="88"/>
      <c r="CZ720" s="88"/>
      <c r="DA720" s="88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  <c r="DV720" s="15"/>
      <c r="DW720" s="15"/>
      <c r="DX720" s="15"/>
      <c r="DY720" s="15"/>
      <c r="DZ720" s="15"/>
      <c r="EA720" s="15"/>
      <c r="EB720" s="15"/>
      <c r="EC720" s="15"/>
      <c r="ED720" s="15"/>
      <c r="EE720" s="15"/>
      <c r="EF720" s="15"/>
      <c r="EG720" s="15"/>
      <c r="EH720" s="15"/>
      <c r="EI720" s="15"/>
      <c r="EJ720" s="15"/>
      <c r="EK720" s="15"/>
      <c r="EL720" s="15"/>
      <c r="EM720" s="15"/>
      <c r="EN720" s="15"/>
      <c r="EO720" s="15"/>
      <c r="EP720" s="88"/>
      <c r="EQ720" s="88"/>
      <c r="ER720" s="88"/>
      <c r="ES720" s="88"/>
      <c r="ET720" s="88"/>
      <c r="EU720" s="88"/>
      <c r="EV720" s="88"/>
      <c r="EW720" s="88"/>
      <c r="EX720" s="88"/>
      <c r="EY720" s="88"/>
      <c r="EZ720" s="88"/>
      <c r="FA720" s="88"/>
      <c r="FB720" s="15"/>
      <c r="FC720" s="15"/>
      <c r="FD720" s="15"/>
      <c r="FE720" s="15"/>
      <c r="FF720" s="15"/>
      <c r="FG720" s="15"/>
      <c r="FH720" s="15"/>
      <c r="FI720" s="15"/>
      <c r="FJ720" s="15"/>
    </row>
    <row r="721" spans="2:166" ht="15" customHeight="1" x14ac:dyDescent="0.25">
      <c r="B721" s="88"/>
      <c r="C721" s="88"/>
      <c r="D721" s="115"/>
      <c r="E721" s="115"/>
      <c r="F721" s="115"/>
      <c r="G721" s="115"/>
      <c r="H721" s="115"/>
      <c r="I721" s="523"/>
      <c r="J721" s="523"/>
      <c r="K721" s="115"/>
      <c r="L721" s="524"/>
      <c r="M721" s="524"/>
      <c r="N721" s="524"/>
      <c r="O721" s="524"/>
      <c r="P721" s="524"/>
      <c r="Q721" s="524"/>
      <c r="R721" s="524"/>
      <c r="S721" s="525"/>
      <c r="T721" s="526"/>
      <c r="U721" s="115"/>
      <c r="V721" s="526"/>
      <c r="W721" s="115"/>
      <c r="X721" s="115"/>
      <c r="Y721" s="115"/>
      <c r="Z721" s="527"/>
      <c r="AA721" s="527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88"/>
      <c r="CU721" s="88"/>
      <c r="CV721" s="88"/>
      <c r="CW721" s="15"/>
      <c r="CX721" s="15"/>
      <c r="CY721" s="88"/>
      <c r="CZ721" s="88"/>
      <c r="DA721" s="88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  <c r="DO721" s="15"/>
      <c r="DP721" s="15"/>
      <c r="DQ721" s="15"/>
      <c r="DR721" s="15"/>
      <c r="DS721" s="15"/>
      <c r="DT721" s="15"/>
      <c r="DU721" s="15"/>
      <c r="DV721" s="15"/>
      <c r="DW721" s="15"/>
      <c r="DX721" s="15"/>
      <c r="DY721" s="15"/>
      <c r="DZ721" s="15"/>
      <c r="EA721" s="15"/>
      <c r="EB721" s="15"/>
      <c r="EC721" s="15"/>
      <c r="ED721" s="15"/>
      <c r="EE721" s="15"/>
      <c r="EF721" s="15"/>
      <c r="EG721" s="15"/>
      <c r="EH721" s="15"/>
      <c r="EI721" s="15"/>
      <c r="EJ721" s="15"/>
      <c r="EK721" s="15"/>
      <c r="EL721" s="15"/>
      <c r="EM721" s="15"/>
      <c r="EN721" s="15"/>
      <c r="EO721" s="15"/>
      <c r="EP721" s="88"/>
      <c r="EQ721" s="88"/>
      <c r="ER721" s="88"/>
      <c r="ES721" s="88"/>
      <c r="ET721" s="88"/>
      <c r="EU721" s="88"/>
      <c r="EV721" s="88"/>
      <c r="EW721" s="88"/>
      <c r="EX721" s="88"/>
      <c r="EY721" s="88"/>
      <c r="EZ721" s="88"/>
      <c r="FA721" s="88"/>
      <c r="FB721" s="15"/>
      <c r="FC721" s="15"/>
      <c r="FD721" s="15"/>
      <c r="FE721" s="15"/>
      <c r="FF721" s="15"/>
      <c r="FG721" s="15"/>
      <c r="FH721" s="15"/>
      <c r="FI721" s="15"/>
      <c r="FJ721" s="15"/>
    </row>
    <row r="722" spans="2:166" ht="15" customHeight="1" x14ac:dyDescent="0.25">
      <c r="B722" s="88"/>
      <c r="C722" s="88"/>
      <c r="D722" s="115"/>
      <c r="E722" s="115"/>
      <c r="F722" s="115"/>
      <c r="G722" s="115"/>
      <c r="H722" s="115"/>
      <c r="I722" s="523"/>
      <c r="J722" s="523"/>
      <c r="K722" s="115"/>
      <c r="L722" s="524"/>
      <c r="M722" s="524"/>
      <c r="N722" s="524"/>
      <c r="O722" s="524"/>
      <c r="P722" s="524"/>
      <c r="Q722" s="524"/>
      <c r="R722" s="524"/>
      <c r="S722" s="525"/>
      <c r="T722" s="526"/>
      <c r="U722" s="115"/>
      <c r="V722" s="526"/>
      <c r="W722" s="115"/>
      <c r="X722" s="115"/>
      <c r="Y722" s="115"/>
      <c r="Z722" s="527"/>
      <c r="AA722" s="527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88"/>
      <c r="CU722" s="88"/>
      <c r="CV722" s="88"/>
      <c r="CW722" s="15"/>
      <c r="CX722" s="15"/>
      <c r="CY722" s="88"/>
      <c r="CZ722" s="88"/>
      <c r="DA722" s="88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  <c r="DO722" s="15"/>
      <c r="DP722" s="15"/>
      <c r="DQ722" s="15"/>
      <c r="DR722" s="15"/>
      <c r="DS722" s="15"/>
      <c r="DT722" s="15"/>
      <c r="DU722" s="15"/>
      <c r="DV722" s="15"/>
      <c r="DW722" s="15"/>
      <c r="DX722" s="15"/>
      <c r="DY722" s="15"/>
      <c r="DZ722" s="15"/>
      <c r="EA722" s="15"/>
      <c r="EB722" s="15"/>
      <c r="EC722" s="15"/>
      <c r="ED722" s="15"/>
      <c r="EE722" s="15"/>
      <c r="EF722" s="15"/>
      <c r="EG722" s="15"/>
      <c r="EH722" s="15"/>
      <c r="EI722" s="15"/>
      <c r="EJ722" s="15"/>
      <c r="EK722" s="15"/>
      <c r="EL722" s="15"/>
      <c r="EM722" s="15"/>
      <c r="EN722" s="15"/>
      <c r="EO722" s="15"/>
      <c r="EP722" s="88"/>
      <c r="EQ722" s="88"/>
      <c r="ER722" s="88"/>
      <c r="ES722" s="88"/>
      <c r="ET722" s="88"/>
      <c r="EU722" s="88"/>
      <c r="EV722" s="88"/>
      <c r="EW722" s="88"/>
      <c r="EX722" s="88"/>
      <c r="EY722" s="88"/>
      <c r="EZ722" s="88"/>
      <c r="FA722" s="88"/>
      <c r="FB722" s="15"/>
      <c r="FC722" s="15"/>
      <c r="FD722" s="15"/>
      <c r="FE722" s="15"/>
      <c r="FF722" s="15"/>
      <c r="FG722" s="15"/>
      <c r="FH722" s="15"/>
      <c r="FI722" s="15"/>
      <c r="FJ722" s="15"/>
    </row>
    <row r="723" spans="2:166" ht="15" customHeight="1" x14ac:dyDescent="0.25">
      <c r="B723" s="88"/>
      <c r="C723" s="88"/>
      <c r="D723" s="115"/>
      <c r="E723" s="115"/>
      <c r="F723" s="115"/>
      <c r="G723" s="115"/>
      <c r="H723" s="115"/>
      <c r="I723" s="523"/>
      <c r="J723" s="523"/>
      <c r="K723" s="115"/>
      <c r="L723" s="524"/>
      <c r="M723" s="524"/>
      <c r="N723" s="524"/>
      <c r="O723" s="524"/>
      <c r="P723" s="524"/>
      <c r="Q723" s="524"/>
      <c r="R723" s="524"/>
      <c r="S723" s="525"/>
      <c r="T723" s="526"/>
      <c r="U723" s="115"/>
      <c r="V723" s="526"/>
      <c r="W723" s="115"/>
      <c r="X723" s="115"/>
      <c r="Y723" s="115"/>
      <c r="Z723" s="527"/>
      <c r="AA723" s="527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88"/>
      <c r="CU723" s="88"/>
      <c r="CV723" s="88"/>
      <c r="CW723" s="15"/>
      <c r="CX723" s="15"/>
      <c r="CY723" s="88"/>
      <c r="CZ723" s="88"/>
      <c r="DA723" s="88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  <c r="DO723" s="15"/>
      <c r="DP723" s="15"/>
      <c r="DQ723" s="15"/>
      <c r="DR723" s="15"/>
      <c r="DS723" s="15"/>
      <c r="DT723" s="15"/>
      <c r="DU723" s="15"/>
      <c r="DV723" s="15"/>
      <c r="DW723" s="15"/>
      <c r="DX723" s="15"/>
      <c r="DY723" s="15"/>
      <c r="DZ723" s="15"/>
      <c r="EA723" s="15"/>
      <c r="EB723" s="15"/>
      <c r="EC723" s="15"/>
      <c r="ED723" s="15"/>
      <c r="EE723" s="15"/>
      <c r="EF723" s="15"/>
      <c r="EG723" s="15"/>
      <c r="EH723" s="15"/>
      <c r="EI723" s="15"/>
      <c r="EJ723" s="15"/>
      <c r="EK723" s="15"/>
      <c r="EL723" s="15"/>
      <c r="EM723" s="15"/>
      <c r="EN723" s="15"/>
      <c r="EO723" s="15"/>
      <c r="EP723" s="88"/>
      <c r="EQ723" s="88"/>
      <c r="ER723" s="88"/>
      <c r="ES723" s="88"/>
      <c r="ET723" s="88"/>
      <c r="EU723" s="88"/>
      <c r="EV723" s="88"/>
      <c r="EW723" s="88"/>
      <c r="EX723" s="88"/>
      <c r="EY723" s="88"/>
      <c r="EZ723" s="88"/>
      <c r="FA723" s="88"/>
      <c r="FB723" s="15"/>
      <c r="FC723" s="15"/>
      <c r="FD723" s="15"/>
      <c r="FE723" s="15"/>
      <c r="FF723" s="15"/>
      <c r="FG723" s="15"/>
      <c r="FH723" s="15"/>
      <c r="FI723" s="15"/>
      <c r="FJ723" s="15"/>
    </row>
    <row r="724" spans="2:166" ht="15" customHeight="1" x14ac:dyDescent="0.25">
      <c r="B724" s="88"/>
      <c r="C724" s="88"/>
      <c r="D724" s="115"/>
      <c r="E724" s="115"/>
      <c r="F724" s="115"/>
      <c r="G724" s="115"/>
      <c r="H724" s="115"/>
      <c r="I724" s="523"/>
      <c r="J724" s="523"/>
      <c r="K724" s="115"/>
      <c r="L724" s="524"/>
      <c r="M724" s="524"/>
      <c r="N724" s="524"/>
      <c r="O724" s="524"/>
      <c r="P724" s="524"/>
      <c r="Q724" s="524"/>
      <c r="R724" s="524"/>
      <c r="S724" s="525"/>
      <c r="T724" s="526"/>
      <c r="U724" s="115"/>
      <c r="V724" s="526"/>
      <c r="W724" s="115"/>
      <c r="X724" s="115"/>
      <c r="Y724" s="115"/>
      <c r="Z724" s="527"/>
      <c r="AA724" s="527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88"/>
      <c r="CU724" s="88"/>
      <c r="CV724" s="88"/>
      <c r="CW724" s="15"/>
      <c r="CX724" s="15"/>
      <c r="CY724" s="88"/>
      <c r="CZ724" s="88"/>
      <c r="DA724" s="88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  <c r="DO724" s="15"/>
      <c r="DP724" s="15"/>
      <c r="DQ724" s="15"/>
      <c r="DR724" s="15"/>
      <c r="DS724" s="15"/>
      <c r="DT724" s="15"/>
      <c r="DU724" s="15"/>
      <c r="DV724" s="15"/>
      <c r="DW724" s="15"/>
      <c r="DX724" s="15"/>
      <c r="DY724" s="15"/>
      <c r="DZ724" s="15"/>
      <c r="EA724" s="15"/>
      <c r="EB724" s="15"/>
      <c r="EC724" s="15"/>
      <c r="ED724" s="15"/>
      <c r="EE724" s="15"/>
      <c r="EF724" s="15"/>
      <c r="EG724" s="15"/>
      <c r="EH724" s="15"/>
      <c r="EI724" s="15"/>
      <c r="EJ724" s="15"/>
      <c r="EK724" s="15"/>
      <c r="EL724" s="15"/>
      <c r="EM724" s="15"/>
      <c r="EN724" s="15"/>
      <c r="EO724" s="15"/>
      <c r="EP724" s="88"/>
      <c r="EQ724" s="88"/>
      <c r="ER724" s="88"/>
      <c r="ES724" s="88"/>
      <c r="ET724" s="88"/>
      <c r="EU724" s="88"/>
      <c r="EV724" s="88"/>
      <c r="EW724" s="88"/>
      <c r="EX724" s="88"/>
      <c r="EY724" s="88"/>
      <c r="EZ724" s="88"/>
      <c r="FA724" s="88"/>
      <c r="FB724" s="15"/>
      <c r="FC724" s="15"/>
      <c r="FD724" s="15"/>
      <c r="FE724" s="15"/>
      <c r="FF724" s="15"/>
      <c r="FG724" s="15"/>
      <c r="FH724" s="15"/>
      <c r="FI724" s="15"/>
      <c r="FJ724" s="15"/>
    </row>
    <row r="725" spans="2:166" ht="15" customHeight="1" x14ac:dyDescent="0.25">
      <c r="B725" s="88"/>
      <c r="C725" s="88"/>
      <c r="D725" s="115"/>
      <c r="E725" s="115"/>
      <c r="F725" s="115"/>
      <c r="G725" s="115"/>
      <c r="H725" s="115"/>
      <c r="I725" s="523"/>
      <c r="J725" s="523"/>
      <c r="K725" s="115"/>
      <c r="L725" s="524"/>
      <c r="M725" s="524"/>
      <c r="N725" s="524"/>
      <c r="O725" s="524"/>
      <c r="P725" s="524"/>
      <c r="Q725" s="524"/>
      <c r="R725" s="524"/>
      <c r="S725" s="525"/>
      <c r="T725" s="526"/>
      <c r="U725" s="115"/>
      <c r="V725" s="526"/>
      <c r="W725" s="115"/>
      <c r="X725" s="115"/>
      <c r="Y725" s="115"/>
      <c r="Z725" s="527"/>
      <c r="AA725" s="527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88"/>
      <c r="CU725" s="88"/>
      <c r="CV725" s="88"/>
      <c r="CW725" s="15"/>
      <c r="CX725" s="15"/>
      <c r="CY725" s="88"/>
      <c r="CZ725" s="88"/>
      <c r="DA725" s="88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  <c r="DV725" s="15"/>
      <c r="DW725" s="15"/>
      <c r="DX725" s="15"/>
      <c r="DY725" s="15"/>
      <c r="DZ725" s="15"/>
      <c r="EA725" s="15"/>
      <c r="EB725" s="15"/>
      <c r="EC725" s="15"/>
      <c r="ED725" s="15"/>
      <c r="EE725" s="15"/>
      <c r="EF725" s="15"/>
      <c r="EG725" s="15"/>
      <c r="EH725" s="15"/>
      <c r="EI725" s="15"/>
      <c r="EJ725" s="15"/>
      <c r="EK725" s="15"/>
      <c r="EL725" s="15"/>
      <c r="EM725" s="15"/>
      <c r="EN725" s="15"/>
      <c r="EO725" s="15"/>
      <c r="EP725" s="88"/>
      <c r="EQ725" s="88"/>
      <c r="ER725" s="88"/>
      <c r="ES725" s="88"/>
      <c r="ET725" s="88"/>
      <c r="EU725" s="88"/>
      <c r="EV725" s="88"/>
      <c r="EW725" s="88"/>
      <c r="EX725" s="88"/>
      <c r="EY725" s="88"/>
      <c r="EZ725" s="88"/>
      <c r="FA725" s="88"/>
      <c r="FB725" s="15"/>
      <c r="FC725" s="15"/>
      <c r="FD725" s="15"/>
      <c r="FE725" s="15"/>
      <c r="FF725" s="15"/>
      <c r="FG725" s="15"/>
      <c r="FH725" s="15"/>
      <c r="FI725" s="15"/>
      <c r="FJ725" s="15"/>
    </row>
    <row r="726" spans="2:166" ht="15" customHeight="1" x14ac:dyDescent="0.25">
      <c r="B726" s="88"/>
      <c r="C726" s="88"/>
      <c r="D726" s="115"/>
      <c r="E726" s="115"/>
      <c r="F726" s="115"/>
      <c r="G726" s="115"/>
      <c r="H726" s="115"/>
      <c r="I726" s="523"/>
      <c r="J726" s="523"/>
      <c r="K726" s="115"/>
      <c r="L726" s="524"/>
      <c r="M726" s="524"/>
      <c r="N726" s="524"/>
      <c r="O726" s="524"/>
      <c r="P726" s="524"/>
      <c r="Q726" s="524"/>
      <c r="R726" s="524"/>
      <c r="S726" s="525"/>
      <c r="T726" s="526"/>
      <c r="U726" s="115"/>
      <c r="V726" s="526"/>
      <c r="W726" s="115"/>
      <c r="X726" s="115"/>
      <c r="Y726" s="115"/>
      <c r="Z726" s="527"/>
      <c r="AA726" s="527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88"/>
      <c r="CU726" s="88"/>
      <c r="CV726" s="88"/>
      <c r="CW726" s="15"/>
      <c r="CX726" s="15"/>
      <c r="CY726" s="88"/>
      <c r="CZ726" s="88"/>
      <c r="DA726" s="88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88"/>
      <c r="EQ726" s="88"/>
      <c r="ER726" s="88"/>
      <c r="ES726" s="88"/>
      <c r="ET726" s="88"/>
      <c r="EU726" s="88"/>
      <c r="EV726" s="88"/>
      <c r="EW726" s="88"/>
      <c r="EX726" s="88"/>
      <c r="EY726" s="88"/>
      <c r="EZ726" s="88"/>
      <c r="FA726" s="88"/>
      <c r="FB726" s="15"/>
      <c r="FC726" s="15"/>
      <c r="FD726" s="15"/>
      <c r="FE726" s="15"/>
      <c r="FF726" s="15"/>
      <c r="FG726" s="15"/>
      <c r="FH726" s="15"/>
      <c r="FI726" s="15"/>
      <c r="FJ726" s="15"/>
    </row>
    <row r="727" spans="2:166" ht="15" customHeight="1" x14ac:dyDescent="0.25">
      <c r="B727" s="88"/>
      <c r="C727" s="88"/>
      <c r="D727" s="115"/>
      <c r="E727" s="115"/>
      <c r="F727" s="115"/>
      <c r="G727" s="115"/>
      <c r="H727" s="115"/>
      <c r="I727" s="523"/>
      <c r="J727" s="523"/>
      <c r="K727" s="115"/>
      <c r="L727" s="524"/>
      <c r="M727" s="524"/>
      <c r="N727" s="524"/>
      <c r="O727" s="524"/>
      <c r="P727" s="524"/>
      <c r="Q727" s="524"/>
      <c r="R727" s="524"/>
      <c r="S727" s="525"/>
      <c r="T727" s="526"/>
      <c r="U727" s="115"/>
      <c r="V727" s="526"/>
      <c r="W727" s="115"/>
      <c r="X727" s="115"/>
      <c r="Y727" s="115"/>
      <c r="Z727" s="527"/>
      <c r="AA727" s="527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88"/>
      <c r="CU727" s="88"/>
      <c r="CV727" s="88"/>
      <c r="CW727" s="15"/>
      <c r="CX727" s="15"/>
      <c r="CY727" s="88"/>
      <c r="CZ727" s="88"/>
      <c r="DA727" s="88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  <c r="DO727" s="15"/>
      <c r="DP727" s="15"/>
      <c r="DQ727" s="15"/>
      <c r="DR727" s="15"/>
      <c r="DS727" s="15"/>
      <c r="DT727" s="15"/>
      <c r="DU727" s="15"/>
      <c r="DV727" s="15"/>
      <c r="DW727" s="15"/>
      <c r="DX727" s="15"/>
      <c r="DY727" s="15"/>
      <c r="DZ727" s="15"/>
      <c r="EA727" s="15"/>
      <c r="EB727" s="15"/>
      <c r="EC727" s="15"/>
      <c r="ED727" s="15"/>
      <c r="EE727" s="15"/>
      <c r="EF727" s="15"/>
      <c r="EG727" s="15"/>
      <c r="EH727" s="15"/>
      <c r="EI727" s="15"/>
      <c r="EJ727" s="15"/>
      <c r="EK727" s="15"/>
      <c r="EL727" s="15"/>
      <c r="EM727" s="15"/>
      <c r="EN727" s="15"/>
      <c r="EO727" s="15"/>
      <c r="EP727" s="88"/>
      <c r="EQ727" s="88"/>
      <c r="ER727" s="88"/>
      <c r="ES727" s="88"/>
      <c r="ET727" s="88"/>
      <c r="EU727" s="88"/>
      <c r="EV727" s="88"/>
      <c r="EW727" s="88"/>
      <c r="EX727" s="88"/>
      <c r="EY727" s="88"/>
      <c r="EZ727" s="88"/>
      <c r="FA727" s="88"/>
      <c r="FB727" s="15"/>
      <c r="FC727" s="15"/>
      <c r="FD727" s="15"/>
      <c r="FE727" s="15"/>
      <c r="FF727" s="15"/>
      <c r="FG727" s="15"/>
      <c r="FH727" s="15"/>
      <c r="FI727" s="15"/>
      <c r="FJ727" s="15"/>
    </row>
    <row r="728" spans="2:166" ht="15" customHeight="1" x14ac:dyDescent="0.25">
      <c r="B728" s="88"/>
      <c r="C728" s="88"/>
      <c r="D728" s="115"/>
      <c r="E728" s="115"/>
      <c r="F728" s="115"/>
      <c r="G728" s="115"/>
      <c r="H728" s="115"/>
      <c r="I728" s="523"/>
      <c r="J728" s="523"/>
      <c r="K728" s="115"/>
      <c r="L728" s="524"/>
      <c r="M728" s="524"/>
      <c r="N728" s="524"/>
      <c r="O728" s="524"/>
      <c r="P728" s="524"/>
      <c r="Q728" s="524"/>
      <c r="R728" s="524"/>
      <c r="S728" s="525"/>
      <c r="T728" s="526"/>
      <c r="U728" s="115"/>
      <c r="V728" s="526"/>
      <c r="W728" s="115"/>
      <c r="X728" s="115"/>
      <c r="Y728" s="115"/>
      <c r="Z728" s="527"/>
      <c r="AA728" s="527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88"/>
      <c r="CU728" s="88"/>
      <c r="CV728" s="88"/>
      <c r="CW728" s="15"/>
      <c r="CX728" s="15"/>
      <c r="CY728" s="88"/>
      <c r="CZ728" s="88"/>
      <c r="DA728" s="88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  <c r="DO728" s="15"/>
      <c r="DP728" s="15"/>
      <c r="DQ728" s="15"/>
      <c r="DR728" s="15"/>
      <c r="DS728" s="15"/>
      <c r="DT728" s="15"/>
      <c r="DU728" s="15"/>
      <c r="DV728" s="15"/>
      <c r="DW728" s="15"/>
      <c r="DX728" s="15"/>
      <c r="DY728" s="15"/>
      <c r="DZ728" s="15"/>
      <c r="EA728" s="15"/>
      <c r="EB728" s="15"/>
      <c r="EC728" s="15"/>
      <c r="ED728" s="15"/>
      <c r="EE728" s="15"/>
      <c r="EF728" s="15"/>
      <c r="EG728" s="15"/>
      <c r="EH728" s="15"/>
      <c r="EI728" s="15"/>
      <c r="EJ728" s="15"/>
      <c r="EK728" s="15"/>
      <c r="EL728" s="15"/>
      <c r="EM728" s="15"/>
      <c r="EN728" s="15"/>
      <c r="EO728" s="15"/>
      <c r="EP728" s="88"/>
      <c r="EQ728" s="88"/>
      <c r="ER728" s="88"/>
      <c r="ES728" s="88"/>
      <c r="ET728" s="88"/>
      <c r="EU728" s="88"/>
      <c r="EV728" s="88"/>
      <c r="EW728" s="88"/>
      <c r="EX728" s="88"/>
      <c r="EY728" s="88"/>
      <c r="EZ728" s="88"/>
      <c r="FA728" s="88"/>
      <c r="FB728" s="15"/>
      <c r="FC728" s="15"/>
      <c r="FD728" s="15"/>
      <c r="FE728" s="15"/>
      <c r="FF728" s="15"/>
      <c r="FG728" s="15"/>
      <c r="FH728" s="15"/>
      <c r="FI728" s="15"/>
      <c r="FJ728" s="15"/>
    </row>
    <row r="729" spans="2:166" ht="15" customHeight="1" x14ac:dyDescent="0.25">
      <c r="B729" s="88"/>
      <c r="C729" s="88"/>
      <c r="D729" s="115"/>
      <c r="E729" s="115"/>
      <c r="F729" s="115"/>
      <c r="G729" s="115"/>
      <c r="H729" s="115"/>
      <c r="I729" s="523"/>
      <c r="J729" s="523"/>
      <c r="K729" s="115"/>
      <c r="L729" s="524"/>
      <c r="M729" s="524"/>
      <c r="N729" s="524"/>
      <c r="O729" s="524"/>
      <c r="P729" s="524"/>
      <c r="Q729" s="524"/>
      <c r="R729" s="524"/>
      <c r="S729" s="525"/>
      <c r="T729" s="526"/>
      <c r="U729" s="115"/>
      <c r="V729" s="526"/>
      <c r="W729" s="115"/>
      <c r="X729" s="115"/>
      <c r="Y729" s="115"/>
      <c r="Z729" s="527"/>
      <c r="AA729" s="527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88"/>
      <c r="CU729" s="88"/>
      <c r="CV729" s="88"/>
      <c r="CW729" s="15"/>
      <c r="CX729" s="15"/>
      <c r="CY729" s="88"/>
      <c r="CZ729" s="88"/>
      <c r="DA729" s="88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  <c r="DO729" s="15"/>
      <c r="DP729" s="15"/>
      <c r="DQ729" s="15"/>
      <c r="DR729" s="15"/>
      <c r="DS729" s="15"/>
      <c r="DT729" s="15"/>
      <c r="DU729" s="15"/>
      <c r="DV729" s="15"/>
      <c r="DW729" s="15"/>
      <c r="DX729" s="15"/>
      <c r="DY729" s="15"/>
      <c r="DZ729" s="15"/>
      <c r="EA729" s="15"/>
      <c r="EB729" s="15"/>
      <c r="EC729" s="15"/>
      <c r="ED729" s="15"/>
      <c r="EE729" s="15"/>
      <c r="EF729" s="15"/>
      <c r="EG729" s="15"/>
      <c r="EH729" s="15"/>
      <c r="EI729" s="15"/>
      <c r="EJ729" s="15"/>
      <c r="EK729" s="15"/>
      <c r="EL729" s="15"/>
      <c r="EM729" s="15"/>
      <c r="EN729" s="15"/>
      <c r="EO729" s="15"/>
      <c r="EP729" s="88"/>
      <c r="EQ729" s="88"/>
      <c r="ER729" s="88"/>
      <c r="ES729" s="88"/>
      <c r="ET729" s="88"/>
      <c r="EU729" s="88"/>
      <c r="EV729" s="88"/>
      <c r="EW729" s="88"/>
      <c r="EX729" s="88"/>
      <c r="EY729" s="88"/>
      <c r="EZ729" s="88"/>
      <c r="FA729" s="88"/>
      <c r="FB729" s="15"/>
      <c r="FC729" s="15"/>
      <c r="FD729" s="15"/>
      <c r="FE729" s="15"/>
      <c r="FF729" s="15"/>
      <c r="FG729" s="15"/>
      <c r="FH729" s="15"/>
      <c r="FI729" s="15"/>
      <c r="FJ729" s="15"/>
    </row>
    <row r="730" spans="2:166" ht="15" customHeight="1" x14ac:dyDescent="0.25">
      <c r="B730" s="88"/>
      <c r="C730" s="88"/>
      <c r="D730" s="115"/>
      <c r="E730" s="115"/>
      <c r="F730" s="115"/>
      <c r="G730" s="115"/>
      <c r="H730" s="115"/>
      <c r="I730" s="523"/>
      <c r="J730" s="523"/>
      <c r="K730" s="115"/>
      <c r="L730" s="524"/>
      <c r="M730" s="524"/>
      <c r="N730" s="524"/>
      <c r="O730" s="524"/>
      <c r="P730" s="524"/>
      <c r="Q730" s="524"/>
      <c r="R730" s="524"/>
      <c r="S730" s="525"/>
      <c r="T730" s="526"/>
      <c r="U730" s="115"/>
      <c r="V730" s="526"/>
      <c r="W730" s="115"/>
      <c r="X730" s="115"/>
      <c r="Y730" s="115"/>
      <c r="Z730" s="527"/>
      <c r="AA730" s="527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88"/>
      <c r="CU730" s="88"/>
      <c r="CV730" s="88"/>
      <c r="CW730" s="15"/>
      <c r="CX730" s="15"/>
      <c r="CY730" s="88"/>
      <c r="CZ730" s="88"/>
      <c r="DA730" s="88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  <c r="DV730" s="15"/>
      <c r="DW730" s="15"/>
      <c r="DX730" s="15"/>
      <c r="DY730" s="15"/>
      <c r="DZ730" s="15"/>
      <c r="EA730" s="15"/>
      <c r="EB730" s="15"/>
      <c r="EC730" s="15"/>
      <c r="ED730" s="15"/>
      <c r="EE730" s="15"/>
      <c r="EF730" s="15"/>
      <c r="EG730" s="15"/>
      <c r="EH730" s="15"/>
      <c r="EI730" s="15"/>
      <c r="EJ730" s="15"/>
      <c r="EK730" s="15"/>
      <c r="EL730" s="15"/>
      <c r="EM730" s="15"/>
      <c r="EN730" s="15"/>
      <c r="EO730" s="15"/>
      <c r="EP730" s="88"/>
      <c r="EQ730" s="88"/>
      <c r="ER730" s="88"/>
      <c r="ES730" s="88"/>
      <c r="ET730" s="88"/>
      <c r="EU730" s="88"/>
      <c r="EV730" s="88"/>
      <c r="EW730" s="88"/>
      <c r="EX730" s="88"/>
      <c r="EY730" s="88"/>
      <c r="EZ730" s="88"/>
      <c r="FA730" s="88"/>
      <c r="FB730" s="15"/>
      <c r="FC730" s="15"/>
      <c r="FD730" s="15"/>
      <c r="FE730" s="15"/>
      <c r="FF730" s="15"/>
      <c r="FG730" s="15"/>
      <c r="FH730" s="15"/>
      <c r="FI730" s="15"/>
      <c r="FJ730" s="15"/>
    </row>
    <row r="731" spans="2:166" ht="15" customHeight="1" x14ac:dyDescent="0.25">
      <c r="B731" s="88"/>
      <c r="C731" s="88"/>
      <c r="D731" s="115"/>
      <c r="E731" s="115"/>
      <c r="F731" s="115"/>
      <c r="G731" s="115"/>
      <c r="H731" s="115"/>
      <c r="I731" s="523"/>
      <c r="J731" s="523"/>
      <c r="K731" s="115"/>
      <c r="L731" s="524"/>
      <c r="M731" s="524"/>
      <c r="N731" s="524"/>
      <c r="O731" s="524"/>
      <c r="P731" s="524"/>
      <c r="Q731" s="524"/>
      <c r="R731" s="524"/>
      <c r="S731" s="525"/>
      <c r="T731" s="526"/>
      <c r="U731" s="115"/>
      <c r="V731" s="526"/>
      <c r="W731" s="115"/>
      <c r="X731" s="115"/>
      <c r="Y731" s="115"/>
      <c r="Z731" s="527"/>
      <c r="AA731" s="527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88"/>
      <c r="CU731" s="88"/>
      <c r="CV731" s="88"/>
      <c r="CW731" s="15"/>
      <c r="CX731" s="15"/>
      <c r="CY731" s="88"/>
      <c r="CZ731" s="88"/>
      <c r="DA731" s="88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  <c r="DO731" s="15"/>
      <c r="DP731" s="15"/>
      <c r="DQ731" s="15"/>
      <c r="DR731" s="15"/>
      <c r="DS731" s="15"/>
      <c r="DT731" s="15"/>
      <c r="DU731" s="15"/>
      <c r="DV731" s="15"/>
      <c r="DW731" s="15"/>
      <c r="DX731" s="15"/>
      <c r="DY731" s="15"/>
      <c r="DZ731" s="15"/>
      <c r="EA731" s="15"/>
      <c r="EB731" s="15"/>
      <c r="EC731" s="15"/>
      <c r="ED731" s="15"/>
      <c r="EE731" s="15"/>
      <c r="EF731" s="15"/>
      <c r="EG731" s="15"/>
      <c r="EH731" s="15"/>
      <c r="EI731" s="15"/>
      <c r="EJ731" s="15"/>
      <c r="EK731" s="15"/>
      <c r="EL731" s="15"/>
      <c r="EM731" s="15"/>
      <c r="EN731" s="15"/>
      <c r="EO731" s="15"/>
      <c r="EP731" s="88"/>
      <c r="EQ731" s="88"/>
      <c r="ER731" s="88"/>
      <c r="ES731" s="88"/>
      <c r="ET731" s="88"/>
      <c r="EU731" s="88"/>
      <c r="EV731" s="88"/>
      <c r="EW731" s="88"/>
      <c r="EX731" s="88"/>
      <c r="EY731" s="88"/>
      <c r="EZ731" s="88"/>
      <c r="FA731" s="88"/>
      <c r="FB731" s="15"/>
      <c r="FC731" s="15"/>
      <c r="FD731" s="15"/>
      <c r="FE731" s="15"/>
      <c r="FF731" s="15"/>
      <c r="FG731" s="15"/>
      <c r="FH731" s="15"/>
      <c r="FI731" s="15"/>
      <c r="FJ731" s="15"/>
    </row>
    <row r="732" spans="2:166" ht="15" customHeight="1" x14ac:dyDescent="0.25">
      <c r="B732" s="88"/>
      <c r="C732" s="88"/>
      <c r="D732" s="115"/>
      <c r="E732" s="115"/>
      <c r="F732" s="115"/>
      <c r="G732" s="115"/>
      <c r="H732" s="115"/>
      <c r="I732" s="523"/>
      <c r="J732" s="523"/>
      <c r="K732" s="115"/>
      <c r="L732" s="524"/>
      <c r="M732" s="524"/>
      <c r="N732" s="524"/>
      <c r="O732" s="524"/>
      <c r="P732" s="524"/>
      <c r="Q732" s="524"/>
      <c r="R732" s="524"/>
      <c r="S732" s="525"/>
      <c r="T732" s="526"/>
      <c r="U732" s="115"/>
      <c r="V732" s="526"/>
      <c r="W732" s="115"/>
      <c r="X732" s="115"/>
      <c r="Y732" s="115"/>
      <c r="Z732" s="527"/>
      <c r="AA732" s="527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88"/>
      <c r="CU732" s="88"/>
      <c r="CV732" s="88"/>
      <c r="CW732" s="15"/>
      <c r="CX732" s="15"/>
      <c r="CY732" s="88"/>
      <c r="CZ732" s="88"/>
      <c r="DA732" s="88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  <c r="DV732" s="15"/>
      <c r="DW732" s="15"/>
      <c r="DX732" s="15"/>
      <c r="DY732" s="15"/>
      <c r="DZ732" s="15"/>
      <c r="EA732" s="15"/>
      <c r="EB732" s="15"/>
      <c r="EC732" s="15"/>
      <c r="ED732" s="15"/>
      <c r="EE732" s="15"/>
      <c r="EF732" s="15"/>
      <c r="EG732" s="15"/>
      <c r="EH732" s="15"/>
      <c r="EI732" s="15"/>
      <c r="EJ732" s="15"/>
      <c r="EK732" s="15"/>
      <c r="EL732" s="15"/>
      <c r="EM732" s="15"/>
      <c r="EN732" s="15"/>
      <c r="EO732" s="15"/>
      <c r="EP732" s="88"/>
      <c r="EQ732" s="88"/>
      <c r="ER732" s="88"/>
      <c r="ES732" s="88"/>
      <c r="ET732" s="88"/>
      <c r="EU732" s="88"/>
      <c r="EV732" s="88"/>
      <c r="EW732" s="88"/>
      <c r="EX732" s="88"/>
      <c r="EY732" s="88"/>
      <c r="EZ732" s="88"/>
      <c r="FA732" s="88"/>
      <c r="FB732" s="15"/>
      <c r="FC732" s="15"/>
      <c r="FD732" s="15"/>
      <c r="FE732" s="15"/>
      <c r="FF732" s="15"/>
      <c r="FG732" s="15"/>
      <c r="FH732" s="15"/>
      <c r="FI732" s="15"/>
      <c r="FJ732" s="15"/>
    </row>
    <row r="733" spans="2:166" ht="15" customHeight="1" x14ac:dyDescent="0.25">
      <c r="B733" s="88"/>
      <c r="C733" s="88"/>
      <c r="D733" s="115"/>
      <c r="E733" s="115"/>
      <c r="F733" s="115"/>
      <c r="G733" s="115"/>
      <c r="H733" s="115"/>
      <c r="I733" s="523"/>
      <c r="J733" s="523"/>
      <c r="K733" s="115"/>
      <c r="L733" s="524"/>
      <c r="M733" s="524"/>
      <c r="N733" s="524"/>
      <c r="O733" s="524"/>
      <c r="P733" s="524"/>
      <c r="Q733" s="524"/>
      <c r="R733" s="524"/>
      <c r="S733" s="525"/>
      <c r="T733" s="526"/>
      <c r="U733" s="115"/>
      <c r="V733" s="526"/>
      <c r="W733" s="115"/>
      <c r="X733" s="115"/>
      <c r="Y733" s="115"/>
      <c r="Z733" s="527"/>
      <c r="AA733" s="527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88"/>
      <c r="CU733" s="88"/>
      <c r="CV733" s="88"/>
      <c r="CW733" s="15"/>
      <c r="CX733" s="15"/>
      <c r="CY733" s="88"/>
      <c r="CZ733" s="88"/>
      <c r="DA733" s="88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  <c r="DV733" s="15"/>
      <c r="DW733" s="15"/>
      <c r="DX733" s="15"/>
      <c r="DY733" s="15"/>
      <c r="DZ733" s="15"/>
      <c r="EA733" s="15"/>
      <c r="EB733" s="15"/>
      <c r="EC733" s="15"/>
      <c r="ED733" s="15"/>
      <c r="EE733" s="15"/>
      <c r="EF733" s="15"/>
      <c r="EG733" s="15"/>
      <c r="EH733" s="15"/>
      <c r="EI733" s="15"/>
      <c r="EJ733" s="15"/>
      <c r="EK733" s="15"/>
      <c r="EL733" s="15"/>
      <c r="EM733" s="15"/>
      <c r="EN733" s="15"/>
      <c r="EO733" s="15"/>
      <c r="EP733" s="88"/>
      <c r="EQ733" s="88"/>
      <c r="ER733" s="88"/>
      <c r="ES733" s="88"/>
      <c r="ET733" s="88"/>
      <c r="EU733" s="88"/>
      <c r="EV733" s="88"/>
      <c r="EW733" s="88"/>
      <c r="EX733" s="88"/>
      <c r="EY733" s="88"/>
      <c r="EZ733" s="88"/>
      <c r="FA733" s="88"/>
      <c r="FB733" s="15"/>
      <c r="FC733" s="15"/>
      <c r="FD733" s="15"/>
      <c r="FE733" s="15"/>
      <c r="FF733" s="15"/>
      <c r="FG733" s="15"/>
      <c r="FH733" s="15"/>
      <c r="FI733" s="15"/>
      <c r="FJ733" s="15"/>
    </row>
    <row r="734" spans="2:166" ht="15" customHeight="1" x14ac:dyDescent="0.25">
      <c r="B734" s="88"/>
      <c r="C734" s="88"/>
      <c r="D734" s="115"/>
      <c r="E734" s="115"/>
      <c r="F734" s="115"/>
      <c r="G734" s="115"/>
      <c r="H734" s="115"/>
      <c r="I734" s="523"/>
      <c r="J734" s="523"/>
      <c r="K734" s="115"/>
      <c r="L734" s="524"/>
      <c r="M734" s="524"/>
      <c r="N734" s="524"/>
      <c r="O734" s="524"/>
      <c r="P734" s="524"/>
      <c r="Q734" s="524"/>
      <c r="R734" s="524"/>
      <c r="S734" s="525"/>
      <c r="T734" s="526"/>
      <c r="U734" s="115"/>
      <c r="V734" s="526"/>
      <c r="W734" s="115"/>
      <c r="X734" s="115"/>
      <c r="Y734" s="115"/>
      <c r="Z734" s="527"/>
      <c r="AA734" s="527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88"/>
      <c r="CU734" s="88"/>
      <c r="CV734" s="88"/>
      <c r="CW734" s="15"/>
      <c r="CX734" s="15"/>
      <c r="CY734" s="88"/>
      <c r="CZ734" s="88"/>
      <c r="DA734" s="88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  <c r="DV734" s="15"/>
      <c r="DW734" s="15"/>
      <c r="DX734" s="15"/>
      <c r="DY734" s="15"/>
      <c r="DZ734" s="15"/>
      <c r="EA734" s="15"/>
      <c r="EB734" s="15"/>
      <c r="EC734" s="15"/>
      <c r="ED734" s="15"/>
      <c r="EE734" s="15"/>
      <c r="EF734" s="15"/>
      <c r="EG734" s="15"/>
      <c r="EH734" s="15"/>
      <c r="EI734" s="15"/>
      <c r="EJ734" s="15"/>
      <c r="EK734" s="15"/>
      <c r="EL734" s="15"/>
      <c r="EM734" s="15"/>
      <c r="EN734" s="15"/>
      <c r="EO734" s="15"/>
      <c r="EP734" s="88"/>
      <c r="EQ734" s="88"/>
      <c r="ER734" s="88"/>
      <c r="ES734" s="88"/>
      <c r="ET734" s="88"/>
      <c r="EU734" s="88"/>
      <c r="EV734" s="88"/>
      <c r="EW734" s="88"/>
      <c r="EX734" s="88"/>
      <c r="EY734" s="88"/>
      <c r="EZ734" s="88"/>
      <c r="FA734" s="88"/>
      <c r="FB734" s="15"/>
      <c r="FC734" s="15"/>
      <c r="FD734" s="15"/>
      <c r="FE734" s="15"/>
      <c r="FF734" s="15"/>
      <c r="FG734" s="15"/>
      <c r="FH734" s="15"/>
      <c r="FI734" s="15"/>
      <c r="FJ734" s="15"/>
    </row>
    <row r="735" spans="2:166" ht="15" customHeight="1" x14ac:dyDescent="0.25">
      <c r="B735" s="88"/>
      <c r="C735" s="88"/>
      <c r="D735" s="115"/>
      <c r="E735" s="115"/>
      <c r="F735" s="115"/>
      <c r="G735" s="115"/>
      <c r="H735" s="115"/>
      <c r="I735" s="523"/>
      <c r="J735" s="523"/>
      <c r="K735" s="115"/>
      <c r="L735" s="524"/>
      <c r="M735" s="524"/>
      <c r="N735" s="524"/>
      <c r="O735" s="524"/>
      <c r="P735" s="524"/>
      <c r="Q735" s="524"/>
      <c r="R735" s="524"/>
      <c r="S735" s="525"/>
      <c r="T735" s="526"/>
      <c r="U735" s="115"/>
      <c r="V735" s="526"/>
      <c r="W735" s="115"/>
      <c r="X735" s="115"/>
      <c r="Y735" s="115"/>
      <c r="Z735" s="527"/>
      <c r="AA735" s="527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88"/>
      <c r="CU735" s="88"/>
      <c r="CV735" s="88"/>
      <c r="CW735" s="15"/>
      <c r="CX735" s="15"/>
      <c r="CY735" s="88"/>
      <c r="CZ735" s="88"/>
      <c r="DA735" s="88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  <c r="DV735" s="15"/>
      <c r="DW735" s="15"/>
      <c r="DX735" s="15"/>
      <c r="DY735" s="15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15"/>
      <c r="EK735" s="15"/>
      <c r="EL735" s="15"/>
      <c r="EM735" s="15"/>
      <c r="EN735" s="15"/>
      <c r="EO735" s="15"/>
      <c r="EP735" s="88"/>
      <c r="EQ735" s="88"/>
      <c r="ER735" s="88"/>
      <c r="ES735" s="88"/>
      <c r="ET735" s="88"/>
      <c r="EU735" s="88"/>
      <c r="EV735" s="88"/>
      <c r="EW735" s="88"/>
      <c r="EX735" s="88"/>
      <c r="EY735" s="88"/>
      <c r="EZ735" s="88"/>
      <c r="FA735" s="88"/>
      <c r="FB735" s="15"/>
      <c r="FC735" s="15"/>
      <c r="FD735" s="15"/>
      <c r="FE735" s="15"/>
      <c r="FF735" s="15"/>
      <c r="FG735" s="15"/>
      <c r="FH735" s="15"/>
      <c r="FI735" s="15"/>
      <c r="FJ735" s="15"/>
    </row>
    <row r="736" spans="2:166" ht="15" customHeight="1" x14ac:dyDescent="0.25">
      <c r="B736" s="88"/>
      <c r="C736" s="88"/>
      <c r="D736" s="115"/>
      <c r="E736" s="115"/>
      <c r="F736" s="115"/>
      <c r="G736" s="115"/>
      <c r="H736" s="115"/>
      <c r="I736" s="523"/>
      <c r="J736" s="523"/>
      <c r="K736" s="115"/>
      <c r="L736" s="524"/>
      <c r="M736" s="524"/>
      <c r="N736" s="524"/>
      <c r="O736" s="524"/>
      <c r="P736" s="524"/>
      <c r="Q736" s="524"/>
      <c r="R736" s="524"/>
      <c r="S736" s="525"/>
      <c r="T736" s="526"/>
      <c r="U736" s="115"/>
      <c r="V736" s="526"/>
      <c r="W736" s="115"/>
      <c r="X736" s="115"/>
      <c r="Y736" s="115"/>
      <c r="Z736" s="527"/>
      <c r="AA736" s="527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88"/>
      <c r="CU736" s="88"/>
      <c r="CV736" s="88"/>
      <c r="CW736" s="15"/>
      <c r="CX736" s="15"/>
      <c r="CY736" s="88"/>
      <c r="CZ736" s="88"/>
      <c r="DA736" s="88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  <c r="DV736" s="15"/>
      <c r="DW736" s="15"/>
      <c r="DX736" s="15"/>
      <c r="DY736" s="15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15"/>
      <c r="EK736" s="15"/>
      <c r="EL736" s="15"/>
      <c r="EM736" s="15"/>
      <c r="EN736" s="15"/>
      <c r="EO736" s="15"/>
      <c r="EP736" s="88"/>
      <c r="EQ736" s="88"/>
      <c r="ER736" s="88"/>
      <c r="ES736" s="88"/>
      <c r="ET736" s="88"/>
      <c r="EU736" s="88"/>
      <c r="EV736" s="88"/>
      <c r="EW736" s="88"/>
      <c r="EX736" s="88"/>
      <c r="EY736" s="88"/>
      <c r="EZ736" s="88"/>
      <c r="FA736" s="88"/>
      <c r="FB736" s="15"/>
      <c r="FC736" s="15"/>
      <c r="FD736" s="15"/>
      <c r="FE736" s="15"/>
      <c r="FF736" s="15"/>
      <c r="FG736" s="15"/>
      <c r="FH736" s="15"/>
      <c r="FI736" s="15"/>
      <c r="FJ736" s="15"/>
    </row>
    <row r="737" spans="2:166" ht="15" customHeight="1" x14ac:dyDescent="0.25">
      <c r="B737" s="88"/>
      <c r="C737" s="88"/>
      <c r="D737" s="115"/>
      <c r="E737" s="115"/>
      <c r="F737" s="115"/>
      <c r="G737" s="115"/>
      <c r="H737" s="115"/>
      <c r="I737" s="523"/>
      <c r="J737" s="523"/>
      <c r="K737" s="115"/>
      <c r="L737" s="524"/>
      <c r="M737" s="524"/>
      <c r="N737" s="524"/>
      <c r="O737" s="524"/>
      <c r="P737" s="524"/>
      <c r="Q737" s="524"/>
      <c r="R737" s="524"/>
      <c r="S737" s="525"/>
      <c r="T737" s="526"/>
      <c r="U737" s="115"/>
      <c r="V737" s="526"/>
      <c r="W737" s="115"/>
      <c r="X737" s="115"/>
      <c r="Y737" s="115"/>
      <c r="Z737" s="527"/>
      <c r="AA737" s="527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88"/>
      <c r="CU737" s="88"/>
      <c r="CV737" s="88"/>
      <c r="CW737" s="15"/>
      <c r="CX737" s="15"/>
      <c r="CY737" s="88"/>
      <c r="CZ737" s="88"/>
      <c r="DA737" s="88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5"/>
      <c r="DU737" s="15"/>
      <c r="DV737" s="15"/>
      <c r="DW737" s="15"/>
      <c r="DX737" s="15"/>
      <c r="DY737" s="15"/>
      <c r="DZ737" s="15"/>
      <c r="EA737" s="15"/>
      <c r="EB737" s="15"/>
      <c r="EC737" s="15"/>
      <c r="ED737" s="15"/>
      <c r="EE737" s="15"/>
      <c r="EF737" s="15"/>
      <c r="EG737" s="15"/>
      <c r="EH737" s="15"/>
      <c r="EI737" s="15"/>
      <c r="EJ737" s="15"/>
      <c r="EK737" s="15"/>
      <c r="EL737" s="15"/>
      <c r="EM737" s="15"/>
      <c r="EN737" s="15"/>
      <c r="EO737" s="15"/>
      <c r="EP737" s="88"/>
      <c r="EQ737" s="88"/>
      <c r="ER737" s="88"/>
      <c r="ES737" s="88"/>
      <c r="ET737" s="88"/>
      <c r="EU737" s="88"/>
      <c r="EV737" s="88"/>
      <c r="EW737" s="88"/>
      <c r="EX737" s="88"/>
      <c r="EY737" s="88"/>
      <c r="EZ737" s="88"/>
      <c r="FA737" s="88"/>
      <c r="FB737" s="15"/>
      <c r="FC737" s="15"/>
      <c r="FD737" s="15"/>
      <c r="FE737" s="15"/>
      <c r="FF737" s="15"/>
      <c r="FG737" s="15"/>
      <c r="FH737" s="15"/>
      <c r="FI737" s="15"/>
      <c r="FJ737" s="15"/>
    </row>
    <row r="738" spans="2:166" ht="15" customHeight="1" x14ac:dyDescent="0.25">
      <c r="B738" s="88"/>
      <c r="C738" s="88"/>
      <c r="D738" s="115"/>
      <c r="E738" s="115"/>
      <c r="F738" s="115"/>
      <c r="G738" s="115"/>
      <c r="H738" s="115"/>
      <c r="I738" s="523"/>
      <c r="J738" s="523"/>
      <c r="K738" s="115"/>
      <c r="L738" s="524"/>
      <c r="M738" s="524"/>
      <c r="N738" s="524"/>
      <c r="O738" s="524"/>
      <c r="P738" s="524"/>
      <c r="Q738" s="524"/>
      <c r="R738" s="524"/>
      <c r="S738" s="525"/>
      <c r="T738" s="526"/>
      <c r="U738" s="115"/>
      <c r="V738" s="526"/>
      <c r="W738" s="115"/>
      <c r="X738" s="115"/>
      <c r="Y738" s="115"/>
      <c r="Z738" s="527"/>
      <c r="AA738" s="527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88"/>
      <c r="CU738" s="88"/>
      <c r="CV738" s="88"/>
      <c r="CW738" s="15"/>
      <c r="CX738" s="15"/>
      <c r="CY738" s="88"/>
      <c r="CZ738" s="88"/>
      <c r="DA738" s="88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5"/>
      <c r="DU738" s="15"/>
      <c r="DV738" s="15"/>
      <c r="DW738" s="15"/>
      <c r="DX738" s="15"/>
      <c r="DY738" s="15"/>
      <c r="DZ738" s="15"/>
      <c r="EA738" s="15"/>
      <c r="EB738" s="15"/>
      <c r="EC738" s="15"/>
      <c r="ED738" s="15"/>
      <c r="EE738" s="15"/>
      <c r="EF738" s="15"/>
      <c r="EG738" s="15"/>
      <c r="EH738" s="15"/>
      <c r="EI738" s="15"/>
      <c r="EJ738" s="15"/>
      <c r="EK738" s="15"/>
      <c r="EL738" s="15"/>
      <c r="EM738" s="15"/>
      <c r="EN738" s="15"/>
      <c r="EO738" s="15"/>
      <c r="EP738" s="88"/>
      <c r="EQ738" s="88"/>
      <c r="ER738" s="88"/>
      <c r="ES738" s="88"/>
      <c r="ET738" s="88"/>
      <c r="EU738" s="88"/>
      <c r="EV738" s="88"/>
      <c r="EW738" s="88"/>
      <c r="EX738" s="88"/>
      <c r="EY738" s="88"/>
      <c r="EZ738" s="88"/>
      <c r="FA738" s="88"/>
      <c r="FB738" s="15"/>
      <c r="FC738" s="15"/>
      <c r="FD738" s="15"/>
      <c r="FE738" s="15"/>
      <c r="FF738" s="15"/>
      <c r="FG738" s="15"/>
      <c r="FH738" s="15"/>
      <c r="FI738" s="15"/>
      <c r="FJ738" s="15"/>
    </row>
    <row r="739" spans="2:166" ht="15" customHeight="1" x14ac:dyDescent="0.25">
      <c r="B739" s="88"/>
      <c r="C739" s="88"/>
      <c r="D739" s="115"/>
      <c r="E739" s="115"/>
      <c r="F739" s="115"/>
      <c r="G739" s="115"/>
      <c r="H739" s="115"/>
      <c r="I739" s="523"/>
      <c r="J739" s="523"/>
      <c r="K739" s="115"/>
      <c r="L739" s="524"/>
      <c r="M739" s="524"/>
      <c r="N739" s="524"/>
      <c r="O739" s="524"/>
      <c r="P739" s="524"/>
      <c r="Q739" s="524"/>
      <c r="R739" s="524"/>
      <c r="S739" s="525"/>
      <c r="T739" s="526"/>
      <c r="U739" s="115"/>
      <c r="V739" s="526"/>
      <c r="W739" s="115"/>
      <c r="X739" s="115"/>
      <c r="Y739" s="115"/>
      <c r="Z739" s="527"/>
      <c r="AA739" s="527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88"/>
      <c r="CU739" s="88"/>
      <c r="CV739" s="88"/>
      <c r="CW739" s="15"/>
      <c r="CX739" s="15"/>
      <c r="CY739" s="88"/>
      <c r="CZ739" s="88"/>
      <c r="DA739" s="88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  <c r="DO739" s="15"/>
      <c r="DP739" s="15"/>
      <c r="DQ739" s="15"/>
      <c r="DR739" s="15"/>
      <c r="DS739" s="15"/>
      <c r="DT739" s="15"/>
      <c r="DU739" s="15"/>
      <c r="DV739" s="15"/>
      <c r="DW739" s="15"/>
      <c r="DX739" s="15"/>
      <c r="DY739" s="15"/>
      <c r="DZ739" s="15"/>
      <c r="EA739" s="15"/>
      <c r="EB739" s="15"/>
      <c r="EC739" s="15"/>
      <c r="ED739" s="15"/>
      <c r="EE739" s="15"/>
      <c r="EF739" s="15"/>
      <c r="EG739" s="15"/>
      <c r="EH739" s="15"/>
      <c r="EI739" s="15"/>
      <c r="EJ739" s="15"/>
      <c r="EK739" s="15"/>
      <c r="EL739" s="15"/>
      <c r="EM739" s="15"/>
      <c r="EN739" s="15"/>
      <c r="EO739" s="15"/>
      <c r="EP739" s="88"/>
      <c r="EQ739" s="88"/>
      <c r="ER739" s="88"/>
      <c r="ES739" s="88"/>
      <c r="ET739" s="88"/>
      <c r="EU739" s="88"/>
      <c r="EV739" s="88"/>
      <c r="EW739" s="88"/>
      <c r="EX739" s="88"/>
      <c r="EY739" s="88"/>
      <c r="EZ739" s="88"/>
      <c r="FA739" s="88"/>
      <c r="FB739" s="15"/>
      <c r="FC739" s="15"/>
      <c r="FD739" s="15"/>
      <c r="FE739" s="15"/>
      <c r="FF739" s="15"/>
      <c r="FG739" s="15"/>
      <c r="FH739" s="15"/>
      <c r="FI739" s="15"/>
      <c r="FJ739" s="15"/>
    </row>
    <row r="740" spans="2:166" ht="15" customHeight="1" x14ac:dyDescent="0.25">
      <c r="B740" s="88"/>
      <c r="C740" s="88"/>
      <c r="D740" s="115"/>
      <c r="E740" s="115"/>
      <c r="F740" s="115"/>
      <c r="G740" s="115"/>
      <c r="H740" s="115"/>
      <c r="I740" s="523"/>
      <c r="J740" s="523"/>
      <c r="K740" s="115"/>
      <c r="L740" s="524"/>
      <c r="M740" s="524"/>
      <c r="N740" s="524"/>
      <c r="O740" s="524"/>
      <c r="P740" s="524"/>
      <c r="Q740" s="524"/>
      <c r="R740" s="524"/>
      <c r="S740" s="525"/>
      <c r="T740" s="526"/>
      <c r="U740" s="115"/>
      <c r="V740" s="526"/>
      <c r="W740" s="115"/>
      <c r="X740" s="115"/>
      <c r="Y740" s="115"/>
      <c r="Z740" s="527"/>
      <c r="AA740" s="527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88"/>
      <c r="CU740" s="88"/>
      <c r="CV740" s="88"/>
      <c r="CW740" s="15"/>
      <c r="CX740" s="15"/>
      <c r="CY740" s="88"/>
      <c r="CZ740" s="88"/>
      <c r="DA740" s="88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88"/>
      <c r="EQ740" s="88"/>
      <c r="ER740" s="88"/>
      <c r="ES740" s="88"/>
      <c r="ET740" s="88"/>
      <c r="EU740" s="88"/>
      <c r="EV740" s="88"/>
      <c r="EW740" s="88"/>
      <c r="EX740" s="88"/>
      <c r="EY740" s="88"/>
      <c r="EZ740" s="88"/>
      <c r="FA740" s="88"/>
      <c r="FB740" s="15"/>
      <c r="FC740" s="15"/>
      <c r="FD740" s="15"/>
      <c r="FE740" s="15"/>
      <c r="FF740" s="15"/>
      <c r="FG740" s="15"/>
      <c r="FH740" s="15"/>
      <c r="FI740" s="15"/>
      <c r="FJ740" s="15"/>
    </row>
    <row r="741" spans="2:166" ht="15" customHeight="1" x14ac:dyDescent="0.25">
      <c r="B741" s="88"/>
      <c r="C741" s="88"/>
      <c r="D741" s="115"/>
      <c r="E741" s="115"/>
      <c r="F741" s="115"/>
      <c r="G741" s="115"/>
      <c r="H741" s="115"/>
      <c r="I741" s="523"/>
      <c r="J741" s="523"/>
      <c r="K741" s="115"/>
      <c r="L741" s="524"/>
      <c r="M741" s="524"/>
      <c r="N741" s="524"/>
      <c r="O741" s="524"/>
      <c r="P741" s="524"/>
      <c r="Q741" s="524"/>
      <c r="R741" s="524"/>
      <c r="S741" s="525"/>
      <c r="T741" s="526"/>
      <c r="U741" s="115"/>
      <c r="V741" s="526"/>
      <c r="W741" s="115"/>
      <c r="X741" s="115"/>
      <c r="Y741" s="115"/>
      <c r="Z741" s="527"/>
      <c r="AA741" s="527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88"/>
      <c r="CU741" s="88"/>
      <c r="CV741" s="88"/>
      <c r="CW741" s="15"/>
      <c r="CX741" s="15"/>
      <c r="CY741" s="88"/>
      <c r="CZ741" s="88"/>
      <c r="DA741" s="88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5"/>
      <c r="DU741" s="15"/>
      <c r="DV741" s="15"/>
      <c r="DW741" s="15"/>
      <c r="DX741" s="15"/>
      <c r="DY741" s="15"/>
      <c r="DZ741" s="15"/>
      <c r="EA741" s="15"/>
      <c r="EB741" s="15"/>
      <c r="EC741" s="15"/>
      <c r="ED741" s="15"/>
      <c r="EE741" s="15"/>
      <c r="EF741" s="15"/>
      <c r="EG741" s="15"/>
      <c r="EH741" s="15"/>
      <c r="EI741" s="15"/>
      <c r="EJ741" s="15"/>
      <c r="EK741" s="15"/>
      <c r="EL741" s="15"/>
      <c r="EM741" s="15"/>
      <c r="EN741" s="15"/>
      <c r="EO741" s="15"/>
      <c r="EP741" s="88"/>
      <c r="EQ741" s="88"/>
      <c r="ER741" s="88"/>
      <c r="ES741" s="88"/>
      <c r="ET741" s="88"/>
      <c r="EU741" s="88"/>
      <c r="EV741" s="88"/>
      <c r="EW741" s="88"/>
      <c r="EX741" s="88"/>
      <c r="EY741" s="88"/>
      <c r="EZ741" s="88"/>
      <c r="FA741" s="88"/>
      <c r="FB741" s="15"/>
      <c r="FC741" s="15"/>
      <c r="FD741" s="15"/>
      <c r="FE741" s="15"/>
      <c r="FF741" s="15"/>
      <c r="FG741" s="15"/>
      <c r="FH741" s="15"/>
      <c r="FI741" s="15"/>
      <c r="FJ741" s="15"/>
    </row>
    <row r="742" spans="2:166" ht="15" customHeight="1" x14ac:dyDescent="0.25">
      <c r="B742" s="88"/>
      <c r="C742" s="88"/>
      <c r="D742" s="115"/>
      <c r="E742" s="115"/>
      <c r="F742" s="115"/>
      <c r="G742" s="115"/>
      <c r="H742" s="115"/>
      <c r="I742" s="523"/>
      <c r="J742" s="523"/>
      <c r="K742" s="115"/>
      <c r="L742" s="524"/>
      <c r="M742" s="524"/>
      <c r="N742" s="524"/>
      <c r="O742" s="524"/>
      <c r="P742" s="524"/>
      <c r="Q742" s="524"/>
      <c r="R742" s="524"/>
      <c r="S742" s="525"/>
      <c r="T742" s="526"/>
      <c r="U742" s="115"/>
      <c r="V742" s="526"/>
      <c r="W742" s="115"/>
      <c r="X742" s="115"/>
      <c r="Y742" s="115"/>
      <c r="Z742" s="527"/>
      <c r="AA742" s="527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88"/>
      <c r="CU742" s="88"/>
      <c r="CV742" s="88"/>
      <c r="CW742" s="15"/>
      <c r="CX742" s="15"/>
      <c r="CY742" s="88"/>
      <c r="CZ742" s="88"/>
      <c r="DA742" s="88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  <c r="DQ742" s="15"/>
      <c r="DR742" s="15"/>
      <c r="DS742" s="15"/>
      <c r="DT742" s="15"/>
      <c r="DU742" s="15"/>
      <c r="DV742" s="15"/>
      <c r="DW742" s="15"/>
      <c r="DX742" s="15"/>
      <c r="DY742" s="15"/>
      <c r="DZ742" s="15"/>
      <c r="EA742" s="15"/>
      <c r="EB742" s="15"/>
      <c r="EC742" s="15"/>
      <c r="ED742" s="15"/>
      <c r="EE742" s="15"/>
      <c r="EF742" s="15"/>
      <c r="EG742" s="15"/>
      <c r="EH742" s="15"/>
      <c r="EI742" s="15"/>
      <c r="EJ742" s="15"/>
      <c r="EK742" s="15"/>
      <c r="EL742" s="15"/>
      <c r="EM742" s="15"/>
      <c r="EN742" s="15"/>
      <c r="EO742" s="15"/>
      <c r="EP742" s="88"/>
      <c r="EQ742" s="88"/>
      <c r="ER742" s="88"/>
      <c r="ES742" s="88"/>
      <c r="ET742" s="88"/>
      <c r="EU742" s="88"/>
      <c r="EV742" s="88"/>
      <c r="EW742" s="88"/>
      <c r="EX742" s="88"/>
      <c r="EY742" s="88"/>
      <c r="EZ742" s="88"/>
      <c r="FA742" s="88"/>
      <c r="FB742" s="15"/>
      <c r="FC742" s="15"/>
      <c r="FD742" s="15"/>
      <c r="FE742" s="15"/>
      <c r="FF742" s="15"/>
      <c r="FG742" s="15"/>
      <c r="FH742" s="15"/>
      <c r="FI742" s="15"/>
      <c r="FJ742" s="15"/>
    </row>
    <row r="743" spans="2:166" ht="15" customHeight="1" x14ac:dyDescent="0.25">
      <c r="B743" s="88"/>
      <c r="C743" s="88"/>
      <c r="D743" s="115"/>
      <c r="E743" s="115"/>
      <c r="F743" s="115"/>
      <c r="G743" s="115"/>
      <c r="H743" s="115"/>
      <c r="I743" s="523"/>
      <c r="J743" s="523"/>
      <c r="K743" s="115"/>
      <c r="L743" s="524"/>
      <c r="M743" s="524"/>
      <c r="N743" s="524"/>
      <c r="O743" s="524"/>
      <c r="P743" s="524"/>
      <c r="Q743" s="524"/>
      <c r="R743" s="524"/>
      <c r="S743" s="525"/>
      <c r="T743" s="526"/>
      <c r="U743" s="115"/>
      <c r="V743" s="526"/>
      <c r="W743" s="115"/>
      <c r="X743" s="115"/>
      <c r="Y743" s="115"/>
      <c r="Z743" s="527"/>
      <c r="AA743" s="527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88"/>
      <c r="CU743" s="88"/>
      <c r="CV743" s="88"/>
      <c r="CW743" s="15"/>
      <c r="CX743" s="15"/>
      <c r="CY743" s="88"/>
      <c r="CZ743" s="88"/>
      <c r="DA743" s="88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  <c r="DQ743" s="15"/>
      <c r="DR743" s="15"/>
      <c r="DS743" s="15"/>
      <c r="DT743" s="15"/>
      <c r="DU743" s="15"/>
      <c r="DV743" s="15"/>
      <c r="DW743" s="15"/>
      <c r="DX743" s="15"/>
      <c r="DY743" s="15"/>
      <c r="DZ743" s="15"/>
      <c r="EA743" s="15"/>
      <c r="EB743" s="15"/>
      <c r="EC743" s="15"/>
      <c r="ED743" s="15"/>
      <c r="EE743" s="15"/>
      <c r="EF743" s="15"/>
      <c r="EG743" s="15"/>
      <c r="EH743" s="15"/>
      <c r="EI743" s="15"/>
      <c r="EJ743" s="15"/>
      <c r="EK743" s="15"/>
      <c r="EL743" s="15"/>
      <c r="EM743" s="15"/>
      <c r="EN743" s="15"/>
      <c r="EO743" s="15"/>
      <c r="EP743" s="88"/>
      <c r="EQ743" s="88"/>
      <c r="ER743" s="88"/>
      <c r="ES743" s="88"/>
      <c r="ET743" s="88"/>
      <c r="EU743" s="88"/>
      <c r="EV743" s="88"/>
      <c r="EW743" s="88"/>
      <c r="EX743" s="88"/>
      <c r="EY743" s="88"/>
      <c r="EZ743" s="88"/>
      <c r="FA743" s="88"/>
      <c r="FB743" s="15"/>
      <c r="FC743" s="15"/>
      <c r="FD743" s="15"/>
      <c r="FE743" s="15"/>
      <c r="FF743" s="15"/>
      <c r="FG743" s="15"/>
      <c r="FH743" s="15"/>
      <c r="FI743" s="15"/>
      <c r="FJ743" s="15"/>
    </row>
    <row r="744" spans="2:166" ht="15" customHeight="1" x14ac:dyDescent="0.25">
      <c r="B744" s="88"/>
      <c r="C744" s="88"/>
      <c r="D744" s="115"/>
      <c r="E744" s="115"/>
      <c r="F744" s="115"/>
      <c r="G744" s="115"/>
      <c r="H744" s="115"/>
      <c r="I744" s="523"/>
      <c r="J744" s="523"/>
      <c r="K744" s="115"/>
      <c r="L744" s="524"/>
      <c r="M744" s="524"/>
      <c r="N744" s="524"/>
      <c r="O744" s="524"/>
      <c r="P744" s="524"/>
      <c r="Q744" s="524"/>
      <c r="R744" s="524"/>
      <c r="S744" s="525"/>
      <c r="T744" s="526"/>
      <c r="U744" s="115"/>
      <c r="V744" s="526"/>
      <c r="W744" s="115"/>
      <c r="X744" s="115"/>
      <c r="Y744" s="115"/>
      <c r="Z744" s="527"/>
      <c r="AA744" s="527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88"/>
      <c r="CU744" s="88"/>
      <c r="CV744" s="88"/>
      <c r="CW744" s="15"/>
      <c r="CX744" s="15"/>
      <c r="CY744" s="88"/>
      <c r="CZ744" s="88"/>
      <c r="DA744" s="88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  <c r="DO744" s="15"/>
      <c r="DP744" s="15"/>
      <c r="DQ744" s="15"/>
      <c r="DR744" s="15"/>
      <c r="DS744" s="15"/>
      <c r="DT744" s="15"/>
      <c r="DU744" s="15"/>
      <c r="DV744" s="15"/>
      <c r="DW744" s="15"/>
      <c r="DX744" s="15"/>
      <c r="DY744" s="15"/>
      <c r="DZ744" s="15"/>
      <c r="EA744" s="15"/>
      <c r="EB744" s="15"/>
      <c r="EC744" s="15"/>
      <c r="ED744" s="15"/>
      <c r="EE744" s="15"/>
      <c r="EF744" s="15"/>
      <c r="EG744" s="15"/>
      <c r="EH744" s="15"/>
      <c r="EI744" s="15"/>
      <c r="EJ744" s="15"/>
      <c r="EK744" s="15"/>
      <c r="EL744" s="15"/>
      <c r="EM744" s="15"/>
      <c r="EN744" s="15"/>
      <c r="EO744" s="15"/>
      <c r="EP744" s="88"/>
      <c r="EQ744" s="88"/>
      <c r="ER744" s="88"/>
      <c r="ES744" s="88"/>
      <c r="ET744" s="88"/>
      <c r="EU744" s="88"/>
      <c r="EV744" s="88"/>
      <c r="EW744" s="88"/>
      <c r="EX744" s="88"/>
      <c r="EY744" s="88"/>
      <c r="EZ744" s="88"/>
      <c r="FA744" s="88"/>
      <c r="FB744" s="15"/>
      <c r="FC744" s="15"/>
      <c r="FD744" s="15"/>
      <c r="FE744" s="15"/>
      <c r="FF744" s="15"/>
      <c r="FG744" s="15"/>
      <c r="FH744" s="15"/>
      <c r="FI744" s="15"/>
      <c r="FJ744" s="15"/>
    </row>
    <row r="745" spans="2:166" ht="15" customHeight="1" x14ac:dyDescent="0.25">
      <c r="B745" s="88"/>
      <c r="C745" s="88"/>
      <c r="D745" s="115"/>
      <c r="E745" s="115"/>
      <c r="F745" s="115"/>
      <c r="G745" s="115"/>
      <c r="H745" s="115"/>
      <c r="I745" s="523"/>
      <c r="J745" s="523"/>
      <c r="K745" s="115"/>
      <c r="L745" s="524"/>
      <c r="M745" s="524"/>
      <c r="N745" s="524"/>
      <c r="O745" s="524"/>
      <c r="P745" s="524"/>
      <c r="Q745" s="524"/>
      <c r="R745" s="524"/>
      <c r="S745" s="525"/>
      <c r="T745" s="526"/>
      <c r="U745" s="115"/>
      <c r="V745" s="526"/>
      <c r="W745" s="115"/>
      <c r="X745" s="115"/>
      <c r="Y745" s="115"/>
      <c r="Z745" s="527"/>
      <c r="AA745" s="527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88"/>
      <c r="CU745" s="88"/>
      <c r="CV745" s="88"/>
      <c r="CW745" s="15"/>
      <c r="CX745" s="15"/>
      <c r="CY745" s="88"/>
      <c r="CZ745" s="88"/>
      <c r="DA745" s="88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  <c r="DV745" s="15"/>
      <c r="DW745" s="15"/>
      <c r="DX745" s="15"/>
      <c r="DY745" s="15"/>
      <c r="DZ745" s="15"/>
      <c r="EA745" s="15"/>
      <c r="EB745" s="15"/>
      <c r="EC745" s="15"/>
      <c r="ED745" s="15"/>
      <c r="EE745" s="15"/>
      <c r="EF745" s="15"/>
      <c r="EG745" s="15"/>
      <c r="EH745" s="15"/>
      <c r="EI745" s="15"/>
      <c r="EJ745" s="15"/>
      <c r="EK745" s="15"/>
      <c r="EL745" s="15"/>
      <c r="EM745" s="15"/>
      <c r="EN745" s="15"/>
      <c r="EO745" s="15"/>
      <c r="EP745" s="88"/>
      <c r="EQ745" s="88"/>
      <c r="ER745" s="88"/>
      <c r="ES745" s="88"/>
      <c r="ET745" s="88"/>
      <c r="EU745" s="88"/>
      <c r="EV745" s="88"/>
      <c r="EW745" s="88"/>
      <c r="EX745" s="88"/>
      <c r="EY745" s="88"/>
      <c r="EZ745" s="88"/>
      <c r="FA745" s="88"/>
      <c r="FB745" s="15"/>
      <c r="FC745" s="15"/>
      <c r="FD745" s="15"/>
      <c r="FE745" s="15"/>
      <c r="FF745" s="15"/>
      <c r="FG745" s="15"/>
      <c r="FH745" s="15"/>
      <c r="FI745" s="15"/>
      <c r="FJ745" s="15"/>
    </row>
    <row r="746" spans="2:166" ht="15" customHeight="1" x14ac:dyDescent="0.25">
      <c r="B746" s="88"/>
      <c r="C746" s="88"/>
      <c r="D746" s="115"/>
      <c r="E746" s="115"/>
      <c r="F746" s="115"/>
      <c r="G746" s="115"/>
      <c r="H746" s="115"/>
      <c r="I746" s="523"/>
      <c r="J746" s="523"/>
      <c r="K746" s="115"/>
      <c r="L746" s="524"/>
      <c r="M746" s="524"/>
      <c r="N746" s="524"/>
      <c r="O746" s="524"/>
      <c r="P746" s="524"/>
      <c r="Q746" s="524"/>
      <c r="R746" s="524"/>
      <c r="S746" s="525"/>
      <c r="T746" s="526"/>
      <c r="U746" s="115"/>
      <c r="V746" s="526"/>
      <c r="W746" s="115"/>
      <c r="X746" s="115"/>
      <c r="Y746" s="115"/>
      <c r="Z746" s="527"/>
      <c r="AA746" s="527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88"/>
      <c r="CU746" s="88"/>
      <c r="CV746" s="88"/>
      <c r="CW746" s="15"/>
      <c r="CX746" s="15"/>
      <c r="CY746" s="88"/>
      <c r="CZ746" s="88"/>
      <c r="DA746" s="88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  <c r="DO746" s="15"/>
      <c r="DP746" s="15"/>
      <c r="DQ746" s="15"/>
      <c r="DR746" s="15"/>
      <c r="DS746" s="15"/>
      <c r="DT746" s="15"/>
      <c r="DU746" s="15"/>
      <c r="DV746" s="15"/>
      <c r="DW746" s="15"/>
      <c r="DX746" s="15"/>
      <c r="DY746" s="15"/>
      <c r="DZ746" s="15"/>
      <c r="EA746" s="15"/>
      <c r="EB746" s="15"/>
      <c r="EC746" s="15"/>
      <c r="ED746" s="15"/>
      <c r="EE746" s="15"/>
      <c r="EF746" s="15"/>
      <c r="EG746" s="15"/>
      <c r="EH746" s="15"/>
      <c r="EI746" s="15"/>
      <c r="EJ746" s="15"/>
      <c r="EK746" s="15"/>
      <c r="EL746" s="15"/>
      <c r="EM746" s="15"/>
      <c r="EN746" s="15"/>
      <c r="EO746" s="15"/>
      <c r="EP746" s="88"/>
      <c r="EQ746" s="88"/>
      <c r="ER746" s="88"/>
      <c r="ES746" s="88"/>
      <c r="ET746" s="88"/>
      <c r="EU746" s="88"/>
      <c r="EV746" s="88"/>
      <c r="EW746" s="88"/>
      <c r="EX746" s="88"/>
      <c r="EY746" s="88"/>
      <c r="EZ746" s="88"/>
      <c r="FA746" s="88"/>
      <c r="FB746" s="15"/>
      <c r="FC746" s="15"/>
      <c r="FD746" s="15"/>
      <c r="FE746" s="15"/>
      <c r="FF746" s="15"/>
      <c r="FG746" s="15"/>
      <c r="FH746" s="15"/>
      <c r="FI746" s="15"/>
      <c r="FJ746" s="15"/>
    </row>
    <row r="747" spans="2:166" ht="15" customHeight="1" x14ac:dyDescent="0.25">
      <c r="B747" s="88"/>
      <c r="C747" s="88"/>
      <c r="D747" s="115"/>
      <c r="E747" s="115"/>
      <c r="F747" s="115"/>
      <c r="G747" s="115"/>
      <c r="H747" s="115"/>
      <c r="I747" s="523"/>
      <c r="J747" s="523"/>
      <c r="K747" s="115"/>
      <c r="L747" s="524"/>
      <c r="M747" s="524"/>
      <c r="N747" s="524"/>
      <c r="O747" s="524"/>
      <c r="P747" s="524"/>
      <c r="Q747" s="524"/>
      <c r="R747" s="524"/>
      <c r="S747" s="525"/>
      <c r="T747" s="526"/>
      <c r="U747" s="115"/>
      <c r="V747" s="526"/>
      <c r="W747" s="115"/>
      <c r="X747" s="115"/>
      <c r="Y747" s="115"/>
      <c r="Z747" s="527"/>
      <c r="AA747" s="527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88"/>
      <c r="CU747" s="88"/>
      <c r="CV747" s="88"/>
      <c r="CW747" s="15"/>
      <c r="CX747" s="15"/>
      <c r="CY747" s="88"/>
      <c r="CZ747" s="88"/>
      <c r="DA747" s="88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  <c r="DV747" s="15"/>
      <c r="DW747" s="15"/>
      <c r="DX747" s="15"/>
      <c r="DY747" s="15"/>
      <c r="DZ747" s="15"/>
      <c r="EA747" s="15"/>
      <c r="EB747" s="15"/>
      <c r="EC747" s="15"/>
      <c r="ED747" s="15"/>
      <c r="EE747" s="15"/>
      <c r="EF747" s="15"/>
      <c r="EG747" s="15"/>
      <c r="EH747" s="15"/>
      <c r="EI747" s="15"/>
      <c r="EJ747" s="15"/>
      <c r="EK747" s="15"/>
      <c r="EL747" s="15"/>
      <c r="EM747" s="15"/>
      <c r="EN747" s="15"/>
      <c r="EO747" s="15"/>
      <c r="EP747" s="88"/>
      <c r="EQ747" s="88"/>
      <c r="ER747" s="88"/>
      <c r="ES747" s="88"/>
      <c r="ET747" s="88"/>
      <c r="EU747" s="88"/>
      <c r="EV747" s="88"/>
      <c r="EW747" s="88"/>
      <c r="EX747" s="88"/>
      <c r="EY747" s="88"/>
      <c r="EZ747" s="88"/>
      <c r="FA747" s="88"/>
      <c r="FB747" s="15"/>
      <c r="FC747" s="15"/>
      <c r="FD747" s="15"/>
      <c r="FE747" s="15"/>
      <c r="FF747" s="15"/>
      <c r="FG747" s="15"/>
      <c r="FH747" s="15"/>
      <c r="FI747" s="15"/>
      <c r="FJ747" s="15"/>
    </row>
    <row r="748" spans="2:166" ht="15" customHeight="1" x14ac:dyDescent="0.25">
      <c r="B748" s="88"/>
      <c r="C748" s="88"/>
      <c r="D748" s="115"/>
      <c r="E748" s="115"/>
      <c r="F748" s="115"/>
      <c r="G748" s="115"/>
      <c r="H748" s="115"/>
      <c r="I748" s="523"/>
      <c r="J748" s="523"/>
      <c r="K748" s="115"/>
      <c r="L748" s="524"/>
      <c r="M748" s="524"/>
      <c r="N748" s="524"/>
      <c r="O748" s="524"/>
      <c r="P748" s="524"/>
      <c r="Q748" s="524"/>
      <c r="R748" s="524"/>
      <c r="S748" s="525"/>
      <c r="T748" s="526"/>
      <c r="U748" s="115"/>
      <c r="V748" s="526"/>
      <c r="W748" s="115"/>
      <c r="X748" s="115"/>
      <c r="Y748" s="115"/>
      <c r="Z748" s="527"/>
      <c r="AA748" s="527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88"/>
      <c r="CU748" s="88"/>
      <c r="CV748" s="88"/>
      <c r="CW748" s="15"/>
      <c r="CX748" s="15"/>
      <c r="CY748" s="88"/>
      <c r="CZ748" s="88"/>
      <c r="DA748" s="88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  <c r="DO748" s="15"/>
      <c r="DP748" s="15"/>
      <c r="DQ748" s="15"/>
      <c r="DR748" s="15"/>
      <c r="DS748" s="15"/>
      <c r="DT748" s="15"/>
      <c r="DU748" s="15"/>
      <c r="DV748" s="15"/>
      <c r="DW748" s="15"/>
      <c r="DX748" s="15"/>
      <c r="DY748" s="15"/>
      <c r="DZ748" s="15"/>
      <c r="EA748" s="15"/>
      <c r="EB748" s="15"/>
      <c r="EC748" s="15"/>
      <c r="ED748" s="15"/>
      <c r="EE748" s="15"/>
      <c r="EF748" s="15"/>
      <c r="EG748" s="15"/>
      <c r="EH748" s="15"/>
      <c r="EI748" s="15"/>
      <c r="EJ748" s="15"/>
      <c r="EK748" s="15"/>
      <c r="EL748" s="15"/>
      <c r="EM748" s="15"/>
      <c r="EN748" s="15"/>
      <c r="EO748" s="15"/>
      <c r="EP748" s="88"/>
      <c r="EQ748" s="88"/>
      <c r="ER748" s="88"/>
      <c r="ES748" s="88"/>
      <c r="ET748" s="88"/>
      <c r="EU748" s="88"/>
      <c r="EV748" s="88"/>
      <c r="EW748" s="88"/>
      <c r="EX748" s="88"/>
      <c r="EY748" s="88"/>
      <c r="EZ748" s="88"/>
      <c r="FA748" s="88"/>
      <c r="FB748" s="15"/>
      <c r="FC748" s="15"/>
      <c r="FD748" s="15"/>
      <c r="FE748" s="15"/>
      <c r="FF748" s="15"/>
      <c r="FG748" s="15"/>
      <c r="FH748" s="15"/>
      <c r="FI748" s="15"/>
      <c r="FJ748" s="15"/>
    </row>
    <row r="749" spans="2:166" ht="15" customHeight="1" x14ac:dyDescent="0.25">
      <c r="B749" s="88"/>
      <c r="C749" s="88"/>
      <c r="D749" s="115"/>
      <c r="E749" s="115"/>
      <c r="F749" s="115"/>
      <c r="G749" s="115"/>
      <c r="H749" s="115"/>
      <c r="I749" s="523"/>
      <c r="J749" s="523"/>
      <c r="K749" s="115"/>
      <c r="L749" s="524"/>
      <c r="M749" s="524"/>
      <c r="N749" s="524"/>
      <c r="O749" s="524"/>
      <c r="P749" s="524"/>
      <c r="Q749" s="524"/>
      <c r="R749" s="524"/>
      <c r="S749" s="525"/>
      <c r="T749" s="526"/>
      <c r="U749" s="115"/>
      <c r="V749" s="526"/>
      <c r="W749" s="115"/>
      <c r="X749" s="115"/>
      <c r="Y749" s="115"/>
      <c r="Z749" s="527"/>
      <c r="AA749" s="527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88"/>
      <c r="CU749" s="88"/>
      <c r="CV749" s="88"/>
      <c r="CW749" s="15"/>
      <c r="CX749" s="15"/>
      <c r="CY749" s="88"/>
      <c r="CZ749" s="88"/>
      <c r="DA749" s="88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  <c r="DO749" s="15"/>
      <c r="DP749" s="15"/>
      <c r="DQ749" s="15"/>
      <c r="DR749" s="15"/>
      <c r="DS749" s="15"/>
      <c r="DT749" s="15"/>
      <c r="DU749" s="15"/>
      <c r="DV749" s="15"/>
      <c r="DW749" s="15"/>
      <c r="DX749" s="15"/>
      <c r="DY749" s="15"/>
      <c r="DZ749" s="15"/>
      <c r="EA749" s="15"/>
      <c r="EB749" s="15"/>
      <c r="EC749" s="15"/>
      <c r="ED749" s="15"/>
      <c r="EE749" s="15"/>
      <c r="EF749" s="15"/>
      <c r="EG749" s="15"/>
      <c r="EH749" s="15"/>
      <c r="EI749" s="15"/>
      <c r="EJ749" s="15"/>
      <c r="EK749" s="15"/>
      <c r="EL749" s="15"/>
      <c r="EM749" s="15"/>
      <c r="EN749" s="15"/>
      <c r="EO749" s="15"/>
      <c r="EP749" s="88"/>
      <c r="EQ749" s="88"/>
      <c r="ER749" s="88"/>
      <c r="ES749" s="88"/>
      <c r="ET749" s="88"/>
      <c r="EU749" s="88"/>
      <c r="EV749" s="88"/>
      <c r="EW749" s="88"/>
      <c r="EX749" s="88"/>
      <c r="EY749" s="88"/>
      <c r="EZ749" s="88"/>
      <c r="FA749" s="88"/>
      <c r="FB749" s="15"/>
      <c r="FC749" s="15"/>
      <c r="FD749" s="15"/>
      <c r="FE749" s="15"/>
      <c r="FF749" s="15"/>
      <c r="FG749" s="15"/>
      <c r="FH749" s="15"/>
      <c r="FI749" s="15"/>
      <c r="FJ749" s="15"/>
    </row>
    <row r="750" spans="2:166" ht="15" customHeight="1" x14ac:dyDescent="0.25">
      <c r="B750" s="88"/>
      <c r="C750" s="88"/>
      <c r="D750" s="115"/>
      <c r="E750" s="115"/>
      <c r="F750" s="115"/>
      <c r="G750" s="115"/>
      <c r="H750" s="115"/>
      <c r="I750" s="523"/>
      <c r="J750" s="523"/>
      <c r="K750" s="115"/>
      <c r="L750" s="524"/>
      <c r="M750" s="524"/>
      <c r="N750" s="524"/>
      <c r="O750" s="524"/>
      <c r="P750" s="524"/>
      <c r="Q750" s="524"/>
      <c r="R750" s="524"/>
      <c r="S750" s="525"/>
      <c r="T750" s="526"/>
      <c r="U750" s="115"/>
      <c r="V750" s="526"/>
      <c r="W750" s="115"/>
      <c r="X750" s="115"/>
      <c r="Y750" s="115"/>
      <c r="Z750" s="527"/>
      <c r="AA750" s="527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88"/>
      <c r="CU750" s="88"/>
      <c r="CV750" s="88"/>
      <c r="CW750" s="15"/>
      <c r="CX750" s="15"/>
      <c r="CY750" s="88"/>
      <c r="CZ750" s="88"/>
      <c r="DA750" s="88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  <c r="DV750" s="15"/>
      <c r="DW750" s="15"/>
      <c r="DX750" s="15"/>
      <c r="DY750" s="15"/>
      <c r="DZ750" s="15"/>
      <c r="EA750" s="15"/>
      <c r="EB750" s="15"/>
      <c r="EC750" s="15"/>
      <c r="ED750" s="15"/>
      <c r="EE750" s="15"/>
      <c r="EF750" s="15"/>
      <c r="EG750" s="15"/>
      <c r="EH750" s="15"/>
      <c r="EI750" s="15"/>
      <c r="EJ750" s="15"/>
      <c r="EK750" s="15"/>
      <c r="EL750" s="15"/>
      <c r="EM750" s="15"/>
      <c r="EN750" s="15"/>
      <c r="EO750" s="15"/>
      <c r="EP750" s="88"/>
      <c r="EQ750" s="88"/>
      <c r="ER750" s="88"/>
      <c r="ES750" s="88"/>
      <c r="ET750" s="88"/>
      <c r="EU750" s="88"/>
      <c r="EV750" s="88"/>
      <c r="EW750" s="88"/>
      <c r="EX750" s="88"/>
      <c r="EY750" s="88"/>
      <c r="EZ750" s="88"/>
      <c r="FA750" s="88"/>
      <c r="FB750" s="15"/>
      <c r="FC750" s="15"/>
      <c r="FD750" s="15"/>
      <c r="FE750" s="15"/>
      <c r="FF750" s="15"/>
      <c r="FG750" s="15"/>
      <c r="FH750" s="15"/>
      <c r="FI750" s="15"/>
      <c r="FJ750" s="15"/>
    </row>
    <row r="751" spans="2:166" ht="15" customHeight="1" x14ac:dyDescent="0.25">
      <c r="B751" s="88"/>
      <c r="C751" s="88"/>
      <c r="D751" s="115"/>
      <c r="E751" s="115"/>
      <c r="F751" s="115"/>
      <c r="G751" s="115"/>
      <c r="H751" s="115"/>
      <c r="I751" s="523"/>
      <c r="J751" s="523"/>
      <c r="K751" s="115"/>
      <c r="L751" s="524"/>
      <c r="M751" s="524"/>
      <c r="N751" s="524"/>
      <c r="O751" s="524"/>
      <c r="P751" s="524"/>
      <c r="Q751" s="524"/>
      <c r="R751" s="524"/>
      <c r="S751" s="525"/>
      <c r="T751" s="526"/>
      <c r="U751" s="115"/>
      <c r="V751" s="526"/>
      <c r="W751" s="115"/>
      <c r="X751" s="115"/>
      <c r="Y751" s="115"/>
      <c r="Z751" s="527"/>
      <c r="AA751" s="527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88"/>
      <c r="CU751" s="88"/>
      <c r="CV751" s="88"/>
      <c r="CW751" s="15"/>
      <c r="CX751" s="15"/>
      <c r="CY751" s="88"/>
      <c r="CZ751" s="88"/>
      <c r="DA751" s="88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  <c r="DO751" s="15"/>
      <c r="DP751" s="15"/>
      <c r="DQ751" s="15"/>
      <c r="DR751" s="15"/>
      <c r="DS751" s="15"/>
      <c r="DT751" s="15"/>
      <c r="DU751" s="15"/>
      <c r="DV751" s="15"/>
      <c r="DW751" s="15"/>
      <c r="DX751" s="15"/>
      <c r="DY751" s="15"/>
      <c r="DZ751" s="15"/>
      <c r="EA751" s="15"/>
      <c r="EB751" s="15"/>
      <c r="EC751" s="15"/>
      <c r="ED751" s="15"/>
      <c r="EE751" s="15"/>
      <c r="EF751" s="15"/>
      <c r="EG751" s="15"/>
      <c r="EH751" s="15"/>
      <c r="EI751" s="15"/>
      <c r="EJ751" s="15"/>
      <c r="EK751" s="15"/>
      <c r="EL751" s="15"/>
      <c r="EM751" s="15"/>
      <c r="EN751" s="15"/>
      <c r="EO751" s="15"/>
      <c r="EP751" s="88"/>
      <c r="EQ751" s="88"/>
      <c r="ER751" s="88"/>
      <c r="ES751" s="88"/>
      <c r="ET751" s="88"/>
      <c r="EU751" s="88"/>
      <c r="EV751" s="88"/>
      <c r="EW751" s="88"/>
      <c r="EX751" s="88"/>
      <c r="EY751" s="88"/>
      <c r="EZ751" s="88"/>
      <c r="FA751" s="88"/>
      <c r="FB751" s="15"/>
      <c r="FC751" s="15"/>
      <c r="FD751" s="15"/>
      <c r="FE751" s="15"/>
      <c r="FF751" s="15"/>
      <c r="FG751" s="15"/>
      <c r="FH751" s="15"/>
      <c r="FI751" s="15"/>
      <c r="FJ751" s="15"/>
    </row>
    <row r="752" spans="2:166" ht="15" customHeight="1" x14ac:dyDescent="0.25">
      <c r="B752" s="88"/>
      <c r="C752" s="88"/>
      <c r="D752" s="115"/>
      <c r="E752" s="115"/>
      <c r="F752" s="115"/>
      <c r="G752" s="115"/>
      <c r="H752" s="115"/>
      <c r="I752" s="523"/>
      <c r="J752" s="523"/>
      <c r="K752" s="115"/>
      <c r="L752" s="524"/>
      <c r="M752" s="524"/>
      <c r="N752" s="524"/>
      <c r="O752" s="524"/>
      <c r="P752" s="524"/>
      <c r="Q752" s="524"/>
      <c r="R752" s="524"/>
      <c r="S752" s="525"/>
      <c r="T752" s="526"/>
      <c r="U752" s="115"/>
      <c r="V752" s="526"/>
      <c r="W752" s="115"/>
      <c r="X752" s="115"/>
      <c r="Y752" s="115"/>
      <c r="Z752" s="527"/>
      <c r="AA752" s="527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88"/>
      <c r="CU752" s="88"/>
      <c r="CV752" s="88"/>
      <c r="CW752" s="15"/>
      <c r="CX752" s="15"/>
      <c r="CY752" s="88"/>
      <c r="CZ752" s="88"/>
      <c r="DA752" s="88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  <c r="DO752" s="15"/>
      <c r="DP752" s="15"/>
      <c r="DQ752" s="15"/>
      <c r="DR752" s="15"/>
      <c r="DS752" s="15"/>
      <c r="DT752" s="15"/>
      <c r="DU752" s="15"/>
      <c r="DV752" s="15"/>
      <c r="DW752" s="15"/>
      <c r="DX752" s="15"/>
      <c r="DY752" s="15"/>
      <c r="DZ752" s="15"/>
      <c r="EA752" s="15"/>
      <c r="EB752" s="15"/>
      <c r="EC752" s="15"/>
      <c r="ED752" s="15"/>
      <c r="EE752" s="15"/>
      <c r="EF752" s="15"/>
      <c r="EG752" s="15"/>
      <c r="EH752" s="15"/>
      <c r="EI752" s="15"/>
      <c r="EJ752" s="15"/>
      <c r="EK752" s="15"/>
      <c r="EL752" s="15"/>
      <c r="EM752" s="15"/>
      <c r="EN752" s="15"/>
      <c r="EO752" s="15"/>
      <c r="EP752" s="88"/>
      <c r="EQ752" s="88"/>
      <c r="ER752" s="88"/>
      <c r="ES752" s="88"/>
      <c r="ET752" s="88"/>
      <c r="EU752" s="88"/>
      <c r="EV752" s="88"/>
      <c r="EW752" s="88"/>
      <c r="EX752" s="88"/>
      <c r="EY752" s="88"/>
      <c r="EZ752" s="88"/>
      <c r="FA752" s="88"/>
      <c r="FB752" s="15"/>
      <c r="FC752" s="15"/>
      <c r="FD752" s="15"/>
      <c r="FE752" s="15"/>
      <c r="FF752" s="15"/>
      <c r="FG752" s="15"/>
      <c r="FH752" s="15"/>
      <c r="FI752" s="15"/>
      <c r="FJ752" s="15"/>
    </row>
    <row r="753" spans="2:166" ht="15" customHeight="1" x14ac:dyDescent="0.25">
      <c r="B753" s="88"/>
      <c r="C753" s="88"/>
      <c r="D753" s="115"/>
      <c r="E753" s="115"/>
      <c r="F753" s="115"/>
      <c r="G753" s="115"/>
      <c r="H753" s="115"/>
      <c r="I753" s="523"/>
      <c r="J753" s="523"/>
      <c r="K753" s="115"/>
      <c r="L753" s="524"/>
      <c r="M753" s="524"/>
      <c r="N753" s="524"/>
      <c r="O753" s="524"/>
      <c r="P753" s="524"/>
      <c r="Q753" s="524"/>
      <c r="R753" s="524"/>
      <c r="S753" s="525"/>
      <c r="T753" s="526"/>
      <c r="U753" s="115"/>
      <c r="V753" s="526"/>
      <c r="W753" s="115"/>
      <c r="X753" s="115"/>
      <c r="Y753" s="115"/>
      <c r="Z753" s="527"/>
      <c r="AA753" s="527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88"/>
      <c r="CU753" s="88"/>
      <c r="CV753" s="88"/>
      <c r="CW753" s="15"/>
      <c r="CX753" s="15"/>
      <c r="CY753" s="88"/>
      <c r="CZ753" s="88"/>
      <c r="DA753" s="88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  <c r="DO753" s="15"/>
      <c r="DP753" s="15"/>
      <c r="DQ753" s="15"/>
      <c r="DR753" s="15"/>
      <c r="DS753" s="15"/>
      <c r="DT753" s="15"/>
      <c r="DU753" s="15"/>
      <c r="DV753" s="15"/>
      <c r="DW753" s="15"/>
      <c r="DX753" s="15"/>
      <c r="DY753" s="15"/>
      <c r="DZ753" s="15"/>
      <c r="EA753" s="15"/>
      <c r="EB753" s="15"/>
      <c r="EC753" s="15"/>
      <c r="ED753" s="15"/>
      <c r="EE753" s="15"/>
      <c r="EF753" s="15"/>
      <c r="EG753" s="15"/>
      <c r="EH753" s="15"/>
      <c r="EI753" s="15"/>
      <c r="EJ753" s="15"/>
      <c r="EK753" s="15"/>
      <c r="EL753" s="15"/>
      <c r="EM753" s="15"/>
      <c r="EN753" s="15"/>
      <c r="EO753" s="15"/>
      <c r="EP753" s="88"/>
      <c r="EQ753" s="88"/>
      <c r="ER753" s="88"/>
      <c r="ES753" s="88"/>
      <c r="ET753" s="88"/>
      <c r="EU753" s="88"/>
      <c r="EV753" s="88"/>
      <c r="EW753" s="88"/>
      <c r="EX753" s="88"/>
      <c r="EY753" s="88"/>
      <c r="EZ753" s="88"/>
      <c r="FA753" s="88"/>
      <c r="FB753" s="15"/>
      <c r="FC753" s="15"/>
      <c r="FD753" s="15"/>
      <c r="FE753" s="15"/>
      <c r="FF753" s="15"/>
      <c r="FG753" s="15"/>
      <c r="FH753" s="15"/>
      <c r="FI753" s="15"/>
      <c r="FJ753" s="15"/>
    </row>
    <row r="754" spans="2:166" ht="15" customHeight="1" x14ac:dyDescent="0.25">
      <c r="B754" s="88"/>
      <c r="C754" s="88"/>
      <c r="D754" s="115"/>
      <c r="E754" s="115"/>
      <c r="F754" s="115"/>
      <c r="G754" s="115"/>
      <c r="H754" s="115"/>
      <c r="I754" s="523"/>
      <c r="J754" s="523"/>
      <c r="K754" s="115"/>
      <c r="L754" s="524"/>
      <c r="M754" s="524"/>
      <c r="N754" s="524"/>
      <c r="O754" s="524"/>
      <c r="P754" s="524"/>
      <c r="Q754" s="524"/>
      <c r="R754" s="524"/>
      <c r="S754" s="525"/>
      <c r="T754" s="526"/>
      <c r="U754" s="115"/>
      <c r="V754" s="526"/>
      <c r="W754" s="115"/>
      <c r="X754" s="115"/>
      <c r="Y754" s="115"/>
      <c r="Z754" s="527"/>
      <c r="AA754" s="527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88"/>
      <c r="CU754" s="88"/>
      <c r="CV754" s="88"/>
      <c r="CW754" s="15"/>
      <c r="CX754" s="15"/>
      <c r="CY754" s="88"/>
      <c r="CZ754" s="88"/>
      <c r="DA754" s="88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  <c r="DV754" s="15"/>
      <c r="DW754" s="15"/>
      <c r="DX754" s="15"/>
      <c r="DY754" s="15"/>
      <c r="DZ754" s="15"/>
      <c r="EA754" s="15"/>
      <c r="EB754" s="15"/>
      <c r="EC754" s="15"/>
      <c r="ED754" s="15"/>
      <c r="EE754" s="15"/>
      <c r="EF754" s="15"/>
      <c r="EG754" s="15"/>
      <c r="EH754" s="15"/>
      <c r="EI754" s="15"/>
      <c r="EJ754" s="15"/>
      <c r="EK754" s="15"/>
      <c r="EL754" s="15"/>
      <c r="EM754" s="15"/>
      <c r="EN754" s="15"/>
      <c r="EO754" s="15"/>
      <c r="EP754" s="88"/>
      <c r="EQ754" s="88"/>
      <c r="ER754" s="88"/>
      <c r="ES754" s="88"/>
      <c r="ET754" s="88"/>
      <c r="EU754" s="88"/>
      <c r="EV754" s="88"/>
      <c r="EW754" s="88"/>
      <c r="EX754" s="88"/>
      <c r="EY754" s="88"/>
      <c r="EZ754" s="88"/>
      <c r="FA754" s="88"/>
      <c r="FB754" s="15"/>
      <c r="FC754" s="15"/>
      <c r="FD754" s="15"/>
      <c r="FE754" s="15"/>
      <c r="FF754" s="15"/>
      <c r="FG754" s="15"/>
      <c r="FH754" s="15"/>
      <c r="FI754" s="15"/>
      <c r="FJ754" s="15"/>
    </row>
    <row r="755" spans="2:166" ht="15" customHeight="1" x14ac:dyDescent="0.25">
      <c r="B755" s="88"/>
      <c r="C755" s="88"/>
      <c r="D755" s="115"/>
      <c r="E755" s="115"/>
      <c r="F755" s="115"/>
      <c r="G755" s="115"/>
      <c r="H755" s="115"/>
      <c r="I755" s="523"/>
      <c r="J755" s="523"/>
      <c r="K755" s="115"/>
      <c r="L755" s="524"/>
      <c r="M755" s="524"/>
      <c r="N755" s="524"/>
      <c r="O755" s="524"/>
      <c r="P755" s="524"/>
      <c r="Q755" s="524"/>
      <c r="R755" s="524"/>
      <c r="S755" s="525"/>
      <c r="T755" s="526"/>
      <c r="U755" s="115"/>
      <c r="V755" s="526"/>
      <c r="W755" s="115"/>
      <c r="X755" s="115"/>
      <c r="Y755" s="115"/>
      <c r="Z755" s="527"/>
      <c r="AA755" s="527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88"/>
      <c r="CU755" s="88"/>
      <c r="CV755" s="88"/>
      <c r="CW755" s="15"/>
      <c r="CX755" s="15"/>
      <c r="CY755" s="88"/>
      <c r="CZ755" s="88"/>
      <c r="DA755" s="88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  <c r="DV755" s="15"/>
      <c r="DW755" s="15"/>
      <c r="DX755" s="15"/>
      <c r="DY755" s="15"/>
      <c r="DZ755" s="15"/>
      <c r="EA755" s="15"/>
      <c r="EB755" s="15"/>
      <c r="EC755" s="15"/>
      <c r="ED755" s="15"/>
      <c r="EE755" s="15"/>
      <c r="EF755" s="15"/>
      <c r="EG755" s="15"/>
      <c r="EH755" s="15"/>
      <c r="EI755" s="15"/>
      <c r="EJ755" s="15"/>
      <c r="EK755" s="15"/>
      <c r="EL755" s="15"/>
      <c r="EM755" s="15"/>
      <c r="EN755" s="15"/>
      <c r="EO755" s="15"/>
      <c r="EP755" s="88"/>
      <c r="EQ755" s="88"/>
      <c r="ER755" s="88"/>
      <c r="ES755" s="88"/>
      <c r="ET755" s="88"/>
      <c r="EU755" s="88"/>
      <c r="EV755" s="88"/>
      <c r="EW755" s="88"/>
      <c r="EX755" s="88"/>
      <c r="EY755" s="88"/>
      <c r="EZ755" s="88"/>
      <c r="FA755" s="88"/>
      <c r="FB755" s="15"/>
      <c r="FC755" s="15"/>
      <c r="FD755" s="15"/>
      <c r="FE755" s="15"/>
      <c r="FF755" s="15"/>
      <c r="FG755" s="15"/>
      <c r="FH755" s="15"/>
      <c r="FI755" s="15"/>
      <c r="FJ755" s="15"/>
    </row>
    <row r="756" spans="2:166" ht="15" customHeight="1" x14ac:dyDescent="0.25">
      <c r="B756" s="88"/>
      <c r="C756" s="88"/>
      <c r="D756" s="115"/>
      <c r="E756" s="115"/>
      <c r="F756" s="115"/>
      <c r="G756" s="115"/>
      <c r="H756" s="115"/>
      <c r="I756" s="523"/>
      <c r="J756" s="523"/>
      <c r="K756" s="115"/>
      <c r="L756" s="524"/>
      <c r="M756" s="524"/>
      <c r="N756" s="524"/>
      <c r="O756" s="524"/>
      <c r="P756" s="524"/>
      <c r="Q756" s="524"/>
      <c r="R756" s="524"/>
      <c r="S756" s="525"/>
      <c r="T756" s="526"/>
      <c r="U756" s="115"/>
      <c r="V756" s="526"/>
      <c r="W756" s="115"/>
      <c r="X756" s="115"/>
      <c r="Y756" s="115"/>
      <c r="Z756" s="527"/>
      <c r="AA756" s="527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88"/>
      <c r="CU756" s="88"/>
      <c r="CV756" s="88"/>
      <c r="CW756" s="15"/>
      <c r="CX756" s="15"/>
      <c r="CY756" s="88"/>
      <c r="CZ756" s="88"/>
      <c r="DA756" s="88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  <c r="DO756" s="15"/>
      <c r="DP756" s="15"/>
      <c r="DQ756" s="15"/>
      <c r="DR756" s="15"/>
      <c r="DS756" s="15"/>
      <c r="DT756" s="15"/>
      <c r="DU756" s="15"/>
      <c r="DV756" s="15"/>
      <c r="DW756" s="15"/>
      <c r="DX756" s="15"/>
      <c r="DY756" s="15"/>
      <c r="DZ756" s="15"/>
      <c r="EA756" s="15"/>
      <c r="EB756" s="15"/>
      <c r="EC756" s="15"/>
      <c r="ED756" s="15"/>
      <c r="EE756" s="15"/>
      <c r="EF756" s="15"/>
      <c r="EG756" s="15"/>
      <c r="EH756" s="15"/>
      <c r="EI756" s="15"/>
      <c r="EJ756" s="15"/>
      <c r="EK756" s="15"/>
      <c r="EL756" s="15"/>
      <c r="EM756" s="15"/>
      <c r="EN756" s="15"/>
      <c r="EO756" s="15"/>
      <c r="EP756" s="88"/>
      <c r="EQ756" s="88"/>
      <c r="ER756" s="88"/>
      <c r="ES756" s="88"/>
      <c r="ET756" s="88"/>
      <c r="EU756" s="88"/>
      <c r="EV756" s="88"/>
      <c r="EW756" s="88"/>
      <c r="EX756" s="88"/>
      <c r="EY756" s="88"/>
      <c r="EZ756" s="88"/>
      <c r="FA756" s="88"/>
      <c r="FB756" s="15"/>
      <c r="FC756" s="15"/>
      <c r="FD756" s="15"/>
      <c r="FE756" s="15"/>
      <c r="FF756" s="15"/>
      <c r="FG756" s="15"/>
      <c r="FH756" s="15"/>
      <c r="FI756" s="15"/>
      <c r="FJ756" s="15"/>
    </row>
    <row r="757" spans="2:166" ht="15" customHeight="1" x14ac:dyDescent="0.25">
      <c r="B757" s="88"/>
      <c r="C757" s="88"/>
      <c r="D757" s="115"/>
      <c r="E757" s="115"/>
      <c r="F757" s="115"/>
      <c r="G757" s="115"/>
      <c r="H757" s="115"/>
      <c r="I757" s="523"/>
      <c r="J757" s="523"/>
      <c r="K757" s="115"/>
      <c r="L757" s="524"/>
      <c r="M757" s="524"/>
      <c r="N757" s="524"/>
      <c r="O757" s="524"/>
      <c r="P757" s="524"/>
      <c r="Q757" s="524"/>
      <c r="R757" s="524"/>
      <c r="S757" s="525"/>
      <c r="T757" s="526"/>
      <c r="U757" s="115"/>
      <c r="V757" s="526"/>
      <c r="W757" s="115"/>
      <c r="X757" s="115"/>
      <c r="Y757" s="115"/>
      <c r="Z757" s="527"/>
      <c r="AA757" s="527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88"/>
      <c r="CU757" s="88"/>
      <c r="CV757" s="88"/>
      <c r="CW757" s="15"/>
      <c r="CX757" s="15"/>
      <c r="CY757" s="88"/>
      <c r="CZ757" s="88"/>
      <c r="DA757" s="88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  <c r="DO757" s="15"/>
      <c r="DP757" s="15"/>
      <c r="DQ757" s="15"/>
      <c r="DR757" s="15"/>
      <c r="DS757" s="15"/>
      <c r="DT757" s="15"/>
      <c r="DU757" s="15"/>
      <c r="DV757" s="15"/>
      <c r="DW757" s="15"/>
      <c r="DX757" s="15"/>
      <c r="DY757" s="15"/>
      <c r="DZ757" s="15"/>
      <c r="EA757" s="15"/>
      <c r="EB757" s="15"/>
      <c r="EC757" s="15"/>
      <c r="ED757" s="15"/>
      <c r="EE757" s="15"/>
      <c r="EF757" s="15"/>
      <c r="EG757" s="15"/>
      <c r="EH757" s="15"/>
      <c r="EI757" s="15"/>
      <c r="EJ757" s="15"/>
      <c r="EK757" s="15"/>
      <c r="EL757" s="15"/>
      <c r="EM757" s="15"/>
      <c r="EN757" s="15"/>
      <c r="EO757" s="15"/>
      <c r="EP757" s="88"/>
      <c r="EQ757" s="88"/>
      <c r="ER757" s="88"/>
      <c r="ES757" s="88"/>
      <c r="ET757" s="88"/>
      <c r="EU757" s="88"/>
      <c r="EV757" s="88"/>
      <c r="EW757" s="88"/>
      <c r="EX757" s="88"/>
      <c r="EY757" s="88"/>
      <c r="EZ757" s="88"/>
      <c r="FA757" s="88"/>
      <c r="FB757" s="15"/>
      <c r="FC757" s="15"/>
      <c r="FD757" s="15"/>
      <c r="FE757" s="15"/>
      <c r="FF757" s="15"/>
      <c r="FG757" s="15"/>
      <c r="FH757" s="15"/>
      <c r="FI757" s="15"/>
      <c r="FJ757" s="15"/>
    </row>
    <row r="758" spans="2:166" ht="15" customHeight="1" x14ac:dyDescent="0.25">
      <c r="B758" s="88"/>
      <c r="C758" s="88"/>
      <c r="D758" s="115"/>
      <c r="E758" s="115"/>
      <c r="F758" s="115"/>
      <c r="G758" s="115"/>
      <c r="H758" s="115"/>
      <c r="I758" s="523"/>
      <c r="J758" s="523"/>
      <c r="K758" s="115"/>
      <c r="L758" s="524"/>
      <c r="M758" s="524"/>
      <c r="N758" s="524"/>
      <c r="O758" s="524"/>
      <c r="P758" s="524"/>
      <c r="Q758" s="524"/>
      <c r="R758" s="524"/>
      <c r="S758" s="525"/>
      <c r="T758" s="526"/>
      <c r="U758" s="115"/>
      <c r="V758" s="526"/>
      <c r="W758" s="115"/>
      <c r="X758" s="115"/>
      <c r="Y758" s="115"/>
      <c r="Z758" s="527"/>
      <c r="AA758" s="527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88"/>
      <c r="CU758" s="88"/>
      <c r="CV758" s="88"/>
      <c r="CW758" s="15"/>
      <c r="CX758" s="15"/>
      <c r="CY758" s="88"/>
      <c r="CZ758" s="88"/>
      <c r="DA758" s="88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  <c r="DO758" s="15"/>
      <c r="DP758" s="15"/>
      <c r="DQ758" s="15"/>
      <c r="DR758" s="15"/>
      <c r="DS758" s="15"/>
      <c r="DT758" s="15"/>
      <c r="DU758" s="15"/>
      <c r="DV758" s="15"/>
      <c r="DW758" s="15"/>
      <c r="DX758" s="15"/>
      <c r="DY758" s="15"/>
      <c r="DZ758" s="15"/>
      <c r="EA758" s="15"/>
      <c r="EB758" s="15"/>
      <c r="EC758" s="15"/>
      <c r="ED758" s="15"/>
      <c r="EE758" s="15"/>
      <c r="EF758" s="15"/>
      <c r="EG758" s="15"/>
      <c r="EH758" s="15"/>
      <c r="EI758" s="15"/>
      <c r="EJ758" s="15"/>
      <c r="EK758" s="15"/>
      <c r="EL758" s="15"/>
      <c r="EM758" s="15"/>
      <c r="EN758" s="15"/>
      <c r="EO758" s="15"/>
      <c r="EP758" s="88"/>
      <c r="EQ758" s="88"/>
      <c r="ER758" s="88"/>
      <c r="ES758" s="88"/>
      <c r="ET758" s="88"/>
      <c r="EU758" s="88"/>
      <c r="EV758" s="88"/>
      <c r="EW758" s="88"/>
      <c r="EX758" s="88"/>
      <c r="EY758" s="88"/>
      <c r="EZ758" s="88"/>
      <c r="FA758" s="88"/>
      <c r="FB758" s="15"/>
      <c r="FC758" s="15"/>
      <c r="FD758" s="15"/>
      <c r="FE758" s="15"/>
      <c r="FF758" s="15"/>
      <c r="FG758" s="15"/>
      <c r="FH758" s="15"/>
      <c r="FI758" s="15"/>
      <c r="FJ758" s="15"/>
    </row>
    <row r="759" spans="2:166" ht="15" customHeight="1" x14ac:dyDescent="0.25">
      <c r="B759" s="88"/>
      <c r="C759" s="88"/>
      <c r="D759" s="115"/>
      <c r="E759" s="115"/>
      <c r="F759" s="115"/>
      <c r="G759" s="115"/>
      <c r="H759" s="115"/>
      <c r="I759" s="523"/>
      <c r="J759" s="523"/>
      <c r="K759" s="115"/>
      <c r="L759" s="524"/>
      <c r="M759" s="524"/>
      <c r="N759" s="524"/>
      <c r="O759" s="524"/>
      <c r="P759" s="524"/>
      <c r="Q759" s="524"/>
      <c r="R759" s="524"/>
      <c r="S759" s="525"/>
      <c r="T759" s="526"/>
      <c r="U759" s="115"/>
      <c r="V759" s="526"/>
      <c r="W759" s="115"/>
      <c r="X759" s="115"/>
      <c r="Y759" s="115"/>
      <c r="Z759" s="527"/>
      <c r="AA759" s="527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88"/>
      <c r="CU759" s="88"/>
      <c r="CV759" s="88"/>
      <c r="CW759" s="15"/>
      <c r="CX759" s="15"/>
      <c r="CY759" s="88"/>
      <c r="CZ759" s="88"/>
      <c r="DA759" s="88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  <c r="DO759" s="15"/>
      <c r="DP759" s="15"/>
      <c r="DQ759" s="15"/>
      <c r="DR759" s="15"/>
      <c r="DS759" s="15"/>
      <c r="DT759" s="15"/>
      <c r="DU759" s="15"/>
      <c r="DV759" s="15"/>
      <c r="DW759" s="15"/>
      <c r="DX759" s="15"/>
      <c r="DY759" s="15"/>
      <c r="DZ759" s="15"/>
      <c r="EA759" s="15"/>
      <c r="EB759" s="15"/>
      <c r="EC759" s="15"/>
      <c r="ED759" s="15"/>
      <c r="EE759" s="15"/>
      <c r="EF759" s="15"/>
      <c r="EG759" s="15"/>
      <c r="EH759" s="15"/>
      <c r="EI759" s="15"/>
      <c r="EJ759" s="15"/>
      <c r="EK759" s="15"/>
      <c r="EL759" s="15"/>
      <c r="EM759" s="15"/>
      <c r="EN759" s="15"/>
      <c r="EO759" s="15"/>
      <c r="EP759" s="88"/>
      <c r="EQ759" s="88"/>
      <c r="ER759" s="88"/>
      <c r="ES759" s="88"/>
      <c r="ET759" s="88"/>
      <c r="EU759" s="88"/>
      <c r="EV759" s="88"/>
      <c r="EW759" s="88"/>
      <c r="EX759" s="88"/>
      <c r="EY759" s="88"/>
      <c r="EZ759" s="88"/>
      <c r="FA759" s="88"/>
      <c r="FB759" s="15"/>
      <c r="FC759" s="15"/>
      <c r="FD759" s="15"/>
      <c r="FE759" s="15"/>
      <c r="FF759" s="15"/>
      <c r="FG759" s="15"/>
      <c r="FH759" s="15"/>
      <c r="FI759" s="15"/>
      <c r="FJ759" s="15"/>
    </row>
    <row r="760" spans="2:166" ht="15" customHeight="1" x14ac:dyDescent="0.25">
      <c r="B760" s="88"/>
      <c r="C760" s="88"/>
      <c r="D760" s="115"/>
      <c r="E760" s="115"/>
      <c r="F760" s="115"/>
      <c r="G760" s="115"/>
      <c r="H760" s="115"/>
      <c r="I760" s="523"/>
      <c r="J760" s="523"/>
      <c r="K760" s="115"/>
      <c r="L760" s="524"/>
      <c r="M760" s="524"/>
      <c r="N760" s="524"/>
      <c r="O760" s="524"/>
      <c r="P760" s="524"/>
      <c r="Q760" s="524"/>
      <c r="R760" s="524"/>
      <c r="S760" s="525"/>
      <c r="T760" s="526"/>
      <c r="U760" s="115"/>
      <c r="V760" s="526"/>
      <c r="W760" s="115"/>
      <c r="X760" s="115"/>
      <c r="Y760" s="115"/>
      <c r="Z760" s="527"/>
      <c r="AA760" s="527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88"/>
      <c r="CU760" s="88"/>
      <c r="CV760" s="88"/>
      <c r="CW760" s="15"/>
      <c r="CX760" s="15"/>
      <c r="CY760" s="88"/>
      <c r="CZ760" s="88"/>
      <c r="DA760" s="88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  <c r="DV760" s="15"/>
      <c r="DW760" s="15"/>
      <c r="DX760" s="15"/>
      <c r="DY760" s="15"/>
      <c r="DZ760" s="15"/>
      <c r="EA760" s="15"/>
      <c r="EB760" s="15"/>
      <c r="EC760" s="15"/>
      <c r="ED760" s="15"/>
      <c r="EE760" s="15"/>
      <c r="EF760" s="15"/>
      <c r="EG760" s="15"/>
      <c r="EH760" s="15"/>
      <c r="EI760" s="15"/>
      <c r="EJ760" s="15"/>
      <c r="EK760" s="15"/>
      <c r="EL760" s="15"/>
      <c r="EM760" s="15"/>
      <c r="EN760" s="15"/>
      <c r="EO760" s="15"/>
      <c r="EP760" s="88"/>
      <c r="EQ760" s="88"/>
      <c r="ER760" s="88"/>
      <c r="ES760" s="88"/>
      <c r="ET760" s="88"/>
      <c r="EU760" s="88"/>
      <c r="EV760" s="88"/>
      <c r="EW760" s="88"/>
      <c r="EX760" s="88"/>
      <c r="EY760" s="88"/>
      <c r="EZ760" s="88"/>
      <c r="FA760" s="88"/>
      <c r="FB760" s="15"/>
      <c r="FC760" s="15"/>
      <c r="FD760" s="15"/>
      <c r="FE760" s="15"/>
      <c r="FF760" s="15"/>
      <c r="FG760" s="15"/>
      <c r="FH760" s="15"/>
      <c r="FI760" s="15"/>
      <c r="FJ760" s="15"/>
    </row>
    <row r="761" spans="2:166" ht="15" customHeight="1" x14ac:dyDescent="0.25">
      <c r="B761" s="88"/>
      <c r="C761" s="88"/>
      <c r="D761" s="115"/>
      <c r="E761" s="115"/>
      <c r="F761" s="115"/>
      <c r="G761" s="115"/>
      <c r="H761" s="115"/>
      <c r="I761" s="523"/>
      <c r="J761" s="523"/>
      <c r="K761" s="115"/>
      <c r="L761" s="524"/>
      <c r="M761" s="524"/>
      <c r="N761" s="524"/>
      <c r="O761" s="524"/>
      <c r="P761" s="524"/>
      <c r="Q761" s="524"/>
      <c r="R761" s="524"/>
      <c r="S761" s="525"/>
      <c r="T761" s="526"/>
      <c r="U761" s="115"/>
      <c r="V761" s="526"/>
      <c r="W761" s="115"/>
      <c r="X761" s="115"/>
      <c r="Y761" s="115"/>
      <c r="Z761" s="527"/>
      <c r="AA761" s="527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88"/>
      <c r="CU761" s="88"/>
      <c r="CV761" s="88"/>
      <c r="CW761" s="15"/>
      <c r="CX761" s="15"/>
      <c r="CY761" s="88"/>
      <c r="CZ761" s="88"/>
      <c r="DA761" s="88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88"/>
      <c r="EQ761" s="88"/>
      <c r="ER761" s="88"/>
      <c r="ES761" s="88"/>
      <c r="ET761" s="88"/>
      <c r="EU761" s="88"/>
      <c r="EV761" s="88"/>
      <c r="EW761" s="88"/>
      <c r="EX761" s="88"/>
      <c r="EY761" s="88"/>
      <c r="EZ761" s="88"/>
      <c r="FA761" s="88"/>
      <c r="FB761" s="15"/>
      <c r="FC761" s="15"/>
      <c r="FD761" s="15"/>
      <c r="FE761" s="15"/>
      <c r="FF761" s="15"/>
      <c r="FG761" s="15"/>
      <c r="FH761" s="15"/>
      <c r="FI761" s="15"/>
      <c r="FJ761" s="15"/>
    </row>
    <row r="762" spans="2:166" ht="15" customHeight="1" x14ac:dyDescent="0.25">
      <c r="B762" s="88"/>
      <c r="C762" s="88"/>
      <c r="D762" s="115"/>
      <c r="E762" s="115"/>
      <c r="F762" s="115"/>
      <c r="G762" s="115"/>
      <c r="H762" s="115"/>
      <c r="I762" s="523"/>
      <c r="J762" s="523"/>
      <c r="K762" s="115"/>
      <c r="L762" s="524"/>
      <c r="M762" s="524"/>
      <c r="N762" s="524"/>
      <c r="O762" s="524"/>
      <c r="P762" s="524"/>
      <c r="Q762" s="524"/>
      <c r="R762" s="524"/>
      <c r="S762" s="525"/>
      <c r="T762" s="526"/>
      <c r="U762" s="115"/>
      <c r="V762" s="526"/>
      <c r="W762" s="115"/>
      <c r="X762" s="115"/>
      <c r="Y762" s="115"/>
      <c r="Z762" s="527"/>
      <c r="AA762" s="527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88"/>
      <c r="CU762" s="88"/>
      <c r="CV762" s="88"/>
      <c r="CW762" s="15"/>
      <c r="CX762" s="15"/>
      <c r="CY762" s="88"/>
      <c r="CZ762" s="88"/>
      <c r="DA762" s="88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  <c r="DO762" s="15"/>
      <c r="DP762" s="15"/>
      <c r="DQ762" s="15"/>
      <c r="DR762" s="15"/>
      <c r="DS762" s="15"/>
      <c r="DT762" s="15"/>
      <c r="DU762" s="15"/>
      <c r="DV762" s="15"/>
      <c r="DW762" s="15"/>
      <c r="DX762" s="15"/>
      <c r="DY762" s="15"/>
      <c r="DZ762" s="15"/>
      <c r="EA762" s="15"/>
      <c r="EB762" s="15"/>
      <c r="EC762" s="15"/>
      <c r="ED762" s="15"/>
      <c r="EE762" s="15"/>
      <c r="EF762" s="15"/>
      <c r="EG762" s="15"/>
      <c r="EH762" s="15"/>
      <c r="EI762" s="15"/>
      <c r="EJ762" s="15"/>
      <c r="EK762" s="15"/>
      <c r="EL762" s="15"/>
      <c r="EM762" s="15"/>
      <c r="EN762" s="15"/>
      <c r="EO762" s="15"/>
      <c r="EP762" s="88"/>
      <c r="EQ762" s="88"/>
      <c r="ER762" s="88"/>
      <c r="ES762" s="88"/>
      <c r="ET762" s="88"/>
      <c r="EU762" s="88"/>
      <c r="EV762" s="88"/>
      <c r="EW762" s="88"/>
      <c r="EX762" s="88"/>
      <c r="EY762" s="88"/>
      <c r="EZ762" s="88"/>
      <c r="FA762" s="88"/>
      <c r="FB762" s="15"/>
      <c r="FC762" s="15"/>
      <c r="FD762" s="15"/>
      <c r="FE762" s="15"/>
      <c r="FF762" s="15"/>
      <c r="FG762" s="15"/>
      <c r="FH762" s="15"/>
      <c r="FI762" s="15"/>
      <c r="FJ762" s="15"/>
    </row>
    <row r="763" spans="2:166" ht="15" customHeight="1" x14ac:dyDescent="0.25">
      <c r="B763" s="88"/>
      <c r="C763" s="88"/>
      <c r="D763" s="115"/>
      <c r="E763" s="115"/>
      <c r="F763" s="115"/>
      <c r="G763" s="115"/>
      <c r="H763" s="115"/>
      <c r="I763" s="523"/>
      <c r="J763" s="523"/>
      <c r="K763" s="115"/>
      <c r="L763" s="524"/>
      <c r="M763" s="524"/>
      <c r="N763" s="524"/>
      <c r="O763" s="524"/>
      <c r="P763" s="524"/>
      <c r="Q763" s="524"/>
      <c r="R763" s="524"/>
      <c r="S763" s="525"/>
      <c r="T763" s="526"/>
      <c r="U763" s="115"/>
      <c r="V763" s="526"/>
      <c r="W763" s="115"/>
      <c r="X763" s="115"/>
      <c r="Y763" s="115"/>
      <c r="Z763" s="527"/>
      <c r="AA763" s="527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88"/>
      <c r="CU763" s="88"/>
      <c r="CV763" s="88"/>
      <c r="CW763" s="15"/>
      <c r="CX763" s="15"/>
      <c r="CY763" s="88"/>
      <c r="CZ763" s="88"/>
      <c r="DA763" s="88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  <c r="DO763" s="15"/>
      <c r="DP763" s="15"/>
      <c r="DQ763" s="15"/>
      <c r="DR763" s="15"/>
      <c r="DS763" s="15"/>
      <c r="DT763" s="15"/>
      <c r="DU763" s="15"/>
      <c r="DV763" s="15"/>
      <c r="DW763" s="15"/>
      <c r="DX763" s="15"/>
      <c r="DY763" s="15"/>
      <c r="DZ763" s="15"/>
      <c r="EA763" s="15"/>
      <c r="EB763" s="15"/>
      <c r="EC763" s="15"/>
      <c r="ED763" s="15"/>
      <c r="EE763" s="15"/>
      <c r="EF763" s="15"/>
      <c r="EG763" s="15"/>
      <c r="EH763" s="15"/>
      <c r="EI763" s="15"/>
      <c r="EJ763" s="15"/>
      <c r="EK763" s="15"/>
      <c r="EL763" s="15"/>
      <c r="EM763" s="15"/>
      <c r="EN763" s="15"/>
      <c r="EO763" s="15"/>
      <c r="EP763" s="88"/>
      <c r="EQ763" s="88"/>
      <c r="ER763" s="88"/>
      <c r="ES763" s="88"/>
      <c r="ET763" s="88"/>
      <c r="EU763" s="88"/>
      <c r="EV763" s="88"/>
      <c r="EW763" s="88"/>
      <c r="EX763" s="88"/>
      <c r="EY763" s="88"/>
      <c r="EZ763" s="88"/>
      <c r="FA763" s="88"/>
      <c r="FB763" s="15"/>
      <c r="FC763" s="15"/>
      <c r="FD763" s="15"/>
      <c r="FE763" s="15"/>
      <c r="FF763" s="15"/>
      <c r="FG763" s="15"/>
      <c r="FH763" s="15"/>
      <c r="FI763" s="15"/>
      <c r="FJ763" s="15"/>
    </row>
    <row r="764" spans="2:166" ht="15" customHeight="1" x14ac:dyDescent="0.25">
      <c r="B764" s="88"/>
      <c r="C764" s="88"/>
      <c r="D764" s="115"/>
      <c r="E764" s="115"/>
      <c r="F764" s="115"/>
      <c r="G764" s="115"/>
      <c r="H764" s="115"/>
      <c r="I764" s="523"/>
      <c r="J764" s="523"/>
      <c r="K764" s="115"/>
      <c r="L764" s="524"/>
      <c r="M764" s="524"/>
      <c r="N764" s="524"/>
      <c r="O764" s="524"/>
      <c r="P764" s="524"/>
      <c r="Q764" s="524"/>
      <c r="R764" s="524"/>
      <c r="S764" s="525"/>
      <c r="T764" s="526"/>
      <c r="U764" s="115"/>
      <c r="V764" s="526"/>
      <c r="W764" s="115"/>
      <c r="X764" s="115"/>
      <c r="Y764" s="115"/>
      <c r="Z764" s="527"/>
      <c r="AA764" s="527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88"/>
      <c r="CU764" s="88"/>
      <c r="CV764" s="88"/>
      <c r="CW764" s="15"/>
      <c r="CX764" s="15"/>
      <c r="CY764" s="88"/>
      <c r="CZ764" s="88"/>
      <c r="DA764" s="88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  <c r="DO764" s="15"/>
      <c r="DP764" s="15"/>
      <c r="DQ764" s="15"/>
      <c r="DR764" s="15"/>
      <c r="DS764" s="15"/>
      <c r="DT764" s="15"/>
      <c r="DU764" s="15"/>
      <c r="DV764" s="15"/>
      <c r="DW764" s="15"/>
      <c r="DX764" s="15"/>
      <c r="DY764" s="15"/>
      <c r="DZ764" s="15"/>
      <c r="EA764" s="15"/>
      <c r="EB764" s="15"/>
      <c r="EC764" s="15"/>
      <c r="ED764" s="15"/>
      <c r="EE764" s="15"/>
      <c r="EF764" s="15"/>
      <c r="EG764" s="15"/>
      <c r="EH764" s="15"/>
      <c r="EI764" s="15"/>
      <c r="EJ764" s="15"/>
      <c r="EK764" s="15"/>
      <c r="EL764" s="15"/>
      <c r="EM764" s="15"/>
      <c r="EN764" s="15"/>
      <c r="EO764" s="15"/>
      <c r="EP764" s="88"/>
      <c r="EQ764" s="88"/>
      <c r="ER764" s="88"/>
      <c r="ES764" s="88"/>
      <c r="ET764" s="88"/>
      <c r="EU764" s="88"/>
      <c r="EV764" s="88"/>
      <c r="EW764" s="88"/>
      <c r="EX764" s="88"/>
      <c r="EY764" s="88"/>
      <c r="EZ764" s="88"/>
      <c r="FA764" s="88"/>
      <c r="FB764" s="15"/>
      <c r="FC764" s="15"/>
      <c r="FD764" s="15"/>
      <c r="FE764" s="15"/>
      <c r="FF764" s="15"/>
      <c r="FG764" s="15"/>
      <c r="FH764" s="15"/>
      <c r="FI764" s="15"/>
      <c r="FJ764" s="15"/>
    </row>
    <row r="765" spans="2:166" ht="15" customHeight="1" x14ac:dyDescent="0.25">
      <c r="B765" s="88"/>
      <c r="C765" s="88"/>
      <c r="D765" s="115"/>
      <c r="E765" s="115"/>
      <c r="F765" s="115"/>
      <c r="G765" s="115"/>
      <c r="H765" s="115"/>
      <c r="I765" s="523"/>
      <c r="J765" s="523"/>
      <c r="K765" s="115"/>
      <c r="L765" s="524"/>
      <c r="M765" s="524"/>
      <c r="N765" s="524"/>
      <c r="O765" s="524"/>
      <c r="P765" s="524"/>
      <c r="Q765" s="524"/>
      <c r="R765" s="524"/>
      <c r="S765" s="525"/>
      <c r="T765" s="526"/>
      <c r="U765" s="115"/>
      <c r="V765" s="526"/>
      <c r="W765" s="115"/>
      <c r="X765" s="115"/>
      <c r="Y765" s="115"/>
      <c r="Z765" s="527"/>
      <c r="AA765" s="527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88"/>
      <c r="CU765" s="88"/>
      <c r="CV765" s="88"/>
      <c r="CW765" s="15"/>
      <c r="CX765" s="15"/>
      <c r="CY765" s="88"/>
      <c r="CZ765" s="88"/>
      <c r="DA765" s="88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  <c r="DV765" s="15"/>
      <c r="DW765" s="15"/>
      <c r="DX765" s="15"/>
      <c r="DY765" s="15"/>
      <c r="DZ765" s="15"/>
      <c r="EA765" s="15"/>
      <c r="EB765" s="15"/>
      <c r="EC765" s="15"/>
      <c r="ED765" s="15"/>
      <c r="EE765" s="15"/>
      <c r="EF765" s="15"/>
      <c r="EG765" s="15"/>
      <c r="EH765" s="15"/>
      <c r="EI765" s="15"/>
      <c r="EJ765" s="15"/>
      <c r="EK765" s="15"/>
      <c r="EL765" s="15"/>
      <c r="EM765" s="15"/>
      <c r="EN765" s="15"/>
      <c r="EO765" s="15"/>
      <c r="EP765" s="88"/>
      <c r="EQ765" s="88"/>
      <c r="ER765" s="88"/>
      <c r="ES765" s="88"/>
      <c r="ET765" s="88"/>
      <c r="EU765" s="88"/>
      <c r="EV765" s="88"/>
      <c r="EW765" s="88"/>
      <c r="EX765" s="88"/>
      <c r="EY765" s="88"/>
      <c r="EZ765" s="88"/>
      <c r="FA765" s="88"/>
      <c r="FB765" s="15"/>
      <c r="FC765" s="15"/>
      <c r="FD765" s="15"/>
      <c r="FE765" s="15"/>
      <c r="FF765" s="15"/>
      <c r="FG765" s="15"/>
      <c r="FH765" s="15"/>
      <c r="FI765" s="15"/>
      <c r="FJ765" s="15"/>
    </row>
    <row r="766" spans="2:166" ht="15" customHeight="1" x14ac:dyDescent="0.25">
      <c r="B766" s="88"/>
      <c r="C766" s="88"/>
      <c r="D766" s="115"/>
      <c r="E766" s="115"/>
      <c r="F766" s="115"/>
      <c r="G766" s="115"/>
      <c r="H766" s="115"/>
      <c r="I766" s="523"/>
      <c r="J766" s="523"/>
      <c r="K766" s="115"/>
      <c r="L766" s="524"/>
      <c r="M766" s="524"/>
      <c r="N766" s="524"/>
      <c r="O766" s="524"/>
      <c r="P766" s="524"/>
      <c r="Q766" s="524"/>
      <c r="R766" s="524"/>
      <c r="S766" s="525"/>
      <c r="T766" s="526"/>
      <c r="U766" s="115"/>
      <c r="V766" s="526"/>
      <c r="W766" s="115"/>
      <c r="X766" s="115"/>
      <c r="Y766" s="115"/>
      <c r="Z766" s="527"/>
      <c r="AA766" s="527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88"/>
      <c r="CU766" s="88"/>
      <c r="CV766" s="88"/>
      <c r="CW766" s="15"/>
      <c r="CX766" s="15"/>
      <c r="CY766" s="88"/>
      <c r="CZ766" s="88"/>
      <c r="DA766" s="88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  <c r="DV766" s="15"/>
      <c r="DW766" s="15"/>
      <c r="DX766" s="15"/>
      <c r="DY766" s="15"/>
      <c r="DZ766" s="15"/>
      <c r="EA766" s="15"/>
      <c r="EB766" s="15"/>
      <c r="EC766" s="15"/>
      <c r="ED766" s="15"/>
      <c r="EE766" s="15"/>
      <c r="EF766" s="15"/>
      <c r="EG766" s="15"/>
      <c r="EH766" s="15"/>
      <c r="EI766" s="15"/>
      <c r="EJ766" s="15"/>
      <c r="EK766" s="15"/>
      <c r="EL766" s="15"/>
      <c r="EM766" s="15"/>
      <c r="EN766" s="15"/>
      <c r="EO766" s="15"/>
      <c r="EP766" s="88"/>
      <c r="EQ766" s="88"/>
      <c r="ER766" s="88"/>
      <c r="ES766" s="88"/>
      <c r="ET766" s="88"/>
      <c r="EU766" s="88"/>
      <c r="EV766" s="88"/>
      <c r="EW766" s="88"/>
      <c r="EX766" s="88"/>
      <c r="EY766" s="88"/>
      <c r="EZ766" s="88"/>
      <c r="FA766" s="88"/>
      <c r="FB766" s="15"/>
      <c r="FC766" s="15"/>
      <c r="FD766" s="15"/>
      <c r="FE766" s="15"/>
      <c r="FF766" s="15"/>
      <c r="FG766" s="15"/>
      <c r="FH766" s="15"/>
      <c r="FI766" s="15"/>
      <c r="FJ766" s="15"/>
    </row>
    <row r="767" spans="2:166" ht="15" customHeight="1" x14ac:dyDescent="0.25">
      <c r="B767" s="88"/>
      <c r="C767" s="88"/>
      <c r="D767" s="115"/>
      <c r="E767" s="115"/>
      <c r="F767" s="115"/>
      <c r="G767" s="115"/>
      <c r="H767" s="115"/>
      <c r="I767" s="523"/>
      <c r="J767" s="523"/>
      <c r="K767" s="115"/>
      <c r="L767" s="524"/>
      <c r="M767" s="524"/>
      <c r="N767" s="524"/>
      <c r="O767" s="524"/>
      <c r="P767" s="524"/>
      <c r="Q767" s="524"/>
      <c r="R767" s="524"/>
      <c r="S767" s="525"/>
      <c r="T767" s="526"/>
      <c r="U767" s="115"/>
      <c r="V767" s="526"/>
      <c r="W767" s="115"/>
      <c r="X767" s="115"/>
      <c r="Y767" s="115"/>
      <c r="Z767" s="527"/>
      <c r="AA767" s="527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88"/>
      <c r="CU767" s="88"/>
      <c r="CV767" s="88"/>
      <c r="CW767" s="15"/>
      <c r="CX767" s="15"/>
      <c r="CY767" s="88"/>
      <c r="CZ767" s="88"/>
      <c r="DA767" s="88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  <c r="DO767" s="15"/>
      <c r="DP767" s="15"/>
      <c r="DQ767" s="15"/>
      <c r="DR767" s="15"/>
      <c r="DS767" s="15"/>
      <c r="DT767" s="15"/>
      <c r="DU767" s="15"/>
      <c r="DV767" s="15"/>
      <c r="DW767" s="15"/>
      <c r="DX767" s="15"/>
      <c r="DY767" s="15"/>
      <c r="DZ767" s="15"/>
      <c r="EA767" s="15"/>
      <c r="EB767" s="15"/>
      <c r="EC767" s="15"/>
      <c r="ED767" s="15"/>
      <c r="EE767" s="15"/>
      <c r="EF767" s="15"/>
      <c r="EG767" s="15"/>
      <c r="EH767" s="15"/>
      <c r="EI767" s="15"/>
      <c r="EJ767" s="15"/>
      <c r="EK767" s="15"/>
      <c r="EL767" s="15"/>
      <c r="EM767" s="15"/>
      <c r="EN767" s="15"/>
      <c r="EO767" s="15"/>
      <c r="EP767" s="88"/>
      <c r="EQ767" s="88"/>
      <c r="ER767" s="88"/>
      <c r="ES767" s="88"/>
      <c r="ET767" s="88"/>
      <c r="EU767" s="88"/>
      <c r="EV767" s="88"/>
      <c r="EW767" s="88"/>
      <c r="EX767" s="88"/>
      <c r="EY767" s="88"/>
      <c r="EZ767" s="88"/>
      <c r="FA767" s="88"/>
      <c r="FB767" s="15"/>
      <c r="FC767" s="15"/>
      <c r="FD767" s="15"/>
      <c r="FE767" s="15"/>
      <c r="FF767" s="15"/>
      <c r="FG767" s="15"/>
      <c r="FH767" s="15"/>
      <c r="FI767" s="15"/>
      <c r="FJ767" s="15"/>
    </row>
    <row r="768" spans="2:166" ht="15" customHeight="1" x14ac:dyDescent="0.25">
      <c r="B768" s="88"/>
      <c r="C768" s="88"/>
      <c r="D768" s="115"/>
      <c r="E768" s="115"/>
      <c r="F768" s="115"/>
      <c r="G768" s="115"/>
      <c r="H768" s="115"/>
      <c r="I768" s="523"/>
      <c r="J768" s="523"/>
      <c r="K768" s="115"/>
      <c r="L768" s="524"/>
      <c r="M768" s="524"/>
      <c r="N768" s="524"/>
      <c r="O768" s="524"/>
      <c r="P768" s="524"/>
      <c r="Q768" s="524"/>
      <c r="R768" s="524"/>
      <c r="S768" s="525"/>
      <c r="T768" s="526"/>
      <c r="U768" s="115"/>
      <c r="V768" s="526"/>
      <c r="W768" s="115"/>
      <c r="X768" s="115"/>
      <c r="Y768" s="115"/>
      <c r="Z768" s="527"/>
      <c r="AA768" s="527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88"/>
      <c r="CU768" s="88"/>
      <c r="CV768" s="88"/>
      <c r="CW768" s="15"/>
      <c r="CX768" s="15"/>
      <c r="CY768" s="88"/>
      <c r="CZ768" s="88"/>
      <c r="DA768" s="88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  <c r="DV768" s="15"/>
      <c r="DW768" s="15"/>
      <c r="DX768" s="15"/>
      <c r="DY768" s="15"/>
      <c r="DZ768" s="15"/>
      <c r="EA768" s="15"/>
      <c r="EB768" s="15"/>
      <c r="EC768" s="15"/>
      <c r="ED768" s="15"/>
      <c r="EE768" s="15"/>
      <c r="EF768" s="15"/>
      <c r="EG768" s="15"/>
      <c r="EH768" s="15"/>
      <c r="EI768" s="15"/>
      <c r="EJ768" s="15"/>
      <c r="EK768" s="15"/>
      <c r="EL768" s="15"/>
      <c r="EM768" s="15"/>
      <c r="EN768" s="15"/>
      <c r="EO768" s="15"/>
      <c r="EP768" s="88"/>
      <c r="EQ768" s="88"/>
      <c r="ER768" s="88"/>
      <c r="ES768" s="88"/>
      <c r="ET768" s="88"/>
      <c r="EU768" s="88"/>
      <c r="EV768" s="88"/>
      <c r="EW768" s="88"/>
      <c r="EX768" s="88"/>
      <c r="EY768" s="88"/>
      <c r="EZ768" s="88"/>
      <c r="FA768" s="88"/>
      <c r="FB768" s="15"/>
      <c r="FC768" s="15"/>
      <c r="FD768" s="15"/>
      <c r="FE768" s="15"/>
      <c r="FF768" s="15"/>
      <c r="FG768" s="15"/>
      <c r="FH768" s="15"/>
      <c r="FI768" s="15"/>
      <c r="FJ768" s="15"/>
    </row>
    <row r="769" spans="2:166" ht="15" customHeight="1" x14ac:dyDescent="0.25">
      <c r="B769" s="88"/>
      <c r="C769" s="88"/>
      <c r="D769" s="115"/>
      <c r="E769" s="115"/>
      <c r="F769" s="115"/>
      <c r="G769" s="115"/>
      <c r="H769" s="115"/>
      <c r="I769" s="523"/>
      <c r="J769" s="523"/>
      <c r="K769" s="115"/>
      <c r="L769" s="524"/>
      <c r="M769" s="524"/>
      <c r="N769" s="524"/>
      <c r="O769" s="524"/>
      <c r="P769" s="524"/>
      <c r="Q769" s="524"/>
      <c r="R769" s="524"/>
      <c r="S769" s="525"/>
      <c r="T769" s="526"/>
      <c r="U769" s="115"/>
      <c r="V769" s="526"/>
      <c r="W769" s="115"/>
      <c r="X769" s="115"/>
      <c r="Y769" s="115"/>
      <c r="Z769" s="527"/>
      <c r="AA769" s="527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88"/>
      <c r="CU769" s="88"/>
      <c r="CV769" s="88"/>
      <c r="CW769" s="15"/>
      <c r="CX769" s="15"/>
      <c r="CY769" s="88"/>
      <c r="CZ769" s="88"/>
      <c r="DA769" s="88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  <c r="DO769" s="15"/>
      <c r="DP769" s="15"/>
      <c r="DQ769" s="15"/>
      <c r="DR769" s="15"/>
      <c r="DS769" s="15"/>
      <c r="DT769" s="15"/>
      <c r="DU769" s="15"/>
      <c r="DV769" s="15"/>
      <c r="DW769" s="15"/>
      <c r="DX769" s="15"/>
      <c r="DY769" s="15"/>
      <c r="DZ769" s="15"/>
      <c r="EA769" s="15"/>
      <c r="EB769" s="15"/>
      <c r="EC769" s="15"/>
      <c r="ED769" s="15"/>
      <c r="EE769" s="15"/>
      <c r="EF769" s="15"/>
      <c r="EG769" s="15"/>
      <c r="EH769" s="15"/>
      <c r="EI769" s="15"/>
      <c r="EJ769" s="15"/>
      <c r="EK769" s="15"/>
      <c r="EL769" s="15"/>
      <c r="EM769" s="15"/>
      <c r="EN769" s="15"/>
      <c r="EO769" s="15"/>
      <c r="EP769" s="88"/>
      <c r="EQ769" s="88"/>
      <c r="ER769" s="88"/>
      <c r="ES769" s="88"/>
      <c r="ET769" s="88"/>
      <c r="EU769" s="88"/>
      <c r="EV769" s="88"/>
      <c r="EW769" s="88"/>
      <c r="EX769" s="88"/>
      <c r="EY769" s="88"/>
      <c r="EZ769" s="88"/>
      <c r="FA769" s="88"/>
      <c r="FB769" s="15"/>
      <c r="FC769" s="15"/>
      <c r="FD769" s="15"/>
      <c r="FE769" s="15"/>
      <c r="FF769" s="15"/>
      <c r="FG769" s="15"/>
      <c r="FH769" s="15"/>
      <c r="FI769" s="15"/>
      <c r="FJ769" s="15"/>
    </row>
    <row r="770" spans="2:166" ht="15" customHeight="1" x14ac:dyDescent="0.25">
      <c r="B770" s="88"/>
      <c r="C770" s="88"/>
      <c r="D770" s="115"/>
      <c r="E770" s="115"/>
      <c r="F770" s="115"/>
      <c r="G770" s="115"/>
      <c r="H770" s="115"/>
      <c r="I770" s="523"/>
      <c r="J770" s="523"/>
      <c r="K770" s="115"/>
      <c r="L770" s="524"/>
      <c r="M770" s="524"/>
      <c r="N770" s="524"/>
      <c r="O770" s="524"/>
      <c r="P770" s="524"/>
      <c r="Q770" s="524"/>
      <c r="R770" s="524"/>
      <c r="S770" s="525"/>
      <c r="T770" s="526"/>
      <c r="U770" s="115"/>
      <c r="V770" s="526"/>
      <c r="W770" s="115"/>
      <c r="X770" s="115"/>
      <c r="Y770" s="115"/>
      <c r="Z770" s="527"/>
      <c r="AA770" s="527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88"/>
      <c r="CU770" s="88"/>
      <c r="CV770" s="88"/>
      <c r="CW770" s="15"/>
      <c r="CX770" s="15"/>
      <c r="CY770" s="88"/>
      <c r="CZ770" s="88"/>
      <c r="DA770" s="88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  <c r="DV770" s="15"/>
      <c r="DW770" s="15"/>
      <c r="DX770" s="15"/>
      <c r="DY770" s="15"/>
      <c r="DZ770" s="15"/>
      <c r="EA770" s="15"/>
      <c r="EB770" s="15"/>
      <c r="EC770" s="15"/>
      <c r="ED770" s="15"/>
      <c r="EE770" s="15"/>
      <c r="EF770" s="15"/>
      <c r="EG770" s="15"/>
      <c r="EH770" s="15"/>
      <c r="EI770" s="15"/>
      <c r="EJ770" s="15"/>
      <c r="EK770" s="15"/>
      <c r="EL770" s="15"/>
      <c r="EM770" s="15"/>
      <c r="EN770" s="15"/>
      <c r="EO770" s="15"/>
      <c r="EP770" s="88"/>
      <c r="EQ770" s="88"/>
      <c r="ER770" s="88"/>
      <c r="ES770" s="88"/>
      <c r="ET770" s="88"/>
      <c r="EU770" s="88"/>
      <c r="EV770" s="88"/>
      <c r="EW770" s="88"/>
      <c r="EX770" s="88"/>
      <c r="EY770" s="88"/>
      <c r="EZ770" s="88"/>
      <c r="FA770" s="88"/>
      <c r="FB770" s="15"/>
      <c r="FC770" s="15"/>
      <c r="FD770" s="15"/>
      <c r="FE770" s="15"/>
      <c r="FF770" s="15"/>
      <c r="FG770" s="15"/>
      <c r="FH770" s="15"/>
      <c r="FI770" s="15"/>
      <c r="FJ770" s="15"/>
    </row>
    <row r="771" spans="2:166" ht="15" customHeight="1" x14ac:dyDescent="0.25">
      <c r="B771" s="88"/>
      <c r="C771" s="88"/>
      <c r="D771" s="115"/>
      <c r="E771" s="115"/>
      <c r="F771" s="115"/>
      <c r="G771" s="115"/>
      <c r="H771" s="115"/>
      <c r="I771" s="523"/>
      <c r="J771" s="523"/>
      <c r="K771" s="115"/>
      <c r="L771" s="524"/>
      <c r="M771" s="524"/>
      <c r="N771" s="524"/>
      <c r="O771" s="524"/>
      <c r="P771" s="524"/>
      <c r="Q771" s="524"/>
      <c r="R771" s="524"/>
      <c r="S771" s="525"/>
      <c r="T771" s="526"/>
      <c r="U771" s="115"/>
      <c r="V771" s="526"/>
      <c r="W771" s="115"/>
      <c r="X771" s="115"/>
      <c r="Y771" s="115"/>
      <c r="Z771" s="527"/>
      <c r="AA771" s="527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88"/>
      <c r="CU771" s="88"/>
      <c r="CV771" s="88"/>
      <c r="CW771" s="15"/>
      <c r="CX771" s="15"/>
      <c r="CY771" s="88"/>
      <c r="CZ771" s="88"/>
      <c r="DA771" s="88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  <c r="DO771" s="15"/>
      <c r="DP771" s="15"/>
      <c r="DQ771" s="15"/>
      <c r="DR771" s="15"/>
      <c r="DS771" s="15"/>
      <c r="DT771" s="15"/>
      <c r="DU771" s="15"/>
      <c r="DV771" s="15"/>
      <c r="DW771" s="15"/>
      <c r="DX771" s="15"/>
      <c r="DY771" s="15"/>
      <c r="DZ771" s="15"/>
      <c r="EA771" s="15"/>
      <c r="EB771" s="15"/>
      <c r="EC771" s="15"/>
      <c r="ED771" s="15"/>
      <c r="EE771" s="15"/>
      <c r="EF771" s="15"/>
      <c r="EG771" s="15"/>
      <c r="EH771" s="15"/>
      <c r="EI771" s="15"/>
      <c r="EJ771" s="15"/>
      <c r="EK771" s="15"/>
      <c r="EL771" s="15"/>
      <c r="EM771" s="15"/>
      <c r="EN771" s="15"/>
      <c r="EO771" s="15"/>
      <c r="EP771" s="88"/>
      <c r="EQ771" s="88"/>
      <c r="ER771" s="88"/>
      <c r="ES771" s="88"/>
      <c r="ET771" s="88"/>
      <c r="EU771" s="88"/>
      <c r="EV771" s="88"/>
      <c r="EW771" s="88"/>
      <c r="EX771" s="88"/>
      <c r="EY771" s="88"/>
      <c r="EZ771" s="88"/>
      <c r="FA771" s="88"/>
      <c r="FB771" s="15"/>
      <c r="FC771" s="15"/>
      <c r="FD771" s="15"/>
      <c r="FE771" s="15"/>
      <c r="FF771" s="15"/>
      <c r="FG771" s="15"/>
      <c r="FH771" s="15"/>
      <c r="FI771" s="15"/>
      <c r="FJ771" s="15"/>
    </row>
    <row r="772" spans="2:166" ht="15" customHeight="1" x14ac:dyDescent="0.25">
      <c r="B772" s="88"/>
      <c r="C772" s="88"/>
      <c r="D772" s="115"/>
      <c r="E772" s="115"/>
      <c r="F772" s="115"/>
      <c r="G772" s="115"/>
      <c r="H772" s="115"/>
      <c r="I772" s="523"/>
      <c r="J772" s="523"/>
      <c r="K772" s="115"/>
      <c r="L772" s="524"/>
      <c r="M772" s="524"/>
      <c r="N772" s="524"/>
      <c r="O772" s="524"/>
      <c r="P772" s="524"/>
      <c r="Q772" s="524"/>
      <c r="R772" s="524"/>
      <c r="S772" s="525"/>
      <c r="T772" s="526"/>
      <c r="U772" s="115"/>
      <c r="V772" s="526"/>
      <c r="W772" s="115"/>
      <c r="X772" s="115"/>
      <c r="Y772" s="115"/>
      <c r="Z772" s="527"/>
      <c r="AA772" s="527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88"/>
      <c r="CU772" s="88"/>
      <c r="CV772" s="88"/>
      <c r="CW772" s="15"/>
      <c r="CX772" s="15"/>
      <c r="CY772" s="88"/>
      <c r="CZ772" s="88"/>
      <c r="DA772" s="88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  <c r="DO772" s="15"/>
      <c r="DP772" s="15"/>
      <c r="DQ772" s="15"/>
      <c r="DR772" s="15"/>
      <c r="DS772" s="15"/>
      <c r="DT772" s="15"/>
      <c r="DU772" s="15"/>
      <c r="DV772" s="15"/>
      <c r="DW772" s="15"/>
      <c r="DX772" s="15"/>
      <c r="DY772" s="15"/>
      <c r="DZ772" s="15"/>
      <c r="EA772" s="15"/>
      <c r="EB772" s="15"/>
      <c r="EC772" s="15"/>
      <c r="ED772" s="15"/>
      <c r="EE772" s="15"/>
      <c r="EF772" s="15"/>
      <c r="EG772" s="15"/>
      <c r="EH772" s="15"/>
      <c r="EI772" s="15"/>
      <c r="EJ772" s="15"/>
      <c r="EK772" s="15"/>
      <c r="EL772" s="15"/>
      <c r="EM772" s="15"/>
      <c r="EN772" s="15"/>
      <c r="EO772" s="15"/>
      <c r="EP772" s="88"/>
      <c r="EQ772" s="88"/>
      <c r="ER772" s="88"/>
      <c r="ES772" s="88"/>
      <c r="ET772" s="88"/>
      <c r="EU772" s="88"/>
      <c r="EV772" s="88"/>
      <c r="EW772" s="88"/>
      <c r="EX772" s="88"/>
      <c r="EY772" s="88"/>
      <c r="EZ772" s="88"/>
      <c r="FA772" s="88"/>
      <c r="FB772" s="15"/>
      <c r="FC772" s="15"/>
      <c r="FD772" s="15"/>
      <c r="FE772" s="15"/>
      <c r="FF772" s="15"/>
      <c r="FG772" s="15"/>
      <c r="FH772" s="15"/>
      <c r="FI772" s="15"/>
      <c r="FJ772" s="15"/>
    </row>
    <row r="773" spans="2:166" ht="15" customHeight="1" x14ac:dyDescent="0.25">
      <c r="B773" s="88"/>
      <c r="C773" s="88"/>
      <c r="D773" s="115"/>
      <c r="E773" s="115"/>
      <c r="F773" s="115"/>
      <c r="G773" s="115"/>
      <c r="H773" s="115"/>
      <c r="I773" s="523"/>
      <c r="J773" s="523"/>
      <c r="K773" s="115"/>
      <c r="L773" s="524"/>
      <c r="M773" s="524"/>
      <c r="N773" s="524"/>
      <c r="O773" s="524"/>
      <c r="P773" s="524"/>
      <c r="Q773" s="524"/>
      <c r="R773" s="524"/>
      <c r="S773" s="525"/>
      <c r="T773" s="526"/>
      <c r="U773" s="115"/>
      <c r="V773" s="526"/>
      <c r="W773" s="115"/>
      <c r="X773" s="115"/>
      <c r="Y773" s="115"/>
      <c r="Z773" s="527"/>
      <c r="AA773" s="527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88"/>
      <c r="CU773" s="88"/>
      <c r="CV773" s="88"/>
      <c r="CW773" s="15"/>
      <c r="CX773" s="15"/>
      <c r="CY773" s="88"/>
      <c r="CZ773" s="88"/>
      <c r="DA773" s="88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  <c r="DO773" s="15"/>
      <c r="DP773" s="15"/>
      <c r="DQ773" s="15"/>
      <c r="DR773" s="15"/>
      <c r="DS773" s="15"/>
      <c r="DT773" s="15"/>
      <c r="DU773" s="15"/>
      <c r="DV773" s="15"/>
      <c r="DW773" s="15"/>
      <c r="DX773" s="15"/>
      <c r="DY773" s="15"/>
      <c r="DZ773" s="15"/>
      <c r="EA773" s="15"/>
      <c r="EB773" s="15"/>
      <c r="EC773" s="15"/>
      <c r="ED773" s="15"/>
      <c r="EE773" s="15"/>
      <c r="EF773" s="15"/>
      <c r="EG773" s="15"/>
      <c r="EH773" s="15"/>
      <c r="EI773" s="15"/>
      <c r="EJ773" s="15"/>
      <c r="EK773" s="15"/>
      <c r="EL773" s="15"/>
      <c r="EM773" s="15"/>
      <c r="EN773" s="15"/>
      <c r="EO773" s="15"/>
      <c r="EP773" s="88"/>
      <c r="EQ773" s="88"/>
      <c r="ER773" s="88"/>
      <c r="ES773" s="88"/>
      <c r="ET773" s="88"/>
      <c r="EU773" s="88"/>
      <c r="EV773" s="88"/>
      <c r="EW773" s="88"/>
      <c r="EX773" s="88"/>
      <c r="EY773" s="88"/>
      <c r="EZ773" s="88"/>
      <c r="FA773" s="88"/>
      <c r="FB773" s="15"/>
      <c r="FC773" s="15"/>
      <c r="FD773" s="15"/>
      <c r="FE773" s="15"/>
      <c r="FF773" s="15"/>
      <c r="FG773" s="15"/>
      <c r="FH773" s="15"/>
      <c r="FI773" s="15"/>
      <c r="FJ773" s="15"/>
    </row>
    <row r="774" spans="2:166" ht="15" customHeight="1" x14ac:dyDescent="0.25">
      <c r="B774" s="88"/>
      <c r="C774" s="88"/>
      <c r="D774" s="115"/>
      <c r="E774" s="115"/>
      <c r="F774" s="115"/>
      <c r="G774" s="115"/>
      <c r="H774" s="115"/>
      <c r="I774" s="523"/>
      <c r="J774" s="523"/>
      <c r="K774" s="115"/>
      <c r="L774" s="524"/>
      <c r="M774" s="524"/>
      <c r="N774" s="524"/>
      <c r="O774" s="524"/>
      <c r="P774" s="524"/>
      <c r="Q774" s="524"/>
      <c r="R774" s="524"/>
      <c r="S774" s="525"/>
      <c r="T774" s="526"/>
      <c r="U774" s="115"/>
      <c r="V774" s="526"/>
      <c r="W774" s="115"/>
      <c r="X774" s="115"/>
      <c r="Y774" s="115"/>
      <c r="Z774" s="527"/>
      <c r="AA774" s="527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88"/>
      <c r="CU774" s="88"/>
      <c r="CV774" s="88"/>
      <c r="CW774" s="15"/>
      <c r="CX774" s="15"/>
      <c r="CY774" s="88"/>
      <c r="CZ774" s="88"/>
      <c r="DA774" s="88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  <c r="DO774" s="15"/>
      <c r="DP774" s="15"/>
      <c r="DQ774" s="15"/>
      <c r="DR774" s="15"/>
      <c r="DS774" s="15"/>
      <c r="DT774" s="15"/>
      <c r="DU774" s="15"/>
      <c r="DV774" s="15"/>
      <c r="DW774" s="15"/>
      <c r="DX774" s="15"/>
      <c r="DY774" s="15"/>
      <c r="DZ774" s="15"/>
      <c r="EA774" s="15"/>
      <c r="EB774" s="15"/>
      <c r="EC774" s="15"/>
      <c r="ED774" s="15"/>
      <c r="EE774" s="15"/>
      <c r="EF774" s="15"/>
      <c r="EG774" s="15"/>
      <c r="EH774" s="15"/>
      <c r="EI774" s="15"/>
      <c r="EJ774" s="15"/>
      <c r="EK774" s="15"/>
      <c r="EL774" s="15"/>
      <c r="EM774" s="15"/>
      <c r="EN774" s="15"/>
      <c r="EO774" s="15"/>
      <c r="EP774" s="88"/>
      <c r="EQ774" s="88"/>
      <c r="ER774" s="88"/>
      <c r="ES774" s="88"/>
      <c r="ET774" s="88"/>
      <c r="EU774" s="88"/>
      <c r="EV774" s="88"/>
      <c r="EW774" s="88"/>
      <c r="EX774" s="88"/>
      <c r="EY774" s="88"/>
      <c r="EZ774" s="88"/>
      <c r="FA774" s="88"/>
      <c r="FB774" s="15"/>
      <c r="FC774" s="15"/>
      <c r="FD774" s="15"/>
      <c r="FE774" s="15"/>
      <c r="FF774" s="15"/>
      <c r="FG774" s="15"/>
      <c r="FH774" s="15"/>
      <c r="FI774" s="15"/>
      <c r="FJ774" s="15"/>
    </row>
    <row r="775" spans="2:166" ht="15" customHeight="1" x14ac:dyDescent="0.25">
      <c r="B775" s="88"/>
      <c r="C775" s="88"/>
      <c r="D775" s="115"/>
      <c r="E775" s="115"/>
      <c r="F775" s="115"/>
      <c r="G775" s="115"/>
      <c r="H775" s="115"/>
      <c r="I775" s="523"/>
      <c r="J775" s="523"/>
      <c r="K775" s="115"/>
      <c r="L775" s="524"/>
      <c r="M775" s="524"/>
      <c r="N775" s="524"/>
      <c r="O775" s="524"/>
      <c r="P775" s="524"/>
      <c r="Q775" s="524"/>
      <c r="R775" s="524"/>
      <c r="S775" s="525"/>
      <c r="T775" s="526"/>
      <c r="U775" s="115"/>
      <c r="V775" s="526"/>
      <c r="W775" s="115"/>
      <c r="X775" s="115"/>
      <c r="Y775" s="115"/>
      <c r="Z775" s="527"/>
      <c r="AA775" s="527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88"/>
      <c r="CU775" s="88"/>
      <c r="CV775" s="88"/>
      <c r="CW775" s="15"/>
      <c r="CX775" s="15"/>
      <c r="CY775" s="88"/>
      <c r="CZ775" s="88"/>
      <c r="DA775" s="88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88"/>
      <c r="EQ775" s="88"/>
      <c r="ER775" s="88"/>
      <c r="ES775" s="88"/>
      <c r="ET775" s="88"/>
      <c r="EU775" s="88"/>
      <c r="EV775" s="88"/>
      <c r="EW775" s="88"/>
      <c r="EX775" s="88"/>
      <c r="EY775" s="88"/>
      <c r="EZ775" s="88"/>
      <c r="FA775" s="88"/>
      <c r="FB775" s="15"/>
      <c r="FC775" s="15"/>
      <c r="FD775" s="15"/>
      <c r="FE775" s="15"/>
      <c r="FF775" s="15"/>
      <c r="FG775" s="15"/>
      <c r="FH775" s="15"/>
      <c r="FI775" s="15"/>
      <c r="FJ775" s="15"/>
    </row>
    <row r="776" spans="2:166" ht="15" customHeight="1" x14ac:dyDescent="0.25">
      <c r="B776" s="88"/>
      <c r="C776" s="88"/>
      <c r="D776" s="115"/>
      <c r="E776" s="115"/>
      <c r="F776" s="115"/>
      <c r="G776" s="115"/>
      <c r="H776" s="115"/>
      <c r="I776" s="523"/>
      <c r="J776" s="523"/>
      <c r="K776" s="115"/>
      <c r="L776" s="524"/>
      <c r="M776" s="524"/>
      <c r="N776" s="524"/>
      <c r="O776" s="524"/>
      <c r="P776" s="524"/>
      <c r="Q776" s="524"/>
      <c r="R776" s="524"/>
      <c r="S776" s="525"/>
      <c r="T776" s="526"/>
      <c r="U776" s="115"/>
      <c r="V776" s="526"/>
      <c r="W776" s="115"/>
      <c r="X776" s="115"/>
      <c r="Y776" s="115"/>
      <c r="Z776" s="527"/>
      <c r="AA776" s="527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88"/>
      <c r="CU776" s="88"/>
      <c r="CV776" s="88"/>
      <c r="CW776" s="15"/>
      <c r="CX776" s="15"/>
      <c r="CY776" s="88"/>
      <c r="CZ776" s="88"/>
      <c r="DA776" s="88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  <c r="DO776" s="15"/>
      <c r="DP776" s="15"/>
      <c r="DQ776" s="15"/>
      <c r="DR776" s="15"/>
      <c r="DS776" s="15"/>
      <c r="DT776" s="15"/>
      <c r="DU776" s="15"/>
      <c r="DV776" s="15"/>
      <c r="DW776" s="15"/>
      <c r="DX776" s="15"/>
      <c r="DY776" s="15"/>
      <c r="DZ776" s="15"/>
      <c r="EA776" s="15"/>
      <c r="EB776" s="15"/>
      <c r="EC776" s="15"/>
      <c r="ED776" s="15"/>
      <c r="EE776" s="15"/>
      <c r="EF776" s="15"/>
      <c r="EG776" s="15"/>
      <c r="EH776" s="15"/>
      <c r="EI776" s="15"/>
      <c r="EJ776" s="15"/>
      <c r="EK776" s="15"/>
      <c r="EL776" s="15"/>
      <c r="EM776" s="15"/>
      <c r="EN776" s="15"/>
      <c r="EO776" s="15"/>
      <c r="EP776" s="88"/>
      <c r="EQ776" s="88"/>
      <c r="ER776" s="88"/>
      <c r="ES776" s="88"/>
      <c r="ET776" s="88"/>
      <c r="EU776" s="88"/>
      <c r="EV776" s="88"/>
      <c r="EW776" s="88"/>
      <c r="EX776" s="88"/>
      <c r="EY776" s="88"/>
      <c r="EZ776" s="88"/>
      <c r="FA776" s="88"/>
      <c r="FB776" s="15"/>
      <c r="FC776" s="15"/>
      <c r="FD776" s="15"/>
      <c r="FE776" s="15"/>
      <c r="FF776" s="15"/>
      <c r="FG776" s="15"/>
      <c r="FH776" s="15"/>
      <c r="FI776" s="15"/>
      <c r="FJ776" s="15"/>
    </row>
    <row r="777" spans="2:166" ht="15" customHeight="1" x14ac:dyDescent="0.25">
      <c r="B777" s="88"/>
      <c r="C777" s="88"/>
      <c r="D777" s="115"/>
      <c r="E777" s="115"/>
      <c r="F777" s="115"/>
      <c r="G777" s="115"/>
      <c r="H777" s="115"/>
      <c r="I777" s="523"/>
      <c r="J777" s="523"/>
      <c r="K777" s="115"/>
      <c r="L777" s="524"/>
      <c r="M777" s="524"/>
      <c r="N777" s="524"/>
      <c r="O777" s="524"/>
      <c r="P777" s="524"/>
      <c r="Q777" s="524"/>
      <c r="R777" s="524"/>
      <c r="S777" s="525"/>
      <c r="T777" s="526"/>
      <c r="U777" s="115"/>
      <c r="V777" s="526"/>
      <c r="W777" s="115"/>
      <c r="X777" s="115"/>
      <c r="Y777" s="115"/>
      <c r="Z777" s="527"/>
      <c r="AA777" s="527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88"/>
      <c r="CU777" s="88"/>
      <c r="CV777" s="88"/>
      <c r="CW777" s="15"/>
      <c r="CX777" s="15"/>
      <c r="CY777" s="88"/>
      <c r="CZ777" s="88"/>
      <c r="DA777" s="88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  <c r="DO777" s="15"/>
      <c r="DP777" s="15"/>
      <c r="DQ777" s="15"/>
      <c r="DR777" s="15"/>
      <c r="DS777" s="15"/>
      <c r="DT777" s="15"/>
      <c r="DU777" s="15"/>
      <c r="DV777" s="15"/>
      <c r="DW777" s="15"/>
      <c r="DX777" s="15"/>
      <c r="DY777" s="15"/>
      <c r="DZ777" s="15"/>
      <c r="EA777" s="15"/>
      <c r="EB777" s="15"/>
      <c r="EC777" s="15"/>
      <c r="ED777" s="15"/>
      <c r="EE777" s="15"/>
      <c r="EF777" s="15"/>
      <c r="EG777" s="15"/>
      <c r="EH777" s="15"/>
      <c r="EI777" s="15"/>
      <c r="EJ777" s="15"/>
      <c r="EK777" s="15"/>
      <c r="EL777" s="15"/>
      <c r="EM777" s="15"/>
      <c r="EN777" s="15"/>
      <c r="EO777" s="15"/>
      <c r="EP777" s="88"/>
      <c r="EQ777" s="88"/>
      <c r="ER777" s="88"/>
      <c r="ES777" s="88"/>
      <c r="ET777" s="88"/>
      <c r="EU777" s="88"/>
      <c r="EV777" s="88"/>
      <c r="EW777" s="88"/>
      <c r="EX777" s="88"/>
      <c r="EY777" s="88"/>
      <c r="EZ777" s="88"/>
      <c r="FA777" s="88"/>
      <c r="FB777" s="15"/>
      <c r="FC777" s="15"/>
      <c r="FD777" s="15"/>
      <c r="FE777" s="15"/>
      <c r="FF777" s="15"/>
      <c r="FG777" s="15"/>
      <c r="FH777" s="15"/>
      <c r="FI777" s="15"/>
      <c r="FJ777" s="15"/>
    </row>
    <row r="778" spans="2:166" ht="15" customHeight="1" x14ac:dyDescent="0.25">
      <c r="B778" s="88"/>
      <c r="C778" s="88"/>
      <c r="D778" s="115"/>
      <c r="E778" s="115"/>
      <c r="F778" s="115"/>
      <c r="G778" s="115"/>
      <c r="H778" s="115"/>
      <c r="I778" s="523"/>
      <c r="J778" s="523"/>
      <c r="K778" s="115"/>
      <c r="L778" s="524"/>
      <c r="M778" s="524"/>
      <c r="N778" s="524"/>
      <c r="O778" s="524"/>
      <c r="P778" s="524"/>
      <c r="Q778" s="524"/>
      <c r="R778" s="524"/>
      <c r="S778" s="525"/>
      <c r="T778" s="526"/>
      <c r="U778" s="115"/>
      <c r="V778" s="526"/>
      <c r="W778" s="115"/>
      <c r="X778" s="115"/>
      <c r="Y778" s="115"/>
      <c r="Z778" s="527"/>
      <c r="AA778" s="527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88"/>
      <c r="CU778" s="88"/>
      <c r="CV778" s="88"/>
      <c r="CW778" s="15"/>
      <c r="CX778" s="15"/>
      <c r="CY778" s="88"/>
      <c r="CZ778" s="88"/>
      <c r="DA778" s="88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  <c r="DO778" s="15"/>
      <c r="DP778" s="15"/>
      <c r="DQ778" s="15"/>
      <c r="DR778" s="15"/>
      <c r="DS778" s="15"/>
      <c r="DT778" s="15"/>
      <c r="DU778" s="15"/>
      <c r="DV778" s="15"/>
      <c r="DW778" s="15"/>
      <c r="DX778" s="15"/>
      <c r="DY778" s="15"/>
      <c r="DZ778" s="15"/>
      <c r="EA778" s="15"/>
      <c r="EB778" s="15"/>
      <c r="EC778" s="15"/>
      <c r="ED778" s="15"/>
      <c r="EE778" s="15"/>
      <c r="EF778" s="15"/>
      <c r="EG778" s="15"/>
      <c r="EH778" s="15"/>
      <c r="EI778" s="15"/>
      <c r="EJ778" s="15"/>
      <c r="EK778" s="15"/>
      <c r="EL778" s="15"/>
      <c r="EM778" s="15"/>
      <c r="EN778" s="15"/>
      <c r="EO778" s="15"/>
      <c r="EP778" s="88"/>
      <c r="EQ778" s="88"/>
      <c r="ER778" s="88"/>
      <c r="ES778" s="88"/>
      <c r="ET778" s="88"/>
      <c r="EU778" s="88"/>
      <c r="EV778" s="88"/>
      <c r="EW778" s="88"/>
      <c r="EX778" s="88"/>
      <c r="EY778" s="88"/>
      <c r="EZ778" s="88"/>
      <c r="FA778" s="88"/>
      <c r="FB778" s="15"/>
      <c r="FC778" s="15"/>
      <c r="FD778" s="15"/>
      <c r="FE778" s="15"/>
      <c r="FF778" s="15"/>
      <c r="FG778" s="15"/>
      <c r="FH778" s="15"/>
      <c r="FI778" s="15"/>
      <c r="FJ778" s="15"/>
    </row>
    <row r="779" spans="2:166" ht="15" customHeight="1" x14ac:dyDescent="0.25">
      <c r="B779" s="88"/>
      <c r="C779" s="88"/>
      <c r="D779" s="115"/>
      <c r="E779" s="115"/>
      <c r="F779" s="115"/>
      <c r="G779" s="115"/>
      <c r="H779" s="115"/>
      <c r="I779" s="523"/>
      <c r="J779" s="523"/>
      <c r="K779" s="115"/>
      <c r="L779" s="524"/>
      <c r="M779" s="524"/>
      <c r="N779" s="524"/>
      <c r="O779" s="524"/>
      <c r="P779" s="524"/>
      <c r="Q779" s="524"/>
      <c r="R779" s="524"/>
      <c r="S779" s="525"/>
      <c r="T779" s="526"/>
      <c r="U779" s="115"/>
      <c r="V779" s="526"/>
      <c r="W779" s="115"/>
      <c r="X779" s="115"/>
      <c r="Y779" s="115"/>
      <c r="Z779" s="527"/>
      <c r="AA779" s="527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88"/>
      <c r="CU779" s="88"/>
      <c r="CV779" s="88"/>
      <c r="CW779" s="15"/>
      <c r="CX779" s="15"/>
      <c r="CY779" s="88"/>
      <c r="CZ779" s="88"/>
      <c r="DA779" s="88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  <c r="DO779" s="15"/>
      <c r="DP779" s="15"/>
      <c r="DQ779" s="15"/>
      <c r="DR779" s="15"/>
      <c r="DS779" s="15"/>
      <c r="DT779" s="15"/>
      <c r="DU779" s="15"/>
      <c r="DV779" s="15"/>
      <c r="DW779" s="15"/>
      <c r="DX779" s="15"/>
      <c r="DY779" s="15"/>
      <c r="DZ779" s="15"/>
      <c r="EA779" s="15"/>
      <c r="EB779" s="15"/>
      <c r="EC779" s="15"/>
      <c r="ED779" s="15"/>
      <c r="EE779" s="15"/>
      <c r="EF779" s="15"/>
      <c r="EG779" s="15"/>
      <c r="EH779" s="15"/>
      <c r="EI779" s="15"/>
      <c r="EJ779" s="15"/>
      <c r="EK779" s="15"/>
      <c r="EL779" s="15"/>
      <c r="EM779" s="15"/>
      <c r="EN779" s="15"/>
      <c r="EO779" s="15"/>
      <c r="EP779" s="88"/>
      <c r="EQ779" s="88"/>
      <c r="ER779" s="88"/>
      <c r="ES779" s="88"/>
      <c r="ET779" s="88"/>
      <c r="EU779" s="88"/>
      <c r="EV779" s="88"/>
      <c r="EW779" s="88"/>
      <c r="EX779" s="88"/>
      <c r="EY779" s="88"/>
      <c r="EZ779" s="88"/>
      <c r="FA779" s="88"/>
      <c r="FB779" s="15"/>
      <c r="FC779" s="15"/>
      <c r="FD779" s="15"/>
      <c r="FE779" s="15"/>
      <c r="FF779" s="15"/>
      <c r="FG779" s="15"/>
      <c r="FH779" s="15"/>
      <c r="FI779" s="15"/>
      <c r="FJ779" s="15"/>
    </row>
    <row r="780" spans="2:166" ht="15" customHeight="1" x14ac:dyDescent="0.25">
      <c r="B780" s="88"/>
      <c r="C780" s="88"/>
      <c r="D780" s="115"/>
      <c r="E780" s="115"/>
      <c r="F780" s="115"/>
      <c r="G780" s="115"/>
      <c r="H780" s="115"/>
      <c r="I780" s="523"/>
      <c r="J780" s="523"/>
      <c r="K780" s="115"/>
      <c r="L780" s="524"/>
      <c r="M780" s="524"/>
      <c r="N780" s="524"/>
      <c r="O780" s="524"/>
      <c r="P780" s="524"/>
      <c r="Q780" s="524"/>
      <c r="R780" s="524"/>
      <c r="S780" s="525"/>
      <c r="T780" s="526"/>
      <c r="U780" s="115"/>
      <c r="V780" s="526"/>
      <c r="W780" s="115"/>
      <c r="X780" s="115"/>
      <c r="Y780" s="115"/>
      <c r="Z780" s="527"/>
      <c r="AA780" s="527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88"/>
      <c r="CU780" s="88"/>
      <c r="CV780" s="88"/>
      <c r="CW780" s="15"/>
      <c r="CX780" s="15"/>
      <c r="CY780" s="88"/>
      <c r="CZ780" s="88"/>
      <c r="DA780" s="88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  <c r="DV780" s="15"/>
      <c r="DW780" s="15"/>
      <c r="DX780" s="15"/>
      <c r="DY780" s="15"/>
      <c r="DZ780" s="15"/>
      <c r="EA780" s="15"/>
      <c r="EB780" s="15"/>
      <c r="EC780" s="15"/>
      <c r="ED780" s="15"/>
      <c r="EE780" s="15"/>
      <c r="EF780" s="15"/>
      <c r="EG780" s="15"/>
      <c r="EH780" s="15"/>
      <c r="EI780" s="15"/>
      <c r="EJ780" s="15"/>
      <c r="EK780" s="15"/>
      <c r="EL780" s="15"/>
      <c r="EM780" s="15"/>
      <c r="EN780" s="15"/>
      <c r="EO780" s="15"/>
      <c r="EP780" s="88"/>
      <c r="EQ780" s="88"/>
      <c r="ER780" s="88"/>
      <c r="ES780" s="88"/>
      <c r="ET780" s="88"/>
      <c r="EU780" s="88"/>
      <c r="EV780" s="88"/>
      <c r="EW780" s="88"/>
      <c r="EX780" s="88"/>
      <c r="EY780" s="88"/>
      <c r="EZ780" s="88"/>
      <c r="FA780" s="88"/>
      <c r="FB780" s="15"/>
      <c r="FC780" s="15"/>
      <c r="FD780" s="15"/>
      <c r="FE780" s="15"/>
      <c r="FF780" s="15"/>
      <c r="FG780" s="15"/>
      <c r="FH780" s="15"/>
      <c r="FI780" s="15"/>
      <c r="FJ780" s="15"/>
    </row>
    <row r="781" spans="2:166" ht="15" customHeight="1" x14ac:dyDescent="0.25">
      <c r="B781" s="88"/>
      <c r="C781" s="88"/>
      <c r="D781" s="115"/>
      <c r="E781" s="115"/>
      <c r="F781" s="115"/>
      <c r="G781" s="115"/>
      <c r="H781" s="115"/>
      <c r="I781" s="523"/>
      <c r="J781" s="523"/>
      <c r="K781" s="115"/>
      <c r="L781" s="524"/>
      <c r="M781" s="524"/>
      <c r="N781" s="524"/>
      <c r="O781" s="524"/>
      <c r="P781" s="524"/>
      <c r="Q781" s="524"/>
      <c r="R781" s="524"/>
      <c r="S781" s="525"/>
      <c r="T781" s="526"/>
      <c r="U781" s="115"/>
      <c r="V781" s="526"/>
      <c r="W781" s="115"/>
      <c r="X781" s="115"/>
      <c r="Y781" s="115"/>
      <c r="Z781" s="527"/>
      <c r="AA781" s="527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88"/>
      <c r="CU781" s="88"/>
      <c r="CV781" s="88"/>
      <c r="CW781" s="15"/>
      <c r="CX781" s="15"/>
      <c r="CY781" s="88"/>
      <c r="CZ781" s="88"/>
      <c r="DA781" s="88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  <c r="DT781" s="15"/>
      <c r="DU781" s="15"/>
      <c r="DV781" s="15"/>
      <c r="DW781" s="15"/>
      <c r="DX781" s="15"/>
      <c r="DY781" s="15"/>
      <c r="DZ781" s="15"/>
      <c r="EA781" s="15"/>
      <c r="EB781" s="15"/>
      <c r="EC781" s="15"/>
      <c r="ED781" s="15"/>
      <c r="EE781" s="15"/>
      <c r="EF781" s="15"/>
      <c r="EG781" s="15"/>
      <c r="EH781" s="15"/>
      <c r="EI781" s="15"/>
      <c r="EJ781" s="15"/>
      <c r="EK781" s="15"/>
      <c r="EL781" s="15"/>
      <c r="EM781" s="15"/>
      <c r="EN781" s="15"/>
      <c r="EO781" s="15"/>
      <c r="EP781" s="88"/>
      <c r="EQ781" s="88"/>
      <c r="ER781" s="88"/>
      <c r="ES781" s="88"/>
      <c r="ET781" s="88"/>
      <c r="EU781" s="88"/>
      <c r="EV781" s="88"/>
      <c r="EW781" s="88"/>
      <c r="EX781" s="88"/>
      <c r="EY781" s="88"/>
      <c r="EZ781" s="88"/>
      <c r="FA781" s="88"/>
      <c r="FB781" s="15"/>
      <c r="FC781" s="15"/>
      <c r="FD781" s="15"/>
      <c r="FE781" s="15"/>
      <c r="FF781" s="15"/>
      <c r="FG781" s="15"/>
      <c r="FH781" s="15"/>
      <c r="FI781" s="15"/>
      <c r="FJ781" s="15"/>
    </row>
    <row r="782" spans="2:166" ht="15" customHeight="1" x14ac:dyDescent="0.25">
      <c r="B782" s="88"/>
      <c r="C782" s="88"/>
      <c r="D782" s="115"/>
      <c r="E782" s="115"/>
      <c r="F782" s="115"/>
      <c r="G782" s="115"/>
      <c r="H782" s="115"/>
      <c r="I782" s="523"/>
      <c r="J782" s="523"/>
      <c r="K782" s="115"/>
      <c r="L782" s="524"/>
      <c r="M782" s="524"/>
      <c r="N782" s="524"/>
      <c r="O782" s="524"/>
      <c r="P782" s="524"/>
      <c r="Q782" s="524"/>
      <c r="R782" s="524"/>
      <c r="S782" s="525"/>
      <c r="T782" s="526"/>
      <c r="U782" s="115"/>
      <c r="V782" s="526"/>
      <c r="W782" s="115"/>
      <c r="X782" s="115"/>
      <c r="Y782" s="115"/>
      <c r="Z782" s="527"/>
      <c r="AA782" s="527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88"/>
      <c r="CU782" s="88"/>
      <c r="CV782" s="88"/>
      <c r="CW782" s="15"/>
      <c r="CX782" s="15"/>
      <c r="CY782" s="88"/>
      <c r="CZ782" s="88"/>
      <c r="DA782" s="88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  <c r="DV782" s="15"/>
      <c r="DW782" s="15"/>
      <c r="DX782" s="15"/>
      <c r="DY782" s="15"/>
      <c r="DZ782" s="15"/>
      <c r="EA782" s="15"/>
      <c r="EB782" s="15"/>
      <c r="EC782" s="15"/>
      <c r="ED782" s="15"/>
      <c r="EE782" s="15"/>
      <c r="EF782" s="15"/>
      <c r="EG782" s="15"/>
      <c r="EH782" s="15"/>
      <c r="EI782" s="15"/>
      <c r="EJ782" s="15"/>
      <c r="EK782" s="15"/>
      <c r="EL782" s="15"/>
      <c r="EM782" s="15"/>
      <c r="EN782" s="15"/>
      <c r="EO782" s="15"/>
      <c r="EP782" s="88"/>
      <c r="EQ782" s="88"/>
      <c r="ER782" s="88"/>
      <c r="ES782" s="88"/>
      <c r="ET782" s="88"/>
      <c r="EU782" s="88"/>
      <c r="EV782" s="88"/>
      <c r="EW782" s="88"/>
      <c r="EX782" s="88"/>
      <c r="EY782" s="88"/>
      <c r="EZ782" s="88"/>
      <c r="FA782" s="88"/>
      <c r="FB782" s="15"/>
      <c r="FC782" s="15"/>
      <c r="FD782" s="15"/>
      <c r="FE782" s="15"/>
      <c r="FF782" s="15"/>
      <c r="FG782" s="15"/>
      <c r="FH782" s="15"/>
      <c r="FI782" s="15"/>
      <c r="FJ782" s="15"/>
    </row>
    <row r="783" spans="2:166" ht="15" customHeight="1" x14ac:dyDescent="0.25">
      <c r="B783" s="88"/>
      <c r="C783" s="88"/>
      <c r="D783" s="115"/>
      <c r="E783" s="115"/>
      <c r="F783" s="115"/>
      <c r="G783" s="115"/>
      <c r="H783" s="115"/>
      <c r="I783" s="523"/>
      <c r="J783" s="523"/>
      <c r="K783" s="115"/>
      <c r="L783" s="524"/>
      <c r="M783" s="524"/>
      <c r="N783" s="524"/>
      <c r="O783" s="524"/>
      <c r="P783" s="524"/>
      <c r="Q783" s="524"/>
      <c r="R783" s="524"/>
      <c r="S783" s="525"/>
      <c r="T783" s="526"/>
      <c r="U783" s="115"/>
      <c r="V783" s="526"/>
      <c r="W783" s="115"/>
      <c r="X783" s="115"/>
      <c r="Y783" s="115"/>
      <c r="Z783" s="527"/>
      <c r="AA783" s="527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88"/>
      <c r="CU783" s="88"/>
      <c r="CV783" s="88"/>
      <c r="CW783" s="15"/>
      <c r="CX783" s="15"/>
      <c r="CY783" s="88"/>
      <c r="CZ783" s="88"/>
      <c r="DA783" s="88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  <c r="DO783" s="15"/>
      <c r="DP783" s="15"/>
      <c r="DQ783" s="15"/>
      <c r="DR783" s="15"/>
      <c r="DS783" s="15"/>
      <c r="DT783" s="15"/>
      <c r="DU783" s="15"/>
      <c r="DV783" s="15"/>
      <c r="DW783" s="15"/>
      <c r="DX783" s="15"/>
      <c r="DY783" s="15"/>
      <c r="DZ783" s="15"/>
      <c r="EA783" s="15"/>
      <c r="EB783" s="15"/>
      <c r="EC783" s="15"/>
      <c r="ED783" s="15"/>
      <c r="EE783" s="15"/>
      <c r="EF783" s="15"/>
      <c r="EG783" s="15"/>
      <c r="EH783" s="15"/>
      <c r="EI783" s="15"/>
      <c r="EJ783" s="15"/>
      <c r="EK783" s="15"/>
      <c r="EL783" s="15"/>
      <c r="EM783" s="15"/>
      <c r="EN783" s="15"/>
      <c r="EO783" s="15"/>
      <c r="EP783" s="88"/>
      <c r="EQ783" s="88"/>
      <c r="ER783" s="88"/>
      <c r="ES783" s="88"/>
      <c r="ET783" s="88"/>
      <c r="EU783" s="88"/>
      <c r="EV783" s="88"/>
      <c r="EW783" s="88"/>
      <c r="EX783" s="88"/>
      <c r="EY783" s="88"/>
      <c r="EZ783" s="88"/>
      <c r="FA783" s="88"/>
      <c r="FB783" s="15"/>
      <c r="FC783" s="15"/>
      <c r="FD783" s="15"/>
      <c r="FE783" s="15"/>
      <c r="FF783" s="15"/>
      <c r="FG783" s="15"/>
      <c r="FH783" s="15"/>
      <c r="FI783" s="15"/>
      <c r="FJ783" s="15"/>
    </row>
    <row r="784" spans="2:166" ht="15" customHeight="1" x14ac:dyDescent="0.25">
      <c r="B784" s="88"/>
      <c r="C784" s="88"/>
      <c r="D784" s="115"/>
      <c r="E784" s="115"/>
      <c r="F784" s="115"/>
      <c r="G784" s="115"/>
      <c r="H784" s="115"/>
      <c r="I784" s="523"/>
      <c r="J784" s="523"/>
      <c r="K784" s="115"/>
      <c r="L784" s="524"/>
      <c r="M784" s="524"/>
      <c r="N784" s="524"/>
      <c r="O784" s="524"/>
      <c r="P784" s="524"/>
      <c r="Q784" s="524"/>
      <c r="R784" s="524"/>
      <c r="S784" s="525"/>
      <c r="T784" s="526"/>
      <c r="U784" s="115"/>
      <c r="V784" s="526"/>
      <c r="W784" s="115"/>
      <c r="X784" s="115"/>
      <c r="Y784" s="115"/>
      <c r="Z784" s="527"/>
      <c r="AA784" s="527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88"/>
      <c r="CU784" s="88"/>
      <c r="CV784" s="88"/>
      <c r="CW784" s="15"/>
      <c r="CX784" s="15"/>
      <c r="CY784" s="88"/>
      <c r="CZ784" s="88"/>
      <c r="DA784" s="88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  <c r="DO784" s="15"/>
      <c r="DP784" s="15"/>
      <c r="DQ784" s="15"/>
      <c r="DR784" s="15"/>
      <c r="DS784" s="15"/>
      <c r="DT784" s="15"/>
      <c r="DU784" s="15"/>
      <c r="DV784" s="15"/>
      <c r="DW784" s="15"/>
      <c r="DX784" s="15"/>
      <c r="DY784" s="15"/>
      <c r="DZ784" s="15"/>
      <c r="EA784" s="15"/>
      <c r="EB784" s="15"/>
      <c r="EC784" s="15"/>
      <c r="ED784" s="15"/>
      <c r="EE784" s="15"/>
      <c r="EF784" s="15"/>
      <c r="EG784" s="15"/>
      <c r="EH784" s="15"/>
      <c r="EI784" s="15"/>
      <c r="EJ784" s="15"/>
      <c r="EK784" s="15"/>
      <c r="EL784" s="15"/>
      <c r="EM784" s="15"/>
      <c r="EN784" s="15"/>
      <c r="EO784" s="15"/>
      <c r="EP784" s="88"/>
      <c r="EQ784" s="88"/>
      <c r="ER784" s="88"/>
      <c r="ES784" s="88"/>
      <c r="ET784" s="88"/>
      <c r="EU784" s="88"/>
      <c r="EV784" s="88"/>
      <c r="EW784" s="88"/>
      <c r="EX784" s="88"/>
      <c r="EY784" s="88"/>
      <c r="EZ784" s="88"/>
      <c r="FA784" s="88"/>
      <c r="FB784" s="15"/>
      <c r="FC784" s="15"/>
      <c r="FD784" s="15"/>
      <c r="FE784" s="15"/>
      <c r="FF784" s="15"/>
      <c r="FG784" s="15"/>
      <c r="FH784" s="15"/>
      <c r="FI784" s="15"/>
      <c r="FJ784" s="15"/>
    </row>
    <row r="785" spans="2:166" ht="15" customHeight="1" x14ac:dyDescent="0.25">
      <c r="B785" s="88"/>
      <c r="C785" s="88"/>
      <c r="D785" s="115"/>
      <c r="E785" s="115"/>
      <c r="F785" s="115"/>
      <c r="G785" s="115"/>
      <c r="H785" s="115"/>
      <c r="I785" s="523"/>
      <c r="J785" s="523"/>
      <c r="K785" s="115"/>
      <c r="L785" s="524"/>
      <c r="M785" s="524"/>
      <c r="N785" s="524"/>
      <c r="O785" s="524"/>
      <c r="P785" s="524"/>
      <c r="Q785" s="524"/>
      <c r="R785" s="524"/>
      <c r="S785" s="525"/>
      <c r="T785" s="526"/>
      <c r="U785" s="115"/>
      <c r="V785" s="526"/>
      <c r="W785" s="115"/>
      <c r="X785" s="115"/>
      <c r="Y785" s="115"/>
      <c r="Z785" s="527"/>
      <c r="AA785" s="527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88"/>
      <c r="CU785" s="88"/>
      <c r="CV785" s="88"/>
      <c r="CW785" s="15"/>
      <c r="CX785" s="15"/>
      <c r="CY785" s="88"/>
      <c r="CZ785" s="88"/>
      <c r="DA785" s="88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5"/>
      <c r="DY785" s="15"/>
      <c r="DZ785" s="15"/>
      <c r="EA785" s="15"/>
      <c r="EB785" s="15"/>
      <c r="EC785" s="15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5"/>
      <c r="EO785" s="15"/>
      <c r="EP785" s="88"/>
      <c r="EQ785" s="88"/>
      <c r="ER785" s="88"/>
      <c r="ES785" s="88"/>
      <c r="ET785" s="88"/>
      <c r="EU785" s="88"/>
      <c r="EV785" s="88"/>
      <c r="EW785" s="88"/>
      <c r="EX785" s="88"/>
      <c r="EY785" s="88"/>
      <c r="EZ785" s="88"/>
      <c r="FA785" s="88"/>
      <c r="FB785" s="15"/>
      <c r="FC785" s="15"/>
      <c r="FD785" s="15"/>
      <c r="FE785" s="15"/>
      <c r="FF785" s="15"/>
      <c r="FG785" s="15"/>
      <c r="FH785" s="15"/>
      <c r="FI785" s="15"/>
      <c r="FJ785" s="15"/>
    </row>
    <row r="786" spans="2:166" ht="15" customHeight="1" x14ac:dyDescent="0.25">
      <c r="B786" s="88"/>
      <c r="C786" s="88"/>
      <c r="D786" s="115"/>
      <c r="E786" s="115"/>
      <c r="F786" s="115"/>
      <c r="G786" s="115"/>
      <c r="H786" s="115"/>
      <c r="I786" s="523"/>
      <c r="J786" s="523"/>
      <c r="K786" s="115"/>
      <c r="L786" s="524"/>
      <c r="M786" s="524"/>
      <c r="N786" s="524"/>
      <c r="O786" s="524"/>
      <c r="P786" s="524"/>
      <c r="Q786" s="524"/>
      <c r="R786" s="524"/>
      <c r="S786" s="525"/>
      <c r="T786" s="526"/>
      <c r="U786" s="115"/>
      <c r="V786" s="526"/>
      <c r="W786" s="115"/>
      <c r="X786" s="115"/>
      <c r="Y786" s="115"/>
      <c r="Z786" s="527"/>
      <c r="AA786" s="527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88"/>
      <c r="CU786" s="88"/>
      <c r="CV786" s="88"/>
      <c r="CW786" s="15"/>
      <c r="CX786" s="15"/>
      <c r="CY786" s="88"/>
      <c r="CZ786" s="88"/>
      <c r="DA786" s="88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  <c r="DV786" s="15"/>
      <c r="DW786" s="15"/>
      <c r="DX786" s="15"/>
      <c r="DY786" s="15"/>
      <c r="DZ786" s="15"/>
      <c r="EA786" s="15"/>
      <c r="EB786" s="15"/>
      <c r="EC786" s="15"/>
      <c r="ED786" s="15"/>
      <c r="EE786" s="15"/>
      <c r="EF786" s="15"/>
      <c r="EG786" s="15"/>
      <c r="EH786" s="15"/>
      <c r="EI786" s="15"/>
      <c r="EJ786" s="15"/>
      <c r="EK786" s="15"/>
      <c r="EL786" s="15"/>
      <c r="EM786" s="15"/>
      <c r="EN786" s="15"/>
      <c r="EO786" s="15"/>
      <c r="EP786" s="88"/>
      <c r="EQ786" s="88"/>
      <c r="ER786" s="88"/>
      <c r="ES786" s="88"/>
      <c r="ET786" s="88"/>
      <c r="EU786" s="88"/>
      <c r="EV786" s="88"/>
      <c r="EW786" s="88"/>
      <c r="EX786" s="88"/>
      <c r="EY786" s="88"/>
      <c r="EZ786" s="88"/>
      <c r="FA786" s="88"/>
      <c r="FB786" s="15"/>
      <c r="FC786" s="15"/>
      <c r="FD786" s="15"/>
      <c r="FE786" s="15"/>
      <c r="FF786" s="15"/>
      <c r="FG786" s="15"/>
      <c r="FH786" s="15"/>
      <c r="FI786" s="15"/>
      <c r="FJ786" s="15"/>
    </row>
    <row r="787" spans="2:166" ht="15" customHeight="1" x14ac:dyDescent="0.25">
      <c r="B787" s="88"/>
      <c r="C787" s="88"/>
      <c r="D787" s="115"/>
      <c r="E787" s="115"/>
      <c r="F787" s="115"/>
      <c r="G787" s="115"/>
      <c r="H787" s="115"/>
      <c r="I787" s="523"/>
      <c r="J787" s="523"/>
      <c r="K787" s="115"/>
      <c r="L787" s="524"/>
      <c r="M787" s="524"/>
      <c r="N787" s="524"/>
      <c r="O787" s="524"/>
      <c r="P787" s="524"/>
      <c r="Q787" s="524"/>
      <c r="R787" s="524"/>
      <c r="S787" s="525"/>
      <c r="T787" s="526"/>
      <c r="U787" s="115"/>
      <c r="V787" s="526"/>
      <c r="W787" s="115"/>
      <c r="X787" s="115"/>
      <c r="Y787" s="115"/>
      <c r="Z787" s="527"/>
      <c r="AA787" s="527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88"/>
      <c r="CU787" s="88"/>
      <c r="CV787" s="88"/>
      <c r="CW787" s="15"/>
      <c r="CX787" s="15"/>
      <c r="CY787" s="88"/>
      <c r="CZ787" s="88"/>
      <c r="DA787" s="88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  <c r="DO787" s="15"/>
      <c r="DP787" s="15"/>
      <c r="DQ787" s="15"/>
      <c r="DR787" s="15"/>
      <c r="DS787" s="15"/>
      <c r="DT787" s="15"/>
      <c r="DU787" s="15"/>
      <c r="DV787" s="15"/>
      <c r="DW787" s="15"/>
      <c r="DX787" s="15"/>
      <c r="DY787" s="15"/>
      <c r="DZ787" s="15"/>
      <c r="EA787" s="15"/>
      <c r="EB787" s="15"/>
      <c r="EC787" s="15"/>
      <c r="ED787" s="15"/>
      <c r="EE787" s="15"/>
      <c r="EF787" s="15"/>
      <c r="EG787" s="15"/>
      <c r="EH787" s="15"/>
      <c r="EI787" s="15"/>
      <c r="EJ787" s="15"/>
      <c r="EK787" s="15"/>
      <c r="EL787" s="15"/>
      <c r="EM787" s="15"/>
      <c r="EN787" s="15"/>
      <c r="EO787" s="15"/>
      <c r="EP787" s="88"/>
      <c r="EQ787" s="88"/>
      <c r="ER787" s="88"/>
      <c r="ES787" s="88"/>
      <c r="ET787" s="88"/>
      <c r="EU787" s="88"/>
      <c r="EV787" s="88"/>
      <c r="EW787" s="88"/>
      <c r="EX787" s="88"/>
      <c r="EY787" s="88"/>
      <c r="EZ787" s="88"/>
      <c r="FA787" s="88"/>
      <c r="FB787" s="15"/>
      <c r="FC787" s="15"/>
      <c r="FD787" s="15"/>
      <c r="FE787" s="15"/>
      <c r="FF787" s="15"/>
      <c r="FG787" s="15"/>
      <c r="FH787" s="15"/>
      <c r="FI787" s="15"/>
      <c r="FJ787" s="15"/>
    </row>
    <row r="788" spans="2:166" ht="15" customHeight="1" x14ac:dyDescent="0.25">
      <c r="B788" s="88"/>
      <c r="C788" s="88"/>
      <c r="D788" s="115"/>
      <c r="E788" s="115"/>
      <c r="F788" s="115"/>
      <c r="G788" s="115"/>
      <c r="H788" s="115"/>
      <c r="I788" s="523"/>
      <c r="J788" s="523"/>
      <c r="K788" s="115"/>
      <c r="L788" s="524"/>
      <c r="M788" s="524"/>
      <c r="N788" s="524"/>
      <c r="O788" s="524"/>
      <c r="P788" s="524"/>
      <c r="Q788" s="524"/>
      <c r="R788" s="524"/>
      <c r="S788" s="525"/>
      <c r="T788" s="526"/>
      <c r="U788" s="115"/>
      <c r="V788" s="526"/>
      <c r="W788" s="115"/>
      <c r="X788" s="115"/>
      <c r="Y788" s="115"/>
      <c r="Z788" s="527"/>
      <c r="AA788" s="527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88"/>
      <c r="CU788" s="88"/>
      <c r="CV788" s="88"/>
      <c r="CW788" s="15"/>
      <c r="CX788" s="15"/>
      <c r="CY788" s="88"/>
      <c r="CZ788" s="88"/>
      <c r="DA788" s="88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  <c r="DO788" s="15"/>
      <c r="DP788" s="15"/>
      <c r="DQ788" s="15"/>
      <c r="DR788" s="15"/>
      <c r="DS788" s="15"/>
      <c r="DT788" s="15"/>
      <c r="DU788" s="15"/>
      <c r="DV788" s="15"/>
      <c r="DW788" s="15"/>
      <c r="DX788" s="15"/>
      <c r="DY788" s="15"/>
      <c r="DZ788" s="15"/>
      <c r="EA788" s="15"/>
      <c r="EB788" s="15"/>
      <c r="EC788" s="15"/>
      <c r="ED788" s="15"/>
      <c r="EE788" s="15"/>
      <c r="EF788" s="15"/>
      <c r="EG788" s="15"/>
      <c r="EH788" s="15"/>
      <c r="EI788" s="15"/>
      <c r="EJ788" s="15"/>
      <c r="EK788" s="15"/>
      <c r="EL788" s="15"/>
      <c r="EM788" s="15"/>
      <c r="EN788" s="15"/>
      <c r="EO788" s="15"/>
      <c r="EP788" s="88"/>
      <c r="EQ788" s="88"/>
      <c r="ER788" s="88"/>
      <c r="ES788" s="88"/>
      <c r="ET788" s="88"/>
      <c r="EU788" s="88"/>
      <c r="EV788" s="88"/>
      <c r="EW788" s="88"/>
      <c r="EX788" s="88"/>
      <c r="EY788" s="88"/>
      <c r="EZ788" s="88"/>
      <c r="FA788" s="88"/>
      <c r="FB788" s="15"/>
      <c r="FC788" s="15"/>
      <c r="FD788" s="15"/>
      <c r="FE788" s="15"/>
      <c r="FF788" s="15"/>
      <c r="FG788" s="15"/>
      <c r="FH788" s="15"/>
      <c r="FI788" s="15"/>
      <c r="FJ788" s="15"/>
    </row>
    <row r="789" spans="2:166" ht="15" customHeight="1" x14ac:dyDescent="0.25">
      <c r="B789" s="88"/>
      <c r="C789" s="88"/>
      <c r="D789" s="115"/>
      <c r="E789" s="115"/>
      <c r="F789" s="115"/>
      <c r="G789" s="115"/>
      <c r="H789" s="115"/>
      <c r="I789" s="523"/>
      <c r="J789" s="523"/>
      <c r="K789" s="115"/>
      <c r="L789" s="524"/>
      <c r="M789" s="524"/>
      <c r="N789" s="524"/>
      <c r="O789" s="524"/>
      <c r="P789" s="524"/>
      <c r="Q789" s="524"/>
      <c r="R789" s="524"/>
      <c r="S789" s="525"/>
      <c r="T789" s="526"/>
      <c r="U789" s="115"/>
      <c r="V789" s="526"/>
      <c r="W789" s="115"/>
      <c r="X789" s="115"/>
      <c r="Y789" s="115"/>
      <c r="Z789" s="527"/>
      <c r="AA789" s="527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88"/>
      <c r="CU789" s="88"/>
      <c r="CV789" s="88"/>
      <c r="CW789" s="15"/>
      <c r="CX789" s="15"/>
      <c r="CY789" s="88"/>
      <c r="CZ789" s="88"/>
      <c r="DA789" s="88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  <c r="DV789" s="15"/>
      <c r="DW789" s="15"/>
      <c r="DX789" s="15"/>
      <c r="DY789" s="15"/>
      <c r="DZ789" s="15"/>
      <c r="EA789" s="15"/>
      <c r="EB789" s="15"/>
      <c r="EC789" s="15"/>
      <c r="ED789" s="15"/>
      <c r="EE789" s="15"/>
      <c r="EF789" s="15"/>
      <c r="EG789" s="15"/>
      <c r="EH789" s="15"/>
      <c r="EI789" s="15"/>
      <c r="EJ789" s="15"/>
      <c r="EK789" s="15"/>
      <c r="EL789" s="15"/>
      <c r="EM789" s="15"/>
      <c r="EN789" s="15"/>
      <c r="EO789" s="15"/>
      <c r="EP789" s="88"/>
      <c r="EQ789" s="88"/>
      <c r="ER789" s="88"/>
      <c r="ES789" s="88"/>
      <c r="ET789" s="88"/>
      <c r="EU789" s="88"/>
      <c r="EV789" s="88"/>
      <c r="EW789" s="88"/>
      <c r="EX789" s="88"/>
      <c r="EY789" s="88"/>
      <c r="EZ789" s="88"/>
      <c r="FA789" s="88"/>
      <c r="FB789" s="15"/>
      <c r="FC789" s="15"/>
      <c r="FD789" s="15"/>
      <c r="FE789" s="15"/>
      <c r="FF789" s="15"/>
      <c r="FG789" s="15"/>
      <c r="FH789" s="15"/>
      <c r="FI789" s="15"/>
      <c r="FJ789" s="15"/>
    </row>
    <row r="790" spans="2:166" ht="15" customHeight="1" x14ac:dyDescent="0.25">
      <c r="B790" s="88"/>
      <c r="C790" s="88"/>
      <c r="D790" s="115"/>
      <c r="E790" s="115"/>
      <c r="F790" s="115"/>
      <c r="G790" s="115"/>
      <c r="H790" s="115"/>
      <c r="I790" s="523"/>
      <c r="J790" s="523"/>
      <c r="K790" s="115"/>
      <c r="L790" s="524"/>
      <c r="M790" s="524"/>
      <c r="N790" s="524"/>
      <c r="O790" s="524"/>
      <c r="P790" s="524"/>
      <c r="Q790" s="524"/>
      <c r="R790" s="524"/>
      <c r="S790" s="525"/>
      <c r="T790" s="526"/>
      <c r="U790" s="115"/>
      <c r="V790" s="526"/>
      <c r="W790" s="115"/>
      <c r="X790" s="115"/>
      <c r="Y790" s="115"/>
      <c r="Z790" s="527"/>
      <c r="AA790" s="527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88"/>
      <c r="CU790" s="88"/>
      <c r="CV790" s="88"/>
      <c r="CW790" s="15"/>
      <c r="CX790" s="15"/>
      <c r="CY790" s="88"/>
      <c r="CZ790" s="88"/>
      <c r="DA790" s="88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  <c r="DV790" s="15"/>
      <c r="DW790" s="15"/>
      <c r="DX790" s="15"/>
      <c r="DY790" s="15"/>
      <c r="DZ790" s="15"/>
      <c r="EA790" s="15"/>
      <c r="EB790" s="15"/>
      <c r="EC790" s="15"/>
      <c r="ED790" s="15"/>
      <c r="EE790" s="15"/>
      <c r="EF790" s="15"/>
      <c r="EG790" s="15"/>
      <c r="EH790" s="15"/>
      <c r="EI790" s="15"/>
      <c r="EJ790" s="15"/>
      <c r="EK790" s="15"/>
      <c r="EL790" s="15"/>
      <c r="EM790" s="15"/>
      <c r="EN790" s="15"/>
      <c r="EO790" s="15"/>
      <c r="EP790" s="88"/>
      <c r="EQ790" s="88"/>
      <c r="ER790" s="88"/>
      <c r="ES790" s="88"/>
      <c r="ET790" s="88"/>
      <c r="EU790" s="88"/>
      <c r="EV790" s="88"/>
      <c r="EW790" s="88"/>
      <c r="EX790" s="88"/>
      <c r="EY790" s="88"/>
      <c r="EZ790" s="88"/>
      <c r="FA790" s="88"/>
      <c r="FB790" s="15"/>
      <c r="FC790" s="15"/>
      <c r="FD790" s="15"/>
      <c r="FE790" s="15"/>
      <c r="FF790" s="15"/>
      <c r="FG790" s="15"/>
      <c r="FH790" s="15"/>
      <c r="FI790" s="15"/>
      <c r="FJ790" s="15"/>
    </row>
    <row r="791" spans="2:166" ht="15" customHeight="1" x14ac:dyDescent="0.25">
      <c r="B791" s="88"/>
      <c r="C791" s="88"/>
      <c r="D791" s="115"/>
      <c r="E791" s="115"/>
      <c r="F791" s="115"/>
      <c r="G791" s="115"/>
      <c r="H791" s="115"/>
      <c r="I791" s="523"/>
      <c r="J791" s="523"/>
      <c r="K791" s="115"/>
      <c r="L791" s="524"/>
      <c r="M791" s="524"/>
      <c r="N791" s="524"/>
      <c r="O791" s="524"/>
      <c r="P791" s="524"/>
      <c r="Q791" s="524"/>
      <c r="R791" s="524"/>
      <c r="S791" s="525"/>
      <c r="T791" s="526"/>
      <c r="U791" s="115"/>
      <c r="V791" s="526"/>
      <c r="W791" s="115"/>
      <c r="X791" s="115"/>
      <c r="Y791" s="115"/>
      <c r="Z791" s="527"/>
      <c r="AA791" s="527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88"/>
      <c r="CU791" s="88"/>
      <c r="CV791" s="88"/>
      <c r="CW791" s="15"/>
      <c r="CX791" s="15"/>
      <c r="CY791" s="88"/>
      <c r="CZ791" s="88"/>
      <c r="DA791" s="88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  <c r="DO791" s="15"/>
      <c r="DP791" s="15"/>
      <c r="DQ791" s="15"/>
      <c r="DR791" s="15"/>
      <c r="DS791" s="15"/>
      <c r="DT791" s="15"/>
      <c r="DU791" s="15"/>
      <c r="DV791" s="15"/>
      <c r="DW791" s="15"/>
      <c r="DX791" s="15"/>
      <c r="DY791" s="15"/>
      <c r="DZ791" s="15"/>
      <c r="EA791" s="15"/>
      <c r="EB791" s="15"/>
      <c r="EC791" s="15"/>
      <c r="ED791" s="15"/>
      <c r="EE791" s="15"/>
      <c r="EF791" s="15"/>
      <c r="EG791" s="15"/>
      <c r="EH791" s="15"/>
      <c r="EI791" s="15"/>
      <c r="EJ791" s="15"/>
      <c r="EK791" s="15"/>
      <c r="EL791" s="15"/>
      <c r="EM791" s="15"/>
      <c r="EN791" s="15"/>
      <c r="EO791" s="15"/>
      <c r="EP791" s="88"/>
      <c r="EQ791" s="88"/>
      <c r="ER791" s="88"/>
      <c r="ES791" s="88"/>
      <c r="ET791" s="88"/>
      <c r="EU791" s="88"/>
      <c r="EV791" s="88"/>
      <c r="EW791" s="88"/>
      <c r="EX791" s="88"/>
      <c r="EY791" s="88"/>
      <c r="EZ791" s="88"/>
      <c r="FA791" s="88"/>
      <c r="FB791" s="15"/>
      <c r="FC791" s="15"/>
      <c r="FD791" s="15"/>
      <c r="FE791" s="15"/>
      <c r="FF791" s="15"/>
      <c r="FG791" s="15"/>
      <c r="FH791" s="15"/>
      <c r="FI791" s="15"/>
      <c r="FJ791" s="15"/>
    </row>
    <row r="792" spans="2:166" ht="15" customHeight="1" x14ac:dyDescent="0.25">
      <c r="B792" s="88"/>
      <c r="C792" s="88"/>
      <c r="D792" s="115"/>
      <c r="E792" s="115"/>
      <c r="F792" s="115"/>
      <c r="G792" s="115"/>
      <c r="H792" s="115"/>
      <c r="I792" s="523"/>
      <c r="J792" s="523"/>
      <c r="K792" s="115"/>
      <c r="L792" s="524"/>
      <c r="M792" s="524"/>
      <c r="N792" s="524"/>
      <c r="O792" s="524"/>
      <c r="P792" s="524"/>
      <c r="Q792" s="524"/>
      <c r="R792" s="524"/>
      <c r="S792" s="525"/>
      <c r="T792" s="526"/>
      <c r="U792" s="115"/>
      <c r="V792" s="526"/>
      <c r="W792" s="115"/>
      <c r="X792" s="115"/>
      <c r="Y792" s="115"/>
      <c r="Z792" s="527"/>
      <c r="AA792" s="527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88"/>
      <c r="CU792" s="88"/>
      <c r="CV792" s="88"/>
      <c r="CW792" s="15"/>
      <c r="CX792" s="15"/>
      <c r="CY792" s="88"/>
      <c r="CZ792" s="88"/>
      <c r="DA792" s="88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  <c r="DO792" s="15"/>
      <c r="DP792" s="15"/>
      <c r="DQ792" s="15"/>
      <c r="DR792" s="15"/>
      <c r="DS792" s="15"/>
      <c r="DT792" s="15"/>
      <c r="DU792" s="15"/>
      <c r="DV792" s="15"/>
      <c r="DW792" s="15"/>
      <c r="DX792" s="15"/>
      <c r="DY792" s="15"/>
      <c r="DZ792" s="15"/>
      <c r="EA792" s="15"/>
      <c r="EB792" s="15"/>
      <c r="EC792" s="15"/>
      <c r="ED792" s="15"/>
      <c r="EE792" s="15"/>
      <c r="EF792" s="15"/>
      <c r="EG792" s="15"/>
      <c r="EH792" s="15"/>
      <c r="EI792" s="15"/>
      <c r="EJ792" s="15"/>
      <c r="EK792" s="15"/>
      <c r="EL792" s="15"/>
      <c r="EM792" s="15"/>
      <c r="EN792" s="15"/>
      <c r="EO792" s="15"/>
      <c r="EP792" s="88"/>
      <c r="EQ792" s="88"/>
      <c r="ER792" s="88"/>
      <c r="ES792" s="88"/>
      <c r="ET792" s="88"/>
      <c r="EU792" s="88"/>
      <c r="EV792" s="88"/>
      <c r="EW792" s="88"/>
      <c r="EX792" s="88"/>
      <c r="EY792" s="88"/>
      <c r="EZ792" s="88"/>
      <c r="FA792" s="88"/>
      <c r="FB792" s="15"/>
      <c r="FC792" s="15"/>
      <c r="FD792" s="15"/>
      <c r="FE792" s="15"/>
      <c r="FF792" s="15"/>
      <c r="FG792" s="15"/>
      <c r="FH792" s="15"/>
      <c r="FI792" s="15"/>
      <c r="FJ792" s="15"/>
    </row>
    <row r="793" spans="2:166" ht="15" customHeight="1" x14ac:dyDescent="0.25">
      <c r="B793" s="88"/>
      <c r="C793" s="88"/>
      <c r="D793" s="115"/>
      <c r="E793" s="115"/>
      <c r="F793" s="115"/>
      <c r="G793" s="115"/>
      <c r="H793" s="115"/>
      <c r="I793" s="523"/>
      <c r="J793" s="523"/>
      <c r="K793" s="115"/>
      <c r="L793" s="524"/>
      <c r="M793" s="524"/>
      <c r="N793" s="524"/>
      <c r="O793" s="524"/>
      <c r="P793" s="524"/>
      <c r="Q793" s="524"/>
      <c r="R793" s="524"/>
      <c r="S793" s="525"/>
      <c r="T793" s="526"/>
      <c r="U793" s="115"/>
      <c r="V793" s="526"/>
      <c r="W793" s="115"/>
      <c r="X793" s="115"/>
      <c r="Y793" s="115"/>
      <c r="Z793" s="527"/>
      <c r="AA793" s="527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88"/>
      <c r="CU793" s="88"/>
      <c r="CV793" s="88"/>
      <c r="CW793" s="15"/>
      <c r="CX793" s="15"/>
      <c r="CY793" s="88"/>
      <c r="CZ793" s="88"/>
      <c r="DA793" s="88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  <c r="DO793" s="15"/>
      <c r="DP793" s="15"/>
      <c r="DQ793" s="15"/>
      <c r="DR793" s="15"/>
      <c r="DS793" s="15"/>
      <c r="DT793" s="15"/>
      <c r="DU793" s="15"/>
      <c r="DV793" s="15"/>
      <c r="DW793" s="15"/>
      <c r="DX793" s="15"/>
      <c r="DY793" s="15"/>
      <c r="DZ793" s="15"/>
      <c r="EA793" s="15"/>
      <c r="EB793" s="15"/>
      <c r="EC793" s="15"/>
      <c r="ED793" s="15"/>
      <c r="EE793" s="15"/>
      <c r="EF793" s="15"/>
      <c r="EG793" s="15"/>
      <c r="EH793" s="15"/>
      <c r="EI793" s="15"/>
      <c r="EJ793" s="15"/>
      <c r="EK793" s="15"/>
      <c r="EL793" s="15"/>
      <c r="EM793" s="15"/>
      <c r="EN793" s="15"/>
      <c r="EO793" s="15"/>
      <c r="EP793" s="88"/>
      <c r="EQ793" s="88"/>
      <c r="ER793" s="88"/>
      <c r="ES793" s="88"/>
      <c r="ET793" s="88"/>
      <c r="EU793" s="88"/>
      <c r="EV793" s="88"/>
      <c r="EW793" s="88"/>
      <c r="EX793" s="88"/>
      <c r="EY793" s="88"/>
      <c r="EZ793" s="88"/>
      <c r="FA793" s="88"/>
      <c r="FB793" s="15"/>
      <c r="FC793" s="15"/>
      <c r="FD793" s="15"/>
      <c r="FE793" s="15"/>
      <c r="FF793" s="15"/>
      <c r="FG793" s="15"/>
      <c r="FH793" s="15"/>
      <c r="FI793" s="15"/>
      <c r="FJ793" s="15"/>
    </row>
    <row r="794" spans="2:166" ht="15" customHeight="1" x14ac:dyDescent="0.25">
      <c r="B794" s="88"/>
      <c r="C794" s="88"/>
      <c r="D794" s="115"/>
      <c r="E794" s="115"/>
      <c r="F794" s="115"/>
      <c r="G794" s="115"/>
      <c r="H794" s="115"/>
      <c r="I794" s="523"/>
      <c r="J794" s="523"/>
      <c r="K794" s="115"/>
      <c r="L794" s="524"/>
      <c r="M794" s="524"/>
      <c r="N794" s="524"/>
      <c r="O794" s="524"/>
      <c r="P794" s="524"/>
      <c r="Q794" s="524"/>
      <c r="R794" s="524"/>
      <c r="S794" s="525"/>
      <c r="T794" s="526"/>
      <c r="U794" s="115"/>
      <c r="V794" s="526"/>
      <c r="W794" s="115"/>
      <c r="X794" s="115"/>
      <c r="Y794" s="115"/>
      <c r="Z794" s="527"/>
      <c r="AA794" s="527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88"/>
      <c r="CU794" s="88"/>
      <c r="CV794" s="88"/>
      <c r="CW794" s="15"/>
      <c r="CX794" s="15"/>
      <c r="CY794" s="88"/>
      <c r="CZ794" s="88"/>
      <c r="DA794" s="88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  <c r="DO794" s="15"/>
      <c r="DP794" s="15"/>
      <c r="DQ794" s="15"/>
      <c r="DR794" s="15"/>
      <c r="DS794" s="15"/>
      <c r="DT794" s="15"/>
      <c r="DU794" s="15"/>
      <c r="DV794" s="15"/>
      <c r="DW794" s="15"/>
      <c r="DX794" s="15"/>
      <c r="DY794" s="15"/>
      <c r="DZ794" s="15"/>
      <c r="EA794" s="15"/>
      <c r="EB794" s="15"/>
      <c r="EC794" s="15"/>
      <c r="ED794" s="15"/>
      <c r="EE794" s="15"/>
      <c r="EF794" s="15"/>
      <c r="EG794" s="15"/>
      <c r="EH794" s="15"/>
      <c r="EI794" s="15"/>
      <c r="EJ794" s="15"/>
      <c r="EK794" s="15"/>
      <c r="EL794" s="15"/>
      <c r="EM794" s="15"/>
      <c r="EN794" s="15"/>
      <c r="EO794" s="15"/>
      <c r="EP794" s="88"/>
      <c r="EQ794" s="88"/>
      <c r="ER794" s="88"/>
      <c r="ES794" s="88"/>
      <c r="ET794" s="88"/>
      <c r="EU794" s="88"/>
      <c r="EV794" s="88"/>
      <c r="EW794" s="88"/>
      <c r="EX794" s="88"/>
      <c r="EY794" s="88"/>
      <c r="EZ794" s="88"/>
      <c r="FA794" s="88"/>
      <c r="FB794" s="15"/>
      <c r="FC794" s="15"/>
      <c r="FD794" s="15"/>
      <c r="FE794" s="15"/>
      <c r="FF794" s="15"/>
      <c r="FG794" s="15"/>
      <c r="FH794" s="15"/>
      <c r="FI794" s="15"/>
      <c r="FJ794" s="15"/>
    </row>
    <row r="795" spans="2:166" ht="15" customHeight="1" x14ac:dyDescent="0.25">
      <c r="B795" s="88"/>
      <c r="C795" s="88"/>
      <c r="D795" s="115"/>
      <c r="E795" s="115"/>
      <c r="F795" s="115"/>
      <c r="G795" s="115"/>
      <c r="H795" s="115"/>
      <c r="I795" s="523"/>
      <c r="J795" s="523"/>
      <c r="K795" s="115"/>
      <c r="L795" s="524"/>
      <c r="M795" s="524"/>
      <c r="N795" s="524"/>
      <c r="O795" s="524"/>
      <c r="P795" s="524"/>
      <c r="Q795" s="524"/>
      <c r="R795" s="524"/>
      <c r="S795" s="525"/>
      <c r="T795" s="526"/>
      <c r="U795" s="115"/>
      <c r="V795" s="526"/>
      <c r="W795" s="115"/>
      <c r="X795" s="115"/>
      <c r="Y795" s="115"/>
      <c r="Z795" s="527"/>
      <c r="AA795" s="527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88"/>
      <c r="CU795" s="88"/>
      <c r="CV795" s="88"/>
      <c r="CW795" s="15"/>
      <c r="CX795" s="15"/>
      <c r="CY795" s="88"/>
      <c r="CZ795" s="88"/>
      <c r="DA795" s="88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5"/>
      <c r="DY795" s="15"/>
      <c r="DZ795" s="15"/>
      <c r="EA795" s="15"/>
      <c r="EB795" s="15"/>
      <c r="EC795" s="15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5"/>
      <c r="EO795" s="15"/>
      <c r="EP795" s="88"/>
      <c r="EQ795" s="88"/>
      <c r="ER795" s="88"/>
      <c r="ES795" s="88"/>
      <c r="ET795" s="88"/>
      <c r="EU795" s="88"/>
      <c r="EV795" s="88"/>
      <c r="EW795" s="88"/>
      <c r="EX795" s="88"/>
      <c r="EY795" s="88"/>
      <c r="EZ795" s="88"/>
      <c r="FA795" s="88"/>
      <c r="FB795" s="15"/>
      <c r="FC795" s="15"/>
      <c r="FD795" s="15"/>
      <c r="FE795" s="15"/>
      <c r="FF795" s="15"/>
      <c r="FG795" s="15"/>
      <c r="FH795" s="15"/>
      <c r="FI795" s="15"/>
      <c r="FJ795" s="15"/>
    </row>
    <row r="796" spans="2:166" ht="15" customHeight="1" x14ac:dyDescent="0.25">
      <c r="B796" s="88"/>
      <c r="C796" s="88"/>
      <c r="D796" s="115"/>
      <c r="E796" s="115"/>
      <c r="F796" s="115"/>
      <c r="G796" s="115"/>
      <c r="H796" s="115"/>
      <c r="I796" s="523"/>
      <c r="J796" s="523"/>
      <c r="K796" s="115"/>
      <c r="L796" s="524"/>
      <c r="M796" s="524"/>
      <c r="N796" s="524"/>
      <c r="O796" s="524"/>
      <c r="P796" s="524"/>
      <c r="Q796" s="524"/>
      <c r="R796" s="524"/>
      <c r="S796" s="525"/>
      <c r="T796" s="526"/>
      <c r="U796" s="115"/>
      <c r="V796" s="526"/>
      <c r="W796" s="115"/>
      <c r="X796" s="115"/>
      <c r="Y796" s="115"/>
      <c r="Z796" s="527"/>
      <c r="AA796" s="527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88"/>
      <c r="CU796" s="88"/>
      <c r="CV796" s="88"/>
      <c r="CW796" s="15"/>
      <c r="CX796" s="15"/>
      <c r="CY796" s="88"/>
      <c r="CZ796" s="88"/>
      <c r="DA796" s="88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88"/>
      <c r="EQ796" s="88"/>
      <c r="ER796" s="88"/>
      <c r="ES796" s="88"/>
      <c r="ET796" s="88"/>
      <c r="EU796" s="88"/>
      <c r="EV796" s="88"/>
      <c r="EW796" s="88"/>
      <c r="EX796" s="88"/>
      <c r="EY796" s="88"/>
      <c r="EZ796" s="88"/>
      <c r="FA796" s="88"/>
      <c r="FB796" s="15"/>
      <c r="FC796" s="15"/>
      <c r="FD796" s="15"/>
      <c r="FE796" s="15"/>
      <c r="FF796" s="15"/>
      <c r="FG796" s="15"/>
      <c r="FH796" s="15"/>
      <c r="FI796" s="15"/>
      <c r="FJ796" s="15"/>
    </row>
    <row r="797" spans="2:166" ht="15" customHeight="1" x14ac:dyDescent="0.25">
      <c r="B797" s="88"/>
      <c r="C797" s="88"/>
      <c r="D797" s="115"/>
      <c r="E797" s="115"/>
      <c r="F797" s="115"/>
      <c r="G797" s="115"/>
      <c r="H797" s="115"/>
      <c r="I797" s="523"/>
      <c r="J797" s="523"/>
      <c r="K797" s="115"/>
      <c r="L797" s="524"/>
      <c r="M797" s="524"/>
      <c r="N797" s="524"/>
      <c r="O797" s="524"/>
      <c r="P797" s="524"/>
      <c r="Q797" s="524"/>
      <c r="R797" s="524"/>
      <c r="S797" s="525"/>
      <c r="T797" s="526"/>
      <c r="U797" s="115"/>
      <c r="V797" s="526"/>
      <c r="W797" s="115"/>
      <c r="X797" s="115"/>
      <c r="Y797" s="115"/>
      <c r="Z797" s="527"/>
      <c r="AA797" s="527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88"/>
      <c r="CU797" s="88"/>
      <c r="CV797" s="88"/>
      <c r="CW797" s="15"/>
      <c r="CX797" s="15"/>
      <c r="CY797" s="88"/>
      <c r="CZ797" s="88"/>
      <c r="DA797" s="88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  <c r="DO797" s="15"/>
      <c r="DP797" s="15"/>
      <c r="DQ797" s="15"/>
      <c r="DR797" s="15"/>
      <c r="DS797" s="15"/>
      <c r="DT797" s="15"/>
      <c r="DU797" s="15"/>
      <c r="DV797" s="15"/>
      <c r="DW797" s="15"/>
      <c r="DX797" s="15"/>
      <c r="DY797" s="15"/>
      <c r="DZ797" s="15"/>
      <c r="EA797" s="15"/>
      <c r="EB797" s="15"/>
      <c r="EC797" s="15"/>
      <c r="ED797" s="15"/>
      <c r="EE797" s="15"/>
      <c r="EF797" s="15"/>
      <c r="EG797" s="15"/>
      <c r="EH797" s="15"/>
      <c r="EI797" s="15"/>
      <c r="EJ797" s="15"/>
      <c r="EK797" s="15"/>
      <c r="EL797" s="15"/>
      <c r="EM797" s="15"/>
      <c r="EN797" s="15"/>
      <c r="EO797" s="15"/>
      <c r="EP797" s="88"/>
      <c r="EQ797" s="88"/>
      <c r="ER797" s="88"/>
      <c r="ES797" s="88"/>
      <c r="ET797" s="88"/>
      <c r="EU797" s="88"/>
      <c r="EV797" s="88"/>
      <c r="EW797" s="88"/>
      <c r="EX797" s="88"/>
      <c r="EY797" s="88"/>
      <c r="EZ797" s="88"/>
      <c r="FA797" s="88"/>
      <c r="FB797" s="15"/>
      <c r="FC797" s="15"/>
      <c r="FD797" s="15"/>
      <c r="FE797" s="15"/>
      <c r="FF797" s="15"/>
      <c r="FG797" s="15"/>
      <c r="FH797" s="15"/>
      <c r="FI797" s="15"/>
      <c r="FJ797" s="15"/>
    </row>
    <row r="798" spans="2:166" ht="15" customHeight="1" x14ac:dyDescent="0.25">
      <c r="B798" s="88"/>
      <c r="C798" s="88"/>
      <c r="D798" s="115"/>
      <c r="E798" s="115"/>
      <c r="F798" s="115"/>
      <c r="G798" s="115"/>
      <c r="H798" s="115"/>
      <c r="I798" s="523"/>
      <c r="J798" s="523"/>
      <c r="K798" s="115"/>
      <c r="L798" s="524"/>
      <c r="M798" s="524"/>
      <c r="N798" s="524"/>
      <c r="O798" s="524"/>
      <c r="P798" s="524"/>
      <c r="Q798" s="524"/>
      <c r="R798" s="524"/>
      <c r="S798" s="525"/>
      <c r="T798" s="526"/>
      <c r="U798" s="115"/>
      <c r="V798" s="526"/>
      <c r="W798" s="115"/>
      <c r="X798" s="115"/>
      <c r="Y798" s="115"/>
      <c r="Z798" s="527"/>
      <c r="AA798" s="527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88"/>
      <c r="CU798" s="88"/>
      <c r="CV798" s="88"/>
      <c r="CW798" s="15"/>
      <c r="CX798" s="15"/>
      <c r="CY798" s="88"/>
      <c r="CZ798" s="88"/>
      <c r="DA798" s="88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  <c r="DO798" s="15"/>
      <c r="DP798" s="15"/>
      <c r="DQ798" s="15"/>
      <c r="DR798" s="15"/>
      <c r="DS798" s="15"/>
      <c r="DT798" s="15"/>
      <c r="DU798" s="15"/>
      <c r="DV798" s="15"/>
      <c r="DW798" s="15"/>
      <c r="DX798" s="15"/>
      <c r="DY798" s="15"/>
      <c r="DZ798" s="15"/>
      <c r="EA798" s="15"/>
      <c r="EB798" s="15"/>
      <c r="EC798" s="15"/>
      <c r="ED798" s="15"/>
      <c r="EE798" s="15"/>
      <c r="EF798" s="15"/>
      <c r="EG798" s="15"/>
      <c r="EH798" s="15"/>
      <c r="EI798" s="15"/>
      <c r="EJ798" s="15"/>
      <c r="EK798" s="15"/>
      <c r="EL798" s="15"/>
      <c r="EM798" s="15"/>
      <c r="EN798" s="15"/>
      <c r="EO798" s="15"/>
      <c r="EP798" s="88"/>
      <c r="EQ798" s="88"/>
      <c r="ER798" s="88"/>
      <c r="ES798" s="88"/>
      <c r="ET798" s="88"/>
      <c r="EU798" s="88"/>
      <c r="EV798" s="88"/>
      <c r="EW798" s="88"/>
      <c r="EX798" s="88"/>
      <c r="EY798" s="88"/>
      <c r="EZ798" s="88"/>
      <c r="FA798" s="88"/>
      <c r="FB798" s="15"/>
      <c r="FC798" s="15"/>
      <c r="FD798" s="15"/>
      <c r="FE798" s="15"/>
      <c r="FF798" s="15"/>
      <c r="FG798" s="15"/>
      <c r="FH798" s="15"/>
      <c r="FI798" s="15"/>
      <c r="FJ798" s="15"/>
    </row>
    <row r="799" spans="2:166" ht="15" customHeight="1" x14ac:dyDescent="0.25">
      <c r="B799" s="88"/>
      <c r="C799" s="88"/>
      <c r="D799" s="115"/>
      <c r="E799" s="115"/>
      <c r="F799" s="115"/>
      <c r="G799" s="115"/>
      <c r="H799" s="115"/>
      <c r="I799" s="523"/>
      <c r="J799" s="523"/>
      <c r="K799" s="115"/>
      <c r="L799" s="524"/>
      <c r="M799" s="524"/>
      <c r="N799" s="524"/>
      <c r="O799" s="524"/>
      <c r="P799" s="524"/>
      <c r="Q799" s="524"/>
      <c r="R799" s="524"/>
      <c r="S799" s="525"/>
      <c r="T799" s="526"/>
      <c r="U799" s="115"/>
      <c r="V799" s="526"/>
      <c r="W799" s="115"/>
      <c r="X799" s="115"/>
      <c r="Y799" s="115"/>
      <c r="Z799" s="527"/>
      <c r="AA799" s="527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88"/>
      <c r="CU799" s="88"/>
      <c r="CV799" s="88"/>
      <c r="CW799" s="15"/>
      <c r="CX799" s="15"/>
      <c r="CY799" s="88"/>
      <c r="CZ799" s="88"/>
      <c r="DA799" s="88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  <c r="DO799" s="15"/>
      <c r="DP799" s="15"/>
      <c r="DQ799" s="15"/>
      <c r="DR799" s="15"/>
      <c r="DS799" s="15"/>
      <c r="DT799" s="15"/>
      <c r="DU799" s="15"/>
      <c r="DV799" s="15"/>
      <c r="DW799" s="15"/>
      <c r="DX799" s="15"/>
      <c r="DY799" s="15"/>
      <c r="DZ799" s="15"/>
      <c r="EA799" s="15"/>
      <c r="EB799" s="15"/>
      <c r="EC799" s="15"/>
      <c r="ED799" s="15"/>
      <c r="EE799" s="15"/>
      <c r="EF799" s="15"/>
      <c r="EG799" s="15"/>
      <c r="EH799" s="15"/>
      <c r="EI799" s="15"/>
      <c r="EJ799" s="15"/>
      <c r="EK799" s="15"/>
      <c r="EL799" s="15"/>
      <c r="EM799" s="15"/>
      <c r="EN799" s="15"/>
      <c r="EO799" s="15"/>
      <c r="EP799" s="88"/>
      <c r="EQ799" s="88"/>
      <c r="ER799" s="88"/>
      <c r="ES799" s="88"/>
      <c r="ET799" s="88"/>
      <c r="EU799" s="88"/>
      <c r="EV799" s="88"/>
      <c r="EW799" s="88"/>
      <c r="EX799" s="88"/>
      <c r="EY799" s="88"/>
      <c r="EZ799" s="88"/>
      <c r="FA799" s="88"/>
      <c r="FB799" s="15"/>
      <c r="FC799" s="15"/>
      <c r="FD799" s="15"/>
      <c r="FE799" s="15"/>
      <c r="FF799" s="15"/>
      <c r="FG799" s="15"/>
      <c r="FH799" s="15"/>
      <c r="FI799" s="15"/>
      <c r="FJ799" s="15"/>
    </row>
    <row r="800" spans="2:166" ht="15" customHeight="1" x14ac:dyDescent="0.25">
      <c r="B800" s="88"/>
      <c r="C800" s="88"/>
      <c r="D800" s="115"/>
      <c r="E800" s="115"/>
      <c r="F800" s="115"/>
      <c r="G800" s="115"/>
      <c r="H800" s="115"/>
      <c r="I800" s="523"/>
      <c r="J800" s="523"/>
      <c r="K800" s="115"/>
      <c r="L800" s="524"/>
      <c r="M800" s="524"/>
      <c r="N800" s="524"/>
      <c r="O800" s="524"/>
      <c r="P800" s="524"/>
      <c r="Q800" s="524"/>
      <c r="R800" s="524"/>
      <c r="S800" s="525"/>
      <c r="T800" s="526"/>
      <c r="U800" s="115"/>
      <c r="V800" s="526"/>
      <c r="W800" s="115"/>
      <c r="X800" s="115"/>
      <c r="Y800" s="115"/>
      <c r="Z800" s="527"/>
      <c r="AA800" s="527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88"/>
      <c r="CU800" s="88"/>
      <c r="CV800" s="88"/>
      <c r="CW800" s="15"/>
      <c r="CX800" s="15"/>
      <c r="CY800" s="88"/>
      <c r="CZ800" s="88"/>
      <c r="DA800" s="88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88"/>
      <c r="EQ800" s="88"/>
      <c r="ER800" s="88"/>
      <c r="ES800" s="88"/>
      <c r="ET800" s="88"/>
      <c r="EU800" s="88"/>
      <c r="EV800" s="88"/>
      <c r="EW800" s="88"/>
      <c r="EX800" s="88"/>
      <c r="EY800" s="88"/>
      <c r="EZ800" s="88"/>
      <c r="FA800" s="88"/>
      <c r="FB800" s="15"/>
      <c r="FC800" s="15"/>
      <c r="FD800" s="15"/>
      <c r="FE800" s="15"/>
      <c r="FF800" s="15"/>
      <c r="FG800" s="15"/>
      <c r="FH800" s="15"/>
      <c r="FI800" s="15"/>
      <c r="FJ800" s="15"/>
    </row>
    <row r="801" spans="2:166" ht="15" customHeight="1" x14ac:dyDescent="0.25">
      <c r="B801" s="88"/>
      <c r="C801" s="88"/>
      <c r="D801" s="115"/>
      <c r="E801" s="115"/>
      <c r="F801" s="115"/>
      <c r="G801" s="115"/>
      <c r="H801" s="115"/>
      <c r="I801" s="523"/>
      <c r="J801" s="523"/>
      <c r="K801" s="115"/>
      <c r="L801" s="524"/>
      <c r="M801" s="524"/>
      <c r="N801" s="524"/>
      <c r="O801" s="524"/>
      <c r="P801" s="524"/>
      <c r="Q801" s="524"/>
      <c r="R801" s="524"/>
      <c r="S801" s="525"/>
      <c r="T801" s="526"/>
      <c r="U801" s="115"/>
      <c r="V801" s="526"/>
      <c r="W801" s="115"/>
      <c r="X801" s="115"/>
      <c r="Y801" s="115"/>
      <c r="Z801" s="527"/>
      <c r="AA801" s="527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88"/>
      <c r="CU801" s="88"/>
      <c r="CV801" s="88"/>
      <c r="CW801" s="15"/>
      <c r="CX801" s="15"/>
      <c r="CY801" s="88"/>
      <c r="CZ801" s="88"/>
      <c r="DA801" s="88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88"/>
      <c r="EQ801" s="88"/>
      <c r="ER801" s="88"/>
      <c r="ES801" s="88"/>
      <c r="ET801" s="88"/>
      <c r="EU801" s="88"/>
      <c r="EV801" s="88"/>
      <c r="EW801" s="88"/>
      <c r="EX801" s="88"/>
      <c r="EY801" s="88"/>
      <c r="EZ801" s="88"/>
      <c r="FA801" s="88"/>
      <c r="FB801" s="15"/>
      <c r="FC801" s="15"/>
      <c r="FD801" s="15"/>
      <c r="FE801" s="15"/>
      <c r="FF801" s="15"/>
      <c r="FG801" s="15"/>
      <c r="FH801" s="15"/>
      <c r="FI801" s="15"/>
      <c r="FJ801" s="15"/>
    </row>
    <row r="802" spans="2:166" ht="15" customHeight="1" x14ac:dyDescent="0.25">
      <c r="B802" s="88"/>
      <c r="C802" s="88"/>
      <c r="D802" s="115"/>
      <c r="E802" s="115"/>
      <c r="F802" s="115"/>
      <c r="G802" s="115"/>
      <c r="H802" s="115"/>
      <c r="I802" s="523"/>
      <c r="J802" s="523"/>
      <c r="K802" s="115"/>
      <c r="L802" s="524"/>
      <c r="M802" s="524"/>
      <c r="N802" s="524"/>
      <c r="O802" s="524"/>
      <c r="P802" s="524"/>
      <c r="Q802" s="524"/>
      <c r="R802" s="524"/>
      <c r="S802" s="525"/>
      <c r="T802" s="526"/>
      <c r="U802" s="115"/>
      <c r="V802" s="526"/>
      <c r="W802" s="115"/>
      <c r="X802" s="115"/>
      <c r="Y802" s="115"/>
      <c r="Z802" s="527"/>
      <c r="AA802" s="527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88"/>
      <c r="CU802" s="88"/>
      <c r="CV802" s="88"/>
      <c r="CW802" s="15"/>
      <c r="CX802" s="15"/>
      <c r="CY802" s="88"/>
      <c r="CZ802" s="88"/>
      <c r="DA802" s="88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  <c r="DO802" s="15"/>
      <c r="DP802" s="15"/>
      <c r="DQ802" s="15"/>
      <c r="DR802" s="15"/>
      <c r="DS802" s="15"/>
      <c r="DT802" s="15"/>
      <c r="DU802" s="15"/>
      <c r="DV802" s="15"/>
      <c r="DW802" s="15"/>
      <c r="DX802" s="15"/>
      <c r="DY802" s="15"/>
      <c r="DZ802" s="15"/>
      <c r="EA802" s="15"/>
      <c r="EB802" s="15"/>
      <c r="EC802" s="15"/>
      <c r="ED802" s="15"/>
      <c r="EE802" s="15"/>
      <c r="EF802" s="15"/>
      <c r="EG802" s="15"/>
      <c r="EH802" s="15"/>
      <c r="EI802" s="15"/>
      <c r="EJ802" s="15"/>
      <c r="EK802" s="15"/>
      <c r="EL802" s="15"/>
      <c r="EM802" s="15"/>
      <c r="EN802" s="15"/>
      <c r="EO802" s="15"/>
      <c r="EP802" s="88"/>
      <c r="EQ802" s="88"/>
      <c r="ER802" s="88"/>
      <c r="ES802" s="88"/>
      <c r="ET802" s="88"/>
      <c r="EU802" s="88"/>
      <c r="EV802" s="88"/>
      <c r="EW802" s="88"/>
      <c r="EX802" s="88"/>
      <c r="EY802" s="88"/>
      <c r="EZ802" s="88"/>
      <c r="FA802" s="88"/>
      <c r="FB802" s="15"/>
      <c r="FC802" s="15"/>
      <c r="FD802" s="15"/>
      <c r="FE802" s="15"/>
      <c r="FF802" s="15"/>
      <c r="FG802" s="15"/>
      <c r="FH802" s="15"/>
      <c r="FI802" s="15"/>
      <c r="FJ802" s="15"/>
    </row>
    <row r="803" spans="2:166" ht="15" customHeight="1" x14ac:dyDescent="0.25">
      <c r="B803" s="88"/>
      <c r="C803" s="88"/>
      <c r="D803" s="115"/>
      <c r="E803" s="115"/>
      <c r="F803" s="115"/>
      <c r="G803" s="115"/>
      <c r="H803" s="115"/>
      <c r="I803" s="523"/>
      <c r="J803" s="523"/>
      <c r="K803" s="115"/>
      <c r="L803" s="524"/>
      <c r="M803" s="524"/>
      <c r="N803" s="524"/>
      <c r="O803" s="524"/>
      <c r="P803" s="524"/>
      <c r="Q803" s="524"/>
      <c r="R803" s="524"/>
      <c r="S803" s="525"/>
      <c r="T803" s="526"/>
      <c r="U803" s="115"/>
      <c r="V803" s="526"/>
      <c r="W803" s="115"/>
      <c r="X803" s="115"/>
      <c r="Y803" s="115"/>
      <c r="Z803" s="527"/>
      <c r="AA803" s="527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88"/>
      <c r="CU803" s="88"/>
      <c r="CV803" s="88"/>
      <c r="CW803" s="15"/>
      <c r="CX803" s="15"/>
      <c r="CY803" s="88"/>
      <c r="CZ803" s="88"/>
      <c r="DA803" s="88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  <c r="DV803" s="15"/>
      <c r="DW803" s="15"/>
      <c r="DX803" s="15"/>
      <c r="DY803" s="15"/>
      <c r="DZ803" s="15"/>
      <c r="EA803" s="15"/>
      <c r="EB803" s="15"/>
      <c r="EC803" s="15"/>
      <c r="ED803" s="15"/>
      <c r="EE803" s="15"/>
      <c r="EF803" s="15"/>
      <c r="EG803" s="15"/>
      <c r="EH803" s="15"/>
      <c r="EI803" s="15"/>
      <c r="EJ803" s="15"/>
      <c r="EK803" s="15"/>
      <c r="EL803" s="15"/>
      <c r="EM803" s="15"/>
      <c r="EN803" s="15"/>
      <c r="EO803" s="15"/>
      <c r="EP803" s="88"/>
      <c r="EQ803" s="88"/>
      <c r="ER803" s="88"/>
      <c r="ES803" s="88"/>
      <c r="ET803" s="88"/>
      <c r="EU803" s="88"/>
      <c r="EV803" s="88"/>
      <c r="EW803" s="88"/>
      <c r="EX803" s="88"/>
      <c r="EY803" s="88"/>
      <c r="EZ803" s="88"/>
      <c r="FA803" s="88"/>
      <c r="FB803" s="15"/>
      <c r="FC803" s="15"/>
      <c r="FD803" s="15"/>
      <c r="FE803" s="15"/>
      <c r="FF803" s="15"/>
      <c r="FG803" s="15"/>
      <c r="FH803" s="15"/>
      <c r="FI803" s="15"/>
      <c r="FJ803" s="15"/>
    </row>
    <row r="804" spans="2:166" ht="15" customHeight="1" x14ac:dyDescent="0.25">
      <c r="B804" s="88"/>
      <c r="C804" s="88"/>
      <c r="D804" s="115"/>
      <c r="E804" s="115"/>
      <c r="F804" s="115"/>
      <c r="G804" s="115"/>
      <c r="H804" s="115"/>
      <c r="I804" s="523"/>
      <c r="J804" s="523"/>
      <c r="K804" s="115"/>
      <c r="L804" s="524"/>
      <c r="M804" s="524"/>
      <c r="N804" s="524"/>
      <c r="O804" s="524"/>
      <c r="P804" s="524"/>
      <c r="Q804" s="524"/>
      <c r="R804" s="524"/>
      <c r="S804" s="525"/>
      <c r="T804" s="526"/>
      <c r="U804" s="115"/>
      <c r="V804" s="526"/>
      <c r="W804" s="115"/>
      <c r="X804" s="115"/>
      <c r="Y804" s="115"/>
      <c r="Z804" s="527"/>
      <c r="AA804" s="527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88"/>
      <c r="CU804" s="88"/>
      <c r="CV804" s="88"/>
      <c r="CW804" s="15"/>
      <c r="CX804" s="15"/>
      <c r="CY804" s="88"/>
      <c r="CZ804" s="88"/>
      <c r="DA804" s="88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  <c r="DO804" s="15"/>
      <c r="DP804" s="15"/>
      <c r="DQ804" s="15"/>
      <c r="DR804" s="15"/>
      <c r="DS804" s="15"/>
      <c r="DT804" s="15"/>
      <c r="DU804" s="15"/>
      <c r="DV804" s="15"/>
      <c r="DW804" s="15"/>
      <c r="DX804" s="15"/>
      <c r="DY804" s="15"/>
      <c r="DZ804" s="15"/>
      <c r="EA804" s="15"/>
      <c r="EB804" s="15"/>
      <c r="EC804" s="15"/>
      <c r="ED804" s="15"/>
      <c r="EE804" s="15"/>
      <c r="EF804" s="15"/>
      <c r="EG804" s="15"/>
      <c r="EH804" s="15"/>
      <c r="EI804" s="15"/>
      <c r="EJ804" s="15"/>
      <c r="EK804" s="15"/>
      <c r="EL804" s="15"/>
      <c r="EM804" s="15"/>
      <c r="EN804" s="15"/>
      <c r="EO804" s="15"/>
      <c r="EP804" s="88"/>
      <c r="EQ804" s="88"/>
      <c r="ER804" s="88"/>
      <c r="ES804" s="88"/>
      <c r="ET804" s="88"/>
      <c r="EU804" s="88"/>
      <c r="EV804" s="88"/>
      <c r="EW804" s="88"/>
      <c r="EX804" s="88"/>
      <c r="EY804" s="88"/>
      <c r="EZ804" s="88"/>
      <c r="FA804" s="88"/>
      <c r="FB804" s="15"/>
      <c r="FC804" s="15"/>
      <c r="FD804" s="15"/>
      <c r="FE804" s="15"/>
      <c r="FF804" s="15"/>
      <c r="FG804" s="15"/>
      <c r="FH804" s="15"/>
      <c r="FI804" s="15"/>
      <c r="FJ804" s="15"/>
    </row>
    <row r="805" spans="2:166" ht="15" customHeight="1" x14ac:dyDescent="0.25">
      <c r="B805" s="88"/>
      <c r="C805" s="88"/>
      <c r="D805" s="115"/>
      <c r="E805" s="115"/>
      <c r="F805" s="115"/>
      <c r="G805" s="115"/>
      <c r="H805" s="115"/>
      <c r="I805" s="523"/>
      <c r="J805" s="523"/>
      <c r="K805" s="115"/>
      <c r="L805" s="524"/>
      <c r="M805" s="524"/>
      <c r="N805" s="524"/>
      <c r="O805" s="524"/>
      <c r="P805" s="524"/>
      <c r="Q805" s="524"/>
      <c r="R805" s="524"/>
      <c r="S805" s="525"/>
      <c r="T805" s="526"/>
      <c r="U805" s="115"/>
      <c r="V805" s="526"/>
      <c r="W805" s="115"/>
      <c r="X805" s="115"/>
      <c r="Y805" s="115"/>
      <c r="Z805" s="527"/>
      <c r="AA805" s="527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88"/>
      <c r="CU805" s="88"/>
      <c r="CV805" s="88"/>
      <c r="CW805" s="15"/>
      <c r="CX805" s="15"/>
      <c r="CY805" s="88"/>
      <c r="CZ805" s="88"/>
      <c r="DA805" s="88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  <c r="DV805" s="15"/>
      <c r="DW805" s="15"/>
      <c r="DX805" s="15"/>
      <c r="DY805" s="15"/>
      <c r="DZ805" s="15"/>
      <c r="EA805" s="15"/>
      <c r="EB805" s="15"/>
      <c r="EC805" s="15"/>
      <c r="ED805" s="15"/>
      <c r="EE805" s="15"/>
      <c r="EF805" s="15"/>
      <c r="EG805" s="15"/>
      <c r="EH805" s="15"/>
      <c r="EI805" s="15"/>
      <c r="EJ805" s="15"/>
      <c r="EK805" s="15"/>
      <c r="EL805" s="15"/>
      <c r="EM805" s="15"/>
      <c r="EN805" s="15"/>
      <c r="EO805" s="15"/>
      <c r="EP805" s="88"/>
      <c r="EQ805" s="88"/>
      <c r="ER805" s="88"/>
      <c r="ES805" s="88"/>
      <c r="ET805" s="88"/>
      <c r="EU805" s="88"/>
      <c r="EV805" s="88"/>
      <c r="EW805" s="88"/>
      <c r="EX805" s="88"/>
      <c r="EY805" s="88"/>
      <c r="EZ805" s="88"/>
      <c r="FA805" s="88"/>
      <c r="FB805" s="15"/>
      <c r="FC805" s="15"/>
      <c r="FD805" s="15"/>
      <c r="FE805" s="15"/>
      <c r="FF805" s="15"/>
      <c r="FG805" s="15"/>
      <c r="FH805" s="15"/>
      <c r="FI805" s="15"/>
      <c r="FJ805" s="15"/>
    </row>
    <row r="806" spans="2:166" ht="15" customHeight="1" x14ac:dyDescent="0.25">
      <c r="B806" s="88"/>
      <c r="C806" s="88"/>
      <c r="D806" s="115"/>
      <c r="E806" s="115"/>
      <c r="F806" s="115"/>
      <c r="G806" s="115"/>
      <c r="H806" s="115"/>
      <c r="I806" s="523"/>
      <c r="J806" s="523"/>
      <c r="K806" s="115"/>
      <c r="L806" s="524"/>
      <c r="M806" s="524"/>
      <c r="N806" s="524"/>
      <c r="O806" s="524"/>
      <c r="P806" s="524"/>
      <c r="Q806" s="524"/>
      <c r="R806" s="524"/>
      <c r="S806" s="525"/>
      <c r="T806" s="526"/>
      <c r="U806" s="115"/>
      <c r="V806" s="526"/>
      <c r="W806" s="115"/>
      <c r="X806" s="115"/>
      <c r="Y806" s="115"/>
      <c r="Z806" s="527"/>
      <c r="AA806" s="527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88"/>
      <c r="CU806" s="88"/>
      <c r="CV806" s="88"/>
      <c r="CW806" s="15"/>
      <c r="CX806" s="15"/>
      <c r="CY806" s="88"/>
      <c r="CZ806" s="88"/>
      <c r="DA806" s="88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  <c r="DO806" s="15"/>
      <c r="DP806" s="15"/>
      <c r="DQ806" s="15"/>
      <c r="DR806" s="15"/>
      <c r="DS806" s="15"/>
      <c r="DT806" s="15"/>
      <c r="DU806" s="15"/>
      <c r="DV806" s="15"/>
      <c r="DW806" s="15"/>
      <c r="DX806" s="15"/>
      <c r="DY806" s="15"/>
      <c r="DZ806" s="15"/>
      <c r="EA806" s="15"/>
      <c r="EB806" s="15"/>
      <c r="EC806" s="15"/>
      <c r="ED806" s="15"/>
      <c r="EE806" s="15"/>
      <c r="EF806" s="15"/>
      <c r="EG806" s="15"/>
      <c r="EH806" s="15"/>
      <c r="EI806" s="15"/>
      <c r="EJ806" s="15"/>
      <c r="EK806" s="15"/>
      <c r="EL806" s="15"/>
      <c r="EM806" s="15"/>
      <c r="EN806" s="15"/>
      <c r="EO806" s="15"/>
      <c r="EP806" s="88"/>
      <c r="EQ806" s="88"/>
      <c r="ER806" s="88"/>
      <c r="ES806" s="88"/>
      <c r="ET806" s="88"/>
      <c r="EU806" s="88"/>
      <c r="EV806" s="88"/>
      <c r="EW806" s="88"/>
      <c r="EX806" s="88"/>
      <c r="EY806" s="88"/>
      <c r="EZ806" s="88"/>
      <c r="FA806" s="88"/>
      <c r="FB806" s="15"/>
      <c r="FC806" s="15"/>
      <c r="FD806" s="15"/>
      <c r="FE806" s="15"/>
      <c r="FF806" s="15"/>
      <c r="FG806" s="15"/>
      <c r="FH806" s="15"/>
      <c r="FI806" s="15"/>
      <c r="FJ806" s="15"/>
    </row>
    <row r="807" spans="2:166" ht="15" customHeight="1" x14ac:dyDescent="0.25">
      <c r="B807" s="88"/>
      <c r="C807" s="88"/>
      <c r="D807" s="115"/>
      <c r="E807" s="115"/>
      <c r="F807" s="115"/>
      <c r="G807" s="115"/>
      <c r="H807" s="115"/>
      <c r="I807" s="523"/>
      <c r="J807" s="523"/>
      <c r="K807" s="115"/>
      <c r="L807" s="524"/>
      <c r="M807" s="524"/>
      <c r="N807" s="524"/>
      <c r="O807" s="524"/>
      <c r="P807" s="524"/>
      <c r="Q807" s="524"/>
      <c r="R807" s="524"/>
      <c r="S807" s="525"/>
      <c r="T807" s="526"/>
      <c r="U807" s="115"/>
      <c r="V807" s="526"/>
      <c r="W807" s="115"/>
      <c r="X807" s="115"/>
      <c r="Y807" s="115"/>
      <c r="Z807" s="527"/>
      <c r="AA807" s="527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88"/>
      <c r="CU807" s="88"/>
      <c r="CV807" s="88"/>
      <c r="CW807" s="15"/>
      <c r="CX807" s="15"/>
      <c r="CY807" s="88"/>
      <c r="CZ807" s="88"/>
      <c r="DA807" s="88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  <c r="DO807" s="15"/>
      <c r="DP807" s="15"/>
      <c r="DQ807" s="15"/>
      <c r="DR807" s="15"/>
      <c r="DS807" s="15"/>
      <c r="DT807" s="15"/>
      <c r="DU807" s="15"/>
      <c r="DV807" s="15"/>
      <c r="DW807" s="15"/>
      <c r="DX807" s="15"/>
      <c r="DY807" s="15"/>
      <c r="DZ807" s="15"/>
      <c r="EA807" s="15"/>
      <c r="EB807" s="15"/>
      <c r="EC807" s="15"/>
      <c r="ED807" s="15"/>
      <c r="EE807" s="15"/>
      <c r="EF807" s="15"/>
      <c r="EG807" s="15"/>
      <c r="EH807" s="15"/>
      <c r="EI807" s="15"/>
      <c r="EJ807" s="15"/>
      <c r="EK807" s="15"/>
      <c r="EL807" s="15"/>
      <c r="EM807" s="15"/>
      <c r="EN807" s="15"/>
      <c r="EO807" s="15"/>
      <c r="EP807" s="88"/>
      <c r="EQ807" s="88"/>
      <c r="ER807" s="88"/>
      <c r="ES807" s="88"/>
      <c r="ET807" s="88"/>
      <c r="EU807" s="88"/>
      <c r="EV807" s="88"/>
      <c r="EW807" s="88"/>
      <c r="EX807" s="88"/>
      <c r="EY807" s="88"/>
      <c r="EZ807" s="88"/>
      <c r="FA807" s="88"/>
      <c r="FB807" s="15"/>
      <c r="FC807" s="15"/>
      <c r="FD807" s="15"/>
      <c r="FE807" s="15"/>
      <c r="FF807" s="15"/>
      <c r="FG807" s="15"/>
      <c r="FH807" s="15"/>
      <c r="FI807" s="15"/>
      <c r="FJ807" s="15"/>
    </row>
    <row r="808" spans="2:166" ht="15" customHeight="1" x14ac:dyDescent="0.25">
      <c r="B808" s="88"/>
      <c r="C808" s="88"/>
      <c r="D808" s="115"/>
      <c r="E808" s="115"/>
      <c r="F808" s="115"/>
      <c r="G808" s="115"/>
      <c r="H808" s="115"/>
      <c r="I808" s="523"/>
      <c r="J808" s="523"/>
      <c r="K808" s="115"/>
      <c r="L808" s="524"/>
      <c r="M808" s="524"/>
      <c r="N808" s="524"/>
      <c r="O808" s="524"/>
      <c r="P808" s="524"/>
      <c r="Q808" s="524"/>
      <c r="R808" s="524"/>
      <c r="S808" s="525"/>
      <c r="T808" s="526"/>
      <c r="U808" s="115"/>
      <c r="V808" s="526"/>
      <c r="W808" s="115"/>
      <c r="X808" s="115"/>
      <c r="Y808" s="115"/>
      <c r="Z808" s="527"/>
      <c r="AA808" s="527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88"/>
      <c r="CU808" s="88"/>
      <c r="CV808" s="88"/>
      <c r="CW808" s="15"/>
      <c r="CX808" s="15"/>
      <c r="CY808" s="88"/>
      <c r="CZ808" s="88"/>
      <c r="DA808" s="88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  <c r="DO808" s="15"/>
      <c r="DP808" s="15"/>
      <c r="DQ808" s="15"/>
      <c r="DR808" s="15"/>
      <c r="DS808" s="15"/>
      <c r="DT808" s="15"/>
      <c r="DU808" s="15"/>
      <c r="DV808" s="15"/>
      <c r="DW808" s="15"/>
      <c r="DX808" s="15"/>
      <c r="DY808" s="15"/>
      <c r="DZ808" s="15"/>
      <c r="EA808" s="15"/>
      <c r="EB808" s="15"/>
      <c r="EC808" s="15"/>
      <c r="ED808" s="15"/>
      <c r="EE808" s="15"/>
      <c r="EF808" s="15"/>
      <c r="EG808" s="15"/>
      <c r="EH808" s="15"/>
      <c r="EI808" s="15"/>
      <c r="EJ808" s="15"/>
      <c r="EK808" s="15"/>
      <c r="EL808" s="15"/>
      <c r="EM808" s="15"/>
      <c r="EN808" s="15"/>
      <c r="EO808" s="15"/>
      <c r="EP808" s="88"/>
      <c r="EQ808" s="88"/>
      <c r="ER808" s="88"/>
      <c r="ES808" s="88"/>
      <c r="ET808" s="88"/>
      <c r="EU808" s="88"/>
      <c r="EV808" s="88"/>
      <c r="EW808" s="88"/>
      <c r="EX808" s="88"/>
      <c r="EY808" s="88"/>
      <c r="EZ808" s="88"/>
      <c r="FA808" s="88"/>
      <c r="FB808" s="15"/>
      <c r="FC808" s="15"/>
      <c r="FD808" s="15"/>
      <c r="FE808" s="15"/>
      <c r="FF808" s="15"/>
      <c r="FG808" s="15"/>
      <c r="FH808" s="15"/>
      <c r="FI808" s="15"/>
      <c r="FJ808" s="15"/>
    </row>
    <row r="809" spans="2:166" ht="15" customHeight="1" x14ac:dyDescent="0.25">
      <c r="B809" s="88"/>
      <c r="C809" s="88"/>
      <c r="D809" s="115"/>
      <c r="E809" s="115"/>
      <c r="F809" s="115"/>
      <c r="G809" s="115"/>
      <c r="H809" s="115"/>
      <c r="I809" s="523"/>
      <c r="J809" s="523"/>
      <c r="K809" s="115"/>
      <c r="L809" s="524"/>
      <c r="M809" s="524"/>
      <c r="N809" s="524"/>
      <c r="O809" s="524"/>
      <c r="P809" s="524"/>
      <c r="Q809" s="524"/>
      <c r="R809" s="524"/>
      <c r="S809" s="525"/>
      <c r="T809" s="526"/>
      <c r="U809" s="115"/>
      <c r="V809" s="526"/>
      <c r="W809" s="115"/>
      <c r="X809" s="115"/>
      <c r="Y809" s="115"/>
      <c r="Z809" s="527"/>
      <c r="AA809" s="527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88"/>
      <c r="CU809" s="88"/>
      <c r="CV809" s="88"/>
      <c r="CW809" s="15"/>
      <c r="CX809" s="15"/>
      <c r="CY809" s="88"/>
      <c r="CZ809" s="88"/>
      <c r="DA809" s="88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  <c r="DO809" s="15"/>
      <c r="DP809" s="15"/>
      <c r="DQ809" s="15"/>
      <c r="DR809" s="15"/>
      <c r="DS809" s="15"/>
      <c r="DT809" s="15"/>
      <c r="DU809" s="15"/>
      <c r="DV809" s="15"/>
      <c r="DW809" s="15"/>
      <c r="DX809" s="15"/>
      <c r="DY809" s="15"/>
      <c r="DZ809" s="15"/>
      <c r="EA809" s="15"/>
      <c r="EB809" s="15"/>
      <c r="EC809" s="15"/>
      <c r="ED809" s="15"/>
      <c r="EE809" s="15"/>
      <c r="EF809" s="15"/>
      <c r="EG809" s="15"/>
      <c r="EH809" s="15"/>
      <c r="EI809" s="15"/>
      <c r="EJ809" s="15"/>
      <c r="EK809" s="15"/>
      <c r="EL809" s="15"/>
      <c r="EM809" s="15"/>
      <c r="EN809" s="15"/>
      <c r="EO809" s="15"/>
      <c r="EP809" s="88"/>
      <c r="EQ809" s="88"/>
      <c r="ER809" s="88"/>
      <c r="ES809" s="88"/>
      <c r="ET809" s="88"/>
      <c r="EU809" s="88"/>
      <c r="EV809" s="88"/>
      <c r="EW809" s="88"/>
      <c r="EX809" s="88"/>
      <c r="EY809" s="88"/>
      <c r="EZ809" s="88"/>
      <c r="FA809" s="88"/>
      <c r="FB809" s="15"/>
      <c r="FC809" s="15"/>
      <c r="FD809" s="15"/>
      <c r="FE809" s="15"/>
      <c r="FF809" s="15"/>
      <c r="FG809" s="15"/>
      <c r="FH809" s="15"/>
      <c r="FI809" s="15"/>
      <c r="FJ809" s="15"/>
    </row>
    <row r="810" spans="2:166" ht="15" customHeight="1" x14ac:dyDescent="0.25">
      <c r="B810" s="88"/>
      <c r="C810" s="88"/>
      <c r="D810" s="115"/>
      <c r="E810" s="115"/>
      <c r="F810" s="115"/>
      <c r="G810" s="115"/>
      <c r="H810" s="115"/>
      <c r="I810" s="523"/>
      <c r="J810" s="523"/>
      <c r="K810" s="115"/>
      <c r="L810" s="524"/>
      <c r="M810" s="524"/>
      <c r="N810" s="524"/>
      <c r="O810" s="524"/>
      <c r="P810" s="524"/>
      <c r="Q810" s="524"/>
      <c r="R810" s="524"/>
      <c r="S810" s="525"/>
      <c r="T810" s="526"/>
      <c r="U810" s="115"/>
      <c r="V810" s="526"/>
      <c r="W810" s="115"/>
      <c r="X810" s="115"/>
      <c r="Y810" s="115"/>
      <c r="Z810" s="527"/>
      <c r="AA810" s="527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88"/>
      <c r="CU810" s="88"/>
      <c r="CV810" s="88"/>
      <c r="CW810" s="15"/>
      <c r="CX810" s="15"/>
      <c r="CY810" s="88"/>
      <c r="CZ810" s="88"/>
      <c r="DA810" s="88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88"/>
      <c r="EQ810" s="88"/>
      <c r="ER810" s="88"/>
      <c r="ES810" s="88"/>
      <c r="ET810" s="88"/>
      <c r="EU810" s="88"/>
      <c r="EV810" s="88"/>
      <c r="EW810" s="88"/>
      <c r="EX810" s="88"/>
      <c r="EY810" s="88"/>
      <c r="EZ810" s="88"/>
      <c r="FA810" s="88"/>
      <c r="FB810" s="15"/>
      <c r="FC810" s="15"/>
      <c r="FD810" s="15"/>
      <c r="FE810" s="15"/>
      <c r="FF810" s="15"/>
      <c r="FG810" s="15"/>
      <c r="FH810" s="15"/>
      <c r="FI810" s="15"/>
      <c r="FJ810" s="15"/>
    </row>
    <row r="811" spans="2:166" ht="15" customHeight="1" x14ac:dyDescent="0.25">
      <c r="B811" s="88"/>
      <c r="C811" s="88"/>
      <c r="D811" s="115"/>
      <c r="E811" s="115"/>
      <c r="F811" s="115"/>
      <c r="G811" s="115"/>
      <c r="H811" s="115"/>
      <c r="I811" s="523"/>
      <c r="J811" s="523"/>
      <c r="K811" s="115"/>
      <c r="L811" s="524"/>
      <c r="M811" s="524"/>
      <c r="N811" s="524"/>
      <c r="O811" s="524"/>
      <c r="P811" s="524"/>
      <c r="Q811" s="524"/>
      <c r="R811" s="524"/>
      <c r="S811" s="525"/>
      <c r="T811" s="526"/>
      <c r="U811" s="115"/>
      <c r="V811" s="526"/>
      <c r="W811" s="115"/>
      <c r="X811" s="115"/>
      <c r="Y811" s="115"/>
      <c r="Z811" s="527"/>
      <c r="AA811" s="527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88"/>
      <c r="CU811" s="88"/>
      <c r="CV811" s="88"/>
      <c r="CW811" s="15"/>
      <c r="CX811" s="15"/>
      <c r="CY811" s="88"/>
      <c r="CZ811" s="88"/>
      <c r="DA811" s="88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  <c r="DV811" s="15"/>
      <c r="DW811" s="15"/>
      <c r="DX811" s="15"/>
      <c r="DY811" s="15"/>
      <c r="DZ811" s="15"/>
      <c r="EA811" s="15"/>
      <c r="EB811" s="15"/>
      <c r="EC811" s="15"/>
      <c r="ED811" s="15"/>
      <c r="EE811" s="15"/>
      <c r="EF811" s="15"/>
      <c r="EG811" s="15"/>
      <c r="EH811" s="15"/>
      <c r="EI811" s="15"/>
      <c r="EJ811" s="15"/>
      <c r="EK811" s="15"/>
      <c r="EL811" s="15"/>
      <c r="EM811" s="15"/>
      <c r="EN811" s="15"/>
      <c r="EO811" s="15"/>
      <c r="EP811" s="88"/>
      <c r="EQ811" s="88"/>
      <c r="ER811" s="88"/>
      <c r="ES811" s="88"/>
      <c r="ET811" s="88"/>
      <c r="EU811" s="88"/>
      <c r="EV811" s="88"/>
      <c r="EW811" s="88"/>
      <c r="EX811" s="88"/>
      <c r="EY811" s="88"/>
      <c r="EZ811" s="88"/>
      <c r="FA811" s="88"/>
      <c r="FB811" s="15"/>
      <c r="FC811" s="15"/>
      <c r="FD811" s="15"/>
      <c r="FE811" s="15"/>
      <c r="FF811" s="15"/>
      <c r="FG811" s="15"/>
      <c r="FH811" s="15"/>
      <c r="FI811" s="15"/>
      <c r="FJ811" s="15"/>
    </row>
    <row r="812" spans="2:166" ht="15" customHeight="1" x14ac:dyDescent="0.25">
      <c r="B812" s="88"/>
      <c r="C812" s="88"/>
      <c r="D812" s="115"/>
      <c r="E812" s="115"/>
      <c r="F812" s="115"/>
      <c r="G812" s="115"/>
      <c r="H812" s="115"/>
      <c r="I812" s="523"/>
      <c r="J812" s="523"/>
      <c r="K812" s="115"/>
      <c r="L812" s="524"/>
      <c r="M812" s="524"/>
      <c r="N812" s="524"/>
      <c r="O812" s="524"/>
      <c r="P812" s="524"/>
      <c r="Q812" s="524"/>
      <c r="R812" s="524"/>
      <c r="S812" s="525"/>
      <c r="T812" s="526"/>
      <c r="U812" s="115"/>
      <c r="V812" s="526"/>
      <c r="W812" s="115"/>
      <c r="X812" s="115"/>
      <c r="Y812" s="115"/>
      <c r="Z812" s="527"/>
      <c r="AA812" s="527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88"/>
      <c r="CU812" s="88"/>
      <c r="CV812" s="88"/>
      <c r="CW812" s="15"/>
      <c r="CX812" s="15"/>
      <c r="CY812" s="88"/>
      <c r="CZ812" s="88"/>
      <c r="DA812" s="88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  <c r="DO812" s="15"/>
      <c r="DP812" s="15"/>
      <c r="DQ812" s="15"/>
      <c r="DR812" s="15"/>
      <c r="DS812" s="15"/>
      <c r="DT812" s="15"/>
      <c r="DU812" s="15"/>
      <c r="DV812" s="15"/>
      <c r="DW812" s="15"/>
      <c r="DX812" s="15"/>
      <c r="DY812" s="15"/>
      <c r="DZ812" s="15"/>
      <c r="EA812" s="15"/>
      <c r="EB812" s="15"/>
      <c r="EC812" s="15"/>
      <c r="ED812" s="15"/>
      <c r="EE812" s="15"/>
      <c r="EF812" s="15"/>
      <c r="EG812" s="15"/>
      <c r="EH812" s="15"/>
      <c r="EI812" s="15"/>
      <c r="EJ812" s="15"/>
      <c r="EK812" s="15"/>
      <c r="EL812" s="15"/>
      <c r="EM812" s="15"/>
      <c r="EN812" s="15"/>
      <c r="EO812" s="15"/>
      <c r="EP812" s="88"/>
      <c r="EQ812" s="88"/>
      <c r="ER812" s="88"/>
      <c r="ES812" s="88"/>
      <c r="ET812" s="88"/>
      <c r="EU812" s="88"/>
      <c r="EV812" s="88"/>
      <c r="EW812" s="88"/>
      <c r="EX812" s="88"/>
      <c r="EY812" s="88"/>
      <c r="EZ812" s="88"/>
      <c r="FA812" s="88"/>
      <c r="FB812" s="15"/>
      <c r="FC812" s="15"/>
      <c r="FD812" s="15"/>
      <c r="FE812" s="15"/>
      <c r="FF812" s="15"/>
      <c r="FG812" s="15"/>
      <c r="FH812" s="15"/>
      <c r="FI812" s="15"/>
      <c r="FJ812" s="15"/>
    </row>
    <row r="813" spans="2:166" ht="15" customHeight="1" x14ac:dyDescent="0.25">
      <c r="B813" s="88"/>
      <c r="C813" s="88"/>
      <c r="D813" s="115"/>
      <c r="E813" s="115"/>
      <c r="F813" s="115"/>
      <c r="G813" s="115"/>
      <c r="H813" s="115"/>
      <c r="I813" s="523"/>
      <c r="J813" s="523"/>
      <c r="K813" s="115"/>
      <c r="L813" s="524"/>
      <c r="M813" s="524"/>
      <c r="N813" s="524"/>
      <c r="O813" s="524"/>
      <c r="P813" s="524"/>
      <c r="Q813" s="524"/>
      <c r="R813" s="524"/>
      <c r="S813" s="525"/>
      <c r="T813" s="526"/>
      <c r="U813" s="115"/>
      <c r="V813" s="526"/>
      <c r="W813" s="115"/>
      <c r="X813" s="115"/>
      <c r="Y813" s="115"/>
      <c r="Z813" s="527"/>
      <c r="AA813" s="527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88"/>
      <c r="CU813" s="88"/>
      <c r="CV813" s="88"/>
      <c r="CW813" s="15"/>
      <c r="CX813" s="15"/>
      <c r="CY813" s="88"/>
      <c r="CZ813" s="88"/>
      <c r="DA813" s="88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  <c r="DO813" s="15"/>
      <c r="DP813" s="15"/>
      <c r="DQ813" s="15"/>
      <c r="DR813" s="15"/>
      <c r="DS813" s="15"/>
      <c r="DT813" s="15"/>
      <c r="DU813" s="15"/>
      <c r="DV813" s="15"/>
      <c r="DW813" s="15"/>
      <c r="DX813" s="15"/>
      <c r="DY813" s="15"/>
      <c r="DZ813" s="15"/>
      <c r="EA813" s="15"/>
      <c r="EB813" s="15"/>
      <c r="EC813" s="15"/>
      <c r="ED813" s="15"/>
      <c r="EE813" s="15"/>
      <c r="EF813" s="15"/>
      <c r="EG813" s="15"/>
      <c r="EH813" s="15"/>
      <c r="EI813" s="15"/>
      <c r="EJ813" s="15"/>
      <c r="EK813" s="15"/>
      <c r="EL813" s="15"/>
      <c r="EM813" s="15"/>
      <c r="EN813" s="15"/>
      <c r="EO813" s="15"/>
      <c r="EP813" s="88"/>
      <c r="EQ813" s="88"/>
      <c r="ER813" s="88"/>
      <c r="ES813" s="88"/>
      <c r="ET813" s="88"/>
      <c r="EU813" s="88"/>
      <c r="EV813" s="88"/>
      <c r="EW813" s="88"/>
      <c r="EX813" s="88"/>
      <c r="EY813" s="88"/>
      <c r="EZ813" s="88"/>
      <c r="FA813" s="88"/>
      <c r="FB813" s="15"/>
      <c r="FC813" s="15"/>
      <c r="FD813" s="15"/>
      <c r="FE813" s="15"/>
      <c r="FF813" s="15"/>
      <c r="FG813" s="15"/>
      <c r="FH813" s="15"/>
      <c r="FI813" s="15"/>
      <c r="FJ813" s="15"/>
    </row>
    <row r="814" spans="2:166" ht="15" customHeight="1" x14ac:dyDescent="0.25">
      <c r="B814" s="88"/>
      <c r="C814" s="88"/>
      <c r="D814" s="115"/>
      <c r="E814" s="115"/>
      <c r="F814" s="115"/>
      <c r="G814" s="115"/>
      <c r="H814" s="115"/>
      <c r="I814" s="523"/>
      <c r="J814" s="523"/>
      <c r="K814" s="115"/>
      <c r="L814" s="524"/>
      <c r="M814" s="524"/>
      <c r="N814" s="524"/>
      <c r="O814" s="524"/>
      <c r="P814" s="524"/>
      <c r="Q814" s="524"/>
      <c r="R814" s="524"/>
      <c r="S814" s="525"/>
      <c r="T814" s="526"/>
      <c r="U814" s="115"/>
      <c r="V814" s="526"/>
      <c r="W814" s="115"/>
      <c r="X814" s="115"/>
      <c r="Y814" s="115"/>
      <c r="Z814" s="527"/>
      <c r="AA814" s="527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88"/>
      <c r="CU814" s="88"/>
      <c r="CV814" s="88"/>
      <c r="CW814" s="15"/>
      <c r="CX814" s="15"/>
      <c r="CY814" s="88"/>
      <c r="CZ814" s="88"/>
      <c r="DA814" s="88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  <c r="DO814" s="15"/>
      <c r="DP814" s="15"/>
      <c r="DQ814" s="15"/>
      <c r="DR814" s="15"/>
      <c r="DS814" s="15"/>
      <c r="DT814" s="15"/>
      <c r="DU814" s="15"/>
      <c r="DV814" s="15"/>
      <c r="DW814" s="15"/>
      <c r="DX814" s="15"/>
      <c r="DY814" s="15"/>
      <c r="DZ814" s="15"/>
      <c r="EA814" s="15"/>
      <c r="EB814" s="15"/>
      <c r="EC814" s="15"/>
      <c r="ED814" s="15"/>
      <c r="EE814" s="15"/>
      <c r="EF814" s="15"/>
      <c r="EG814" s="15"/>
      <c r="EH814" s="15"/>
      <c r="EI814" s="15"/>
      <c r="EJ814" s="15"/>
      <c r="EK814" s="15"/>
      <c r="EL814" s="15"/>
      <c r="EM814" s="15"/>
      <c r="EN814" s="15"/>
      <c r="EO814" s="15"/>
      <c r="EP814" s="88"/>
      <c r="EQ814" s="88"/>
      <c r="ER814" s="88"/>
      <c r="ES814" s="88"/>
      <c r="ET814" s="88"/>
      <c r="EU814" s="88"/>
      <c r="EV814" s="88"/>
      <c r="EW814" s="88"/>
      <c r="EX814" s="88"/>
      <c r="EY814" s="88"/>
      <c r="EZ814" s="88"/>
      <c r="FA814" s="88"/>
      <c r="FB814" s="15"/>
      <c r="FC814" s="15"/>
      <c r="FD814" s="15"/>
      <c r="FE814" s="15"/>
      <c r="FF814" s="15"/>
      <c r="FG814" s="15"/>
      <c r="FH814" s="15"/>
      <c r="FI814" s="15"/>
      <c r="FJ814" s="15"/>
    </row>
    <row r="815" spans="2:166" ht="15" customHeight="1" x14ac:dyDescent="0.25">
      <c r="B815" s="88"/>
      <c r="C815" s="88"/>
      <c r="D815" s="115"/>
      <c r="E815" s="115"/>
      <c r="F815" s="115"/>
      <c r="G815" s="115"/>
      <c r="H815" s="115"/>
      <c r="I815" s="523"/>
      <c r="J815" s="523"/>
      <c r="K815" s="115"/>
      <c r="L815" s="524"/>
      <c r="M815" s="524"/>
      <c r="N815" s="524"/>
      <c r="O815" s="524"/>
      <c r="P815" s="524"/>
      <c r="Q815" s="524"/>
      <c r="R815" s="524"/>
      <c r="S815" s="525"/>
      <c r="T815" s="526"/>
      <c r="U815" s="115"/>
      <c r="V815" s="526"/>
      <c r="W815" s="115"/>
      <c r="X815" s="115"/>
      <c r="Y815" s="115"/>
      <c r="Z815" s="527"/>
      <c r="AA815" s="527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88"/>
      <c r="CU815" s="88"/>
      <c r="CV815" s="88"/>
      <c r="CW815" s="15"/>
      <c r="CX815" s="15"/>
      <c r="CY815" s="88"/>
      <c r="CZ815" s="88"/>
      <c r="DA815" s="88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  <c r="DV815" s="15"/>
      <c r="DW815" s="15"/>
      <c r="DX815" s="15"/>
      <c r="DY815" s="15"/>
      <c r="DZ815" s="15"/>
      <c r="EA815" s="15"/>
      <c r="EB815" s="15"/>
      <c r="EC815" s="15"/>
      <c r="ED815" s="15"/>
      <c r="EE815" s="15"/>
      <c r="EF815" s="15"/>
      <c r="EG815" s="15"/>
      <c r="EH815" s="15"/>
      <c r="EI815" s="15"/>
      <c r="EJ815" s="15"/>
      <c r="EK815" s="15"/>
      <c r="EL815" s="15"/>
      <c r="EM815" s="15"/>
      <c r="EN815" s="15"/>
      <c r="EO815" s="15"/>
      <c r="EP815" s="88"/>
      <c r="EQ815" s="88"/>
      <c r="ER815" s="88"/>
      <c r="ES815" s="88"/>
      <c r="ET815" s="88"/>
      <c r="EU815" s="88"/>
      <c r="EV815" s="88"/>
      <c r="EW815" s="88"/>
      <c r="EX815" s="88"/>
      <c r="EY815" s="88"/>
      <c r="EZ815" s="88"/>
      <c r="FA815" s="88"/>
      <c r="FB815" s="15"/>
      <c r="FC815" s="15"/>
      <c r="FD815" s="15"/>
      <c r="FE815" s="15"/>
      <c r="FF815" s="15"/>
      <c r="FG815" s="15"/>
      <c r="FH815" s="15"/>
      <c r="FI815" s="15"/>
      <c r="FJ815" s="15"/>
    </row>
    <row r="816" spans="2:166" ht="15" customHeight="1" x14ac:dyDescent="0.25">
      <c r="B816" s="88"/>
      <c r="C816" s="88"/>
      <c r="D816" s="115"/>
      <c r="E816" s="115"/>
      <c r="F816" s="115"/>
      <c r="G816" s="115"/>
      <c r="H816" s="115"/>
      <c r="I816" s="523"/>
      <c r="J816" s="523"/>
      <c r="K816" s="115"/>
      <c r="L816" s="524"/>
      <c r="M816" s="524"/>
      <c r="N816" s="524"/>
      <c r="O816" s="524"/>
      <c r="P816" s="524"/>
      <c r="Q816" s="524"/>
      <c r="R816" s="524"/>
      <c r="S816" s="525"/>
      <c r="T816" s="526"/>
      <c r="U816" s="115"/>
      <c r="V816" s="526"/>
      <c r="W816" s="115"/>
      <c r="X816" s="115"/>
      <c r="Y816" s="115"/>
      <c r="Z816" s="527"/>
      <c r="AA816" s="527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88"/>
      <c r="CU816" s="88"/>
      <c r="CV816" s="88"/>
      <c r="CW816" s="15"/>
      <c r="CX816" s="15"/>
      <c r="CY816" s="88"/>
      <c r="CZ816" s="88"/>
      <c r="DA816" s="88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  <c r="DO816" s="15"/>
      <c r="DP816" s="15"/>
      <c r="DQ816" s="15"/>
      <c r="DR816" s="15"/>
      <c r="DS816" s="15"/>
      <c r="DT816" s="15"/>
      <c r="DU816" s="15"/>
      <c r="DV816" s="15"/>
      <c r="DW816" s="15"/>
      <c r="DX816" s="15"/>
      <c r="DY816" s="15"/>
      <c r="DZ816" s="15"/>
      <c r="EA816" s="15"/>
      <c r="EB816" s="15"/>
      <c r="EC816" s="15"/>
      <c r="ED816" s="15"/>
      <c r="EE816" s="15"/>
      <c r="EF816" s="15"/>
      <c r="EG816" s="15"/>
      <c r="EH816" s="15"/>
      <c r="EI816" s="15"/>
      <c r="EJ816" s="15"/>
      <c r="EK816" s="15"/>
      <c r="EL816" s="15"/>
      <c r="EM816" s="15"/>
      <c r="EN816" s="15"/>
      <c r="EO816" s="15"/>
      <c r="EP816" s="88"/>
      <c r="EQ816" s="88"/>
      <c r="ER816" s="88"/>
      <c r="ES816" s="88"/>
      <c r="ET816" s="88"/>
      <c r="EU816" s="88"/>
      <c r="EV816" s="88"/>
      <c r="EW816" s="88"/>
      <c r="EX816" s="88"/>
      <c r="EY816" s="88"/>
      <c r="EZ816" s="88"/>
      <c r="FA816" s="88"/>
      <c r="FB816" s="15"/>
      <c r="FC816" s="15"/>
      <c r="FD816" s="15"/>
      <c r="FE816" s="15"/>
      <c r="FF816" s="15"/>
      <c r="FG816" s="15"/>
      <c r="FH816" s="15"/>
      <c r="FI816" s="15"/>
      <c r="FJ816" s="15"/>
    </row>
    <row r="817" spans="2:166" ht="15" customHeight="1" x14ac:dyDescent="0.25">
      <c r="B817" s="88"/>
      <c r="C817" s="88"/>
      <c r="D817" s="115"/>
      <c r="E817" s="115"/>
      <c r="F817" s="115"/>
      <c r="G817" s="115"/>
      <c r="H817" s="115"/>
      <c r="I817" s="523"/>
      <c r="J817" s="523"/>
      <c r="K817" s="115"/>
      <c r="L817" s="524"/>
      <c r="M817" s="524"/>
      <c r="N817" s="524"/>
      <c r="O817" s="524"/>
      <c r="P817" s="524"/>
      <c r="Q817" s="524"/>
      <c r="R817" s="524"/>
      <c r="S817" s="525"/>
      <c r="T817" s="526"/>
      <c r="U817" s="115"/>
      <c r="V817" s="526"/>
      <c r="W817" s="115"/>
      <c r="X817" s="115"/>
      <c r="Y817" s="115"/>
      <c r="Z817" s="527"/>
      <c r="AA817" s="527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88"/>
      <c r="CU817" s="88"/>
      <c r="CV817" s="88"/>
      <c r="CW817" s="15"/>
      <c r="CX817" s="15"/>
      <c r="CY817" s="88"/>
      <c r="CZ817" s="88"/>
      <c r="DA817" s="88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  <c r="DV817" s="15"/>
      <c r="DW817" s="15"/>
      <c r="DX817" s="15"/>
      <c r="DY817" s="15"/>
      <c r="DZ817" s="15"/>
      <c r="EA817" s="15"/>
      <c r="EB817" s="15"/>
      <c r="EC817" s="15"/>
      <c r="ED817" s="15"/>
      <c r="EE817" s="15"/>
      <c r="EF817" s="15"/>
      <c r="EG817" s="15"/>
      <c r="EH817" s="15"/>
      <c r="EI817" s="15"/>
      <c r="EJ817" s="15"/>
      <c r="EK817" s="15"/>
      <c r="EL817" s="15"/>
      <c r="EM817" s="15"/>
      <c r="EN817" s="15"/>
      <c r="EO817" s="15"/>
      <c r="EP817" s="88"/>
      <c r="EQ817" s="88"/>
      <c r="ER817" s="88"/>
      <c r="ES817" s="88"/>
      <c r="ET817" s="88"/>
      <c r="EU817" s="88"/>
      <c r="EV817" s="88"/>
      <c r="EW817" s="88"/>
      <c r="EX817" s="88"/>
      <c r="EY817" s="88"/>
      <c r="EZ817" s="88"/>
      <c r="FA817" s="88"/>
      <c r="FB817" s="15"/>
      <c r="FC817" s="15"/>
      <c r="FD817" s="15"/>
      <c r="FE817" s="15"/>
      <c r="FF817" s="15"/>
      <c r="FG817" s="15"/>
      <c r="FH817" s="15"/>
      <c r="FI817" s="15"/>
      <c r="FJ817" s="15"/>
    </row>
    <row r="818" spans="2:166" ht="15" customHeight="1" x14ac:dyDescent="0.25">
      <c r="B818" s="88"/>
      <c r="C818" s="88"/>
      <c r="D818" s="115"/>
      <c r="E818" s="115"/>
      <c r="F818" s="115"/>
      <c r="G818" s="115"/>
      <c r="H818" s="115"/>
      <c r="I818" s="523"/>
      <c r="J818" s="523"/>
      <c r="K818" s="115"/>
      <c r="L818" s="524"/>
      <c r="M818" s="524"/>
      <c r="N818" s="524"/>
      <c r="O818" s="524"/>
      <c r="P818" s="524"/>
      <c r="Q818" s="524"/>
      <c r="R818" s="524"/>
      <c r="S818" s="525"/>
      <c r="T818" s="526"/>
      <c r="U818" s="115"/>
      <c r="V818" s="526"/>
      <c r="W818" s="115"/>
      <c r="X818" s="115"/>
      <c r="Y818" s="115"/>
      <c r="Z818" s="527"/>
      <c r="AA818" s="527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88"/>
      <c r="CU818" s="88"/>
      <c r="CV818" s="88"/>
      <c r="CW818" s="15"/>
      <c r="CX818" s="15"/>
      <c r="CY818" s="88"/>
      <c r="CZ818" s="88"/>
      <c r="DA818" s="88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  <c r="DO818" s="15"/>
      <c r="DP818" s="15"/>
      <c r="DQ818" s="15"/>
      <c r="DR818" s="15"/>
      <c r="DS818" s="15"/>
      <c r="DT818" s="15"/>
      <c r="DU818" s="15"/>
      <c r="DV818" s="15"/>
      <c r="DW818" s="15"/>
      <c r="DX818" s="15"/>
      <c r="DY818" s="15"/>
      <c r="DZ818" s="15"/>
      <c r="EA818" s="15"/>
      <c r="EB818" s="15"/>
      <c r="EC818" s="15"/>
      <c r="ED818" s="15"/>
      <c r="EE818" s="15"/>
      <c r="EF818" s="15"/>
      <c r="EG818" s="15"/>
      <c r="EH818" s="15"/>
      <c r="EI818" s="15"/>
      <c r="EJ818" s="15"/>
      <c r="EK818" s="15"/>
      <c r="EL818" s="15"/>
      <c r="EM818" s="15"/>
      <c r="EN818" s="15"/>
      <c r="EO818" s="15"/>
      <c r="EP818" s="88"/>
      <c r="EQ818" s="88"/>
      <c r="ER818" s="88"/>
      <c r="ES818" s="88"/>
      <c r="ET818" s="88"/>
      <c r="EU818" s="88"/>
      <c r="EV818" s="88"/>
      <c r="EW818" s="88"/>
      <c r="EX818" s="88"/>
      <c r="EY818" s="88"/>
      <c r="EZ818" s="88"/>
      <c r="FA818" s="88"/>
      <c r="FB818" s="15"/>
      <c r="FC818" s="15"/>
      <c r="FD818" s="15"/>
      <c r="FE818" s="15"/>
      <c r="FF818" s="15"/>
      <c r="FG818" s="15"/>
      <c r="FH818" s="15"/>
      <c r="FI818" s="15"/>
      <c r="FJ818" s="15"/>
    </row>
    <row r="819" spans="2:166" ht="15" customHeight="1" x14ac:dyDescent="0.25">
      <c r="B819" s="88"/>
      <c r="C819" s="88"/>
      <c r="D819" s="115"/>
      <c r="E819" s="115"/>
      <c r="F819" s="115"/>
      <c r="G819" s="115"/>
      <c r="H819" s="115"/>
      <c r="I819" s="523"/>
      <c r="J819" s="523"/>
      <c r="K819" s="115"/>
      <c r="L819" s="524"/>
      <c r="M819" s="524"/>
      <c r="N819" s="524"/>
      <c r="O819" s="524"/>
      <c r="P819" s="524"/>
      <c r="Q819" s="524"/>
      <c r="R819" s="524"/>
      <c r="S819" s="525"/>
      <c r="T819" s="526"/>
      <c r="U819" s="115"/>
      <c r="V819" s="526"/>
      <c r="W819" s="115"/>
      <c r="X819" s="115"/>
      <c r="Y819" s="115"/>
      <c r="Z819" s="527"/>
      <c r="AA819" s="527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88"/>
      <c r="CU819" s="88"/>
      <c r="CV819" s="88"/>
      <c r="CW819" s="15"/>
      <c r="CX819" s="15"/>
      <c r="CY819" s="88"/>
      <c r="CZ819" s="88"/>
      <c r="DA819" s="88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  <c r="DO819" s="15"/>
      <c r="DP819" s="15"/>
      <c r="DQ819" s="15"/>
      <c r="DR819" s="15"/>
      <c r="DS819" s="15"/>
      <c r="DT819" s="15"/>
      <c r="DU819" s="15"/>
      <c r="DV819" s="15"/>
      <c r="DW819" s="15"/>
      <c r="DX819" s="15"/>
      <c r="DY819" s="15"/>
      <c r="DZ819" s="15"/>
      <c r="EA819" s="15"/>
      <c r="EB819" s="15"/>
      <c r="EC819" s="15"/>
      <c r="ED819" s="15"/>
      <c r="EE819" s="15"/>
      <c r="EF819" s="15"/>
      <c r="EG819" s="15"/>
      <c r="EH819" s="15"/>
      <c r="EI819" s="15"/>
      <c r="EJ819" s="15"/>
      <c r="EK819" s="15"/>
      <c r="EL819" s="15"/>
      <c r="EM819" s="15"/>
      <c r="EN819" s="15"/>
      <c r="EO819" s="15"/>
      <c r="EP819" s="88"/>
      <c r="EQ819" s="88"/>
      <c r="ER819" s="88"/>
      <c r="ES819" s="88"/>
      <c r="ET819" s="88"/>
      <c r="EU819" s="88"/>
      <c r="EV819" s="88"/>
      <c r="EW819" s="88"/>
      <c r="EX819" s="88"/>
      <c r="EY819" s="88"/>
      <c r="EZ819" s="88"/>
      <c r="FA819" s="88"/>
      <c r="FB819" s="15"/>
      <c r="FC819" s="15"/>
      <c r="FD819" s="15"/>
      <c r="FE819" s="15"/>
      <c r="FF819" s="15"/>
      <c r="FG819" s="15"/>
      <c r="FH819" s="15"/>
      <c r="FI819" s="15"/>
      <c r="FJ819" s="15"/>
    </row>
    <row r="820" spans="2:166" ht="15" customHeight="1" x14ac:dyDescent="0.25">
      <c r="B820" s="88"/>
      <c r="C820" s="88"/>
      <c r="D820" s="115"/>
      <c r="E820" s="115"/>
      <c r="F820" s="115"/>
      <c r="G820" s="115"/>
      <c r="H820" s="115"/>
      <c r="I820" s="523"/>
      <c r="J820" s="523"/>
      <c r="K820" s="115"/>
      <c r="L820" s="524"/>
      <c r="M820" s="524"/>
      <c r="N820" s="524"/>
      <c r="O820" s="524"/>
      <c r="P820" s="524"/>
      <c r="Q820" s="524"/>
      <c r="R820" s="524"/>
      <c r="S820" s="525"/>
      <c r="T820" s="526"/>
      <c r="U820" s="115"/>
      <c r="V820" s="526"/>
      <c r="W820" s="115"/>
      <c r="X820" s="115"/>
      <c r="Y820" s="115"/>
      <c r="Z820" s="527"/>
      <c r="AA820" s="527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88"/>
      <c r="CU820" s="88"/>
      <c r="CV820" s="88"/>
      <c r="CW820" s="15"/>
      <c r="CX820" s="15"/>
      <c r="CY820" s="88"/>
      <c r="CZ820" s="88"/>
      <c r="DA820" s="88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  <c r="DV820" s="15"/>
      <c r="DW820" s="15"/>
      <c r="DX820" s="15"/>
      <c r="DY820" s="15"/>
      <c r="DZ820" s="15"/>
      <c r="EA820" s="15"/>
      <c r="EB820" s="15"/>
      <c r="EC820" s="15"/>
      <c r="ED820" s="15"/>
      <c r="EE820" s="15"/>
      <c r="EF820" s="15"/>
      <c r="EG820" s="15"/>
      <c r="EH820" s="15"/>
      <c r="EI820" s="15"/>
      <c r="EJ820" s="15"/>
      <c r="EK820" s="15"/>
      <c r="EL820" s="15"/>
      <c r="EM820" s="15"/>
      <c r="EN820" s="15"/>
      <c r="EO820" s="15"/>
      <c r="EP820" s="88"/>
      <c r="EQ820" s="88"/>
      <c r="ER820" s="88"/>
      <c r="ES820" s="88"/>
      <c r="ET820" s="88"/>
      <c r="EU820" s="88"/>
      <c r="EV820" s="88"/>
      <c r="EW820" s="88"/>
      <c r="EX820" s="88"/>
      <c r="EY820" s="88"/>
      <c r="EZ820" s="88"/>
      <c r="FA820" s="88"/>
      <c r="FB820" s="15"/>
      <c r="FC820" s="15"/>
      <c r="FD820" s="15"/>
      <c r="FE820" s="15"/>
      <c r="FF820" s="15"/>
      <c r="FG820" s="15"/>
      <c r="FH820" s="15"/>
      <c r="FI820" s="15"/>
      <c r="FJ820" s="15"/>
    </row>
    <row r="821" spans="2:166" ht="15" customHeight="1" x14ac:dyDescent="0.25">
      <c r="B821" s="88"/>
      <c r="C821" s="88"/>
      <c r="D821" s="115"/>
      <c r="E821" s="115"/>
      <c r="F821" s="115"/>
      <c r="G821" s="115"/>
      <c r="H821" s="115"/>
      <c r="I821" s="523"/>
      <c r="J821" s="523"/>
      <c r="K821" s="115"/>
      <c r="L821" s="524"/>
      <c r="M821" s="524"/>
      <c r="N821" s="524"/>
      <c r="O821" s="524"/>
      <c r="P821" s="524"/>
      <c r="Q821" s="524"/>
      <c r="R821" s="524"/>
      <c r="S821" s="525"/>
      <c r="T821" s="526"/>
      <c r="U821" s="115"/>
      <c r="V821" s="526"/>
      <c r="W821" s="115"/>
      <c r="X821" s="115"/>
      <c r="Y821" s="115"/>
      <c r="Z821" s="527"/>
      <c r="AA821" s="527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88"/>
      <c r="CU821" s="88"/>
      <c r="CV821" s="88"/>
      <c r="CW821" s="15"/>
      <c r="CX821" s="15"/>
      <c r="CY821" s="88"/>
      <c r="CZ821" s="88"/>
      <c r="DA821" s="88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  <c r="DV821" s="15"/>
      <c r="DW821" s="15"/>
      <c r="DX821" s="15"/>
      <c r="DY821" s="15"/>
      <c r="DZ821" s="15"/>
      <c r="EA821" s="15"/>
      <c r="EB821" s="15"/>
      <c r="EC821" s="15"/>
      <c r="ED821" s="15"/>
      <c r="EE821" s="15"/>
      <c r="EF821" s="15"/>
      <c r="EG821" s="15"/>
      <c r="EH821" s="15"/>
      <c r="EI821" s="15"/>
      <c r="EJ821" s="15"/>
      <c r="EK821" s="15"/>
      <c r="EL821" s="15"/>
      <c r="EM821" s="15"/>
      <c r="EN821" s="15"/>
      <c r="EO821" s="15"/>
      <c r="EP821" s="88"/>
      <c r="EQ821" s="88"/>
      <c r="ER821" s="88"/>
      <c r="ES821" s="88"/>
      <c r="ET821" s="88"/>
      <c r="EU821" s="88"/>
      <c r="EV821" s="88"/>
      <c r="EW821" s="88"/>
      <c r="EX821" s="88"/>
      <c r="EY821" s="88"/>
      <c r="EZ821" s="88"/>
      <c r="FA821" s="88"/>
      <c r="FB821" s="15"/>
      <c r="FC821" s="15"/>
      <c r="FD821" s="15"/>
      <c r="FE821" s="15"/>
      <c r="FF821" s="15"/>
      <c r="FG821" s="15"/>
      <c r="FH821" s="15"/>
      <c r="FI821" s="15"/>
      <c r="FJ821" s="15"/>
    </row>
    <row r="822" spans="2:166" ht="15" customHeight="1" x14ac:dyDescent="0.25">
      <c r="B822" s="88"/>
      <c r="C822" s="88"/>
      <c r="D822" s="115"/>
      <c r="E822" s="115"/>
      <c r="F822" s="115"/>
      <c r="G822" s="115"/>
      <c r="H822" s="115"/>
      <c r="I822" s="523"/>
      <c r="J822" s="523"/>
      <c r="K822" s="115"/>
      <c r="L822" s="524"/>
      <c r="M822" s="524"/>
      <c r="N822" s="524"/>
      <c r="O822" s="524"/>
      <c r="P822" s="524"/>
      <c r="Q822" s="524"/>
      <c r="R822" s="524"/>
      <c r="S822" s="525"/>
      <c r="T822" s="526"/>
      <c r="U822" s="115"/>
      <c r="V822" s="526"/>
      <c r="W822" s="115"/>
      <c r="X822" s="115"/>
      <c r="Y822" s="115"/>
      <c r="Z822" s="527"/>
      <c r="AA822" s="527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88"/>
      <c r="CU822" s="88"/>
      <c r="CV822" s="88"/>
      <c r="CW822" s="15"/>
      <c r="CX822" s="15"/>
      <c r="CY822" s="88"/>
      <c r="CZ822" s="88"/>
      <c r="DA822" s="88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  <c r="DO822" s="15"/>
      <c r="DP822" s="15"/>
      <c r="DQ822" s="15"/>
      <c r="DR822" s="15"/>
      <c r="DS822" s="15"/>
      <c r="DT822" s="15"/>
      <c r="DU822" s="15"/>
      <c r="DV822" s="15"/>
      <c r="DW822" s="15"/>
      <c r="DX822" s="15"/>
      <c r="DY822" s="15"/>
      <c r="DZ822" s="15"/>
      <c r="EA822" s="15"/>
      <c r="EB822" s="15"/>
      <c r="EC822" s="15"/>
      <c r="ED822" s="15"/>
      <c r="EE822" s="15"/>
      <c r="EF822" s="15"/>
      <c r="EG822" s="15"/>
      <c r="EH822" s="15"/>
      <c r="EI822" s="15"/>
      <c r="EJ822" s="15"/>
      <c r="EK822" s="15"/>
      <c r="EL822" s="15"/>
      <c r="EM822" s="15"/>
      <c r="EN822" s="15"/>
      <c r="EO822" s="15"/>
      <c r="EP822" s="88"/>
      <c r="EQ822" s="88"/>
      <c r="ER822" s="88"/>
      <c r="ES822" s="88"/>
      <c r="ET822" s="88"/>
      <c r="EU822" s="88"/>
      <c r="EV822" s="88"/>
      <c r="EW822" s="88"/>
      <c r="EX822" s="88"/>
      <c r="EY822" s="88"/>
      <c r="EZ822" s="88"/>
      <c r="FA822" s="88"/>
      <c r="FB822" s="15"/>
      <c r="FC822" s="15"/>
      <c r="FD822" s="15"/>
      <c r="FE822" s="15"/>
      <c r="FF822" s="15"/>
      <c r="FG822" s="15"/>
      <c r="FH822" s="15"/>
      <c r="FI822" s="15"/>
      <c r="FJ822" s="15"/>
    </row>
    <row r="823" spans="2:166" ht="15" customHeight="1" x14ac:dyDescent="0.25">
      <c r="B823" s="88"/>
      <c r="C823" s="88"/>
      <c r="D823" s="115"/>
      <c r="E823" s="115"/>
      <c r="F823" s="115"/>
      <c r="G823" s="115"/>
      <c r="H823" s="115"/>
      <c r="I823" s="523"/>
      <c r="J823" s="523"/>
      <c r="K823" s="115"/>
      <c r="L823" s="524"/>
      <c r="M823" s="524"/>
      <c r="N823" s="524"/>
      <c r="O823" s="524"/>
      <c r="P823" s="524"/>
      <c r="Q823" s="524"/>
      <c r="R823" s="524"/>
      <c r="S823" s="525"/>
      <c r="T823" s="526"/>
      <c r="U823" s="115"/>
      <c r="V823" s="526"/>
      <c r="W823" s="115"/>
      <c r="X823" s="115"/>
      <c r="Y823" s="115"/>
      <c r="Z823" s="527"/>
      <c r="AA823" s="527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88"/>
      <c r="CU823" s="88"/>
      <c r="CV823" s="88"/>
      <c r="CW823" s="15"/>
      <c r="CX823" s="15"/>
      <c r="CY823" s="88"/>
      <c r="CZ823" s="88"/>
      <c r="DA823" s="88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  <c r="DO823" s="15"/>
      <c r="DP823" s="15"/>
      <c r="DQ823" s="15"/>
      <c r="DR823" s="15"/>
      <c r="DS823" s="15"/>
      <c r="DT823" s="15"/>
      <c r="DU823" s="15"/>
      <c r="DV823" s="15"/>
      <c r="DW823" s="15"/>
      <c r="DX823" s="15"/>
      <c r="DY823" s="15"/>
      <c r="DZ823" s="15"/>
      <c r="EA823" s="15"/>
      <c r="EB823" s="15"/>
      <c r="EC823" s="15"/>
      <c r="ED823" s="15"/>
      <c r="EE823" s="15"/>
      <c r="EF823" s="15"/>
      <c r="EG823" s="15"/>
      <c r="EH823" s="15"/>
      <c r="EI823" s="15"/>
      <c r="EJ823" s="15"/>
      <c r="EK823" s="15"/>
      <c r="EL823" s="15"/>
      <c r="EM823" s="15"/>
      <c r="EN823" s="15"/>
      <c r="EO823" s="15"/>
      <c r="EP823" s="88"/>
      <c r="EQ823" s="88"/>
      <c r="ER823" s="88"/>
      <c r="ES823" s="88"/>
      <c r="ET823" s="88"/>
      <c r="EU823" s="88"/>
      <c r="EV823" s="88"/>
      <c r="EW823" s="88"/>
      <c r="EX823" s="88"/>
      <c r="EY823" s="88"/>
      <c r="EZ823" s="88"/>
      <c r="FA823" s="88"/>
      <c r="FB823" s="15"/>
      <c r="FC823" s="15"/>
      <c r="FD823" s="15"/>
      <c r="FE823" s="15"/>
      <c r="FF823" s="15"/>
      <c r="FG823" s="15"/>
      <c r="FH823" s="15"/>
      <c r="FI823" s="15"/>
      <c r="FJ823" s="15"/>
    </row>
    <row r="824" spans="2:166" ht="15" customHeight="1" x14ac:dyDescent="0.25">
      <c r="B824" s="88"/>
      <c r="C824" s="88"/>
      <c r="D824" s="115"/>
      <c r="E824" s="115"/>
      <c r="F824" s="115"/>
      <c r="G824" s="115"/>
      <c r="H824" s="115"/>
      <c r="I824" s="523"/>
      <c r="J824" s="523"/>
      <c r="K824" s="115"/>
      <c r="L824" s="524"/>
      <c r="M824" s="524"/>
      <c r="N824" s="524"/>
      <c r="O824" s="524"/>
      <c r="P824" s="524"/>
      <c r="Q824" s="524"/>
      <c r="R824" s="524"/>
      <c r="S824" s="525"/>
      <c r="T824" s="526"/>
      <c r="U824" s="115"/>
      <c r="V824" s="526"/>
      <c r="W824" s="115"/>
      <c r="X824" s="115"/>
      <c r="Y824" s="115"/>
      <c r="Z824" s="527"/>
      <c r="AA824" s="527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88"/>
      <c r="CU824" s="88"/>
      <c r="CV824" s="88"/>
      <c r="CW824" s="15"/>
      <c r="CX824" s="15"/>
      <c r="CY824" s="88"/>
      <c r="CZ824" s="88"/>
      <c r="DA824" s="88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  <c r="DV824" s="15"/>
      <c r="DW824" s="15"/>
      <c r="DX824" s="15"/>
      <c r="DY824" s="15"/>
      <c r="DZ824" s="15"/>
      <c r="EA824" s="15"/>
      <c r="EB824" s="15"/>
      <c r="EC824" s="15"/>
      <c r="ED824" s="15"/>
      <c r="EE824" s="15"/>
      <c r="EF824" s="15"/>
      <c r="EG824" s="15"/>
      <c r="EH824" s="15"/>
      <c r="EI824" s="15"/>
      <c r="EJ824" s="15"/>
      <c r="EK824" s="15"/>
      <c r="EL824" s="15"/>
      <c r="EM824" s="15"/>
      <c r="EN824" s="15"/>
      <c r="EO824" s="15"/>
      <c r="EP824" s="88"/>
      <c r="EQ824" s="88"/>
      <c r="ER824" s="88"/>
      <c r="ES824" s="88"/>
      <c r="ET824" s="88"/>
      <c r="EU824" s="88"/>
      <c r="EV824" s="88"/>
      <c r="EW824" s="88"/>
      <c r="EX824" s="88"/>
      <c r="EY824" s="88"/>
      <c r="EZ824" s="88"/>
      <c r="FA824" s="88"/>
      <c r="FB824" s="15"/>
      <c r="FC824" s="15"/>
      <c r="FD824" s="15"/>
      <c r="FE824" s="15"/>
      <c r="FF824" s="15"/>
      <c r="FG824" s="15"/>
      <c r="FH824" s="15"/>
      <c r="FI824" s="15"/>
      <c r="FJ824" s="15"/>
    </row>
    <row r="825" spans="2:166" ht="15" customHeight="1" x14ac:dyDescent="0.25">
      <c r="B825" s="88"/>
      <c r="C825" s="88"/>
      <c r="D825" s="115"/>
      <c r="E825" s="115"/>
      <c r="F825" s="115"/>
      <c r="G825" s="115"/>
      <c r="H825" s="115"/>
      <c r="I825" s="523"/>
      <c r="J825" s="523"/>
      <c r="K825" s="115"/>
      <c r="L825" s="524"/>
      <c r="M825" s="524"/>
      <c r="N825" s="524"/>
      <c r="O825" s="524"/>
      <c r="P825" s="524"/>
      <c r="Q825" s="524"/>
      <c r="R825" s="524"/>
      <c r="S825" s="525"/>
      <c r="T825" s="526"/>
      <c r="U825" s="115"/>
      <c r="V825" s="526"/>
      <c r="W825" s="115"/>
      <c r="X825" s="115"/>
      <c r="Y825" s="115"/>
      <c r="Z825" s="527"/>
      <c r="AA825" s="527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88"/>
      <c r="CU825" s="88"/>
      <c r="CV825" s="88"/>
      <c r="CW825" s="15"/>
      <c r="CX825" s="15"/>
      <c r="CY825" s="88"/>
      <c r="CZ825" s="88"/>
      <c r="DA825" s="88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  <c r="DV825" s="15"/>
      <c r="DW825" s="15"/>
      <c r="DX825" s="15"/>
      <c r="DY825" s="15"/>
      <c r="DZ825" s="15"/>
      <c r="EA825" s="15"/>
      <c r="EB825" s="15"/>
      <c r="EC825" s="15"/>
      <c r="ED825" s="15"/>
      <c r="EE825" s="15"/>
      <c r="EF825" s="15"/>
      <c r="EG825" s="15"/>
      <c r="EH825" s="15"/>
      <c r="EI825" s="15"/>
      <c r="EJ825" s="15"/>
      <c r="EK825" s="15"/>
      <c r="EL825" s="15"/>
      <c r="EM825" s="15"/>
      <c r="EN825" s="15"/>
      <c r="EO825" s="15"/>
      <c r="EP825" s="88"/>
      <c r="EQ825" s="88"/>
      <c r="ER825" s="88"/>
      <c r="ES825" s="88"/>
      <c r="ET825" s="88"/>
      <c r="EU825" s="88"/>
      <c r="EV825" s="88"/>
      <c r="EW825" s="88"/>
      <c r="EX825" s="88"/>
      <c r="EY825" s="88"/>
      <c r="EZ825" s="88"/>
      <c r="FA825" s="88"/>
      <c r="FB825" s="15"/>
      <c r="FC825" s="15"/>
      <c r="FD825" s="15"/>
      <c r="FE825" s="15"/>
      <c r="FF825" s="15"/>
      <c r="FG825" s="15"/>
      <c r="FH825" s="15"/>
      <c r="FI825" s="15"/>
      <c r="FJ825" s="15"/>
    </row>
    <row r="826" spans="2:166" ht="15" customHeight="1" x14ac:dyDescent="0.25">
      <c r="B826" s="88"/>
      <c r="C826" s="88"/>
      <c r="D826" s="115"/>
      <c r="E826" s="115"/>
      <c r="F826" s="115"/>
      <c r="G826" s="115"/>
      <c r="H826" s="115"/>
      <c r="I826" s="523"/>
      <c r="J826" s="523"/>
      <c r="K826" s="115"/>
      <c r="L826" s="524"/>
      <c r="M826" s="524"/>
      <c r="N826" s="524"/>
      <c r="O826" s="524"/>
      <c r="P826" s="524"/>
      <c r="Q826" s="524"/>
      <c r="R826" s="524"/>
      <c r="S826" s="525"/>
      <c r="T826" s="526"/>
      <c r="U826" s="115"/>
      <c r="V826" s="526"/>
      <c r="W826" s="115"/>
      <c r="X826" s="115"/>
      <c r="Y826" s="115"/>
      <c r="Z826" s="527"/>
      <c r="AA826" s="527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88"/>
      <c r="CU826" s="88"/>
      <c r="CV826" s="88"/>
      <c r="CW826" s="15"/>
      <c r="CX826" s="15"/>
      <c r="CY826" s="88"/>
      <c r="CZ826" s="88"/>
      <c r="DA826" s="88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  <c r="DO826" s="15"/>
      <c r="DP826" s="15"/>
      <c r="DQ826" s="15"/>
      <c r="DR826" s="15"/>
      <c r="DS826" s="15"/>
      <c r="DT826" s="15"/>
      <c r="DU826" s="15"/>
      <c r="DV826" s="15"/>
      <c r="DW826" s="15"/>
      <c r="DX826" s="15"/>
      <c r="DY826" s="15"/>
      <c r="DZ826" s="15"/>
      <c r="EA826" s="15"/>
      <c r="EB826" s="15"/>
      <c r="EC826" s="15"/>
      <c r="ED826" s="15"/>
      <c r="EE826" s="15"/>
      <c r="EF826" s="15"/>
      <c r="EG826" s="15"/>
      <c r="EH826" s="15"/>
      <c r="EI826" s="15"/>
      <c r="EJ826" s="15"/>
      <c r="EK826" s="15"/>
      <c r="EL826" s="15"/>
      <c r="EM826" s="15"/>
      <c r="EN826" s="15"/>
      <c r="EO826" s="15"/>
      <c r="EP826" s="88"/>
      <c r="EQ826" s="88"/>
      <c r="ER826" s="88"/>
      <c r="ES826" s="88"/>
      <c r="ET826" s="88"/>
      <c r="EU826" s="88"/>
      <c r="EV826" s="88"/>
      <c r="EW826" s="88"/>
      <c r="EX826" s="88"/>
      <c r="EY826" s="88"/>
      <c r="EZ826" s="88"/>
      <c r="FA826" s="88"/>
      <c r="FB826" s="15"/>
      <c r="FC826" s="15"/>
      <c r="FD826" s="15"/>
      <c r="FE826" s="15"/>
      <c r="FF826" s="15"/>
      <c r="FG826" s="15"/>
      <c r="FH826" s="15"/>
      <c r="FI826" s="15"/>
      <c r="FJ826" s="15"/>
    </row>
    <row r="827" spans="2:166" ht="15" customHeight="1" x14ac:dyDescent="0.25">
      <c r="B827" s="88"/>
      <c r="C827" s="88"/>
      <c r="D827" s="115"/>
      <c r="E827" s="115"/>
      <c r="F827" s="115"/>
      <c r="G827" s="115"/>
      <c r="H827" s="115"/>
      <c r="I827" s="523"/>
      <c r="J827" s="523"/>
      <c r="K827" s="115"/>
      <c r="L827" s="524"/>
      <c r="M827" s="524"/>
      <c r="N827" s="524"/>
      <c r="O827" s="524"/>
      <c r="P827" s="524"/>
      <c r="Q827" s="524"/>
      <c r="R827" s="524"/>
      <c r="S827" s="525"/>
      <c r="T827" s="526"/>
      <c r="U827" s="115"/>
      <c r="V827" s="526"/>
      <c r="W827" s="115"/>
      <c r="X827" s="115"/>
      <c r="Y827" s="115"/>
      <c r="Z827" s="527"/>
      <c r="AA827" s="527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88"/>
      <c r="CU827" s="88"/>
      <c r="CV827" s="88"/>
      <c r="CW827" s="15"/>
      <c r="CX827" s="15"/>
      <c r="CY827" s="88"/>
      <c r="CZ827" s="88"/>
      <c r="DA827" s="88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  <c r="DO827" s="15"/>
      <c r="DP827" s="15"/>
      <c r="DQ827" s="15"/>
      <c r="DR827" s="15"/>
      <c r="DS827" s="15"/>
      <c r="DT827" s="15"/>
      <c r="DU827" s="15"/>
      <c r="DV827" s="15"/>
      <c r="DW827" s="15"/>
      <c r="DX827" s="15"/>
      <c r="DY827" s="15"/>
      <c r="DZ827" s="15"/>
      <c r="EA827" s="15"/>
      <c r="EB827" s="15"/>
      <c r="EC827" s="15"/>
      <c r="ED827" s="15"/>
      <c r="EE827" s="15"/>
      <c r="EF827" s="15"/>
      <c r="EG827" s="15"/>
      <c r="EH827" s="15"/>
      <c r="EI827" s="15"/>
      <c r="EJ827" s="15"/>
      <c r="EK827" s="15"/>
      <c r="EL827" s="15"/>
      <c r="EM827" s="15"/>
      <c r="EN827" s="15"/>
      <c r="EO827" s="15"/>
      <c r="EP827" s="88"/>
      <c r="EQ827" s="88"/>
      <c r="ER827" s="88"/>
      <c r="ES827" s="88"/>
      <c r="ET827" s="88"/>
      <c r="EU827" s="88"/>
      <c r="EV827" s="88"/>
      <c r="EW827" s="88"/>
      <c r="EX827" s="88"/>
      <c r="EY827" s="88"/>
      <c r="EZ827" s="88"/>
      <c r="FA827" s="88"/>
      <c r="FB827" s="15"/>
      <c r="FC827" s="15"/>
      <c r="FD827" s="15"/>
      <c r="FE827" s="15"/>
      <c r="FF827" s="15"/>
      <c r="FG827" s="15"/>
      <c r="FH827" s="15"/>
      <c r="FI827" s="15"/>
      <c r="FJ827" s="15"/>
    </row>
    <row r="828" spans="2:166" ht="15" customHeight="1" x14ac:dyDescent="0.25">
      <c r="B828" s="88"/>
      <c r="C828" s="88"/>
      <c r="D828" s="115"/>
      <c r="E828" s="115"/>
      <c r="F828" s="115"/>
      <c r="G828" s="115"/>
      <c r="H828" s="115"/>
      <c r="I828" s="523"/>
      <c r="J828" s="523"/>
      <c r="K828" s="115"/>
      <c r="L828" s="524"/>
      <c r="M828" s="524"/>
      <c r="N828" s="524"/>
      <c r="O828" s="524"/>
      <c r="P828" s="524"/>
      <c r="Q828" s="524"/>
      <c r="R828" s="524"/>
      <c r="S828" s="525"/>
      <c r="T828" s="526"/>
      <c r="U828" s="115"/>
      <c r="V828" s="526"/>
      <c r="W828" s="115"/>
      <c r="X828" s="115"/>
      <c r="Y828" s="115"/>
      <c r="Z828" s="527"/>
      <c r="AA828" s="527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88"/>
      <c r="CU828" s="88"/>
      <c r="CV828" s="88"/>
      <c r="CW828" s="15"/>
      <c r="CX828" s="15"/>
      <c r="CY828" s="88"/>
      <c r="CZ828" s="88"/>
      <c r="DA828" s="88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  <c r="DO828" s="15"/>
      <c r="DP828" s="15"/>
      <c r="DQ828" s="15"/>
      <c r="DR828" s="15"/>
      <c r="DS828" s="15"/>
      <c r="DT828" s="15"/>
      <c r="DU828" s="15"/>
      <c r="DV828" s="15"/>
      <c r="DW828" s="15"/>
      <c r="DX828" s="15"/>
      <c r="DY828" s="15"/>
      <c r="DZ828" s="15"/>
      <c r="EA828" s="15"/>
      <c r="EB828" s="15"/>
      <c r="EC828" s="15"/>
      <c r="ED828" s="15"/>
      <c r="EE828" s="15"/>
      <c r="EF828" s="15"/>
      <c r="EG828" s="15"/>
      <c r="EH828" s="15"/>
      <c r="EI828" s="15"/>
      <c r="EJ828" s="15"/>
      <c r="EK828" s="15"/>
      <c r="EL828" s="15"/>
      <c r="EM828" s="15"/>
      <c r="EN828" s="15"/>
      <c r="EO828" s="15"/>
      <c r="EP828" s="88"/>
      <c r="EQ828" s="88"/>
      <c r="ER828" s="88"/>
      <c r="ES828" s="88"/>
      <c r="ET828" s="88"/>
      <c r="EU828" s="88"/>
      <c r="EV828" s="88"/>
      <c r="EW828" s="88"/>
      <c r="EX828" s="88"/>
      <c r="EY828" s="88"/>
      <c r="EZ828" s="88"/>
      <c r="FA828" s="88"/>
      <c r="FB828" s="15"/>
      <c r="FC828" s="15"/>
      <c r="FD828" s="15"/>
      <c r="FE828" s="15"/>
      <c r="FF828" s="15"/>
      <c r="FG828" s="15"/>
      <c r="FH828" s="15"/>
      <c r="FI828" s="15"/>
      <c r="FJ828" s="15"/>
    </row>
    <row r="829" spans="2:166" ht="15" customHeight="1" x14ac:dyDescent="0.25">
      <c r="B829" s="88"/>
      <c r="C829" s="88"/>
      <c r="D829" s="115"/>
      <c r="E829" s="115"/>
      <c r="F829" s="115"/>
      <c r="G829" s="115"/>
      <c r="H829" s="115"/>
      <c r="I829" s="523"/>
      <c r="J829" s="523"/>
      <c r="K829" s="115"/>
      <c r="L829" s="524"/>
      <c r="M829" s="524"/>
      <c r="N829" s="524"/>
      <c r="O829" s="524"/>
      <c r="P829" s="524"/>
      <c r="Q829" s="524"/>
      <c r="R829" s="524"/>
      <c r="S829" s="525"/>
      <c r="T829" s="526"/>
      <c r="U829" s="115"/>
      <c r="V829" s="526"/>
      <c r="W829" s="115"/>
      <c r="X829" s="115"/>
      <c r="Y829" s="115"/>
      <c r="Z829" s="527"/>
      <c r="AA829" s="527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88"/>
      <c r="CU829" s="88"/>
      <c r="CV829" s="88"/>
      <c r="CW829" s="15"/>
      <c r="CX829" s="15"/>
      <c r="CY829" s="88"/>
      <c r="CZ829" s="88"/>
      <c r="DA829" s="88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  <c r="DO829" s="15"/>
      <c r="DP829" s="15"/>
      <c r="DQ829" s="15"/>
      <c r="DR829" s="15"/>
      <c r="DS829" s="15"/>
      <c r="DT829" s="15"/>
      <c r="DU829" s="15"/>
      <c r="DV829" s="15"/>
      <c r="DW829" s="15"/>
      <c r="DX829" s="15"/>
      <c r="DY829" s="15"/>
      <c r="DZ829" s="15"/>
      <c r="EA829" s="15"/>
      <c r="EB829" s="15"/>
      <c r="EC829" s="15"/>
      <c r="ED829" s="15"/>
      <c r="EE829" s="15"/>
      <c r="EF829" s="15"/>
      <c r="EG829" s="15"/>
      <c r="EH829" s="15"/>
      <c r="EI829" s="15"/>
      <c r="EJ829" s="15"/>
      <c r="EK829" s="15"/>
      <c r="EL829" s="15"/>
      <c r="EM829" s="15"/>
      <c r="EN829" s="15"/>
      <c r="EO829" s="15"/>
      <c r="EP829" s="88"/>
      <c r="EQ829" s="88"/>
      <c r="ER829" s="88"/>
      <c r="ES829" s="88"/>
      <c r="ET829" s="88"/>
      <c r="EU829" s="88"/>
      <c r="EV829" s="88"/>
      <c r="EW829" s="88"/>
      <c r="EX829" s="88"/>
      <c r="EY829" s="88"/>
      <c r="EZ829" s="88"/>
      <c r="FA829" s="88"/>
      <c r="FB829" s="15"/>
      <c r="FC829" s="15"/>
      <c r="FD829" s="15"/>
      <c r="FE829" s="15"/>
      <c r="FF829" s="15"/>
      <c r="FG829" s="15"/>
      <c r="FH829" s="15"/>
      <c r="FI829" s="15"/>
      <c r="FJ829" s="15"/>
    </row>
    <row r="830" spans="2:166" ht="15" customHeight="1" x14ac:dyDescent="0.25">
      <c r="B830" s="88"/>
      <c r="C830" s="88"/>
      <c r="D830" s="115"/>
      <c r="E830" s="115"/>
      <c r="F830" s="115"/>
      <c r="G830" s="115"/>
      <c r="H830" s="115"/>
      <c r="I830" s="523"/>
      <c r="J830" s="523"/>
      <c r="K830" s="115"/>
      <c r="L830" s="524"/>
      <c r="M830" s="524"/>
      <c r="N830" s="524"/>
      <c r="O830" s="524"/>
      <c r="P830" s="524"/>
      <c r="Q830" s="524"/>
      <c r="R830" s="524"/>
      <c r="S830" s="525"/>
      <c r="T830" s="526"/>
      <c r="U830" s="115"/>
      <c r="V830" s="526"/>
      <c r="W830" s="115"/>
      <c r="X830" s="115"/>
      <c r="Y830" s="115"/>
      <c r="Z830" s="527"/>
      <c r="AA830" s="527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88"/>
      <c r="CU830" s="88"/>
      <c r="CV830" s="88"/>
      <c r="CW830" s="15"/>
      <c r="CX830" s="15"/>
      <c r="CY830" s="88"/>
      <c r="CZ830" s="88"/>
      <c r="DA830" s="88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  <c r="DV830" s="15"/>
      <c r="DW830" s="15"/>
      <c r="DX830" s="15"/>
      <c r="DY830" s="15"/>
      <c r="DZ830" s="15"/>
      <c r="EA830" s="15"/>
      <c r="EB830" s="15"/>
      <c r="EC830" s="15"/>
      <c r="ED830" s="15"/>
      <c r="EE830" s="15"/>
      <c r="EF830" s="15"/>
      <c r="EG830" s="15"/>
      <c r="EH830" s="15"/>
      <c r="EI830" s="15"/>
      <c r="EJ830" s="15"/>
      <c r="EK830" s="15"/>
      <c r="EL830" s="15"/>
      <c r="EM830" s="15"/>
      <c r="EN830" s="15"/>
      <c r="EO830" s="15"/>
      <c r="EP830" s="88"/>
      <c r="EQ830" s="88"/>
      <c r="ER830" s="88"/>
      <c r="ES830" s="88"/>
      <c r="ET830" s="88"/>
      <c r="EU830" s="88"/>
      <c r="EV830" s="88"/>
      <c r="EW830" s="88"/>
      <c r="EX830" s="88"/>
      <c r="EY830" s="88"/>
      <c r="EZ830" s="88"/>
      <c r="FA830" s="88"/>
      <c r="FB830" s="15"/>
      <c r="FC830" s="15"/>
      <c r="FD830" s="15"/>
      <c r="FE830" s="15"/>
      <c r="FF830" s="15"/>
      <c r="FG830" s="15"/>
      <c r="FH830" s="15"/>
      <c r="FI830" s="15"/>
      <c r="FJ830" s="15"/>
    </row>
    <row r="831" spans="2:166" ht="15" customHeight="1" x14ac:dyDescent="0.25">
      <c r="B831" s="88"/>
      <c r="C831" s="88"/>
      <c r="D831" s="115"/>
      <c r="E831" s="115"/>
      <c r="F831" s="115"/>
      <c r="G831" s="115"/>
      <c r="H831" s="115"/>
      <c r="I831" s="523"/>
      <c r="J831" s="523"/>
      <c r="K831" s="115"/>
      <c r="L831" s="524"/>
      <c r="M831" s="524"/>
      <c r="N831" s="524"/>
      <c r="O831" s="524"/>
      <c r="P831" s="524"/>
      <c r="Q831" s="524"/>
      <c r="R831" s="524"/>
      <c r="S831" s="525"/>
      <c r="T831" s="526"/>
      <c r="U831" s="115"/>
      <c r="V831" s="526"/>
      <c r="W831" s="115"/>
      <c r="X831" s="115"/>
      <c r="Y831" s="115"/>
      <c r="Z831" s="527"/>
      <c r="AA831" s="527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88"/>
      <c r="CU831" s="88"/>
      <c r="CV831" s="88"/>
      <c r="CW831" s="15"/>
      <c r="CX831" s="15"/>
      <c r="CY831" s="88"/>
      <c r="CZ831" s="88"/>
      <c r="DA831" s="88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  <c r="DO831" s="15"/>
      <c r="DP831" s="15"/>
      <c r="DQ831" s="15"/>
      <c r="DR831" s="15"/>
      <c r="DS831" s="15"/>
      <c r="DT831" s="15"/>
      <c r="DU831" s="15"/>
      <c r="DV831" s="15"/>
      <c r="DW831" s="15"/>
      <c r="DX831" s="15"/>
      <c r="DY831" s="15"/>
      <c r="DZ831" s="15"/>
      <c r="EA831" s="15"/>
      <c r="EB831" s="15"/>
      <c r="EC831" s="15"/>
      <c r="ED831" s="15"/>
      <c r="EE831" s="15"/>
      <c r="EF831" s="15"/>
      <c r="EG831" s="15"/>
      <c r="EH831" s="15"/>
      <c r="EI831" s="15"/>
      <c r="EJ831" s="15"/>
      <c r="EK831" s="15"/>
      <c r="EL831" s="15"/>
      <c r="EM831" s="15"/>
      <c r="EN831" s="15"/>
      <c r="EO831" s="15"/>
      <c r="EP831" s="88"/>
      <c r="EQ831" s="88"/>
      <c r="ER831" s="88"/>
      <c r="ES831" s="88"/>
      <c r="ET831" s="88"/>
      <c r="EU831" s="88"/>
      <c r="EV831" s="88"/>
      <c r="EW831" s="88"/>
      <c r="EX831" s="88"/>
      <c r="EY831" s="88"/>
      <c r="EZ831" s="88"/>
      <c r="FA831" s="88"/>
      <c r="FB831" s="15"/>
      <c r="FC831" s="15"/>
      <c r="FD831" s="15"/>
      <c r="FE831" s="15"/>
      <c r="FF831" s="15"/>
      <c r="FG831" s="15"/>
      <c r="FH831" s="15"/>
      <c r="FI831" s="15"/>
      <c r="FJ831" s="15"/>
    </row>
    <row r="832" spans="2:166" ht="15" customHeight="1" x14ac:dyDescent="0.25">
      <c r="B832" s="88"/>
      <c r="C832" s="88"/>
      <c r="D832" s="115"/>
      <c r="E832" s="115"/>
      <c r="F832" s="115"/>
      <c r="G832" s="115"/>
      <c r="H832" s="115"/>
      <c r="I832" s="523"/>
      <c r="J832" s="523"/>
      <c r="K832" s="115"/>
      <c r="L832" s="524"/>
      <c r="M832" s="524"/>
      <c r="N832" s="524"/>
      <c r="O832" s="524"/>
      <c r="P832" s="524"/>
      <c r="Q832" s="524"/>
      <c r="R832" s="524"/>
      <c r="S832" s="525"/>
      <c r="T832" s="526"/>
      <c r="U832" s="115"/>
      <c r="V832" s="526"/>
      <c r="W832" s="115"/>
      <c r="X832" s="115"/>
      <c r="Y832" s="115"/>
      <c r="Z832" s="527"/>
      <c r="AA832" s="527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88"/>
      <c r="CU832" s="88"/>
      <c r="CV832" s="88"/>
      <c r="CW832" s="15"/>
      <c r="CX832" s="15"/>
      <c r="CY832" s="88"/>
      <c r="CZ832" s="88"/>
      <c r="DA832" s="88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  <c r="DO832" s="15"/>
      <c r="DP832" s="15"/>
      <c r="DQ832" s="15"/>
      <c r="DR832" s="15"/>
      <c r="DS832" s="15"/>
      <c r="DT832" s="15"/>
      <c r="DU832" s="15"/>
      <c r="DV832" s="15"/>
      <c r="DW832" s="15"/>
      <c r="DX832" s="15"/>
      <c r="DY832" s="15"/>
      <c r="DZ832" s="15"/>
      <c r="EA832" s="15"/>
      <c r="EB832" s="15"/>
      <c r="EC832" s="15"/>
      <c r="ED832" s="15"/>
      <c r="EE832" s="15"/>
      <c r="EF832" s="15"/>
      <c r="EG832" s="15"/>
      <c r="EH832" s="15"/>
      <c r="EI832" s="15"/>
      <c r="EJ832" s="15"/>
      <c r="EK832" s="15"/>
      <c r="EL832" s="15"/>
      <c r="EM832" s="15"/>
      <c r="EN832" s="15"/>
      <c r="EO832" s="15"/>
      <c r="EP832" s="88"/>
      <c r="EQ832" s="88"/>
      <c r="ER832" s="88"/>
      <c r="ES832" s="88"/>
      <c r="ET832" s="88"/>
      <c r="EU832" s="88"/>
      <c r="EV832" s="88"/>
      <c r="EW832" s="88"/>
      <c r="EX832" s="88"/>
      <c r="EY832" s="88"/>
      <c r="EZ832" s="88"/>
      <c r="FA832" s="88"/>
      <c r="FB832" s="15"/>
      <c r="FC832" s="15"/>
      <c r="FD832" s="15"/>
      <c r="FE832" s="15"/>
      <c r="FF832" s="15"/>
      <c r="FG832" s="15"/>
      <c r="FH832" s="15"/>
      <c r="FI832" s="15"/>
      <c r="FJ832" s="15"/>
    </row>
    <row r="833" spans="2:166" ht="15" customHeight="1" x14ac:dyDescent="0.25">
      <c r="B833" s="88"/>
      <c r="C833" s="88"/>
      <c r="D833" s="115"/>
      <c r="E833" s="115"/>
      <c r="F833" s="115"/>
      <c r="G833" s="115"/>
      <c r="H833" s="115"/>
      <c r="I833" s="523"/>
      <c r="J833" s="523"/>
      <c r="K833" s="115"/>
      <c r="L833" s="524"/>
      <c r="M833" s="524"/>
      <c r="N833" s="524"/>
      <c r="O833" s="524"/>
      <c r="P833" s="524"/>
      <c r="Q833" s="524"/>
      <c r="R833" s="524"/>
      <c r="S833" s="525"/>
      <c r="T833" s="526"/>
      <c r="U833" s="115"/>
      <c r="V833" s="526"/>
      <c r="W833" s="115"/>
      <c r="X833" s="115"/>
      <c r="Y833" s="115"/>
      <c r="Z833" s="527"/>
      <c r="AA833" s="527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88"/>
      <c r="CU833" s="88"/>
      <c r="CV833" s="88"/>
      <c r="CW833" s="15"/>
      <c r="CX833" s="15"/>
      <c r="CY833" s="88"/>
      <c r="CZ833" s="88"/>
      <c r="DA833" s="88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  <c r="DO833" s="15"/>
      <c r="DP833" s="15"/>
      <c r="DQ833" s="15"/>
      <c r="DR833" s="15"/>
      <c r="DS833" s="15"/>
      <c r="DT833" s="15"/>
      <c r="DU833" s="15"/>
      <c r="DV833" s="15"/>
      <c r="DW833" s="15"/>
      <c r="DX833" s="15"/>
      <c r="DY833" s="15"/>
      <c r="DZ833" s="15"/>
      <c r="EA833" s="15"/>
      <c r="EB833" s="15"/>
      <c r="EC833" s="15"/>
      <c r="ED833" s="15"/>
      <c r="EE833" s="15"/>
      <c r="EF833" s="15"/>
      <c r="EG833" s="15"/>
      <c r="EH833" s="15"/>
      <c r="EI833" s="15"/>
      <c r="EJ833" s="15"/>
      <c r="EK833" s="15"/>
      <c r="EL833" s="15"/>
      <c r="EM833" s="15"/>
      <c r="EN833" s="15"/>
      <c r="EO833" s="15"/>
      <c r="EP833" s="88"/>
      <c r="EQ833" s="88"/>
      <c r="ER833" s="88"/>
      <c r="ES833" s="88"/>
      <c r="ET833" s="88"/>
      <c r="EU833" s="88"/>
      <c r="EV833" s="88"/>
      <c r="EW833" s="88"/>
      <c r="EX833" s="88"/>
      <c r="EY833" s="88"/>
      <c r="EZ833" s="88"/>
      <c r="FA833" s="88"/>
      <c r="FB833" s="15"/>
      <c r="FC833" s="15"/>
      <c r="FD833" s="15"/>
      <c r="FE833" s="15"/>
      <c r="FF833" s="15"/>
      <c r="FG833" s="15"/>
      <c r="FH833" s="15"/>
      <c r="FI833" s="15"/>
      <c r="FJ833" s="15"/>
    </row>
    <row r="834" spans="2:166" ht="15" customHeight="1" x14ac:dyDescent="0.25">
      <c r="B834" s="88"/>
      <c r="C834" s="88"/>
      <c r="D834" s="115"/>
      <c r="E834" s="115"/>
      <c r="F834" s="115"/>
      <c r="G834" s="115"/>
      <c r="H834" s="115"/>
      <c r="I834" s="523"/>
      <c r="J834" s="523"/>
      <c r="K834" s="115"/>
      <c r="L834" s="524"/>
      <c r="M834" s="524"/>
      <c r="N834" s="524"/>
      <c r="O834" s="524"/>
      <c r="P834" s="524"/>
      <c r="Q834" s="524"/>
      <c r="R834" s="524"/>
      <c r="S834" s="525"/>
      <c r="T834" s="526"/>
      <c r="U834" s="115"/>
      <c r="V834" s="526"/>
      <c r="W834" s="115"/>
      <c r="X834" s="115"/>
      <c r="Y834" s="115"/>
      <c r="Z834" s="527"/>
      <c r="AA834" s="527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88"/>
      <c r="CU834" s="88"/>
      <c r="CV834" s="88"/>
      <c r="CW834" s="15"/>
      <c r="CX834" s="15"/>
      <c r="CY834" s="88"/>
      <c r="CZ834" s="88"/>
      <c r="DA834" s="88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  <c r="DO834" s="15"/>
      <c r="DP834" s="15"/>
      <c r="DQ834" s="15"/>
      <c r="DR834" s="15"/>
      <c r="DS834" s="15"/>
      <c r="DT834" s="15"/>
      <c r="DU834" s="15"/>
      <c r="DV834" s="15"/>
      <c r="DW834" s="15"/>
      <c r="DX834" s="15"/>
      <c r="DY834" s="15"/>
      <c r="DZ834" s="15"/>
      <c r="EA834" s="15"/>
      <c r="EB834" s="15"/>
      <c r="EC834" s="15"/>
      <c r="ED834" s="15"/>
      <c r="EE834" s="15"/>
      <c r="EF834" s="15"/>
      <c r="EG834" s="15"/>
      <c r="EH834" s="15"/>
      <c r="EI834" s="15"/>
      <c r="EJ834" s="15"/>
      <c r="EK834" s="15"/>
      <c r="EL834" s="15"/>
      <c r="EM834" s="15"/>
      <c r="EN834" s="15"/>
      <c r="EO834" s="15"/>
      <c r="EP834" s="88"/>
      <c r="EQ834" s="88"/>
      <c r="ER834" s="88"/>
      <c r="ES834" s="88"/>
      <c r="ET834" s="88"/>
      <c r="EU834" s="88"/>
      <c r="EV834" s="88"/>
      <c r="EW834" s="88"/>
      <c r="EX834" s="88"/>
      <c r="EY834" s="88"/>
      <c r="EZ834" s="88"/>
      <c r="FA834" s="88"/>
      <c r="FB834" s="15"/>
      <c r="FC834" s="15"/>
      <c r="FD834" s="15"/>
      <c r="FE834" s="15"/>
      <c r="FF834" s="15"/>
      <c r="FG834" s="15"/>
      <c r="FH834" s="15"/>
      <c r="FI834" s="15"/>
      <c r="FJ834" s="15"/>
    </row>
    <row r="835" spans="2:166" ht="15" customHeight="1" x14ac:dyDescent="0.25">
      <c r="B835" s="88"/>
      <c r="C835" s="88"/>
      <c r="D835" s="115"/>
      <c r="E835" s="115"/>
      <c r="F835" s="115"/>
      <c r="G835" s="115"/>
      <c r="H835" s="115"/>
      <c r="I835" s="523"/>
      <c r="J835" s="523"/>
      <c r="K835" s="115"/>
      <c r="L835" s="524"/>
      <c r="M835" s="524"/>
      <c r="N835" s="524"/>
      <c r="O835" s="524"/>
      <c r="P835" s="524"/>
      <c r="Q835" s="524"/>
      <c r="R835" s="524"/>
      <c r="S835" s="525"/>
      <c r="T835" s="526"/>
      <c r="U835" s="115"/>
      <c r="V835" s="526"/>
      <c r="W835" s="115"/>
      <c r="X835" s="115"/>
      <c r="Y835" s="115"/>
      <c r="Z835" s="527"/>
      <c r="AA835" s="527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88"/>
      <c r="CU835" s="88"/>
      <c r="CV835" s="88"/>
      <c r="CW835" s="15"/>
      <c r="CX835" s="15"/>
      <c r="CY835" s="88"/>
      <c r="CZ835" s="88"/>
      <c r="DA835" s="88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  <c r="DV835" s="15"/>
      <c r="DW835" s="15"/>
      <c r="DX835" s="15"/>
      <c r="DY835" s="15"/>
      <c r="DZ835" s="15"/>
      <c r="EA835" s="15"/>
      <c r="EB835" s="15"/>
      <c r="EC835" s="15"/>
      <c r="ED835" s="15"/>
      <c r="EE835" s="15"/>
      <c r="EF835" s="15"/>
      <c r="EG835" s="15"/>
      <c r="EH835" s="15"/>
      <c r="EI835" s="15"/>
      <c r="EJ835" s="15"/>
      <c r="EK835" s="15"/>
      <c r="EL835" s="15"/>
      <c r="EM835" s="15"/>
      <c r="EN835" s="15"/>
      <c r="EO835" s="15"/>
      <c r="EP835" s="88"/>
      <c r="EQ835" s="88"/>
      <c r="ER835" s="88"/>
      <c r="ES835" s="88"/>
      <c r="ET835" s="88"/>
      <c r="EU835" s="88"/>
      <c r="EV835" s="88"/>
      <c r="EW835" s="88"/>
      <c r="EX835" s="88"/>
      <c r="EY835" s="88"/>
      <c r="EZ835" s="88"/>
      <c r="FA835" s="88"/>
      <c r="FB835" s="15"/>
      <c r="FC835" s="15"/>
      <c r="FD835" s="15"/>
      <c r="FE835" s="15"/>
      <c r="FF835" s="15"/>
      <c r="FG835" s="15"/>
      <c r="FH835" s="15"/>
      <c r="FI835" s="15"/>
      <c r="FJ835" s="15"/>
    </row>
    <row r="836" spans="2:166" ht="15" customHeight="1" x14ac:dyDescent="0.25">
      <c r="B836" s="88"/>
      <c r="C836" s="88"/>
      <c r="D836" s="115"/>
      <c r="E836" s="115"/>
      <c r="F836" s="115"/>
      <c r="G836" s="115"/>
      <c r="H836" s="115"/>
      <c r="I836" s="523"/>
      <c r="J836" s="523"/>
      <c r="K836" s="115"/>
      <c r="L836" s="524"/>
      <c r="M836" s="524"/>
      <c r="N836" s="524"/>
      <c r="O836" s="524"/>
      <c r="P836" s="524"/>
      <c r="Q836" s="524"/>
      <c r="R836" s="524"/>
      <c r="S836" s="525"/>
      <c r="T836" s="526"/>
      <c r="U836" s="115"/>
      <c r="V836" s="526"/>
      <c r="W836" s="115"/>
      <c r="X836" s="115"/>
      <c r="Y836" s="115"/>
      <c r="Z836" s="527"/>
      <c r="AA836" s="527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88"/>
      <c r="CU836" s="88"/>
      <c r="CV836" s="88"/>
      <c r="CW836" s="15"/>
      <c r="CX836" s="15"/>
      <c r="CY836" s="88"/>
      <c r="CZ836" s="88"/>
      <c r="DA836" s="88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  <c r="DO836" s="15"/>
      <c r="DP836" s="15"/>
      <c r="DQ836" s="15"/>
      <c r="DR836" s="15"/>
      <c r="DS836" s="15"/>
      <c r="DT836" s="15"/>
      <c r="DU836" s="15"/>
      <c r="DV836" s="15"/>
      <c r="DW836" s="15"/>
      <c r="DX836" s="15"/>
      <c r="DY836" s="15"/>
      <c r="DZ836" s="15"/>
      <c r="EA836" s="15"/>
      <c r="EB836" s="15"/>
      <c r="EC836" s="15"/>
      <c r="ED836" s="15"/>
      <c r="EE836" s="15"/>
      <c r="EF836" s="15"/>
      <c r="EG836" s="15"/>
      <c r="EH836" s="15"/>
      <c r="EI836" s="15"/>
      <c r="EJ836" s="15"/>
      <c r="EK836" s="15"/>
      <c r="EL836" s="15"/>
      <c r="EM836" s="15"/>
      <c r="EN836" s="15"/>
      <c r="EO836" s="15"/>
      <c r="EP836" s="88"/>
      <c r="EQ836" s="88"/>
      <c r="ER836" s="88"/>
      <c r="ES836" s="88"/>
      <c r="ET836" s="88"/>
      <c r="EU836" s="88"/>
      <c r="EV836" s="88"/>
      <c r="EW836" s="88"/>
      <c r="EX836" s="88"/>
      <c r="EY836" s="88"/>
      <c r="EZ836" s="88"/>
      <c r="FA836" s="88"/>
      <c r="FB836" s="15"/>
      <c r="FC836" s="15"/>
      <c r="FD836" s="15"/>
      <c r="FE836" s="15"/>
      <c r="FF836" s="15"/>
      <c r="FG836" s="15"/>
      <c r="FH836" s="15"/>
      <c r="FI836" s="15"/>
      <c r="FJ836" s="15"/>
    </row>
    <row r="837" spans="2:166" ht="15" customHeight="1" x14ac:dyDescent="0.25">
      <c r="B837" s="88"/>
      <c r="C837" s="88"/>
      <c r="D837" s="115"/>
      <c r="E837" s="115"/>
      <c r="F837" s="115"/>
      <c r="G837" s="115"/>
      <c r="H837" s="115"/>
      <c r="I837" s="523"/>
      <c r="J837" s="523"/>
      <c r="K837" s="115"/>
      <c r="L837" s="524"/>
      <c r="M837" s="524"/>
      <c r="N837" s="524"/>
      <c r="O837" s="524"/>
      <c r="P837" s="524"/>
      <c r="Q837" s="524"/>
      <c r="R837" s="524"/>
      <c r="S837" s="525"/>
      <c r="T837" s="526"/>
      <c r="U837" s="115"/>
      <c r="V837" s="526"/>
      <c r="W837" s="115"/>
      <c r="X837" s="115"/>
      <c r="Y837" s="115"/>
      <c r="Z837" s="527"/>
      <c r="AA837" s="527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88"/>
      <c r="CU837" s="88"/>
      <c r="CV837" s="88"/>
      <c r="CW837" s="15"/>
      <c r="CX837" s="15"/>
      <c r="CY837" s="88"/>
      <c r="CZ837" s="88"/>
      <c r="DA837" s="88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  <c r="DO837" s="15"/>
      <c r="DP837" s="15"/>
      <c r="DQ837" s="15"/>
      <c r="DR837" s="15"/>
      <c r="DS837" s="15"/>
      <c r="DT837" s="15"/>
      <c r="DU837" s="15"/>
      <c r="DV837" s="15"/>
      <c r="DW837" s="15"/>
      <c r="DX837" s="15"/>
      <c r="DY837" s="15"/>
      <c r="DZ837" s="15"/>
      <c r="EA837" s="15"/>
      <c r="EB837" s="15"/>
      <c r="EC837" s="15"/>
      <c r="ED837" s="15"/>
      <c r="EE837" s="15"/>
      <c r="EF837" s="15"/>
      <c r="EG837" s="15"/>
      <c r="EH837" s="15"/>
      <c r="EI837" s="15"/>
      <c r="EJ837" s="15"/>
      <c r="EK837" s="15"/>
      <c r="EL837" s="15"/>
      <c r="EM837" s="15"/>
      <c r="EN837" s="15"/>
      <c r="EO837" s="15"/>
      <c r="EP837" s="88"/>
      <c r="EQ837" s="88"/>
      <c r="ER837" s="88"/>
      <c r="ES837" s="88"/>
      <c r="ET837" s="88"/>
      <c r="EU837" s="88"/>
      <c r="EV837" s="88"/>
      <c r="EW837" s="88"/>
      <c r="EX837" s="88"/>
      <c r="EY837" s="88"/>
      <c r="EZ837" s="88"/>
      <c r="FA837" s="88"/>
      <c r="FB837" s="15"/>
      <c r="FC837" s="15"/>
      <c r="FD837" s="15"/>
      <c r="FE837" s="15"/>
      <c r="FF837" s="15"/>
      <c r="FG837" s="15"/>
      <c r="FH837" s="15"/>
      <c r="FI837" s="15"/>
      <c r="FJ837" s="15"/>
    </row>
    <row r="838" spans="2:166" ht="15" customHeight="1" x14ac:dyDescent="0.25">
      <c r="B838" s="88"/>
      <c r="C838" s="88"/>
      <c r="D838" s="115"/>
      <c r="E838" s="115"/>
      <c r="F838" s="115"/>
      <c r="G838" s="115"/>
      <c r="H838" s="115"/>
      <c r="I838" s="523"/>
      <c r="J838" s="523"/>
      <c r="K838" s="115"/>
      <c r="L838" s="524"/>
      <c r="M838" s="524"/>
      <c r="N838" s="524"/>
      <c r="O838" s="524"/>
      <c r="P838" s="524"/>
      <c r="Q838" s="524"/>
      <c r="R838" s="524"/>
      <c r="S838" s="525"/>
      <c r="T838" s="526"/>
      <c r="U838" s="115"/>
      <c r="V838" s="526"/>
      <c r="W838" s="115"/>
      <c r="X838" s="115"/>
      <c r="Y838" s="115"/>
      <c r="Z838" s="527"/>
      <c r="AA838" s="527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88"/>
      <c r="CU838" s="88"/>
      <c r="CV838" s="88"/>
      <c r="CW838" s="15"/>
      <c r="CX838" s="15"/>
      <c r="CY838" s="88"/>
      <c r="CZ838" s="88"/>
      <c r="DA838" s="88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  <c r="DO838" s="15"/>
      <c r="DP838" s="15"/>
      <c r="DQ838" s="15"/>
      <c r="DR838" s="15"/>
      <c r="DS838" s="15"/>
      <c r="DT838" s="15"/>
      <c r="DU838" s="15"/>
      <c r="DV838" s="15"/>
      <c r="DW838" s="15"/>
      <c r="DX838" s="15"/>
      <c r="DY838" s="15"/>
      <c r="DZ838" s="15"/>
      <c r="EA838" s="15"/>
      <c r="EB838" s="15"/>
      <c r="EC838" s="15"/>
      <c r="ED838" s="15"/>
      <c r="EE838" s="15"/>
      <c r="EF838" s="15"/>
      <c r="EG838" s="15"/>
      <c r="EH838" s="15"/>
      <c r="EI838" s="15"/>
      <c r="EJ838" s="15"/>
      <c r="EK838" s="15"/>
      <c r="EL838" s="15"/>
      <c r="EM838" s="15"/>
      <c r="EN838" s="15"/>
      <c r="EO838" s="15"/>
      <c r="EP838" s="88"/>
      <c r="EQ838" s="88"/>
      <c r="ER838" s="88"/>
      <c r="ES838" s="88"/>
      <c r="ET838" s="88"/>
      <c r="EU838" s="88"/>
      <c r="EV838" s="88"/>
      <c r="EW838" s="88"/>
      <c r="EX838" s="88"/>
      <c r="EY838" s="88"/>
      <c r="EZ838" s="88"/>
      <c r="FA838" s="88"/>
      <c r="FB838" s="15"/>
      <c r="FC838" s="15"/>
      <c r="FD838" s="15"/>
      <c r="FE838" s="15"/>
      <c r="FF838" s="15"/>
      <c r="FG838" s="15"/>
      <c r="FH838" s="15"/>
      <c r="FI838" s="15"/>
      <c r="FJ838" s="15"/>
    </row>
    <row r="839" spans="2:166" ht="15" customHeight="1" x14ac:dyDescent="0.25">
      <c r="B839" s="88"/>
      <c r="C839" s="88"/>
      <c r="D839" s="115"/>
      <c r="E839" s="115"/>
      <c r="F839" s="115"/>
      <c r="G839" s="115"/>
      <c r="H839" s="115"/>
      <c r="I839" s="523"/>
      <c r="J839" s="523"/>
      <c r="K839" s="115"/>
      <c r="L839" s="524"/>
      <c r="M839" s="524"/>
      <c r="N839" s="524"/>
      <c r="O839" s="524"/>
      <c r="P839" s="524"/>
      <c r="Q839" s="524"/>
      <c r="R839" s="524"/>
      <c r="S839" s="525"/>
      <c r="T839" s="526"/>
      <c r="U839" s="115"/>
      <c r="V839" s="526"/>
      <c r="W839" s="115"/>
      <c r="X839" s="115"/>
      <c r="Y839" s="115"/>
      <c r="Z839" s="527"/>
      <c r="AA839" s="527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88"/>
      <c r="CU839" s="88"/>
      <c r="CV839" s="88"/>
      <c r="CW839" s="15"/>
      <c r="CX839" s="15"/>
      <c r="CY839" s="88"/>
      <c r="CZ839" s="88"/>
      <c r="DA839" s="88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  <c r="DO839" s="15"/>
      <c r="DP839" s="15"/>
      <c r="DQ839" s="15"/>
      <c r="DR839" s="15"/>
      <c r="DS839" s="15"/>
      <c r="DT839" s="15"/>
      <c r="DU839" s="15"/>
      <c r="DV839" s="15"/>
      <c r="DW839" s="15"/>
      <c r="DX839" s="15"/>
      <c r="DY839" s="15"/>
      <c r="DZ839" s="15"/>
      <c r="EA839" s="15"/>
      <c r="EB839" s="15"/>
      <c r="EC839" s="15"/>
      <c r="ED839" s="15"/>
      <c r="EE839" s="15"/>
      <c r="EF839" s="15"/>
      <c r="EG839" s="15"/>
      <c r="EH839" s="15"/>
      <c r="EI839" s="15"/>
      <c r="EJ839" s="15"/>
      <c r="EK839" s="15"/>
      <c r="EL839" s="15"/>
      <c r="EM839" s="15"/>
      <c r="EN839" s="15"/>
      <c r="EO839" s="15"/>
      <c r="EP839" s="88"/>
      <c r="EQ839" s="88"/>
      <c r="ER839" s="88"/>
      <c r="ES839" s="88"/>
      <c r="ET839" s="88"/>
      <c r="EU839" s="88"/>
      <c r="EV839" s="88"/>
      <c r="EW839" s="88"/>
      <c r="EX839" s="88"/>
      <c r="EY839" s="88"/>
      <c r="EZ839" s="88"/>
      <c r="FA839" s="88"/>
      <c r="FB839" s="15"/>
      <c r="FC839" s="15"/>
      <c r="FD839" s="15"/>
      <c r="FE839" s="15"/>
      <c r="FF839" s="15"/>
      <c r="FG839" s="15"/>
      <c r="FH839" s="15"/>
      <c r="FI839" s="15"/>
      <c r="FJ839" s="15"/>
    </row>
    <row r="840" spans="2:166" ht="15" customHeight="1" x14ac:dyDescent="0.25">
      <c r="B840" s="88"/>
      <c r="C840" s="88"/>
      <c r="D840" s="115"/>
      <c r="E840" s="115"/>
      <c r="F840" s="115"/>
      <c r="G840" s="115"/>
      <c r="H840" s="115"/>
      <c r="I840" s="523"/>
      <c r="J840" s="523"/>
      <c r="K840" s="115"/>
      <c r="L840" s="524"/>
      <c r="M840" s="524"/>
      <c r="N840" s="524"/>
      <c r="O840" s="524"/>
      <c r="P840" s="524"/>
      <c r="Q840" s="524"/>
      <c r="R840" s="524"/>
      <c r="S840" s="525"/>
      <c r="T840" s="526"/>
      <c r="U840" s="115"/>
      <c r="V840" s="526"/>
      <c r="W840" s="115"/>
      <c r="X840" s="115"/>
      <c r="Y840" s="115"/>
      <c r="Z840" s="527"/>
      <c r="AA840" s="527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88"/>
      <c r="CU840" s="88"/>
      <c r="CV840" s="88"/>
      <c r="CW840" s="15"/>
      <c r="CX840" s="15"/>
      <c r="CY840" s="88"/>
      <c r="CZ840" s="88"/>
      <c r="DA840" s="88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88"/>
      <c r="EQ840" s="88"/>
      <c r="ER840" s="88"/>
      <c r="ES840" s="88"/>
      <c r="ET840" s="88"/>
      <c r="EU840" s="88"/>
      <c r="EV840" s="88"/>
      <c r="EW840" s="88"/>
      <c r="EX840" s="88"/>
      <c r="EY840" s="88"/>
      <c r="EZ840" s="88"/>
      <c r="FA840" s="88"/>
      <c r="FB840" s="15"/>
      <c r="FC840" s="15"/>
      <c r="FD840" s="15"/>
      <c r="FE840" s="15"/>
      <c r="FF840" s="15"/>
      <c r="FG840" s="15"/>
      <c r="FH840" s="15"/>
      <c r="FI840" s="15"/>
      <c r="FJ840" s="15"/>
    </row>
    <row r="841" spans="2:166" ht="15" customHeight="1" x14ac:dyDescent="0.25">
      <c r="B841" s="88"/>
      <c r="C841" s="88"/>
      <c r="D841" s="115"/>
      <c r="E841" s="115"/>
      <c r="F841" s="115"/>
      <c r="G841" s="115"/>
      <c r="H841" s="115"/>
      <c r="I841" s="523"/>
      <c r="J841" s="523"/>
      <c r="K841" s="115"/>
      <c r="L841" s="524"/>
      <c r="M841" s="524"/>
      <c r="N841" s="524"/>
      <c r="O841" s="524"/>
      <c r="P841" s="524"/>
      <c r="Q841" s="524"/>
      <c r="R841" s="524"/>
      <c r="S841" s="525"/>
      <c r="T841" s="526"/>
      <c r="U841" s="115"/>
      <c r="V841" s="526"/>
      <c r="W841" s="115"/>
      <c r="X841" s="115"/>
      <c r="Y841" s="115"/>
      <c r="Z841" s="527"/>
      <c r="AA841" s="527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88"/>
      <c r="CU841" s="88"/>
      <c r="CV841" s="88"/>
      <c r="CW841" s="15"/>
      <c r="CX841" s="15"/>
      <c r="CY841" s="88"/>
      <c r="CZ841" s="88"/>
      <c r="DA841" s="88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  <c r="DO841" s="15"/>
      <c r="DP841" s="15"/>
      <c r="DQ841" s="15"/>
      <c r="DR841" s="15"/>
      <c r="DS841" s="15"/>
      <c r="DT841" s="15"/>
      <c r="DU841" s="15"/>
      <c r="DV841" s="15"/>
      <c r="DW841" s="15"/>
      <c r="DX841" s="15"/>
      <c r="DY841" s="15"/>
      <c r="DZ841" s="15"/>
      <c r="EA841" s="15"/>
      <c r="EB841" s="15"/>
      <c r="EC841" s="15"/>
      <c r="ED841" s="15"/>
      <c r="EE841" s="15"/>
      <c r="EF841" s="15"/>
      <c r="EG841" s="15"/>
      <c r="EH841" s="15"/>
      <c r="EI841" s="15"/>
      <c r="EJ841" s="15"/>
      <c r="EK841" s="15"/>
      <c r="EL841" s="15"/>
      <c r="EM841" s="15"/>
      <c r="EN841" s="15"/>
      <c r="EO841" s="15"/>
      <c r="EP841" s="88"/>
      <c r="EQ841" s="88"/>
      <c r="ER841" s="88"/>
      <c r="ES841" s="88"/>
      <c r="ET841" s="88"/>
      <c r="EU841" s="88"/>
      <c r="EV841" s="88"/>
      <c r="EW841" s="88"/>
      <c r="EX841" s="88"/>
      <c r="EY841" s="88"/>
      <c r="EZ841" s="88"/>
      <c r="FA841" s="88"/>
      <c r="FB841" s="15"/>
      <c r="FC841" s="15"/>
      <c r="FD841" s="15"/>
      <c r="FE841" s="15"/>
      <c r="FF841" s="15"/>
      <c r="FG841" s="15"/>
      <c r="FH841" s="15"/>
      <c r="FI841" s="15"/>
      <c r="FJ841" s="15"/>
    </row>
    <row r="842" spans="2:166" ht="15" customHeight="1" x14ac:dyDescent="0.25">
      <c r="B842" s="88"/>
      <c r="C842" s="88"/>
      <c r="D842" s="115"/>
      <c r="E842" s="115"/>
      <c r="F842" s="115"/>
      <c r="G842" s="115"/>
      <c r="H842" s="115"/>
      <c r="I842" s="523"/>
      <c r="J842" s="523"/>
      <c r="K842" s="115"/>
      <c r="L842" s="524"/>
      <c r="M842" s="524"/>
      <c r="N842" s="524"/>
      <c r="O842" s="524"/>
      <c r="P842" s="524"/>
      <c r="Q842" s="524"/>
      <c r="R842" s="524"/>
      <c r="S842" s="525"/>
      <c r="T842" s="526"/>
      <c r="U842" s="115"/>
      <c r="V842" s="526"/>
      <c r="W842" s="115"/>
      <c r="X842" s="115"/>
      <c r="Y842" s="115"/>
      <c r="Z842" s="527"/>
      <c r="AA842" s="527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88"/>
      <c r="CU842" s="88"/>
      <c r="CV842" s="88"/>
      <c r="CW842" s="15"/>
      <c r="CX842" s="15"/>
      <c r="CY842" s="88"/>
      <c r="CZ842" s="88"/>
      <c r="DA842" s="88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  <c r="DO842" s="15"/>
      <c r="DP842" s="15"/>
      <c r="DQ842" s="15"/>
      <c r="DR842" s="15"/>
      <c r="DS842" s="15"/>
      <c r="DT842" s="15"/>
      <c r="DU842" s="15"/>
      <c r="DV842" s="15"/>
      <c r="DW842" s="15"/>
      <c r="DX842" s="15"/>
      <c r="DY842" s="15"/>
      <c r="DZ842" s="15"/>
      <c r="EA842" s="15"/>
      <c r="EB842" s="15"/>
      <c r="EC842" s="15"/>
      <c r="ED842" s="15"/>
      <c r="EE842" s="15"/>
      <c r="EF842" s="15"/>
      <c r="EG842" s="15"/>
      <c r="EH842" s="15"/>
      <c r="EI842" s="15"/>
      <c r="EJ842" s="15"/>
      <c r="EK842" s="15"/>
      <c r="EL842" s="15"/>
      <c r="EM842" s="15"/>
      <c r="EN842" s="15"/>
      <c r="EO842" s="15"/>
      <c r="EP842" s="88"/>
      <c r="EQ842" s="88"/>
      <c r="ER842" s="88"/>
      <c r="ES842" s="88"/>
      <c r="ET842" s="88"/>
      <c r="EU842" s="88"/>
      <c r="EV842" s="88"/>
      <c r="EW842" s="88"/>
      <c r="EX842" s="88"/>
      <c r="EY842" s="88"/>
      <c r="EZ842" s="88"/>
      <c r="FA842" s="88"/>
      <c r="FB842" s="15"/>
      <c r="FC842" s="15"/>
      <c r="FD842" s="15"/>
      <c r="FE842" s="15"/>
      <c r="FF842" s="15"/>
      <c r="FG842" s="15"/>
      <c r="FH842" s="15"/>
      <c r="FI842" s="15"/>
      <c r="FJ842" s="15"/>
    </row>
    <row r="843" spans="2:166" ht="15" customHeight="1" x14ac:dyDescent="0.25">
      <c r="B843" s="88"/>
      <c r="C843" s="88"/>
      <c r="D843" s="115"/>
      <c r="E843" s="115"/>
      <c r="F843" s="115"/>
      <c r="G843" s="115"/>
      <c r="H843" s="115"/>
      <c r="I843" s="523"/>
      <c r="J843" s="523"/>
      <c r="K843" s="115"/>
      <c r="L843" s="524"/>
      <c r="M843" s="524"/>
      <c r="N843" s="524"/>
      <c r="O843" s="524"/>
      <c r="P843" s="524"/>
      <c r="Q843" s="524"/>
      <c r="R843" s="524"/>
      <c r="S843" s="525"/>
      <c r="T843" s="526"/>
      <c r="U843" s="115"/>
      <c r="V843" s="526"/>
      <c r="W843" s="115"/>
      <c r="X843" s="115"/>
      <c r="Y843" s="115"/>
      <c r="Z843" s="527"/>
      <c r="AA843" s="527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88"/>
      <c r="CU843" s="88"/>
      <c r="CV843" s="88"/>
      <c r="CW843" s="15"/>
      <c r="CX843" s="15"/>
      <c r="CY843" s="88"/>
      <c r="CZ843" s="88"/>
      <c r="DA843" s="88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  <c r="DO843" s="15"/>
      <c r="DP843" s="15"/>
      <c r="DQ843" s="15"/>
      <c r="DR843" s="15"/>
      <c r="DS843" s="15"/>
      <c r="DT843" s="15"/>
      <c r="DU843" s="15"/>
      <c r="DV843" s="15"/>
      <c r="DW843" s="15"/>
      <c r="DX843" s="15"/>
      <c r="DY843" s="15"/>
      <c r="DZ843" s="15"/>
      <c r="EA843" s="15"/>
      <c r="EB843" s="15"/>
      <c r="EC843" s="15"/>
      <c r="ED843" s="15"/>
      <c r="EE843" s="15"/>
      <c r="EF843" s="15"/>
      <c r="EG843" s="15"/>
      <c r="EH843" s="15"/>
      <c r="EI843" s="15"/>
      <c r="EJ843" s="15"/>
      <c r="EK843" s="15"/>
      <c r="EL843" s="15"/>
      <c r="EM843" s="15"/>
      <c r="EN843" s="15"/>
      <c r="EO843" s="15"/>
      <c r="EP843" s="88"/>
      <c r="EQ843" s="88"/>
      <c r="ER843" s="88"/>
      <c r="ES843" s="88"/>
      <c r="ET843" s="88"/>
      <c r="EU843" s="88"/>
      <c r="EV843" s="88"/>
      <c r="EW843" s="88"/>
      <c r="EX843" s="88"/>
      <c r="EY843" s="88"/>
      <c r="EZ843" s="88"/>
      <c r="FA843" s="88"/>
      <c r="FB843" s="15"/>
      <c r="FC843" s="15"/>
      <c r="FD843" s="15"/>
      <c r="FE843" s="15"/>
      <c r="FF843" s="15"/>
      <c r="FG843" s="15"/>
      <c r="FH843" s="15"/>
      <c r="FI843" s="15"/>
      <c r="FJ843" s="15"/>
    </row>
    <row r="844" spans="2:166" ht="15" customHeight="1" x14ac:dyDescent="0.25">
      <c r="B844" s="88"/>
      <c r="C844" s="88"/>
      <c r="D844" s="115"/>
      <c r="E844" s="115"/>
      <c r="F844" s="115"/>
      <c r="G844" s="115"/>
      <c r="H844" s="115"/>
      <c r="I844" s="523"/>
      <c r="J844" s="523"/>
      <c r="K844" s="115"/>
      <c r="L844" s="524"/>
      <c r="M844" s="524"/>
      <c r="N844" s="524"/>
      <c r="O844" s="524"/>
      <c r="P844" s="524"/>
      <c r="Q844" s="524"/>
      <c r="R844" s="524"/>
      <c r="S844" s="525"/>
      <c r="T844" s="526"/>
      <c r="U844" s="115"/>
      <c r="V844" s="526"/>
      <c r="W844" s="115"/>
      <c r="X844" s="115"/>
      <c r="Y844" s="115"/>
      <c r="Z844" s="527"/>
      <c r="AA844" s="527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88"/>
      <c r="CU844" s="88"/>
      <c r="CV844" s="88"/>
      <c r="CW844" s="15"/>
      <c r="CX844" s="15"/>
      <c r="CY844" s="88"/>
      <c r="CZ844" s="88"/>
      <c r="DA844" s="88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  <c r="DO844" s="15"/>
      <c r="DP844" s="15"/>
      <c r="DQ844" s="15"/>
      <c r="DR844" s="15"/>
      <c r="DS844" s="15"/>
      <c r="DT844" s="15"/>
      <c r="DU844" s="15"/>
      <c r="DV844" s="15"/>
      <c r="DW844" s="15"/>
      <c r="DX844" s="15"/>
      <c r="DY844" s="15"/>
      <c r="DZ844" s="15"/>
      <c r="EA844" s="15"/>
      <c r="EB844" s="15"/>
      <c r="EC844" s="15"/>
      <c r="ED844" s="15"/>
      <c r="EE844" s="15"/>
      <c r="EF844" s="15"/>
      <c r="EG844" s="15"/>
      <c r="EH844" s="15"/>
      <c r="EI844" s="15"/>
      <c r="EJ844" s="15"/>
      <c r="EK844" s="15"/>
      <c r="EL844" s="15"/>
      <c r="EM844" s="15"/>
      <c r="EN844" s="15"/>
      <c r="EO844" s="15"/>
      <c r="EP844" s="88"/>
      <c r="EQ844" s="88"/>
      <c r="ER844" s="88"/>
      <c r="ES844" s="88"/>
      <c r="ET844" s="88"/>
      <c r="EU844" s="88"/>
      <c r="EV844" s="88"/>
      <c r="EW844" s="88"/>
      <c r="EX844" s="88"/>
      <c r="EY844" s="88"/>
      <c r="EZ844" s="88"/>
      <c r="FA844" s="88"/>
      <c r="FB844" s="15"/>
      <c r="FC844" s="15"/>
      <c r="FD844" s="15"/>
      <c r="FE844" s="15"/>
      <c r="FF844" s="15"/>
      <c r="FG844" s="15"/>
      <c r="FH844" s="15"/>
      <c r="FI844" s="15"/>
      <c r="FJ844" s="15"/>
    </row>
    <row r="845" spans="2:166" ht="15" customHeight="1" x14ac:dyDescent="0.25">
      <c r="B845" s="88"/>
      <c r="C845" s="88"/>
      <c r="D845" s="115"/>
      <c r="E845" s="115"/>
      <c r="F845" s="115"/>
      <c r="G845" s="115"/>
      <c r="H845" s="115"/>
      <c r="I845" s="523"/>
      <c r="J845" s="523"/>
      <c r="K845" s="115"/>
      <c r="L845" s="524"/>
      <c r="M845" s="524"/>
      <c r="N845" s="524"/>
      <c r="O845" s="524"/>
      <c r="P845" s="524"/>
      <c r="Q845" s="524"/>
      <c r="R845" s="524"/>
      <c r="S845" s="525"/>
      <c r="T845" s="526"/>
      <c r="U845" s="115"/>
      <c r="V845" s="526"/>
      <c r="W845" s="115"/>
      <c r="X845" s="115"/>
      <c r="Y845" s="115"/>
      <c r="Z845" s="527"/>
      <c r="AA845" s="527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88"/>
      <c r="CU845" s="88"/>
      <c r="CV845" s="88"/>
      <c r="CW845" s="15"/>
      <c r="CX845" s="15"/>
      <c r="CY845" s="88"/>
      <c r="CZ845" s="88"/>
      <c r="DA845" s="88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88"/>
      <c r="EQ845" s="88"/>
      <c r="ER845" s="88"/>
      <c r="ES845" s="88"/>
      <c r="ET845" s="88"/>
      <c r="EU845" s="88"/>
      <c r="EV845" s="88"/>
      <c r="EW845" s="88"/>
      <c r="EX845" s="88"/>
      <c r="EY845" s="88"/>
      <c r="EZ845" s="88"/>
      <c r="FA845" s="88"/>
      <c r="FB845" s="15"/>
      <c r="FC845" s="15"/>
      <c r="FD845" s="15"/>
      <c r="FE845" s="15"/>
      <c r="FF845" s="15"/>
      <c r="FG845" s="15"/>
      <c r="FH845" s="15"/>
      <c r="FI845" s="15"/>
      <c r="FJ845" s="15"/>
    </row>
    <row r="846" spans="2:166" ht="15" customHeight="1" x14ac:dyDescent="0.25">
      <c r="B846" s="88"/>
      <c r="C846" s="88"/>
      <c r="D846" s="115"/>
      <c r="E846" s="115"/>
      <c r="F846" s="115"/>
      <c r="G846" s="115"/>
      <c r="H846" s="115"/>
      <c r="I846" s="523"/>
      <c r="J846" s="523"/>
      <c r="K846" s="115"/>
      <c r="L846" s="524"/>
      <c r="M846" s="524"/>
      <c r="N846" s="524"/>
      <c r="O846" s="524"/>
      <c r="P846" s="524"/>
      <c r="Q846" s="524"/>
      <c r="R846" s="524"/>
      <c r="S846" s="525"/>
      <c r="T846" s="526"/>
      <c r="U846" s="115"/>
      <c r="V846" s="526"/>
      <c r="W846" s="115"/>
      <c r="X846" s="115"/>
      <c r="Y846" s="115"/>
      <c r="Z846" s="527"/>
      <c r="AA846" s="527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88"/>
      <c r="CU846" s="88"/>
      <c r="CV846" s="88"/>
      <c r="CW846" s="15"/>
      <c r="CX846" s="15"/>
      <c r="CY846" s="88"/>
      <c r="CZ846" s="88"/>
      <c r="DA846" s="88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  <c r="DO846" s="15"/>
      <c r="DP846" s="15"/>
      <c r="DQ846" s="15"/>
      <c r="DR846" s="15"/>
      <c r="DS846" s="15"/>
      <c r="DT846" s="15"/>
      <c r="DU846" s="15"/>
      <c r="DV846" s="15"/>
      <c r="DW846" s="15"/>
      <c r="DX846" s="15"/>
      <c r="DY846" s="15"/>
      <c r="DZ846" s="15"/>
      <c r="EA846" s="15"/>
      <c r="EB846" s="15"/>
      <c r="EC846" s="15"/>
      <c r="ED846" s="15"/>
      <c r="EE846" s="15"/>
      <c r="EF846" s="15"/>
      <c r="EG846" s="15"/>
      <c r="EH846" s="15"/>
      <c r="EI846" s="15"/>
      <c r="EJ846" s="15"/>
      <c r="EK846" s="15"/>
      <c r="EL846" s="15"/>
      <c r="EM846" s="15"/>
      <c r="EN846" s="15"/>
      <c r="EO846" s="15"/>
      <c r="EP846" s="88"/>
      <c r="EQ846" s="88"/>
      <c r="ER846" s="88"/>
      <c r="ES846" s="88"/>
      <c r="ET846" s="88"/>
      <c r="EU846" s="88"/>
      <c r="EV846" s="88"/>
      <c r="EW846" s="88"/>
      <c r="EX846" s="88"/>
      <c r="EY846" s="88"/>
      <c r="EZ846" s="88"/>
      <c r="FA846" s="88"/>
      <c r="FB846" s="15"/>
      <c r="FC846" s="15"/>
      <c r="FD846" s="15"/>
      <c r="FE846" s="15"/>
      <c r="FF846" s="15"/>
      <c r="FG846" s="15"/>
      <c r="FH846" s="15"/>
      <c r="FI846" s="15"/>
      <c r="FJ846" s="15"/>
    </row>
    <row r="847" spans="2:166" ht="15" customHeight="1" x14ac:dyDescent="0.25">
      <c r="B847" s="88"/>
      <c r="C847" s="88"/>
      <c r="D847" s="115"/>
      <c r="E847" s="115"/>
      <c r="F847" s="115"/>
      <c r="G847" s="115"/>
      <c r="H847" s="115"/>
      <c r="I847" s="523"/>
      <c r="J847" s="523"/>
      <c r="K847" s="115"/>
      <c r="L847" s="524"/>
      <c r="M847" s="524"/>
      <c r="N847" s="524"/>
      <c r="O847" s="524"/>
      <c r="P847" s="524"/>
      <c r="Q847" s="524"/>
      <c r="R847" s="524"/>
      <c r="S847" s="525"/>
      <c r="T847" s="526"/>
      <c r="U847" s="115"/>
      <c r="V847" s="526"/>
      <c r="W847" s="115"/>
      <c r="X847" s="115"/>
      <c r="Y847" s="115"/>
      <c r="Z847" s="527"/>
      <c r="AA847" s="527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88"/>
      <c r="CU847" s="88"/>
      <c r="CV847" s="88"/>
      <c r="CW847" s="15"/>
      <c r="CX847" s="15"/>
      <c r="CY847" s="88"/>
      <c r="CZ847" s="88"/>
      <c r="DA847" s="88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  <c r="DO847" s="15"/>
      <c r="DP847" s="15"/>
      <c r="DQ847" s="15"/>
      <c r="DR847" s="15"/>
      <c r="DS847" s="15"/>
      <c r="DT847" s="15"/>
      <c r="DU847" s="15"/>
      <c r="DV847" s="15"/>
      <c r="DW847" s="15"/>
      <c r="DX847" s="15"/>
      <c r="DY847" s="15"/>
      <c r="DZ847" s="15"/>
      <c r="EA847" s="15"/>
      <c r="EB847" s="15"/>
      <c r="EC847" s="15"/>
      <c r="ED847" s="15"/>
      <c r="EE847" s="15"/>
      <c r="EF847" s="15"/>
      <c r="EG847" s="15"/>
      <c r="EH847" s="15"/>
      <c r="EI847" s="15"/>
      <c r="EJ847" s="15"/>
      <c r="EK847" s="15"/>
      <c r="EL847" s="15"/>
      <c r="EM847" s="15"/>
      <c r="EN847" s="15"/>
      <c r="EO847" s="15"/>
      <c r="EP847" s="88"/>
      <c r="EQ847" s="88"/>
      <c r="ER847" s="88"/>
      <c r="ES847" s="88"/>
      <c r="ET847" s="88"/>
      <c r="EU847" s="88"/>
      <c r="EV847" s="88"/>
      <c r="EW847" s="88"/>
      <c r="EX847" s="88"/>
      <c r="EY847" s="88"/>
      <c r="EZ847" s="88"/>
      <c r="FA847" s="88"/>
      <c r="FB847" s="15"/>
      <c r="FC847" s="15"/>
      <c r="FD847" s="15"/>
      <c r="FE847" s="15"/>
      <c r="FF847" s="15"/>
      <c r="FG847" s="15"/>
      <c r="FH847" s="15"/>
      <c r="FI847" s="15"/>
      <c r="FJ847" s="15"/>
    </row>
    <row r="848" spans="2:166" ht="15" customHeight="1" x14ac:dyDescent="0.25">
      <c r="B848" s="88"/>
      <c r="C848" s="88"/>
      <c r="D848" s="115"/>
      <c r="E848" s="115"/>
      <c r="F848" s="115"/>
      <c r="G848" s="115"/>
      <c r="H848" s="115"/>
      <c r="I848" s="523"/>
      <c r="J848" s="523"/>
      <c r="K848" s="115"/>
      <c r="L848" s="524"/>
      <c r="M848" s="524"/>
      <c r="N848" s="524"/>
      <c r="O848" s="524"/>
      <c r="P848" s="524"/>
      <c r="Q848" s="524"/>
      <c r="R848" s="524"/>
      <c r="S848" s="525"/>
      <c r="T848" s="526"/>
      <c r="U848" s="115"/>
      <c r="V848" s="526"/>
      <c r="W848" s="115"/>
      <c r="X848" s="115"/>
      <c r="Y848" s="115"/>
      <c r="Z848" s="527"/>
      <c r="AA848" s="527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88"/>
      <c r="CU848" s="88"/>
      <c r="CV848" s="88"/>
      <c r="CW848" s="15"/>
      <c r="CX848" s="15"/>
      <c r="CY848" s="88"/>
      <c r="CZ848" s="88"/>
      <c r="DA848" s="88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  <c r="DO848" s="15"/>
      <c r="DP848" s="15"/>
      <c r="DQ848" s="15"/>
      <c r="DR848" s="15"/>
      <c r="DS848" s="15"/>
      <c r="DT848" s="15"/>
      <c r="DU848" s="15"/>
      <c r="DV848" s="15"/>
      <c r="DW848" s="15"/>
      <c r="DX848" s="15"/>
      <c r="DY848" s="15"/>
      <c r="DZ848" s="15"/>
      <c r="EA848" s="15"/>
      <c r="EB848" s="15"/>
      <c r="EC848" s="15"/>
      <c r="ED848" s="15"/>
      <c r="EE848" s="15"/>
      <c r="EF848" s="15"/>
      <c r="EG848" s="15"/>
      <c r="EH848" s="15"/>
      <c r="EI848" s="15"/>
      <c r="EJ848" s="15"/>
      <c r="EK848" s="15"/>
      <c r="EL848" s="15"/>
      <c r="EM848" s="15"/>
      <c r="EN848" s="15"/>
      <c r="EO848" s="15"/>
      <c r="EP848" s="88"/>
      <c r="EQ848" s="88"/>
      <c r="ER848" s="88"/>
      <c r="ES848" s="88"/>
      <c r="ET848" s="88"/>
      <c r="EU848" s="88"/>
      <c r="EV848" s="88"/>
      <c r="EW848" s="88"/>
      <c r="EX848" s="88"/>
      <c r="EY848" s="88"/>
      <c r="EZ848" s="88"/>
      <c r="FA848" s="88"/>
      <c r="FB848" s="15"/>
      <c r="FC848" s="15"/>
      <c r="FD848" s="15"/>
      <c r="FE848" s="15"/>
      <c r="FF848" s="15"/>
      <c r="FG848" s="15"/>
      <c r="FH848" s="15"/>
      <c r="FI848" s="15"/>
      <c r="FJ848" s="15"/>
    </row>
    <row r="849" spans="2:166" ht="15" customHeight="1" x14ac:dyDescent="0.25">
      <c r="B849" s="88"/>
      <c r="C849" s="88"/>
      <c r="D849" s="115"/>
      <c r="E849" s="115"/>
      <c r="F849" s="115"/>
      <c r="G849" s="115"/>
      <c r="H849" s="115"/>
      <c r="I849" s="523"/>
      <c r="J849" s="523"/>
      <c r="K849" s="115"/>
      <c r="L849" s="524"/>
      <c r="M849" s="524"/>
      <c r="N849" s="524"/>
      <c r="O849" s="524"/>
      <c r="P849" s="524"/>
      <c r="Q849" s="524"/>
      <c r="R849" s="524"/>
      <c r="S849" s="525"/>
      <c r="T849" s="526"/>
      <c r="U849" s="115"/>
      <c r="V849" s="526"/>
      <c r="W849" s="115"/>
      <c r="X849" s="115"/>
      <c r="Y849" s="115"/>
      <c r="Z849" s="527"/>
      <c r="AA849" s="527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88"/>
      <c r="CU849" s="88"/>
      <c r="CV849" s="88"/>
      <c r="CW849" s="15"/>
      <c r="CX849" s="15"/>
      <c r="CY849" s="88"/>
      <c r="CZ849" s="88"/>
      <c r="DA849" s="88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  <c r="DO849" s="15"/>
      <c r="DP849" s="15"/>
      <c r="DQ849" s="15"/>
      <c r="DR849" s="15"/>
      <c r="DS849" s="15"/>
      <c r="DT849" s="15"/>
      <c r="DU849" s="15"/>
      <c r="DV849" s="15"/>
      <c r="DW849" s="15"/>
      <c r="DX849" s="15"/>
      <c r="DY849" s="15"/>
      <c r="DZ849" s="15"/>
      <c r="EA849" s="15"/>
      <c r="EB849" s="15"/>
      <c r="EC849" s="15"/>
      <c r="ED849" s="15"/>
      <c r="EE849" s="15"/>
      <c r="EF849" s="15"/>
      <c r="EG849" s="15"/>
      <c r="EH849" s="15"/>
      <c r="EI849" s="15"/>
      <c r="EJ849" s="15"/>
      <c r="EK849" s="15"/>
      <c r="EL849" s="15"/>
      <c r="EM849" s="15"/>
      <c r="EN849" s="15"/>
      <c r="EO849" s="15"/>
      <c r="EP849" s="88"/>
      <c r="EQ849" s="88"/>
      <c r="ER849" s="88"/>
      <c r="ES849" s="88"/>
      <c r="ET849" s="88"/>
      <c r="EU849" s="88"/>
      <c r="EV849" s="88"/>
      <c r="EW849" s="88"/>
      <c r="EX849" s="88"/>
      <c r="EY849" s="88"/>
      <c r="EZ849" s="88"/>
      <c r="FA849" s="88"/>
      <c r="FB849" s="15"/>
      <c r="FC849" s="15"/>
      <c r="FD849" s="15"/>
      <c r="FE849" s="15"/>
      <c r="FF849" s="15"/>
      <c r="FG849" s="15"/>
      <c r="FH849" s="15"/>
      <c r="FI849" s="15"/>
      <c r="FJ849" s="15"/>
    </row>
    <row r="850" spans="2:166" ht="15" customHeight="1" x14ac:dyDescent="0.25">
      <c r="B850" s="88"/>
      <c r="C850" s="88"/>
      <c r="D850" s="115"/>
      <c r="E850" s="115"/>
      <c r="F850" s="115"/>
      <c r="G850" s="115"/>
      <c r="H850" s="115"/>
      <c r="I850" s="523"/>
      <c r="J850" s="523"/>
      <c r="K850" s="115"/>
      <c r="L850" s="524"/>
      <c r="M850" s="524"/>
      <c r="N850" s="524"/>
      <c r="O850" s="524"/>
      <c r="P850" s="524"/>
      <c r="Q850" s="524"/>
      <c r="R850" s="524"/>
      <c r="S850" s="525"/>
      <c r="T850" s="526"/>
      <c r="U850" s="115"/>
      <c r="V850" s="526"/>
      <c r="W850" s="115"/>
      <c r="X850" s="115"/>
      <c r="Y850" s="115"/>
      <c r="Z850" s="527"/>
      <c r="AA850" s="527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88"/>
      <c r="CU850" s="88"/>
      <c r="CV850" s="88"/>
      <c r="CW850" s="15"/>
      <c r="CX850" s="15"/>
      <c r="CY850" s="88"/>
      <c r="CZ850" s="88"/>
      <c r="DA850" s="88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88"/>
      <c r="EQ850" s="88"/>
      <c r="ER850" s="88"/>
      <c r="ES850" s="88"/>
      <c r="ET850" s="88"/>
      <c r="EU850" s="88"/>
      <c r="EV850" s="88"/>
      <c r="EW850" s="88"/>
      <c r="EX850" s="88"/>
      <c r="EY850" s="88"/>
      <c r="EZ850" s="88"/>
      <c r="FA850" s="88"/>
      <c r="FB850" s="15"/>
      <c r="FC850" s="15"/>
      <c r="FD850" s="15"/>
      <c r="FE850" s="15"/>
      <c r="FF850" s="15"/>
      <c r="FG850" s="15"/>
      <c r="FH850" s="15"/>
      <c r="FI850" s="15"/>
      <c r="FJ850" s="15"/>
    </row>
    <row r="851" spans="2:166" ht="15" customHeight="1" x14ac:dyDescent="0.25">
      <c r="B851" s="88"/>
      <c r="C851" s="88"/>
      <c r="D851" s="115"/>
      <c r="E851" s="115"/>
      <c r="F851" s="115"/>
      <c r="G851" s="115"/>
      <c r="H851" s="115"/>
      <c r="I851" s="523"/>
      <c r="J851" s="523"/>
      <c r="K851" s="115"/>
      <c r="L851" s="524"/>
      <c r="M851" s="524"/>
      <c r="N851" s="524"/>
      <c r="O851" s="524"/>
      <c r="P851" s="524"/>
      <c r="Q851" s="524"/>
      <c r="R851" s="524"/>
      <c r="S851" s="525"/>
      <c r="T851" s="526"/>
      <c r="U851" s="115"/>
      <c r="V851" s="526"/>
      <c r="W851" s="115"/>
      <c r="X851" s="115"/>
      <c r="Y851" s="115"/>
      <c r="Z851" s="527"/>
      <c r="AA851" s="527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88"/>
      <c r="CU851" s="88"/>
      <c r="CV851" s="88"/>
      <c r="CW851" s="15"/>
      <c r="CX851" s="15"/>
      <c r="CY851" s="88"/>
      <c r="CZ851" s="88"/>
      <c r="DA851" s="88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  <c r="DO851" s="15"/>
      <c r="DP851" s="15"/>
      <c r="DQ851" s="15"/>
      <c r="DR851" s="15"/>
      <c r="DS851" s="15"/>
      <c r="DT851" s="15"/>
      <c r="DU851" s="15"/>
      <c r="DV851" s="15"/>
      <c r="DW851" s="15"/>
      <c r="DX851" s="15"/>
      <c r="DY851" s="15"/>
      <c r="DZ851" s="15"/>
      <c r="EA851" s="15"/>
      <c r="EB851" s="15"/>
      <c r="EC851" s="15"/>
      <c r="ED851" s="15"/>
      <c r="EE851" s="15"/>
      <c r="EF851" s="15"/>
      <c r="EG851" s="15"/>
      <c r="EH851" s="15"/>
      <c r="EI851" s="15"/>
      <c r="EJ851" s="15"/>
      <c r="EK851" s="15"/>
      <c r="EL851" s="15"/>
      <c r="EM851" s="15"/>
      <c r="EN851" s="15"/>
      <c r="EO851" s="15"/>
      <c r="EP851" s="88"/>
      <c r="EQ851" s="88"/>
      <c r="ER851" s="88"/>
      <c r="ES851" s="88"/>
      <c r="ET851" s="88"/>
      <c r="EU851" s="88"/>
      <c r="EV851" s="88"/>
      <c r="EW851" s="88"/>
      <c r="EX851" s="88"/>
      <c r="EY851" s="88"/>
      <c r="EZ851" s="88"/>
      <c r="FA851" s="88"/>
      <c r="FB851" s="15"/>
      <c r="FC851" s="15"/>
      <c r="FD851" s="15"/>
      <c r="FE851" s="15"/>
      <c r="FF851" s="15"/>
      <c r="FG851" s="15"/>
      <c r="FH851" s="15"/>
      <c r="FI851" s="15"/>
      <c r="FJ851" s="15"/>
    </row>
    <row r="852" spans="2:166" ht="15" customHeight="1" x14ac:dyDescent="0.25">
      <c r="B852" s="88"/>
      <c r="C852" s="88"/>
      <c r="D852" s="115"/>
      <c r="E852" s="115"/>
      <c r="F852" s="115"/>
      <c r="G852" s="115"/>
      <c r="H852" s="115"/>
      <c r="I852" s="523"/>
      <c r="J852" s="523"/>
      <c r="K852" s="115"/>
      <c r="L852" s="524"/>
      <c r="M852" s="524"/>
      <c r="N852" s="524"/>
      <c r="O852" s="524"/>
      <c r="P852" s="524"/>
      <c r="Q852" s="524"/>
      <c r="R852" s="524"/>
      <c r="S852" s="525"/>
      <c r="T852" s="526"/>
      <c r="U852" s="115"/>
      <c r="V852" s="526"/>
      <c r="W852" s="115"/>
      <c r="X852" s="115"/>
      <c r="Y852" s="115"/>
      <c r="Z852" s="527"/>
      <c r="AA852" s="527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88"/>
      <c r="CU852" s="88"/>
      <c r="CV852" s="88"/>
      <c r="CW852" s="15"/>
      <c r="CX852" s="15"/>
      <c r="CY852" s="88"/>
      <c r="CZ852" s="88"/>
      <c r="DA852" s="88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  <c r="DO852" s="15"/>
      <c r="DP852" s="15"/>
      <c r="DQ852" s="15"/>
      <c r="DR852" s="15"/>
      <c r="DS852" s="15"/>
      <c r="DT852" s="15"/>
      <c r="DU852" s="15"/>
      <c r="DV852" s="15"/>
      <c r="DW852" s="15"/>
      <c r="DX852" s="15"/>
      <c r="DY852" s="15"/>
      <c r="DZ852" s="15"/>
      <c r="EA852" s="15"/>
      <c r="EB852" s="15"/>
      <c r="EC852" s="15"/>
      <c r="ED852" s="15"/>
      <c r="EE852" s="15"/>
      <c r="EF852" s="15"/>
      <c r="EG852" s="15"/>
      <c r="EH852" s="15"/>
      <c r="EI852" s="15"/>
      <c r="EJ852" s="15"/>
      <c r="EK852" s="15"/>
      <c r="EL852" s="15"/>
      <c r="EM852" s="15"/>
      <c r="EN852" s="15"/>
      <c r="EO852" s="15"/>
      <c r="EP852" s="88"/>
      <c r="EQ852" s="88"/>
      <c r="ER852" s="88"/>
      <c r="ES852" s="88"/>
      <c r="ET852" s="88"/>
      <c r="EU852" s="88"/>
      <c r="EV852" s="88"/>
      <c r="EW852" s="88"/>
      <c r="EX852" s="88"/>
      <c r="EY852" s="88"/>
      <c r="EZ852" s="88"/>
      <c r="FA852" s="88"/>
      <c r="FB852" s="15"/>
      <c r="FC852" s="15"/>
      <c r="FD852" s="15"/>
      <c r="FE852" s="15"/>
      <c r="FF852" s="15"/>
      <c r="FG852" s="15"/>
      <c r="FH852" s="15"/>
      <c r="FI852" s="15"/>
      <c r="FJ852" s="15"/>
    </row>
    <row r="853" spans="2:166" ht="15" customHeight="1" x14ac:dyDescent="0.25">
      <c r="B853" s="88"/>
      <c r="C853" s="88"/>
      <c r="D853" s="115"/>
      <c r="E853" s="115"/>
      <c r="F853" s="115"/>
      <c r="G853" s="115"/>
      <c r="H853" s="115"/>
      <c r="I853" s="523"/>
      <c r="J853" s="523"/>
      <c r="K853" s="115"/>
      <c r="L853" s="524"/>
      <c r="M853" s="524"/>
      <c r="N853" s="524"/>
      <c r="O853" s="524"/>
      <c r="P853" s="524"/>
      <c r="Q853" s="524"/>
      <c r="R853" s="524"/>
      <c r="S853" s="525"/>
      <c r="T853" s="526"/>
      <c r="U853" s="115"/>
      <c r="V853" s="526"/>
      <c r="W853" s="115"/>
      <c r="X853" s="115"/>
      <c r="Y853" s="115"/>
      <c r="Z853" s="527"/>
      <c r="AA853" s="527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88"/>
      <c r="CU853" s="88"/>
      <c r="CV853" s="88"/>
      <c r="CW853" s="15"/>
      <c r="CX853" s="15"/>
      <c r="CY853" s="88"/>
      <c r="CZ853" s="88"/>
      <c r="DA853" s="88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  <c r="DO853" s="15"/>
      <c r="DP853" s="15"/>
      <c r="DQ853" s="15"/>
      <c r="DR853" s="15"/>
      <c r="DS853" s="15"/>
      <c r="DT853" s="15"/>
      <c r="DU853" s="15"/>
      <c r="DV853" s="15"/>
      <c r="DW853" s="15"/>
      <c r="DX853" s="15"/>
      <c r="DY853" s="15"/>
      <c r="DZ853" s="15"/>
      <c r="EA853" s="15"/>
      <c r="EB853" s="15"/>
      <c r="EC853" s="15"/>
      <c r="ED853" s="15"/>
      <c r="EE853" s="15"/>
      <c r="EF853" s="15"/>
      <c r="EG853" s="15"/>
      <c r="EH853" s="15"/>
      <c r="EI853" s="15"/>
      <c r="EJ853" s="15"/>
      <c r="EK853" s="15"/>
      <c r="EL853" s="15"/>
      <c r="EM853" s="15"/>
      <c r="EN853" s="15"/>
      <c r="EO853" s="15"/>
      <c r="EP853" s="88"/>
      <c r="EQ853" s="88"/>
      <c r="ER853" s="88"/>
      <c r="ES853" s="88"/>
      <c r="ET853" s="88"/>
      <c r="EU853" s="88"/>
      <c r="EV853" s="88"/>
      <c r="EW853" s="88"/>
      <c r="EX853" s="88"/>
      <c r="EY853" s="88"/>
      <c r="EZ853" s="88"/>
      <c r="FA853" s="88"/>
      <c r="FB853" s="15"/>
      <c r="FC853" s="15"/>
      <c r="FD853" s="15"/>
      <c r="FE853" s="15"/>
      <c r="FF853" s="15"/>
      <c r="FG853" s="15"/>
      <c r="FH853" s="15"/>
      <c r="FI853" s="15"/>
      <c r="FJ853" s="15"/>
    </row>
    <row r="854" spans="2:166" ht="15" customHeight="1" x14ac:dyDescent="0.25">
      <c r="B854" s="88"/>
      <c r="C854" s="88"/>
      <c r="D854" s="115"/>
      <c r="E854" s="115"/>
      <c r="F854" s="115"/>
      <c r="G854" s="115"/>
      <c r="H854" s="115"/>
      <c r="I854" s="523"/>
      <c r="J854" s="523"/>
      <c r="K854" s="115"/>
      <c r="L854" s="524"/>
      <c r="M854" s="524"/>
      <c r="N854" s="524"/>
      <c r="O854" s="524"/>
      <c r="P854" s="524"/>
      <c r="Q854" s="524"/>
      <c r="R854" s="524"/>
      <c r="S854" s="525"/>
      <c r="T854" s="526"/>
      <c r="U854" s="115"/>
      <c r="V854" s="526"/>
      <c r="W854" s="115"/>
      <c r="X854" s="115"/>
      <c r="Y854" s="115"/>
      <c r="Z854" s="527"/>
      <c r="AA854" s="527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88"/>
      <c r="CU854" s="88"/>
      <c r="CV854" s="88"/>
      <c r="CW854" s="15"/>
      <c r="CX854" s="15"/>
      <c r="CY854" s="88"/>
      <c r="CZ854" s="88"/>
      <c r="DA854" s="88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5"/>
      <c r="DY854" s="15"/>
      <c r="DZ854" s="15"/>
      <c r="EA854" s="15"/>
      <c r="EB854" s="15"/>
      <c r="EC854" s="15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5"/>
      <c r="EO854" s="15"/>
      <c r="EP854" s="88"/>
      <c r="EQ854" s="88"/>
      <c r="ER854" s="88"/>
      <c r="ES854" s="88"/>
      <c r="ET854" s="88"/>
      <c r="EU854" s="88"/>
      <c r="EV854" s="88"/>
      <c r="EW854" s="88"/>
      <c r="EX854" s="88"/>
      <c r="EY854" s="88"/>
      <c r="EZ854" s="88"/>
      <c r="FA854" s="88"/>
      <c r="FB854" s="15"/>
      <c r="FC854" s="15"/>
      <c r="FD854" s="15"/>
      <c r="FE854" s="15"/>
      <c r="FF854" s="15"/>
      <c r="FG854" s="15"/>
      <c r="FH854" s="15"/>
      <c r="FI854" s="15"/>
      <c r="FJ854" s="15"/>
    </row>
    <row r="855" spans="2:166" ht="15" customHeight="1" x14ac:dyDescent="0.25">
      <c r="B855" s="88"/>
      <c r="C855" s="88"/>
      <c r="D855" s="115"/>
      <c r="E855" s="115"/>
      <c r="F855" s="115"/>
      <c r="G855" s="115"/>
      <c r="H855" s="115"/>
      <c r="I855" s="523"/>
      <c r="J855" s="523"/>
      <c r="K855" s="115"/>
      <c r="L855" s="524"/>
      <c r="M855" s="524"/>
      <c r="N855" s="524"/>
      <c r="O855" s="524"/>
      <c r="P855" s="524"/>
      <c r="Q855" s="524"/>
      <c r="R855" s="524"/>
      <c r="S855" s="525"/>
      <c r="T855" s="526"/>
      <c r="U855" s="115"/>
      <c r="V855" s="526"/>
      <c r="W855" s="115"/>
      <c r="X855" s="115"/>
      <c r="Y855" s="115"/>
      <c r="Z855" s="527"/>
      <c r="AA855" s="527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88"/>
      <c r="CU855" s="88"/>
      <c r="CV855" s="88"/>
      <c r="CW855" s="15"/>
      <c r="CX855" s="15"/>
      <c r="CY855" s="88"/>
      <c r="CZ855" s="88"/>
      <c r="DA855" s="88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  <c r="DV855" s="15"/>
      <c r="DW855" s="15"/>
      <c r="DX855" s="15"/>
      <c r="DY855" s="15"/>
      <c r="DZ855" s="15"/>
      <c r="EA855" s="15"/>
      <c r="EB855" s="15"/>
      <c r="EC855" s="15"/>
      <c r="ED855" s="15"/>
      <c r="EE855" s="15"/>
      <c r="EF855" s="15"/>
      <c r="EG855" s="15"/>
      <c r="EH855" s="15"/>
      <c r="EI855" s="15"/>
      <c r="EJ855" s="15"/>
      <c r="EK855" s="15"/>
      <c r="EL855" s="15"/>
      <c r="EM855" s="15"/>
      <c r="EN855" s="15"/>
      <c r="EO855" s="15"/>
      <c r="EP855" s="88"/>
      <c r="EQ855" s="88"/>
      <c r="ER855" s="88"/>
      <c r="ES855" s="88"/>
      <c r="ET855" s="88"/>
      <c r="EU855" s="88"/>
      <c r="EV855" s="88"/>
      <c r="EW855" s="88"/>
      <c r="EX855" s="88"/>
      <c r="EY855" s="88"/>
      <c r="EZ855" s="88"/>
      <c r="FA855" s="88"/>
      <c r="FB855" s="15"/>
      <c r="FC855" s="15"/>
      <c r="FD855" s="15"/>
      <c r="FE855" s="15"/>
      <c r="FF855" s="15"/>
      <c r="FG855" s="15"/>
      <c r="FH855" s="15"/>
      <c r="FI855" s="15"/>
      <c r="FJ855" s="15"/>
    </row>
    <row r="856" spans="2:166" ht="15" customHeight="1" x14ac:dyDescent="0.25">
      <c r="B856" s="88"/>
      <c r="C856" s="88"/>
      <c r="D856" s="115"/>
      <c r="E856" s="115"/>
      <c r="F856" s="115"/>
      <c r="G856" s="115"/>
      <c r="H856" s="115"/>
      <c r="I856" s="523"/>
      <c r="J856" s="523"/>
      <c r="K856" s="115"/>
      <c r="L856" s="524"/>
      <c r="M856" s="524"/>
      <c r="N856" s="524"/>
      <c r="O856" s="524"/>
      <c r="P856" s="524"/>
      <c r="Q856" s="524"/>
      <c r="R856" s="524"/>
      <c r="S856" s="525"/>
      <c r="T856" s="526"/>
      <c r="U856" s="115"/>
      <c r="V856" s="526"/>
      <c r="W856" s="115"/>
      <c r="X856" s="115"/>
      <c r="Y856" s="115"/>
      <c r="Z856" s="527"/>
      <c r="AA856" s="527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88"/>
      <c r="CU856" s="88"/>
      <c r="CV856" s="88"/>
      <c r="CW856" s="15"/>
      <c r="CX856" s="15"/>
      <c r="CY856" s="88"/>
      <c r="CZ856" s="88"/>
      <c r="DA856" s="88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88"/>
      <c r="EQ856" s="88"/>
      <c r="ER856" s="88"/>
      <c r="ES856" s="88"/>
      <c r="ET856" s="88"/>
      <c r="EU856" s="88"/>
      <c r="EV856" s="88"/>
      <c r="EW856" s="88"/>
      <c r="EX856" s="88"/>
      <c r="EY856" s="88"/>
      <c r="EZ856" s="88"/>
      <c r="FA856" s="88"/>
      <c r="FB856" s="15"/>
      <c r="FC856" s="15"/>
      <c r="FD856" s="15"/>
      <c r="FE856" s="15"/>
      <c r="FF856" s="15"/>
      <c r="FG856" s="15"/>
      <c r="FH856" s="15"/>
      <c r="FI856" s="15"/>
      <c r="FJ856" s="15"/>
    </row>
    <row r="857" spans="2:166" ht="15" customHeight="1" x14ac:dyDescent="0.25">
      <c r="B857" s="88"/>
      <c r="C857" s="88"/>
      <c r="D857" s="115"/>
      <c r="E857" s="115"/>
      <c r="F857" s="115"/>
      <c r="G857" s="115"/>
      <c r="H857" s="115"/>
      <c r="I857" s="523"/>
      <c r="J857" s="523"/>
      <c r="K857" s="115"/>
      <c r="L857" s="524"/>
      <c r="M857" s="524"/>
      <c r="N857" s="524"/>
      <c r="O857" s="524"/>
      <c r="P857" s="524"/>
      <c r="Q857" s="524"/>
      <c r="R857" s="524"/>
      <c r="S857" s="525"/>
      <c r="T857" s="526"/>
      <c r="U857" s="115"/>
      <c r="V857" s="526"/>
      <c r="W857" s="115"/>
      <c r="X857" s="115"/>
      <c r="Y857" s="115"/>
      <c r="Z857" s="527"/>
      <c r="AA857" s="527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88"/>
      <c r="CU857" s="88"/>
      <c r="CV857" s="88"/>
      <c r="CW857" s="15"/>
      <c r="CX857" s="15"/>
      <c r="CY857" s="88"/>
      <c r="CZ857" s="88"/>
      <c r="DA857" s="88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  <c r="DO857" s="15"/>
      <c r="DP857" s="15"/>
      <c r="DQ857" s="15"/>
      <c r="DR857" s="15"/>
      <c r="DS857" s="15"/>
      <c r="DT857" s="15"/>
      <c r="DU857" s="15"/>
      <c r="DV857" s="15"/>
      <c r="DW857" s="15"/>
      <c r="DX857" s="15"/>
      <c r="DY857" s="15"/>
      <c r="DZ857" s="15"/>
      <c r="EA857" s="15"/>
      <c r="EB857" s="15"/>
      <c r="EC857" s="15"/>
      <c r="ED857" s="15"/>
      <c r="EE857" s="15"/>
      <c r="EF857" s="15"/>
      <c r="EG857" s="15"/>
      <c r="EH857" s="15"/>
      <c r="EI857" s="15"/>
      <c r="EJ857" s="15"/>
      <c r="EK857" s="15"/>
      <c r="EL857" s="15"/>
      <c r="EM857" s="15"/>
      <c r="EN857" s="15"/>
      <c r="EO857" s="15"/>
      <c r="EP857" s="88"/>
      <c r="EQ857" s="88"/>
      <c r="ER857" s="88"/>
      <c r="ES857" s="88"/>
      <c r="ET857" s="88"/>
      <c r="EU857" s="88"/>
      <c r="EV857" s="88"/>
      <c r="EW857" s="88"/>
      <c r="EX857" s="88"/>
      <c r="EY857" s="88"/>
      <c r="EZ857" s="88"/>
      <c r="FA857" s="88"/>
      <c r="FB857" s="15"/>
      <c r="FC857" s="15"/>
      <c r="FD857" s="15"/>
      <c r="FE857" s="15"/>
      <c r="FF857" s="15"/>
      <c r="FG857" s="15"/>
      <c r="FH857" s="15"/>
      <c r="FI857" s="15"/>
      <c r="FJ857" s="15"/>
    </row>
    <row r="858" spans="2:166" ht="15" customHeight="1" x14ac:dyDescent="0.25">
      <c r="B858" s="88"/>
      <c r="C858" s="88"/>
      <c r="D858" s="115"/>
      <c r="E858" s="115"/>
      <c r="F858" s="115"/>
      <c r="G858" s="115"/>
      <c r="H858" s="115"/>
      <c r="I858" s="523"/>
      <c r="J858" s="523"/>
      <c r="K858" s="115"/>
      <c r="L858" s="524"/>
      <c r="M858" s="524"/>
      <c r="N858" s="524"/>
      <c r="O858" s="524"/>
      <c r="P858" s="524"/>
      <c r="Q858" s="524"/>
      <c r="R858" s="524"/>
      <c r="S858" s="525"/>
      <c r="T858" s="526"/>
      <c r="U858" s="115"/>
      <c r="V858" s="526"/>
      <c r="W858" s="115"/>
      <c r="X858" s="115"/>
      <c r="Y858" s="115"/>
      <c r="Z858" s="527"/>
      <c r="AA858" s="527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88"/>
      <c r="CU858" s="88"/>
      <c r="CV858" s="88"/>
      <c r="CW858" s="15"/>
      <c r="CX858" s="15"/>
      <c r="CY858" s="88"/>
      <c r="CZ858" s="88"/>
      <c r="DA858" s="88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  <c r="DO858" s="15"/>
      <c r="DP858" s="15"/>
      <c r="DQ858" s="15"/>
      <c r="DR858" s="15"/>
      <c r="DS858" s="15"/>
      <c r="DT858" s="15"/>
      <c r="DU858" s="15"/>
      <c r="DV858" s="15"/>
      <c r="DW858" s="15"/>
      <c r="DX858" s="15"/>
      <c r="DY858" s="15"/>
      <c r="DZ858" s="15"/>
      <c r="EA858" s="15"/>
      <c r="EB858" s="15"/>
      <c r="EC858" s="15"/>
      <c r="ED858" s="15"/>
      <c r="EE858" s="15"/>
      <c r="EF858" s="15"/>
      <c r="EG858" s="15"/>
      <c r="EH858" s="15"/>
      <c r="EI858" s="15"/>
      <c r="EJ858" s="15"/>
      <c r="EK858" s="15"/>
      <c r="EL858" s="15"/>
      <c r="EM858" s="15"/>
      <c r="EN858" s="15"/>
      <c r="EO858" s="15"/>
      <c r="EP858" s="88"/>
      <c r="EQ858" s="88"/>
      <c r="ER858" s="88"/>
      <c r="ES858" s="88"/>
      <c r="ET858" s="88"/>
      <c r="EU858" s="88"/>
      <c r="EV858" s="88"/>
      <c r="EW858" s="88"/>
      <c r="EX858" s="88"/>
      <c r="EY858" s="88"/>
      <c r="EZ858" s="88"/>
      <c r="FA858" s="88"/>
      <c r="FB858" s="15"/>
      <c r="FC858" s="15"/>
      <c r="FD858" s="15"/>
      <c r="FE858" s="15"/>
      <c r="FF858" s="15"/>
      <c r="FG858" s="15"/>
      <c r="FH858" s="15"/>
      <c r="FI858" s="15"/>
      <c r="FJ858" s="15"/>
    </row>
    <row r="859" spans="2:166" ht="15" customHeight="1" x14ac:dyDescent="0.25">
      <c r="B859" s="88"/>
      <c r="C859" s="88"/>
      <c r="D859" s="115"/>
      <c r="E859" s="115"/>
      <c r="F859" s="115"/>
      <c r="G859" s="115"/>
      <c r="H859" s="115"/>
      <c r="I859" s="523"/>
      <c r="J859" s="523"/>
      <c r="K859" s="115"/>
      <c r="L859" s="524"/>
      <c r="M859" s="524"/>
      <c r="N859" s="524"/>
      <c r="O859" s="524"/>
      <c r="P859" s="524"/>
      <c r="Q859" s="524"/>
      <c r="R859" s="524"/>
      <c r="S859" s="525"/>
      <c r="T859" s="526"/>
      <c r="U859" s="115"/>
      <c r="V859" s="526"/>
      <c r="W859" s="115"/>
      <c r="X859" s="115"/>
      <c r="Y859" s="115"/>
      <c r="Z859" s="527"/>
      <c r="AA859" s="527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88"/>
      <c r="CU859" s="88"/>
      <c r="CV859" s="88"/>
      <c r="CW859" s="15"/>
      <c r="CX859" s="15"/>
      <c r="CY859" s="88"/>
      <c r="CZ859" s="88"/>
      <c r="DA859" s="88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  <c r="DO859" s="15"/>
      <c r="DP859" s="15"/>
      <c r="DQ859" s="15"/>
      <c r="DR859" s="15"/>
      <c r="DS859" s="15"/>
      <c r="DT859" s="15"/>
      <c r="DU859" s="15"/>
      <c r="DV859" s="15"/>
      <c r="DW859" s="15"/>
      <c r="DX859" s="15"/>
      <c r="DY859" s="15"/>
      <c r="DZ859" s="15"/>
      <c r="EA859" s="15"/>
      <c r="EB859" s="15"/>
      <c r="EC859" s="15"/>
      <c r="ED859" s="15"/>
      <c r="EE859" s="15"/>
      <c r="EF859" s="15"/>
      <c r="EG859" s="15"/>
      <c r="EH859" s="15"/>
      <c r="EI859" s="15"/>
      <c r="EJ859" s="15"/>
      <c r="EK859" s="15"/>
      <c r="EL859" s="15"/>
      <c r="EM859" s="15"/>
      <c r="EN859" s="15"/>
      <c r="EO859" s="15"/>
      <c r="EP859" s="88"/>
      <c r="EQ859" s="88"/>
      <c r="ER859" s="88"/>
      <c r="ES859" s="88"/>
      <c r="ET859" s="88"/>
      <c r="EU859" s="88"/>
      <c r="EV859" s="88"/>
      <c r="EW859" s="88"/>
      <c r="EX859" s="88"/>
      <c r="EY859" s="88"/>
      <c r="EZ859" s="88"/>
      <c r="FA859" s="88"/>
      <c r="FB859" s="15"/>
      <c r="FC859" s="15"/>
      <c r="FD859" s="15"/>
      <c r="FE859" s="15"/>
      <c r="FF859" s="15"/>
      <c r="FG859" s="15"/>
      <c r="FH859" s="15"/>
      <c r="FI859" s="15"/>
      <c r="FJ859" s="15"/>
    </row>
    <row r="860" spans="2:166" ht="15" customHeight="1" x14ac:dyDescent="0.25">
      <c r="B860" s="88"/>
      <c r="C860" s="88"/>
      <c r="D860" s="115"/>
      <c r="E860" s="115"/>
      <c r="F860" s="115"/>
      <c r="G860" s="115"/>
      <c r="H860" s="115"/>
      <c r="I860" s="523"/>
      <c r="J860" s="523"/>
      <c r="K860" s="115"/>
      <c r="L860" s="524"/>
      <c r="M860" s="524"/>
      <c r="N860" s="524"/>
      <c r="O860" s="524"/>
      <c r="P860" s="524"/>
      <c r="Q860" s="524"/>
      <c r="R860" s="524"/>
      <c r="S860" s="525"/>
      <c r="T860" s="526"/>
      <c r="U860" s="115"/>
      <c r="V860" s="526"/>
      <c r="W860" s="115"/>
      <c r="X860" s="115"/>
      <c r="Y860" s="115"/>
      <c r="Z860" s="527"/>
      <c r="AA860" s="527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88"/>
      <c r="CU860" s="88"/>
      <c r="CV860" s="88"/>
      <c r="CW860" s="15"/>
      <c r="CX860" s="15"/>
      <c r="CY860" s="88"/>
      <c r="CZ860" s="88"/>
      <c r="DA860" s="88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  <c r="DV860" s="15"/>
      <c r="DW860" s="15"/>
      <c r="DX860" s="15"/>
      <c r="DY860" s="15"/>
      <c r="DZ860" s="15"/>
      <c r="EA860" s="15"/>
      <c r="EB860" s="15"/>
      <c r="EC860" s="15"/>
      <c r="ED860" s="15"/>
      <c r="EE860" s="15"/>
      <c r="EF860" s="15"/>
      <c r="EG860" s="15"/>
      <c r="EH860" s="15"/>
      <c r="EI860" s="15"/>
      <c r="EJ860" s="15"/>
      <c r="EK860" s="15"/>
      <c r="EL860" s="15"/>
      <c r="EM860" s="15"/>
      <c r="EN860" s="15"/>
      <c r="EO860" s="15"/>
      <c r="EP860" s="88"/>
      <c r="EQ860" s="88"/>
      <c r="ER860" s="88"/>
      <c r="ES860" s="88"/>
      <c r="ET860" s="88"/>
      <c r="EU860" s="88"/>
      <c r="EV860" s="88"/>
      <c r="EW860" s="88"/>
      <c r="EX860" s="88"/>
      <c r="EY860" s="88"/>
      <c r="EZ860" s="88"/>
      <c r="FA860" s="88"/>
      <c r="FB860" s="15"/>
      <c r="FC860" s="15"/>
      <c r="FD860" s="15"/>
      <c r="FE860" s="15"/>
      <c r="FF860" s="15"/>
      <c r="FG860" s="15"/>
      <c r="FH860" s="15"/>
      <c r="FI860" s="15"/>
      <c r="FJ860" s="15"/>
    </row>
    <row r="861" spans="2:166" ht="15" customHeight="1" x14ac:dyDescent="0.25">
      <c r="B861" s="88"/>
      <c r="C861" s="88"/>
      <c r="D861" s="115"/>
      <c r="E861" s="115"/>
      <c r="F861" s="115"/>
      <c r="G861" s="115"/>
      <c r="H861" s="115"/>
      <c r="I861" s="523"/>
      <c r="J861" s="523"/>
      <c r="K861" s="115"/>
      <c r="L861" s="524"/>
      <c r="M861" s="524"/>
      <c r="N861" s="524"/>
      <c r="O861" s="524"/>
      <c r="P861" s="524"/>
      <c r="Q861" s="524"/>
      <c r="R861" s="524"/>
      <c r="S861" s="525"/>
      <c r="T861" s="526"/>
      <c r="U861" s="115"/>
      <c r="V861" s="526"/>
      <c r="W861" s="115"/>
      <c r="X861" s="115"/>
      <c r="Y861" s="115"/>
      <c r="Z861" s="527"/>
      <c r="AA861" s="527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88"/>
      <c r="CU861" s="88"/>
      <c r="CV861" s="88"/>
      <c r="CW861" s="15"/>
      <c r="CX861" s="15"/>
      <c r="CY861" s="88"/>
      <c r="CZ861" s="88"/>
      <c r="DA861" s="88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  <c r="DT861" s="15"/>
      <c r="DU861" s="15"/>
      <c r="DV861" s="15"/>
      <c r="DW861" s="15"/>
      <c r="DX861" s="15"/>
      <c r="DY861" s="15"/>
      <c r="DZ861" s="15"/>
      <c r="EA861" s="15"/>
      <c r="EB861" s="15"/>
      <c r="EC861" s="15"/>
      <c r="ED861" s="15"/>
      <c r="EE861" s="15"/>
      <c r="EF861" s="15"/>
      <c r="EG861" s="15"/>
      <c r="EH861" s="15"/>
      <c r="EI861" s="15"/>
      <c r="EJ861" s="15"/>
      <c r="EK861" s="15"/>
      <c r="EL861" s="15"/>
      <c r="EM861" s="15"/>
      <c r="EN861" s="15"/>
      <c r="EO861" s="15"/>
      <c r="EP861" s="88"/>
      <c r="EQ861" s="88"/>
      <c r="ER861" s="88"/>
      <c r="ES861" s="88"/>
      <c r="ET861" s="88"/>
      <c r="EU861" s="88"/>
      <c r="EV861" s="88"/>
      <c r="EW861" s="88"/>
      <c r="EX861" s="88"/>
      <c r="EY861" s="88"/>
      <c r="EZ861" s="88"/>
      <c r="FA861" s="88"/>
      <c r="FB861" s="15"/>
      <c r="FC861" s="15"/>
      <c r="FD861" s="15"/>
      <c r="FE861" s="15"/>
      <c r="FF861" s="15"/>
      <c r="FG861" s="15"/>
      <c r="FH861" s="15"/>
      <c r="FI861" s="15"/>
      <c r="FJ861" s="15"/>
    </row>
    <row r="862" spans="2:166" ht="15" customHeight="1" x14ac:dyDescent="0.25">
      <c r="B862" s="88"/>
      <c r="C862" s="88"/>
      <c r="D862" s="115"/>
      <c r="E862" s="115"/>
      <c r="F862" s="115"/>
      <c r="G862" s="115"/>
      <c r="H862" s="115"/>
      <c r="I862" s="523"/>
      <c r="J862" s="523"/>
      <c r="K862" s="115"/>
      <c r="L862" s="524"/>
      <c r="M862" s="524"/>
      <c r="N862" s="524"/>
      <c r="O862" s="524"/>
      <c r="P862" s="524"/>
      <c r="Q862" s="524"/>
      <c r="R862" s="524"/>
      <c r="S862" s="525"/>
      <c r="T862" s="526"/>
      <c r="U862" s="115"/>
      <c r="V862" s="526"/>
      <c r="W862" s="115"/>
      <c r="X862" s="115"/>
      <c r="Y862" s="115"/>
      <c r="Z862" s="527"/>
      <c r="AA862" s="527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88"/>
      <c r="CU862" s="88"/>
      <c r="CV862" s="88"/>
      <c r="CW862" s="15"/>
      <c r="CX862" s="15"/>
      <c r="CY862" s="88"/>
      <c r="CZ862" s="88"/>
      <c r="DA862" s="88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  <c r="DO862" s="15"/>
      <c r="DP862" s="15"/>
      <c r="DQ862" s="15"/>
      <c r="DR862" s="15"/>
      <c r="DS862" s="15"/>
      <c r="DT862" s="15"/>
      <c r="DU862" s="15"/>
      <c r="DV862" s="15"/>
      <c r="DW862" s="15"/>
      <c r="DX862" s="15"/>
      <c r="DY862" s="15"/>
      <c r="DZ862" s="15"/>
      <c r="EA862" s="15"/>
      <c r="EB862" s="15"/>
      <c r="EC862" s="15"/>
      <c r="ED862" s="15"/>
      <c r="EE862" s="15"/>
      <c r="EF862" s="15"/>
      <c r="EG862" s="15"/>
      <c r="EH862" s="15"/>
      <c r="EI862" s="15"/>
      <c r="EJ862" s="15"/>
      <c r="EK862" s="15"/>
      <c r="EL862" s="15"/>
      <c r="EM862" s="15"/>
      <c r="EN862" s="15"/>
      <c r="EO862" s="15"/>
      <c r="EP862" s="88"/>
      <c r="EQ862" s="88"/>
      <c r="ER862" s="88"/>
      <c r="ES862" s="88"/>
      <c r="ET862" s="88"/>
      <c r="EU862" s="88"/>
      <c r="EV862" s="88"/>
      <c r="EW862" s="88"/>
      <c r="EX862" s="88"/>
      <c r="EY862" s="88"/>
      <c r="EZ862" s="88"/>
      <c r="FA862" s="88"/>
      <c r="FB862" s="15"/>
      <c r="FC862" s="15"/>
      <c r="FD862" s="15"/>
      <c r="FE862" s="15"/>
      <c r="FF862" s="15"/>
      <c r="FG862" s="15"/>
      <c r="FH862" s="15"/>
      <c r="FI862" s="15"/>
      <c r="FJ862" s="15"/>
    </row>
    <row r="863" spans="2:166" ht="15" customHeight="1" x14ac:dyDescent="0.25">
      <c r="B863" s="88"/>
      <c r="C863" s="88"/>
      <c r="D863" s="115"/>
      <c r="E863" s="115"/>
      <c r="F863" s="115"/>
      <c r="G863" s="115"/>
      <c r="H863" s="115"/>
      <c r="I863" s="523"/>
      <c r="J863" s="523"/>
      <c r="K863" s="115"/>
      <c r="L863" s="524"/>
      <c r="M863" s="524"/>
      <c r="N863" s="524"/>
      <c r="O863" s="524"/>
      <c r="P863" s="524"/>
      <c r="Q863" s="524"/>
      <c r="R863" s="524"/>
      <c r="S863" s="525"/>
      <c r="T863" s="526"/>
      <c r="U863" s="115"/>
      <c r="V863" s="526"/>
      <c r="W863" s="115"/>
      <c r="X863" s="115"/>
      <c r="Y863" s="115"/>
      <c r="Z863" s="527"/>
      <c r="AA863" s="527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88"/>
      <c r="CU863" s="88"/>
      <c r="CV863" s="88"/>
      <c r="CW863" s="15"/>
      <c r="CX863" s="15"/>
      <c r="CY863" s="88"/>
      <c r="CZ863" s="88"/>
      <c r="DA863" s="88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  <c r="DO863" s="15"/>
      <c r="DP863" s="15"/>
      <c r="DQ863" s="15"/>
      <c r="DR863" s="15"/>
      <c r="DS863" s="15"/>
      <c r="DT863" s="15"/>
      <c r="DU863" s="15"/>
      <c r="DV863" s="15"/>
      <c r="DW863" s="15"/>
      <c r="DX863" s="15"/>
      <c r="DY863" s="15"/>
      <c r="DZ863" s="15"/>
      <c r="EA863" s="15"/>
      <c r="EB863" s="15"/>
      <c r="EC863" s="15"/>
      <c r="ED863" s="15"/>
      <c r="EE863" s="15"/>
      <c r="EF863" s="15"/>
      <c r="EG863" s="15"/>
      <c r="EH863" s="15"/>
      <c r="EI863" s="15"/>
      <c r="EJ863" s="15"/>
      <c r="EK863" s="15"/>
      <c r="EL863" s="15"/>
      <c r="EM863" s="15"/>
      <c r="EN863" s="15"/>
      <c r="EO863" s="15"/>
      <c r="EP863" s="88"/>
      <c r="EQ863" s="88"/>
      <c r="ER863" s="88"/>
      <c r="ES863" s="88"/>
      <c r="ET863" s="88"/>
      <c r="EU863" s="88"/>
      <c r="EV863" s="88"/>
      <c r="EW863" s="88"/>
      <c r="EX863" s="88"/>
      <c r="EY863" s="88"/>
      <c r="EZ863" s="88"/>
      <c r="FA863" s="88"/>
      <c r="FB863" s="15"/>
      <c r="FC863" s="15"/>
      <c r="FD863" s="15"/>
      <c r="FE863" s="15"/>
      <c r="FF863" s="15"/>
      <c r="FG863" s="15"/>
      <c r="FH863" s="15"/>
      <c r="FI863" s="15"/>
      <c r="FJ863" s="15"/>
    </row>
    <row r="864" spans="2:166" ht="15" customHeight="1" x14ac:dyDescent="0.25">
      <c r="B864" s="88"/>
      <c r="C864" s="88"/>
      <c r="D864" s="115"/>
      <c r="E864" s="115"/>
      <c r="F864" s="115"/>
      <c r="G864" s="115"/>
      <c r="H864" s="115"/>
      <c r="I864" s="523"/>
      <c r="J864" s="523"/>
      <c r="K864" s="115"/>
      <c r="L864" s="524"/>
      <c r="M864" s="524"/>
      <c r="N864" s="524"/>
      <c r="O864" s="524"/>
      <c r="P864" s="524"/>
      <c r="Q864" s="524"/>
      <c r="R864" s="524"/>
      <c r="S864" s="525"/>
      <c r="T864" s="526"/>
      <c r="U864" s="115"/>
      <c r="V864" s="526"/>
      <c r="W864" s="115"/>
      <c r="X864" s="115"/>
      <c r="Y864" s="115"/>
      <c r="Z864" s="527"/>
      <c r="AA864" s="527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88"/>
      <c r="CU864" s="88"/>
      <c r="CV864" s="88"/>
      <c r="CW864" s="15"/>
      <c r="CX864" s="15"/>
      <c r="CY864" s="88"/>
      <c r="CZ864" s="88"/>
      <c r="DA864" s="88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  <c r="DO864" s="15"/>
      <c r="DP864" s="15"/>
      <c r="DQ864" s="15"/>
      <c r="DR864" s="15"/>
      <c r="DS864" s="15"/>
      <c r="DT864" s="15"/>
      <c r="DU864" s="15"/>
      <c r="DV864" s="15"/>
      <c r="DW864" s="15"/>
      <c r="DX864" s="15"/>
      <c r="DY864" s="15"/>
      <c r="DZ864" s="15"/>
      <c r="EA864" s="15"/>
      <c r="EB864" s="15"/>
      <c r="EC864" s="15"/>
      <c r="ED864" s="15"/>
      <c r="EE864" s="15"/>
      <c r="EF864" s="15"/>
      <c r="EG864" s="15"/>
      <c r="EH864" s="15"/>
      <c r="EI864" s="15"/>
      <c r="EJ864" s="15"/>
      <c r="EK864" s="15"/>
      <c r="EL864" s="15"/>
      <c r="EM864" s="15"/>
      <c r="EN864" s="15"/>
      <c r="EO864" s="15"/>
      <c r="EP864" s="88"/>
      <c r="EQ864" s="88"/>
      <c r="ER864" s="88"/>
      <c r="ES864" s="88"/>
      <c r="ET864" s="88"/>
      <c r="EU864" s="88"/>
      <c r="EV864" s="88"/>
      <c r="EW864" s="88"/>
      <c r="EX864" s="88"/>
      <c r="EY864" s="88"/>
      <c r="EZ864" s="88"/>
      <c r="FA864" s="88"/>
      <c r="FB864" s="15"/>
      <c r="FC864" s="15"/>
      <c r="FD864" s="15"/>
      <c r="FE864" s="15"/>
      <c r="FF864" s="15"/>
      <c r="FG864" s="15"/>
      <c r="FH864" s="15"/>
      <c r="FI864" s="15"/>
      <c r="FJ864" s="15"/>
    </row>
    <row r="865" spans="2:166" ht="15" customHeight="1" x14ac:dyDescent="0.25">
      <c r="B865" s="88"/>
      <c r="C865" s="88"/>
      <c r="D865" s="115"/>
      <c r="E865" s="115"/>
      <c r="F865" s="115"/>
      <c r="G865" s="115"/>
      <c r="H865" s="115"/>
      <c r="I865" s="523"/>
      <c r="J865" s="523"/>
      <c r="K865" s="115"/>
      <c r="L865" s="524"/>
      <c r="M865" s="524"/>
      <c r="N865" s="524"/>
      <c r="O865" s="524"/>
      <c r="P865" s="524"/>
      <c r="Q865" s="524"/>
      <c r="R865" s="524"/>
      <c r="S865" s="525"/>
      <c r="T865" s="526"/>
      <c r="U865" s="115"/>
      <c r="V865" s="526"/>
      <c r="W865" s="115"/>
      <c r="X865" s="115"/>
      <c r="Y865" s="115"/>
      <c r="Z865" s="527"/>
      <c r="AA865" s="527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88"/>
      <c r="CU865" s="88"/>
      <c r="CV865" s="88"/>
      <c r="CW865" s="15"/>
      <c r="CX865" s="15"/>
      <c r="CY865" s="88"/>
      <c r="CZ865" s="88"/>
      <c r="DA865" s="88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  <c r="DV865" s="15"/>
      <c r="DW865" s="15"/>
      <c r="DX865" s="15"/>
      <c r="DY865" s="15"/>
      <c r="DZ865" s="15"/>
      <c r="EA865" s="15"/>
      <c r="EB865" s="15"/>
      <c r="EC865" s="15"/>
      <c r="ED865" s="15"/>
      <c r="EE865" s="15"/>
      <c r="EF865" s="15"/>
      <c r="EG865" s="15"/>
      <c r="EH865" s="15"/>
      <c r="EI865" s="15"/>
      <c r="EJ865" s="15"/>
      <c r="EK865" s="15"/>
      <c r="EL865" s="15"/>
      <c r="EM865" s="15"/>
      <c r="EN865" s="15"/>
      <c r="EO865" s="15"/>
      <c r="EP865" s="88"/>
      <c r="EQ865" s="88"/>
      <c r="ER865" s="88"/>
      <c r="ES865" s="88"/>
      <c r="ET865" s="88"/>
      <c r="EU865" s="88"/>
      <c r="EV865" s="88"/>
      <c r="EW865" s="88"/>
      <c r="EX865" s="88"/>
      <c r="EY865" s="88"/>
      <c r="EZ865" s="88"/>
      <c r="FA865" s="88"/>
      <c r="FB865" s="15"/>
      <c r="FC865" s="15"/>
      <c r="FD865" s="15"/>
      <c r="FE865" s="15"/>
      <c r="FF865" s="15"/>
      <c r="FG865" s="15"/>
      <c r="FH865" s="15"/>
      <c r="FI865" s="15"/>
      <c r="FJ865" s="15"/>
    </row>
    <row r="866" spans="2:166" ht="15" customHeight="1" x14ac:dyDescent="0.25">
      <c r="B866" s="88"/>
      <c r="C866" s="88"/>
      <c r="D866" s="115"/>
      <c r="E866" s="115"/>
      <c r="F866" s="115"/>
      <c r="G866" s="115"/>
      <c r="H866" s="115"/>
      <c r="I866" s="523"/>
      <c r="J866" s="523"/>
      <c r="K866" s="115"/>
      <c r="L866" s="524"/>
      <c r="M866" s="524"/>
      <c r="N866" s="524"/>
      <c r="O866" s="524"/>
      <c r="P866" s="524"/>
      <c r="Q866" s="524"/>
      <c r="R866" s="524"/>
      <c r="S866" s="525"/>
      <c r="T866" s="526"/>
      <c r="U866" s="115"/>
      <c r="V866" s="526"/>
      <c r="W866" s="115"/>
      <c r="X866" s="115"/>
      <c r="Y866" s="115"/>
      <c r="Z866" s="527"/>
      <c r="AA866" s="527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88"/>
      <c r="CU866" s="88"/>
      <c r="CV866" s="88"/>
      <c r="CW866" s="15"/>
      <c r="CX866" s="15"/>
      <c r="CY866" s="88"/>
      <c r="CZ866" s="88"/>
      <c r="DA866" s="88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88"/>
      <c r="EQ866" s="88"/>
      <c r="ER866" s="88"/>
      <c r="ES866" s="88"/>
      <c r="ET866" s="88"/>
      <c r="EU866" s="88"/>
      <c r="EV866" s="88"/>
      <c r="EW866" s="88"/>
      <c r="EX866" s="88"/>
      <c r="EY866" s="88"/>
      <c r="EZ866" s="88"/>
      <c r="FA866" s="88"/>
      <c r="FB866" s="15"/>
      <c r="FC866" s="15"/>
      <c r="FD866" s="15"/>
      <c r="FE866" s="15"/>
      <c r="FF866" s="15"/>
      <c r="FG866" s="15"/>
      <c r="FH866" s="15"/>
      <c r="FI866" s="15"/>
      <c r="FJ866" s="15"/>
    </row>
    <row r="867" spans="2:166" ht="15" customHeight="1" x14ac:dyDescent="0.25">
      <c r="B867" s="88"/>
      <c r="C867" s="88"/>
      <c r="D867" s="115"/>
      <c r="E867" s="115"/>
      <c r="F867" s="115"/>
      <c r="G867" s="115"/>
      <c r="H867" s="115"/>
      <c r="I867" s="523"/>
      <c r="J867" s="523"/>
      <c r="K867" s="115"/>
      <c r="L867" s="524"/>
      <c r="M867" s="524"/>
      <c r="N867" s="524"/>
      <c r="O867" s="524"/>
      <c r="P867" s="524"/>
      <c r="Q867" s="524"/>
      <c r="R867" s="524"/>
      <c r="S867" s="525"/>
      <c r="T867" s="526"/>
      <c r="U867" s="115"/>
      <c r="V867" s="526"/>
      <c r="W867" s="115"/>
      <c r="X867" s="115"/>
      <c r="Y867" s="115"/>
      <c r="Z867" s="527"/>
      <c r="AA867" s="527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88"/>
      <c r="CU867" s="88"/>
      <c r="CV867" s="88"/>
      <c r="CW867" s="15"/>
      <c r="CX867" s="15"/>
      <c r="CY867" s="88"/>
      <c r="CZ867" s="88"/>
      <c r="DA867" s="88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  <c r="DO867" s="15"/>
      <c r="DP867" s="15"/>
      <c r="DQ867" s="15"/>
      <c r="DR867" s="15"/>
      <c r="DS867" s="15"/>
      <c r="DT867" s="15"/>
      <c r="DU867" s="15"/>
      <c r="DV867" s="15"/>
      <c r="DW867" s="15"/>
      <c r="DX867" s="15"/>
      <c r="DY867" s="15"/>
      <c r="DZ867" s="15"/>
      <c r="EA867" s="15"/>
      <c r="EB867" s="15"/>
      <c r="EC867" s="15"/>
      <c r="ED867" s="15"/>
      <c r="EE867" s="15"/>
      <c r="EF867" s="15"/>
      <c r="EG867" s="15"/>
      <c r="EH867" s="15"/>
      <c r="EI867" s="15"/>
      <c r="EJ867" s="15"/>
      <c r="EK867" s="15"/>
      <c r="EL867" s="15"/>
      <c r="EM867" s="15"/>
      <c r="EN867" s="15"/>
      <c r="EO867" s="15"/>
      <c r="EP867" s="88"/>
      <c r="EQ867" s="88"/>
      <c r="ER867" s="88"/>
      <c r="ES867" s="88"/>
      <c r="ET867" s="88"/>
      <c r="EU867" s="88"/>
      <c r="EV867" s="88"/>
      <c r="EW867" s="88"/>
      <c r="EX867" s="88"/>
      <c r="EY867" s="88"/>
      <c r="EZ867" s="88"/>
      <c r="FA867" s="88"/>
      <c r="FB867" s="15"/>
      <c r="FC867" s="15"/>
      <c r="FD867" s="15"/>
      <c r="FE867" s="15"/>
      <c r="FF867" s="15"/>
      <c r="FG867" s="15"/>
      <c r="FH867" s="15"/>
      <c r="FI867" s="15"/>
      <c r="FJ867" s="15"/>
    </row>
    <row r="868" spans="2:166" ht="15" customHeight="1" x14ac:dyDescent="0.25">
      <c r="B868" s="88"/>
      <c r="C868" s="88"/>
      <c r="D868" s="115"/>
      <c r="E868" s="115"/>
      <c r="F868" s="115"/>
      <c r="G868" s="115"/>
      <c r="H868" s="115"/>
      <c r="I868" s="523"/>
      <c r="J868" s="523"/>
      <c r="K868" s="115"/>
      <c r="L868" s="524"/>
      <c r="M868" s="524"/>
      <c r="N868" s="524"/>
      <c r="O868" s="524"/>
      <c r="P868" s="524"/>
      <c r="Q868" s="524"/>
      <c r="R868" s="524"/>
      <c r="S868" s="525"/>
      <c r="T868" s="526"/>
      <c r="U868" s="115"/>
      <c r="V868" s="526"/>
      <c r="W868" s="115"/>
      <c r="X868" s="115"/>
      <c r="Y868" s="115"/>
      <c r="Z868" s="527"/>
      <c r="AA868" s="527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88"/>
      <c r="CU868" s="88"/>
      <c r="CV868" s="88"/>
      <c r="CW868" s="15"/>
      <c r="CX868" s="15"/>
      <c r="CY868" s="88"/>
      <c r="CZ868" s="88"/>
      <c r="DA868" s="88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  <c r="DO868" s="15"/>
      <c r="DP868" s="15"/>
      <c r="DQ868" s="15"/>
      <c r="DR868" s="15"/>
      <c r="DS868" s="15"/>
      <c r="DT868" s="15"/>
      <c r="DU868" s="15"/>
      <c r="DV868" s="15"/>
      <c r="DW868" s="15"/>
      <c r="DX868" s="15"/>
      <c r="DY868" s="15"/>
      <c r="DZ868" s="15"/>
      <c r="EA868" s="15"/>
      <c r="EB868" s="15"/>
      <c r="EC868" s="15"/>
      <c r="ED868" s="15"/>
      <c r="EE868" s="15"/>
      <c r="EF868" s="15"/>
      <c r="EG868" s="15"/>
      <c r="EH868" s="15"/>
      <c r="EI868" s="15"/>
      <c r="EJ868" s="15"/>
      <c r="EK868" s="15"/>
      <c r="EL868" s="15"/>
      <c r="EM868" s="15"/>
      <c r="EN868" s="15"/>
      <c r="EO868" s="15"/>
      <c r="EP868" s="88"/>
      <c r="EQ868" s="88"/>
      <c r="ER868" s="88"/>
      <c r="ES868" s="88"/>
      <c r="ET868" s="88"/>
      <c r="EU868" s="88"/>
      <c r="EV868" s="88"/>
      <c r="EW868" s="88"/>
      <c r="EX868" s="88"/>
      <c r="EY868" s="88"/>
      <c r="EZ868" s="88"/>
      <c r="FA868" s="88"/>
      <c r="FB868" s="15"/>
      <c r="FC868" s="15"/>
      <c r="FD868" s="15"/>
      <c r="FE868" s="15"/>
      <c r="FF868" s="15"/>
      <c r="FG868" s="15"/>
      <c r="FH868" s="15"/>
      <c r="FI868" s="15"/>
      <c r="FJ868" s="15"/>
    </row>
    <row r="869" spans="2:166" ht="15" customHeight="1" x14ac:dyDescent="0.25">
      <c r="B869" s="88"/>
      <c r="C869" s="88"/>
      <c r="D869" s="115"/>
      <c r="E869" s="115"/>
      <c r="F869" s="115"/>
      <c r="G869" s="115"/>
      <c r="H869" s="115"/>
      <c r="I869" s="523"/>
      <c r="J869" s="523"/>
      <c r="K869" s="115"/>
      <c r="L869" s="524"/>
      <c r="M869" s="524"/>
      <c r="N869" s="524"/>
      <c r="O869" s="524"/>
      <c r="P869" s="524"/>
      <c r="Q869" s="524"/>
      <c r="R869" s="524"/>
      <c r="S869" s="525"/>
      <c r="T869" s="526"/>
      <c r="U869" s="115"/>
      <c r="V869" s="526"/>
      <c r="W869" s="115"/>
      <c r="X869" s="115"/>
      <c r="Y869" s="115"/>
      <c r="Z869" s="527"/>
      <c r="AA869" s="527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88"/>
      <c r="CU869" s="88"/>
      <c r="CV869" s="88"/>
      <c r="CW869" s="15"/>
      <c r="CX869" s="15"/>
      <c r="CY869" s="88"/>
      <c r="CZ869" s="88"/>
      <c r="DA869" s="88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  <c r="DO869" s="15"/>
      <c r="DP869" s="15"/>
      <c r="DQ869" s="15"/>
      <c r="DR869" s="15"/>
      <c r="DS869" s="15"/>
      <c r="DT869" s="15"/>
      <c r="DU869" s="15"/>
      <c r="DV869" s="15"/>
      <c r="DW869" s="15"/>
      <c r="DX869" s="15"/>
      <c r="DY869" s="15"/>
      <c r="DZ869" s="15"/>
      <c r="EA869" s="15"/>
      <c r="EB869" s="15"/>
      <c r="EC869" s="15"/>
      <c r="ED869" s="15"/>
      <c r="EE869" s="15"/>
      <c r="EF869" s="15"/>
      <c r="EG869" s="15"/>
      <c r="EH869" s="15"/>
      <c r="EI869" s="15"/>
      <c r="EJ869" s="15"/>
      <c r="EK869" s="15"/>
      <c r="EL869" s="15"/>
      <c r="EM869" s="15"/>
      <c r="EN869" s="15"/>
      <c r="EO869" s="15"/>
      <c r="EP869" s="88"/>
      <c r="EQ869" s="88"/>
      <c r="ER869" s="88"/>
      <c r="ES869" s="88"/>
      <c r="ET869" s="88"/>
      <c r="EU869" s="88"/>
      <c r="EV869" s="88"/>
      <c r="EW869" s="88"/>
      <c r="EX869" s="88"/>
      <c r="EY869" s="88"/>
      <c r="EZ869" s="88"/>
      <c r="FA869" s="88"/>
      <c r="FB869" s="15"/>
      <c r="FC869" s="15"/>
      <c r="FD869" s="15"/>
      <c r="FE869" s="15"/>
      <c r="FF869" s="15"/>
      <c r="FG869" s="15"/>
      <c r="FH869" s="15"/>
      <c r="FI869" s="15"/>
      <c r="FJ869" s="15"/>
    </row>
    <row r="870" spans="2:166" ht="15" customHeight="1" x14ac:dyDescent="0.25">
      <c r="B870" s="88"/>
      <c r="C870" s="88"/>
      <c r="D870" s="115"/>
      <c r="E870" s="115"/>
      <c r="F870" s="115"/>
      <c r="G870" s="115"/>
      <c r="H870" s="115"/>
      <c r="I870" s="523"/>
      <c r="J870" s="523"/>
      <c r="K870" s="115"/>
      <c r="L870" s="524"/>
      <c r="M870" s="524"/>
      <c r="N870" s="524"/>
      <c r="O870" s="524"/>
      <c r="P870" s="524"/>
      <c r="Q870" s="524"/>
      <c r="R870" s="524"/>
      <c r="S870" s="525"/>
      <c r="T870" s="526"/>
      <c r="U870" s="115"/>
      <c r="V870" s="526"/>
      <c r="W870" s="115"/>
      <c r="X870" s="115"/>
      <c r="Y870" s="115"/>
      <c r="Z870" s="527"/>
      <c r="AA870" s="527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88"/>
      <c r="CU870" s="88"/>
      <c r="CV870" s="88"/>
      <c r="CW870" s="15"/>
      <c r="CX870" s="15"/>
      <c r="CY870" s="88"/>
      <c r="CZ870" s="88"/>
      <c r="DA870" s="88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  <c r="DV870" s="15"/>
      <c r="DW870" s="15"/>
      <c r="DX870" s="15"/>
      <c r="DY870" s="15"/>
      <c r="DZ870" s="15"/>
      <c r="EA870" s="15"/>
      <c r="EB870" s="15"/>
      <c r="EC870" s="15"/>
      <c r="ED870" s="15"/>
      <c r="EE870" s="15"/>
      <c r="EF870" s="15"/>
      <c r="EG870" s="15"/>
      <c r="EH870" s="15"/>
      <c r="EI870" s="15"/>
      <c r="EJ870" s="15"/>
      <c r="EK870" s="15"/>
      <c r="EL870" s="15"/>
      <c r="EM870" s="15"/>
      <c r="EN870" s="15"/>
      <c r="EO870" s="15"/>
      <c r="EP870" s="88"/>
      <c r="EQ870" s="88"/>
      <c r="ER870" s="88"/>
      <c r="ES870" s="88"/>
      <c r="ET870" s="88"/>
      <c r="EU870" s="88"/>
      <c r="EV870" s="88"/>
      <c r="EW870" s="88"/>
      <c r="EX870" s="88"/>
      <c r="EY870" s="88"/>
      <c r="EZ870" s="88"/>
      <c r="FA870" s="88"/>
      <c r="FB870" s="15"/>
      <c r="FC870" s="15"/>
      <c r="FD870" s="15"/>
      <c r="FE870" s="15"/>
      <c r="FF870" s="15"/>
      <c r="FG870" s="15"/>
      <c r="FH870" s="15"/>
      <c r="FI870" s="15"/>
      <c r="FJ870" s="15"/>
    </row>
    <row r="871" spans="2:166" ht="15" customHeight="1" x14ac:dyDescent="0.25">
      <c r="B871" s="88"/>
      <c r="C871" s="88"/>
      <c r="D871" s="115"/>
      <c r="E871" s="115"/>
      <c r="F871" s="115"/>
      <c r="G871" s="115"/>
      <c r="H871" s="115"/>
      <c r="I871" s="523"/>
      <c r="J871" s="523"/>
      <c r="K871" s="115"/>
      <c r="L871" s="524"/>
      <c r="M871" s="524"/>
      <c r="N871" s="524"/>
      <c r="O871" s="524"/>
      <c r="P871" s="524"/>
      <c r="Q871" s="524"/>
      <c r="R871" s="524"/>
      <c r="S871" s="525"/>
      <c r="T871" s="526"/>
      <c r="U871" s="115"/>
      <c r="V871" s="526"/>
      <c r="W871" s="115"/>
      <c r="X871" s="115"/>
      <c r="Y871" s="115"/>
      <c r="Z871" s="527"/>
      <c r="AA871" s="527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88"/>
      <c r="CU871" s="88"/>
      <c r="CV871" s="88"/>
      <c r="CW871" s="15"/>
      <c r="CX871" s="15"/>
      <c r="CY871" s="88"/>
      <c r="CZ871" s="88"/>
      <c r="DA871" s="88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  <c r="DO871" s="15"/>
      <c r="DP871" s="15"/>
      <c r="DQ871" s="15"/>
      <c r="DR871" s="15"/>
      <c r="DS871" s="15"/>
      <c r="DT871" s="15"/>
      <c r="DU871" s="15"/>
      <c r="DV871" s="15"/>
      <c r="DW871" s="15"/>
      <c r="DX871" s="15"/>
      <c r="DY871" s="15"/>
      <c r="DZ871" s="15"/>
      <c r="EA871" s="15"/>
      <c r="EB871" s="15"/>
      <c r="EC871" s="15"/>
      <c r="ED871" s="15"/>
      <c r="EE871" s="15"/>
      <c r="EF871" s="15"/>
      <c r="EG871" s="15"/>
      <c r="EH871" s="15"/>
      <c r="EI871" s="15"/>
      <c r="EJ871" s="15"/>
      <c r="EK871" s="15"/>
      <c r="EL871" s="15"/>
      <c r="EM871" s="15"/>
      <c r="EN871" s="15"/>
      <c r="EO871" s="15"/>
      <c r="EP871" s="88"/>
      <c r="EQ871" s="88"/>
      <c r="ER871" s="88"/>
      <c r="ES871" s="88"/>
      <c r="ET871" s="88"/>
      <c r="EU871" s="88"/>
      <c r="EV871" s="88"/>
      <c r="EW871" s="88"/>
      <c r="EX871" s="88"/>
      <c r="EY871" s="88"/>
      <c r="EZ871" s="88"/>
      <c r="FA871" s="88"/>
      <c r="FB871" s="15"/>
      <c r="FC871" s="15"/>
      <c r="FD871" s="15"/>
      <c r="FE871" s="15"/>
      <c r="FF871" s="15"/>
      <c r="FG871" s="15"/>
      <c r="FH871" s="15"/>
      <c r="FI871" s="15"/>
      <c r="FJ871" s="15"/>
    </row>
    <row r="872" spans="2:166" ht="15" customHeight="1" x14ac:dyDescent="0.25">
      <c r="B872" s="88"/>
      <c r="C872" s="88"/>
      <c r="D872" s="115"/>
      <c r="E872" s="115"/>
      <c r="F872" s="115"/>
      <c r="G872" s="115"/>
      <c r="H872" s="115"/>
      <c r="I872" s="523"/>
      <c r="J872" s="523"/>
      <c r="K872" s="115"/>
      <c r="L872" s="524"/>
      <c r="M872" s="524"/>
      <c r="N872" s="524"/>
      <c r="O872" s="524"/>
      <c r="P872" s="524"/>
      <c r="Q872" s="524"/>
      <c r="R872" s="524"/>
      <c r="S872" s="525"/>
      <c r="T872" s="526"/>
      <c r="U872" s="115"/>
      <c r="V872" s="526"/>
      <c r="W872" s="115"/>
      <c r="X872" s="115"/>
      <c r="Y872" s="115"/>
      <c r="Z872" s="527"/>
      <c r="AA872" s="527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88"/>
      <c r="CU872" s="88"/>
      <c r="CV872" s="88"/>
      <c r="CW872" s="15"/>
      <c r="CX872" s="15"/>
      <c r="CY872" s="88"/>
      <c r="CZ872" s="88"/>
      <c r="DA872" s="88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  <c r="DO872" s="15"/>
      <c r="DP872" s="15"/>
      <c r="DQ872" s="15"/>
      <c r="DR872" s="15"/>
      <c r="DS872" s="15"/>
      <c r="DT872" s="15"/>
      <c r="DU872" s="15"/>
      <c r="DV872" s="15"/>
      <c r="DW872" s="15"/>
      <c r="DX872" s="15"/>
      <c r="DY872" s="15"/>
      <c r="DZ872" s="15"/>
      <c r="EA872" s="15"/>
      <c r="EB872" s="15"/>
      <c r="EC872" s="15"/>
      <c r="ED872" s="15"/>
      <c r="EE872" s="15"/>
      <c r="EF872" s="15"/>
      <c r="EG872" s="15"/>
      <c r="EH872" s="15"/>
      <c r="EI872" s="15"/>
      <c r="EJ872" s="15"/>
      <c r="EK872" s="15"/>
      <c r="EL872" s="15"/>
      <c r="EM872" s="15"/>
      <c r="EN872" s="15"/>
      <c r="EO872" s="15"/>
      <c r="EP872" s="88"/>
      <c r="EQ872" s="88"/>
      <c r="ER872" s="88"/>
      <c r="ES872" s="88"/>
      <c r="ET872" s="88"/>
      <c r="EU872" s="88"/>
      <c r="EV872" s="88"/>
      <c r="EW872" s="88"/>
      <c r="EX872" s="88"/>
      <c r="EY872" s="88"/>
      <c r="EZ872" s="88"/>
      <c r="FA872" s="88"/>
      <c r="FB872" s="15"/>
      <c r="FC872" s="15"/>
      <c r="FD872" s="15"/>
      <c r="FE872" s="15"/>
      <c r="FF872" s="15"/>
      <c r="FG872" s="15"/>
      <c r="FH872" s="15"/>
      <c r="FI872" s="15"/>
      <c r="FJ872" s="15"/>
    </row>
    <row r="873" spans="2:166" ht="15" customHeight="1" x14ac:dyDescent="0.25">
      <c r="B873" s="88"/>
      <c r="C873" s="88"/>
      <c r="D873" s="115"/>
      <c r="E873" s="115"/>
      <c r="F873" s="115"/>
      <c r="G873" s="115"/>
      <c r="H873" s="115"/>
      <c r="I873" s="523"/>
      <c r="J873" s="523"/>
      <c r="K873" s="115"/>
      <c r="L873" s="524"/>
      <c r="M873" s="524"/>
      <c r="N873" s="524"/>
      <c r="O873" s="524"/>
      <c r="P873" s="524"/>
      <c r="Q873" s="524"/>
      <c r="R873" s="524"/>
      <c r="S873" s="525"/>
      <c r="T873" s="526"/>
      <c r="U873" s="115"/>
      <c r="V873" s="526"/>
      <c r="W873" s="115"/>
      <c r="X873" s="115"/>
      <c r="Y873" s="115"/>
      <c r="Z873" s="527"/>
      <c r="AA873" s="527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88"/>
      <c r="CU873" s="88"/>
      <c r="CV873" s="88"/>
      <c r="CW873" s="15"/>
      <c r="CX873" s="15"/>
      <c r="CY873" s="88"/>
      <c r="CZ873" s="88"/>
      <c r="DA873" s="88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  <c r="DV873" s="15"/>
      <c r="DW873" s="15"/>
      <c r="DX873" s="15"/>
      <c r="DY873" s="15"/>
      <c r="DZ873" s="15"/>
      <c r="EA873" s="15"/>
      <c r="EB873" s="15"/>
      <c r="EC873" s="15"/>
      <c r="ED873" s="15"/>
      <c r="EE873" s="15"/>
      <c r="EF873" s="15"/>
      <c r="EG873" s="15"/>
      <c r="EH873" s="15"/>
      <c r="EI873" s="15"/>
      <c r="EJ873" s="15"/>
      <c r="EK873" s="15"/>
      <c r="EL873" s="15"/>
      <c r="EM873" s="15"/>
      <c r="EN873" s="15"/>
      <c r="EO873" s="15"/>
      <c r="EP873" s="88"/>
      <c r="EQ873" s="88"/>
      <c r="ER873" s="88"/>
      <c r="ES873" s="88"/>
      <c r="ET873" s="88"/>
      <c r="EU873" s="88"/>
      <c r="EV873" s="88"/>
      <c r="EW873" s="88"/>
      <c r="EX873" s="88"/>
      <c r="EY873" s="88"/>
      <c r="EZ873" s="88"/>
      <c r="FA873" s="88"/>
      <c r="FB873" s="15"/>
      <c r="FC873" s="15"/>
      <c r="FD873" s="15"/>
      <c r="FE873" s="15"/>
      <c r="FF873" s="15"/>
      <c r="FG873" s="15"/>
      <c r="FH873" s="15"/>
      <c r="FI873" s="15"/>
      <c r="FJ873" s="15"/>
    </row>
    <row r="874" spans="2:166" ht="15" customHeight="1" x14ac:dyDescent="0.25">
      <c r="B874" s="88"/>
      <c r="C874" s="88"/>
      <c r="D874" s="115"/>
      <c r="E874" s="115"/>
      <c r="F874" s="115"/>
      <c r="G874" s="115"/>
      <c r="H874" s="115"/>
      <c r="I874" s="523"/>
      <c r="J874" s="523"/>
      <c r="K874" s="115"/>
      <c r="L874" s="524"/>
      <c r="M874" s="524"/>
      <c r="N874" s="524"/>
      <c r="O874" s="524"/>
      <c r="P874" s="524"/>
      <c r="Q874" s="524"/>
      <c r="R874" s="524"/>
      <c r="S874" s="525"/>
      <c r="T874" s="526"/>
      <c r="U874" s="115"/>
      <c r="V874" s="526"/>
      <c r="W874" s="115"/>
      <c r="X874" s="115"/>
      <c r="Y874" s="115"/>
      <c r="Z874" s="527"/>
      <c r="AA874" s="527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88"/>
      <c r="CU874" s="88"/>
      <c r="CV874" s="88"/>
      <c r="CW874" s="15"/>
      <c r="CX874" s="15"/>
      <c r="CY874" s="88"/>
      <c r="CZ874" s="88"/>
      <c r="DA874" s="88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  <c r="DO874" s="15"/>
      <c r="DP874" s="15"/>
      <c r="DQ874" s="15"/>
      <c r="DR874" s="15"/>
      <c r="DS874" s="15"/>
      <c r="DT874" s="15"/>
      <c r="DU874" s="15"/>
      <c r="DV874" s="15"/>
      <c r="DW874" s="15"/>
      <c r="DX874" s="15"/>
      <c r="DY874" s="15"/>
      <c r="DZ874" s="15"/>
      <c r="EA874" s="15"/>
      <c r="EB874" s="15"/>
      <c r="EC874" s="15"/>
      <c r="ED874" s="15"/>
      <c r="EE874" s="15"/>
      <c r="EF874" s="15"/>
      <c r="EG874" s="15"/>
      <c r="EH874" s="15"/>
      <c r="EI874" s="15"/>
      <c r="EJ874" s="15"/>
      <c r="EK874" s="15"/>
      <c r="EL874" s="15"/>
      <c r="EM874" s="15"/>
      <c r="EN874" s="15"/>
      <c r="EO874" s="15"/>
      <c r="EP874" s="88"/>
      <c r="EQ874" s="88"/>
      <c r="ER874" s="88"/>
      <c r="ES874" s="88"/>
      <c r="ET874" s="88"/>
      <c r="EU874" s="88"/>
      <c r="EV874" s="88"/>
      <c r="EW874" s="88"/>
      <c r="EX874" s="88"/>
      <c r="EY874" s="88"/>
      <c r="EZ874" s="88"/>
      <c r="FA874" s="88"/>
      <c r="FB874" s="15"/>
      <c r="FC874" s="15"/>
      <c r="FD874" s="15"/>
      <c r="FE874" s="15"/>
      <c r="FF874" s="15"/>
      <c r="FG874" s="15"/>
      <c r="FH874" s="15"/>
      <c r="FI874" s="15"/>
      <c r="FJ874" s="15"/>
    </row>
    <row r="875" spans="2:166" ht="15" customHeight="1" x14ac:dyDescent="0.25">
      <c r="B875" s="88"/>
      <c r="C875" s="88"/>
      <c r="D875" s="115"/>
      <c r="E875" s="115"/>
      <c r="F875" s="115"/>
      <c r="G875" s="115"/>
      <c r="H875" s="115"/>
      <c r="I875" s="523"/>
      <c r="J875" s="523"/>
      <c r="K875" s="115"/>
      <c r="L875" s="524"/>
      <c r="M875" s="524"/>
      <c r="N875" s="524"/>
      <c r="O875" s="524"/>
      <c r="P875" s="524"/>
      <c r="Q875" s="524"/>
      <c r="R875" s="524"/>
      <c r="S875" s="525"/>
      <c r="T875" s="526"/>
      <c r="U875" s="115"/>
      <c r="V875" s="526"/>
      <c r="W875" s="115"/>
      <c r="X875" s="115"/>
      <c r="Y875" s="115"/>
      <c r="Z875" s="527"/>
      <c r="AA875" s="527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88"/>
      <c r="CU875" s="88"/>
      <c r="CV875" s="88"/>
      <c r="CW875" s="15"/>
      <c r="CX875" s="15"/>
      <c r="CY875" s="88"/>
      <c r="CZ875" s="88"/>
      <c r="DA875" s="88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  <c r="DV875" s="15"/>
      <c r="DW875" s="15"/>
      <c r="DX875" s="15"/>
      <c r="DY875" s="15"/>
      <c r="DZ875" s="15"/>
      <c r="EA875" s="15"/>
      <c r="EB875" s="15"/>
      <c r="EC875" s="15"/>
      <c r="ED875" s="15"/>
      <c r="EE875" s="15"/>
      <c r="EF875" s="15"/>
      <c r="EG875" s="15"/>
      <c r="EH875" s="15"/>
      <c r="EI875" s="15"/>
      <c r="EJ875" s="15"/>
      <c r="EK875" s="15"/>
      <c r="EL875" s="15"/>
      <c r="EM875" s="15"/>
      <c r="EN875" s="15"/>
      <c r="EO875" s="15"/>
      <c r="EP875" s="88"/>
      <c r="EQ875" s="88"/>
      <c r="ER875" s="88"/>
      <c r="ES875" s="88"/>
      <c r="ET875" s="88"/>
      <c r="EU875" s="88"/>
      <c r="EV875" s="88"/>
      <c r="EW875" s="88"/>
      <c r="EX875" s="88"/>
      <c r="EY875" s="88"/>
      <c r="EZ875" s="88"/>
      <c r="FA875" s="88"/>
      <c r="FB875" s="15"/>
      <c r="FC875" s="15"/>
      <c r="FD875" s="15"/>
      <c r="FE875" s="15"/>
      <c r="FF875" s="15"/>
      <c r="FG875" s="15"/>
      <c r="FH875" s="15"/>
      <c r="FI875" s="15"/>
      <c r="FJ875" s="15"/>
    </row>
    <row r="876" spans="2:166" ht="15" customHeight="1" x14ac:dyDescent="0.25">
      <c r="B876" s="88"/>
      <c r="C876" s="88"/>
      <c r="D876" s="115"/>
      <c r="E876" s="115"/>
      <c r="F876" s="115"/>
      <c r="G876" s="115"/>
      <c r="H876" s="115"/>
      <c r="I876" s="523"/>
      <c r="J876" s="523"/>
      <c r="K876" s="115"/>
      <c r="L876" s="524"/>
      <c r="M876" s="524"/>
      <c r="N876" s="524"/>
      <c r="O876" s="524"/>
      <c r="P876" s="524"/>
      <c r="Q876" s="524"/>
      <c r="R876" s="524"/>
      <c r="S876" s="525"/>
      <c r="T876" s="526"/>
      <c r="U876" s="115"/>
      <c r="V876" s="526"/>
      <c r="W876" s="115"/>
      <c r="X876" s="115"/>
      <c r="Y876" s="115"/>
      <c r="Z876" s="527"/>
      <c r="AA876" s="527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88"/>
      <c r="CU876" s="88"/>
      <c r="CV876" s="88"/>
      <c r="CW876" s="15"/>
      <c r="CX876" s="15"/>
      <c r="CY876" s="88"/>
      <c r="CZ876" s="88"/>
      <c r="DA876" s="88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  <c r="DO876" s="15"/>
      <c r="DP876" s="15"/>
      <c r="DQ876" s="15"/>
      <c r="DR876" s="15"/>
      <c r="DS876" s="15"/>
      <c r="DT876" s="15"/>
      <c r="DU876" s="15"/>
      <c r="DV876" s="15"/>
      <c r="DW876" s="15"/>
      <c r="DX876" s="15"/>
      <c r="DY876" s="15"/>
      <c r="DZ876" s="15"/>
      <c r="EA876" s="15"/>
      <c r="EB876" s="15"/>
      <c r="EC876" s="15"/>
      <c r="ED876" s="15"/>
      <c r="EE876" s="15"/>
      <c r="EF876" s="15"/>
      <c r="EG876" s="15"/>
      <c r="EH876" s="15"/>
      <c r="EI876" s="15"/>
      <c r="EJ876" s="15"/>
      <c r="EK876" s="15"/>
      <c r="EL876" s="15"/>
      <c r="EM876" s="15"/>
      <c r="EN876" s="15"/>
      <c r="EO876" s="15"/>
      <c r="EP876" s="88"/>
      <c r="EQ876" s="88"/>
      <c r="ER876" s="88"/>
      <c r="ES876" s="88"/>
      <c r="ET876" s="88"/>
      <c r="EU876" s="88"/>
      <c r="EV876" s="88"/>
      <c r="EW876" s="88"/>
      <c r="EX876" s="88"/>
      <c r="EY876" s="88"/>
      <c r="EZ876" s="88"/>
      <c r="FA876" s="88"/>
      <c r="FB876" s="15"/>
      <c r="FC876" s="15"/>
      <c r="FD876" s="15"/>
      <c r="FE876" s="15"/>
      <c r="FF876" s="15"/>
      <c r="FG876" s="15"/>
      <c r="FH876" s="15"/>
      <c r="FI876" s="15"/>
      <c r="FJ876" s="15"/>
    </row>
    <row r="877" spans="2:166" ht="15" customHeight="1" x14ac:dyDescent="0.25">
      <c r="B877" s="88"/>
      <c r="C877" s="88"/>
      <c r="D877" s="115"/>
      <c r="E877" s="115"/>
      <c r="F877" s="115"/>
      <c r="G877" s="115"/>
      <c r="H877" s="115"/>
      <c r="I877" s="523"/>
      <c r="J877" s="523"/>
      <c r="K877" s="115"/>
      <c r="L877" s="524"/>
      <c r="M877" s="524"/>
      <c r="N877" s="524"/>
      <c r="O877" s="524"/>
      <c r="P877" s="524"/>
      <c r="Q877" s="524"/>
      <c r="R877" s="524"/>
      <c r="S877" s="525"/>
      <c r="T877" s="526"/>
      <c r="U877" s="115"/>
      <c r="V877" s="526"/>
      <c r="W877" s="115"/>
      <c r="X877" s="115"/>
      <c r="Y877" s="115"/>
      <c r="Z877" s="527"/>
      <c r="AA877" s="527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88"/>
      <c r="CU877" s="88"/>
      <c r="CV877" s="88"/>
      <c r="CW877" s="15"/>
      <c r="CX877" s="15"/>
      <c r="CY877" s="88"/>
      <c r="CZ877" s="88"/>
      <c r="DA877" s="88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  <c r="DO877" s="15"/>
      <c r="DP877" s="15"/>
      <c r="DQ877" s="15"/>
      <c r="DR877" s="15"/>
      <c r="DS877" s="15"/>
      <c r="DT877" s="15"/>
      <c r="DU877" s="15"/>
      <c r="DV877" s="15"/>
      <c r="DW877" s="15"/>
      <c r="DX877" s="15"/>
      <c r="DY877" s="15"/>
      <c r="DZ877" s="15"/>
      <c r="EA877" s="15"/>
      <c r="EB877" s="15"/>
      <c r="EC877" s="15"/>
      <c r="ED877" s="15"/>
      <c r="EE877" s="15"/>
      <c r="EF877" s="15"/>
      <c r="EG877" s="15"/>
      <c r="EH877" s="15"/>
      <c r="EI877" s="15"/>
      <c r="EJ877" s="15"/>
      <c r="EK877" s="15"/>
      <c r="EL877" s="15"/>
      <c r="EM877" s="15"/>
      <c r="EN877" s="15"/>
      <c r="EO877" s="15"/>
      <c r="EP877" s="88"/>
      <c r="EQ877" s="88"/>
      <c r="ER877" s="88"/>
      <c r="ES877" s="88"/>
      <c r="ET877" s="88"/>
      <c r="EU877" s="88"/>
      <c r="EV877" s="88"/>
      <c r="EW877" s="88"/>
      <c r="EX877" s="88"/>
      <c r="EY877" s="88"/>
      <c r="EZ877" s="88"/>
      <c r="FA877" s="88"/>
      <c r="FB877" s="15"/>
      <c r="FC877" s="15"/>
      <c r="FD877" s="15"/>
      <c r="FE877" s="15"/>
      <c r="FF877" s="15"/>
      <c r="FG877" s="15"/>
      <c r="FH877" s="15"/>
      <c r="FI877" s="15"/>
      <c r="FJ877" s="15"/>
    </row>
    <row r="878" spans="2:166" ht="15" customHeight="1" x14ac:dyDescent="0.25">
      <c r="B878" s="88"/>
      <c r="C878" s="88"/>
      <c r="D878" s="115"/>
      <c r="E878" s="115"/>
      <c r="F878" s="115"/>
      <c r="G878" s="115"/>
      <c r="H878" s="115"/>
      <c r="I878" s="523"/>
      <c r="J878" s="523"/>
      <c r="K878" s="115"/>
      <c r="L878" s="524"/>
      <c r="M878" s="524"/>
      <c r="N878" s="524"/>
      <c r="O878" s="524"/>
      <c r="P878" s="524"/>
      <c r="Q878" s="524"/>
      <c r="R878" s="524"/>
      <c r="S878" s="525"/>
      <c r="T878" s="526"/>
      <c r="U878" s="115"/>
      <c r="V878" s="526"/>
      <c r="W878" s="115"/>
      <c r="X878" s="115"/>
      <c r="Y878" s="115"/>
      <c r="Z878" s="527"/>
      <c r="AA878" s="527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88"/>
      <c r="CU878" s="88"/>
      <c r="CV878" s="88"/>
      <c r="CW878" s="15"/>
      <c r="CX878" s="15"/>
      <c r="CY878" s="88"/>
      <c r="CZ878" s="88"/>
      <c r="DA878" s="88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  <c r="DO878" s="15"/>
      <c r="DP878" s="15"/>
      <c r="DQ878" s="15"/>
      <c r="DR878" s="15"/>
      <c r="DS878" s="15"/>
      <c r="DT878" s="15"/>
      <c r="DU878" s="15"/>
      <c r="DV878" s="15"/>
      <c r="DW878" s="15"/>
      <c r="DX878" s="15"/>
      <c r="DY878" s="15"/>
      <c r="DZ878" s="15"/>
      <c r="EA878" s="15"/>
      <c r="EB878" s="15"/>
      <c r="EC878" s="15"/>
      <c r="ED878" s="15"/>
      <c r="EE878" s="15"/>
      <c r="EF878" s="15"/>
      <c r="EG878" s="15"/>
      <c r="EH878" s="15"/>
      <c r="EI878" s="15"/>
      <c r="EJ878" s="15"/>
      <c r="EK878" s="15"/>
      <c r="EL878" s="15"/>
      <c r="EM878" s="15"/>
      <c r="EN878" s="15"/>
      <c r="EO878" s="15"/>
      <c r="EP878" s="88"/>
      <c r="EQ878" s="88"/>
      <c r="ER878" s="88"/>
      <c r="ES878" s="88"/>
      <c r="ET878" s="88"/>
      <c r="EU878" s="88"/>
      <c r="EV878" s="88"/>
      <c r="EW878" s="88"/>
      <c r="EX878" s="88"/>
      <c r="EY878" s="88"/>
      <c r="EZ878" s="88"/>
      <c r="FA878" s="88"/>
      <c r="FB878" s="15"/>
      <c r="FC878" s="15"/>
      <c r="FD878" s="15"/>
      <c r="FE878" s="15"/>
      <c r="FF878" s="15"/>
      <c r="FG878" s="15"/>
      <c r="FH878" s="15"/>
      <c r="FI878" s="15"/>
      <c r="FJ878" s="15"/>
    </row>
    <row r="879" spans="2:166" ht="15" customHeight="1" x14ac:dyDescent="0.25">
      <c r="B879" s="88"/>
      <c r="C879" s="88"/>
      <c r="D879" s="115"/>
      <c r="E879" s="115"/>
      <c r="F879" s="115"/>
      <c r="G879" s="115"/>
      <c r="H879" s="115"/>
      <c r="I879" s="523"/>
      <c r="J879" s="523"/>
      <c r="K879" s="115"/>
      <c r="L879" s="524"/>
      <c r="M879" s="524"/>
      <c r="N879" s="524"/>
      <c r="O879" s="524"/>
      <c r="P879" s="524"/>
      <c r="Q879" s="524"/>
      <c r="R879" s="524"/>
      <c r="S879" s="525"/>
      <c r="T879" s="526"/>
      <c r="U879" s="115"/>
      <c r="V879" s="526"/>
      <c r="W879" s="115"/>
      <c r="X879" s="115"/>
      <c r="Y879" s="115"/>
      <c r="Z879" s="527"/>
      <c r="AA879" s="527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88"/>
      <c r="CU879" s="88"/>
      <c r="CV879" s="88"/>
      <c r="CW879" s="15"/>
      <c r="CX879" s="15"/>
      <c r="CY879" s="88"/>
      <c r="CZ879" s="88"/>
      <c r="DA879" s="88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  <c r="DO879" s="15"/>
      <c r="DP879" s="15"/>
      <c r="DQ879" s="15"/>
      <c r="DR879" s="15"/>
      <c r="DS879" s="15"/>
      <c r="DT879" s="15"/>
      <c r="DU879" s="15"/>
      <c r="DV879" s="15"/>
      <c r="DW879" s="15"/>
      <c r="DX879" s="15"/>
      <c r="DY879" s="15"/>
      <c r="DZ879" s="15"/>
      <c r="EA879" s="15"/>
      <c r="EB879" s="15"/>
      <c r="EC879" s="15"/>
      <c r="ED879" s="15"/>
      <c r="EE879" s="15"/>
      <c r="EF879" s="15"/>
      <c r="EG879" s="15"/>
      <c r="EH879" s="15"/>
      <c r="EI879" s="15"/>
      <c r="EJ879" s="15"/>
      <c r="EK879" s="15"/>
      <c r="EL879" s="15"/>
      <c r="EM879" s="15"/>
      <c r="EN879" s="15"/>
      <c r="EO879" s="15"/>
      <c r="EP879" s="88"/>
      <c r="EQ879" s="88"/>
      <c r="ER879" s="88"/>
      <c r="ES879" s="88"/>
      <c r="ET879" s="88"/>
      <c r="EU879" s="88"/>
      <c r="EV879" s="88"/>
      <c r="EW879" s="88"/>
      <c r="EX879" s="88"/>
      <c r="EY879" s="88"/>
      <c r="EZ879" s="88"/>
      <c r="FA879" s="88"/>
      <c r="FB879" s="15"/>
      <c r="FC879" s="15"/>
      <c r="FD879" s="15"/>
      <c r="FE879" s="15"/>
      <c r="FF879" s="15"/>
      <c r="FG879" s="15"/>
      <c r="FH879" s="15"/>
      <c r="FI879" s="15"/>
      <c r="FJ879" s="15"/>
    </row>
    <row r="880" spans="2:166" ht="15" customHeight="1" x14ac:dyDescent="0.25">
      <c r="B880" s="88"/>
      <c r="C880" s="88"/>
      <c r="D880" s="115"/>
      <c r="E880" s="115"/>
      <c r="F880" s="115"/>
      <c r="G880" s="115"/>
      <c r="H880" s="115"/>
      <c r="I880" s="523"/>
      <c r="J880" s="523"/>
      <c r="K880" s="115"/>
      <c r="L880" s="524"/>
      <c r="M880" s="524"/>
      <c r="N880" s="524"/>
      <c r="O880" s="524"/>
      <c r="P880" s="524"/>
      <c r="Q880" s="524"/>
      <c r="R880" s="524"/>
      <c r="S880" s="525"/>
      <c r="T880" s="526"/>
      <c r="U880" s="115"/>
      <c r="V880" s="526"/>
      <c r="W880" s="115"/>
      <c r="X880" s="115"/>
      <c r="Y880" s="115"/>
      <c r="Z880" s="527"/>
      <c r="AA880" s="527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88"/>
      <c r="CU880" s="88"/>
      <c r="CV880" s="88"/>
      <c r="CW880" s="15"/>
      <c r="CX880" s="15"/>
      <c r="CY880" s="88"/>
      <c r="CZ880" s="88"/>
      <c r="DA880" s="88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88"/>
      <c r="EQ880" s="88"/>
      <c r="ER880" s="88"/>
      <c r="ES880" s="88"/>
      <c r="ET880" s="88"/>
      <c r="EU880" s="88"/>
      <c r="EV880" s="88"/>
      <c r="EW880" s="88"/>
      <c r="EX880" s="88"/>
      <c r="EY880" s="88"/>
      <c r="EZ880" s="88"/>
      <c r="FA880" s="88"/>
      <c r="FB880" s="15"/>
      <c r="FC880" s="15"/>
      <c r="FD880" s="15"/>
      <c r="FE880" s="15"/>
      <c r="FF880" s="15"/>
      <c r="FG880" s="15"/>
      <c r="FH880" s="15"/>
      <c r="FI880" s="15"/>
      <c r="FJ880" s="15"/>
    </row>
    <row r="881" spans="2:166" ht="15" customHeight="1" x14ac:dyDescent="0.25">
      <c r="B881" s="88"/>
      <c r="C881" s="88"/>
      <c r="D881" s="115"/>
      <c r="E881" s="115"/>
      <c r="F881" s="115"/>
      <c r="G881" s="115"/>
      <c r="H881" s="115"/>
      <c r="I881" s="523"/>
      <c r="J881" s="523"/>
      <c r="K881" s="115"/>
      <c r="L881" s="524"/>
      <c r="M881" s="524"/>
      <c r="N881" s="524"/>
      <c r="O881" s="524"/>
      <c r="P881" s="524"/>
      <c r="Q881" s="524"/>
      <c r="R881" s="524"/>
      <c r="S881" s="525"/>
      <c r="T881" s="526"/>
      <c r="U881" s="115"/>
      <c r="V881" s="526"/>
      <c r="W881" s="115"/>
      <c r="X881" s="115"/>
      <c r="Y881" s="115"/>
      <c r="Z881" s="527"/>
      <c r="AA881" s="527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88"/>
      <c r="CU881" s="88"/>
      <c r="CV881" s="88"/>
      <c r="CW881" s="15"/>
      <c r="CX881" s="15"/>
      <c r="CY881" s="88"/>
      <c r="CZ881" s="88"/>
      <c r="DA881" s="88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  <c r="DO881" s="15"/>
      <c r="DP881" s="15"/>
      <c r="DQ881" s="15"/>
      <c r="DR881" s="15"/>
      <c r="DS881" s="15"/>
      <c r="DT881" s="15"/>
      <c r="DU881" s="15"/>
      <c r="DV881" s="15"/>
      <c r="DW881" s="15"/>
      <c r="DX881" s="15"/>
      <c r="DY881" s="15"/>
      <c r="DZ881" s="15"/>
      <c r="EA881" s="15"/>
      <c r="EB881" s="15"/>
      <c r="EC881" s="15"/>
      <c r="ED881" s="15"/>
      <c r="EE881" s="15"/>
      <c r="EF881" s="15"/>
      <c r="EG881" s="15"/>
      <c r="EH881" s="15"/>
      <c r="EI881" s="15"/>
      <c r="EJ881" s="15"/>
      <c r="EK881" s="15"/>
      <c r="EL881" s="15"/>
      <c r="EM881" s="15"/>
      <c r="EN881" s="15"/>
      <c r="EO881" s="15"/>
      <c r="EP881" s="88"/>
      <c r="EQ881" s="88"/>
      <c r="ER881" s="88"/>
      <c r="ES881" s="88"/>
      <c r="ET881" s="88"/>
      <c r="EU881" s="88"/>
      <c r="EV881" s="88"/>
      <c r="EW881" s="88"/>
      <c r="EX881" s="88"/>
      <c r="EY881" s="88"/>
      <c r="EZ881" s="88"/>
      <c r="FA881" s="88"/>
      <c r="FB881" s="15"/>
      <c r="FC881" s="15"/>
      <c r="FD881" s="15"/>
      <c r="FE881" s="15"/>
      <c r="FF881" s="15"/>
      <c r="FG881" s="15"/>
      <c r="FH881" s="15"/>
      <c r="FI881" s="15"/>
      <c r="FJ881" s="15"/>
    </row>
    <row r="882" spans="2:166" ht="15" customHeight="1" x14ac:dyDescent="0.25">
      <c r="B882" s="88"/>
      <c r="C882" s="88"/>
      <c r="D882" s="115"/>
      <c r="E882" s="115"/>
      <c r="F882" s="115"/>
      <c r="G882" s="115"/>
      <c r="H882" s="115"/>
      <c r="I882" s="523"/>
      <c r="J882" s="523"/>
      <c r="K882" s="115"/>
      <c r="L882" s="524"/>
      <c r="M882" s="524"/>
      <c r="N882" s="524"/>
      <c r="O882" s="524"/>
      <c r="P882" s="524"/>
      <c r="Q882" s="524"/>
      <c r="R882" s="524"/>
      <c r="S882" s="525"/>
      <c r="T882" s="526"/>
      <c r="U882" s="115"/>
      <c r="V882" s="526"/>
      <c r="W882" s="115"/>
      <c r="X882" s="115"/>
      <c r="Y882" s="115"/>
      <c r="Z882" s="527"/>
      <c r="AA882" s="527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88"/>
      <c r="CU882" s="88"/>
      <c r="CV882" s="88"/>
      <c r="CW882" s="15"/>
      <c r="CX882" s="15"/>
      <c r="CY882" s="88"/>
      <c r="CZ882" s="88"/>
      <c r="DA882" s="88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  <c r="DO882" s="15"/>
      <c r="DP882" s="15"/>
      <c r="DQ882" s="15"/>
      <c r="DR882" s="15"/>
      <c r="DS882" s="15"/>
      <c r="DT882" s="15"/>
      <c r="DU882" s="15"/>
      <c r="DV882" s="15"/>
      <c r="DW882" s="15"/>
      <c r="DX882" s="15"/>
      <c r="DY882" s="15"/>
      <c r="DZ882" s="15"/>
      <c r="EA882" s="15"/>
      <c r="EB882" s="15"/>
      <c r="EC882" s="15"/>
      <c r="ED882" s="15"/>
      <c r="EE882" s="15"/>
      <c r="EF882" s="15"/>
      <c r="EG882" s="15"/>
      <c r="EH882" s="15"/>
      <c r="EI882" s="15"/>
      <c r="EJ882" s="15"/>
      <c r="EK882" s="15"/>
      <c r="EL882" s="15"/>
      <c r="EM882" s="15"/>
      <c r="EN882" s="15"/>
      <c r="EO882" s="15"/>
      <c r="EP882" s="88"/>
      <c r="EQ882" s="88"/>
      <c r="ER882" s="88"/>
      <c r="ES882" s="88"/>
      <c r="ET882" s="88"/>
      <c r="EU882" s="88"/>
      <c r="EV882" s="88"/>
      <c r="EW882" s="88"/>
      <c r="EX882" s="88"/>
      <c r="EY882" s="88"/>
      <c r="EZ882" s="88"/>
      <c r="FA882" s="88"/>
      <c r="FB882" s="15"/>
      <c r="FC882" s="15"/>
      <c r="FD882" s="15"/>
      <c r="FE882" s="15"/>
      <c r="FF882" s="15"/>
      <c r="FG882" s="15"/>
      <c r="FH882" s="15"/>
      <c r="FI882" s="15"/>
      <c r="FJ882" s="15"/>
    </row>
    <row r="883" spans="2:166" ht="15" customHeight="1" x14ac:dyDescent="0.25">
      <c r="B883" s="88"/>
      <c r="C883" s="88"/>
      <c r="D883" s="115"/>
      <c r="E883" s="115"/>
      <c r="F883" s="115"/>
      <c r="G883" s="115"/>
      <c r="H883" s="115"/>
      <c r="I883" s="523"/>
      <c r="J883" s="523"/>
      <c r="K883" s="115"/>
      <c r="L883" s="524"/>
      <c r="M883" s="524"/>
      <c r="N883" s="524"/>
      <c r="O883" s="524"/>
      <c r="P883" s="524"/>
      <c r="Q883" s="524"/>
      <c r="R883" s="524"/>
      <c r="S883" s="525"/>
      <c r="T883" s="526"/>
      <c r="U883" s="115"/>
      <c r="V883" s="526"/>
      <c r="W883" s="115"/>
      <c r="X883" s="115"/>
      <c r="Y883" s="115"/>
      <c r="Z883" s="527"/>
      <c r="AA883" s="527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88"/>
      <c r="CU883" s="88"/>
      <c r="CV883" s="88"/>
      <c r="CW883" s="15"/>
      <c r="CX883" s="15"/>
      <c r="CY883" s="88"/>
      <c r="CZ883" s="88"/>
      <c r="DA883" s="88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  <c r="DO883" s="15"/>
      <c r="DP883" s="15"/>
      <c r="DQ883" s="15"/>
      <c r="DR883" s="15"/>
      <c r="DS883" s="15"/>
      <c r="DT883" s="15"/>
      <c r="DU883" s="15"/>
      <c r="DV883" s="15"/>
      <c r="DW883" s="15"/>
      <c r="DX883" s="15"/>
      <c r="DY883" s="15"/>
      <c r="DZ883" s="15"/>
      <c r="EA883" s="15"/>
      <c r="EB883" s="15"/>
      <c r="EC883" s="15"/>
      <c r="ED883" s="15"/>
      <c r="EE883" s="15"/>
      <c r="EF883" s="15"/>
      <c r="EG883" s="15"/>
      <c r="EH883" s="15"/>
      <c r="EI883" s="15"/>
      <c r="EJ883" s="15"/>
      <c r="EK883" s="15"/>
      <c r="EL883" s="15"/>
      <c r="EM883" s="15"/>
      <c r="EN883" s="15"/>
      <c r="EO883" s="15"/>
      <c r="EP883" s="88"/>
      <c r="EQ883" s="88"/>
      <c r="ER883" s="88"/>
      <c r="ES883" s="88"/>
      <c r="ET883" s="88"/>
      <c r="EU883" s="88"/>
      <c r="EV883" s="88"/>
      <c r="EW883" s="88"/>
      <c r="EX883" s="88"/>
      <c r="EY883" s="88"/>
      <c r="EZ883" s="88"/>
      <c r="FA883" s="88"/>
      <c r="FB883" s="15"/>
      <c r="FC883" s="15"/>
      <c r="FD883" s="15"/>
      <c r="FE883" s="15"/>
      <c r="FF883" s="15"/>
      <c r="FG883" s="15"/>
      <c r="FH883" s="15"/>
      <c r="FI883" s="15"/>
      <c r="FJ883" s="15"/>
    </row>
    <row r="884" spans="2:166" ht="15" customHeight="1" x14ac:dyDescent="0.25">
      <c r="B884" s="88"/>
      <c r="C884" s="88"/>
      <c r="D884" s="115"/>
      <c r="E884" s="115"/>
      <c r="F884" s="115"/>
      <c r="G884" s="115"/>
      <c r="H884" s="115"/>
      <c r="I884" s="523"/>
      <c r="J884" s="523"/>
      <c r="K884" s="115"/>
      <c r="L884" s="524"/>
      <c r="M884" s="524"/>
      <c r="N884" s="524"/>
      <c r="O884" s="524"/>
      <c r="P884" s="524"/>
      <c r="Q884" s="524"/>
      <c r="R884" s="524"/>
      <c r="S884" s="525"/>
      <c r="T884" s="526"/>
      <c r="U884" s="115"/>
      <c r="V884" s="526"/>
      <c r="W884" s="115"/>
      <c r="X884" s="115"/>
      <c r="Y884" s="115"/>
      <c r="Z884" s="527"/>
      <c r="AA884" s="527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88"/>
      <c r="CU884" s="88"/>
      <c r="CV884" s="88"/>
      <c r="CW884" s="15"/>
      <c r="CX884" s="15"/>
      <c r="CY884" s="88"/>
      <c r="CZ884" s="88"/>
      <c r="DA884" s="88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5"/>
      <c r="DY884" s="15"/>
      <c r="DZ884" s="15"/>
      <c r="EA884" s="15"/>
      <c r="EB884" s="15"/>
      <c r="EC884" s="15"/>
      <c r="ED884" s="15"/>
      <c r="EE884" s="15"/>
      <c r="EF884" s="15"/>
      <c r="EG884" s="15"/>
      <c r="EH884" s="15"/>
      <c r="EI884" s="15"/>
      <c r="EJ884" s="15"/>
      <c r="EK884" s="15"/>
      <c r="EL884" s="15"/>
      <c r="EM884" s="15"/>
      <c r="EN884" s="15"/>
      <c r="EO884" s="15"/>
      <c r="EP884" s="88"/>
      <c r="EQ884" s="88"/>
      <c r="ER884" s="88"/>
      <c r="ES884" s="88"/>
      <c r="ET884" s="88"/>
      <c r="EU884" s="88"/>
      <c r="EV884" s="88"/>
      <c r="EW884" s="88"/>
      <c r="EX884" s="88"/>
      <c r="EY884" s="88"/>
      <c r="EZ884" s="88"/>
      <c r="FA884" s="88"/>
      <c r="FB884" s="15"/>
      <c r="FC884" s="15"/>
      <c r="FD884" s="15"/>
      <c r="FE884" s="15"/>
      <c r="FF884" s="15"/>
      <c r="FG884" s="15"/>
      <c r="FH884" s="15"/>
      <c r="FI884" s="15"/>
      <c r="FJ884" s="15"/>
    </row>
    <row r="885" spans="2:166" ht="15" customHeight="1" x14ac:dyDescent="0.25">
      <c r="B885" s="88"/>
      <c r="C885" s="88"/>
      <c r="D885" s="115"/>
      <c r="E885" s="115"/>
      <c r="F885" s="115"/>
      <c r="G885" s="115"/>
      <c r="H885" s="115"/>
      <c r="I885" s="523"/>
      <c r="J885" s="523"/>
      <c r="K885" s="115"/>
      <c r="L885" s="524"/>
      <c r="M885" s="524"/>
      <c r="N885" s="524"/>
      <c r="O885" s="524"/>
      <c r="P885" s="524"/>
      <c r="Q885" s="524"/>
      <c r="R885" s="524"/>
      <c r="S885" s="525"/>
      <c r="T885" s="526"/>
      <c r="U885" s="115"/>
      <c r="V885" s="526"/>
      <c r="W885" s="115"/>
      <c r="X885" s="115"/>
      <c r="Y885" s="115"/>
      <c r="Z885" s="527"/>
      <c r="AA885" s="527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88"/>
      <c r="CU885" s="88"/>
      <c r="CV885" s="88"/>
      <c r="CW885" s="15"/>
      <c r="CX885" s="15"/>
      <c r="CY885" s="88"/>
      <c r="CZ885" s="88"/>
      <c r="DA885" s="88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  <c r="DV885" s="15"/>
      <c r="DW885" s="15"/>
      <c r="DX885" s="15"/>
      <c r="DY885" s="15"/>
      <c r="DZ885" s="15"/>
      <c r="EA885" s="15"/>
      <c r="EB885" s="15"/>
      <c r="EC885" s="15"/>
      <c r="ED885" s="15"/>
      <c r="EE885" s="15"/>
      <c r="EF885" s="15"/>
      <c r="EG885" s="15"/>
      <c r="EH885" s="15"/>
      <c r="EI885" s="15"/>
      <c r="EJ885" s="15"/>
      <c r="EK885" s="15"/>
      <c r="EL885" s="15"/>
      <c r="EM885" s="15"/>
      <c r="EN885" s="15"/>
      <c r="EO885" s="15"/>
      <c r="EP885" s="88"/>
      <c r="EQ885" s="88"/>
      <c r="ER885" s="88"/>
      <c r="ES885" s="88"/>
      <c r="ET885" s="88"/>
      <c r="EU885" s="88"/>
      <c r="EV885" s="88"/>
      <c r="EW885" s="88"/>
      <c r="EX885" s="88"/>
      <c r="EY885" s="88"/>
      <c r="EZ885" s="88"/>
      <c r="FA885" s="88"/>
      <c r="FB885" s="15"/>
      <c r="FC885" s="15"/>
      <c r="FD885" s="15"/>
      <c r="FE885" s="15"/>
      <c r="FF885" s="15"/>
      <c r="FG885" s="15"/>
      <c r="FH885" s="15"/>
      <c r="FI885" s="15"/>
      <c r="FJ885" s="15"/>
    </row>
    <row r="886" spans="2:166" ht="15" customHeight="1" x14ac:dyDescent="0.25">
      <c r="B886" s="88"/>
      <c r="C886" s="88"/>
      <c r="D886" s="115"/>
      <c r="E886" s="115"/>
      <c r="F886" s="115"/>
      <c r="G886" s="115"/>
      <c r="H886" s="115"/>
      <c r="I886" s="523"/>
      <c r="J886" s="523"/>
      <c r="K886" s="115"/>
      <c r="L886" s="524"/>
      <c r="M886" s="524"/>
      <c r="N886" s="524"/>
      <c r="O886" s="524"/>
      <c r="P886" s="524"/>
      <c r="Q886" s="524"/>
      <c r="R886" s="524"/>
      <c r="S886" s="525"/>
      <c r="T886" s="526"/>
      <c r="U886" s="115"/>
      <c r="V886" s="526"/>
      <c r="W886" s="115"/>
      <c r="X886" s="115"/>
      <c r="Y886" s="115"/>
      <c r="Z886" s="527"/>
      <c r="AA886" s="527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88"/>
      <c r="CU886" s="88"/>
      <c r="CV886" s="88"/>
      <c r="CW886" s="15"/>
      <c r="CX886" s="15"/>
      <c r="CY886" s="88"/>
      <c r="CZ886" s="88"/>
      <c r="DA886" s="88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  <c r="DO886" s="15"/>
      <c r="DP886" s="15"/>
      <c r="DQ886" s="15"/>
      <c r="DR886" s="15"/>
      <c r="DS886" s="15"/>
      <c r="DT886" s="15"/>
      <c r="DU886" s="15"/>
      <c r="DV886" s="15"/>
      <c r="DW886" s="15"/>
      <c r="DX886" s="15"/>
      <c r="DY886" s="15"/>
      <c r="DZ886" s="15"/>
      <c r="EA886" s="15"/>
      <c r="EB886" s="15"/>
      <c r="EC886" s="15"/>
      <c r="ED886" s="15"/>
      <c r="EE886" s="15"/>
      <c r="EF886" s="15"/>
      <c r="EG886" s="15"/>
      <c r="EH886" s="15"/>
      <c r="EI886" s="15"/>
      <c r="EJ886" s="15"/>
      <c r="EK886" s="15"/>
      <c r="EL886" s="15"/>
      <c r="EM886" s="15"/>
      <c r="EN886" s="15"/>
      <c r="EO886" s="15"/>
      <c r="EP886" s="88"/>
      <c r="EQ886" s="88"/>
      <c r="ER886" s="88"/>
      <c r="ES886" s="88"/>
      <c r="ET886" s="88"/>
      <c r="EU886" s="88"/>
      <c r="EV886" s="88"/>
      <c r="EW886" s="88"/>
      <c r="EX886" s="88"/>
      <c r="EY886" s="88"/>
      <c r="EZ886" s="88"/>
      <c r="FA886" s="88"/>
      <c r="FB886" s="15"/>
      <c r="FC886" s="15"/>
      <c r="FD886" s="15"/>
      <c r="FE886" s="15"/>
      <c r="FF886" s="15"/>
      <c r="FG886" s="15"/>
      <c r="FH886" s="15"/>
      <c r="FI886" s="15"/>
      <c r="FJ886" s="15"/>
    </row>
    <row r="887" spans="2:166" ht="15" customHeight="1" x14ac:dyDescent="0.25">
      <c r="B887" s="88"/>
      <c r="C887" s="88"/>
      <c r="D887" s="115"/>
      <c r="E887" s="115"/>
      <c r="F887" s="115"/>
      <c r="G887" s="115"/>
      <c r="H887" s="115"/>
      <c r="I887" s="523"/>
      <c r="J887" s="523"/>
      <c r="K887" s="115"/>
      <c r="L887" s="524"/>
      <c r="M887" s="524"/>
      <c r="N887" s="524"/>
      <c r="O887" s="524"/>
      <c r="P887" s="524"/>
      <c r="Q887" s="524"/>
      <c r="R887" s="524"/>
      <c r="S887" s="525"/>
      <c r="T887" s="526"/>
      <c r="U887" s="115"/>
      <c r="V887" s="526"/>
      <c r="W887" s="115"/>
      <c r="X887" s="115"/>
      <c r="Y887" s="115"/>
      <c r="Z887" s="527"/>
      <c r="AA887" s="527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88"/>
      <c r="CU887" s="88"/>
      <c r="CV887" s="88"/>
      <c r="CW887" s="15"/>
      <c r="CX887" s="15"/>
      <c r="CY887" s="88"/>
      <c r="CZ887" s="88"/>
      <c r="DA887" s="88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  <c r="DV887" s="15"/>
      <c r="DW887" s="15"/>
      <c r="DX887" s="15"/>
      <c r="DY887" s="15"/>
      <c r="DZ887" s="15"/>
      <c r="EA887" s="15"/>
      <c r="EB887" s="15"/>
      <c r="EC887" s="15"/>
      <c r="ED887" s="15"/>
      <c r="EE887" s="15"/>
      <c r="EF887" s="15"/>
      <c r="EG887" s="15"/>
      <c r="EH887" s="15"/>
      <c r="EI887" s="15"/>
      <c r="EJ887" s="15"/>
      <c r="EK887" s="15"/>
      <c r="EL887" s="15"/>
      <c r="EM887" s="15"/>
      <c r="EN887" s="15"/>
      <c r="EO887" s="15"/>
      <c r="EP887" s="88"/>
      <c r="EQ887" s="88"/>
      <c r="ER887" s="88"/>
      <c r="ES887" s="88"/>
      <c r="ET887" s="88"/>
      <c r="EU887" s="88"/>
      <c r="EV887" s="88"/>
      <c r="EW887" s="88"/>
      <c r="EX887" s="88"/>
      <c r="EY887" s="88"/>
      <c r="EZ887" s="88"/>
      <c r="FA887" s="88"/>
      <c r="FB887" s="15"/>
      <c r="FC887" s="15"/>
      <c r="FD887" s="15"/>
      <c r="FE887" s="15"/>
      <c r="FF887" s="15"/>
      <c r="FG887" s="15"/>
      <c r="FH887" s="15"/>
      <c r="FI887" s="15"/>
      <c r="FJ887" s="15"/>
    </row>
    <row r="888" spans="2:166" ht="15" customHeight="1" x14ac:dyDescent="0.25">
      <c r="B888" s="88"/>
      <c r="C888" s="88"/>
      <c r="D888" s="115"/>
      <c r="E888" s="115"/>
      <c r="F888" s="115"/>
      <c r="G888" s="115"/>
      <c r="H888" s="115"/>
      <c r="I888" s="523"/>
      <c r="J888" s="523"/>
      <c r="K888" s="115"/>
      <c r="L888" s="524"/>
      <c r="M888" s="524"/>
      <c r="N888" s="524"/>
      <c r="O888" s="524"/>
      <c r="P888" s="524"/>
      <c r="Q888" s="524"/>
      <c r="R888" s="524"/>
      <c r="S888" s="525"/>
      <c r="T888" s="526"/>
      <c r="U888" s="115"/>
      <c r="V888" s="526"/>
      <c r="W888" s="115"/>
      <c r="X888" s="115"/>
      <c r="Y888" s="115"/>
      <c r="Z888" s="527"/>
      <c r="AA888" s="527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88"/>
      <c r="CU888" s="88"/>
      <c r="CV888" s="88"/>
      <c r="CW888" s="15"/>
      <c r="CX888" s="15"/>
      <c r="CY888" s="88"/>
      <c r="CZ888" s="88"/>
      <c r="DA888" s="88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  <c r="DO888" s="15"/>
      <c r="DP888" s="15"/>
      <c r="DQ888" s="15"/>
      <c r="DR888" s="15"/>
      <c r="DS888" s="15"/>
      <c r="DT888" s="15"/>
      <c r="DU888" s="15"/>
      <c r="DV888" s="15"/>
      <c r="DW888" s="15"/>
      <c r="DX888" s="15"/>
      <c r="DY888" s="15"/>
      <c r="DZ888" s="15"/>
      <c r="EA888" s="15"/>
      <c r="EB888" s="15"/>
      <c r="EC888" s="15"/>
      <c r="ED888" s="15"/>
      <c r="EE888" s="15"/>
      <c r="EF888" s="15"/>
      <c r="EG888" s="15"/>
      <c r="EH888" s="15"/>
      <c r="EI888" s="15"/>
      <c r="EJ888" s="15"/>
      <c r="EK888" s="15"/>
      <c r="EL888" s="15"/>
      <c r="EM888" s="15"/>
      <c r="EN888" s="15"/>
      <c r="EO888" s="15"/>
      <c r="EP888" s="88"/>
      <c r="EQ888" s="88"/>
      <c r="ER888" s="88"/>
      <c r="ES888" s="88"/>
      <c r="ET888" s="88"/>
      <c r="EU888" s="88"/>
      <c r="EV888" s="88"/>
      <c r="EW888" s="88"/>
      <c r="EX888" s="88"/>
      <c r="EY888" s="88"/>
      <c r="EZ888" s="88"/>
      <c r="FA888" s="88"/>
      <c r="FB888" s="15"/>
      <c r="FC888" s="15"/>
      <c r="FD888" s="15"/>
      <c r="FE888" s="15"/>
      <c r="FF888" s="15"/>
      <c r="FG888" s="15"/>
      <c r="FH888" s="15"/>
      <c r="FI888" s="15"/>
      <c r="FJ888" s="15"/>
    </row>
    <row r="889" spans="2:166" ht="15" customHeight="1" x14ac:dyDescent="0.25">
      <c r="B889" s="88"/>
      <c r="C889" s="88"/>
      <c r="D889" s="115"/>
      <c r="E889" s="115"/>
      <c r="F889" s="115"/>
      <c r="G889" s="115"/>
      <c r="H889" s="115"/>
      <c r="I889" s="523"/>
      <c r="J889" s="523"/>
      <c r="K889" s="115"/>
      <c r="L889" s="524"/>
      <c r="M889" s="524"/>
      <c r="N889" s="524"/>
      <c r="O889" s="524"/>
      <c r="P889" s="524"/>
      <c r="Q889" s="524"/>
      <c r="R889" s="524"/>
      <c r="S889" s="525"/>
      <c r="T889" s="526"/>
      <c r="U889" s="115"/>
      <c r="V889" s="526"/>
      <c r="W889" s="115"/>
      <c r="X889" s="115"/>
      <c r="Y889" s="115"/>
      <c r="Z889" s="527"/>
      <c r="AA889" s="527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88"/>
      <c r="CU889" s="88"/>
      <c r="CV889" s="88"/>
      <c r="CW889" s="15"/>
      <c r="CX889" s="15"/>
      <c r="CY889" s="88"/>
      <c r="CZ889" s="88"/>
      <c r="DA889" s="88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  <c r="DO889" s="15"/>
      <c r="DP889" s="15"/>
      <c r="DQ889" s="15"/>
      <c r="DR889" s="15"/>
      <c r="DS889" s="15"/>
      <c r="DT889" s="15"/>
      <c r="DU889" s="15"/>
      <c r="DV889" s="15"/>
      <c r="DW889" s="15"/>
      <c r="DX889" s="15"/>
      <c r="DY889" s="15"/>
      <c r="DZ889" s="15"/>
      <c r="EA889" s="15"/>
      <c r="EB889" s="15"/>
      <c r="EC889" s="15"/>
      <c r="ED889" s="15"/>
      <c r="EE889" s="15"/>
      <c r="EF889" s="15"/>
      <c r="EG889" s="15"/>
      <c r="EH889" s="15"/>
      <c r="EI889" s="15"/>
      <c r="EJ889" s="15"/>
      <c r="EK889" s="15"/>
      <c r="EL889" s="15"/>
      <c r="EM889" s="15"/>
      <c r="EN889" s="15"/>
      <c r="EO889" s="15"/>
      <c r="EP889" s="88"/>
      <c r="EQ889" s="88"/>
      <c r="ER889" s="88"/>
      <c r="ES889" s="88"/>
      <c r="ET889" s="88"/>
      <c r="EU889" s="88"/>
      <c r="EV889" s="88"/>
      <c r="EW889" s="88"/>
      <c r="EX889" s="88"/>
      <c r="EY889" s="88"/>
      <c r="EZ889" s="88"/>
      <c r="FA889" s="88"/>
      <c r="FB889" s="15"/>
      <c r="FC889" s="15"/>
      <c r="FD889" s="15"/>
      <c r="FE889" s="15"/>
      <c r="FF889" s="15"/>
      <c r="FG889" s="15"/>
      <c r="FH889" s="15"/>
      <c r="FI889" s="15"/>
      <c r="FJ889" s="15"/>
    </row>
    <row r="890" spans="2:166" ht="15" customHeight="1" x14ac:dyDescent="0.25">
      <c r="B890" s="88"/>
      <c r="C890" s="88"/>
      <c r="D890" s="115"/>
      <c r="E890" s="115"/>
      <c r="F890" s="115"/>
      <c r="G890" s="115"/>
      <c r="H890" s="115"/>
      <c r="I890" s="523"/>
      <c r="J890" s="523"/>
      <c r="K890" s="115"/>
      <c r="L890" s="524"/>
      <c r="M890" s="524"/>
      <c r="N890" s="524"/>
      <c r="O890" s="524"/>
      <c r="P890" s="524"/>
      <c r="Q890" s="524"/>
      <c r="R890" s="524"/>
      <c r="S890" s="525"/>
      <c r="T890" s="526"/>
      <c r="U890" s="115"/>
      <c r="V890" s="526"/>
      <c r="W890" s="115"/>
      <c r="X890" s="115"/>
      <c r="Y890" s="115"/>
      <c r="Z890" s="527"/>
      <c r="AA890" s="527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88"/>
      <c r="CU890" s="88"/>
      <c r="CV890" s="88"/>
      <c r="CW890" s="15"/>
      <c r="CX890" s="15"/>
      <c r="CY890" s="88"/>
      <c r="CZ890" s="88"/>
      <c r="DA890" s="88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88"/>
      <c r="EQ890" s="88"/>
      <c r="ER890" s="88"/>
      <c r="ES890" s="88"/>
      <c r="ET890" s="88"/>
      <c r="EU890" s="88"/>
      <c r="EV890" s="88"/>
      <c r="EW890" s="88"/>
      <c r="EX890" s="88"/>
      <c r="EY890" s="88"/>
      <c r="EZ890" s="88"/>
      <c r="FA890" s="88"/>
      <c r="FB890" s="15"/>
      <c r="FC890" s="15"/>
      <c r="FD890" s="15"/>
      <c r="FE890" s="15"/>
      <c r="FF890" s="15"/>
      <c r="FG890" s="15"/>
      <c r="FH890" s="15"/>
      <c r="FI890" s="15"/>
      <c r="FJ890" s="15"/>
    </row>
    <row r="891" spans="2:166" ht="15" customHeight="1" x14ac:dyDescent="0.25">
      <c r="B891" s="88"/>
      <c r="C891" s="88"/>
      <c r="D891" s="115"/>
      <c r="E891" s="115"/>
      <c r="F891" s="115"/>
      <c r="G891" s="115"/>
      <c r="H891" s="115"/>
      <c r="I891" s="523"/>
      <c r="J891" s="523"/>
      <c r="K891" s="115"/>
      <c r="L891" s="524"/>
      <c r="M891" s="524"/>
      <c r="N891" s="524"/>
      <c r="O891" s="524"/>
      <c r="P891" s="524"/>
      <c r="Q891" s="524"/>
      <c r="R891" s="524"/>
      <c r="S891" s="525"/>
      <c r="T891" s="526"/>
      <c r="U891" s="115"/>
      <c r="V891" s="526"/>
      <c r="W891" s="115"/>
      <c r="X891" s="115"/>
      <c r="Y891" s="115"/>
      <c r="Z891" s="527"/>
      <c r="AA891" s="527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88"/>
      <c r="CU891" s="88"/>
      <c r="CV891" s="88"/>
      <c r="CW891" s="15"/>
      <c r="CX891" s="15"/>
      <c r="CY891" s="88"/>
      <c r="CZ891" s="88"/>
      <c r="DA891" s="88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  <c r="DO891" s="15"/>
      <c r="DP891" s="15"/>
      <c r="DQ891" s="15"/>
      <c r="DR891" s="15"/>
      <c r="DS891" s="15"/>
      <c r="DT891" s="15"/>
      <c r="DU891" s="15"/>
      <c r="DV891" s="15"/>
      <c r="DW891" s="15"/>
      <c r="DX891" s="15"/>
      <c r="DY891" s="15"/>
      <c r="DZ891" s="15"/>
      <c r="EA891" s="15"/>
      <c r="EB891" s="15"/>
      <c r="EC891" s="15"/>
      <c r="ED891" s="15"/>
      <c r="EE891" s="15"/>
      <c r="EF891" s="15"/>
      <c r="EG891" s="15"/>
      <c r="EH891" s="15"/>
      <c r="EI891" s="15"/>
      <c r="EJ891" s="15"/>
      <c r="EK891" s="15"/>
      <c r="EL891" s="15"/>
      <c r="EM891" s="15"/>
      <c r="EN891" s="15"/>
      <c r="EO891" s="15"/>
      <c r="EP891" s="88"/>
      <c r="EQ891" s="88"/>
      <c r="ER891" s="88"/>
      <c r="ES891" s="88"/>
      <c r="ET891" s="88"/>
      <c r="EU891" s="88"/>
      <c r="EV891" s="88"/>
      <c r="EW891" s="88"/>
      <c r="EX891" s="88"/>
      <c r="EY891" s="88"/>
      <c r="EZ891" s="88"/>
      <c r="FA891" s="88"/>
      <c r="FB891" s="15"/>
      <c r="FC891" s="15"/>
      <c r="FD891" s="15"/>
      <c r="FE891" s="15"/>
      <c r="FF891" s="15"/>
      <c r="FG891" s="15"/>
      <c r="FH891" s="15"/>
      <c r="FI891" s="15"/>
      <c r="FJ891" s="15"/>
    </row>
    <row r="892" spans="2:166" ht="15" customHeight="1" x14ac:dyDescent="0.25">
      <c r="B892" s="88"/>
      <c r="C892" s="88"/>
      <c r="D892" s="115"/>
      <c r="E892" s="115"/>
      <c r="F892" s="115"/>
      <c r="G892" s="115"/>
      <c r="H892" s="115"/>
      <c r="I892" s="523"/>
      <c r="J892" s="523"/>
      <c r="K892" s="115"/>
      <c r="L892" s="524"/>
      <c r="M892" s="524"/>
      <c r="N892" s="524"/>
      <c r="O892" s="524"/>
      <c r="P892" s="524"/>
      <c r="Q892" s="524"/>
      <c r="R892" s="524"/>
      <c r="S892" s="525"/>
      <c r="T892" s="526"/>
      <c r="U892" s="115"/>
      <c r="V892" s="526"/>
      <c r="W892" s="115"/>
      <c r="X892" s="115"/>
      <c r="Y892" s="115"/>
      <c r="Z892" s="527"/>
      <c r="AA892" s="527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88"/>
      <c r="CU892" s="88"/>
      <c r="CV892" s="88"/>
      <c r="CW892" s="15"/>
      <c r="CX892" s="15"/>
      <c r="CY892" s="88"/>
      <c r="CZ892" s="88"/>
      <c r="DA892" s="88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  <c r="DO892" s="15"/>
      <c r="DP892" s="15"/>
      <c r="DQ892" s="15"/>
      <c r="DR892" s="15"/>
      <c r="DS892" s="15"/>
      <c r="DT892" s="15"/>
      <c r="DU892" s="15"/>
      <c r="DV892" s="15"/>
      <c r="DW892" s="15"/>
      <c r="DX892" s="15"/>
      <c r="DY892" s="15"/>
      <c r="DZ892" s="15"/>
      <c r="EA892" s="15"/>
      <c r="EB892" s="15"/>
      <c r="EC892" s="15"/>
      <c r="ED892" s="15"/>
      <c r="EE892" s="15"/>
      <c r="EF892" s="15"/>
      <c r="EG892" s="15"/>
      <c r="EH892" s="15"/>
      <c r="EI892" s="15"/>
      <c r="EJ892" s="15"/>
      <c r="EK892" s="15"/>
      <c r="EL892" s="15"/>
      <c r="EM892" s="15"/>
      <c r="EN892" s="15"/>
      <c r="EO892" s="15"/>
      <c r="EP892" s="88"/>
      <c r="EQ892" s="88"/>
      <c r="ER892" s="88"/>
      <c r="ES892" s="88"/>
      <c r="ET892" s="88"/>
      <c r="EU892" s="88"/>
      <c r="EV892" s="88"/>
      <c r="EW892" s="88"/>
      <c r="EX892" s="88"/>
      <c r="EY892" s="88"/>
      <c r="EZ892" s="88"/>
      <c r="FA892" s="88"/>
      <c r="FB892" s="15"/>
      <c r="FC892" s="15"/>
      <c r="FD892" s="15"/>
      <c r="FE892" s="15"/>
      <c r="FF892" s="15"/>
      <c r="FG892" s="15"/>
      <c r="FH892" s="15"/>
      <c r="FI892" s="15"/>
      <c r="FJ892" s="15"/>
    </row>
    <row r="893" spans="2:166" ht="15" customHeight="1" x14ac:dyDescent="0.25">
      <c r="B893" s="88"/>
      <c r="C893" s="88"/>
      <c r="D893" s="115"/>
      <c r="E893" s="115"/>
      <c r="F893" s="115"/>
      <c r="G893" s="115"/>
      <c r="H893" s="115"/>
      <c r="I893" s="523"/>
      <c r="J893" s="523"/>
      <c r="K893" s="115"/>
      <c r="L893" s="524"/>
      <c r="M893" s="524"/>
      <c r="N893" s="524"/>
      <c r="O893" s="524"/>
      <c r="P893" s="524"/>
      <c r="Q893" s="524"/>
      <c r="R893" s="524"/>
      <c r="S893" s="525"/>
      <c r="T893" s="526"/>
      <c r="U893" s="115"/>
      <c r="V893" s="526"/>
      <c r="W893" s="115"/>
      <c r="X893" s="115"/>
      <c r="Y893" s="115"/>
      <c r="Z893" s="527"/>
      <c r="AA893" s="527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88"/>
      <c r="CU893" s="88"/>
      <c r="CV893" s="88"/>
      <c r="CW893" s="15"/>
      <c r="CX893" s="15"/>
      <c r="CY893" s="88"/>
      <c r="CZ893" s="88"/>
      <c r="DA893" s="88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  <c r="DO893" s="15"/>
      <c r="DP893" s="15"/>
      <c r="DQ893" s="15"/>
      <c r="DR893" s="15"/>
      <c r="DS893" s="15"/>
      <c r="DT893" s="15"/>
      <c r="DU893" s="15"/>
      <c r="DV893" s="15"/>
      <c r="DW893" s="15"/>
      <c r="DX893" s="15"/>
      <c r="DY893" s="15"/>
      <c r="DZ893" s="15"/>
      <c r="EA893" s="15"/>
      <c r="EB893" s="15"/>
      <c r="EC893" s="15"/>
      <c r="ED893" s="15"/>
      <c r="EE893" s="15"/>
      <c r="EF893" s="15"/>
      <c r="EG893" s="15"/>
      <c r="EH893" s="15"/>
      <c r="EI893" s="15"/>
      <c r="EJ893" s="15"/>
      <c r="EK893" s="15"/>
      <c r="EL893" s="15"/>
      <c r="EM893" s="15"/>
      <c r="EN893" s="15"/>
      <c r="EO893" s="15"/>
      <c r="EP893" s="88"/>
      <c r="EQ893" s="88"/>
      <c r="ER893" s="88"/>
      <c r="ES893" s="88"/>
      <c r="ET893" s="88"/>
      <c r="EU893" s="88"/>
      <c r="EV893" s="88"/>
      <c r="EW893" s="88"/>
      <c r="EX893" s="88"/>
      <c r="EY893" s="88"/>
      <c r="EZ893" s="88"/>
      <c r="FA893" s="88"/>
      <c r="FB893" s="15"/>
      <c r="FC893" s="15"/>
      <c r="FD893" s="15"/>
      <c r="FE893" s="15"/>
      <c r="FF893" s="15"/>
      <c r="FG893" s="15"/>
      <c r="FH893" s="15"/>
      <c r="FI893" s="15"/>
      <c r="FJ893" s="15"/>
    </row>
    <row r="894" spans="2:166" ht="15" customHeight="1" x14ac:dyDescent="0.25">
      <c r="B894" s="88"/>
      <c r="C894" s="88"/>
      <c r="D894" s="115"/>
      <c r="E894" s="115"/>
      <c r="F894" s="115"/>
      <c r="G894" s="115"/>
      <c r="H894" s="115"/>
      <c r="I894" s="523"/>
      <c r="J894" s="523"/>
      <c r="K894" s="115"/>
      <c r="L894" s="524"/>
      <c r="M894" s="524"/>
      <c r="N894" s="524"/>
      <c r="O894" s="524"/>
      <c r="P894" s="524"/>
      <c r="Q894" s="524"/>
      <c r="R894" s="524"/>
      <c r="S894" s="525"/>
      <c r="T894" s="526"/>
      <c r="U894" s="115"/>
      <c r="V894" s="526"/>
      <c r="W894" s="115"/>
      <c r="X894" s="115"/>
      <c r="Y894" s="115"/>
      <c r="Z894" s="527"/>
      <c r="AA894" s="527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88"/>
      <c r="CU894" s="88"/>
      <c r="CV894" s="88"/>
      <c r="CW894" s="15"/>
      <c r="CX894" s="15"/>
      <c r="CY894" s="88"/>
      <c r="CZ894" s="88"/>
      <c r="DA894" s="88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88"/>
      <c r="EQ894" s="88"/>
      <c r="ER894" s="88"/>
      <c r="ES894" s="88"/>
      <c r="ET894" s="88"/>
      <c r="EU894" s="88"/>
      <c r="EV894" s="88"/>
      <c r="EW894" s="88"/>
      <c r="EX894" s="88"/>
      <c r="EY894" s="88"/>
      <c r="EZ894" s="88"/>
      <c r="FA894" s="88"/>
      <c r="FB894" s="15"/>
      <c r="FC894" s="15"/>
      <c r="FD894" s="15"/>
      <c r="FE894" s="15"/>
      <c r="FF894" s="15"/>
      <c r="FG894" s="15"/>
      <c r="FH894" s="15"/>
      <c r="FI894" s="15"/>
      <c r="FJ894" s="15"/>
    </row>
    <row r="895" spans="2:166" ht="15" customHeight="1" x14ac:dyDescent="0.25">
      <c r="B895" s="88"/>
      <c r="C895" s="88"/>
      <c r="D895" s="115"/>
      <c r="E895" s="115"/>
      <c r="F895" s="115"/>
      <c r="G895" s="115"/>
      <c r="H895" s="115"/>
      <c r="I895" s="523"/>
      <c r="J895" s="523"/>
      <c r="K895" s="115"/>
      <c r="L895" s="524"/>
      <c r="M895" s="524"/>
      <c r="N895" s="524"/>
      <c r="O895" s="524"/>
      <c r="P895" s="524"/>
      <c r="Q895" s="524"/>
      <c r="R895" s="524"/>
      <c r="S895" s="525"/>
      <c r="T895" s="526"/>
      <c r="U895" s="115"/>
      <c r="V895" s="526"/>
      <c r="W895" s="115"/>
      <c r="X895" s="115"/>
      <c r="Y895" s="115"/>
      <c r="Z895" s="527"/>
      <c r="AA895" s="527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88"/>
      <c r="CU895" s="88"/>
      <c r="CV895" s="88"/>
      <c r="CW895" s="15"/>
      <c r="CX895" s="15"/>
      <c r="CY895" s="88"/>
      <c r="CZ895" s="88"/>
      <c r="DA895" s="88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88"/>
      <c r="EQ895" s="88"/>
      <c r="ER895" s="88"/>
      <c r="ES895" s="88"/>
      <c r="ET895" s="88"/>
      <c r="EU895" s="88"/>
      <c r="EV895" s="88"/>
      <c r="EW895" s="88"/>
      <c r="EX895" s="88"/>
      <c r="EY895" s="88"/>
      <c r="EZ895" s="88"/>
      <c r="FA895" s="88"/>
      <c r="FB895" s="15"/>
      <c r="FC895" s="15"/>
      <c r="FD895" s="15"/>
      <c r="FE895" s="15"/>
      <c r="FF895" s="15"/>
      <c r="FG895" s="15"/>
      <c r="FH895" s="15"/>
      <c r="FI895" s="15"/>
      <c r="FJ895" s="15"/>
    </row>
    <row r="896" spans="2:166" ht="15" customHeight="1" x14ac:dyDescent="0.25">
      <c r="B896" s="88"/>
      <c r="C896" s="88"/>
      <c r="D896" s="115"/>
      <c r="E896" s="115"/>
      <c r="F896" s="115"/>
      <c r="G896" s="115"/>
      <c r="H896" s="115"/>
      <c r="I896" s="523"/>
      <c r="J896" s="523"/>
      <c r="K896" s="115"/>
      <c r="L896" s="524"/>
      <c r="M896" s="524"/>
      <c r="N896" s="524"/>
      <c r="O896" s="524"/>
      <c r="P896" s="524"/>
      <c r="Q896" s="524"/>
      <c r="R896" s="524"/>
      <c r="S896" s="525"/>
      <c r="T896" s="526"/>
      <c r="U896" s="115"/>
      <c r="V896" s="526"/>
      <c r="W896" s="115"/>
      <c r="X896" s="115"/>
      <c r="Y896" s="115"/>
      <c r="Z896" s="527"/>
      <c r="AA896" s="527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88"/>
      <c r="CU896" s="88"/>
      <c r="CV896" s="88"/>
      <c r="CW896" s="15"/>
      <c r="CX896" s="15"/>
      <c r="CY896" s="88"/>
      <c r="CZ896" s="88"/>
      <c r="DA896" s="88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88"/>
      <c r="EQ896" s="88"/>
      <c r="ER896" s="88"/>
      <c r="ES896" s="88"/>
      <c r="ET896" s="88"/>
      <c r="EU896" s="88"/>
      <c r="EV896" s="88"/>
      <c r="EW896" s="88"/>
      <c r="EX896" s="88"/>
      <c r="EY896" s="88"/>
      <c r="EZ896" s="88"/>
      <c r="FA896" s="88"/>
      <c r="FB896" s="15"/>
      <c r="FC896" s="15"/>
      <c r="FD896" s="15"/>
      <c r="FE896" s="15"/>
      <c r="FF896" s="15"/>
      <c r="FG896" s="15"/>
      <c r="FH896" s="15"/>
      <c r="FI896" s="15"/>
      <c r="FJ896" s="15"/>
    </row>
    <row r="897" spans="2:166" ht="15" customHeight="1" x14ac:dyDescent="0.25">
      <c r="B897" s="88"/>
      <c r="C897" s="88"/>
      <c r="D897" s="115"/>
      <c r="E897" s="115"/>
      <c r="F897" s="115"/>
      <c r="G897" s="115"/>
      <c r="H897" s="115"/>
      <c r="I897" s="523"/>
      <c r="J897" s="523"/>
      <c r="K897" s="115"/>
      <c r="L897" s="524"/>
      <c r="M897" s="524"/>
      <c r="N897" s="524"/>
      <c r="O897" s="524"/>
      <c r="P897" s="524"/>
      <c r="Q897" s="524"/>
      <c r="R897" s="524"/>
      <c r="S897" s="525"/>
      <c r="T897" s="526"/>
      <c r="U897" s="115"/>
      <c r="V897" s="526"/>
      <c r="W897" s="115"/>
      <c r="X897" s="115"/>
      <c r="Y897" s="115"/>
      <c r="Z897" s="527"/>
      <c r="AA897" s="527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88"/>
      <c r="CU897" s="88"/>
      <c r="CV897" s="88"/>
      <c r="CW897" s="15"/>
      <c r="CX897" s="15"/>
      <c r="CY897" s="88"/>
      <c r="CZ897" s="88"/>
      <c r="DA897" s="88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  <c r="DO897" s="15"/>
      <c r="DP897" s="15"/>
      <c r="DQ897" s="15"/>
      <c r="DR897" s="15"/>
      <c r="DS897" s="15"/>
      <c r="DT897" s="15"/>
      <c r="DU897" s="15"/>
      <c r="DV897" s="15"/>
      <c r="DW897" s="15"/>
      <c r="DX897" s="15"/>
      <c r="DY897" s="15"/>
      <c r="DZ897" s="15"/>
      <c r="EA897" s="15"/>
      <c r="EB897" s="15"/>
      <c r="EC897" s="15"/>
      <c r="ED897" s="15"/>
      <c r="EE897" s="15"/>
      <c r="EF897" s="15"/>
      <c r="EG897" s="15"/>
      <c r="EH897" s="15"/>
      <c r="EI897" s="15"/>
      <c r="EJ897" s="15"/>
      <c r="EK897" s="15"/>
      <c r="EL897" s="15"/>
      <c r="EM897" s="15"/>
      <c r="EN897" s="15"/>
      <c r="EO897" s="15"/>
      <c r="EP897" s="88"/>
      <c r="EQ897" s="88"/>
      <c r="ER897" s="88"/>
      <c r="ES897" s="88"/>
      <c r="ET897" s="88"/>
      <c r="EU897" s="88"/>
      <c r="EV897" s="88"/>
      <c r="EW897" s="88"/>
      <c r="EX897" s="88"/>
      <c r="EY897" s="88"/>
      <c r="EZ897" s="88"/>
      <c r="FA897" s="88"/>
      <c r="FB897" s="15"/>
      <c r="FC897" s="15"/>
      <c r="FD897" s="15"/>
      <c r="FE897" s="15"/>
      <c r="FF897" s="15"/>
      <c r="FG897" s="15"/>
      <c r="FH897" s="15"/>
      <c r="FI897" s="15"/>
      <c r="FJ897" s="15"/>
    </row>
    <row r="898" spans="2:166" ht="15" customHeight="1" x14ac:dyDescent="0.25">
      <c r="B898" s="88"/>
      <c r="C898" s="88"/>
      <c r="D898" s="115"/>
      <c r="E898" s="115"/>
      <c r="F898" s="115"/>
      <c r="G898" s="115"/>
      <c r="H898" s="115"/>
      <c r="I898" s="523"/>
      <c r="J898" s="523"/>
      <c r="K898" s="115"/>
      <c r="L898" s="524"/>
      <c r="M898" s="524"/>
      <c r="N898" s="524"/>
      <c r="O898" s="524"/>
      <c r="P898" s="524"/>
      <c r="Q898" s="524"/>
      <c r="R898" s="524"/>
      <c r="S898" s="525"/>
      <c r="T898" s="526"/>
      <c r="U898" s="115"/>
      <c r="V898" s="526"/>
      <c r="W898" s="115"/>
      <c r="X898" s="115"/>
      <c r="Y898" s="115"/>
      <c r="Z898" s="527"/>
      <c r="AA898" s="527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88"/>
      <c r="CU898" s="88"/>
      <c r="CV898" s="88"/>
      <c r="CW898" s="15"/>
      <c r="CX898" s="15"/>
      <c r="CY898" s="88"/>
      <c r="CZ898" s="88"/>
      <c r="DA898" s="88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  <c r="DO898" s="15"/>
      <c r="DP898" s="15"/>
      <c r="DQ898" s="15"/>
      <c r="DR898" s="15"/>
      <c r="DS898" s="15"/>
      <c r="DT898" s="15"/>
      <c r="DU898" s="15"/>
      <c r="DV898" s="15"/>
      <c r="DW898" s="15"/>
      <c r="DX898" s="15"/>
      <c r="DY898" s="15"/>
      <c r="DZ898" s="15"/>
      <c r="EA898" s="15"/>
      <c r="EB898" s="15"/>
      <c r="EC898" s="15"/>
      <c r="ED898" s="15"/>
      <c r="EE898" s="15"/>
      <c r="EF898" s="15"/>
      <c r="EG898" s="15"/>
      <c r="EH898" s="15"/>
      <c r="EI898" s="15"/>
      <c r="EJ898" s="15"/>
      <c r="EK898" s="15"/>
      <c r="EL898" s="15"/>
      <c r="EM898" s="15"/>
      <c r="EN898" s="15"/>
      <c r="EO898" s="15"/>
      <c r="EP898" s="88"/>
      <c r="EQ898" s="88"/>
      <c r="ER898" s="88"/>
      <c r="ES898" s="88"/>
      <c r="ET898" s="88"/>
      <c r="EU898" s="88"/>
      <c r="EV898" s="88"/>
      <c r="EW898" s="88"/>
      <c r="EX898" s="88"/>
      <c r="EY898" s="88"/>
      <c r="EZ898" s="88"/>
      <c r="FA898" s="88"/>
      <c r="FB898" s="15"/>
      <c r="FC898" s="15"/>
      <c r="FD898" s="15"/>
      <c r="FE898" s="15"/>
      <c r="FF898" s="15"/>
      <c r="FG898" s="15"/>
      <c r="FH898" s="15"/>
      <c r="FI898" s="15"/>
      <c r="FJ898" s="15"/>
    </row>
    <row r="899" spans="2:166" ht="15" customHeight="1" x14ac:dyDescent="0.25">
      <c r="B899" s="88"/>
      <c r="C899" s="88"/>
      <c r="D899" s="115"/>
      <c r="E899" s="115"/>
      <c r="F899" s="115"/>
      <c r="G899" s="115"/>
      <c r="H899" s="115"/>
      <c r="I899" s="523"/>
      <c r="J899" s="523"/>
      <c r="K899" s="115"/>
      <c r="L899" s="524"/>
      <c r="M899" s="524"/>
      <c r="N899" s="524"/>
      <c r="O899" s="524"/>
      <c r="P899" s="524"/>
      <c r="Q899" s="524"/>
      <c r="R899" s="524"/>
      <c r="S899" s="525"/>
      <c r="T899" s="526"/>
      <c r="U899" s="115"/>
      <c r="V899" s="526"/>
      <c r="W899" s="115"/>
      <c r="X899" s="115"/>
      <c r="Y899" s="115"/>
      <c r="Z899" s="527"/>
      <c r="AA899" s="527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88"/>
      <c r="CU899" s="88"/>
      <c r="CV899" s="88"/>
      <c r="CW899" s="15"/>
      <c r="CX899" s="15"/>
      <c r="CY899" s="88"/>
      <c r="CZ899" s="88"/>
      <c r="DA899" s="88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  <c r="DO899" s="15"/>
      <c r="DP899" s="15"/>
      <c r="DQ899" s="15"/>
      <c r="DR899" s="15"/>
      <c r="DS899" s="15"/>
      <c r="DT899" s="15"/>
      <c r="DU899" s="15"/>
      <c r="DV899" s="15"/>
      <c r="DW899" s="15"/>
      <c r="DX899" s="15"/>
      <c r="DY899" s="15"/>
      <c r="DZ899" s="15"/>
      <c r="EA899" s="15"/>
      <c r="EB899" s="15"/>
      <c r="EC899" s="15"/>
      <c r="ED899" s="15"/>
      <c r="EE899" s="15"/>
      <c r="EF899" s="15"/>
      <c r="EG899" s="15"/>
      <c r="EH899" s="15"/>
      <c r="EI899" s="15"/>
      <c r="EJ899" s="15"/>
      <c r="EK899" s="15"/>
      <c r="EL899" s="15"/>
      <c r="EM899" s="15"/>
      <c r="EN899" s="15"/>
      <c r="EO899" s="15"/>
      <c r="EP899" s="88"/>
      <c r="EQ899" s="88"/>
      <c r="ER899" s="88"/>
      <c r="ES899" s="88"/>
      <c r="ET899" s="88"/>
      <c r="EU899" s="88"/>
      <c r="EV899" s="88"/>
      <c r="EW899" s="88"/>
      <c r="EX899" s="88"/>
      <c r="EY899" s="88"/>
      <c r="EZ899" s="88"/>
      <c r="FA899" s="88"/>
      <c r="FB899" s="15"/>
      <c r="FC899" s="15"/>
      <c r="FD899" s="15"/>
      <c r="FE899" s="15"/>
      <c r="FF899" s="15"/>
      <c r="FG899" s="15"/>
      <c r="FH899" s="15"/>
      <c r="FI899" s="15"/>
      <c r="FJ899" s="15"/>
    </row>
    <row r="900" spans="2:166" ht="15" customHeight="1" x14ac:dyDescent="0.25">
      <c r="B900" s="88"/>
      <c r="C900" s="88"/>
      <c r="D900" s="115"/>
      <c r="E900" s="115"/>
      <c r="F900" s="115"/>
      <c r="G900" s="115"/>
      <c r="H900" s="115"/>
      <c r="I900" s="523"/>
      <c r="J900" s="523"/>
      <c r="K900" s="115"/>
      <c r="L900" s="524"/>
      <c r="M900" s="524"/>
      <c r="N900" s="524"/>
      <c r="O900" s="524"/>
      <c r="P900" s="524"/>
      <c r="Q900" s="524"/>
      <c r="R900" s="524"/>
      <c r="S900" s="525"/>
      <c r="T900" s="526"/>
      <c r="U900" s="115"/>
      <c r="V900" s="526"/>
      <c r="W900" s="115"/>
      <c r="X900" s="115"/>
      <c r="Y900" s="115"/>
      <c r="Z900" s="527"/>
      <c r="AA900" s="527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88"/>
      <c r="CU900" s="88"/>
      <c r="CV900" s="88"/>
      <c r="CW900" s="15"/>
      <c r="CX900" s="15"/>
      <c r="CY900" s="88"/>
      <c r="CZ900" s="88"/>
      <c r="DA900" s="88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  <c r="DO900" s="15"/>
      <c r="DP900" s="15"/>
      <c r="DQ900" s="15"/>
      <c r="DR900" s="15"/>
      <c r="DS900" s="15"/>
      <c r="DT900" s="15"/>
      <c r="DU900" s="15"/>
      <c r="DV900" s="15"/>
      <c r="DW900" s="15"/>
      <c r="DX900" s="15"/>
      <c r="DY900" s="15"/>
      <c r="DZ900" s="15"/>
      <c r="EA900" s="15"/>
      <c r="EB900" s="15"/>
      <c r="EC900" s="15"/>
      <c r="ED900" s="15"/>
      <c r="EE900" s="15"/>
      <c r="EF900" s="15"/>
      <c r="EG900" s="15"/>
      <c r="EH900" s="15"/>
      <c r="EI900" s="15"/>
      <c r="EJ900" s="15"/>
      <c r="EK900" s="15"/>
      <c r="EL900" s="15"/>
      <c r="EM900" s="15"/>
      <c r="EN900" s="15"/>
      <c r="EO900" s="15"/>
      <c r="EP900" s="88"/>
      <c r="EQ900" s="88"/>
      <c r="ER900" s="88"/>
      <c r="ES900" s="88"/>
      <c r="ET900" s="88"/>
      <c r="EU900" s="88"/>
      <c r="EV900" s="88"/>
      <c r="EW900" s="88"/>
      <c r="EX900" s="88"/>
      <c r="EY900" s="88"/>
      <c r="EZ900" s="88"/>
      <c r="FA900" s="88"/>
      <c r="FB900" s="15"/>
      <c r="FC900" s="15"/>
      <c r="FD900" s="15"/>
      <c r="FE900" s="15"/>
      <c r="FF900" s="15"/>
      <c r="FG900" s="15"/>
      <c r="FH900" s="15"/>
      <c r="FI900" s="15"/>
      <c r="FJ900" s="15"/>
    </row>
    <row r="901" spans="2:166" ht="15" customHeight="1" x14ac:dyDescent="0.25">
      <c r="B901" s="88"/>
      <c r="C901" s="88"/>
      <c r="D901" s="115"/>
      <c r="E901" s="115"/>
      <c r="F901" s="115"/>
      <c r="G901" s="115"/>
      <c r="H901" s="115"/>
      <c r="I901" s="523"/>
      <c r="J901" s="523"/>
      <c r="K901" s="115"/>
      <c r="L901" s="524"/>
      <c r="M901" s="524"/>
      <c r="N901" s="524"/>
      <c r="O901" s="524"/>
      <c r="P901" s="524"/>
      <c r="Q901" s="524"/>
      <c r="R901" s="524"/>
      <c r="S901" s="525"/>
      <c r="T901" s="526"/>
      <c r="U901" s="115"/>
      <c r="V901" s="526"/>
      <c r="W901" s="115"/>
      <c r="X901" s="115"/>
      <c r="Y901" s="115"/>
      <c r="Z901" s="527"/>
      <c r="AA901" s="527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88"/>
      <c r="CU901" s="88"/>
      <c r="CV901" s="88"/>
      <c r="CW901" s="15"/>
      <c r="CX901" s="15"/>
      <c r="CY901" s="88"/>
      <c r="CZ901" s="88"/>
      <c r="DA901" s="88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  <c r="DV901" s="15"/>
      <c r="DW901" s="15"/>
      <c r="DX901" s="15"/>
      <c r="DY901" s="15"/>
      <c r="DZ901" s="15"/>
      <c r="EA901" s="15"/>
      <c r="EB901" s="15"/>
      <c r="EC901" s="15"/>
      <c r="ED901" s="15"/>
      <c r="EE901" s="15"/>
      <c r="EF901" s="15"/>
      <c r="EG901" s="15"/>
      <c r="EH901" s="15"/>
      <c r="EI901" s="15"/>
      <c r="EJ901" s="15"/>
      <c r="EK901" s="15"/>
      <c r="EL901" s="15"/>
      <c r="EM901" s="15"/>
      <c r="EN901" s="15"/>
      <c r="EO901" s="15"/>
      <c r="EP901" s="88"/>
      <c r="EQ901" s="88"/>
      <c r="ER901" s="88"/>
      <c r="ES901" s="88"/>
      <c r="ET901" s="88"/>
      <c r="EU901" s="88"/>
      <c r="EV901" s="88"/>
      <c r="EW901" s="88"/>
      <c r="EX901" s="88"/>
      <c r="EY901" s="88"/>
      <c r="EZ901" s="88"/>
      <c r="FA901" s="88"/>
      <c r="FB901" s="15"/>
      <c r="FC901" s="15"/>
      <c r="FD901" s="15"/>
      <c r="FE901" s="15"/>
      <c r="FF901" s="15"/>
      <c r="FG901" s="15"/>
      <c r="FH901" s="15"/>
      <c r="FI901" s="15"/>
      <c r="FJ901" s="15"/>
    </row>
    <row r="902" spans="2:166" ht="15" customHeight="1" x14ac:dyDescent="0.25">
      <c r="B902" s="88"/>
      <c r="C902" s="88"/>
      <c r="D902" s="115"/>
      <c r="E902" s="115"/>
      <c r="F902" s="115"/>
      <c r="G902" s="115"/>
      <c r="H902" s="115"/>
      <c r="I902" s="523"/>
      <c r="J902" s="523"/>
      <c r="K902" s="115"/>
      <c r="L902" s="524"/>
      <c r="M902" s="524"/>
      <c r="N902" s="524"/>
      <c r="O902" s="524"/>
      <c r="P902" s="524"/>
      <c r="Q902" s="524"/>
      <c r="R902" s="524"/>
      <c r="S902" s="525"/>
      <c r="T902" s="526"/>
      <c r="U902" s="115"/>
      <c r="V902" s="526"/>
      <c r="W902" s="115"/>
      <c r="X902" s="115"/>
      <c r="Y902" s="115"/>
      <c r="Z902" s="527"/>
      <c r="AA902" s="527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88"/>
      <c r="CU902" s="88"/>
      <c r="CV902" s="88"/>
      <c r="CW902" s="15"/>
      <c r="CX902" s="15"/>
      <c r="CY902" s="88"/>
      <c r="CZ902" s="88"/>
      <c r="DA902" s="88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  <c r="DO902" s="15"/>
      <c r="DP902" s="15"/>
      <c r="DQ902" s="15"/>
      <c r="DR902" s="15"/>
      <c r="DS902" s="15"/>
      <c r="DT902" s="15"/>
      <c r="DU902" s="15"/>
      <c r="DV902" s="15"/>
      <c r="DW902" s="15"/>
      <c r="DX902" s="15"/>
      <c r="DY902" s="15"/>
      <c r="DZ902" s="15"/>
      <c r="EA902" s="15"/>
      <c r="EB902" s="15"/>
      <c r="EC902" s="15"/>
      <c r="ED902" s="15"/>
      <c r="EE902" s="15"/>
      <c r="EF902" s="15"/>
      <c r="EG902" s="15"/>
      <c r="EH902" s="15"/>
      <c r="EI902" s="15"/>
      <c r="EJ902" s="15"/>
      <c r="EK902" s="15"/>
      <c r="EL902" s="15"/>
      <c r="EM902" s="15"/>
      <c r="EN902" s="15"/>
      <c r="EO902" s="15"/>
      <c r="EP902" s="88"/>
      <c r="EQ902" s="88"/>
      <c r="ER902" s="88"/>
      <c r="ES902" s="88"/>
      <c r="ET902" s="88"/>
      <c r="EU902" s="88"/>
      <c r="EV902" s="88"/>
      <c r="EW902" s="88"/>
      <c r="EX902" s="88"/>
      <c r="EY902" s="88"/>
      <c r="EZ902" s="88"/>
      <c r="FA902" s="88"/>
      <c r="FB902" s="15"/>
      <c r="FC902" s="15"/>
      <c r="FD902" s="15"/>
      <c r="FE902" s="15"/>
      <c r="FF902" s="15"/>
      <c r="FG902" s="15"/>
      <c r="FH902" s="15"/>
      <c r="FI902" s="15"/>
      <c r="FJ902" s="15"/>
    </row>
    <row r="903" spans="2:166" ht="15" customHeight="1" x14ac:dyDescent="0.25">
      <c r="B903" s="88"/>
      <c r="C903" s="88"/>
      <c r="D903" s="115"/>
      <c r="E903" s="115"/>
      <c r="F903" s="115"/>
      <c r="G903" s="115"/>
      <c r="H903" s="115"/>
      <c r="I903" s="523"/>
      <c r="J903" s="523"/>
      <c r="K903" s="115"/>
      <c r="L903" s="524"/>
      <c r="M903" s="524"/>
      <c r="N903" s="524"/>
      <c r="O903" s="524"/>
      <c r="P903" s="524"/>
      <c r="Q903" s="524"/>
      <c r="R903" s="524"/>
      <c r="S903" s="525"/>
      <c r="T903" s="526"/>
      <c r="U903" s="115"/>
      <c r="V903" s="526"/>
      <c r="W903" s="115"/>
      <c r="X903" s="115"/>
      <c r="Y903" s="115"/>
      <c r="Z903" s="527"/>
      <c r="AA903" s="527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88"/>
      <c r="CU903" s="88"/>
      <c r="CV903" s="88"/>
      <c r="CW903" s="15"/>
      <c r="CX903" s="15"/>
      <c r="CY903" s="88"/>
      <c r="CZ903" s="88"/>
      <c r="DA903" s="88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  <c r="DO903" s="15"/>
      <c r="DP903" s="15"/>
      <c r="DQ903" s="15"/>
      <c r="DR903" s="15"/>
      <c r="DS903" s="15"/>
      <c r="DT903" s="15"/>
      <c r="DU903" s="15"/>
      <c r="DV903" s="15"/>
      <c r="DW903" s="15"/>
      <c r="DX903" s="15"/>
      <c r="DY903" s="15"/>
      <c r="DZ903" s="15"/>
      <c r="EA903" s="15"/>
      <c r="EB903" s="15"/>
      <c r="EC903" s="15"/>
      <c r="ED903" s="15"/>
      <c r="EE903" s="15"/>
      <c r="EF903" s="15"/>
      <c r="EG903" s="15"/>
      <c r="EH903" s="15"/>
      <c r="EI903" s="15"/>
      <c r="EJ903" s="15"/>
      <c r="EK903" s="15"/>
      <c r="EL903" s="15"/>
      <c r="EM903" s="15"/>
      <c r="EN903" s="15"/>
      <c r="EO903" s="15"/>
      <c r="EP903" s="88"/>
      <c r="EQ903" s="88"/>
      <c r="ER903" s="88"/>
      <c r="ES903" s="88"/>
      <c r="ET903" s="88"/>
      <c r="EU903" s="88"/>
      <c r="EV903" s="88"/>
      <c r="EW903" s="88"/>
      <c r="EX903" s="88"/>
      <c r="EY903" s="88"/>
      <c r="EZ903" s="88"/>
      <c r="FA903" s="88"/>
      <c r="FB903" s="15"/>
      <c r="FC903" s="15"/>
      <c r="FD903" s="15"/>
      <c r="FE903" s="15"/>
      <c r="FF903" s="15"/>
      <c r="FG903" s="15"/>
      <c r="FH903" s="15"/>
      <c r="FI903" s="15"/>
      <c r="FJ903" s="15"/>
    </row>
    <row r="904" spans="2:166" ht="15" customHeight="1" x14ac:dyDescent="0.25">
      <c r="B904" s="88"/>
      <c r="C904" s="88"/>
      <c r="D904" s="115"/>
      <c r="E904" s="115"/>
      <c r="F904" s="115"/>
      <c r="G904" s="115"/>
      <c r="H904" s="115"/>
      <c r="I904" s="523"/>
      <c r="J904" s="523"/>
      <c r="K904" s="115"/>
      <c r="L904" s="524"/>
      <c r="M904" s="524"/>
      <c r="N904" s="524"/>
      <c r="O904" s="524"/>
      <c r="P904" s="524"/>
      <c r="Q904" s="524"/>
      <c r="R904" s="524"/>
      <c r="S904" s="525"/>
      <c r="T904" s="526"/>
      <c r="U904" s="115"/>
      <c r="V904" s="526"/>
      <c r="W904" s="115"/>
      <c r="X904" s="115"/>
      <c r="Y904" s="115"/>
      <c r="Z904" s="527"/>
      <c r="AA904" s="527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88"/>
      <c r="CU904" s="88"/>
      <c r="CV904" s="88"/>
      <c r="CW904" s="15"/>
      <c r="CX904" s="15"/>
      <c r="CY904" s="88"/>
      <c r="CZ904" s="88"/>
      <c r="DA904" s="88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  <c r="DV904" s="15"/>
      <c r="DW904" s="15"/>
      <c r="DX904" s="15"/>
      <c r="DY904" s="15"/>
      <c r="DZ904" s="15"/>
      <c r="EA904" s="15"/>
      <c r="EB904" s="15"/>
      <c r="EC904" s="15"/>
      <c r="ED904" s="15"/>
      <c r="EE904" s="15"/>
      <c r="EF904" s="15"/>
      <c r="EG904" s="15"/>
      <c r="EH904" s="15"/>
      <c r="EI904" s="15"/>
      <c r="EJ904" s="15"/>
      <c r="EK904" s="15"/>
      <c r="EL904" s="15"/>
      <c r="EM904" s="15"/>
      <c r="EN904" s="15"/>
      <c r="EO904" s="15"/>
      <c r="EP904" s="88"/>
      <c r="EQ904" s="88"/>
      <c r="ER904" s="88"/>
      <c r="ES904" s="88"/>
      <c r="ET904" s="88"/>
      <c r="EU904" s="88"/>
      <c r="EV904" s="88"/>
      <c r="EW904" s="88"/>
      <c r="EX904" s="88"/>
      <c r="EY904" s="88"/>
      <c r="EZ904" s="88"/>
      <c r="FA904" s="88"/>
      <c r="FB904" s="15"/>
      <c r="FC904" s="15"/>
      <c r="FD904" s="15"/>
      <c r="FE904" s="15"/>
      <c r="FF904" s="15"/>
      <c r="FG904" s="15"/>
      <c r="FH904" s="15"/>
      <c r="FI904" s="15"/>
      <c r="FJ904" s="15"/>
    </row>
    <row r="905" spans="2:166" ht="15" customHeight="1" x14ac:dyDescent="0.25">
      <c r="B905" s="88"/>
      <c r="C905" s="88"/>
      <c r="D905" s="115"/>
      <c r="E905" s="115"/>
      <c r="F905" s="115"/>
      <c r="G905" s="115"/>
      <c r="H905" s="115"/>
      <c r="I905" s="523"/>
      <c r="J905" s="523"/>
      <c r="K905" s="115"/>
      <c r="L905" s="524"/>
      <c r="M905" s="524"/>
      <c r="N905" s="524"/>
      <c r="O905" s="524"/>
      <c r="P905" s="524"/>
      <c r="Q905" s="524"/>
      <c r="R905" s="524"/>
      <c r="S905" s="525"/>
      <c r="T905" s="526"/>
      <c r="U905" s="115"/>
      <c r="V905" s="526"/>
      <c r="W905" s="115"/>
      <c r="X905" s="115"/>
      <c r="Y905" s="115"/>
      <c r="Z905" s="527"/>
      <c r="AA905" s="527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88"/>
      <c r="CU905" s="88"/>
      <c r="CV905" s="88"/>
      <c r="CW905" s="15"/>
      <c r="CX905" s="15"/>
      <c r="CY905" s="88"/>
      <c r="CZ905" s="88"/>
      <c r="DA905" s="88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  <c r="DO905" s="15"/>
      <c r="DP905" s="15"/>
      <c r="DQ905" s="15"/>
      <c r="DR905" s="15"/>
      <c r="DS905" s="15"/>
      <c r="DT905" s="15"/>
      <c r="DU905" s="15"/>
      <c r="DV905" s="15"/>
      <c r="DW905" s="15"/>
      <c r="DX905" s="15"/>
      <c r="DY905" s="15"/>
      <c r="DZ905" s="15"/>
      <c r="EA905" s="15"/>
      <c r="EB905" s="15"/>
      <c r="EC905" s="15"/>
      <c r="ED905" s="15"/>
      <c r="EE905" s="15"/>
      <c r="EF905" s="15"/>
      <c r="EG905" s="15"/>
      <c r="EH905" s="15"/>
      <c r="EI905" s="15"/>
      <c r="EJ905" s="15"/>
      <c r="EK905" s="15"/>
      <c r="EL905" s="15"/>
      <c r="EM905" s="15"/>
      <c r="EN905" s="15"/>
      <c r="EO905" s="15"/>
      <c r="EP905" s="88"/>
      <c r="EQ905" s="88"/>
      <c r="ER905" s="88"/>
      <c r="ES905" s="88"/>
      <c r="ET905" s="88"/>
      <c r="EU905" s="88"/>
      <c r="EV905" s="88"/>
      <c r="EW905" s="88"/>
      <c r="EX905" s="88"/>
      <c r="EY905" s="88"/>
      <c r="EZ905" s="88"/>
      <c r="FA905" s="88"/>
      <c r="FB905" s="15"/>
      <c r="FC905" s="15"/>
      <c r="FD905" s="15"/>
      <c r="FE905" s="15"/>
      <c r="FF905" s="15"/>
      <c r="FG905" s="15"/>
      <c r="FH905" s="15"/>
      <c r="FI905" s="15"/>
      <c r="FJ905" s="15"/>
    </row>
    <row r="906" spans="2:166" ht="15" customHeight="1" x14ac:dyDescent="0.25">
      <c r="B906" s="88"/>
      <c r="C906" s="88"/>
      <c r="D906" s="115"/>
      <c r="E906" s="115"/>
      <c r="F906" s="115"/>
      <c r="G906" s="115"/>
      <c r="H906" s="115"/>
      <c r="I906" s="523"/>
      <c r="J906" s="523"/>
      <c r="K906" s="115"/>
      <c r="L906" s="524"/>
      <c r="M906" s="524"/>
      <c r="N906" s="524"/>
      <c r="O906" s="524"/>
      <c r="P906" s="524"/>
      <c r="Q906" s="524"/>
      <c r="R906" s="524"/>
      <c r="S906" s="525"/>
      <c r="T906" s="526"/>
      <c r="U906" s="115"/>
      <c r="V906" s="526"/>
      <c r="W906" s="115"/>
      <c r="X906" s="115"/>
      <c r="Y906" s="115"/>
      <c r="Z906" s="527"/>
      <c r="AA906" s="527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88"/>
      <c r="CU906" s="88"/>
      <c r="CV906" s="88"/>
      <c r="CW906" s="15"/>
      <c r="CX906" s="15"/>
      <c r="CY906" s="88"/>
      <c r="CZ906" s="88"/>
      <c r="DA906" s="88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  <c r="DO906" s="15"/>
      <c r="DP906" s="15"/>
      <c r="DQ906" s="15"/>
      <c r="DR906" s="15"/>
      <c r="DS906" s="15"/>
      <c r="DT906" s="15"/>
      <c r="DU906" s="15"/>
      <c r="DV906" s="15"/>
      <c r="DW906" s="15"/>
      <c r="DX906" s="15"/>
      <c r="DY906" s="15"/>
      <c r="DZ906" s="15"/>
      <c r="EA906" s="15"/>
      <c r="EB906" s="15"/>
      <c r="EC906" s="15"/>
      <c r="ED906" s="15"/>
      <c r="EE906" s="15"/>
      <c r="EF906" s="15"/>
      <c r="EG906" s="15"/>
      <c r="EH906" s="15"/>
      <c r="EI906" s="15"/>
      <c r="EJ906" s="15"/>
      <c r="EK906" s="15"/>
      <c r="EL906" s="15"/>
      <c r="EM906" s="15"/>
      <c r="EN906" s="15"/>
      <c r="EO906" s="15"/>
      <c r="EP906" s="88"/>
      <c r="EQ906" s="88"/>
      <c r="ER906" s="88"/>
      <c r="ES906" s="88"/>
      <c r="ET906" s="88"/>
      <c r="EU906" s="88"/>
      <c r="EV906" s="88"/>
      <c r="EW906" s="88"/>
      <c r="EX906" s="88"/>
      <c r="EY906" s="88"/>
      <c r="EZ906" s="88"/>
      <c r="FA906" s="88"/>
      <c r="FB906" s="15"/>
      <c r="FC906" s="15"/>
      <c r="FD906" s="15"/>
      <c r="FE906" s="15"/>
      <c r="FF906" s="15"/>
      <c r="FG906" s="15"/>
      <c r="FH906" s="15"/>
      <c r="FI906" s="15"/>
      <c r="FJ906" s="15"/>
    </row>
    <row r="907" spans="2:166" ht="15" customHeight="1" x14ac:dyDescent="0.25">
      <c r="B907" s="88"/>
      <c r="C907" s="88"/>
      <c r="D907" s="115"/>
      <c r="E907" s="115"/>
      <c r="F907" s="115"/>
      <c r="G907" s="115"/>
      <c r="H907" s="115"/>
      <c r="I907" s="523"/>
      <c r="J907" s="523"/>
      <c r="K907" s="115"/>
      <c r="L907" s="524"/>
      <c r="M907" s="524"/>
      <c r="N907" s="524"/>
      <c r="O907" s="524"/>
      <c r="P907" s="524"/>
      <c r="Q907" s="524"/>
      <c r="R907" s="524"/>
      <c r="S907" s="525"/>
      <c r="T907" s="526"/>
      <c r="U907" s="115"/>
      <c r="V907" s="526"/>
      <c r="W907" s="115"/>
      <c r="X907" s="115"/>
      <c r="Y907" s="115"/>
      <c r="Z907" s="527"/>
      <c r="AA907" s="527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88"/>
      <c r="CU907" s="88"/>
      <c r="CV907" s="88"/>
      <c r="CW907" s="15"/>
      <c r="CX907" s="15"/>
      <c r="CY907" s="88"/>
      <c r="CZ907" s="88"/>
      <c r="DA907" s="88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  <c r="DO907" s="15"/>
      <c r="DP907" s="15"/>
      <c r="DQ907" s="15"/>
      <c r="DR907" s="15"/>
      <c r="DS907" s="15"/>
      <c r="DT907" s="15"/>
      <c r="DU907" s="15"/>
      <c r="DV907" s="15"/>
      <c r="DW907" s="15"/>
      <c r="DX907" s="15"/>
      <c r="DY907" s="15"/>
      <c r="DZ907" s="15"/>
      <c r="EA907" s="15"/>
      <c r="EB907" s="15"/>
      <c r="EC907" s="15"/>
      <c r="ED907" s="15"/>
      <c r="EE907" s="15"/>
      <c r="EF907" s="15"/>
      <c r="EG907" s="15"/>
      <c r="EH907" s="15"/>
      <c r="EI907" s="15"/>
      <c r="EJ907" s="15"/>
      <c r="EK907" s="15"/>
      <c r="EL907" s="15"/>
      <c r="EM907" s="15"/>
      <c r="EN907" s="15"/>
      <c r="EO907" s="15"/>
      <c r="EP907" s="88"/>
      <c r="EQ907" s="88"/>
      <c r="ER907" s="88"/>
      <c r="ES907" s="88"/>
      <c r="ET907" s="88"/>
      <c r="EU907" s="88"/>
      <c r="EV907" s="88"/>
      <c r="EW907" s="88"/>
      <c r="EX907" s="88"/>
      <c r="EY907" s="88"/>
      <c r="EZ907" s="88"/>
      <c r="FA907" s="88"/>
      <c r="FB907" s="15"/>
      <c r="FC907" s="15"/>
      <c r="FD907" s="15"/>
      <c r="FE907" s="15"/>
      <c r="FF907" s="15"/>
      <c r="FG907" s="15"/>
      <c r="FH907" s="15"/>
      <c r="FI907" s="15"/>
      <c r="FJ907" s="15"/>
    </row>
    <row r="908" spans="2:166" ht="15" customHeight="1" x14ac:dyDescent="0.25">
      <c r="B908" s="88"/>
      <c r="C908" s="88"/>
      <c r="D908" s="115"/>
      <c r="E908" s="115"/>
      <c r="F908" s="115"/>
      <c r="G908" s="115"/>
      <c r="H908" s="115"/>
      <c r="I908" s="523"/>
      <c r="J908" s="523"/>
      <c r="K908" s="115"/>
      <c r="L908" s="524"/>
      <c r="M908" s="524"/>
      <c r="N908" s="524"/>
      <c r="O908" s="524"/>
      <c r="P908" s="524"/>
      <c r="Q908" s="524"/>
      <c r="R908" s="524"/>
      <c r="S908" s="525"/>
      <c r="T908" s="526"/>
      <c r="U908" s="115"/>
      <c r="V908" s="526"/>
      <c r="W908" s="115"/>
      <c r="X908" s="115"/>
      <c r="Y908" s="115"/>
      <c r="Z908" s="527"/>
      <c r="AA908" s="527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88"/>
      <c r="CU908" s="88"/>
      <c r="CV908" s="88"/>
      <c r="CW908" s="15"/>
      <c r="CX908" s="15"/>
      <c r="CY908" s="88"/>
      <c r="CZ908" s="88"/>
      <c r="DA908" s="88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  <c r="DV908" s="15"/>
      <c r="DW908" s="15"/>
      <c r="DX908" s="15"/>
      <c r="DY908" s="15"/>
      <c r="DZ908" s="15"/>
      <c r="EA908" s="15"/>
      <c r="EB908" s="15"/>
      <c r="EC908" s="15"/>
      <c r="ED908" s="15"/>
      <c r="EE908" s="15"/>
      <c r="EF908" s="15"/>
      <c r="EG908" s="15"/>
      <c r="EH908" s="15"/>
      <c r="EI908" s="15"/>
      <c r="EJ908" s="15"/>
      <c r="EK908" s="15"/>
      <c r="EL908" s="15"/>
      <c r="EM908" s="15"/>
      <c r="EN908" s="15"/>
      <c r="EO908" s="15"/>
      <c r="EP908" s="88"/>
      <c r="EQ908" s="88"/>
      <c r="ER908" s="88"/>
      <c r="ES908" s="88"/>
      <c r="ET908" s="88"/>
      <c r="EU908" s="88"/>
      <c r="EV908" s="88"/>
      <c r="EW908" s="88"/>
      <c r="EX908" s="88"/>
      <c r="EY908" s="88"/>
      <c r="EZ908" s="88"/>
      <c r="FA908" s="88"/>
      <c r="FB908" s="15"/>
      <c r="FC908" s="15"/>
      <c r="FD908" s="15"/>
      <c r="FE908" s="15"/>
      <c r="FF908" s="15"/>
      <c r="FG908" s="15"/>
      <c r="FH908" s="15"/>
      <c r="FI908" s="15"/>
      <c r="FJ908" s="15"/>
    </row>
    <row r="909" spans="2:166" ht="15" customHeight="1" x14ac:dyDescent="0.25">
      <c r="B909" s="88"/>
      <c r="C909" s="88"/>
      <c r="D909" s="115"/>
      <c r="E909" s="115"/>
      <c r="F909" s="115"/>
      <c r="G909" s="115"/>
      <c r="H909" s="115"/>
      <c r="I909" s="523"/>
      <c r="J909" s="523"/>
      <c r="K909" s="115"/>
      <c r="L909" s="524"/>
      <c r="M909" s="524"/>
      <c r="N909" s="524"/>
      <c r="O909" s="524"/>
      <c r="P909" s="524"/>
      <c r="Q909" s="524"/>
      <c r="R909" s="524"/>
      <c r="S909" s="525"/>
      <c r="T909" s="526"/>
      <c r="U909" s="115"/>
      <c r="V909" s="526"/>
      <c r="W909" s="115"/>
      <c r="X909" s="115"/>
      <c r="Y909" s="115"/>
      <c r="Z909" s="527"/>
      <c r="AA909" s="527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88"/>
      <c r="CU909" s="88"/>
      <c r="CV909" s="88"/>
      <c r="CW909" s="15"/>
      <c r="CX909" s="15"/>
      <c r="CY909" s="88"/>
      <c r="CZ909" s="88"/>
      <c r="DA909" s="88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  <c r="DV909" s="15"/>
      <c r="DW909" s="15"/>
      <c r="DX909" s="15"/>
      <c r="DY909" s="15"/>
      <c r="DZ909" s="15"/>
      <c r="EA909" s="15"/>
      <c r="EB909" s="15"/>
      <c r="EC909" s="15"/>
      <c r="ED909" s="15"/>
      <c r="EE909" s="15"/>
      <c r="EF909" s="15"/>
      <c r="EG909" s="15"/>
      <c r="EH909" s="15"/>
      <c r="EI909" s="15"/>
      <c r="EJ909" s="15"/>
      <c r="EK909" s="15"/>
      <c r="EL909" s="15"/>
      <c r="EM909" s="15"/>
      <c r="EN909" s="15"/>
      <c r="EO909" s="15"/>
      <c r="EP909" s="88"/>
      <c r="EQ909" s="88"/>
      <c r="ER909" s="88"/>
      <c r="ES909" s="88"/>
      <c r="ET909" s="88"/>
      <c r="EU909" s="88"/>
      <c r="EV909" s="88"/>
      <c r="EW909" s="88"/>
      <c r="EX909" s="88"/>
      <c r="EY909" s="88"/>
      <c r="EZ909" s="88"/>
      <c r="FA909" s="88"/>
      <c r="FB909" s="15"/>
      <c r="FC909" s="15"/>
      <c r="FD909" s="15"/>
      <c r="FE909" s="15"/>
      <c r="FF909" s="15"/>
      <c r="FG909" s="15"/>
      <c r="FH909" s="15"/>
      <c r="FI909" s="15"/>
      <c r="FJ909" s="15"/>
    </row>
    <row r="910" spans="2:166" ht="15" customHeight="1" x14ac:dyDescent="0.25">
      <c r="B910" s="88"/>
      <c r="C910" s="88"/>
      <c r="D910" s="115"/>
      <c r="E910" s="115"/>
      <c r="F910" s="115"/>
      <c r="G910" s="115"/>
      <c r="H910" s="115"/>
      <c r="I910" s="523"/>
      <c r="J910" s="523"/>
      <c r="K910" s="115"/>
      <c r="L910" s="524"/>
      <c r="M910" s="524"/>
      <c r="N910" s="524"/>
      <c r="O910" s="524"/>
      <c r="P910" s="524"/>
      <c r="Q910" s="524"/>
      <c r="R910" s="524"/>
      <c r="S910" s="525"/>
      <c r="T910" s="526"/>
      <c r="U910" s="115"/>
      <c r="V910" s="526"/>
      <c r="W910" s="115"/>
      <c r="X910" s="115"/>
      <c r="Y910" s="115"/>
      <c r="Z910" s="527"/>
      <c r="AA910" s="527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88"/>
      <c r="CU910" s="88"/>
      <c r="CV910" s="88"/>
      <c r="CW910" s="15"/>
      <c r="CX910" s="15"/>
      <c r="CY910" s="88"/>
      <c r="CZ910" s="88"/>
      <c r="DA910" s="88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  <c r="DO910" s="15"/>
      <c r="DP910" s="15"/>
      <c r="DQ910" s="15"/>
      <c r="DR910" s="15"/>
      <c r="DS910" s="15"/>
      <c r="DT910" s="15"/>
      <c r="DU910" s="15"/>
      <c r="DV910" s="15"/>
      <c r="DW910" s="15"/>
      <c r="DX910" s="15"/>
      <c r="DY910" s="15"/>
      <c r="DZ910" s="15"/>
      <c r="EA910" s="15"/>
      <c r="EB910" s="15"/>
      <c r="EC910" s="15"/>
      <c r="ED910" s="15"/>
      <c r="EE910" s="15"/>
      <c r="EF910" s="15"/>
      <c r="EG910" s="15"/>
      <c r="EH910" s="15"/>
      <c r="EI910" s="15"/>
      <c r="EJ910" s="15"/>
      <c r="EK910" s="15"/>
      <c r="EL910" s="15"/>
      <c r="EM910" s="15"/>
      <c r="EN910" s="15"/>
      <c r="EO910" s="15"/>
      <c r="EP910" s="88"/>
      <c r="EQ910" s="88"/>
      <c r="ER910" s="88"/>
      <c r="ES910" s="88"/>
      <c r="ET910" s="88"/>
      <c r="EU910" s="88"/>
      <c r="EV910" s="88"/>
      <c r="EW910" s="88"/>
      <c r="EX910" s="88"/>
      <c r="EY910" s="88"/>
      <c r="EZ910" s="88"/>
      <c r="FA910" s="88"/>
      <c r="FB910" s="15"/>
      <c r="FC910" s="15"/>
      <c r="FD910" s="15"/>
      <c r="FE910" s="15"/>
      <c r="FF910" s="15"/>
      <c r="FG910" s="15"/>
      <c r="FH910" s="15"/>
      <c r="FI910" s="15"/>
      <c r="FJ910" s="15"/>
    </row>
    <row r="911" spans="2:166" ht="15" customHeight="1" x14ac:dyDescent="0.25">
      <c r="B911" s="88"/>
      <c r="C911" s="88"/>
      <c r="D911" s="115"/>
      <c r="E911" s="115"/>
      <c r="F911" s="115"/>
      <c r="G911" s="115"/>
      <c r="H911" s="115"/>
      <c r="I911" s="523"/>
      <c r="J911" s="523"/>
      <c r="K911" s="115"/>
      <c r="L911" s="524"/>
      <c r="M911" s="524"/>
      <c r="N911" s="524"/>
      <c r="O911" s="524"/>
      <c r="P911" s="524"/>
      <c r="Q911" s="524"/>
      <c r="R911" s="524"/>
      <c r="S911" s="525"/>
      <c r="T911" s="526"/>
      <c r="U911" s="115"/>
      <c r="V911" s="526"/>
      <c r="W911" s="115"/>
      <c r="X911" s="115"/>
      <c r="Y911" s="115"/>
      <c r="Z911" s="527"/>
      <c r="AA911" s="527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88"/>
      <c r="CU911" s="88"/>
      <c r="CV911" s="88"/>
      <c r="CW911" s="15"/>
      <c r="CX911" s="15"/>
      <c r="CY911" s="88"/>
      <c r="CZ911" s="88"/>
      <c r="DA911" s="88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  <c r="DO911" s="15"/>
      <c r="DP911" s="15"/>
      <c r="DQ911" s="15"/>
      <c r="DR911" s="15"/>
      <c r="DS911" s="15"/>
      <c r="DT911" s="15"/>
      <c r="DU911" s="15"/>
      <c r="DV911" s="15"/>
      <c r="DW911" s="15"/>
      <c r="DX911" s="15"/>
      <c r="DY911" s="15"/>
      <c r="DZ911" s="15"/>
      <c r="EA911" s="15"/>
      <c r="EB911" s="15"/>
      <c r="EC911" s="15"/>
      <c r="ED911" s="15"/>
      <c r="EE911" s="15"/>
      <c r="EF911" s="15"/>
      <c r="EG911" s="15"/>
      <c r="EH911" s="15"/>
      <c r="EI911" s="15"/>
      <c r="EJ911" s="15"/>
      <c r="EK911" s="15"/>
      <c r="EL911" s="15"/>
      <c r="EM911" s="15"/>
      <c r="EN911" s="15"/>
      <c r="EO911" s="15"/>
      <c r="EP911" s="88"/>
      <c r="EQ911" s="88"/>
      <c r="ER911" s="88"/>
      <c r="ES911" s="88"/>
      <c r="ET911" s="88"/>
      <c r="EU911" s="88"/>
      <c r="EV911" s="88"/>
      <c r="EW911" s="88"/>
      <c r="EX911" s="88"/>
      <c r="EY911" s="88"/>
      <c r="EZ911" s="88"/>
      <c r="FA911" s="88"/>
      <c r="FB911" s="15"/>
      <c r="FC911" s="15"/>
      <c r="FD911" s="15"/>
      <c r="FE911" s="15"/>
      <c r="FF911" s="15"/>
      <c r="FG911" s="15"/>
      <c r="FH911" s="15"/>
      <c r="FI911" s="15"/>
      <c r="FJ911" s="15"/>
    </row>
    <row r="912" spans="2:166" ht="15" customHeight="1" x14ac:dyDescent="0.25">
      <c r="B912" s="88"/>
      <c r="C912" s="88"/>
      <c r="D912" s="115"/>
      <c r="E912" s="115"/>
      <c r="F912" s="115"/>
      <c r="G912" s="115"/>
      <c r="H912" s="115"/>
      <c r="I912" s="523"/>
      <c r="J912" s="523"/>
      <c r="K912" s="115"/>
      <c r="L912" s="524"/>
      <c r="M912" s="524"/>
      <c r="N912" s="524"/>
      <c r="O912" s="524"/>
      <c r="P912" s="524"/>
      <c r="Q912" s="524"/>
      <c r="R912" s="524"/>
      <c r="S912" s="525"/>
      <c r="T912" s="526"/>
      <c r="U912" s="115"/>
      <c r="V912" s="526"/>
      <c r="W912" s="115"/>
      <c r="X912" s="115"/>
      <c r="Y912" s="115"/>
      <c r="Z912" s="527"/>
      <c r="AA912" s="527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88"/>
      <c r="CU912" s="88"/>
      <c r="CV912" s="88"/>
      <c r="CW912" s="15"/>
      <c r="CX912" s="15"/>
      <c r="CY912" s="88"/>
      <c r="CZ912" s="88"/>
      <c r="DA912" s="88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  <c r="DO912" s="15"/>
      <c r="DP912" s="15"/>
      <c r="DQ912" s="15"/>
      <c r="DR912" s="15"/>
      <c r="DS912" s="15"/>
      <c r="DT912" s="15"/>
      <c r="DU912" s="15"/>
      <c r="DV912" s="15"/>
      <c r="DW912" s="15"/>
      <c r="DX912" s="15"/>
      <c r="DY912" s="15"/>
      <c r="DZ912" s="15"/>
      <c r="EA912" s="15"/>
      <c r="EB912" s="15"/>
      <c r="EC912" s="15"/>
      <c r="ED912" s="15"/>
      <c r="EE912" s="15"/>
      <c r="EF912" s="15"/>
      <c r="EG912" s="15"/>
      <c r="EH912" s="15"/>
      <c r="EI912" s="15"/>
      <c r="EJ912" s="15"/>
      <c r="EK912" s="15"/>
      <c r="EL912" s="15"/>
      <c r="EM912" s="15"/>
      <c r="EN912" s="15"/>
      <c r="EO912" s="15"/>
      <c r="EP912" s="88"/>
      <c r="EQ912" s="88"/>
      <c r="ER912" s="88"/>
      <c r="ES912" s="88"/>
      <c r="ET912" s="88"/>
      <c r="EU912" s="88"/>
      <c r="EV912" s="88"/>
      <c r="EW912" s="88"/>
      <c r="EX912" s="88"/>
      <c r="EY912" s="88"/>
      <c r="EZ912" s="88"/>
      <c r="FA912" s="88"/>
      <c r="FB912" s="15"/>
      <c r="FC912" s="15"/>
      <c r="FD912" s="15"/>
      <c r="FE912" s="15"/>
      <c r="FF912" s="15"/>
      <c r="FG912" s="15"/>
      <c r="FH912" s="15"/>
      <c r="FI912" s="15"/>
      <c r="FJ912" s="15"/>
    </row>
    <row r="913" spans="2:166" ht="15" customHeight="1" x14ac:dyDescent="0.25">
      <c r="B913" s="88"/>
      <c r="C913" s="88"/>
      <c r="D913" s="115"/>
      <c r="E913" s="115"/>
      <c r="F913" s="115"/>
      <c r="G913" s="115"/>
      <c r="H913" s="115"/>
      <c r="I913" s="523"/>
      <c r="J913" s="523"/>
      <c r="K913" s="115"/>
      <c r="L913" s="524"/>
      <c r="M913" s="524"/>
      <c r="N913" s="524"/>
      <c r="O913" s="524"/>
      <c r="P913" s="524"/>
      <c r="Q913" s="524"/>
      <c r="R913" s="524"/>
      <c r="S913" s="525"/>
      <c r="T913" s="526"/>
      <c r="U913" s="115"/>
      <c r="V913" s="526"/>
      <c r="W913" s="115"/>
      <c r="X913" s="115"/>
      <c r="Y913" s="115"/>
      <c r="Z913" s="527"/>
      <c r="AA913" s="527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88"/>
      <c r="CU913" s="88"/>
      <c r="CV913" s="88"/>
      <c r="CW913" s="15"/>
      <c r="CX913" s="15"/>
      <c r="CY913" s="88"/>
      <c r="CZ913" s="88"/>
      <c r="DA913" s="88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  <c r="DO913" s="15"/>
      <c r="DP913" s="15"/>
      <c r="DQ913" s="15"/>
      <c r="DR913" s="15"/>
      <c r="DS913" s="15"/>
      <c r="DT913" s="15"/>
      <c r="DU913" s="15"/>
      <c r="DV913" s="15"/>
      <c r="DW913" s="15"/>
      <c r="DX913" s="15"/>
      <c r="DY913" s="15"/>
      <c r="DZ913" s="15"/>
      <c r="EA913" s="15"/>
      <c r="EB913" s="15"/>
      <c r="EC913" s="15"/>
      <c r="ED913" s="15"/>
      <c r="EE913" s="15"/>
      <c r="EF913" s="15"/>
      <c r="EG913" s="15"/>
      <c r="EH913" s="15"/>
      <c r="EI913" s="15"/>
      <c r="EJ913" s="15"/>
      <c r="EK913" s="15"/>
      <c r="EL913" s="15"/>
      <c r="EM913" s="15"/>
      <c r="EN913" s="15"/>
      <c r="EO913" s="15"/>
      <c r="EP913" s="88"/>
      <c r="EQ913" s="88"/>
      <c r="ER913" s="88"/>
      <c r="ES913" s="88"/>
      <c r="ET913" s="88"/>
      <c r="EU913" s="88"/>
      <c r="EV913" s="88"/>
      <c r="EW913" s="88"/>
      <c r="EX913" s="88"/>
      <c r="EY913" s="88"/>
      <c r="EZ913" s="88"/>
      <c r="FA913" s="88"/>
      <c r="FB913" s="15"/>
      <c r="FC913" s="15"/>
      <c r="FD913" s="15"/>
      <c r="FE913" s="15"/>
      <c r="FF913" s="15"/>
      <c r="FG913" s="15"/>
      <c r="FH913" s="15"/>
      <c r="FI913" s="15"/>
      <c r="FJ913" s="15"/>
    </row>
    <row r="914" spans="2:166" ht="15" customHeight="1" x14ac:dyDescent="0.25">
      <c r="B914" s="88"/>
      <c r="C914" s="88"/>
      <c r="D914" s="115"/>
      <c r="E914" s="115"/>
      <c r="F914" s="115"/>
      <c r="G914" s="115"/>
      <c r="H914" s="115"/>
      <c r="I914" s="523"/>
      <c r="J914" s="523"/>
      <c r="K914" s="115"/>
      <c r="L914" s="524"/>
      <c r="M914" s="524"/>
      <c r="N914" s="524"/>
      <c r="O914" s="524"/>
      <c r="P914" s="524"/>
      <c r="Q914" s="524"/>
      <c r="R914" s="524"/>
      <c r="S914" s="525"/>
      <c r="T914" s="526"/>
      <c r="U914" s="115"/>
      <c r="V914" s="526"/>
      <c r="W914" s="115"/>
      <c r="X914" s="115"/>
      <c r="Y914" s="115"/>
      <c r="Z914" s="527"/>
      <c r="AA914" s="527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88"/>
      <c r="CU914" s="88"/>
      <c r="CV914" s="88"/>
      <c r="CW914" s="15"/>
      <c r="CX914" s="15"/>
      <c r="CY914" s="88"/>
      <c r="CZ914" s="88"/>
      <c r="DA914" s="88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  <c r="DV914" s="15"/>
      <c r="DW914" s="15"/>
      <c r="DX914" s="15"/>
      <c r="DY914" s="15"/>
      <c r="DZ914" s="15"/>
      <c r="EA914" s="15"/>
      <c r="EB914" s="15"/>
      <c r="EC914" s="15"/>
      <c r="ED914" s="15"/>
      <c r="EE914" s="15"/>
      <c r="EF914" s="15"/>
      <c r="EG914" s="15"/>
      <c r="EH914" s="15"/>
      <c r="EI914" s="15"/>
      <c r="EJ914" s="15"/>
      <c r="EK914" s="15"/>
      <c r="EL914" s="15"/>
      <c r="EM914" s="15"/>
      <c r="EN914" s="15"/>
      <c r="EO914" s="15"/>
      <c r="EP914" s="88"/>
      <c r="EQ914" s="88"/>
      <c r="ER914" s="88"/>
      <c r="ES914" s="88"/>
      <c r="ET914" s="88"/>
      <c r="EU914" s="88"/>
      <c r="EV914" s="88"/>
      <c r="EW914" s="88"/>
      <c r="EX914" s="88"/>
      <c r="EY914" s="88"/>
      <c r="EZ914" s="88"/>
      <c r="FA914" s="88"/>
      <c r="FB914" s="15"/>
      <c r="FC914" s="15"/>
      <c r="FD914" s="15"/>
      <c r="FE914" s="15"/>
      <c r="FF914" s="15"/>
      <c r="FG914" s="15"/>
      <c r="FH914" s="15"/>
      <c r="FI914" s="15"/>
      <c r="FJ914" s="15"/>
    </row>
    <row r="915" spans="2:166" ht="15" customHeight="1" x14ac:dyDescent="0.25">
      <c r="B915" s="88"/>
      <c r="C915" s="88"/>
      <c r="D915" s="115"/>
      <c r="E915" s="115"/>
      <c r="F915" s="115"/>
      <c r="G915" s="115"/>
      <c r="H915" s="115"/>
      <c r="I915" s="523"/>
      <c r="J915" s="523"/>
      <c r="K915" s="115"/>
      <c r="L915" s="524"/>
      <c r="M915" s="524"/>
      <c r="N915" s="524"/>
      <c r="O915" s="524"/>
      <c r="P915" s="524"/>
      <c r="Q915" s="524"/>
      <c r="R915" s="524"/>
      <c r="S915" s="525"/>
      <c r="T915" s="526"/>
      <c r="U915" s="115"/>
      <c r="V915" s="526"/>
      <c r="W915" s="115"/>
      <c r="X915" s="115"/>
      <c r="Y915" s="115"/>
      <c r="Z915" s="527"/>
      <c r="AA915" s="527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88"/>
      <c r="CU915" s="88"/>
      <c r="CV915" s="88"/>
      <c r="CW915" s="15"/>
      <c r="CX915" s="15"/>
      <c r="CY915" s="88"/>
      <c r="CZ915" s="88"/>
      <c r="DA915" s="88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88"/>
      <c r="EQ915" s="88"/>
      <c r="ER915" s="88"/>
      <c r="ES915" s="88"/>
      <c r="ET915" s="88"/>
      <c r="EU915" s="88"/>
      <c r="EV915" s="88"/>
      <c r="EW915" s="88"/>
      <c r="EX915" s="88"/>
      <c r="EY915" s="88"/>
      <c r="EZ915" s="88"/>
      <c r="FA915" s="88"/>
      <c r="FB915" s="15"/>
      <c r="FC915" s="15"/>
      <c r="FD915" s="15"/>
      <c r="FE915" s="15"/>
      <c r="FF915" s="15"/>
      <c r="FG915" s="15"/>
      <c r="FH915" s="15"/>
      <c r="FI915" s="15"/>
      <c r="FJ915" s="15"/>
    </row>
    <row r="916" spans="2:166" ht="15" customHeight="1" x14ac:dyDescent="0.25">
      <c r="B916" s="88"/>
      <c r="C916" s="88"/>
      <c r="D916" s="115"/>
      <c r="E916" s="115"/>
      <c r="F916" s="115"/>
      <c r="G916" s="115"/>
      <c r="H916" s="115"/>
      <c r="I916" s="523"/>
      <c r="J916" s="523"/>
      <c r="K916" s="115"/>
      <c r="L916" s="524"/>
      <c r="M916" s="524"/>
      <c r="N916" s="524"/>
      <c r="O916" s="524"/>
      <c r="P916" s="524"/>
      <c r="Q916" s="524"/>
      <c r="R916" s="524"/>
      <c r="S916" s="525"/>
      <c r="T916" s="526"/>
      <c r="U916" s="115"/>
      <c r="V916" s="526"/>
      <c r="W916" s="115"/>
      <c r="X916" s="115"/>
      <c r="Y916" s="115"/>
      <c r="Z916" s="527"/>
      <c r="AA916" s="527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88"/>
      <c r="CU916" s="88"/>
      <c r="CV916" s="88"/>
      <c r="CW916" s="15"/>
      <c r="CX916" s="15"/>
      <c r="CY916" s="88"/>
      <c r="CZ916" s="88"/>
      <c r="DA916" s="88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  <c r="DO916" s="15"/>
      <c r="DP916" s="15"/>
      <c r="DQ916" s="15"/>
      <c r="DR916" s="15"/>
      <c r="DS916" s="15"/>
      <c r="DT916" s="15"/>
      <c r="DU916" s="15"/>
      <c r="DV916" s="15"/>
      <c r="DW916" s="15"/>
      <c r="DX916" s="15"/>
      <c r="DY916" s="15"/>
      <c r="DZ916" s="15"/>
      <c r="EA916" s="15"/>
      <c r="EB916" s="15"/>
      <c r="EC916" s="15"/>
      <c r="ED916" s="15"/>
      <c r="EE916" s="15"/>
      <c r="EF916" s="15"/>
      <c r="EG916" s="15"/>
      <c r="EH916" s="15"/>
      <c r="EI916" s="15"/>
      <c r="EJ916" s="15"/>
      <c r="EK916" s="15"/>
      <c r="EL916" s="15"/>
      <c r="EM916" s="15"/>
      <c r="EN916" s="15"/>
      <c r="EO916" s="15"/>
      <c r="EP916" s="88"/>
      <c r="EQ916" s="88"/>
      <c r="ER916" s="88"/>
      <c r="ES916" s="88"/>
      <c r="ET916" s="88"/>
      <c r="EU916" s="88"/>
      <c r="EV916" s="88"/>
      <c r="EW916" s="88"/>
      <c r="EX916" s="88"/>
      <c r="EY916" s="88"/>
      <c r="EZ916" s="88"/>
      <c r="FA916" s="88"/>
      <c r="FB916" s="15"/>
      <c r="FC916" s="15"/>
      <c r="FD916" s="15"/>
      <c r="FE916" s="15"/>
      <c r="FF916" s="15"/>
      <c r="FG916" s="15"/>
      <c r="FH916" s="15"/>
      <c r="FI916" s="15"/>
      <c r="FJ916" s="15"/>
    </row>
    <row r="917" spans="2:166" ht="15" customHeight="1" x14ac:dyDescent="0.25">
      <c r="B917" s="88"/>
      <c r="C917" s="88"/>
      <c r="D917" s="115"/>
      <c r="E917" s="115"/>
      <c r="F917" s="115"/>
      <c r="G917" s="115"/>
      <c r="H917" s="115"/>
      <c r="I917" s="523"/>
      <c r="J917" s="523"/>
      <c r="K917" s="115"/>
      <c r="L917" s="524"/>
      <c r="M917" s="524"/>
      <c r="N917" s="524"/>
      <c r="O917" s="524"/>
      <c r="P917" s="524"/>
      <c r="Q917" s="524"/>
      <c r="R917" s="524"/>
      <c r="S917" s="525"/>
      <c r="T917" s="526"/>
      <c r="U917" s="115"/>
      <c r="V917" s="526"/>
      <c r="W917" s="115"/>
      <c r="X917" s="115"/>
      <c r="Y917" s="115"/>
      <c r="Z917" s="527"/>
      <c r="AA917" s="527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88"/>
      <c r="CU917" s="88"/>
      <c r="CV917" s="88"/>
      <c r="CW917" s="15"/>
      <c r="CX917" s="15"/>
      <c r="CY917" s="88"/>
      <c r="CZ917" s="88"/>
      <c r="DA917" s="88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  <c r="DO917" s="15"/>
      <c r="DP917" s="15"/>
      <c r="DQ917" s="15"/>
      <c r="DR917" s="15"/>
      <c r="DS917" s="15"/>
      <c r="DT917" s="15"/>
      <c r="DU917" s="15"/>
      <c r="DV917" s="15"/>
      <c r="DW917" s="15"/>
      <c r="DX917" s="15"/>
      <c r="DY917" s="15"/>
      <c r="DZ917" s="15"/>
      <c r="EA917" s="15"/>
      <c r="EB917" s="15"/>
      <c r="EC917" s="15"/>
      <c r="ED917" s="15"/>
      <c r="EE917" s="15"/>
      <c r="EF917" s="15"/>
      <c r="EG917" s="15"/>
      <c r="EH917" s="15"/>
      <c r="EI917" s="15"/>
      <c r="EJ917" s="15"/>
      <c r="EK917" s="15"/>
      <c r="EL917" s="15"/>
      <c r="EM917" s="15"/>
      <c r="EN917" s="15"/>
      <c r="EO917" s="15"/>
      <c r="EP917" s="88"/>
      <c r="EQ917" s="88"/>
      <c r="ER917" s="88"/>
      <c r="ES917" s="88"/>
      <c r="ET917" s="88"/>
      <c r="EU917" s="88"/>
      <c r="EV917" s="88"/>
      <c r="EW917" s="88"/>
      <c r="EX917" s="88"/>
      <c r="EY917" s="88"/>
      <c r="EZ917" s="88"/>
      <c r="FA917" s="88"/>
      <c r="FB917" s="15"/>
      <c r="FC917" s="15"/>
      <c r="FD917" s="15"/>
      <c r="FE917" s="15"/>
      <c r="FF917" s="15"/>
      <c r="FG917" s="15"/>
      <c r="FH917" s="15"/>
      <c r="FI917" s="15"/>
      <c r="FJ917" s="15"/>
    </row>
    <row r="918" spans="2:166" ht="15" customHeight="1" x14ac:dyDescent="0.25">
      <c r="B918" s="88"/>
      <c r="C918" s="88"/>
      <c r="D918" s="115"/>
      <c r="E918" s="115"/>
      <c r="F918" s="115"/>
      <c r="G918" s="115"/>
      <c r="H918" s="115"/>
      <c r="I918" s="523"/>
      <c r="J918" s="523"/>
      <c r="K918" s="115"/>
      <c r="L918" s="524"/>
      <c r="M918" s="524"/>
      <c r="N918" s="524"/>
      <c r="O918" s="524"/>
      <c r="P918" s="524"/>
      <c r="Q918" s="524"/>
      <c r="R918" s="524"/>
      <c r="S918" s="525"/>
      <c r="T918" s="526"/>
      <c r="U918" s="115"/>
      <c r="V918" s="526"/>
      <c r="W918" s="115"/>
      <c r="X918" s="115"/>
      <c r="Y918" s="115"/>
      <c r="Z918" s="527"/>
      <c r="AA918" s="527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88"/>
      <c r="CU918" s="88"/>
      <c r="CV918" s="88"/>
      <c r="CW918" s="15"/>
      <c r="CX918" s="15"/>
      <c r="CY918" s="88"/>
      <c r="CZ918" s="88"/>
      <c r="DA918" s="88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  <c r="DO918" s="15"/>
      <c r="DP918" s="15"/>
      <c r="DQ918" s="15"/>
      <c r="DR918" s="15"/>
      <c r="DS918" s="15"/>
      <c r="DT918" s="15"/>
      <c r="DU918" s="15"/>
      <c r="DV918" s="15"/>
      <c r="DW918" s="15"/>
      <c r="DX918" s="15"/>
      <c r="DY918" s="15"/>
      <c r="DZ918" s="15"/>
      <c r="EA918" s="15"/>
      <c r="EB918" s="15"/>
      <c r="EC918" s="15"/>
      <c r="ED918" s="15"/>
      <c r="EE918" s="15"/>
      <c r="EF918" s="15"/>
      <c r="EG918" s="15"/>
      <c r="EH918" s="15"/>
      <c r="EI918" s="15"/>
      <c r="EJ918" s="15"/>
      <c r="EK918" s="15"/>
      <c r="EL918" s="15"/>
      <c r="EM918" s="15"/>
      <c r="EN918" s="15"/>
      <c r="EO918" s="15"/>
      <c r="EP918" s="88"/>
      <c r="EQ918" s="88"/>
      <c r="ER918" s="88"/>
      <c r="ES918" s="88"/>
      <c r="ET918" s="88"/>
      <c r="EU918" s="88"/>
      <c r="EV918" s="88"/>
      <c r="EW918" s="88"/>
      <c r="EX918" s="88"/>
      <c r="EY918" s="88"/>
      <c r="EZ918" s="88"/>
      <c r="FA918" s="88"/>
      <c r="FB918" s="15"/>
      <c r="FC918" s="15"/>
      <c r="FD918" s="15"/>
      <c r="FE918" s="15"/>
      <c r="FF918" s="15"/>
      <c r="FG918" s="15"/>
      <c r="FH918" s="15"/>
      <c r="FI918" s="15"/>
      <c r="FJ918" s="15"/>
    </row>
    <row r="919" spans="2:166" ht="15" customHeight="1" x14ac:dyDescent="0.25">
      <c r="B919" s="88"/>
      <c r="C919" s="88"/>
      <c r="D919" s="115"/>
      <c r="E919" s="115"/>
      <c r="F919" s="115"/>
      <c r="G919" s="115"/>
      <c r="H919" s="115"/>
      <c r="I919" s="523"/>
      <c r="J919" s="523"/>
      <c r="K919" s="115"/>
      <c r="L919" s="524"/>
      <c r="M919" s="524"/>
      <c r="N919" s="524"/>
      <c r="O919" s="524"/>
      <c r="P919" s="524"/>
      <c r="Q919" s="524"/>
      <c r="R919" s="524"/>
      <c r="S919" s="525"/>
      <c r="T919" s="526"/>
      <c r="U919" s="115"/>
      <c r="V919" s="526"/>
      <c r="W919" s="115"/>
      <c r="X919" s="115"/>
      <c r="Y919" s="115"/>
      <c r="Z919" s="527"/>
      <c r="AA919" s="527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88"/>
      <c r="CU919" s="88"/>
      <c r="CV919" s="88"/>
      <c r="CW919" s="15"/>
      <c r="CX919" s="15"/>
      <c r="CY919" s="88"/>
      <c r="CZ919" s="88"/>
      <c r="DA919" s="88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  <c r="DV919" s="15"/>
      <c r="DW919" s="15"/>
      <c r="DX919" s="15"/>
      <c r="DY919" s="15"/>
      <c r="DZ919" s="15"/>
      <c r="EA919" s="15"/>
      <c r="EB919" s="15"/>
      <c r="EC919" s="15"/>
      <c r="ED919" s="15"/>
      <c r="EE919" s="15"/>
      <c r="EF919" s="15"/>
      <c r="EG919" s="15"/>
      <c r="EH919" s="15"/>
      <c r="EI919" s="15"/>
      <c r="EJ919" s="15"/>
      <c r="EK919" s="15"/>
      <c r="EL919" s="15"/>
      <c r="EM919" s="15"/>
      <c r="EN919" s="15"/>
      <c r="EO919" s="15"/>
      <c r="EP919" s="88"/>
      <c r="EQ919" s="88"/>
      <c r="ER919" s="88"/>
      <c r="ES919" s="88"/>
      <c r="ET919" s="88"/>
      <c r="EU919" s="88"/>
      <c r="EV919" s="88"/>
      <c r="EW919" s="88"/>
      <c r="EX919" s="88"/>
      <c r="EY919" s="88"/>
      <c r="EZ919" s="88"/>
      <c r="FA919" s="88"/>
      <c r="FB919" s="15"/>
      <c r="FC919" s="15"/>
      <c r="FD919" s="15"/>
      <c r="FE919" s="15"/>
      <c r="FF919" s="15"/>
      <c r="FG919" s="15"/>
      <c r="FH919" s="15"/>
      <c r="FI919" s="15"/>
      <c r="FJ919" s="15"/>
    </row>
    <row r="920" spans="2:166" ht="15" customHeight="1" x14ac:dyDescent="0.25">
      <c r="B920" s="88"/>
      <c r="C920" s="88"/>
      <c r="D920" s="115"/>
      <c r="E920" s="115"/>
      <c r="F920" s="115"/>
      <c r="G920" s="115"/>
      <c r="H920" s="115"/>
      <c r="I920" s="523"/>
      <c r="J920" s="523"/>
      <c r="K920" s="115"/>
      <c r="L920" s="524"/>
      <c r="M920" s="524"/>
      <c r="N920" s="524"/>
      <c r="O920" s="524"/>
      <c r="P920" s="524"/>
      <c r="Q920" s="524"/>
      <c r="R920" s="524"/>
      <c r="S920" s="525"/>
      <c r="T920" s="526"/>
      <c r="U920" s="115"/>
      <c r="V920" s="526"/>
      <c r="W920" s="115"/>
      <c r="X920" s="115"/>
      <c r="Y920" s="115"/>
      <c r="Z920" s="527"/>
      <c r="AA920" s="527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88"/>
      <c r="CU920" s="88"/>
      <c r="CV920" s="88"/>
      <c r="CW920" s="15"/>
      <c r="CX920" s="15"/>
      <c r="CY920" s="88"/>
      <c r="CZ920" s="88"/>
      <c r="DA920" s="88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  <c r="DV920" s="15"/>
      <c r="DW920" s="15"/>
      <c r="DX920" s="15"/>
      <c r="DY920" s="15"/>
      <c r="DZ920" s="15"/>
      <c r="EA920" s="15"/>
      <c r="EB920" s="15"/>
      <c r="EC920" s="15"/>
      <c r="ED920" s="15"/>
      <c r="EE920" s="15"/>
      <c r="EF920" s="15"/>
      <c r="EG920" s="15"/>
      <c r="EH920" s="15"/>
      <c r="EI920" s="15"/>
      <c r="EJ920" s="15"/>
      <c r="EK920" s="15"/>
      <c r="EL920" s="15"/>
      <c r="EM920" s="15"/>
      <c r="EN920" s="15"/>
      <c r="EO920" s="15"/>
      <c r="EP920" s="88"/>
      <c r="EQ920" s="88"/>
      <c r="ER920" s="88"/>
      <c r="ES920" s="88"/>
      <c r="ET920" s="88"/>
      <c r="EU920" s="88"/>
      <c r="EV920" s="88"/>
      <c r="EW920" s="88"/>
      <c r="EX920" s="88"/>
      <c r="EY920" s="88"/>
      <c r="EZ920" s="88"/>
      <c r="FA920" s="88"/>
      <c r="FB920" s="15"/>
      <c r="FC920" s="15"/>
      <c r="FD920" s="15"/>
      <c r="FE920" s="15"/>
      <c r="FF920" s="15"/>
      <c r="FG920" s="15"/>
      <c r="FH920" s="15"/>
      <c r="FI920" s="15"/>
      <c r="FJ920" s="15"/>
    </row>
    <row r="921" spans="2:166" ht="15" customHeight="1" x14ac:dyDescent="0.25">
      <c r="B921" s="88"/>
      <c r="C921" s="88"/>
      <c r="D921" s="115"/>
      <c r="E921" s="115"/>
      <c r="F921" s="115"/>
      <c r="G921" s="115"/>
      <c r="H921" s="115"/>
      <c r="I921" s="523"/>
      <c r="J921" s="523"/>
      <c r="K921" s="115"/>
      <c r="L921" s="524"/>
      <c r="M921" s="524"/>
      <c r="N921" s="524"/>
      <c r="O921" s="524"/>
      <c r="P921" s="524"/>
      <c r="Q921" s="524"/>
      <c r="R921" s="524"/>
      <c r="S921" s="525"/>
      <c r="T921" s="526"/>
      <c r="U921" s="115"/>
      <c r="V921" s="526"/>
      <c r="W921" s="115"/>
      <c r="X921" s="115"/>
      <c r="Y921" s="115"/>
      <c r="Z921" s="527"/>
      <c r="AA921" s="527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88"/>
      <c r="CU921" s="88"/>
      <c r="CV921" s="88"/>
      <c r="CW921" s="15"/>
      <c r="CX921" s="15"/>
      <c r="CY921" s="88"/>
      <c r="CZ921" s="88"/>
      <c r="DA921" s="88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  <c r="DO921" s="15"/>
      <c r="DP921" s="15"/>
      <c r="DQ921" s="15"/>
      <c r="DR921" s="15"/>
      <c r="DS921" s="15"/>
      <c r="DT921" s="15"/>
      <c r="DU921" s="15"/>
      <c r="DV921" s="15"/>
      <c r="DW921" s="15"/>
      <c r="DX921" s="15"/>
      <c r="DY921" s="15"/>
      <c r="DZ921" s="15"/>
      <c r="EA921" s="15"/>
      <c r="EB921" s="15"/>
      <c r="EC921" s="15"/>
      <c r="ED921" s="15"/>
      <c r="EE921" s="15"/>
      <c r="EF921" s="15"/>
      <c r="EG921" s="15"/>
      <c r="EH921" s="15"/>
      <c r="EI921" s="15"/>
      <c r="EJ921" s="15"/>
      <c r="EK921" s="15"/>
      <c r="EL921" s="15"/>
      <c r="EM921" s="15"/>
      <c r="EN921" s="15"/>
      <c r="EO921" s="15"/>
      <c r="EP921" s="88"/>
      <c r="EQ921" s="88"/>
      <c r="ER921" s="88"/>
      <c r="ES921" s="88"/>
      <c r="ET921" s="88"/>
      <c r="EU921" s="88"/>
      <c r="EV921" s="88"/>
      <c r="EW921" s="88"/>
      <c r="EX921" s="88"/>
      <c r="EY921" s="88"/>
      <c r="EZ921" s="88"/>
      <c r="FA921" s="88"/>
      <c r="FB921" s="15"/>
      <c r="FC921" s="15"/>
      <c r="FD921" s="15"/>
      <c r="FE921" s="15"/>
      <c r="FF921" s="15"/>
      <c r="FG921" s="15"/>
      <c r="FH921" s="15"/>
      <c r="FI921" s="15"/>
      <c r="FJ921" s="15"/>
    </row>
    <row r="922" spans="2:166" ht="15" customHeight="1" x14ac:dyDescent="0.25">
      <c r="B922" s="88"/>
      <c r="C922" s="88"/>
      <c r="D922" s="115"/>
      <c r="E922" s="115"/>
      <c r="F922" s="115"/>
      <c r="G922" s="115"/>
      <c r="H922" s="115"/>
      <c r="I922" s="523"/>
      <c r="J922" s="523"/>
      <c r="K922" s="115"/>
      <c r="L922" s="524"/>
      <c r="M922" s="524"/>
      <c r="N922" s="524"/>
      <c r="O922" s="524"/>
      <c r="P922" s="524"/>
      <c r="Q922" s="524"/>
      <c r="R922" s="524"/>
      <c r="S922" s="525"/>
      <c r="T922" s="526"/>
      <c r="U922" s="115"/>
      <c r="V922" s="526"/>
      <c r="W922" s="115"/>
      <c r="X922" s="115"/>
      <c r="Y922" s="115"/>
      <c r="Z922" s="527"/>
      <c r="AA922" s="527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88"/>
      <c r="CU922" s="88"/>
      <c r="CV922" s="88"/>
      <c r="CW922" s="15"/>
      <c r="CX922" s="15"/>
      <c r="CY922" s="88"/>
      <c r="CZ922" s="88"/>
      <c r="DA922" s="88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  <c r="DV922" s="15"/>
      <c r="DW922" s="15"/>
      <c r="DX922" s="15"/>
      <c r="DY922" s="15"/>
      <c r="DZ922" s="15"/>
      <c r="EA922" s="15"/>
      <c r="EB922" s="15"/>
      <c r="EC922" s="15"/>
      <c r="ED922" s="15"/>
      <c r="EE922" s="15"/>
      <c r="EF922" s="15"/>
      <c r="EG922" s="15"/>
      <c r="EH922" s="15"/>
      <c r="EI922" s="15"/>
      <c r="EJ922" s="15"/>
      <c r="EK922" s="15"/>
      <c r="EL922" s="15"/>
      <c r="EM922" s="15"/>
      <c r="EN922" s="15"/>
      <c r="EO922" s="15"/>
      <c r="EP922" s="88"/>
      <c r="EQ922" s="88"/>
      <c r="ER922" s="88"/>
      <c r="ES922" s="88"/>
      <c r="ET922" s="88"/>
      <c r="EU922" s="88"/>
      <c r="EV922" s="88"/>
      <c r="EW922" s="88"/>
      <c r="EX922" s="88"/>
      <c r="EY922" s="88"/>
      <c r="EZ922" s="88"/>
      <c r="FA922" s="88"/>
      <c r="FB922" s="15"/>
      <c r="FC922" s="15"/>
      <c r="FD922" s="15"/>
      <c r="FE922" s="15"/>
      <c r="FF922" s="15"/>
      <c r="FG922" s="15"/>
      <c r="FH922" s="15"/>
      <c r="FI922" s="15"/>
      <c r="FJ922" s="15"/>
    </row>
    <row r="923" spans="2:166" ht="15" customHeight="1" x14ac:dyDescent="0.25">
      <c r="B923" s="88"/>
      <c r="C923" s="88"/>
      <c r="D923" s="115"/>
      <c r="E923" s="115"/>
      <c r="F923" s="115"/>
      <c r="G923" s="115"/>
      <c r="H923" s="115"/>
      <c r="I923" s="523"/>
      <c r="J923" s="523"/>
      <c r="K923" s="115"/>
      <c r="L923" s="524"/>
      <c r="M923" s="524"/>
      <c r="N923" s="524"/>
      <c r="O923" s="524"/>
      <c r="P923" s="524"/>
      <c r="Q923" s="524"/>
      <c r="R923" s="524"/>
      <c r="S923" s="525"/>
      <c r="T923" s="526"/>
      <c r="U923" s="115"/>
      <c r="V923" s="526"/>
      <c r="W923" s="115"/>
      <c r="X923" s="115"/>
      <c r="Y923" s="115"/>
      <c r="Z923" s="527"/>
      <c r="AA923" s="527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88"/>
      <c r="CU923" s="88"/>
      <c r="CV923" s="88"/>
      <c r="CW923" s="15"/>
      <c r="CX923" s="15"/>
      <c r="CY923" s="88"/>
      <c r="CZ923" s="88"/>
      <c r="DA923" s="88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  <c r="DO923" s="15"/>
      <c r="DP923" s="15"/>
      <c r="DQ923" s="15"/>
      <c r="DR923" s="15"/>
      <c r="DS923" s="15"/>
      <c r="DT923" s="15"/>
      <c r="DU923" s="15"/>
      <c r="DV923" s="15"/>
      <c r="DW923" s="15"/>
      <c r="DX923" s="15"/>
      <c r="DY923" s="15"/>
      <c r="DZ923" s="15"/>
      <c r="EA923" s="15"/>
      <c r="EB923" s="15"/>
      <c r="EC923" s="15"/>
      <c r="ED923" s="15"/>
      <c r="EE923" s="15"/>
      <c r="EF923" s="15"/>
      <c r="EG923" s="15"/>
      <c r="EH923" s="15"/>
      <c r="EI923" s="15"/>
      <c r="EJ923" s="15"/>
      <c r="EK923" s="15"/>
      <c r="EL923" s="15"/>
      <c r="EM923" s="15"/>
      <c r="EN923" s="15"/>
      <c r="EO923" s="15"/>
      <c r="EP923" s="88"/>
      <c r="EQ923" s="88"/>
      <c r="ER923" s="88"/>
      <c r="ES923" s="88"/>
      <c r="ET923" s="88"/>
      <c r="EU923" s="88"/>
      <c r="EV923" s="88"/>
      <c r="EW923" s="88"/>
      <c r="EX923" s="88"/>
      <c r="EY923" s="88"/>
      <c r="EZ923" s="88"/>
      <c r="FA923" s="88"/>
      <c r="FB923" s="15"/>
      <c r="FC923" s="15"/>
      <c r="FD923" s="15"/>
      <c r="FE923" s="15"/>
      <c r="FF923" s="15"/>
      <c r="FG923" s="15"/>
      <c r="FH923" s="15"/>
      <c r="FI923" s="15"/>
      <c r="FJ923" s="15"/>
    </row>
    <row r="924" spans="2:166" ht="15" customHeight="1" x14ac:dyDescent="0.25">
      <c r="B924" s="88"/>
      <c r="C924" s="88"/>
      <c r="D924" s="115"/>
      <c r="E924" s="115"/>
      <c r="F924" s="115"/>
      <c r="G924" s="115"/>
      <c r="H924" s="115"/>
      <c r="I924" s="523"/>
      <c r="J924" s="523"/>
      <c r="K924" s="115"/>
      <c r="L924" s="524"/>
      <c r="M924" s="524"/>
      <c r="N924" s="524"/>
      <c r="O924" s="524"/>
      <c r="P924" s="524"/>
      <c r="Q924" s="524"/>
      <c r="R924" s="524"/>
      <c r="S924" s="525"/>
      <c r="T924" s="526"/>
      <c r="U924" s="115"/>
      <c r="V924" s="526"/>
      <c r="W924" s="115"/>
      <c r="X924" s="115"/>
      <c r="Y924" s="115"/>
      <c r="Z924" s="527"/>
      <c r="AA924" s="527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88"/>
      <c r="CU924" s="88"/>
      <c r="CV924" s="88"/>
      <c r="CW924" s="15"/>
      <c r="CX924" s="15"/>
      <c r="CY924" s="88"/>
      <c r="CZ924" s="88"/>
      <c r="DA924" s="88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  <c r="DV924" s="15"/>
      <c r="DW924" s="15"/>
      <c r="DX924" s="15"/>
      <c r="DY924" s="15"/>
      <c r="DZ924" s="15"/>
      <c r="EA924" s="15"/>
      <c r="EB924" s="15"/>
      <c r="EC924" s="15"/>
      <c r="ED924" s="15"/>
      <c r="EE924" s="15"/>
      <c r="EF924" s="15"/>
      <c r="EG924" s="15"/>
      <c r="EH924" s="15"/>
      <c r="EI924" s="15"/>
      <c r="EJ924" s="15"/>
      <c r="EK924" s="15"/>
      <c r="EL924" s="15"/>
      <c r="EM924" s="15"/>
      <c r="EN924" s="15"/>
      <c r="EO924" s="15"/>
      <c r="EP924" s="88"/>
      <c r="EQ924" s="88"/>
      <c r="ER924" s="88"/>
      <c r="ES924" s="88"/>
      <c r="ET924" s="88"/>
      <c r="EU924" s="88"/>
      <c r="EV924" s="88"/>
      <c r="EW924" s="88"/>
      <c r="EX924" s="88"/>
      <c r="EY924" s="88"/>
      <c r="EZ924" s="88"/>
      <c r="FA924" s="88"/>
      <c r="FB924" s="15"/>
      <c r="FC924" s="15"/>
      <c r="FD924" s="15"/>
      <c r="FE924" s="15"/>
      <c r="FF924" s="15"/>
      <c r="FG924" s="15"/>
      <c r="FH924" s="15"/>
      <c r="FI924" s="15"/>
      <c r="FJ924" s="15"/>
    </row>
    <row r="925" spans="2:166" ht="15" customHeight="1" x14ac:dyDescent="0.25">
      <c r="B925" s="88"/>
      <c r="C925" s="88"/>
      <c r="D925" s="115"/>
      <c r="E925" s="115"/>
      <c r="F925" s="115"/>
      <c r="G925" s="115"/>
      <c r="H925" s="115"/>
      <c r="I925" s="523"/>
      <c r="J925" s="523"/>
      <c r="K925" s="115"/>
      <c r="L925" s="524"/>
      <c r="M925" s="524"/>
      <c r="N925" s="524"/>
      <c r="O925" s="524"/>
      <c r="P925" s="524"/>
      <c r="Q925" s="524"/>
      <c r="R925" s="524"/>
      <c r="S925" s="525"/>
      <c r="T925" s="526"/>
      <c r="U925" s="115"/>
      <c r="V925" s="526"/>
      <c r="W925" s="115"/>
      <c r="X925" s="115"/>
      <c r="Y925" s="115"/>
      <c r="Z925" s="527"/>
      <c r="AA925" s="527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88"/>
      <c r="CU925" s="88"/>
      <c r="CV925" s="88"/>
      <c r="CW925" s="15"/>
      <c r="CX925" s="15"/>
      <c r="CY925" s="88"/>
      <c r="CZ925" s="88"/>
      <c r="DA925" s="88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  <c r="DO925" s="15"/>
      <c r="DP925" s="15"/>
      <c r="DQ925" s="15"/>
      <c r="DR925" s="15"/>
      <c r="DS925" s="15"/>
      <c r="DT925" s="15"/>
      <c r="DU925" s="15"/>
      <c r="DV925" s="15"/>
      <c r="DW925" s="15"/>
      <c r="DX925" s="15"/>
      <c r="DY925" s="15"/>
      <c r="DZ925" s="15"/>
      <c r="EA925" s="15"/>
      <c r="EB925" s="15"/>
      <c r="EC925" s="15"/>
      <c r="ED925" s="15"/>
      <c r="EE925" s="15"/>
      <c r="EF925" s="15"/>
      <c r="EG925" s="15"/>
      <c r="EH925" s="15"/>
      <c r="EI925" s="15"/>
      <c r="EJ925" s="15"/>
      <c r="EK925" s="15"/>
      <c r="EL925" s="15"/>
      <c r="EM925" s="15"/>
      <c r="EN925" s="15"/>
      <c r="EO925" s="15"/>
      <c r="EP925" s="88"/>
      <c r="EQ925" s="88"/>
      <c r="ER925" s="88"/>
      <c r="ES925" s="88"/>
      <c r="ET925" s="88"/>
      <c r="EU925" s="88"/>
      <c r="EV925" s="88"/>
      <c r="EW925" s="88"/>
      <c r="EX925" s="88"/>
      <c r="EY925" s="88"/>
      <c r="EZ925" s="88"/>
      <c r="FA925" s="88"/>
      <c r="FB925" s="15"/>
      <c r="FC925" s="15"/>
      <c r="FD925" s="15"/>
      <c r="FE925" s="15"/>
      <c r="FF925" s="15"/>
      <c r="FG925" s="15"/>
      <c r="FH925" s="15"/>
      <c r="FI925" s="15"/>
      <c r="FJ925" s="15"/>
    </row>
    <row r="926" spans="2:166" ht="15" customHeight="1" x14ac:dyDescent="0.25">
      <c r="B926" s="88"/>
      <c r="C926" s="88"/>
      <c r="D926" s="115"/>
      <c r="E926" s="115"/>
      <c r="F926" s="115"/>
      <c r="G926" s="115"/>
      <c r="H926" s="115"/>
      <c r="I926" s="523"/>
      <c r="J926" s="523"/>
      <c r="K926" s="115"/>
      <c r="L926" s="524"/>
      <c r="M926" s="524"/>
      <c r="N926" s="524"/>
      <c r="O926" s="524"/>
      <c r="P926" s="524"/>
      <c r="Q926" s="524"/>
      <c r="R926" s="524"/>
      <c r="S926" s="525"/>
      <c r="T926" s="526"/>
      <c r="U926" s="115"/>
      <c r="V926" s="526"/>
      <c r="W926" s="115"/>
      <c r="X926" s="115"/>
      <c r="Y926" s="115"/>
      <c r="Z926" s="527"/>
      <c r="AA926" s="527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88"/>
      <c r="CU926" s="88"/>
      <c r="CV926" s="88"/>
      <c r="CW926" s="15"/>
      <c r="CX926" s="15"/>
      <c r="CY926" s="88"/>
      <c r="CZ926" s="88"/>
      <c r="DA926" s="88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  <c r="DO926" s="15"/>
      <c r="DP926" s="15"/>
      <c r="DQ926" s="15"/>
      <c r="DR926" s="15"/>
      <c r="DS926" s="15"/>
      <c r="DT926" s="15"/>
      <c r="DU926" s="15"/>
      <c r="DV926" s="15"/>
      <c r="DW926" s="15"/>
      <c r="DX926" s="15"/>
      <c r="DY926" s="15"/>
      <c r="DZ926" s="15"/>
      <c r="EA926" s="15"/>
      <c r="EB926" s="15"/>
      <c r="EC926" s="15"/>
      <c r="ED926" s="15"/>
      <c r="EE926" s="15"/>
      <c r="EF926" s="15"/>
      <c r="EG926" s="15"/>
      <c r="EH926" s="15"/>
      <c r="EI926" s="15"/>
      <c r="EJ926" s="15"/>
      <c r="EK926" s="15"/>
      <c r="EL926" s="15"/>
      <c r="EM926" s="15"/>
      <c r="EN926" s="15"/>
      <c r="EO926" s="15"/>
      <c r="EP926" s="88"/>
      <c r="EQ926" s="88"/>
      <c r="ER926" s="88"/>
      <c r="ES926" s="88"/>
      <c r="ET926" s="88"/>
      <c r="EU926" s="88"/>
      <c r="EV926" s="88"/>
      <c r="EW926" s="88"/>
      <c r="EX926" s="88"/>
      <c r="EY926" s="88"/>
      <c r="EZ926" s="88"/>
      <c r="FA926" s="88"/>
      <c r="FB926" s="15"/>
      <c r="FC926" s="15"/>
      <c r="FD926" s="15"/>
      <c r="FE926" s="15"/>
      <c r="FF926" s="15"/>
      <c r="FG926" s="15"/>
      <c r="FH926" s="15"/>
      <c r="FI926" s="15"/>
      <c r="FJ926" s="15"/>
    </row>
    <row r="927" spans="2:166" ht="15" customHeight="1" x14ac:dyDescent="0.25">
      <c r="B927" s="88"/>
      <c r="C927" s="88"/>
      <c r="D927" s="115"/>
      <c r="E927" s="115"/>
      <c r="F927" s="115"/>
      <c r="G927" s="115"/>
      <c r="H927" s="115"/>
      <c r="I927" s="523"/>
      <c r="J927" s="523"/>
      <c r="K927" s="115"/>
      <c r="L927" s="524"/>
      <c r="M927" s="524"/>
      <c r="N927" s="524"/>
      <c r="O927" s="524"/>
      <c r="P927" s="524"/>
      <c r="Q927" s="524"/>
      <c r="R927" s="524"/>
      <c r="S927" s="525"/>
      <c r="T927" s="526"/>
      <c r="U927" s="115"/>
      <c r="V927" s="526"/>
      <c r="W927" s="115"/>
      <c r="X927" s="115"/>
      <c r="Y927" s="115"/>
      <c r="Z927" s="527"/>
      <c r="AA927" s="527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88"/>
      <c r="CU927" s="88"/>
      <c r="CV927" s="88"/>
      <c r="CW927" s="15"/>
      <c r="CX927" s="15"/>
      <c r="CY927" s="88"/>
      <c r="CZ927" s="88"/>
      <c r="DA927" s="88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  <c r="DO927" s="15"/>
      <c r="DP927" s="15"/>
      <c r="DQ927" s="15"/>
      <c r="DR927" s="15"/>
      <c r="DS927" s="15"/>
      <c r="DT927" s="15"/>
      <c r="DU927" s="15"/>
      <c r="DV927" s="15"/>
      <c r="DW927" s="15"/>
      <c r="DX927" s="15"/>
      <c r="DY927" s="15"/>
      <c r="DZ927" s="15"/>
      <c r="EA927" s="15"/>
      <c r="EB927" s="15"/>
      <c r="EC927" s="15"/>
      <c r="ED927" s="15"/>
      <c r="EE927" s="15"/>
      <c r="EF927" s="15"/>
      <c r="EG927" s="15"/>
      <c r="EH927" s="15"/>
      <c r="EI927" s="15"/>
      <c r="EJ927" s="15"/>
      <c r="EK927" s="15"/>
      <c r="EL927" s="15"/>
      <c r="EM927" s="15"/>
      <c r="EN927" s="15"/>
      <c r="EO927" s="15"/>
      <c r="EP927" s="88"/>
      <c r="EQ927" s="88"/>
      <c r="ER927" s="88"/>
      <c r="ES927" s="88"/>
      <c r="ET927" s="88"/>
      <c r="EU927" s="88"/>
      <c r="EV927" s="88"/>
      <c r="EW927" s="88"/>
      <c r="EX927" s="88"/>
      <c r="EY927" s="88"/>
      <c r="EZ927" s="88"/>
      <c r="FA927" s="88"/>
      <c r="FB927" s="15"/>
      <c r="FC927" s="15"/>
      <c r="FD927" s="15"/>
      <c r="FE927" s="15"/>
      <c r="FF927" s="15"/>
      <c r="FG927" s="15"/>
      <c r="FH927" s="15"/>
      <c r="FI927" s="15"/>
      <c r="FJ927" s="15"/>
    </row>
    <row r="928" spans="2:166" ht="15" customHeight="1" x14ac:dyDescent="0.25">
      <c r="B928" s="88"/>
      <c r="C928" s="88"/>
      <c r="D928" s="115"/>
      <c r="E928" s="115"/>
      <c r="F928" s="115"/>
      <c r="G928" s="115"/>
      <c r="H928" s="115"/>
      <c r="I928" s="523"/>
      <c r="J928" s="523"/>
      <c r="K928" s="115"/>
      <c r="L928" s="524"/>
      <c r="M928" s="524"/>
      <c r="N928" s="524"/>
      <c r="O928" s="524"/>
      <c r="P928" s="524"/>
      <c r="Q928" s="524"/>
      <c r="R928" s="524"/>
      <c r="S928" s="525"/>
      <c r="T928" s="526"/>
      <c r="U928" s="115"/>
      <c r="V928" s="526"/>
      <c r="W928" s="115"/>
      <c r="X928" s="115"/>
      <c r="Y928" s="115"/>
      <c r="Z928" s="527"/>
      <c r="AA928" s="527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88"/>
      <c r="CU928" s="88"/>
      <c r="CV928" s="88"/>
      <c r="CW928" s="15"/>
      <c r="CX928" s="15"/>
      <c r="CY928" s="88"/>
      <c r="CZ928" s="88"/>
      <c r="DA928" s="88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  <c r="DO928" s="15"/>
      <c r="DP928" s="15"/>
      <c r="DQ928" s="15"/>
      <c r="DR928" s="15"/>
      <c r="DS928" s="15"/>
      <c r="DT928" s="15"/>
      <c r="DU928" s="15"/>
      <c r="DV928" s="15"/>
      <c r="DW928" s="15"/>
      <c r="DX928" s="15"/>
      <c r="DY928" s="15"/>
      <c r="DZ928" s="15"/>
      <c r="EA928" s="15"/>
      <c r="EB928" s="15"/>
      <c r="EC928" s="15"/>
      <c r="ED928" s="15"/>
      <c r="EE928" s="15"/>
      <c r="EF928" s="15"/>
      <c r="EG928" s="15"/>
      <c r="EH928" s="15"/>
      <c r="EI928" s="15"/>
      <c r="EJ928" s="15"/>
      <c r="EK928" s="15"/>
      <c r="EL928" s="15"/>
      <c r="EM928" s="15"/>
      <c r="EN928" s="15"/>
      <c r="EO928" s="15"/>
      <c r="EP928" s="88"/>
      <c r="EQ928" s="88"/>
      <c r="ER928" s="88"/>
      <c r="ES928" s="88"/>
      <c r="ET928" s="88"/>
      <c r="EU928" s="88"/>
      <c r="EV928" s="88"/>
      <c r="EW928" s="88"/>
      <c r="EX928" s="88"/>
      <c r="EY928" s="88"/>
      <c r="EZ928" s="88"/>
      <c r="FA928" s="88"/>
      <c r="FB928" s="15"/>
      <c r="FC928" s="15"/>
      <c r="FD928" s="15"/>
      <c r="FE928" s="15"/>
      <c r="FF928" s="15"/>
      <c r="FG928" s="15"/>
      <c r="FH928" s="15"/>
      <c r="FI928" s="15"/>
      <c r="FJ928" s="15"/>
    </row>
    <row r="929" spans="2:166" ht="15" customHeight="1" x14ac:dyDescent="0.25">
      <c r="B929" s="88"/>
      <c r="C929" s="88"/>
      <c r="D929" s="115"/>
      <c r="E929" s="115"/>
      <c r="F929" s="115"/>
      <c r="G929" s="115"/>
      <c r="H929" s="115"/>
      <c r="I929" s="523"/>
      <c r="J929" s="523"/>
      <c r="K929" s="115"/>
      <c r="L929" s="524"/>
      <c r="M929" s="524"/>
      <c r="N929" s="524"/>
      <c r="O929" s="524"/>
      <c r="P929" s="524"/>
      <c r="Q929" s="524"/>
      <c r="R929" s="524"/>
      <c r="S929" s="525"/>
      <c r="T929" s="526"/>
      <c r="U929" s="115"/>
      <c r="V929" s="526"/>
      <c r="W929" s="115"/>
      <c r="X929" s="115"/>
      <c r="Y929" s="115"/>
      <c r="Z929" s="527"/>
      <c r="AA929" s="527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88"/>
      <c r="CU929" s="88"/>
      <c r="CV929" s="88"/>
      <c r="CW929" s="15"/>
      <c r="CX929" s="15"/>
      <c r="CY929" s="88"/>
      <c r="CZ929" s="88"/>
      <c r="DA929" s="88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88"/>
      <c r="EQ929" s="88"/>
      <c r="ER929" s="88"/>
      <c r="ES929" s="88"/>
      <c r="ET929" s="88"/>
      <c r="EU929" s="88"/>
      <c r="EV929" s="88"/>
      <c r="EW929" s="88"/>
      <c r="EX929" s="88"/>
      <c r="EY929" s="88"/>
      <c r="EZ929" s="88"/>
      <c r="FA929" s="88"/>
      <c r="FB929" s="15"/>
      <c r="FC929" s="15"/>
      <c r="FD929" s="15"/>
      <c r="FE929" s="15"/>
      <c r="FF929" s="15"/>
      <c r="FG929" s="15"/>
      <c r="FH929" s="15"/>
      <c r="FI929" s="15"/>
      <c r="FJ929" s="15"/>
    </row>
    <row r="930" spans="2:166" ht="15" customHeight="1" x14ac:dyDescent="0.25">
      <c r="B930" s="88"/>
      <c r="C930" s="88"/>
      <c r="D930" s="115"/>
      <c r="E930" s="115"/>
      <c r="F930" s="115"/>
      <c r="G930" s="115"/>
      <c r="H930" s="115"/>
      <c r="I930" s="523"/>
      <c r="J930" s="523"/>
      <c r="K930" s="115"/>
      <c r="L930" s="524"/>
      <c r="M930" s="524"/>
      <c r="N930" s="524"/>
      <c r="O930" s="524"/>
      <c r="P930" s="524"/>
      <c r="Q930" s="524"/>
      <c r="R930" s="524"/>
      <c r="S930" s="525"/>
      <c r="T930" s="526"/>
      <c r="U930" s="115"/>
      <c r="V930" s="526"/>
      <c r="W930" s="115"/>
      <c r="X930" s="115"/>
      <c r="Y930" s="115"/>
      <c r="Z930" s="527"/>
      <c r="AA930" s="527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88"/>
      <c r="CU930" s="88"/>
      <c r="CV930" s="88"/>
      <c r="CW930" s="15"/>
      <c r="CX930" s="15"/>
      <c r="CY930" s="88"/>
      <c r="CZ930" s="88"/>
      <c r="DA930" s="88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  <c r="DO930" s="15"/>
      <c r="DP930" s="15"/>
      <c r="DQ930" s="15"/>
      <c r="DR930" s="15"/>
      <c r="DS930" s="15"/>
      <c r="DT930" s="15"/>
      <c r="DU930" s="15"/>
      <c r="DV930" s="15"/>
      <c r="DW930" s="15"/>
      <c r="DX930" s="15"/>
      <c r="DY930" s="15"/>
      <c r="DZ930" s="15"/>
      <c r="EA930" s="15"/>
      <c r="EB930" s="15"/>
      <c r="EC930" s="15"/>
      <c r="ED930" s="15"/>
      <c r="EE930" s="15"/>
      <c r="EF930" s="15"/>
      <c r="EG930" s="15"/>
      <c r="EH930" s="15"/>
      <c r="EI930" s="15"/>
      <c r="EJ930" s="15"/>
      <c r="EK930" s="15"/>
      <c r="EL930" s="15"/>
      <c r="EM930" s="15"/>
      <c r="EN930" s="15"/>
      <c r="EO930" s="15"/>
      <c r="EP930" s="88"/>
      <c r="EQ930" s="88"/>
      <c r="ER930" s="88"/>
      <c r="ES930" s="88"/>
      <c r="ET930" s="88"/>
      <c r="EU930" s="88"/>
      <c r="EV930" s="88"/>
      <c r="EW930" s="88"/>
      <c r="EX930" s="88"/>
      <c r="EY930" s="88"/>
      <c r="EZ930" s="88"/>
      <c r="FA930" s="88"/>
      <c r="FB930" s="15"/>
      <c r="FC930" s="15"/>
      <c r="FD930" s="15"/>
      <c r="FE930" s="15"/>
      <c r="FF930" s="15"/>
      <c r="FG930" s="15"/>
      <c r="FH930" s="15"/>
      <c r="FI930" s="15"/>
      <c r="FJ930" s="15"/>
    </row>
    <row r="931" spans="2:166" ht="15" customHeight="1" x14ac:dyDescent="0.25">
      <c r="B931" s="88"/>
      <c r="C931" s="88"/>
      <c r="D931" s="115"/>
      <c r="E931" s="115"/>
      <c r="F931" s="115"/>
      <c r="G931" s="115"/>
      <c r="H931" s="115"/>
      <c r="I931" s="523"/>
      <c r="J931" s="523"/>
      <c r="K931" s="115"/>
      <c r="L931" s="524"/>
      <c r="M931" s="524"/>
      <c r="N931" s="524"/>
      <c r="O931" s="524"/>
      <c r="P931" s="524"/>
      <c r="Q931" s="524"/>
      <c r="R931" s="524"/>
      <c r="S931" s="525"/>
      <c r="T931" s="526"/>
      <c r="U931" s="115"/>
      <c r="V931" s="526"/>
      <c r="W931" s="115"/>
      <c r="X931" s="115"/>
      <c r="Y931" s="115"/>
      <c r="Z931" s="527"/>
      <c r="AA931" s="527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88"/>
      <c r="CU931" s="88"/>
      <c r="CV931" s="88"/>
      <c r="CW931" s="15"/>
      <c r="CX931" s="15"/>
      <c r="CY931" s="88"/>
      <c r="CZ931" s="88"/>
      <c r="DA931" s="88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  <c r="DO931" s="15"/>
      <c r="DP931" s="15"/>
      <c r="DQ931" s="15"/>
      <c r="DR931" s="15"/>
      <c r="DS931" s="15"/>
      <c r="DT931" s="15"/>
      <c r="DU931" s="15"/>
      <c r="DV931" s="15"/>
      <c r="DW931" s="15"/>
      <c r="DX931" s="15"/>
      <c r="DY931" s="15"/>
      <c r="DZ931" s="15"/>
      <c r="EA931" s="15"/>
      <c r="EB931" s="15"/>
      <c r="EC931" s="15"/>
      <c r="ED931" s="15"/>
      <c r="EE931" s="15"/>
      <c r="EF931" s="15"/>
      <c r="EG931" s="15"/>
      <c r="EH931" s="15"/>
      <c r="EI931" s="15"/>
      <c r="EJ931" s="15"/>
      <c r="EK931" s="15"/>
      <c r="EL931" s="15"/>
      <c r="EM931" s="15"/>
      <c r="EN931" s="15"/>
      <c r="EO931" s="15"/>
      <c r="EP931" s="88"/>
      <c r="EQ931" s="88"/>
      <c r="ER931" s="88"/>
      <c r="ES931" s="88"/>
      <c r="ET931" s="88"/>
      <c r="EU931" s="88"/>
      <c r="EV931" s="88"/>
      <c r="EW931" s="88"/>
      <c r="EX931" s="88"/>
      <c r="EY931" s="88"/>
      <c r="EZ931" s="88"/>
      <c r="FA931" s="88"/>
      <c r="FB931" s="15"/>
      <c r="FC931" s="15"/>
      <c r="FD931" s="15"/>
      <c r="FE931" s="15"/>
      <c r="FF931" s="15"/>
      <c r="FG931" s="15"/>
      <c r="FH931" s="15"/>
      <c r="FI931" s="15"/>
      <c r="FJ931" s="15"/>
    </row>
    <row r="932" spans="2:166" ht="15" customHeight="1" x14ac:dyDescent="0.25">
      <c r="B932" s="88"/>
      <c r="C932" s="88"/>
      <c r="D932" s="115"/>
      <c r="E932" s="115"/>
      <c r="F932" s="115"/>
      <c r="G932" s="115"/>
      <c r="H932" s="115"/>
      <c r="I932" s="523"/>
      <c r="J932" s="523"/>
      <c r="K932" s="115"/>
      <c r="L932" s="524"/>
      <c r="M932" s="524"/>
      <c r="N932" s="524"/>
      <c r="O932" s="524"/>
      <c r="P932" s="524"/>
      <c r="Q932" s="524"/>
      <c r="R932" s="524"/>
      <c r="S932" s="525"/>
      <c r="T932" s="526"/>
      <c r="U932" s="115"/>
      <c r="V932" s="526"/>
      <c r="W932" s="115"/>
      <c r="X932" s="115"/>
      <c r="Y932" s="115"/>
      <c r="Z932" s="527"/>
      <c r="AA932" s="527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88"/>
      <c r="CU932" s="88"/>
      <c r="CV932" s="88"/>
      <c r="CW932" s="15"/>
      <c r="CX932" s="15"/>
      <c r="CY932" s="88"/>
      <c r="CZ932" s="88"/>
      <c r="DA932" s="88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  <c r="DO932" s="15"/>
      <c r="DP932" s="15"/>
      <c r="DQ932" s="15"/>
      <c r="DR932" s="15"/>
      <c r="DS932" s="15"/>
      <c r="DT932" s="15"/>
      <c r="DU932" s="15"/>
      <c r="DV932" s="15"/>
      <c r="DW932" s="15"/>
      <c r="DX932" s="15"/>
      <c r="DY932" s="15"/>
      <c r="DZ932" s="15"/>
      <c r="EA932" s="15"/>
      <c r="EB932" s="15"/>
      <c r="EC932" s="15"/>
      <c r="ED932" s="15"/>
      <c r="EE932" s="15"/>
      <c r="EF932" s="15"/>
      <c r="EG932" s="15"/>
      <c r="EH932" s="15"/>
      <c r="EI932" s="15"/>
      <c r="EJ932" s="15"/>
      <c r="EK932" s="15"/>
      <c r="EL932" s="15"/>
      <c r="EM932" s="15"/>
      <c r="EN932" s="15"/>
      <c r="EO932" s="15"/>
      <c r="EP932" s="88"/>
      <c r="EQ932" s="88"/>
      <c r="ER932" s="88"/>
      <c r="ES932" s="88"/>
      <c r="ET932" s="88"/>
      <c r="EU932" s="88"/>
      <c r="EV932" s="88"/>
      <c r="EW932" s="88"/>
      <c r="EX932" s="88"/>
      <c r="EY932" s="88"/>
      <c r="EZ932" s="88"/>
      <c r="FA932" s="88"/>
      <c r="FB932" s="15"/>
      <c r="FC932" s="15"/>
      <c r="FD932" s="15"/>
      <c r="FE932" s="15"/>
      <c r="FF932" s="15"/>
      <c r="FG932" s="15"/>
      <c r="FH932" s="15"/>
      <c r="FI932" s="15"/>
      <c r="FJ932" s="15"/>
    </row>
    <row r="933" spans="2:166" ht="15" customHeight="1" x14ac:dyDescent="0.25">
      <c r="B933" s="88"/>
      <c r="C933" s="88"/>
      <c r="D933" s="115"/>
      <c r="E933" s="115"/>
      <c r="F933" s="115"/>
      <c r="G933" s="115"/>
      <c r="H933" s="115"/>
      <c r="I933" s="523"/>
      <c r="J933" s="523"/>
      <c r="K933" s="115"/>
      <c r="L933" s="524"/>
      <c r="M933" s="524"/>
      <c r="N933" s="524"/>
      <c r="O933" s="524"/>
      <c r="P933" s="524"/>
      <c r="Q933" s="524"/>
      <c r="R933" s="524"/>
      <c r="S933" s="525"/>
      <c r="T933" s="526"/>
      <c r="U933" s="115"/>
      <c r="V933" s="526"/>
      <c r="W933" s="115"/>
      <c r="X933" s="115"/>
      <c r="Y933" s="115"/>
      <c r="Z933" s="527"/>
      <c r="AA933" s="527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88"/>
      <c r="CU933" s="88"/>
      <c r="CV933" s="88"/>
      <c r="CW933" s="15"/>
      <c r="CX933" s="15"/>
      <c r="CY933" s="88"/>
      <c r="CZ933" s="88"/>
      <c r="DA933" s="88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  <c r="DO933" s="15"/>
      <c r="DP933" s="15"/>
      <c r="DQ933" s="15"/>
      <c r="DR933" s="15"/>
      <c r="DS933" s="15"/>
      <c r="DT933" s="15"/>
      <c r="DU933" s="15"/>
      <c r="DV933" s="15"/>
      <c r="DW933" s="15"/>
      <c r="DX933" s="15"/>
      <c r="DY933" s="15"/>
      <c r="DZ933" s="15"/>
      <c r="EA933" s="15"/>
      <c r="EB933" s="15"/>
      <c r="EC933" s="15"/>
      <c r="ED933" s="15"/>
      <c r="EE933" s="15"/>
      <c r="EF933" s="15"/>
      <c r="EG933" s="15"/>
      <c r="EH933" s="15"/>
      <c r="EI933" s="15"/>
      <c r="EJ933" s="15"/>
      <c r="EK933" s="15"/>
      <c r="EL933" s="15"/>
      <c r="EM933" s="15"/>
      <c r="EN933" s="15"/>
      <c r="EO933" s="15"/>
      <c r="EP933" s="88"/>
      <c r="EQ933" s="88"/>
      <c r="ER933" s="88"/>
      <c r="ES933" s="88"/>
      <c r="ET933" s="88"/>
      <c r="EU933" s="88"/>
      <c r="EV933" s="88"/>
      <c r="EW933" s="88"/>
      <c r="EX933" s="88"/>
      <c r="EY933" s="88"/>
      <c r="EZ933" s="88"/>
      <c r="FA933" s="88"/>
      <c r="FB933" s="15"/>
      <c r="FC933" s="15"/>
      <c r="FD933" s="15"/>
      <c r="FE933" s="15"/>
      <c r="FF933" s="15"/>
      <c r="FG933" s="15"/>
      <c r="FH933" s="15"/>
      <c r="FI933" s="15"/>
      <c r="FJ933" s="15"/>
    </row>
    <row r="934" spans="2:166" ht="15" customHeight="1" x14ac:dyDescent="0.25">
      <c r="B934" s="88"/>
      <c r="C934" s="88"/>
      <c r="D934" s="115"/>
      <c r="E934" s="115"/>
      <c r="F934" s="115"/>
      <c r="G934" s="115"/>
      <c r="H934" s="115"/>
      <c r="I934" s="523"/>
      <c r="J934" s="523"/>
      <c r="K934" s="115"/>
      <c r="L934" s="524"/>
      <c r="M934" s="524"/>
      <c r="N934" s="524"/>
      <c r="O934" s="524"/>
      <c r="P934" s="524"/>
      <c r="Q934" s="524"/>
      <c r="R934" s="524"/>
      <c r="S934" s="525"/>
      <c r="T934" s="526"/>
      <c r="U934" s="115"/>
      <c r="V934" s="526"/>
      <c r="W934" s="115"/>
      <c r="X934" s="115"/>
      <c r="Y934" s="115"/>
      <c r="Z934" s="527"/>
      <c r="AA934" s="527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88"/>
      <c r="CU934" s="88"/>
      <c r="CV934" s="88"/>
      <c r="CW934" s="15"/>
      <c r="CX934" s="15"/>
      <c r="CY934" s="88"/>
      <c r="CZ934" s="88"/>
      <c r="DA934" s="88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  <c r="DV934" s="15"/>
      <c r="DW934" s="15"/>
      <c r="DX934" s="15"/>
      <c r="DY934" s="15"/>
      <c r="DZ934" s="15"/>
      <c r="EA934" s="15"/>
      <c r="EB934" s="15"/>
      <c r="EC934" s="15"/>
      <c r="ED934" s="15"/>
      <c r="EE934" s="15"/>
      <c r="EF934" s="15"/>
      <c r="EG934" s="15"/>
      <c r="EH934" s="15"/>
      <c r="EI934" s="15"/>
      <c r="EJ934" s="15"/>
      <c r="EK934" s="15"/>
      <c r="EL934" s="15"/>
      <c r="EM934" s="15"/>
      <c r="EN934" s="15"/>
      <c r="EO934" s="15"/>
      <c r="EP934" s="88"/>
      <c r="EQ934" s="88"/>
      <c r="ER934" s="88"/>
      <c r="ES934" s="88"/>
      <c r="ET934" s="88"/>
      <c r="EU934" s="88"/>
      <c r="EV934" s="88"/>
      <c r="EW934" s="88"/>
      <c r="EX934" s="88"/>
      <c r="EY934" s="88"/>
      <c r="EZ934" s="88"/>
      <c r="FA934" s="88"/>
      <c r="FB934" s="15"/>
      <c r="FC934" s="15"/>
      <c r="FD934" s="15"/>
      <c r="FE934" s="15"/>
      <c r="FF934" s="15"/>
      <c r="FG934" s="15"/>
      <c r="FH934" s="15"/>
      <c r="FI934" s="15"/>
      <c r="FJ934" s="15"/>
    </row>
    <row r="935" spans="2:166" ht="15" customHeight="1" x14ac:dyDescent="0.25">
      <c r="B935" s="88"/>
      <c r="C935" s="88"/>
      <c r="D935" s="115"/>
      <c r="E935" s="115"/>
      <c r="F935" s="115"/>
      <c r="G935" s="115"/>
      <c r="H935" s="115"/>
      <c r="I935" s="523"/>
      <c r="J935" s="523"/>
      <c r="K935" s="115"/>
      <c r="L935" s="524"/>
      <c r="M935" s="524"/>
      <c r="N935" s="524"/>
      <c r="O935" s="524"/>
      <c r="P935" s="524"/>
      <c r="Q935" s="524"/>
      <c r="R935" s="524"/>
      <c r="S935" s="525"/>
      <c r="T935" s="526"/>
      <c r="U935" s="115"/>
      <c r="V935" s="526"/>
      <c r="W935" s="115"/>
      <c r="X935" s="115"/>
      <c r="Y935" s="115"/>
      <c r="Z935" s="527"/>
      <c r="AA935" s="527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88"/>
      <c r="CU935" s="88"/>
      <c r="CV935" s="88"/>
      <c r="CW935" s="15"/>
      <c r="CX935" s="15"/>
      <c r="CY935" s="88"/>
      <c r="CZ935" s="88"/>
      <c r="DA935" s="88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  <c r="DO935" s="15"/>
      <c r="DP935" s="15"/>
      <c r="DQ935" s="15"/>
      <c r="DR935" s="15"/>
      <c r="DS935" s="15"/>
      <c r="DT935" s="15"/>
      <c r="DU935" s="15"/>
      <c r="DV935" s="15"/>
      <c r="DW935" s="15"/>
      <c r="DX935" s="15"/>
      <c r="DY935" s="15"/>
      <c r="DZ935" s="15"/>
      <c r="EA935" s="15"/>
      <c r="EB935" s="15"/>
      <c r="EC935" s="15"/>
      <c r="ED935" s="15"/>
      <c r="EE935" s="15"/>
      <c r="EF935" s="15"/>
      <c r="EG935" s="15"/>
      <c r="EH935" s="15"/>
      <c r="EI935" s="15"/>
      <c r="EJ935" s="15"/>
      <c r="EK935" s="15"/>
      <c r="EL935" s="15"/>
      <c r="EM935" s="15"/>
      <c r="EN935" s="15"/>
      <c r="EO935" s="15"/>
      <c r="EP935" s="88"/>
      <c r="EQ935" s="88"/>
      <c r="ER935" s="88"/>
      <c r="ES935" s="88"/>
      <c r="ET935" s="88"/>
      <c r="EU935" s="88"/>
      <c r="EV935" s="88"/>
      <c r="EW935" s="88"/>
      <c r="EX935" s="88"/>
      <c r="EY935" s="88"/>
      <c r="EZ935" s="88"/>
      <c r="FA935" s="88"/>
      <c r="FB935" s="15"/>
      <c r="FC935" s="15"/>
      <c r="FD935" s="15"/>
      <c r="FE935" s="15"/>
      <c r="FF935" s="15"/>
      <c r="FG935" s="15"/>
      <c r="FH935" s="15"/>
      <c r="FI935" s="15"/>
      <c r="FJ935" s="15"/>
    </row>
    <row r="936" spans="2:166" ht="15" customHeight="1" x14ac:dyDescent="0.25">
      <c r="B936" s="88"/>
      <c r="C936" s="88"/>
      <c r="D936" s="115"/>
      <c r="E936" s="115"/>
      <c r="F936" s="115"/>
      <c r="G936" s="115"/>
      <c r="H936" s="115"/>
      <c r="I936" s="523"/>
      <c r="J936" s="523"/>
      <c r="K936" s="115"/>
      <c r="L936" s="524"/>
      <c r="M936" s="524"/>
      <c r="N936" s="524"/>
      <c r="O936" s="524"/>
      <c r="P936" s="524"/>
      <c r="Q936" s="524"/>
      <c r="R936" s="524"/>
      <c r="S936" s="525"/>
      <c r="T936" s="526"/>
      <c r="U936" s="115"/>
      <c r="V936" s="526"/>
      <c r="W936" s="115"/>
      <c r="X936" s="115"/>
      <c r="Y936" s="115"/>
      <c r="Z936" s="527"/>
      <c r="AA936" s="527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88"/>
      <c r="CU936" s="88"/>
      <c r="CV936" s="88"/>
      <c r="CW936" s="15"/>
      <c r="CX936" s="15"/>
      <c r="CY936" s="88"/>
      <c r="CZ936" s="88"/>
      <c r="DA936" s="88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  <c r="DV936" s="15"/>
      <c r="DW936" s="15"/>
      <c r="DX936" s="15"/>
      <c r="DY936" s="15"/>
      <c r="DZ936" s="15"/>
      <c r="EA936" s="15"/>
      <c r="EB936" s="15"/>
      <c r="EC936" s="15"/>
      <c r="ED936" s="15"/>
      <c r="EE936" s="15"/>
      <c r="EF936" s="15"/>
      <c r="EG936" s="15"/>
      <c r="EH936" s="15"/>
      <c r="EI936" s="15"/>
      <c r="EJ936" s="15"/>
      <c r="EK936" s="15"/>
      <c r="EL936" s="15"/>
      <c r="EM936" s="15"/>
      <c r="EN936" s="15"/>
      <c r="EO936" s="15"/>
      <c r="EP936" s="88"/>
      <c r="EQ936" s="88"/>
      <c r="ER936" s="88"/>
      <c r="ES936" s="88"/>
      <c r="ET936" s="88"/>
      <c r="EU936" s="88"/>
      <c r="EV936" s="88"/>
      <c r="EW936" s="88"/>
      <c r="EX936" s="88"/>
      <c r="EY936" s="88"/>
      <c r="EZ936" s="88"/>
      <c r="FA936" s="88"/>
      <c r="FB936" s="15"/>
      <c r="FC936" s="15"/>
      <c r="FD936" s="15"/>
      <c r="FE936" s="15"/>
      <c r="FF936" s="15"/>
      <c r="FG936" s="15"/>
      <c r="FH936" s="15"/>
      <c r="FI936" s="15"/>
      <c r="FJ936" s="15"/>
    </row>
    <row r="937" spans="2:166" ht="15" customHeight="1" x14ac:dyDescent="0.25">
      <c r="B937" s="88"/>
      <c r="C937" s="88"/>
      <c r="D937" s="115"/>
      <c r="E937" s="115"/>
      <c r="F937" s="115"/>
      <c r="G937" s="115"/>
      <c r="H937" s="115"/>
      <c r="I937" s="523"/>
      <c r="J937" s="523"/>
      <c r="K937" s="115"/>
      <c r="L937" s="524"/>
      <c r="M937" s="524"/>
      <c r="N937" s="524"/>
      <c r="O937" s="524"/>
      <c r="P937" s="524"/>
      <c r="Q937" s="524"/>
      <c r="R937" s="524"/>
      <c r="S937" s="525"/>
      <c r="T937" s="526"/>
      <c r="U937" s="115"/>
      <c r="V937" s="526"/>
      <c r="W937" s="115"/>
      <c r="X937" s="115"/>
      <c r="Y937" s="115"/>
      <c r="Z937" s="527"/>
      <c r="AA937" s="527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88"/>
      <c r="CU937" s="88"/>
      <c r="CV937" s="88"/>
      <c r="CW937" s="15"/>
      <c r="CX937" s="15"/>
      <c r="CY937" s="88"/>
      <c r="CZ937" s="88"/>
      <c r="DA937" s="88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  <c r="DO937" s="15"/>
      <c r="DP937" s="15"/>
      <c r="DQ937" s="15"/>
      <c r="DR937" s="15"/>
      <c r="DS937" s="15"/>
      <c r="DT937" s="15"/>
      <c r="DU937" s="15"/>
      <c r="DV937" s="15"/>
      <c r="DW937" s="15"/>
      <c r="DX937" s="15"/>
      <c r="DY937" s="15"/>
      <c r="DZ937" s="15"/>
      <c r="EA937" s="15"/>
      <c r="EB937" s="15"/>
      <c r="EC937" s="15"/>
      <c r="ED937" s="15"/>
      <c r="EE937" s="15"/>
      <c r="EF937" s="15"/>
      <c r="EG937" s="15"/>
      <c r="EH937" s="15"/>
      <c r="EI937" s="15"/>
      <c r="EJ937" s="15"/>
      <c r="EK937" s="15"/>
      <c r="EL937" s="15"/>
      <c r="EM937" s="15"/>
      <c r="EN937" s="15"/>
      <c r="EO937" s="15"/>
      <c r="EP937" s="88"/>
      <c r="EQ937" s="88"/>
      <c r="ER937" s="88"/>
      <c r="ES937" s="88"/>
      <c r="ET937" s="88"/>
      <c r="EU937" s="88"/>
      <c r="EV937" s="88"/>
      <c r="EW937" s="88"/>
      <c r="EX937" s="88"/>
      <c r="EY937" s="88"/>
      <c r="EZ937" s="88"/>
      <c r="FA937" s="88"/>
      <c r="FB937" s="15"/>
      <c r="FC937" s="15"/>
      <c r="FD937" s="15"/>
      <c r="FE937" s="15"/>
      <c r="FF937" s="15"/>
      <c r="FG937" s="15"/>
      <c r="FH937" s="15"/>
      <c r="FI937" s="15"/>
      <c r="FJ937" s="15"/>
    </row>
    <row r="938" spans="2:166" ht="15" customHeight="1" x14ac:dyDescent="0.25">
      <c r="B938" s="88"/>
      <c r="C938" s="88"/>
      <c r="D938" s="115"/>
      <c r="E938" s="115"/>
      <c r="F938" s="115"/>
      <c r="G938" s="115"/>
      <c r="H938" s="115"/>
      <c r="I938" s="523"/>
      <c r="J938" s="523"/>
      <c r="K938" s="115"/>
      <c r="L938" s="524"/>
      <c r="M938" s="524"/>
      <c r="N938" s="524"/>
      <c r="O938" s="524"/>
      <c r="P938" s="524"/>
      <c r="Q938" s="524"/>
      <c r="R938" s="524"/>
      <c r="S938" s="525"/>
      <c r="T938" s="526"/>
      <c r="U938" s="115"/>
      <c r="V938" s="526"/>
      <c r="W938" s="115"/>
      <c r="X938" s="115"/>
      <c r="Y938" s="115"/>
      <c r="Z938" s="527"/>
      <c r="AA938" s="527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88"/>
      <c r="CU938" s="88"/>
      <c r="CV938" s="88"/>
      <c r="CW938" s="15"/>
      <c r="CX938" s="15"/>
      <c r="CY938" s="88"/>
      <c r="CZ938" s="88"/>
      <c r="DA938" s="88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  <c r="DO938" s="15"/>
      <c r="DP938" s="15"/>
      <c r="DQ938" s="15"/>
      <c r="DR938" s="15"/>
      <c r="DS938" s="15"/>
      <c r="DT938" s="15"/>
      <c r="DU938" s="15"/>
      <c r="DV938" s="15"/>
      <c r="DW938" s="15"/>
      <c r="DX938" s="15"/>
      <c r="DY938" s="15"/>
      <c r="DZ938" s="15"/>
      <c r="EA938" s="15"/>
      <c r="EB938" s="15"/>
      <c r="EC938" s="15"/>
      <c r="ED938" s="15"/>
      <c r="EE938" s="15"/>
      <c r="EF938" s="15"/>
      <c r="EG938" s="15"/>
      <c r="EH938" s="15"/>
      <c r="EI938" s="15"/>
      <c r="EJ938" s="15"/>
      <c r="EK938" s="15"/>
      <c r="EL938" s="15"/>
      <c r="EM938" s="15"/>
      <c r="EN938" s="15"/>
      <c r="EO938" s="15"/>
      <c r="EP938" s="88"/>
      <c r="EQ938" s="88"/>
      <c r="ER938" s="88"/>
      <c r="ES938" s="88"/>
      <c r="ET938" s="88"/>
      <c r="EU938" s="88"/>
      <c r="EV938" s="88"/>
      <c r="EW938" s="88"/>
      <c r="EX938" s="88"/>
      <c r="EY938" s="88"/>
      <c r="EZ938" s="88"/>
      <c r="FA938" s="88"/>
      <c r="FB938" s="15"/>
      <c r="FC938" s="15"/>
      <c r="FD938" s="15"/>
      <c r="FE938" s="15"/>
      <c r="FF938" s="15"/>
      <c r="FG938" s="15"/>
      <c r="FH938" s="15"/>
      <c r="FI938" s="15"/>
      <c r="FJ938" s="15"/>
    </row>
    <row r="939" spans="2:166" ht="15" customHeight="1" x14ac:dyDescent="0.25">
      <c r="B939" s="88"/>
      <c r="C939" s="88"/>
      <c r="D939" s="115"/>
      <c r="E939" s="115"/>
      <c r="F939" s="115"/>
      <c r="G939" s="115"/>
      <c r="H939" s="115"/>
      <c r="I939" s="523"/>
      <c r="J939" s="523"/>
      <c r="K939" s="115"/>
      <c r="L939" s="524"/>
      <c r="M939" s="524"/>
      <c r="N939" s="524"/>
      <c r="O939" s="524"/>
      <c r="P939" s="524"/>
      <c r="Q939" s="524"/>
      <c r="R939" s="524"/>
      <c r="S939" s="525"/>
      <c r="T939" s="526"/>
      <c r="U939" s="115"/>
      <c r="V939" s="526"/>
      <c r="W939" s="115"/>
      <c r="X939" s="115"/>
      <c r="Y939" s="115"/>
      <c r="Z939" s="527"/>
      <c r="AA939" s="527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88"/>
      <c r="CU939" s="88"/>
      <c r="CV939" s="88"/>
      <c r="CW939" s="15"/>
      <c r="CX939" s="15"/>
      <c r="CY939" s="88"/>
      <c r="CZ939" s="88"/>
      <c r="DA939" s="88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  <c r="DV939" s="15"/>
      <c r="DW939" s="15"/>
      <c r="DX939" s="15"/>
      <c r="DY939" s="15"/>
      <c r="DZ939" s="15"/>
      <c r="EA939" s="15"/>
      <c r="EB939" s="15"/>
      <c r="EC939" s="15"/>
      <c r="ED939" s="15"/>
      <c r="EE939" s="15"/>
      <c r="EF939" s="15"/>
      <c r="EG939" s="15"/>
      <c r="EH939" s="15"/>
      <c r="EI939" s="15"/>
      <c r="EJ939" s="15"/>
      <c r="EK939" s="15"/>
      <c r="EL939" s="15"/>
      <c r="EM939" s="15"/>
      <c r="EN939" s="15"/>
      <c r="EO939" s="15"/>
      <c r="EP939" s="88"/>
      <c r="EQ939" s="88"/>
      <c r="ER939" s="88"/>
      <c r="ES939" s="88"/>
      <c r="ET939" s="88"/>
      <c r="EU939" s="88"/>
      <c r="EV939" s="88"/>
      <c r="EW939" s="88"/>
      <c r="EX939" s="88"/>
      <c r="EY939" s="88"/>
      <c r="EZ939" s="88"/>
      <c r="FA939" s="88"/>
      <c r="FB939" s="15"/>
      <c r="FC939" s="15"/>
      <c r="FD939" s="15"/>
      <c r="FE939" s="15"/>
      <c r="FF939" s="15"/>
      <c r="FG939" s="15"/>
      <c r="FH939" s="15"/>
      <c r="FI939" s="15"/>
      <c r="FJ939" s="15"/>
    </row>
    <row r="940" spans="2:166" ht="15" customHeight="1" x14ac:dyDescent="0.25">
      <c r="B940" s="88"/>
      <c r="C940" s="88"/>
      <c r="D940" s="115"/>
      <c r="E940" s="115"/>
      <c r="F940" s="115"/>
      <c r="G940" s="115"/>
      <c r="H940" s="115"/>
      <c r="I940" s="523"/>
      <c r="J940" s="523"/>
      <c r="K940" s="115"/>
      <c r="L940" s="524"/>
      <c r="M940" s="524"/>
      <c r="N940" s="524"/>
      <c r="O940" s="524"/>
      <c r="P940" s="524"/>
      <c r="Q940" s="524"/>
      <c r="R940" s="524"/>
      <c r="S940" s="525"/>
      <c r="T940" s="526"/>
      <c r="U940" s="115"/>
      <c r="V940" s="526"/>
      <c r="W940" s="115"/>
      <c r="X940" s="115"/>
      <c r="Y940" s="115"/>
      <c r="Z940" s="527"/>
      <c r="AA940" s="527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88"/>
      <c r="CU940" s="88"/>
      <c r="CV940" s="88"/>
      <c r="CW940" s="15"/>
      <c r="CX940" s="15"/>
      <c r="CY940" s="88"/>
      <c r="CZ940" s="88"/>
      <c r="DA940" s="88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  <c r="DT940" s="15"/>
      <c r="DU940" s="15"/>
      <c r="DV940" s="15"/>
      <c r="DW940" s="15"/>
      <c r="DX940" s="15"/>
      <c r="DY940" s="15"/>
      <c r="DZ940" s="15"/>
      <c r="EA940" s="15"/>
      <c r="EB940" s="15"/>
      <c r="EC940" s="15"/>
      <c r="ED940" s="15"/>
      <c r="EE940" s="15"/>
      <c r="EF940" s="15"/>
      <c r="EG940" s="15"/>
      <c r="EH940" s="15"/>
      <c r="EI940" s="15"/>
      <c r="EJ940" s="15"/>
      <c r="EK940" s="15"/>
      <c r="EL940" s="15"/>
      <c r="EM940" s="15"/>
      <c r="EN940" s="15"/>
      <c r="EO940" s="15"/>
      <c r="EP940" s="88"/>
      <c r="EQ940" s="88"/>
      <c r="ER940" s="88"/>
      <c r="ES940" s="88"/>
      <c r="ET940" s="88"/>
      <c r="EU940" s="88"/>
      <c r="EV940" s="88"/>
      <c r="EW940" s="88"/>
      <c r="EX940" s="88"/>
      <c r="EY940" s="88"/>
      <c r="EZ940" s="88"/>
      <c r="FA940" s="88"/>
      <c r="FB940" s="15"/>
      <c r="FC940" s="15"/>
      <c r="FD940" s="15"/>
      <c r="FE940" s="15"/>
      <c r="FF940" s="15"/>
      <c r="FG940" s="15"/>
      <c r="FH940" s="15"/>
      <c r="FI940" s="15"/>
      <c r="FJ940" s="15"/>
    </row>
    <row r="941" spans="2:166" ht="15" customHeight="1" x14ac:dyDescent="0.25">
      <c r="B941" s="88"/>
      <c r="C941" s="88"/>
      <c r="D941" s="115"/>
      <c r="E941" s="115"/>
      <c r="F941" s="115"/>
      <c r="G941" s="115"/>
      <c r="H941" s="115"/>
      <c r="I941" s="523"/>
      <c r="J941" s="523"/>
      <c r="K941" s="115"/>
      <c r="L941" s="524"/>
      <c r="M941" s="524"/>
      <c r="N941" s="524"/>
      <c r="O941" s="524"/>
      <c r="P941" s="524"/>
      <c r="Q941" s="524"/>
      <c r="R941" s="524"/>
      <c r="S941" s="525"/>
      <c r="T941" s="526"/>
      <c r="U941" s="115"/>
      <c r="V941" s="526"/>
      <c r="W941" s="115"/>
      <c r="X941" s="115"/>
      <c r="Y941" s="115"/>
      <c r="Z941" s="527"/>
      <c r="AA941" s="527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88"/>
      <c r="CU941" s="88"/>
      <c r="CV941" s="88"/>
      <c r="CW941" s="15"/>
      <c r="CX941" s="15"/>
      <c r="CY941" s="88"/>
      <c r="CZ941" s="88"/>
      <c r="DA941" s="88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  <c r="DO941" s="15"/>
      <c r="DP941" s="15"/>
      <c r="DQ941" s="15"/>
      <c r="DR941" s="15"/>
      <c r="DS941" s="15"/>
      <c r="DT941" s="15"/>
      <c r="DU941" s="15"/>
      <c r="DV941" s="15"/>
      <c r="DW941" s="15"/>
      <c r="DX941" s="15"/>
      <c r="DY941" s="15"/>
      <c r="DZ941" s="15"/>
      <c r="EA941" s="15"/>
      <c r="EB941" s="15"/>
      <c r="EC941" s="15"/>
      <c r="ED941" s="15"/>
      <c r="EE941" s="15"/>
      <c r="EF941" s="15"/>
      <c r="EG941" s="15"/>
      <c r="EH941" s="15"/>
      <c r="EI941" s="15"/>
      <c r="EJ941" s="15"/>
      <c r="EK941" s="15"/>
      <c r="EL941" s="15"/>
      <c r="EM941" s="15"/>
      <c r="EN941" s="15"/>
      <c r="EO941" s="15"/>
      <c r="EP941" s="88"/>
      <c r="EQ941" s="88"/>
      <c r="ER941" s="88"/>
      <c r="ES941" s="88"/>
      <c r="ET941" s="88"/>
      <c r="EU941" s="88"/>
      <c r="EV941" s="88"/>
      <c r="EW941" s="88"/>
      <c r="EX941" s="88"/>
      <c r="EY941" s="88"/>
      <c r="EZ941" s="88"/>
      <c r="FA941" s="88"/>
      <c r="FB941" s="15"/>
      <c r="FC941" s="15"/>
      <c r="FD941" s="15"/>
      <c r="FE941" s="15"/>
      <c r="FF941" s="15"/>
      <c r="FG941" s="15"/>
      <c r="FH941" s="15"/>
      <c r="FI941" s="15"/>
      <c r="FJ941" s="15"/>
    </row>
    <row r="942" spans="2:166" ht="15" customHeight="1" x14ac:dyDescent="0.25">
      <c r="B942" s="88"/>
      <c r="C942" s="88"/>
      <c r="D942" s="115"/>
      <c r="E942" s="115"/>
      <c r="F942" s="115"/>
      <c r="G942" s="115"/>
      <c r="H942" s="115"/>
      <c r="I942" s="523"/>
      <c r="J942" s="523"/>
      <c r="K942" s="115"/>
      <c r="L942" s="524"/>
      <c r="M942" s="524"/>
      <c r="N942" s="524"/>
      <c r="O942" s="524"/>
      <c r="P942" s="524"/>
      <c r="Q942" s="524"/>
      <c r="R942" s="524"/>
      <c r="S942" s="525"/>
      <c r="T942" s="526"/>
      <c r="U942" s="115"/>
      <c r="V942" s="526"/>
      <c r="W942" s="115"/>
      <c r="X942" s="115"/>
      <c r="Y942" s="115"/>
      <c r="Z942" s="527"/>
      <c r="AA942" s="527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88"/>
      <c r="CU942" s="88"/>
      <c r="CV942" s="88"/>
      <c r="CW942" s="15"/>
      <c r="CX942" s="15"/>
      <c r="CY942" s="88"/>
      <c r="CZ942" s="88"/>
      <c r="DA942" s="88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  <c r="DO942" s="15"/>
      <c r="DP942" s="15"/>
      <c r="DQ942" s="15"/>
      <c r="DR942" s="15"/>
      <c r="DS942" s="15"/>
      <c r="DT942" s="15"/>
      <c r="DU942" s="15"/>
      <c r="DV942" s="15"/>
      <c r="DW942" s="15"/>
      <c r="DX942" s="15"/>
      <c r="DY942" s="15"/>
      <c r="DZ942" s="15"/>
      <c r="EA942" s="15"/>
      <c r="EB942" s="15"/>
      <c r="EC942" s="15"/>
      <c r="ED942" s="15"/>
      <c r="EE942" s="15"/>
      <c r="EF942" s="15"/>
      <c r="EG942" s="15"/>
      <c r="EH942" s="15"/>
      <c r="EI942" s="15"/>
      <c r="EJ942" s="15"/>
      <c r="EK942" s="15"/>
      <c r="EL942" s="15"/>
      <c r="EM942" s="15"/>
      <c r="EN942" s="15"/>
      <c r="EO942" s="15"/>
      <c r="EP942" s="88"/>
      <c r="EQ942" s="88"/>
      <c r="ER942" s="88"/>
      <c r="ES942" s="88"/>
      <c r="ET942" s="88"/>
      <c r="EU942" s="88"/>
      <c r="EV942" s="88"/>
      <c r="EW942" s="88"/>
      <c r="EX942" s="88"/>
      <c r="EY942" s="88"/>
      <c r="EZ942" s="88"/>
      <c r="FA942" s="88"/>
      <c r="FB942" s="15"/>
      <c r="FC942" s="15"/>
      <c r="FD942" s="15"/>
      <c r="FE942" s="15"/>
      <c r="FF942" s="15"/>
      <c r="FG942" s="15"/>
      <c r="FH942" s="15"/>
      <c r="FI942" s="15"/>
      <c r="FJ942" s="15"/>
    </row>
    <row r="943" spans="2:166" ht="15" customHeight="1" x14ac:dyDescent="0.25">
      <c r="B943" s="88"/>
      <c r="C943" s="88"/>
      <c r="D943" s="115"/>
      <c r="E943" s="115"/>
      <c r="F943" s="115"/>
      <c r="G943" s="115"/>
      <c r="H943" s="115"/>
      <c r="I943" s="523"/>
      <c r="J943" s="523"/>
      <c r="K943" s="115"/>
      <c r="L943" s="524"/>
      <c r="M943" s="524"/>
      <c r="N943" s="524"/>
      <c r="O943" s="524"/>
      <c r="P943" s="524"/>
      <c r="Q943" s="524"/>
      <c r="R943" s="524"/>
      <c r="S943" s="525"/>
      <c r="T943" s="526"/>
      <c r="U943" s="115"/>
      <c r="V943" s="526"/>
      <c r="W943" s="115"/>
      <c r="X943" s="115"/>
      <c r="Y943" s="115"/>
      <c r="Z943" s="527"/>
      <c r="AA943" s="527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88"/>
      <c r="CU943" s="88"/>
      <c r="CV943" s="88"/>
      <c r="CW943" s="15"/>
      <c r="CX943" s="15"/>
      <c r="CY943" s="88"/>
      <c r="CZ943" s="88"/>
      <c r="DA943" s="88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  <c r="DV943" s="15"/>
      <c r="DW943" s="15"/>
      <c r="DX943" s="15"/>
      <c r="DY943" s="15"/>
      <c r="DZ943" s="15"/>
      <c r="EA943" s="15"/>
      <c r="EB943" s="15"/>
      <c r="EC943" s="15"/>
      <c r="ED943" s="15"/>
      <c r="EE943" s="15"/>
      <c r="EF943" s="15"/>
      <c r="EG943" s="15"/>
      <c r="EH943" s="15"/>
      <c r="EI943" s="15"/>
      <c r="EJ943" s="15"/>
      <c r="EK943" s="15"/>
      <c r="EL943" s="15"/>
      <c r="EM943" s="15"/>
      <c r="EN943" s="15"/>
      <c r="EO943" s="15"/>
      <c r="EP943" s="88"/>
      <c r="EQ943" s="88"/>
      <c r="ER943" s="88"/>
      <c r="ES943" s="88"/>
      <c r="ET943" s="88"/>
      <c r="EU943" s="88"/>
      <c r="EV943" s="88"/>
      <c r="EW943" s="88"/>
      <c r="EX943" s="88"/>
      <c r="EY943" s="88"/>
      <c r="EZ943" s="88"/>
      <c r="FA943" s="88"/>
      <c r="FB943" s="15"/>
      <c r="FC943" s="15"/>
      <c r="FD943" s="15"/>
      <c r="FE943" s="15"/>
      <c r="FF943" s="15"/>
      <c r="FG943" s="15"/>
      <c r="FH943" s="15"/>
      <c r="FI943" s="15"/>
      <c r="FJ943" s="15"/>
    </row>
    <row r="944" spans="2:166" ht="15" customHeight="1" x14ac:dyDescent="0.25">
      <c r="B944" s="88"/>
      <c r="C944" s="88"/>
      <c r="D944" s="115"/>
      <c r="E944" s="115"/>
      <c r="F944" s="115"/>
      <c r="G944" s="115"/>
      <c r="H944" s="115"/>
      <c r="I944" s="523"/>
      <c r="J944" s="523"/>
      <c r="K944" s="115"/>
      <c r="L944" s="524"/>
      <c r="M944" s="524"/>
      <c r="N944" s="524"/>
      <c r="O944" s="524"/>
      <c r="P944" s="524"/>
      <c r="Q944" s="524"/>
      <c r="R944" s="524"/>
      <c r="S944" s="525"/>
      <c r="T944" s="526"/>
      <c r="U944" s="115"/>
      <c r="V944" s="526"/>
      <c r="W944" s="115"/>
      <c r="X944" s="115"/>
      <c r="Y944" s="115"/>
      <c r="Z944" s="527"/>
      <c r="AA944" s="527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88"/>
      <c r="CU944" s="88"/>
      <c r="CV944" s="88"/>
      <c r="CW944" s="15"/>
      <c r="CX944" s="15"/>
      <c r="CY944" s="88"/>
      <c r="CZ944" s="88"/>
      <c r="DA944" s="88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  <c r="DV944" s="15"/>
      <c r="DW944" s="15"/>
      <c r="DX944" s="15"/>
      <c r="DY944" s="15"/>
      <c r="DZ944" s="15"/>
      <c r="EA944" s="15"/>
      <c r="EB944" s="15"/>
      <c r="EC944" s="15"/>
      <c r="ED944" s="15"/>
      <c r="EE944" s="15"/>
      <c r="EF944" s="15"/>
      <c r="EG944" s="15"/>
      <c r="EH944" s="15"/>
      <c r="EI944" s="15"/>
      <c r="EJ944" s="15"/>
      <c r="EK944" s="15"/>
      <c r="EL944" s="15"/>
      <c r="EM944" s="15"/>
      <c r="EN944" s="15"/>
      <c r="EO944" s="15"/>
      <c r="EP944" s="88"/>
      <c r="EQ944" s="88"/>
      <c r="ER944" s="88"/>
      <c r="ES944" s="88"/>
      <c r="ET944" s="88"/>
      <c r="EU944" s="88"/>
      <c r="EV944" s="88"/>
      <c r="EW944" s="88"/>
      <c r="EX944" s="88"/>
      <c r="EY944" s="88"/>
      <c r="EZ944" s="88"/>
      <c r="FA944" s="88"/>
      <c r="FB944" s="15"/>
      <c r="FC944" s="15"/>
      <c r="FD944" s="15"/>
      <c r="FE944" s="15"/>
      <c r="FF944" s="15"/>
      <c r="FG944" s="15"/>
      <c r="FH944" s="15"/>
      <c r="FI944" s="15"/>
      <c r="FJ944" s="15"/>
    </row>
    <row r="945" spans="2:166" ht="15" customHeight="1" x14ac:dyDescent="0.25">
      <c r="B945" s="88"/>
      <c r="C945" s="88"/>
      <c r="D945" s="115"/>
      <c r="E945" s="115"/>
      <c r="F945" s="115"/>
      <c r="G945" s="115"/>
      <c r="H945" s="115"/>
      <c r="I945" s="523"/>
      <c r="J945" s="523"/>
      <c r="K945" s="115"/>
      <c r="L945" s="524"/>
      <c r="M945" s="524"/>
      <c r="N945" s="524"/>
      <c r="O945" s="524"/>
      <c r="P945" s="524"/>
      <c r="Q945" s="524"/>
      <c r="R945" s="524"/>
      <c r="S945" s="525"/>
      <c r="T945" s="526"/>
      <c r="U945" s="115"/>
      <c r="V945" s="526"/>
      <c r="W945" s="115"/>
      <c r="X945" s="115"/>
      <c r="Y945" s="115"/>
      <c r="Z945" s="527"/>
      <c r="AA945" s="527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88"/>
      <c r="CU945" s="88"/>
      <c r="CV945" s="88"/>
      <c r="CW945" s="15"/>
      <c r="CX945" s="15"/>
      <c r="CY945" s="88"/>
      <c r="CZ945" s="88"/>
      <c r="DA945" s="88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  <c r="DO945" s="15"/>
      <c r="DP945" s="15"/>
      <c r="DQ945" s="15"/>
      <c r="DR945" s="15"/>
      <c r="DS945" s="15"/>
      <c r="DT945" s="15"/>
      <c r="DU945" s="15"/>
      <c r="DV945" s="15"/>
      <c r="DW945" s="15"/>
      <c r="DX945" s="15"/>
      <c r="DY945" s="15"/>
      <c r="DZ945" s="15"/>
      <c r="EA945" s="15"/>
      <c r="EB945" s="15"/>
      <c r="EC945" s="15"/>
      <c r="ED945" s="15"/>
      <c r="EE945" s="15"/>
      <c r="EF945" s="15"/>
      <c r="EG945" s="15"/>
      <c r="EH945" s="15"/>
      <c r="EI945" s="15"/>
      <c r="EJ945" s="15"/>
      <c r="EK945" s="15"/>
      <c r="EL945" s="15"/>
      <c r="EM945" s="15"/>
      <c r="EN945" s="15"/>
      <c r="EO945" s="15"/>
      <c r="EP945" s="88"/>
      <c r="EQ945" s="88"/>
      <c r="ER945" s="88"/>
      <c r="ES945" s="88"/>
      <c r="ET945" s="88"/>
      <c r="EU945" s="88"/>
      <c r="EV945" s="88"/>
      <c r="EW945" s="88"/>
      <c r="EX945" s="88"/>
      <c r="EY945" s="88"/>
      <c r="EZ945" s="88"/>
      <c r="FA945" s="88"/>
      <c r="FB945" s="15"/>
      <c r="FC945" s="15"/>
      <c r="FD945" s="15"/>
      <c r="FE945" s="15"/>
      <c r="FF945" s="15"/>
      <c r="FG945" s="15"/>
      <c r="FH945" s="15"/>
      <c r="FI945" s="15"/>
      <c r="FJ945" s="15"/>
    </row>
    <row r="946" spans="2:166" ht="15" customHeight="1" x14ac:dyDescent="0.25">
      <c r="B946" s="88"/>
      <c r="C946" s="88"/>
      <c r="D946" s="115"/>
      <c r="E946" s="115"/>
      <c r="F946" s="115"/>
      <c r="G946" s="115"/>
      <c r="H946" s="115"/>
      <c r="I946" s="523"/>
      <c r="J946" s="523"/>
      <c r="K946" s="115"/>
      <c r="L946" s="524"/>
      <c r="M946" s="524"/>
      <c r="N946" s="524"/>
      <c r="O946" s="524"/>
      <c r="P946" s="524"/>
      <c r="Q946" s="524"/>
      <c r="R946" s="524"/>
      <c r="S946" s="525"/>
      <c r="T946" s="526"/>
      <c r="U946" s="115"/>
      <c r="V946" s="526"/>
      <c r="W946" s="115"/>
      <c r="X946" s="115"/>
      <c r="Y946" s="115"/>
      <c r="Z946" s="527"/>
      <c r="AA946" s="527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88"/>
      <c r="CU946" s="88"/>
      <c r="CV946" s="88"/>
      <c r="CW946" s="15"/>
      <c r="CX946" s="15"/>
      <c r="CY946" s="88"/>
      <c r="CZ946" s="88"/>
      <c r="DA946" s="88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  <c r="DO946" s="15"/>
      <c r="DP946" s="15"/>
      <c r="DQ946" s="15"/>
      <c r="DR946" s="15"/>
      <c r="DS946" s="15"/>
      <c r="DT946" s="15"/>
      <c r="DU946" s="15"/>
      <c r="DV946" s="15"/>
      <c r="DW946" s="15"/>
      <c r="DX946" s="15"/>
      <c r="DY946" s="15"/>
      <c r="DZ946" s="15"/>
      <c r="EA946" s="15"/>
      <c r="EB946" s="15"/>
      <c r="EC946" s="15"/>
      <c r="ED946" s="15"/>
      <c r="EE946" s="15"/>
      <c r="EF946" s="15"/>
      <c r="EG946" s="15"/>
      <c r="EH946" s="15"/>
      <c r="EI946" s="15"/>
      <c r="EJ946" s="15"/>
      <c r="EK946" s="15"/>
      <c r="EL946" s="15"/>
      <c r="EM946" s="15"/>
      <c r="EN946" s="15"/>
      <c r="EO946" s="15"/>
      <c r="EP946" s="88"/>
      <c r="EQ946" s="88"/>
      <c r="ER946" s="88"/>
      <c r="ES946" s="88"/>
      <c r="ET946" s="88"/>
      <c r="EU946" s="88"/>
      <c r="EV946" s="88"/>
      <c r="EW946" s="88"/>
      <c r="EX946" s="88"/>
      <c r="EY946" s="88"/>
      <c r="EZ946" s="88"/>
      <c r="FA946" s="88"/>
      <c r="FB946" s="15"/>
      <c r="FC946" s="15"/>
      <c r="FD946" s="15"/>
      <c r="FE946" s="15"/>
      <c r="FF946" s="15"/>
      <c r="FG946" s="15"/>
      <c r="FH946" s="15"/>
      <c r="FI946" s="15"/>
      <c r="FJ946" s="15"/>
    </row>
    <row r="947" spans="2:166" ht="15" customHeight="1" x14ac:dyDescent="0.25">
      <c r="B947" s="88"/>
      <c r="C947" s="88"/>
      <c r="D947" s="115"/>
      <c r="E947" s="115"/>
      <c r="F947" s="115"/>
      <c r="G947" s="115"/>
      <c r="H947" s="115"/>
      <c r="I947" s="523"/>
      <c r="J947" s="523"/>
      <c r="K947" s="115"/>
      <c r="L947" s="524"/>
      <c r="M947" s="524"/>
      <c r="N947" s="524"/>
      <c r="O947" s="524"/>
      <c r="P947" s="524"/>
      <c r="Q947" s="524"/>
      <c r="R947" s="524"/>
      <c r="S947" s="525"/>
      <c r="T947" s="526"/>
      <c r="U947" s="115"/>
      <c r="V947" s="526"/>
      <c r="W947" s="115"/>
      <c r="X947" s="115"/>
      <c r="Y947" s="115"/>
      <c r="Z947" s="527"/>
      <c r="AA947" s="527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88"/>
      <c r="CU947" s="88"/>
      <c r="CV947" s="88"/>
      <c r="CW947" s="15"/>
      <c r="CX947" s="15"/>
      <c r="CY947" s="88"/>
      <c r="CZ947" s="88"/>
      <c r="DA947" s="88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  <c r="DO947" s="15"/>
      <c r="DP947" s="15"/>
      <c r="DQ947" s="15"/>
      <c r="DR947" s="15"/>
      <c r="DS947" s="15"/>
      <c r="DT947" s="15"/>
      <c r="DU947" s="15"/>
      <c r="DV947" s="15"/>
      <c r="DW947" s="15"/>
      <c r="DX947" s="15"/>
      <c r="DY947" s="15"/>
      <c r="DZ947" s="15"/>
      <c r="EA947" s="15"/>
      <c r="EB947" s="15"/>
      <c r="EC947" s="15"/>
      <c r="ED947" s="15"/>
      <c r="EE947" s="15"/>
      <c r="EF947" s="15"/>
      <c r="EG947" s="15"/>
      <c r="EH947" s="15"/>
      <c r="EI947" s="15"/>
      <c r="EJ947" s="15"/>
      <c r="EK947" s="15"/>
      <c r="EL947" s="15"/>
      <c r="EM947" s="15"/>
      <c r="EN947" s="15"/>
      <c r="EO947" s="15"/>
      <c r="EP947" s="88"/>
      <c r="EQ947" s="88"/>
      <c r="ER947" s="88"/>
      <c r="ES947" s="88"/>
      <c r="ET947" s="88"/>
      <c r="EU947" s="88"/>
      <c r="EV947" s="88"/>
      <c r="EW947" s="88"/>
      <c r="EX947" s="88"/>
      <c r="EY947" s="88"/>
      <c r="EZ947" s="88"/>
      <c r="FA947" s="88"/>
      <c r="FB947" s="15"/>
      <c r="FC947" s="15"/>
      <c r="FD947" s="15"/>
      <c r="FE947" s="15"/>
      <c r="FF947" s="15"/>
      <c r="FG947" s="15"/>
      <c r="FH947" s="15"/>
      <c r="FI947" s="15"/>
      <c r="FJ947" s="15"/>
    </row>
    <row r="948" spans="2:166" ht="15" customHeight="1" x14ac:dyDescent="0.25">
      <c r="B948" s="88"/>
      <c r="C948" s="88"/>
      <c r="D948" s="115"/>
      <c r="E948" s="115"/>
      <c r="F948" s="115"/>
      <c r="G948" s="115"/>
      <c r="H948" s="115"/>
      <c r="I948" s="523"/>
      <c r="J948" s="523"/>
      <c r="K948" s="115"/>
      <c r="L948" s="524"/>
      <c r="M948" s="524"/>
      <c r="N948" s="524"/>
      <c r="O948" s="524"/>
      <c r="P948" s="524"/>
      <c r="Q948" s="524"/>
      <c r="R948" s="524"/>
      <c r="S948" s="525"/>
      <c r="T948" s="526"/>
      <c r="U948" s="115"/>
      <c r="V948" s="526"/>
      <c r="W948" s="115"/>
      <c r="X948" s="115"/>
      <c r="Y948" s="115"/>
      <c r="Z948" s="527"/>
      <c r="AA948" s="527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88"/>
      <c r="CU948" s="88"/>
      <c r="CV948" s="88"/>
      <c r="CW948" s="15"/>
      <c r="CX948" s="15"/>
      <c r="CY948" s="88"/>
      <c r="CZ948" s="88"/>
      <c r="DA948" s="88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  <c r="DO948" s="15"/>
      <c r="DP948" s="15"/>
      <c r="DQ948" s="15"/>
      <c r="DR948" s="15"/>
      <c r="DS948" s="15"/>
      <c r="DT948" s="15"/>
      <c r="DU948" s="15"/>
      <c r="DV948" s="15"/>
      <c r="DW948" s="15"/>
      <c r="DX948" s="15"/>
      <c r="DY948" s="15"/>
      <c r="DZ948" s="15"/>
      <c r="EA948" s="15"/>
      <c r="EB948" s="15"/>
      <c r="EC948" s="15"/>
      <c r="ED948" s="15"/>
      <c r="EE948" s="15"/>
      <c r="EF948" s="15"/>
      <c r="EG948" s="15"/>
      <c r="EH948" s="15"/>
      <c r="EI948" s="15"/>
      <c r="EJ948" s="15"/>
      <c r="EK948" s="15"/>
      <c r="EL948" s="15"/>
      <c r="EM948" s="15"/>
      <c r="EN948" s="15"/>
      <c r="EO948" s="15"/>
      <c r="EP948" s="88"/>
      <c r="EQ948" s="88"/>
      <c r="ER948" s="88"/>
      <c r="ES948" s="88"/>
      <c r="ET948" s="88"/>
      <c r="EU948" s="88"/>
      <c r="EV948" s="88"/>
      <c r="EW948" s="88"/>
      <c r="EX948" s="88"/>
      <c r="EY948" s="88"/>
      <c r="EZ948" s="88"/>
      <c r="FA948" s="88"/>
      <c r="FB948" s="15"/>
      <c r="FC948" s="15"/>
      <c r="FD948" s="15"/>
      <c r="FE948" s="15"/>
      <c r="FF948" s="15"/>
      <c r="FG948" s="15"/>
      <c r="FH948" s="15"/>
      <c r="FI948" s="15"/>
      <c r="FJ948" s="15"/>
    </row>
    <row r="949" spans="2:166" ht="15" customHeight="1" x14ac:dyDescent="0.25">
      <c r="B949" s="88"/>
      <c r="C949" s="88"/>
      <c r="D949" s="115"/>
      <c r="E949" s="115"/>
      <c r="F949" s="115"/>
      <c r="G949" s="115"/>
      <c r="H949" s="115"/>
      <c r="I949" s="523"/>
      <c r="J949" s="523"/>
      <c r="K949" s="115"/>
      <c r="L949" s="524"/>
      <c r="M949" s="524"/>
      <c r="N949" s="524"/>
      <c r="O949" s="524"/>
      <c r="P949" s="524"/>
      <c r="Q949" s="524"/>
      <c r="R949" s="524"/>
      <c r="S949" s="525"/>
      <c r="T949" s="526"/>
      <c r="U949" s="115"/>
      <c r="V949" s="526"/>
      <c r="W949" s="115"/>
      <c r="X949" s="115"/>
      <c r="Y949" s="115"/>
      <c r="Z949" s="527"/>
      <c r="AA949" s="527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88"/>
      <c r="CU949" s="88"/>
      <c r="CV949" s="88"/>
      <c r="CW949" s="15"/>
      <c r="CX949" s="15"/>
      <c r="CY949" s="88"/>
      <c r="CZ949" s="88"/>
      <c r="DA949" s="88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  <c r="DV949" s="15"/>
      <c r="DW949" s="15"/>
      <c r="DX949" s="15"/>
      <c r="DY949" s="15"/>
      <c r="DZ949" s="15"/>
      <c r="EA949" s="15"/>
      <c r="EB949" s="15"/>
      <c r="EC949" s="15"/>
      <c r="ED949" s="15"/>
      <c r="EE949" s="15"/>
      <c r="EF949" s="15"/>
      <c r="EG949" s="15"/>
      <c r="EH949" s="15"/>
      <c r="EI949" s="15"/>
      <c r="EJ949" s="15"/>
      <c r="EK949" s="15"/>
      <c r="EL949" s="15"/>
      <c r="EM949" s="15"/>
      <c r="EN949" s="15"/>
      <c r="EO949" s="15"/>
      <c r="EP949" s="88"/>
      <c r="EQ949" s="88"/>
      <c r="ER949" s="88"/>
      <c r="ES949" s="88"/>
      <c r="ET949" s="88"/>
      <c r="EU949" s="88"/>
      <c r="EV949" s="88"/>
      <c r="EW949" s="88"/>
      <c r="EX949" s="88"/>
      <c r="EY949" s="88"/>
      <c r="EZ949" s="88"/>
      <c r="FA949" s="88"/>
      <c r="FB949" s="15"/>
      <c r="FC949" s="15"/>
      <c r="FD949" s="15"/>
      <c r="FE949" s="15"/>
      <c r="FF949" s="15"/>
      <c r="FG949" s="15"/>
      <c r="FH949" s="15"/>
      <c r="FI949" s="15"/>
      <c r="FJ949" s="15"/>
    </row>
    <row r="950" spans="2:166" ht="15" customHeight="1" x14ac:dyDescent="0.25">
      <c r="B950" s="88"/>
      <c r="C950" s="88"/>
      <c r="D950" s="115"/>
      <c r="E950" s="115"/>
      <c r="F950" s="115"/>
      <c r="G950" s="115"/>
      <c r="H950" s="115"/>
      <c r="I950" s="523"/>
      <c r="J950" s="523"/>
      <c r="K950" s="115"/>
      <c r="L950" s="524"/>
      <c r="M950" s="524"/>
      <c r="N950" s="524"/>
      <c r="O950" s="524"/>
      <c r="P950" s="524"/>
      <c r="Q950" s="524"/>
      <c r="R950" s="524"/>
      <c r="S950" s="525"/>
      <c r="T950" s="526"/>
      <c r="U950" s="115"/>
      <c r="V950" s="526"/>
      <c r="W950" s="115"/>
      <c r="X950" s="115"/>
      <c r="Y950" s="115"/>
      <c r="Z950" s="527"/>
      <c r="AA950" s="527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88"/>
      <c r="CU950" s="88"/>
      <c r="CV950" s="88"/>
      <c r="CW950" s="15"/>
      <c r="CX950" s="15"/>
      <c r="CY950" s="88"/>
      <c r="CZ950" s="88"/>
      <c r="DA950" s="88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88"/>
      <c r="EQ950" s="88"/>
      <c r="ER950" s="88"/>
      <c r="ES950" s="88"/>
      <c r="ET950" s="88"/>
      <c r="EU950" s="88"/>
      <c r="EV950" s="88"/>
      <c r="EW950" s="88"/>
      <c r="EX950" s="88"/>
      <c r="EY950" s="88"/>
      <c r="EZ950" s="88"/>
      <c r="FA950" s="88"/>
      <c r="FB950" s="15"/>
      <c r="FC950" s="15"/>
      <c r="FD950" s="15"/>
      <c r="FE950" s="15"/>
      <c r="FF950" s="15"/>
      <c r="FG950" s="15"/>
      <c r="FH950" s="15"/>
      <c r="FI950" s="15"/>
      <c r="FJ950" s="15"/>
    </row>
    <row r="951" spans="2:166" ht="15" customHeight="1" x14ac:dyDescent="0.25">
      <c r="B951" s="88"/>
      <c r="C951" s="88"/>
      <c r="D951" s="115"/>
      <c r="E951" s="115"/>
      <c r="F951" s="115"/>
      <c r="G951" s="115"/>
      <c r="H951" s="115"/>
      <c r="I951" s="523"/>
      <c r="J951" s="523"/>
      <c r="K951" s="115"/>
      <c r="L951" s="524"/>
      <c r="M951" s="524"/>
      <c r="N951" s="524"/>
      <c r="O951" s="524"/>
      <c r="P951" s="524"/>
      <c r="Q951" s="524"/>
      <c r="R951" s="524"/>
      <c r="S951" s="525"/>
      <c r="T951" s="526"/>
      <c r="U951" s="115"/>
      <c r="V951" s="526"/>
      <c r="W951" s="115"/>
      <c r="X951" s="115"/>
      <c r="Y951" s="115"/>
      <c r="Z951" s="527"/>
      <c r="AA951" s="527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88"/>
      <c r="CU951" s="88"/>
      <c r="CV951" s="88"/>
      <c r="CW951" s="15"/>
      <c r="CX951" s="15"/>
      <c r="CY951" s="88"/>
      <c r="CZ951" s="88"/>
      <c r="DA951" s="88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  <c r="DO951" s="15"/>
      <c r="DP951" s="15"/>
      <c r="DQ951" s="15"/>
      <c r="DR951" s="15"/>
      <c r="DS951" s="15"/>
      <c r="DT951" s="15"/>
      <c r="DU951" s="15"/>
      <c r="DV951" s="15"/>
      <c r="DW951" s="15"/>
      <c r="DX951" s="15"/>
      <c r="DY951" s="15"/>
      <c r="DZ951" s="15"/>
      <c r="EA951" s="15"/>
      <c r="EB951" s="15"/>
      <c r="EC951" s="15"/>
      <c r="ED951" s="15"/>
      <c r="EE951" s="15"/>
      <c r="EF951" s="15"/>
      <c r="EG951" s="15"/>
      <c r="EH951" s="15"/>
      <c r="EI951" s="15"/>
      <c r="EJ951" s="15"/>
      <c r="EK951" s="15"/>
      <c r="EL951" s="15"/>
      <c r="EM951" s="15"/>
      <c r="EN951" s="15"/>
      <c r="EO951" s="15"/>
      <c r="EP951" s="88"/>
      <c r="EQ951" s="88"/>
      <c r="ER951" s="88"/>
      <c r="ES951" s="88"/>
      <c r="ET951" s="88"/>
      <c r="EU951" s="88"/>
      <c r="EV951" s="88"/>
      <c r="EW951" s="88"/>
      <c r="EX951" s="88"/>
      <c r="EY951" s="88"/>
      <c r="EZ951" s="88"/>
      <c r="FA951" s="88"/>
      <c r="FB951" s="15"/>
      <c r="FC951" s="15"/>
      <c r="FD951" s="15"/>
      <c r="FE951" s="15"/>
      <c r="FF951" s="15"/>
      <c r="FG951" s="15"/>
      <c r="FH951" s="15"/>
      <c r="FI951" s="15"/>
      <c r="FJ951" s="15"/>
    </row>
    <row r="952" spans="2:166" ht="15" customHeight="1" x14ac:dyDescent="0.25">
      <c r="B952" s="88"/>
      <c r="C952" s="88"/>
      <c r="D952" s="115"/>
      <c r="E952" s="115"/>
      <c r="F952" s="115"/>
      <c r="G952" s="115"/>
      <c r="H952" s="115"/>
      <c r="I952" s="523"/>
      <c r="J952" s="523"/>
      <c r="K952" s="115"/>
      <c r="L952" s="524"/>
      <c r="M952" s="524"/>
      <c r="N952" s="524"/>
      <c r="O952" s="524"/>
      <c r="P952" s="524"/>
      <c r="Q952" s="524"/>
      <c r="R952" s="524"/>
      <c r="S952" s="525"/>
      <c r="T952" s="526"/>
      <c r="U952" s="115"/>
      <c r="V952" s="526"/>
      <c r="W952" s="115"/>
      <c r="X952" s="115"/>
      <c r="Y952" s="115"/>
      <c r="Z952" s="527"/>
      <c r="AA952" s="527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88"/>
      <c r="CU952" s="88"/>
      <c r="CV952" s="88"/>
      <c r="CW952" s="15"/>
      <c r="CX952" s="15"/>
      <c r="CY952" s="88"/>
      <c r="CZ952" s="88"/>
      <c r="DA952" s="88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  <c r="DO952" s="15"/>
      <c r="DP952" s="15"/>
      <c r="DQ952" s="15"/>
      <c r="DR952" s="15"/>
      <c r="DS952" s="15"/>
      <c r="DT952" s="15"/>
      <c r="DU952" s="15"/>
      <c r="DV952" s="15"/>
      <c r="DW952" s="15"/>
      <c r="DX952" s="15"/>
      <c r="DY952" s="15"/>
      <c r="DZ952" s="15"/>
      <c r="EA952" s="15"/>
      <c r="EB952" s="15"/>
      <c r="EC952" s="15"/>
      <c r="ED952" s="15"/>
      <c r="EE952" s="15"/>
      <c r="EF952" s="15"/>
      <c r="EG952" s="15"/>
      <c r="EH952" s="15"/>
      <c r="EI952" s="15"/>
      <c r="EJ952" s="15"/>
      <c r="EK952" s="15"/>
      <c r="EL952" s="15"/>
      <c r="EM952" s="15"/>
      <c r="EN952" s="15"/>
      <c r="EO952" s="15"/>
      <c r="EP952" s="88"/>
      <c r="EQ952" s="88"/>
      <c r="ER952" s="88"/>
      <c r="ES952" s="88"/>
      <c r="ET952" s="88"/>
      <c r="EU952" s="88"/>
      <c r="EV952" s="88"/>
      <c r="EW952" s="88"/>
      <c r="EX952" s="88"/>
      <c r="EY952" s="88"/>
      <c r="EZ952" s="88"/>
      <c r="FA952" s="88"/>
      <c r="FB952" s="15"/>
      <c r="FC952" s="15"/>
      <c r="FD952" s="15"/>
      <c r="FE952" s="15"/>
      <c r="FF952" s="15"/>
      <c r="FG952" s="15"/>
      <c r="FH952" s="15"/>
      <c r="FI952" s="15"/>
      <c r="FJ952" s="15"/>
    </row>
    <row r="953" spans="2:166" ht="15" customHeight="1" x14ac:dyDescent="0.25">
      <c r="B953" s="88"/>
      <c r="C953" s="88"/>
      <c r="D953" s="115"/>
      <c r="E953" s="115"/>
      <c r="F953" s="115"/>
      <c r="G953" s="115"/>
      <c r="H953" s="115"/>
      <c r="I953" s="523"/>
      <c r="J953" s="523"/>
      <c r="K953" s="115"/>
      <c r="L953" s="524"/>
      <c r="M953" s="524"/>
      <c r="N953" s="524"/>
      <c r="O953" s="524"/>
      <c r="P953" s="524"/>
      <c r="Q953" s="524"/>
      <c r="R953" s="524"/>
      <c r="S953" s="525"/>
      <c r="T953" s="526"/>
      <c r="U953" s="115"/>
      <c r="V953" s="526"/>
      <c r="W953" s="115"/>
      <c r="X953" s="115"/>
      <c r="Y953" s="115"/>
      <c r="Z953" s="527"/>
      <c r="AA953" s="527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88"/>
      <c r="CU953" s="88"/>
      <c r="CV953" s="88"/>
      <c r="CW953" s="15"/>
      <c r="CX953" s="15"/>
      <c r="CY953" s="88"/>
      <c r="CZ953" s="88"/>
      <c r="DA953" s="88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  <c r="DO953" s="15"/>
      <c r="DP953" s="15"/>
      <c r="DQ953" s="15"/>
      <c r="DR953" s="15"/>
      <c r="DS953" s="15"/>
      <c r="DT953" s="15"/>
      <c r="DU953" s="15"/>
      <c r="DV953" s="15"/>
      <c r="DW953" s="15"/>
      <c r="DX953" s="15"/>
      <c r="DY953" s="15"/>
      <c r="DZ953" s="15"/>
      <c r="EA953" s="15"/>
      <c r="EB953" s="15"/>
      <c r="EC953" s="15"/>
      <c r="ED953" s="15"/>
      <c r="EE953" s="15"/>
      <c r="EF953" s="15"/>
      <c r="EG953" s="15"/>
      <c r="EH953" s="15"/>
      <c r="EI953" s="15"/>
      <c r="EJ953" s="15"/>
      <c r="EK953" s="15"/>
      <c r="EL953" s="15"/>
      <c r="EM953" s="15"/>
      <c r="EN953" s="15"/>
      <c r="EO953" s="15"/>
      <c r="EP953" s="88"/>
      <c r="EQ953" s="88"/>
      <c r="ER953" s="88"/>
      <c r="ES953" s="88"/>
      <c r="ET953" s="88"/>
      <c r="EU953" s="88"/>
      <c r="EV953" s="88"/>
      <c r="EW953" s="88"/>
      <c r="EX953" s="88"/>
      <c r="EY953" s="88"/>
      <c r="EZ953" s="88"/>
      <c r="FA953" s="88"/>
      <c r="FB953" s="15"/>
      <c r="FC953" s="15"/>
      <c r="FD953" s="15"/>
      <c r="FE953" s="15"/>
      <c r="FF953" s="15"/>
      <c r="FG953" s="15"/>
      <c r="FH953" s="15"/>
      <c r="FI953" s="15"/>
      <c r="FJ953" s="15"/>
    </row>
    <row r="954" spans="2:166" ht="15" customHeight="1" x14ac:dyDescent="0.25">
      <c r="B954" s="88"/>
      <c r="C954" s="88"/>
      <c r="D954" s="115"/>
      <c r="E954" s="115"/>
      <c r="F954" s="115"/>
      <c r="G954" s="115"/>
      <c r="H954" s="115"/>
      <c r="I954" s="523"/>
      <c r="J954" s="523"/>
      <c r="K954" s="115"/>
      <c r="L954" s="524"/>
      <c r="M954" s="524"/>
      <c r="N954" s="524"/>
      <c r="O954" s="524"/>
      <c r="P954" s="524"/>
      <c r="Q954" s="524"/>
      <c r="R954" s="524"/>
      <c r="S954" s="525"/>
      <c r="T954" s="526"/>
      <c r="U954" s="115"/>
      <c r="V954" s="526"/>
      <c r="W954" s="115"/>
      <c r="X954" s="115"/>
      <c r="Y954" s="115"/>
      <c r="Z954" s="527"/>
      <c r="AA954" s="527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88"/>
      <c r="CU954" s="88"/>
      <c r="CV954" s="88"/>
      <c r="CW954" s="15"/>
      <c r="CX954" s="15"/>
      <c r="CY954" s="88"/>
      <c r="CZ954" s="88"/>
      <c r="DA954" s="88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  <c r="DV954" s="15"/>
      <c r="DW954" s="15"/>
      <c r="DX954" s="15"/>
      <c r="DY954" s="15"/>
      <c r="DZ954" s="15"/>
      <c r="EA954" s="15"/>
      <c r="EB954" s="15"/>
      <c r="EC954" s="15"/>
      <c r="ED954" s="15"/>
      <c r="EE954" s="15"/>
      <c r="EF954" s="15"/>
      <c r="EG954" s="15"/>
      <c r="EH954" s="15"/>
      <c r="EI954" s="15"/>
      <c r="EJ954" s="15"/>
      <c r="EK954" s="15"/>
      <c r="EL954" s="15"/>
      <c r="EM954" s="15"/>
      <c r="EN954" s="15"/>
      <c r="EO954" s="15"/>
      <c r="EP954" s="88"/>
      <c r="EQ954" s="88"/>
      <c r="ER954" s="88"/>
      <c r="ES954" s="88"/>
      <c r="ET954" s="88"/>
      <c r="EU954" s="88"/>
      <c r="EV954" s="88"/>
      <c r="EW954" s="88"/>
      <c r="EX954" s="88"/>
      <c r="EY954" s="88"/>
      <c r="EZ954" s="88"/>
      <c r="FA954" s="88"/>
      <c r="FB954" s="15"/>
      <c r="FC954" s="15"/>
      <c r="FD954" s="15"/>
      <c r="FE954" s="15"/>
      <c r="FF954" s="15"/>
      <c r="FG954" s="15"/>
      <c r="FH954" s="15"/>
      <c r="FI954" s="15"/>
      <c r="FJ954" s="15"/>
    </row>
    <row r="955" spans="2:166" ht="15" customHeight="1" x14ac:dyDescent="0.25">
      <c r="B955" s="88"/>
      <c r="C955" s="88"/>
      <c r="D955" s="115"/>
      <c r="E955" s="115"/>
      <c r="F955" s="115"/>
      <c r="G955" s="115"/>
      <c r="H955" s="115"/>
      <c r="I955" s="523"/>
      <c r="J955" s="523"/>
      <c r="K955" s="115"/>
      <c r="L955" s="524"/>
      <c r="M955" s="524"/>
      <c r="N955" s="524"/>
      <c r="O955" s="524"/>
      <c r="P955" s="524"/>
      <c r="Q955" s="524"/>
      <c r="R955" s="524"/>
      <c r="S955" s="525"/>
      <c r="T955" s="526"/>
      <c r="U955" s="115"/>
      <c r="V955" s="526"/>
      <c r="W955" s="115"/>
      <c r="X955" s="115"/>
      <c r="Y955" s="115"/>
      <c r="Z955" s="527"/>
      <c r="AA955" s="527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88"/>
      <c r="CU955" s="88"/>
      <c r="CV955" s="88"/>
      <c r="CW955" s="15"/>
      <c r="CX955" s="15"/>
      <c r="CY955" s="88"/>
      <c r="CZ955" s="88"/>
      <c r="DA955" s="88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  <c r="DO955" s="15"/>
      <c r="DP955" s="15"/>
      <c r="DQ955" s="15"/>
      <c r="DR955" s="15"/>
      <c r="DS955" s="15"/>
      <c r="DT955" s="15"/>
      <c r="DU955" s="15"/>
      <c r="DV955" s="15"/>
      <c r="DW955" s="15"/>
      <c r="DX955" s="15"/>
      <c r="DY955" s="15"/>
      <c r="DZ955" s="15"/>
      <c r="EA955" s="15"/>
      <c r="EB955" s="15"/>
      <c r="EC955" s="15"/>
      <c r="ED955" s="15"/>
      <c r="EE955" s="15"/>
      <c r="EF955" s="15"/>
      <c r="EG955" s="15"/>
      <c r="EH955" s="15"/>
      <c r="EI955" s="15"/>
      <c r="EJ955" s="15"/>
      <c r="EK955" s="15"/>
      <c r="EL955" s="15"/>
      <c r="EM955" s="15"/>
      <c r="EN955" s="15"/>
      <c r="EO955" s="15"/>
      <c r="EP955" s="88"/>
      <c r="EQ955" s="88"/>
      <c r="ER955" s="88"/>
      <c r="ES955" s="88"/>
      <c r="ET955" s="88"/>
      <c r="EU955" s="88"/>
      <c r="EV955" s="88"/>
      <c r="EW955" s="88"/>
      <c r="EX955" s="88"/>
      <c r="EY955" s="88"/>
      <c r="EZ955" s="88"/>
      <c r="FA955" s="88"/>
      <c r="FB955" s="15"/>
      <c r="FC955" s="15"/>
      <c r="FD955" s="15"/>
      <c r="FE955" s="15"/>
      <c r="FF955" s="15"/>
      <c r="FG955" s="15"/>
      <c r="FH955" s="15"/>
      <c r="FI955" s="15"/>
      <c r="FJ955" s="15"/>
    </row>
    <row r="956" spans="2:166" ht="15" customHeight="1" x14ac:dyDescent="0.25">
      <c r="B956" s="88"/>
      <c r="C956" s="88"/>
      <c r="D956" s="115"/>
      <c r="E956" s="115"/>
      <c r="F956" s="115"/>
      <c r="G956" s="115"/>
      <c r="H956" s="115"/>
      <c r="I956" s="523"/>
      <c r="J956" s="523"/>
      <c r="K956" s="115"/>
      <c r="L956" s="524"/>
      <c r="M956" s="524"/>
      <c r="N956" s="524"/>
      <c r="O956" s="524"/>
      <c r="P956" s="524"/>
      <c r="Q956" s="524"/>
      <c r="R956" s="524"/>
      <c r="S956" s="525"/>
      <c r="T956" s="526"/>
      <c r="U956" s="115"/>
      <c r="V956" s="526"/>
      <c r="W956" s="115"/>
      <c r="X956" s="115"/>
      <c r="Y956" s="115"/>
      <c r="Z956" s="527"/>
      <c r="AA956" s="527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88"/>
      <c r="CU956" s="88"/>
      <c r="CV956" s="88"/>
      <c r="CW956" s="15"/>
      <c r="CX956" s="15"/>
      <c r="CY956" s="88"/>
      <c r="CZ956" s="88"/>
      <c r="DA956" s="88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  <c r="DO956" s="15"/>
      <c r="DP956" s="15"/>
      <c r="DQ956" s="15"/>
      <c r="DR956" s="15"/>
      <c r="DS956" s="15"/>
      <c r="DT956" s="15"/>
      <c r="DU956" s="15"/>
      <c r="DV956" s="15"/>
      <c r="DW956" s="15"/>
      <c r="DX956" s="15"/>
      <c r="DY956" s="15"/>
      <c r="DZ956" s="15"/>
      <c r="EA956" s="15"/>
      <c r="EB956" s="15"/>
      <c r="EC956" s="15"/>
      <c r="ED956" s="15"/>
      <c r="EE956" s="15"/>
      <c r="EF956" s="15"/>
      <c r="EG956" s="15"/>
      <c r="EH956" s="15"/>
      <c r="EI956" s="15"/>
      <c r="EJ956" s="15"/>
      <c r="EK956" s="15"/>
      <c r="EL956" s="15"/>
      <c r="EM956" s="15"/>
      <c r="EN956" s="15"/>
      <c r="EO956" s="15"/>
      <c r="EP956" s="88"/>
      <c r="EQ956" s="88"/>
      <c r="ER956" s="88"/>
      <c r="ES956" s="88"/>
      <c r="ET956" s="88"/>
      <c r="EU956" s="88"/>
      <c r="EV956" s="88"/>
      <c r="EW956" s="88"/>
      <c r="EX956" s="88"/>
      <c r="EY956" s="88"/>
      <c r="EZ956" s="88"/>
      <c r="FA956" s="88"/>
      <c r="FB956" s="15"/>
      <c r="FC956" s="15"/>
      <c r="FD956" s="15"/>
      <c r="FE956" s="15"/>
      <c r="FF956" s="15"/>
      <c r="FG956" s="15"/>
      <c r="FH956" s="15"/>
      <c r="FI956" s="15"/>
      <c r="FJ956" s="15"/>
    </row>
    <row r="957" spans="2:166" ht="15" customHeight="1" x14ac:dyDescent="0.25">
      <c r="B957" s="88"/>
      <c r="C957" s="88"/>
      <c r="D957" s="115"/>
      <c r="E957" s="115"/>
      <c r="F957" s="115"/>
      <c r="G957" s="115"/>
      <c r="H957" s="115"/>
      <c r="I957" s="523"/>
      <c r="J957" s="523"/>
      <c r="K957" s="115"/>
      <c r="L957" s="524"/>
      <c r="M957" s="524"/>
      <c r="N957" s="524"/>
      <c r="O957" s="524"/>
      <c r="P957" s="524"/>
      <c r="Q957" s="524"/>
      <c r="R957" s="524"/>
      <c r="S957" s="525"/>
      <c r="T957" s="526"/>
      <c r="U957" s="115"/>
      <c r="V957" s="526"/>
      <c r="W957" s="115"/>
      <c r="X957" s="115"/>
      <c r="Y957" s="115"/>
      <c r="Z957" s="527"/>
      <c r="AA957" s="527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88"/>
      <c r="CU957" s="88"/>
      <c r="CV957" s="88"/>
      <c r="CW957" s="15"/>
      <c r="CX957" s="15"/>
      <c r="CY957" s="88"/>
      <c r="CZ957" s="88"/>
      <c r="DA957" s="88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  <c r="DV957" s="15"/>
      <c r="DW957" s="15"/>
      <c r="DX957" s="15"/>
      <c r="DY957" s="15"/>
      <c r="DZ957" s="15"/>
      <c r="EA957" s="15"/>
      <c r="EB957" s="15"/>
      <c r="EC957" s="15"/>
      <c r="ED957" s="15"/>
      <c r="EE957" s="15"/>
      <c r="EF957" s="15"/>
      <c r="EG957" s="15"/>
      <c r="EH957" s="15"/>
      <c r="EI957" s="15"/>
      <c r="EJ957" s="15"/>
      <c r="EK957" s="15"/>
      <c r="EL957" s="15"/>
      <c r="EM957" s="15"/>
      <c r="EN957" s="15"/>
      <c r="EO957" s="15"/>
      <c r="EP957" s="88"/>
      <c r="EQ957" s="88"/>
      <c r="ER957" s="88"/>
      <c r="ES957" s="88"/>
      <c r="ET957" s="88"/>
      <c r="EU957" s="88"/>
      <c r="EV957" s="88"/>
      <c r="EW957" s="88"/>
      <c r="EX957" s="88"/>
      <c r="EY957" s="88"/>
      <c r="EZ957" s="88"/>
      <c r="FA957" s="88"/>
      <c r="FB957" s="15"/>
      <c r="FC957" s="15"/>
      <c r="FD957" s="15"/>
      <c r="FE957" s="15"/>
      <c r="FF957" s="15"/>
      <c r="FG957" s="15"/>
      <c r="FH957" s="15"/>
      <c r="FI957" s="15"/>
      <c r="FJ957" s="15"/>
    </row>
    <row r="958" spans="2:166" ht="15" customHeight="1" x14ac:dyDescent="0.25">
      <c r="B958" s="88"/>
      <c r="C958" s="88"/>
      <c r="D958" s="115"/>
      <c r="E958" s="115"/>
      <c r="F958" s="115"/>
      <c r="G958" s="115"/>
      <c r="H958" s="115"/>
      <c r="I958" s="523"/>
      <c r="J958" s="523"/>
      <c r="K958" s="115"/>
      <c r="L958" s="524"/>
      <c r="M958" s="524"/>
      <c r="N958" s="524"/>
      <c r="O958" s="524"/>
      <c r="P958" s="524"/>
      <c r="Q958" s="524"/>
      <c r="R958" s="524"/>
      <c r="S958" s="525"/>
      <c r="T958" s="526"/>
      <c r="U958" s="115"/>
      <c r="V958" s="526"/>
      <c r="W958" s="115"/>
      <c r="X958" s="115"/>
      <c r="Y958" s="115"/>
      <c r="Z958" s="527"/>
      <c r="AA958" s="527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88"/>
      <c r="CU958" s="88"/>
      <c r="CV958" s="88"/>
      <c r="CW958" s="15"/>
      <c r="CX958" s="15"/>
      <c r="CY958" s="88"/>
      <c r="CZ958" s="88"/>
      <c r="DA958" s="88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  <c r="DO958" s="15"/>
      <c r="DP958" s="15"/>
      <c r="DQ958" s="15"/>
      <c r="DR958" s="15"/>
      <c r="DS958" s="15"/>
      <c r="DT958" s="15"/>
      <c r="DU958" s="15"/>
      <c r="DV958" s="15"/>
      <c r="DW958" s="15"/>
      <c r="DX958" s="15"/>
      <c r="DY958" s="15"/>
      <c r="DZ958" s="15"/>
      <c r="EA958" s="15"/>
      <c r="EB958" s="15"/>
      <c r="EC958" s="15"/>
      <c r="ED958" s="15"/>
      <c r="EE958" s="15"/>
      <c r="EF958" s="15"/>
      <c r="EG958" s="15"/>
      <c r="EH958" s="15"/>
      <c r="EI958" s="15"/>
      <c r="EJ958" s="15"/>
      <c r="EK958" s="15"/>
      <c r="EL958" s="15"/>
      <c r="EM958" s="15"/>
      <c r="EN958" s="15"/>
      <c r="EO958" s="15"/>
      <c r="EP958" s="88"/>
      <c r="EQ958" s="88"/>
      <c r="ER958" s="88"/>
      <c r="ES958" s="88"/>
      <c r="ET958" s="88"/>
      <c r="EU958" s="88"/>
      <c r="EV958" s="88"/>
      <c r="EW958" s="88"/>
      <c r="EX958" s="88"/>
      <c r="EY958" s="88"/>
      <c r="EZ958" s="88"/>
      <c r="FA958" s="88"/>
      <c r="FB958" s="15"/>
      <c r="FC958" s="15"/>
      <c r="FD958" s="15"/>
      <c r="FE958" s="15"/>
      <c r="FF958" s="15"/>
      <c r="FG958" s="15"/>
      <c r="FH958" s="15"/>
      <c r="FI958" s="15"/>
      <c r="FJ958" s="15"/>
    </row>
    <row r="959" spans="2:166" ht="15" customHeight="1" x14ac:dyDescent="0.25">
      <c r="B959" s="88"/>
      <c r="C959" s="88"/>
      <c r="D959" s="115"/>
      <c r="E959" s="115"/>
      <c r="F959" s="115"/>
      <c r="G959" s="115"/>
      <c r="H959" s="115"/>
      <c r="I959" s="523"/>
      <c r="J959" s="523"/>
      <c r="K959" s="115"/>
      <c r="L959" s="524"/>
      <c r="M959" s="524"/>
      <c r="N959" s="524"/>
      <c r="O959" s="524"/>
      <c r="P959" s="524"/>
      <c r="Q959" s="524"/>
      <c r="R959" s="524"/>
      <c r="S959" s="525"/>
      <c r="T959" s="526"/>
      <c r="U959" s="115"/>
      <c r="V959" s="526"/>
      <c r="W959" s="115"/>
      <c r="X959" s="115"/>
      <c r="Y959" s="115"/>
      <c r="Z959" s="527"/>
      <c r="AA959" s="527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88"/>
      <c r="CU959" s="88"/>
      <c r="CV959" s="88"/>
      <c r="CW959" s="15"/>
      <c r="CX959" s="15"/>
      <c r="CY959" s="88"/>
      <c r="CZ959" s="88"/>
      <c r="DA959" s="88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88"/>
      <c r="EQ959" s="88"/>
      <c r="ER959" s="88"/>
      <c r="ES959" s="88"/>
      <c r="ET959" s="88"/>
      <c r="EU959" s="88"/>
      <c r="EV959" s="88"/>
      <c r="EW959" s="88"/>
      <c r="EX959" s="88"/>
      <c r="EY959" s="88"/>
      <c r="EZ959" s="88"/>
      <c r="FA959" s="88"/>
      <c r="FB959" s="15"/>
      <c r="FC959" s="15"/>
      <c r="FD959" s="15"/>
      <c r="FE959" s="15"/>
      <c r="FF959" s="15"/>
      <c r="FG959" s="15"/>
      <c r="FH959" s="15"/>
      <c r="FI959" s="15"/>
      <c r="FJ959" s="15"/>
    </row>
    <row r="960" spans="2:166" ht="15" customHeight="1" x14ac:dyDescent="0.25">
      <c r="B960" s="88"/>
      <c r="C960" s="88"/>
      <c r="D960" s="115"/>
      <c r="E960" s="115"/>
      <c r="F960" s="115"/>
      <c r="G960" s="115"/>
      <c r="H960" s="115"/>
      <c r="I960" s="523"/>
      <c r="J960" s="523"/>
      <c r="K960" s="115"/>
      <c r="L960" s="524"/>
      <c r="M960" s="524"/>
      <c r="N960" s="524"/>
      <c r="O960" s="524"/>
      <c r="P960" s="524"/>
      <c r="Q960" s="524"/>
      <c r="R960" s="524"/>
      <c r="S960" s="525"/>
      <c r="T960" s="526"/>
      <c r="U960" s="115"/>
      <c r="V960" s="526"/>
      <c r="W960" s="115"/>
      <c r="X960" s="115"/>
      <c r="Y960" s="115"/>
      <c r="Z960" s="527"/>
      <c r="AA960" s="527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88"/>
      <c r="CU960" s="88"/>
      <c r="CV960" s="88"/>
      <c r="CW960" s="15"/>
      <c r="CX960" s="15"/>
      <c r="CY960" s="88"/>
      <c r="CZ960" s="88"/>
      <c r="DA960" s="88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  <c r="DO960" s="15"/>
      <c r="DP960" s="15"/>
      <c r="DQ960" s="15"/>
      <c r="DR960" s="15"/>
      <c r="DS960" s="15"/>
      <c r="DT960" s="15"/>
      <c r="DU960" s="15"/>
      <c r="DV960" s="15"/>
      <c r="DW960" s="15"/>
      <c r="DX960" s="15"/>
      <c r="DY960" s="15"/>
      <c r="DZ960" s="15"/>
      <c r="EA960" s="15"/>
      <c r="EB960" s="15"/>
      <c r="EC960" s="15"/>
      <c r="ED960" s="15"/>
      <c r="EE960" s="15"/>
      <c r="EF960" s="15"/>
      <c r="EG960" s="15"/>
      <c r="EH960" s="15"/>
      <c r="EI960" s="15"/>
      <c r="EJ960" s="15"/>
      <c r="EK960" s="15"/>
      <c r="EL960" s="15"/>
      <c r="EM960" s="15"/>
      <c r="EN960" s="15"/>
      <c r="EO960" s="15"/>
      <c r="EP960" s="88"/>
      <c r="EQ960" s="88"/>
      <c r="ER960" s="88"/>
      <c r="ES960" s="88"/>
      <c r="ET960" s="88"/>
      <c r="EU960" s="88"/>
      <c r="EV960" s="88"/>
      <c r="EW960" s="88"/>
      <c r="EX960" s="88"/>
      <c r="EY960" s="88"/>
      <c r="EZ960" s="88"/>
      <c r="FA960" s="88"/>
      <c r="FB960" s="15"/>
      <c r="FC960" s="15"/>
      <c r="FD960" s="15"/>
      <c r="FE960" s="15"/>
      <c r="FF960" s="15"/>
      <c r="FG960" s="15"/>
      <c r="FH960" s="15"/>
      <c r="FI960" s="15"/>
      <c r="FJ960" s="15"/>
    </row>
    <row r="961" spans="2:166" ht="15" customHeight="1" x14ac:dyDescent="0.25">
      <c r="B961" s="88"/>
      <c r="C961" s="88"/>
      <c r="D961" s="115"/>
      <c r="E961" s="115"/>
      <c r="F961" s="115"/>
      <c r="G961" s="115"/>
      <c r="H961" s="115"/>
      <c r="I961" s="523"/>
      <c r="J961" s="523"/>
      <c r="K961" s="115"/>
      <c r="L961" s="524"/>
      <c r="M961" s="524"/>
      <c r="N961" s="524"/>
      <c r="O961" s="524"/>
      <c r="P961" s="524"/>
      <c r="Q961" s="524"/>
      <c r="R961" s="524"/>
      <c r="S961" s="525"/>
      <c r="T961" s="526"/>
      <c r="U961" s="115"/>
      <c r="V961" s="526"/>
      <c r="W961" s="115"/>
      <c r="X961" s="115"/>
      <c r="Y961" s="115"/>
      <c r="Z961" s="527"/>
      <c r="AA961" s="527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88"/>
      <c r="CU961" s="88"/>
      <c r="CV961" s="88"/>
      <c r="CW961" s="15"/>
      <c r="CX961" s="15"/>
      <c r="CY961" s="88"/>
      <c r="CZ961" s="88"/>
      <c r="DA961" s="88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  <c r="DO961" s="15"/>
      <c r="DP961" s="15"/>
      <c r="DQ961" s="15"/>
      <c r="DR961" s="15"/>
      <c r="DS961" s="15"/>
      <c r="DT961" s="15"/>
      <c r="DU961" s="15"/>
      <c r="DV961" s="15"/>
      <c r="DW961" s="15"/>
      <c r="DX961" s="15"/>
      <c r="DY961" s="15"/>
      <c r="DZ961" s="15"/>
      <c r="EA961" s="15"/>
      <c r="EB961" s="15"/>
      <c r="EC961" s="15"/>
      <c r="ED961" s="15"/>
      <c r="EE961" s="15"/>
      <c r="EF961" s="15"/>
      <c r="EG961" s="15"/>
      <c r="EH961" s="15"/>
      <c r="EI961" s="15"/>
      <c r="EJ961" s="15"/>
      <c r="EK961" s="15"/>
      <c r="EL961" s="15"/>
      <c r="EM961" s="15"/>
      <c r="EN961" s="15"/>
      <c r="EO961" s="15"/>
      <c r="EP961" s="88"/>
      <c r="EQ961" s="88"/>
      <c r="ER961" s="88"/>
      <c r="ES961" s="88"/>
      <c r="ET961" s="88"/>
      <c r="EU961" s="88"/>
      <c r="EV961" s="88"/>
      <c r="EW961" s="88"/>
      <c r="EX961" s="88"/>
      <c r="EY961" s="88"/>
      <c r="EZ961" s="88"/>
      <c r="FA961" s="88"/>
      <c r="FB961" s="15"/>
      <c r="FC961" s="15"/>
      <c r="FD961" s="15"/>
      <c r="FE961" s="15"/>
      <c r="FF961" s="15"/>
      <c r="FG961" s="15"/>
      <c r="FH961" s="15"/>
      <c r="FI961" s="15"/>
      <c r="FJ961" s="15"/>
    </row>
    <row r="962" spans="2:166" ht="15" customHeight="1" x14ac:dyDescent="0.25">
      <c r="B962" s="88"/>
      <c r="C962" s="88"/>
      <c r="D962" s="115"/>
      <c r="E962" s="115"/>
      <c r="F962" s="115"/>
      <c r="G962" s="115"/>
      <c r="H962" s="115"/>
      <c r="I962" s="523"/>
      <c r="J962" s="523"/>
      <c r="K962" s="115"/>
      <c r="L962" s="524"/>
      <c r="M962" s="524"/>
      <c r="N962" s="524"/>
      <c r="O962" s="524"/>
      <c r="P962" s="524"/>
      <c r="Q962" s="524"/>
      <c r="R962" s="524"/>
      <c r="S962" s="525"/>
      <c r="T962" s="526"/>
      <c r="U962" s="115"/>
      <c r="V962" s="526"/>
      <c r="W962" s="115"/>
      <c r="X962" s="115"/>
      <c r="Y962" s="115"/>
      <c r="Z962" s="527"/>
      <c r="AA962" s="527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88"/>
      <c r="CU962" s="88"/>
      <c r="CV962" s="88"/>
      <c r="CW962" s="15"/>
      <c r="CX962" s="15"/>
      <c r="CY962" s="88"/>
      <c r="CZ962" s="88"/>
      <c r="DA962" s="88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  <c r="DO962" s="15"/>
      <c r="DP962" s="15"/>
      <c r="DQ962" s="15"/>
      <c r="DR962" s="15"/>
      <c r="DS962" s="15"/>
      <c r="DT962" s="15"/>
      <c r="DU962" s="15"/>
      <c r="DV962" s="15"/>
      <c r="DW962" s="15"/>
      <c r="DX962" s="15"/>
      <c r="DY962" s="15"/>
      <c r="DZ962" s="15"/>
      <c r="EA962" s="15"/>
      <c r="EB962" s="15"/>
      <c r="EC962" s="15"/>
      <c r="ED962" s="15"/>
      <c r="EE962" s="15"/>
      <c r="EF962" s="15"/>
      <c r="EG962" s="15"/>
      <c r="EH962" s="15"/>
      <c r="EI962" s="15"/>
      <c r="EJ962" s="15"/>
      <c r="EK962" s="15"/>
      <c r="EL962" s="15"/>
      <c r="EM962" s="15"/>
      <c r="EN962" s="15"/>
      <c r="EO962" s="15"/>
      <c r="EP962" s="88"/>
      <c r="EQ962" s="88"/>
      <c r="ER962" s="88"/>
      <c r="ES962" s="88"/>
      <c r="ET962" s="88"/>
      <c r="EU962" s="88"/>
      <c r="EV962" s="88"/>
      <c r="EW962" s="88"/>
      <c r="EX962" s="88"/>
      <c r="EY962" s="88"/>
      <c r="EZ962" s="88"/>
      <c r="FA962" s="88"/>
      <c r="FB962" s="15"/>
      <c r="FC962" s="15"/>
      <c r="FD962" s="15"/>
      <c r="FE962" s="15"/>
      <c r="FF962" s="15"/>
      <c r="FG962" s="15"/>
      <c r="FH962" s="15"/>
      <c r="FI962" s="15"/>
      <c r="FJ962" s="15"/>
    </row>
    <row r="963" spans="2:166" ht="15" customHeight="1" x14ac:dyDescent="0.25">
      <c r="B963" s="88"/>
      <c r="C963" s="88"/>
      <c r="D963" s="115"/>
      <c r="E963" s="115"/>
      <c r="F963" s="115"/>
      <c r="G963" s="115"/>
      <c r="H963" s="115"/>
      <c r="I963" s="523"/>
      <c r="J963" s="523"/>
      <c r="K963" s="115"/>
      <c r="L963" s="524"/>
      <c r="M963" s="524"/>
      <c r="N963" s="524"/>
      <c r="O963" s="524"/>
      <c r="P963" s="524"/>
      <c r="Q963" s="524"/>
      <c r="R963" s="524"/>
      <c r="S963" s="525"/>
      <c r="T963" s="526"/>
      <c r="U963" s="115"/>
      <c r="V963" s="526"/>
      <c r="W963" s="115"/>
      <c r="X963" s="115"/>
      <c r="Y963" s="115"/>
      <c r="Z963" s="527"/>
      <c r="AA963" s="527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88"/>
      <c r="CU963" s="88"/>
      <c r="CV963" s="88"/>
      <c r="CW963" s="15"/>
      <c r="CX963" s="15"/>
      <c r="CY963" s="88"/>
      <c r="CZ963" s="88"/>
      <c r="DA963" s="88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  <c r="DO963" s="15"/>
      <c r="DP963" s="15"/>
      <c r="DQ963" s="15"/>
      <c r="DR963" s="15"/>
      <c r="DS963" s="15"/>
      <c r="DT963" s="15"/>
      <c r="DU963" s="15"/>
      <c r="DV963" s="15"/>
      <c r="DW963" s="15"/>
      <c r="DX963" s="15"/>
      <c r="DY963" s="15"/>
      <c r="DZ963" s="15"/>
      <c r="EA963" s="15"/>
      <c r="EB963" s="15"/>
      <c r="EC963" s="15"/>
      <c r="ED963" s="15"/>
      <c r="EE963" s="15"/>
      <c r="EF963" s="15"/>
      <c r="EG963" s="15"/>
      <c r="EH963" s="15"/>
      <c r="EI963" s="15"/>
      <c r="EJ963" s="15"/>
      <c r="EK963" s="15"/>
      <c r="EL963" s="15"/>
      <c r="EM963" s="15"/>
      <c r="EN963" s="15"/>
      <c r="EO963" s="15"/>
      <c r="EP963" s="88"/>
      <c r="EQ963" s="88"/>
      <c r="ER963" s="88"/>
      <c r="ES963" s="88"/>
      <c r="ET963" s="88"/>
      <c r="EU963" s="88"/>
      <c r="EV963" s="88"/>
      <c r="EW963" s="88"/>
      <c r="EX963" s="88"/>
      <c r="EY963" s="88"/>
      <c r="EZ963" s="88"/>
      <c r="FA963" s="88"/>
      <c r="FB963" s="15"/>
      <c r="FC963" s="15"/>
      <c r="FD963" s="15"/>
      <c r="FE963" s="15"/>
      <c r="FF963" s="15"/>
      <c r="FG963" s="15"/>
      <c r="FH963" s="15"/>
      <c r="FI963" s="15"/>
      <c r="FJ963" s="15"/>
    </row>
    <row r="964" spans="2:166" ht="15" customHeight="1" x14ac:dyDescent="0.25">
      <c r="B964" s="88"/>
      <c r="C964" s="88"/>
      <c r="D964" s="115"/>
      <c r="E964" s="115"/>
      <c r="F964" s="115"/>
      <c r="G964" s="115"/>
      <c r="H964" s="115"/>
      <c r="I964" s="523"/>
      <c r="J964" s="523"/>
      <c r="K964" s="115"/>
      <c r="L964" s="524"/>
      <c r="M964" s="524"/>
      <c r="N964" s="524"/>
      <c r="O964" s="524"/>
      <c r="P964" s="524"/>
      <c r="Q964" s="524"/>
      <c r="R964" s="524"/>
      <c r="S964" s="525"/>
      <c r="T964" s="526"/>
      <c r="U964" s="115"/>
      <c r="V964" s="526"/>
      <c r="W964" s="115"/>
      <c r="X964" s="115"/>
      <c r="Y964" s="115"/>
      <c r="Z964" s="527"/>
      <c r="AA964" s="527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88"/>
      <c r="CU964" s="88"/>
      <c r="CV964" s="88"/>
      <c r="CW964" s="15"/>
      <c r="CX964" s="15"/>
      <c r="CY964" s="88"/>
      <c r="CZ964" s="88"/>
      <c r="DA964" s="88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88"/>
      <c r="EQ964" s="88"/>
      <c r="ER964" s="88"/>
      <c r="ES964" s="88"/>
      <c r="ET964" s="88"/>
      <c r="EU964" s="88"/>
      <c r="EV964" s="88"/>
      <c r="EW964" s="88"/>
      <c r="EX964" s="88"/>
      <c r="EY964" s="88"/>
      <c r="EZ964" s="88"/>
      <c r="FA964" s="88"/>
      <c r="FB964" s="15"/>
      <c r="FC964" s="15"/>
      <c r="FD964" s="15"/>
      <c r="FE964" s="15"/>
      <c r="FF964" s="15"/>
      <c r="FG964" s="15"/>
      <c r="FH964" s="15"/>
      <c r="FI964" s="15"/>
      <c r="FJ964" s="15"/>
    </row>
    <row r="965" spans="2:166" ht="15" customHeight="1" x14ac:dyDescent="0.25">
      <c r="B965" s="88"/>
      <c r="C965" s="88"/>
      <c r="D965" s="115"/>
      <c r="E965" s="115"/>
      <c r="F965" s="115"/>
      <c r="G965" s="115"/>
      <c r="H965" s="115"/>
      <c r="I965" s="523"/>
      <c r="J965" s="523"/>
      <c r="K965" s="115"/>
      <c r="L965" s="524"/>
      <c r="M965" s="524"/>
      <c r="N965" s="524"/>
      <c r="O965" s="524"/>
      <c r="P965" s="524"/>
      <c r="Q965" s="524"/>
      <c r="R965" s="524"/>
      <c r="S965" s="525"/>
      <c r="T965" s="526"/>
      <c r="U965" s="115"/>
      <c r="V965" s="526"/>
      <c r="W965" s="115"/>
      <c r="X965" s="115"/>
      <c r="Y965" s="115"/>
      <c r="Z965" s="527"/>
      <c r="AA965" s="527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88"/>
      <c r="CU965" s="88"/>
      <c r="CV965" s="88"/>
      <c r="CW965" s="15"/>
      <c r="CX965" s="15"/>
      <c r="CY965" s="88"/>
      <c r="CZ965" s="88"/>
      <c r="DA965" s="88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  <c r="DO965" s="15"/>
      <c r="DP965" s="15"/>
      <c r="DQ965" s="15"/>
      <c r="DR965" s="15"/>
      <c r="DS965" s="15"/>
      <c r="DT965" s="15"/>
      <c r="DU965" s="15"/>
      <c r="DV965" s="15"/>
      <c r="DW965" s="15"/>
      <c r="DX965" s="15"/>
      <c r="DY965" s="15"/>
      <c r="DZ965" s="15"/>
      <c r="EA965" s="15"/>
      <c r="EB965" s="15"/>
      <c r="EC965" s="15"/>
      <c r="ED965" s="15"/>
      <c r="EE965" s="15"/>
      <c r="EF965" s="15"/>
      <c r="EG965" s="15"/>
      <c r="EH965" s="15"/>
      <c r="EI965" s="15"/>
      <c r="EJ965" s="15"/>
      <c r="EK965" s="15"/>
      <c r="EL965" s="15"/>
      <c r="EM965" s="15"/>
      <c r="EN965" s="15"/>
      <c r="EO965" s="15"/>
      <c r="EP965" s="88"/>
      <c r="EQ965" s="88"/>
      <c r="ER965" s="88"/>
      <c r="ES965" s="88"/>
      <c r="ET965" s="88"/>
      <c r="EU965" s="88"/>
      <c r="EV965" s="88"/>
      <c r="EW965" s="88"/>
      <c r="EX965" s="88"/>
      <c r="EY965" s="88"/>
      <c r="EZ965" s="88"/>
      <c r="FA965" s="88"/>
      <c r="FB965" s="15"/>
      <c r="FC965" s="15"/>
      <c r="FD965" s="15"/>
      <c r="FE965" s="15"/>
      <c r="FF965" s="15"/>
      <c r="FG965" s="15"/>
      <c r="FH965" s="15"/>
      <c r="FI965" s="15"/>
      <c r="FJ965" s="15"/>
    </row>
    <row r="966" spans="2:166" ht="15" customHeight="1" x14ac:dyDescent="0.25">
      <c r="B966" s="88"/>
      <c r="C966" s="88"/>
      <c r="D966" s="115"/>
      <c r="E966" s="115"/>
      <c r="F966" s="115"/>
      <c r="G966" s="115"/>
      <c r="H966" s="115"/>
      <c r="I966" s="523"/>
      <c r="J966" s="523"/>
      <c r="K966" s="115"/>
      <c r="L966" s="524"/>
      <c r="M966" s="524"/>
      <c r="N966" s="524"/>
      <c r="O966" s="524"/>
      <c r="P966" s="524"/>
      <c r="Q966" s="524"/>
      <c r="R966" s="524"/>
      <c r="S966" s="525"/>
      <c r="T966" s="526"/>
      <c r="U966" s="115"/>
      <c r="V966" s="526"/>
      <c r="W966" s="115"/>
      <c r="X966" s="115"/>
      <c r="Y966" s="115"/>
      <c r="Z966" s="527"/>
      <c r="AA966" s="527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88"/>
      <c r="CU966" s="88"/>
      <c r="CV966" s="88"/>
      <c r="CW966" s="15"/>
      <c r="CX966" s="15"/>
      <c r="CY966" s="88"/>
      <c r="CZ966" s="88"/>
      <c r="DA966" s="88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  <c r="DO966" s="15"/>
      <c r="DP966" s="15"/>
      <c r="DQ966" s="15"/>
      <c r="DR966" s="15"/>
      <c r="DS966" s="15"/>
      <c r="DT966" s="15"/>
      <c r="DU966" s="15"/>
      <c r="DV966" s="15"/>
      <c r="DW966" s="15"/>
      <c r="DX966" s="15"/>
      <c r="DY966" s="15"/>
      <c r="DZ966" s="15"/>
      <c r="EA966" s="15"/>
      <c r="EB966" s="15"/>
      <c r="EC966" s="15"/>
      <c r="ED966" s="15"/>
      <c r="EE966" s="15"/>
      <c r="EF966" s="15"/>
      <c r="EG966" s="15"/>
      <c r="EH966" s="15"/>
      <c r="EI966" s="15"/>
      <c r="EJ966" s="15"/>
      <c r="EK966" s="15"/>
      <c r="EL966" s="15"/>
      <c r="EM966" s="15"/>
      <c r="EN966" s="15"/>
      <c r="EO966" s="15"/>
      <c r="EP966" s="88"/>
      <c r="EQ966" s="88"/>
      <c r="ER966" s="88"/>
      <c r="ES966" s="88"/>
      <c r="ET966" s="88"/>
      <c r="EU966" s="88"/>
      <c r="EV966" s="88"/>
      <c r="EW966" s="88"/>
      <c r="EX966" s="88"/>
      <c r="EY966" s="88"/>
      <c r="EZ966" s="88"/>
      <c r="FA966" s="88"/>
      <c r="FB966" s="15"/>
      <c r="FC966" s="15"/>
      <c r="FD966" s="15"/>
      <c r="FE966" s="15"/>
      <c r="FF966" s="15"/>
      <c r="FG966" s="15"/>
      <c r="FH966" s="15"/>
      <c r="FI966" s="15"/>
      <c r="FJ966" s="15"/>
    </row>
    <row r="967" spans="2:166" ht="15" customHeight="1" x14ac:dyDescent="0.25">
      <c r="B967" s="88"/>
      <c r="C967" s="88"/>
      <c r="D967" s="115"/>
      <c r="E967" s="115"/>
      <c r="F967" s="115"/>
      <c r="G967" s="115"/>
      <c r="H967" s="115"/>
      <c r="I967" s="523"/>
      <c r="J967" s="523"/>
      <c r="K967" s="115"/>
      <c r="L967" s="524"/>
      <c r="M967" s="524"/>
      <c r="N967" s="524"/>
      <c r="O967" s="524"/>
      <c r="P967" s="524"/>
      <c r="Q967" s="524"/>
      <c r="R967" s="524"/>
      <c r="S967" s="525"/>
      <c r="T967" s="526"/>
      <c r="U967" s="115"/>
      <c r="V967" s="526"/>
      <c r="W967" s="115"/>
      <c r="X967" s="115"/>
      <c r="Y967" s="115"/>
      <c r="Z967" s="527"/>
      <c r="AA967" s="527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88"/>
      <c r="CU967" s="88"/>
      <c r="CV967" s="88"/>
      <c r="CW967" s="15"/>
      <c r="CX967" s="15"/>
      <c r="CY967" s="88"/>
      <c r="CZ967" s="88"/>
      <c r="DA967" s="88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  <c r="DO967" s="15"/>
      <c r="DP967" s="15"/>
      <c r="DQ967" s="15"/>
      <c r="DR967" s="15"/>
      <c r="DS967" s="15"/>
      <c r="DT967" s="15"/>
      <c r="DU967" s="15"/>
      <c r="DV967" s="15"/>
      <c r="DW967" s="15"/>
      <c r="DX967" s="15"/>
      <c r="DY967" s="15"/>
      <c r="DZ967" s="15"/>
      <c r="EA967" s="15"/>
      <c r="EB967" s="15"/>
      <c r="EC967" s="15"/>
      <c r="ED967" s="15"/>
      <c r="EE967" s="15"/>
      <c r="EF967" s="15"/>
      <c r="EG967" s="15"/>
      <c r="EH967" s="15"/>
      <c r="EI967" s="15"/>
      <c r="EJ967" s="15"/>
      <c r="EK967" s="15"/>
      <c r="EL967" s="15"/>
      <c r="EM967" s="15"/>
      <c r="EN967" s="15"/>
      <c r="EO967" s="15"/>
      <c r="EP967" s="88"/>
      <c r="EQ967" s="88"/>
      <c r="ER967" s="88"/>
      <c r="ES967" s="88"/>
      <c r="ET967" s="88"/>
      <c r="EU967" s="88"/>
      <c r="EV967" s="88"/>
      <c r="EW967" s="88"/>
      <c r="EX967" s="88"/>
      <c r="EY967" s="88"/>
      <c r="EZ967" s="88"/>
      <c r="FA967" s="88"/>
      <c r="FB967" s="15"/>
      <c r="FC967" s="15"/>
      <c r="FD967" s="15"/>
      <c r="FE967" s="15"/>
      <c r="FF967" s="15"/>
      <c r="FG967" s="15"/>
      <c r="FH967" s="15"/>
      <c r="FI967" s="15"/>
      <c r="FJ967" s="15"/>
    </row>
    <row r="968" spans="2:166" ht="15" customHeight="1" x14ac:dyDescent="0.25">
      <c r="B968" s="88"/>
      <c r="C968" s="88"/>
      <c r="D968" s="115"/>
      <c r="E968" s="115"/>
      <c r="F968" s="115"/>
      <c r="G968" s="115"/>
      <c r="H968" s="115"/>
      <c r="I968" s="523"/>
      <c r="J968" s="523"/>
      <c r="K968" s="115"/>
      <c r="L968" s="524"/>
      <c r="M968" s="524"/>
      <c r="N968" s="524"/>
      <c r="O968" s="524"/>
      <c r="P968" s="524"/>
      <c r="Q968" s="524"/>
      <c r="R968" s="524"/>
      <c r="S968" s="525"/>
      <c r="T968" s="526"/>
      <c r="U968" s="115"/>
      <c r="V968" s="526"/>
      <c r="W968" s="115"/>
      <c r="X968" s="115"/>
      <c r="Y968" s="115"/>
      <c r="Z968" s="527"/>
      <c r="AA968" s="527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88"/>
      <c r="CU968" s="88"/>
      <c r="CV968" s="88"/>
      <c r="CW968" s="15"/>
      <c r="CX968" s="15"/>
      <c r="CY968" s="88"/>
      <c r="CZ968" s="88"/>
      <c r="DA968" s="88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  <c r="DO968" s="15"/>
      <c r="DP968" s="15"/>
      <c r="DQ968" s="15"/>
      <c r="DR968" s="15"/>
      <c r="DS968" s="15"/>
      <c r="DT968" s="15"/>
      <c r="DU968" s="15"/>
      <c r="DV968" s="15"/>
      <c r="DW968" s="15"/>
      <c r="DX968" s="15"/>
      <c r="DY968" s="15"/>
      <c r="DZ968" s="15"/>
      <c r="EA968" s="15"/>
      <c r="EB968" s="15"/>
      <c r="EC968" s="15"/>
      <c r="ED968" s="15"/>
      <c r="EE968" s="15"/>
      <c r="EF968" s="15"/>
      <c r="EG968" s="15"/>
      <c r="EH968" s="15"/>
      <c r="EI968" s="15"/>
      <c r="EJ968" s="15"/>
      <c r="EK968" s="15"/>
      <c r="EL968" s="15"/>
      <c r="EM968" s="15"/>
      <c r="EN968" s="15"/>
      <c r="EO968" s="15"/>
      <c r="EP968" s="88"/>
      <c r="EQ968" s="88"/>
      <c r="ER968" s="88"/>
      <c r="ES968" s="88"/>
      <c r="ET968" s="88"/>
      <c r="EU968" s="88"/>
      <c r="EV968" s="88"/>
      <c r="EW968" s="88"/>
      <c r="EX968" s="88"/>
      <c r="EY968" s="88"/>
      <c r="EZ968" s="88"/>
      <c r="FA968" s="88"/>
      <c r="FB968" s="15"/>
      <c r="FC968" s="15"/>
      <c r="FD968" s="15"/>
      <c r="FE968" s="15"/>
      <c r="FF968" s="15"/>
      <c r="FG968" s="15"/>
      <c r="FH968" s="15"/>
      <c r="FI968" s="15"/>
      <c r="FJ968" s="15"/>
    </row>
    <row r="969" spans="2:166" ht="15" customHeight="1" x14ac:dyDescent="0.25">
      <c r="B969" s="88"/>
      <c r="C969" s="88"/>
      <c r="D969" s="115"/>
      <c r="E969" s="115"/>
      <c r="F969" s="115"/>
      <c r="G969" s="115"/>
      <c r="H969" s="115"/>
      <c r="I969" s="523"/>
      <c r="J969" s="523"/>
      <c r="K969" s="115"/>
      <c r="L969" s="524"/>
      <c r="M969" s="524"/>
      <c r="N969" s="524"/>
      <c r="O969" s="524"/>
      <c r="P969" s="524"/>
      <c r="Q969" s="524"/>
      <c r="R969" s="524"/>
      <c r="S969" s="525"/>
      <c r="T969" s="526"/>
      <c r="U969" s="115"/>
      <c r="V969" s="526"/>
      <c r="W969" s="115"/>
      <c r="X969" s="115"/>
      <c r="Y969" s="115"/>
      <c r="Z969" s="527"/>
      <c r="AA969" s="527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88"/>
      <c r="CU969" s="88"/>
      <c r="CV969" s="88"/>
      <c r="CW969" s="15"/>
      <c r="CX969" s="15"/>
      <c r="CY969" s="88"/>
      <c r="CZ969" s="88"/>
      <c r="DA969" s="88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  <c r="DV969" s="15"/>
      <c r="DW969" s="15"/>
      <c r="DX969" s="15"/>
      <c r="DY969" s="15"/>
      <c r="DZ969" s="15"/>
      <c r="EA969" s="15"/>
      <c r="EB969" s="15"/>
      <c r="EC969" s="15"/>
      <c r="ED969" s="15"/>
      <c r="EE969" s="15"/>
      <c r="EF969" s="15"/>
      <c r="EG969" s="15"/>
      <c r="EH969" s="15"/>
      <c r="EI969" s="15"/>
      <c r="EJ969" s="15"/>
      <c r="EK969" s="15"/>
      <c r="EL969" s="15"/>
      <c r="EM969" s="15"/>
      <c r="EN969" s="15"/>
      <c r="EO969" s="15"/>
      <c r="EP969" s="88"/>
      <c r="EQ969" s="88"/>
      <c r="ER969" s="88"/>
      <c r="ES969" s="88"/>
      <c r="ET969" s="88"/>
      <c r="EU969" s="88"/>
      <c r="EV969" s="88"/>
      <c r="EW969" s="88"/>
      <c r="EX969" s="88"/>
      <c r="EY969" s="88"/>
      <c r="EZ969" s="88"/>
      <c r="FA969" s="88"/>
      <c r="FB969" s="15"/>
      <c r="FC969" s="15"/>
      <c r="FD969" s="15"/>
      <c r="FE969" s="15"/>
      <c r="FF969" s="15"/>
      <c r="FG969" s="15"/>
      <c r="FH969" s="15"/>
      <c r="FI969" s="15"/>
      <c r="FJ969" s="15"/>
    </row>
    <row r="970" spans="2:166" ht="15" customHeight="1" x14ac:dyDescent="0.25">
      <c r="B970" s="88"/>
      <c r="C970" s="88"/>
      <c r="D970" s="115"/>
      <c r="E970" s="115"/>
      <c r="F970" s="115"/>
      <c r="G970" s="115"/>
      <c r="H970" s="115"/>
      <c r="I970" s="523"/>
      <c r="J970" s="523"/>
      <c r="K970" s="115"/>
      <c r="L970" s="524"/>
      <c r="M970" s="524"/>
      <c r="N970" s="524"/>
      <c r="O970" s="524"/>
      <c r="P970" s="524"/>
      <c r="Q970" s="524"/>
      <c r="R970" s="524"/>
      <c r="S970" s="525"/>
      <c r="T970" s="526"/>
      <c r="U970" s="115"/>
      <c r="V970" s="526"/>
      <c r="W970" s="115"/>
      <c r="X970" s="115"/>
      <c r="Y970" s="115"/>
      <c r="Z970" s="527"/>
      <c r="AA970" s="527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88"/>
      <c r="CU970" s="88"/>
      <c r="CV970" s="88"/>
      <c r="CW970" s="15"/>
      <c r="CX970" s="15"/>
      <c r="CY970" s="88"/>
      <c r="CZ970" s="88"/>
      <c r="DA970" s="88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  <c r="DO970" s="15"/>
      <c r="DP970" s="15"/>
      <c r="DQ970" s="15"/>
      <c r="DR970" s="15"/>
      <c r="DS970" s="15"/>
      <c r="DT970" s="15"/>
      <c r="DU970" s="15"/>
      <c r="DV970" s="15"/>
      <c r="DW970" s="15"/>
      <c r="DX970" s="15"/>
      <c r="DY970" s="15"/>
      <c r="DZ970" s="15"/>
      <c r="EA970" s="15"/>
      <c r="EB970" s="15"/>
      <c r="EC970" s="15"/>
      <c r="ED970" s="15"/>
      <c r="EE970" s="15"/>
      <c r="EF970" s="15"/>
      <c r="EG970" s="15"/>
      <c r="EH970" s="15"/>
      <c r="EI970" s="15"/>
      <c r="EJ970" s="15"/>
      <c r="EK970" s="15"/>
      <c r="EL970" s="15"/>
      <c r="EM970" s="15"/>
      <c r="EN970" s="15"/>
      <c r="EO970" s="15"/>
      <c r="EP970" s="88"/>
      <c r="EQ970" s="88"/>
      <c r="ER970" s="88"/>
      <c r="ES970" s="88"/>
      <c r="ET970" s="88"/>
      <c r="EU970" s="88"/>
      <c r="EV970" s="88"/>
      <c r="EW970" s="88"/>
      <c r="EX970" s="88"/>
      <c r="EY970" s="88"/>
      <c r="EZ970" s="88"/>
      <c r="FA970" s="88"/>
      <c r="FB970" s="15"/>
      <c r="FC970" s="15"/>
      <c r="FD970" s="15"/>
      <c r="FE970" s="15"/>
      <c r="FF970" s="15"/>
      <c r="FG970" s="15"/>
      <c r="FH970" s="15"/>
      <c r="FI970" s="15"/>
      <c r="FJ970" s="15"/>
    </row>
    <row r="971" spans="2:166" ht="15" customHeight="1" x14ac:dyDescent="0.25">
      <c r="B971" s="88"/>
      <c r="C971" s="88"/>
      <c r="D971" s="115"/>
      <c r="E971" s="115"/>
      <c r="F971" s="115"/>
      <c r="G971" s="115"/>
      <c r="H971" s="115"/>
      <c r="I971" s="523"/>
      <c r="J971" s="523"/>
      <c r="K971" s="115"/>
      <c r="L971" s="524"/>
      <c r="M971" s="524"/>
      <c r="N971" s="524"/>
      <c r="O971" s="524"/>
      <c r="P971" s="524"/>
      <c r="Q971" s="524"/>
      <c r="R971" s="524"/>
      <c r="S971" s="525"/>
      <c r="T971" s="526"/>
      <c r="U971" s="115"/>
      <c r="V971" s="526"/>
      <c r="W971" s="115"/>
      <c r="X971" s="115"/>
      <c r="Y971" s="115"/>
      <c r="Z971" s="527"/>
      <c r="AA971" s="527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88"/>
      <c r="CU971" s="88"/>
      <c r="CV971" s="88"/>
      <c r="CW971" s="15"/>
      <c r="CX971" s="15"/>
      <c r="CY971" s="88"/>
      <c r="CZ971" s="88"/>
      <c r="DA971" s="88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  <c r="DV971" s="15"/>
      <c r="DW971" s="15"/>
      <c r="DX971" s="15"/>
      <c r="DY971" s="15"/>
      <c r="DZ971" s="15"/>
      <c r="EA971" s="15"/>
      <c r="EB971" s="15"/>
      <c r="EC971" s="15"/>
      <c r="ED971" s="15"/>
      <c r="EE971" s="15"/>
      <c r="EF971" s="15"/>
      <c r="EG971" s="15"/>
      <c r="EH971" s="15"/>
      <c r="EI971" s="15"/>
      <c r="EJ971" s="15"/>
      <c r="EK971" s="15"/>
      <c r="EL971" s="15"/>
      <c r="EM971" s="15"/>
      <c r="EN971" s="15"/>
      <c r="EO971" s="15"/>
      <c r="EP971" s="88"/>
      <c r="EQ971" s="88"/>
      <c r="ER971" s="88"/>
      <c r="ES971" s="88"/>
      <c r="ET971" s="88"/>
      <c r="EU971" s="88"/>
      <c r="EV971" s="88"/>
      <c r="EW971" s="88"/>
      <c r="EX971" s="88"/>
      <c r="EY971" s="88"/>
      <c r="EZ971" s="88"/>
      <c r="FA971" s="88"/>
      <c r="FB971" s="15"/>
      <c r="FC971" s="15"/>
      <c r="FD971" s="15"/>
      <c r="FE971" s="15"/>
      <c r="FF971" s="15"/>
      <c r="FG971" s="15"/>
      <c r="FH971" s="15"/>
      <c r="FI971" s="15"/>
      <c r="FJ971" s="15"/>
    </row>
    <row r="972" spans="2:166" ht="15" customHeight="1" x14ac:dyDescent="0.25">
      <c r="B972" s="88"/>
      <c r="C972" s="88"/>
      <c r="D972" s="115"/>
      <c r="E972" s="115"/>
      <c r="F972" s="115"/>
      <c r="G972" s="115"/>
      <c r="H972" s="115"/>
      <c r="I972" s="523"/>
      <c r="J972" s="523"/>
      <c r="K972" s="115"/>
      <c r="L972" s="524"/>
      <c r="M972" s="524"/>
      <c r="N972" s="524"/>
      <c r="O972" s="524"/>
      <c r="P972" s="524"/>
      <c r="Q972" s="524"/>
      <c r="R972" s="524"/>
      <c r="S972" s="525"/>
      <c r="T972" s="526"/>
      <c r="U972" s="115"/>
      <c r="V972" s="526"/>
      <c r="W972" s="115"/>
      <c r="X972" s="115"/>
      <c r="Y972" s="115"/>
      <c r="Z972" s="527"/>
      <c r="AA972" s="527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88"/>
      <c r="CU972" s="88"/>
      <c r="CV972" s="88"/>
      <c r="CW972" s="15"/>
      <c r="CX972" s="15"/>
      <c r="CY972" s="88"/>
      <c r="CZ972" s="88"/>
      <c r="DA972" s="88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  <c r="DO972" s="15"/>
      <c r="DP972" s="15"/>
      <c r="DQ972" s="15"/>
      <c r="DR972" s="15"/>
      <c r="DS972" s="15"/>
      <c r="DT972" s="15"/>
      <c r="DU972" s="15"/>
      <c r="DV972" s="15"/>
      <c r="DW972" s="15"/>
      <c r="DX972" s="15"/>
      <c r="DY972" s="15"/>
      <c r="DZ972" s="15"/>
      <c r="EA972" s="15"/>
      <c r="EB972" s="15"/>
      <c r="EC972" s="15"/>
      <c r="ED972" s="15"/>
      <c r="EE972" s="15"/>
      <c r="EF972" s="15"/>
      <c r="EG972" s="15"/>
      <c r="EH972" s="15"/>
      <c r="EI972" s="15"/>
      <c r="EJ972" s="15"/>
      <c r="EK972" s="15"/>
      <c r="EL972" s="15"/>
      <c r="EM972" s="15"/>
      <c r="EN972" s="15"/>
      <c r="EO972" s="15"/>
      <c r="EP972" s="88"/>
      <c r="EQ972" s="88"/>
      <c r="ER972" s="88"/>
      <c r="ES972" s="88"/>
      <c r="ET972" s="88"/>
      <c r="EU972" s="88"/>
      <c r="EV972" s="88"/>
      <c r="EW972" s="88"/>
      <c r="EX972" s="88"/>
      <c r="EY972" s="88"/>
      <c r="EZ972" s="88"/>
      <c r="FA972" s="88"/>
      <c r="FB972" s="15"/>
      <c r="FC972" s="15"/>
      <c r="FD972" s="15"/>
      <c r="FE972" s="15"/>
      <c r="FF972" s="15"/>
      <c r="FG972" s="15"/>
      <c r="FH972" s="15"/>
      <c r="FI972" s="15"/>
      <c r="FJ972" s="15"/>
    </row>
    <row r="973" spans="2:166" ht="15" customHeight="1" x14ac:dyDescent="0.25">
      <c r="B973" s="88"/>
      <c r="C973" s="88"/>
      <c r="D973" s="115"/>
      <c r="E973" s="115"/>
      <c r="F973" s="115"/>
      <c r="G973" s="115"/>
      <c r="H973" s="115"/>
      <c r="I973" s="523"/>
      <c r="J973" s="523"/>
      <c r="K973" s="115"/>
      <c r="L973" s="524"/>
      <c r="M973" s="524"/>
      <c r="N973" s="524"/>
      <c r="O973" s="524"/>
      <c r="P973" s="524"/>
      <c r="Q973" s="524"/>
      <c r="R973" s="524"/>
      <c r="S973" s="525"/>
      <c r="T973" s="526"/>
      <c r="U973" s="115"/>
      <c r="V973" s="526"/>
      <c r="W973" s="115"/>
      <c r="X973" s="115"/>
      <c r="Y973" s="115"/>
      <c r="Z973" s="527"/>
      <c r="AA973" s="527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88"/>
      <c r="CU973" s="88"/>
      <c r="CV973" s="88"/>
      <c r="CW973" s="15"/>
      <c r="CX973" s="15"/>
      <c r="CY973" s="88"/>
      <c r="CZ973" s="88"/>
      <c r="DA973" s="88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  <c r="DO973" s="15"/>
      <c r="DP973" s="15"/>
      <c r="DQ973" s="15"/>
      <c r="DR973" s="15"/>
      <c r="DS973" s="15"/>
      <c r="DT973" s="15"/>
      <c r="DU973" s="15"/>
      <c r="DV973" s="15"/>
      <c r="DW973" s="15"/>
      <c r="DX973" s="15"/>
      <c r="DY973" s="15"/>
      <c r="DZ973" s="15"/>
      <c r="EA973" s="15"/>
      <c r="EB973" s="15"/>
      <c r="EC973" s="15"/>
      <c r="ED973" s="15"/>
      <c r="EE973" s="15"/>
      <c r="EF973" s="15"/>
      <c r="EG973" s="15"/>
      <c r="EH973" s="15"/>
      <c r="EI973" s="15"/>
      <c r="EJ973" s="15"/>
      <c r="EK973" s="15"/>
      <c r="EL973" s="15"/>
      <c r="EM973" s="15"/>
      <c r="EN973" s="15"/>
      <c r="EO973" s="15"/>
      <c r="EP973" s="88"/>
      <c r="EQ973" s="88"/>
      <c r="ER973" s="88"/>
      <c r="ES973" s="88"/>
      <c r="ET973" s="88"/>
      <c r="EU973" s="88"/>
      <c r="EV973" s="88"/>
      <c r="EW973" s="88"/>
      <c r="EX973" s="88"/>
      <c r="EY973" s="88"/>
      <c r="EZ973" s="88"/>
      <c r="FA973" s="88"/>
      <c r="FB973" s="15"/>
      <c r="FC973" s="15"/>
      <c r="FD973" s="15"/>
      <c r="FE973" s="15"/>
      <c r="FF973" s="15"/>
      <c r="FG973" s="15"/>
      <c r="FH973" s="15"/>
      <c r="FI973" s="15"/>
      <c r="FJ973" s="15"/>
    </row>
    <row r="974" spans="2:166" ht="15" customHeight="1" x14ac:dyDescent="0.25">
      <c r="B974" s="88"/>
      <c r="C974" s="88"/>
      <c r="D974" s="115"/>
      <c r="E974" s="115"/>
      <c r="F974" s="115"/>
      <c r="G974" s="115"/>
      <c r="H974" s="115"/>
      <c r="I974" s="523"/>
      <c r="J974" s="523"/>
      <c r="K974" s="115"/>
      <c r="L974" s="524"/>
      <c r="M974" s="524"/>
      <c r="N974" s="524"/>
      <c r="O974" s="524"/>
      <c r="P974" s="524"/>
      <c r="Q974" s="524"/>
      <c r="R974" s="524"/>
      <c r="S974" s="525"/>
      <c r="T974" s="526"/>
      <c r="U974" s="115"/>
      <c r="V974" s="526"/>
      <c r="W974" s="115"/>
      <c r="X974" s="115"/>
      <c r="Y974" s="115"/>
      <c r="Z974" s="527"/>
      <c r="AA974" s="527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88"/>
      <c r="CU974" s="88"/>
      <c r="CV974" s="88"/>
      <c r="CW974" s="15"/>
      <c r="CX974" s="15"/>
      <c r="CY974" s="88"/>
      <c r="CZ974" s="88"/>
      <c r="DA974" s="88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  <c r="DV974" s="15"/>
      <c r="DW974" s="15"/>
      <c r="DX974" s="15"/>
      <c r="DY974" s="15"/>
      <c r="DZ974" s="15"/>
      <c r="EA974" s="15"/>
      <c r="EB974" s="15"/>
      <c r="EC974" s="15"/>
      <c r="ED974" s="15"/>
      <c r="EE974" s="15"/>
      <c r="EF974" s="15"/>
      <c r="EG974" s="15"/>
      <c r="EH974" s="15"/>
      <c r="EI974" s="15"/>
      <c r="EJ974" s="15"/>
      <c r="EK974" s="15"/>
      <c r="EL974" s="15"/>
      <c r="EM974" s="15"/>
      <c r="EN974" s="15"/>
      <c r="EO974" s="15"/>
      <c r="EP974" s="88"/>
      <c r="EQ974" s="88"/>
      <c r="ER974" s="88"/>
      <c r="ES974" s="88"/>
      <c r="ET974" s="88"/>
      <c r="EU974" s="88"/>
      <c r="EV974" s="88"/>
      <c r="EW974" s="88"/>
      <c r="EX974" s="88"/>
      <c r="EY974" s="88"/>
      <c r="EZ974" s="88"/>
      <c r="FA974" s="88"/>
      <c r="FB974" s="15"/>
      <c r="FC974" s="15"/>
      <c r="FD974" s="15"/>
      <c r="FE974" s="15"/>
      <c r="FF974" s="15"/>
      <c r="FG974" s="15"/>
      <c r="FH974" s="15"/>
      <c r="FI974" s="15"/>
      <c r="FJ974" s="15"/>
    </row>
    <row r="975" spans="2:166" ht="15" customHeight="1" x14ac:dyDescent="0.25">
      <c r="B975" s="88"/>
      <c r="C975" s="88"/>
      <c r="D975" s="115"/>
      <c r="E975" s="115"/>
      <c r="F975" s="115"/>
      <c r="G975" s="115"/>
      <c r="H975" s="115"/>
      <c r="I975" s="523"/>
      <c r="J975" s="523"/>
      <c r="K975" s="115"/>
      <c r="L975" s="524"/>
      <c r="M975" s="524"/>
      <c r="N975" s="524"/>
      <c r="O975" s="524"/>
      <c r="P975" s="524"/>
      <c r="Q975" s="524"/>
      <c r="R975" s="524"/>
      <c r="S975" s="525"/>
      <c r="T975" s="526"/>
      <c r="U975" s="115"/>
      <c r="V975" s="526"/>
      <c r="W975" s="115"/>
      <c r="X975" s="115"/>
      <c r="Y975" s="115"/>
      <c r="Z975" s="527"/>
      <c r="AA975" s="527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88"/>
      <c r="CU975" s="88"/>
      <c r="CV975" s="88"/>
      <c r="CW975" s="15"/>
      <c r="CX975" s="15"/>
      <c r="CY975" s="88"/>
      <c r="CZ975" s="88"/>
      <c r="DA975" s="88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  <c r="DO975" s="15"/>
      <c r="DP975" s="15"/>
      <c r="DQ975" s="15"/>
      <c r="DR975" s="15"/>
      <c r="DS975" s="15"/>
      <c r="DT975" s="15"/>
      <c r="DU975" s="15"/>
      <c r="DV975" s="15"/>
      <c r="DW975" s="15"/>
      <c r="DX975" s="15"/>
      <c r="DY975" s="15"/>
      <c r="DZ975" s="15"/>
      <c r="EA975" s="15"/>
      <c r="EB975" s="15"/>
      <c r="EC975" s="15"/>
      <c r="ED975" s="15"/>
      <c r="EE975" s="15"/>
      <c r="EF975" s="15"/>
      <c r="EG975" s="15"/>
      <c r="EH975" s="15"/>
      <c r="EI975" s="15"/>
      <c r="EJ975" s="15"/>
      <c r="EK975" s="15"/>
      <c r="EL975" s="15"/>
      <c r="EM975" s="15"/>
      <c r="EN975" s="15"/>
      <c r="EO975" s="15"/>
      <c r="EP975" s="88"/>
      <c r="EQ975" s="88"/>
      <c r="ER975" s="88"/>
      <c r="ES975" s="88"/>
      <c r="ET975" s="88"/>
      <c r="EU975" s="88"/>
      <c r="EV975" s="88"/>
      <c r="EW975" s="88"/>
      <c r="EX975" s="88"/>
      <c r="EY975" s="88"/>
      <c r="EZ975" s="88"/>
      <c r="FA975" s="88"/>
      <c r="FB975" s="15"/>
      <c r="FC975" s="15"/>
      <c r="FD975" s="15"/>
      <c r="FE975" s="15"/>
      <c r="FF975" s="15"/>
      <c r="FG975" s="15"/>
      <c r="FH975" s="15"/>
      <c r="FI975" s="15"/>
      <c r="FJ975" s="15"/>
    </row>
    <row r="976" spans="2:166" ht="15" customHeight="1" x14ac:dyDescent="0.25">
      <c r="B976" s="88"/>
      <c r="C976" s="88"/>
      <c r="D976" s="115"/>
      <c r="E976" s="115"/>
      <c r="F976" s="115"/>
      <c r="G976" s="115"/>
      <c r="H976" s="115"/>
      <c r="I976" s="523"/>
      <c r="J976" s="523"/>
      <c r="K976" s="115"/>
      <c r="L976" s="524"/>
      <c r="M976" s="524"/>
      <c r="N976" s="524"/>
      <c r="O976" s="524"/>
      <c r="P976" s="524"/>
      <c r="Q976" s="524"/>
      <c r="R976" s="524"/>
      <c r="S976" s="525"/>
      <c r="T976" s="526"/>
      <c r="U976" s="115"/>
      <c r="V976" s="526"/>
      <c r="W976" s="115"/>
      <c r="X976" s="115"/>
      <c r="Y976" s="115"/>
      <c r="Z976" s="527"/>
      <c r="AA976" s="527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88"/>
      <c r="CU976" s="88"/>
      <c r="CV976" s="88"/>
      <c r="CW976" s="15"/>
      <c r="CX976" s="15"/>
      <c r="CY976" s="88"/>
      <c r="CZ976" s="88"/>
      <c r="DA976" s="88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  <c r="DO976" s="15"/>
      <c r="DP976" s="15"/>
      <c r="DQ976" s="15"/>
      <c r="DR976" s="15"/>
      <c r="DS976" s="15"/>
      <c r="DT976" s="15"/>
      <c r="DU976" s="15"/>
      <c r="DV976" s="15"/>
      <c r="DW976" s="15"/>
      <c r="DX976" s="15"/>
      <c r="DY976" s="15"/>
      <c r="DZ976" s="15"/>
      <c r="EA976" s="15"/>
      <c r="EB976" s="15"/>
      <c r="EC976" s="15"/>
      <c r="ED976" s="15"/>
      <c r="EE976" s="15"/>
      <c r="EF976" s="15"/>
      <c r="EG976" s="15"/>
      <c r="EH976" s="15"/>
      <c r="EI976" s="15"/>
      <c r="EJ976" s="15"/>
      <c r="EK976" s="15"/>
      <c r="EL976" s="15"/>
      <c r="EM976" s="15"/>
      <c r="EN976" s="15"/>
      <c r="EO976" s="15"/>
      <c r="EP976" s="88"/>
      <c r="EQ976" s="88"/>
      <c r="ER976" s="88"/>
      <c r="ES976" s="88"/>
      <c r="ET976" s="88"/>
      <c r="EU976" s="88"/>
      <c r="EV976" s="88"/>
      <c r="EW976" s="88"/>
      <c r="EX976" s="88"/>
      <c r="EY976" s="88"/>
      <c r="EZ976" s="88"/>
      <c r="FA976" s="88"/>
      <c r="FB976" s="15"/>
      <c r="FC976" s="15"/>
      <c r="FD976" s="15"/>
      <c r="FE976" s="15"/>
      <c r="FF976" s="15"/>
      <c r="FG976" s="15"/>
      <c r="FH976" s="15"/>
      <c r="FI976" s="15"/>
      <c r="FJ976" s="15"/>
    </row>
    <row r="977" spans="2:166" ht="15" customHeight="1" x14ac:dyDescent="0.25">
      <c r="B977" s="88"/>
      <c r="C977" s="88"/>
      <c r="D977" s="115"/>
      <c r="E977" s="115"/>
      <c r="F977" s="115"/>
      <c r="G977" s="115"/>
      <c r="H977" s="115"/>
      <c r="I977" s="523"/>
      <c r="J977" s="523"/>
      <c r="K977" s="115"/>
      <c r="L977" s="524"/>
      <c r="M977" s="524"/>
      <c r="N977" s="524"/>
      <c r="O977" s="524"/>
      <c r="P977" s="524"/>
      <c r="Q977" s="524"/>
      <c r="R977" s="524"/>
      <c r="S977" s="525"/>
      <c r="T977" s="526"/>
      <c r="U977" s="115"/>
      <c r="V977" s="526"/>
      <c r="W977" s="115"/>
      <c r="X977" s="115"/>
      <c r="Y977" s="115"/>
      <c r="Z977" s="527"/>
      <c r="AA977" s="527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88"/>
      <c r="CU977" s="88"/>
      <c r="CV977" s="88"/>
      <c r="CW977" s="15"/>
      <c r="CX977" s="15"/>
      <c r="CY977" s="88"/>
      <c r="CZ977" s="88"/>
      <c r="DA977" s="88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  <c r="DO977" s="15"/>
      <c r="DP977" s="15"/>
      <c r="DQ977" s="15"/>
      <c r="DR977" s="15"/>
      <c r="DS977" s="15"/>
      <c r="DT977" s="15"/>
      <c r="DU977" s="15"/>
      <c r="DV977" s="15"/>
      <c r="DW977" s="15"/>
      <c r="DX977" s="15"/>
      <c r="DY977" s="15"/>
      <c r="DZ977" s="15"/>
      <c r="EA977" s="15"/>
      <c r="EB977" s="15"/>
      <c r="EC977" s="15"/>
      <c r="ED977" s="15"/>
      <c r="EE977" s="15"/>
      <c r="EF977" s="15"/>
      <c r="EG977" s="15"/>
      <c r="EH977" s="15"/>
      <c r="EI977" s="15"/>
      <c r="EJ977" s="15"/>
      <c r="EK977" s="15"/>
      <c r="EL977" s="15"/>
      <c r="EM977" s="15"/>
      <c r="EN977" s="15"/>
      <c r="EO977" s="15"/>
      <c r="EP977" s="88"/>
      <c r="EQ977" s="88"/>
      <c r="ER977" s="88"/>
      <c r="ES977" s="88"/>
      <c r="ET977" s="88"/>
      <c r="EU977" s="88"/>
      <c r="EV977" s="88"/>
      <c r="EW977" s="88"/>
      <c r="EX977" s="88"/>
      <c r="EY977" s="88"/>
      <c r="EZ977" s="88"/>
      <c r="FA977" s="88"/>
      <c r="FB977" s="15"/>
      <c r="FC977" s="15"/>
      <c r="FD977" s="15"/>
      <c r="FE977" s="15"/>
      <c r="FF977" s="15"/>
      <c r="FG977" s="15"/>
      <c r="FH977" s="15"/>
      <c r="FI977" s="15"/>
      <c r="FJ977" s="15"/>
    </row>
    <row r="978" spans="2:166" ht="15" customHeight="1" x14ac:dyDescent="0.25">
      <c r="B978" s="88"/>
      <c r="C978" s="88"/>
      <c r="D978" s="115"/>
      <c r="E978" s="115"/>
      <c r="F978" s="115"/>
      <c r="G978" s="115"/>
      <c r="H978" s="115"/>
      <c r="I978" s="523"/>
      <c r="J978" s="523"/>
      <c r="K978" s="115"/>
      <c r="L978" s="524"/>
      <c r="M978" s="524"/>
      <c r="N978" s="524"/>
      <c r="O978" s="524"/>
      <c r="P978" s="524"/>
      <c r="Q978" s="524"/>
      <c r="R978" s="524"/>
      <c r="S978" s="525"/>
      <c r="T978" s="526"/>
      <c r="U978" s="115"/>
      <c r="V978" s="526"/>
      <c r="W978" s="115"/>
      <c r="X978" s="115"/>
      <c r="Y978" s="115"/>
      <c r="Z978" s="527"/>
      <c r="AA978" s="527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88"/>
      <c r="CU978" s="88"/>
      <c r="CV978" s="88"/>
      <c r="CW978" s="15"/>
      <c r="CX978" s="15"/>
      <c r="CY978" s="88"/>
      <c r="CZ978" s="88"/>
      <c r="DA978" s="88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  <c r="DV978" s="15"/>
      <c r="DW978" s="15"/>
      <c r="DX978" s="15"/>
      <c r="DY978" s="15"/>
      <c r="DZ978" s="15"/>
      <c r="EA978" s="15"/>
      <c r="EB978" s="15"/>
      <c r="EC978" s="15"/>
      <c r="ED978" s="15"/>
      <c r="EE978" s="15"/>
      <c r="EF978" s="15"/>
      <c r="EG978" s="15"/>
      <c r="EH978" s="15"/>
      <c r="EI978" s="15"/>
      <c r="EJ978" s="15"/>
      <c r="EK978" s="15"/>
      <c r="EL978" s="15"/>
      <c r="EM978" s="15"/>
      <c r="EN978" s="15"/>
      <c r="EO978" s="15"/>
      <c r="EP978" s="88"/>
      <c r="EQ978" s="88"/>
      <c r="ER978" s="88"/>
      <c r="ES978" s="88"/>
      <c r="ET978" s="88"/>
      <c r="EU978" s="88"/>
      <c r="EV978" s="88"/>
      <c r="EW978" s="88"/>
      <c r="EX978" s="88"/>
      <c r="EY978" s="88"/>
      <c r="EZ978" s="88"/>
      <c r="FA978" s="88"/>
      <c r="FB978" s="15"/>
      <c r="FC978" s="15"/>
      <c r="FD978" s="15"/>
      <c r="FE978" s="15"/>
      <c r="FF978" s="15"/>
      <c r="FG978" s="15"/>
      <c r="FH978" s="15"/>
      <c r="FI978" s="15"/>
      <c r="FJ978" s="15"/>
    </row>
    <row r="979" spans="2:166" ht="15" customHeight="1" x14ac:dyDescent="0.25">
      <c r="B979" s="88"/>
      <c r="C979" s="88"/>
      <c r="D979" s="115"/>
      <c r="E979" s="115"/>
      <c r="F979" s="115"/>
      <c r="G979" s="115"/>
      <c r="H979" s="115"/>
      <c r="I979" s="523"/>
      <c r="J979" s="523"/>
      <c r="K979" s="115"/>
      <c r="L979" s="524"/>
      <c r="M979" s="524"/>
      <c r="N979" s="524"/>
      <c r="O979" s="524"/>
      <c r="P979" s="524"/>
      <c r="Q979" s="524"/>
      <c r="R979" s="524"/>
      <c r="S979" s="525"/>
      <c r="T979" s="526"/>
      <c r="U979" s="115"/>
      <c r="V979" s="526"/>
      <c r="W979" s="115"/>
      <c r="X979" s="115"/>
      <c r="Y979" s="115"/>
      <c r="Z979" s="527"/>
      <c r="AA979" s="527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88"/>
      <c r="CU979" s="88"/>
      <c r="CV979" s="88"/>
      <c r="CW979" s="15"/>
      <c r="CX979" s="15"/>
      <c r="CY979" s="88"/>
      <c r="CZ979" s="88"/>
      <c r="DA979" s="88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  <c r="DV979" s="15"/>
      <c r="DW979" s="15"/>
      <c r="DX979" s="15"/>
      <c r="DY979" s="15"/>
      <c r="DZ979" s="15"/>
      <c r="EA979" s="15"/>
      <c r="EB979" s="15"/>
      <c r="EC979" s="15"/>
      <c r="ED979" s="15"/>
      <c r="EE979" s="15"/>
      <c r="EF979" s="15"/>
      <c r="EG979" s="15"/>
      <c r="EH979" s="15"/>
      <c r="EI979" s="15"/>
      <c r="EJ979" s="15"/>
      <c r="EK979" s="15"/>
      <c r="EL979" s="15"/>
      <c r="EM979" s="15"/>
      <c r="EN979" s="15"/>
      <c r="EO979" s="15"/>
      <c r="EP979" s="88"/>
      <c r="EQ979" s="88"/>
      <c r="ER979" s="88"/>
      <c r="ES979" s="88"/>
      <c r="ET979" s="88"/>
      <c r="EU979" s="88"/>
      <c r="EV979" s="88"/>
      <c r="EW979" s="88"/>
      <c r="EX979" s="88"/>
      <c r="EY979" s="88"/>
      <c r="EZ979" s="88"/>
      <c r="FA979" s="88"/>
      <c r="FB979" s="15"/>
      <c r="FC979" s="15"/>
      <c r="FD979" s="15"/>
      <c r="FE979" s="15"/>
      <c r="FF979" s="15"/>
      <c r="FG979" s="15"/>
      <c r="FH979" s="15"/>
      <c r="FI979" s="15"/>
      <c r="FJ979" s="15"/>
    </row>
    <row r="980" spans="2:166" ht="15" customHeight="1" x14ac:dyDescent="0.25">
      <c r="B980" s="88"/>
      <c r="C980" s="88"/>
      <c r="D980" s="115"/>
      <c r="E980" s="115"/>
      <c r="F980" s="115"/>
      <c r="G980" s="115"/>
      <c r="H980" s="115"/>
      <c r="I980" s="523"/>
      <c r="J980" s="523"/>
      <c r="K980" s="115"/>
      <c r="L980" s="524"/>
      <c r="M980" s="524"/>
      <c r="N980" s="524"/>
      <c r="O980" s="524"/>
      <c r="P980" s="524"/>
      <c r="Q980" s="524"/>
      <c r="R980" s="524"/>
      <c r="S980" s="525"/>
      <c r="T980" s="526"/>
      <c r="U980" s="115"/>
      <c r="V980" s="526"/>
      <c r="W980" s="115"/>
      <c r="X980" s="115"/>
      <c r="Y980" s="115"/>
      <c r="Z980" s="527"/>
      <c r="AA980" s="527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88"/>
      <c r="CU980" s="88"/>
      <c r="CV980" s="88"/>
      <c r="CW980" s="15"/>
      <c r="CX980" s="15"/>
      <c r="CY980" s="88"/>
      <c r="CZ980" s="88"/>
      <c r="DA980" s="88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  <c r="DT980" s="15"/>
      <c r="DU980" s="15"/>
      <c r="DV980" s="15"/>
      <c r="DW980" s="15"/>
      <c r="DX980" s="15"/>
      <c r="DY980" s="15"/>
      <c r="DZ980" s="15"/>
      <c r="EA980" s="15"/>
      <c r="EB980" s="15"/>
      <c r="EC980" s="15"/>
      <c r="ED980" s="15"/>
      <c r="EE980" s="15"/>
      <c r="EF980" s="15"/>
      <c r="EG980" s="15"/>
      <c r="EH980" s="15"/>
      <c r="EI980" s="15"/>
      <c r="EJ980" s="15"/>
      <c r="EK980" s="15"/>
      <c r="EL980" s="15"/>
      <c r="EM980" s="15"/>
      <c r="EN980" s="15"/>
      <c r="EO980" s="15"/>
      <c r="EP980" s="88"/>
      <c r="EQ980" s="88"/>
      <c r="ER980" s="88"/>
      <c r="ES980" s="88"/>
      <c r="ET980" s="88"/>
      <c r="EU980" s="88"/>
      <c r="EV980" s="88"/>
      <c r="EW980" s="88"/>
      <c r="EX980" s="88"/>
      <c r="EY980" s="88"/>
      <c r="EZ980" s="88"/>
      <c r="FA980" s="88"/>
      <c r="FB980" s="15"/>
      <c r="FC980" s="15"/>
      <c r="FD980" s="15"/>
      <c r="FE980" s="15"/>
      <c r="FF980" s="15"/>
      <c r="FG980" s="15"/>
      <c r="FH980" s="15"/>
      <c r="FI980" s="15"/>
      <c r="FJ980" s="15"/>
    </row>
    <row r="981" spans="2:166" ht="15" customHeight="1" x14ac:dyDescent="0.25">
      <c r="B981" s="88"/>
      <c r="C981" s="88"/>
      <c r="D981" s="115"/>
      <c r="E981" s="115"/>
      <c r="F981" s="115"/>
      <c r="G981" s="115"/>
      <c r="H981" s="115"/>
      <c r="I981" s="523"/>
      <c r="J981" s="523"/>
      <c r="K981" s="115"/>
      <c r="L981" s="524"/>
      <c r="M981" s="524"/>
      <c r="N981" s="524"/>
      <c r="O981" s="524"/>
      <c r="P981" s="524"/>
      <c r="Q981" s="524"/>
      <c r="R981" s="524"/>
      <c r="S981" s="525"/>
      <c r="T981" s="526"/>
      <c r="U981" s="115"/>
      <c r="V981" s="526"/>
      <c r="W981" s="115"/>
      <c r="X981" s="115"/>
      <c r="Y981" s="115"/>
      <c r="Z981" s="527"/>
      <c r="AA981" s="527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88"/>
      <c r="CU981" s="88"/>
      <c r="CV981" s="88"/>
      <c r="CW981" s="15"/>
      <c r="CX981" s="15"/>
      <c r="CY981" s="88"/>
      <c r="CZ981" s="88"/>
      <c r="DA981" s="88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  <c r="DO981" s="15"/>
      <c r="DP981" s="15"/>
      <c r="DQ981" s="15"/>
      <c r="DR981" s="15"/>
      <c r="DS981" s="15"/>
      <c r="DT981" s="15"/>
      <c r="DU981" s="15"/>
      <c r="DV981" s="15"/>
      <c r="DW981" s="15"/>
      <c r="DX981" s="15"/>
      <c r="DY981" s="15"/>
      <c r="DZ981" s="15"/>
      <c r="EA981" s="15"/>
      <c r="EB981" s="15"/>
      <c r="EC981" s="15"/>
      <c r="ED981" s="15"/>
      <c r="EE981" s="15"/>
      <c r="EF981" s="15"/>
      <c r="EG981" s="15"/>
      <c r="EH981" s="15"/>
      <c r="EI981" s="15"/>
      <c r="EJ981" s="15"/>
      <c r="EK981" s="15"/>
      <c r="EL981" s="15"/>
      <c r="EM981" s="15"/>
      <c r="EN981" s="15"/>
      <c r="EO981" s="15"/>
      <c r="EP981" s="88"/>
      <c r="EQ981" s="88"/>
      <c r="ER981" s="88"/>
      <c r="ES981" s="88"/>
      <c r="ET981" s="88"/>
      <c r="EU981" s="88"/>
      <c r="EV981" s="88"/>
      <c r="EW981" s="88"/>
      <c r="EX981" s="88"/>
      <c r="EY981" s="88"/>
      <c r="EZ981" s="88"/>
      <c r="FA981" s="88"/>
      <c r="FB981" s="15"/>
      <c r="FC981" s="15"/>
      <c r="FD981" s="15"/>
      <c r="FE981" s="15"/>
      <c r="FF981" s="15"/>
      <c r="FG981" s="15"/>
      <c r="FH981" s="15"/>
      <c r="FI981" s="15"/>
      <c r="FJ981" s="15"/>
    </row>
    <row r="982" spans="2:166" ht="15" customHeight="1" x14ac:dyDescent="0.25">
      <c r="B982" s="88"/>
      <c r="C982" s="88"/>
      <c r="D982" s="115"/>
      <c r="E982" s="115"/>
      <c r="F982" s="115"/>
      <c r="G982" s="115"/>
      <c r="H982" s="115"/>
      <c r="I982" s="523"/>
      <c r="J982" s="523"/>
      <c r="K982" s="115"/>
      <c r="L982" s="524"/>
      <c r="M982" s="524"/>
      <c r="N982" s="524"/>
      <c r="O982" s="524"/>
      <c r="P982" s="524"/>
      <c r="Q982" s="524"/>
      <c r="R982" s="524"/>
      <c r="S982" s="525"/>
      <c r="T982" s="526"/>
      <c r="U982" s="115"/>
      <c r="V982" s="526"/>
      <c r="W982" s="115"/>
      <c r="X982" s="115"/>
      <c r="Y982" s="115"/>
      <c r="Z982" s="527"/>
      <c r="AA982" s="527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88"/>
      <c r="CU982" s="88"/>
      <c r="CV982" s="88"/>
      <c r="CW982" s="15"/>
      <c r="CX982" s="15"/>
      <c r="CY982" s="88"/>
      <c r="CZ982" s="88"/>
      <c r="DA982" s="88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  <c r="DO982" s="15"/>
      <c r="DP982" s="15"/>
      <c r="DQ982" s="15"/>
      <c r="DR982" s="15"/>
      <c r="DS982" s="15"/>
      <c r="DT982" s="15"/>
      <c r="DU982" s="15"/>
      <c r="DV982" s="15"/>
      <c r="DW982" s="15"/>
      <c r="DX982" s="15"/>
      <c r="DY982" s="15"/>
      <c r="DZ982" s="15"/>
      <c r="EA982" s="15"/>
      <c r="EB982" s="15"/>
      <c r="EC982" s="15"/>
      <c r="ED982" s="15"/>
      <c r="EE982" s="15"/>
      <c r="EF982" s="15"/>
      <c r="EG982" s="15"/>
      <c r="EH982" s="15"/>
      <c r="EI982" s="15"/>
      <c r="EJ982" s="15"/>
      <c r="EK982" s="15"/>
      <c r="EL982" s="15"/>
      <c r="EM982" s="15"/>
      <c r="EN982" s="15"/>
      <c r="EO982" s="15"/>
      <c r="EP982" s="88"/>
      <c r="EQ982" s="88"/>
      <c r="ER982" s="88"/>
      <c r="ES982" s="88"/>
      <c r="ET982" s="88"/>
      <c r="EU982" s="88"/>
      <c r="EV982" s="88"/>
      <c r="EW982" s="88"/>
      <c r="EX982" s="88"/>
      <c r="EY982" s="88"/>
      <c r="EZ982" s="88"/>
      <c r="FA982" s="88"/>
      <c r="FB982" s="15"/>
      <c r="FC982" s="15"/>
      <c r="FD982" s="15"/>
      <c r="FE982" s="15"/>
      <c r="FF982" s="15"/>
      <c r="FG982" s="15"/>
      <c r="FH982" s="15"/>
      <c r="FI982" s="15"/>
      <c r="FJ982" s="15"/>
    </row>
    <row r="983" spans="2:166" ht="15" customHeight="1" x14ac:dyDescent="0.25">
      <c r="B983" s="88"/>
      <c r="C983" s="88"/>
      <c r="D983" s="115"/>
      <c r="E983" s="115"/>
      <c r="F983" s="115"/>
      <c r="G983" s="115"/>
      <c r="H983" s="115"/>
      <c r="I983" s="523"/>
      <c r="J983" s="523"/>
      <c r="K983" s="115"/>
      <c r="L983" s="524"/>
      <c r="M983" s="524"/>
      <c r="N983" s="524"/>
      <c r="O983" s="524"/>
      <c r="P983" s="524"/>
      <c r="Q983" s="524"/>
      <c r="R983" s="524"/>
      <c r="S983" s="525"/>
      <c r="T983" s="526"/>
      <c r="U983" s="115"/>
      <c r="V983" s="526"/>
      <c r="W983" s="115"/>
      <c r="X983" s="115"/>
      <c r="Y983" s="115"/>
      <c r="Z983" s="527"/>
      <c r="AA983" s="527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88"/>
      <c r="CU983" s="88"/>
      <c r="CV983" s="88"/>
      <c r="CW983" s="15"/>
      <c r="CX983" s="15"/>
      <c r="CY983" s="88"/>
      <c r="CZ983" s="88"/>
      <c r="DA983" s="88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  <c r="DO983" s="15"/>
      <c r="DP983" s="15"/>
      <c r="DQ983" s="15"/>
      <c r="DR983" s="15"/>
      <c r="DS983" s="15"/>
      <c r="DT983" s="15"/>
      <c r="DU983" s="15"/>
      <c r="DV983" s="15"/>
      <c r="DW983" s="15"/>
      <c r="DX983" s="15"/>
      <c r="DY983" s="15"/>
      <c r="DZ983" s="15"/>
      <c r="EA983" s="15"/>
      <c r="EB983" s="15"/>
      <c r="EC983" s="15"/>
      <c r="ED983" s="15"/>
      <c r="EE983" s="15"/>
      <c r="EF983" s="15"/>
      <c r="EG983" s="15"/>
      <c r="EH983" s="15"/>
      <c r="EI983" s="15"/>
      <c r="EJ983" s="15"/>
      <c r="EK983" s="15"/>
      <c r="EL983" s="15"/>
      <c r="EM983" s="15"/>
      <c r="EN983" s="15"/>
      <c r="EO983" s="15"/>
      <c r="EP983" s="88"/>
      <c r="EQ983" s="88"/>
      <c r="ER983" s="88"/>
      <c r="ES983" s="88"/>
      <c r="ET983" s="88"/>
      <c r="EU983" s="88"/>
      <c r="EV983" s="88"/>
      <c r="EW983" s="88"/>
      <c r="EX983" s="88"/>
      <c r="EY983" s="88"/>
      <c r="EZ983" s="88"/>
      <c r="FA983" s="88"/>
      <c r="FB983" s="15"/>
      <c r="FC983" s="15"/>
      <c r="FD983" s="15"/>
      <c r="FE983" s="15"/>
      <c r="FF983" s="15"/>
      <c r="FG983" s="15"/>
      <c r="FH983" s="15"/>
      <c r="FI983" s="15"/>
      <c r="FJ983" s="15"/>
    </row>
    <row r="984" spans="2:166" ht="15" customHeight="1" x14ac:dyDescent="0.25">
      <c r="B984" s="88"/>
      <c r="C984" s="88"/>
      <c r="D984" s="115"/>
      <c r="E984" s="115"/>
      <c r="F984" s="115"/>
      <c r="G984" s="115"/>
      <c r="H984" s="115"/>
      <c r="I984" s="523"/>
      <c r="J984" s="523"/>
      <c r="K984" s="115"/>
      <c r="L984" s="524"/>
      <c r="M984" s="524"/>
      <c r="N984" s="524"/>
      <c r="O984" s="524"/>
      <c r="P984" s="524"/>
      <c r="Q984" s="524"/>
      <c r="R984" s="524"/>
      <c r="S984" s="525"/>
      <c r="T984" s="526"/>
      <c r="U984" s="115"/>
      <c r="V984" s="526"/>
      <c r="W984" s="115"/>
      <c r="X984" s="115"/>
      <c r="Y984" s="115"/>
      <c r="Z984" s="527"/>
      <c r="AA984" s="527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88"/>
      <c r="CU984" s="88"/>
      <c r="CV984" s="88"/>
      <c r="CW984" s="15"/>
      <c r="CX984" s="15"/>
      <c r="CY984" s="88"/>
      <c r="CZ984" s="88"/>
      <c r="DA984" s="88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  <c r="DV984" s="15"/>
      <c r="DW984" s="15"/>
      <c r="DX984" s="15"/>
      <c r="DY984" s="15"/>
      <c r="DZ984" s="15"/>
      <c r="EA984" s="15"/>
      <c r="EB984" s="15"/>
      <c r="EC984" s="15"/>
      <c r="ED984" s="15"/>
      <c r="EE984" s="15"/>
      <c r="EF984" s="15"/>
      <c r="EG984" s="15"/>
      <c r="EH984" s="15"/>
      <c r="EI984" s="15"/>
      <c r="EJ984" s="15"/>
      <c r="EK984" s="15"/>
      <c r="EL984" s="15"/>
      <c r="EM984" s="15"/>
      <c r="EN984" s="15"/>
      <c r="EO984" s="15"/>
      <c r="EP984" s="88"/>
      <c r="EQ984" s="88"/>
      <c r="ER984" s="88"/>
      <c r="ES984" s="88"/>
      <c r="ET984" s="88"/>
      <c r="EU984" s="88"/>
      <c r="EV984" s="88"/>
      <c r="EW984" s="88"/>
      <c r="EX984" s="88"/>
      <c r="EY984" s="88"/>
      <c r="EZ984" s="88"/>
      <c r="FA984" s="88"/>
      <c r="FB984" s="15"/>
      <c r="FC984" s="15"/>
      <c r="FD984" s="15"/>
      <c r="FE984" s="15"/>
      <c r="FF984" s="15"/>
      <c r="FG984" s="15"/>
      <c r="FH984" s="15"/>
      <c r="FI984" s="15"/>
      <c r="FJ984" s="15"/>
    </row>
    <row r="985" spans="2:166" ht="15" customHeight="1" x14ac:dyDescent="0.25">
      <c r="B985" s="88"/>
      <c r="C985" s="88"/>
      <c r="D985" s="115"/>
      <c r="E985" s="115"/>
      <c r="F985" s="115"/>
      <c r="G985" s="115"/>
      <c r="H985" s="115"/>
      <c r="I985" s="523"/>
      <c r="J985" s="523"/>
      <c r="K985" s="115"/>
      <c r="L985" s="524"/>
      <c r="M985" s="524"/>
      <c r="N985" s="524"/>
      <c r="O985" s="524"/>
      <c r="P985" s="524"/>
      <c r="Q985" s="524"/>
      <c r="R985" s="524"/>
      <c r="S985" s="525"/>
      <c r="T985" s="526"/>
      <c r="U985" s="115"/>
      <c r="V985" s="526"/>
      <c r="W985" s="115"/>
      <c r="X985" s="115"/>
      <c r="Y985" s="115"/>
      <c r="Z985" s="527"/>
      <c r="AA985" s="527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88"/>
      <c r="CU985" s="88"/>
      <c r="CV985" s="88"/>
      <c r="CW985" s="15"/>
      <c r="CX985" s="15"/>
      <c r="CY985" s="88"/>
      <c r="CZ985" s="88"/>
      <c r="DA985" s="88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88"/>
      <c r="EQ985" s="88"/>
      <c r="ER985" s="88"/>
      <c r="ES985" s="88"/>
      <c r="ET985" s="88"/>
      <c r="EU985" s="88"/>
      <c r="EV985" s="88"/>
      <c r="EW985" s="88"/>
      <c r="EX985" s="88"/>
      <c r="EY985" s="88"/>
      <c r="EZ985" s="88"/>
      <c r="FA985" s="88"/>
      <c r="FB985" s="15"/>
      <c r="FC985" s="15"/>
      <c r="FD985" s="15"/>
      <c r="FE985" s="15"/>
      <c r="FF985" s="15"/>
      <c r="FG985" s="15"/>
      <c r="FH985" s="15"/>
      <c r="FI985" s="15"/>
      <c r="FJ985" s="15"/>
    </row>
    <row r="986" spans="2:166" ht="15" customHeight="1" x14ac:dyDescent="0.25">
      <c r="B986" s="88"/>
      <c r="C986" s="88"/>
      <c r="D986" s="115"/>
      <c r="E986" s="115"/>
      <c r="F986" s="115"/>
      <c r="G986" s="115"/>
      <c r="H986" s="115"/>
      <c r="I986" s="523"/>
      <c r="J986" s="523"/>
      <c r="K986" s="115"/>
      <c r="L986" s="524"/>
      <c r="M986" s="524"/>
      <c r="N986" s="524"/>
      <c r="O986" s="524"/>
      <c r="P986" s="524"/>
      <c r="Q986" s="524"/>
      <c r="R986" s="524"/>
      <c r="S986" s="525"/>
      <c r="T986" s="526"/>
      <c r="U986" s="115"/>
      <c r="V986" s="526"/>
      <c r="W986" s="115"/>
      <c r="X986" s="115"/>
      <c r="Y986" s="115"/>
      <c r="Z986" s="527"/>
      <c r="AA986" s="527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88"/>
      <c r="CU986" s="88"/>
      <c r="CV986" s="88"/>
      <c r="CW986" s="15"/>
      <c r="CX986" s="15"/>
      <c r="CY986" s="88"/>
      <c r="CZ986" s="88"/>
      <c r="DA986" s="88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  <c r="DO986" s="15"/>
      <c r="DP986" s="15"/>
      <c r="DQ986" s="15"/>
      <c r="DR986" s="15"/>
      <c r="DS986" s="15"/>
      <c r="DT986" s="15"/>
      <c r="DU986" s="15"/>
      <c r="DV986" s="15"/>
      <c r="DW986" s="15"/>
      <c r="DX986" s="15"/>
      <c r="DY986" s="15"/>
      <c r="DZ986" s="15"/>
      <c r="EA986" s="15"/>
      <c r="EB986" s="15"/>
      <c r="EC986" s="15"/>
      <c r="ED986" s="15"/>
      <c r="EE986" s="15"/>
      <c r="EF986" s="15"/>
      <c r="EG986" s="15"/>
      <c r="EH986" s="15"/>
      <c r="EI986" s="15"/>
      <c r="EJ986" s="15"/>
      <c r="EK986" s="15"/>
      <c r="EL986" s="15"/>
      <c r="EM986" s="15"/>
      <c r="EN986" s="15"/>
      <c r="EO986" s="15"/>
      <c r="EP986" s="88"/>
      <c r="EQ986" s="88"/>
      <c r="ER986" s="88"/>
      <c r="ES986" s="88"/>
      <c r="ET986" s="88"/>
      <c r="EU986" s="88"/>
      <c r="EV986" s="88"/>
      <c r="EW986" s="88"/>
      <c r="EX986" s="88"/>
      <c r="EY986" s="88"/>
      <c r="EZ986" s="88"/>
      <c r="FA986" s="88"/>
      <c r="FB986" s="15"/>
      <c r="FC986" s="15"/>
      <c r="FD986" s="15"/>
      <c r="FE986" s="15"/>
      <c r="FF986" s="15"/>
      <c r="FG986" s="15"/>
      <c r="FH986" s="15"/>
      <c r="FI986" s="15"/>
      <c r="FJ986" s="15"/>
    </row>
    <row r="987" spans="2:166" ht="15" customHeight="1" x14ac:dyDescent="0.25">
      <c r="B987" s="88"/>
      <c r="C987" s="88"/>
      <c r="D987" s="115"/>
      <c r="E987" s="115"/>
      <c r="F987" s="115"/>
      <c r="G987" s="115"/>
      <c r="H987" s="115"/>
      <c r="I987" s="523"/>
      <c r="J987" s="523"/>
      <c r="K987" s="115"/>
      <c r="L987" s="524"/>
      <c r="M987" s="524"/>
      <c r="N987" s="524"/>
      <c r="O987" s="524"/>
      <c r="P987" s="524"/>
      <c r="Q987" s="524"/>
      <c r="R987" s="524"/>
      <c r="S987" s="525"/>
      <c r="T987" s="526"/>
      <c r="U987" s="115"/>
      <c r="V987" s="526"/>
      <c r="W987" s="115"/>
      <c r="X987" s="115"/>
      <c r="Y987" s="115"/>
      <c r="Z987" s="527"/>
      <c r="AA987" s="527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88"/>
      <c r="CU987" s="88"/>
      <c r="CV987" s="88"/>
      <c r="CW987" s="15"/>
      <c r="CX987" s="15"/>
      <c r="CY987" s="88"/>
      <c r="CZ987" s="88"/>
      <c r="DA987" s="88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  <c r="DO987" s="15"/>
      <c r="DP987" s="15"/>
      <c r="DQ987" s="15"/>
      <c r="DR987" s="15"/>
      <c r="DS987" s="15"/>
      <c r="DT987" s="15"/>
      <c r="DU987" s="15"/>
      <c r="DV987" s="15"/>
      <c r="DW987" s="15"/>
      <c r="DX987" s="15"/>
      <c r="DY987" s="15"/>
      <c r="DZ987" s="15"/>
      <c r="EA987" s="15"/>
      <c r="EB987" s="15"/>
      <c r="EC987" s="15"/>
      <c r="ED987" s="15"/>
      <c r="EE987" s="15"/>
      <c r="EF987" s="15"/>
      <c r="EG987" s="15"/>
      <c r="EH987" s="15"/>
      <c r="EI987" s="15"/>
      <c r="EJ987" s="15"/>
      <c r="EK987" s="15"/>
      <c r="EL987" s="15"/>
      <c r="EM987" s="15"/>
      <c r="EN987" s="15"/>
      <c r="EO987" s="15"/>
      <c r="EP987" s="88"/>
      <c r="EQ987" s="88"/>
      <c r="ER987" s="88"/>
      <c r="ES987" s="88"/>
      <c r="ET987" s="88"/>
      <c r="EU987" s="88"/>
      <c r="EV987" s="88"/>
      <c r="EW987" s="88"/>
      <c r="EX987" s="88"/>
      <c r="EY987" s="88"/>
      <c r="EZ987" s="88"/>
      <c r="FA987" s="88"/>
      <c r="FB987" s="15"/>
      <c r="FC987" s="15"/>
      <c r="FD987" s="15"/>
      <c r="FE987" s="15"/>
      <c r="FF987" s="15"/>
      <c r="FG987" s="15"/>
      <c r="FH987" s="15"/>
      <c r="FI987" s="15"/>
      <c r="FJ987" s="15"/>
    </row>
    <row r="988" spans="2:166" ht="15" customHeight="1" x14ac:dyDescent="0.25">
      <c r="B988" s="88"/>
      <c r="C988" s="88"/>
      <c r="D988" s="115"/>
      <c r="E988" s="115"/>
      <c r="F988" s="115"/>
      <c r="G988" s="115"/>
      <c r="H988" s="115"/>
      <c r="I988" s="523"/>
      <c r="J988" s="523"/>
      <c r="K988" s="115"/>
      <c r="L988" s="524"/>
      <c r="M988" s="524"/>
      <c r="N988" s="524"/>
      <c r="O988" s="524"/>
      <c r="P988" s="524"/>
      <c r="Q988" s="524"/>
      <c r="R988" s="524"/>
      <c r="S988" s="525"/>
      <c r="T988" s="526"/>
      <c r="U988" s="115"/>
      <c r="V988" s="526"/>
      <c r="W988" s="115"/>
      <c r="X988" s="115"/>
      <c r="Y988" s="115"/>
      <c r="Z988" s="527"/>
      <c r="AA988" s="527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88"/>
      <c r="CU988" s="88"/>
      <c r="CV988" s="88"/>
      <c r="CW988" s="15"/>
      <c r="CX988" s="15"/>
      <c r="CY988" s="88"/>
      <c r="CZ988" s="88"/>
      <c r="DA988" s="88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  <c r="DO988" s="15"/>
      <c r="DP988" s="15"/>
      <c r="DQ988" s="15"/>
      <c r="DR988" s="15"/>
      <c r="DS988" s="15"/>
      <c r="DT988" s="15"/>
      <c r="DU988" s="15"/>
      <c r="DV988" s="15"/>
      <c r="DW988" s="15"/>
      <c r="DX988" s="15"/>
      <c r="DY988" s="15"/>
      <c r="DZ988" s="15"/>
      <c r="EA988" s="15"/>
      <c r="EB988" s="15"/>
      <c r="EC988" s="15"/>
      <c r="ED988" s="15"/>
      <c r="EE988" s="15"/>
      <c r="EF988" s="15"/>
      <c r="EG988" s="15"/>
      <c r="EH988" s="15"/>
      <c r="EI988" s="15"/>
      <c r="EJ988" s="15"/>
      <c r="EK988" s="15"/>
      <c r="EL988" s="15"/>
      <c r="EM988" s="15"/>
      <c r="EN988" s="15"/>
      <c r="EO988" s="15"/>
      <c r="EP988" s="88"/>
      <c r="EQ988" s="88"/>
      <c r="ER988" s="88"/>
      <c r="ES988" s="88"/>
      <c r="ET988" s="88"/>
      <c r="EU988" s="88"/>
      <c r="EV988" s="88"/>
      <c r="EW988" s="88"/>
      <c r="EX988" s="88"/>
      <c r="EY988" s="88"/>
      <c r="EZ988" s="88"/>
      <c r="FA988" s="88"/>
      <c r="FB988" s="15"/>
      <c r="FC988" s="15"/>
      <c r="FD988" s="15"/>
      <c r="FE988" s="15"/>
      <c r="FF988" s="15"/>
      <c r="FG988" s="15"/>
      <c r="FH988" s="15"/>
      <c r="FI988" s="15"/>
      <c r="FJ988" s="15"/>
    </row>
    <row r="989" spans="2:166" ht="15" customHeight="1" x14ac:dyDescent="0.25">
      <c r="B989" s="88"/>
      <c r="C989" s="88"/>
      <c r="D989" s="115"/>
      <c r="E989" s="115"/>
      <c r="F989" s="115"/>
      <c r="G989" s="115"/>
      <c r="H989" s="115"/>
      <c r="I989" s="523"/>
      <c r="J989" s="523"/>
      <c r="K989" s="115"/>
      <c r="L989" s="524"/>
      <c r="M989" s="524"/>
      <c r="N989" s="524"/>
      <c r="O989" s="524"/>
      <c r="P989" s="524"/>
      <c r="Q989" s="524"/>
      <c r="R989" s="524"/>
      <c r="S989" s="525"/>
      <c r="T989" s="526"/>
      <c r="U989" s="115"/>
      <c r="V989" s="526"/>
      <c r="W989" s="115"/>
      <c r="X989" s="115"/>
      <c r="Y989" s="115"/>
      <c r="Z989" s="527"/>
      <c r="AA989" s="527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88"/>
      <c r="CU989" s="88"/>
      <c r="CV989" s="88"/>
      <c r="CW989" s="15"/>
      <c r="CX989" s="15"/>
      <c r="CY989" s="88"/>
      <c r="CZ989" s="88"/>
      <c r="DA989" s="88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  <c r="DO989" s="15"/>
      <c r="DP989" s="15"/>
      <c r="DQ989" s="15"/>
      <c r="DR989" s="15"/>
      <c r="DS989" s="15"/>
      <c r="DT989" s="15"/>
      <c r="DU989" s="15"/>
      <c r="DV989" s="15"/>
      <c r="DW989" s="15"/>
      <c r="DX989" s="15"/>
      <c r="DY989" s="15"/>
      <c r="DZ989" s="15"/>
      <c r="EA989" s="15"/>
      <c r="EB989" s="15"/>
      <c r="EC989" s="15"/>
      <c r="ED989" s="15"/>
      <c r="EE989" s="15"/>
      <c r="EF989" s="15"/>
      <c r="EG989" s="15"/>
      <c r="EH989" s="15"/>
      <c r="EI989" s="15"/>
      <c r="EJ989" s="15"/>
      <c r="EK989" s="15"/>
      <c r="EL989" s="15"/>
      <c r="EM989" s="15"/>
      <c r="EN989" s="15"/>
      <c r="EO989" s="15"/>
      <c r="EP989" s="88"/>
      <c r="EQ989" s="88"/>
      <c r="ER989" s="88"/>
      <c r="ES989" s="88"/>
      <c r="ET989" s="88"/>
      <c r="EU989" s="88"/>
      <c r="EV989" s="88"/>
      <c r="EW989" s="88"/>
      <c r="EX989" s="88"/>
      <c r="EY989" s="88"/>
      <c r="EZ989" s="88"/>
      <c r="FA989" s="88"/>
      <c r="FB989" s="15"/>
      <c r="FC989" s="15"/>
      <c r="FD989" s="15"/>
      <c r="FE989" s="15"/>
      <c r="FF989" s="15"/>
      <c r="FG989" s="15"/>
      <c r="FH989" s="15"/>
      <c r="FI989" s="15"/>
      <c r="FJ989" s="15"/>
    </row>
    <row r="990" spans="2:166" ht="15" customHeight="1" x14ac:dyDescent="0.25">
      <c r="B990" s="88"/>
      <c r="C990" s="88"/>
      <c r="D990" s="115"/>
      <c r="E990" s="115"/>
      <c r="F990" s="115"/>
      <c r="G990" s="115"/>
      <c r="H990" s="115"/>
      <c r="I990" s="523"/>
      <c r="J990" s="523"/>
      <c r="K990" s="115"/>
      <c r="L990" s="524"/>
      <c r="M990" s="524"/>
      <c r="N990" s="524"/>
      <c r="O990" s="524"/>
      <c r="P990" s="524"/>
      <c r="Q990" s="524"/>
      <c r="R990" s="524"/>
      <c r="S990" s="525"/>
      <c r="T990" s="526"/>
      <c r="U990" s="115"/>
      <c r="V990" s="526"/>
      <c r="W990" s="115"/>
      <c r="X990" s="115"/>
      <c r="Y990" s="115"/>
      <c r="Z990" s="527"/>
      <c r="AA990" s="527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88"/>
      <c r="CU990" s="88"/>
      <c r="CV990" s="88"/>
      <c r="CW990" s="15"/>
      <c r="CX990" s="15"/>
      <c r="CY990" s="88"/>
      <c r="CZ990" s="88"/>
      <c r="DA990" s="88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  <c r="DO990" s="15"/>
      <c r="DP990" s="15"/>
      <c r="DQ990" s="15"/>
      <c r="DR990" s="15"/>
      <c r="DS990" s="15"/>
      <c r="DT990" s="15"/>
      <c r="DU990" s="15"/>
      <c r="DV990" s="15"/>
      <c r="DW990" s="15"/>
      <c r="DX990" s="15"/>
      <c r="DY990" s="15"/>
      <c r="DZ990" s="15"/>
      <c r="EA990" s="15"/>
      <c r="EB990" s="15"/>
      <c r="EC990" s="15"/>
      <c r="ED990" s="15"/>
      <c r="EE990" s="15"/>
      <c r="EF990" s="15"/>
      <c r="EG990" s="15"/>
      <c r="EH990" s="15"/>
      <c r="EI990" s="15"/>
      <c r="EJ990" s="15"/>
      <c r="EK990" s="15"/>
      <c r="EL990" s="15"/>
      <c r="EM990" s="15"/>
      <c r="EN990" s="15"/>
      <c r="EO990" s="15"/>
      <c r="EP990" s="88"/>
      <c r="EQ990" s="88"/>
      <c r="ER990" s="88"/>
      <c r="ES990" s="88"/>
      <c r="ET990" s="88"/>
      <c r="EU990" s="88"/>
      <c r="EV990" s="88"/>
      <c r="EW990" s="88"/>
      <c r="EX990" s="88"/>
      <c r="EY990" s="88"/>
      <c r="EZ990" s="88"/>
      <c r="FA990" s="88"/>
      <c r="FB990" s="15"/>
      <c r="FC990" s="15"/>
      <c r="FD990" s="15"/>
      <c r="FE990" s="15"/>
      <c r="FF990" s="15"/>
      <c r="FG990" s="15"/>
      <c r="FH990" s="15"/>
      <c r="FI990" s="15"/>
      <c r="FJ990" s="15"/>
    </row>
    <row r="991" spans="2:166" ht="15" customHeight="1" x14ac:dyDescent="0.25">
      <c r="B991" s="88"/>
      <c r="C991" s="88"/>
      <c r="D991" s="115"/>
      <c r="E991" s="115"/>
      <c r="F991" s="115"/>
      <c r="G991" s="115"/>
      <c r="H991" s="115"/>
      <c r="I991" s="523"/>
      <c r="J991" s="523"/>
      <c r="K991" s="115"/>
      <c r="L991" s="524"/>
      <c r="M991" s="524"/>
      <c r="N991" s="524"/>
      <c r="O991" s="524"/>
      <c r="P991" s="524"/>
      <c r="Q991" s="524"/>
      <c r="R991" s="524"/>
      <c r="S991" s="525"/>
      <c r="T991" s="526"/>
      <c r="U991" s="115"/>
      <c r="V991" s="526"/>
      <c r="W991" s="115"/>
      <c r="X991" s="115"/>
      <c r="Y991" s="115"/>
      <c r="Z991" s="527"/>
      <c r="AA991" s="527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88"/>
      <c r="CU991" s="88"/>
      <c r="CV991" s="88"/>
      <c r="CW991" s="15"/>
      <c r="CX991" s="15"/>
      <c r="CY991" s="88"/>
      <c r="CZ991" s="88"/>
      <c r="DA991" s="88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  <c r="DO991" s="15"/>
      <c r="DP991" s="15"/>
      <c r="DQ991" s="15"/>
      <c r="DR991" s="15"/>
      <c r="DS991" s="15"/>
      <c r="DT991" s="15"/>
      <c r="DU991" s="15"/>
      <c r="DV991" s="15"/>
      <c r="DW991" s="15"/>
      <c r="DX991" s="15"/>
      <c r="DY991" s="15"/>
      <c r="DZ991" s="15"/>
      <c r="EA991" s="15"/>
      <c r="EB991" s="15"/>
      <c r="EC991" s="15"/>
      <c r="ED991" s="15"/>
      <c r="EE991" s="15"/>
      <c r="EF991" s="15"/>
      <c r="EG991" s="15"/>
      <c r="EH991" s="15"/>
      <c r="EI991" s="15"/>
      <c r="EJ991" s="15"/>
      <c r="EK991" s="15"/>
      <c r="EL991" s="15"/>
      <c r="EM991" s="15"/>
      <c r="EN991" s="15"/>
      <c r="EO991" s="15"/>
      <c r="EP991" s="88"/>
      <c r="EQ991" s="88"/>
      <c r="ER991" s="88"/>
      <c r="ES991" s="88"/>
      <c r="ET991" s="88"/>
      <c r="EU991" s="88"/>
      <c r="EV991" s="88"/>
      <c r="EW991" s="88"/>
      <c r="EX991" s="88"/>
      <c r="EY991" s="88"/>
      <c r="EZ991" s="88"/>
      <c r="FA991" s="88"/>
      <c r="FB991" s="15"/>
      <c r="FC991" s="15"/>
      <c r="FD991" s="15"/>
      <c r="FE991" s="15"/>
      <c r="FF991" s="15"/>
      <c r="FG991" s="15"/>
      <c r="FH991" s="15"/>
      <c r="FI991" s="15"/>
      <c r="FJ991" s="15"/>
    </row>
    <row r="992" spans="2:166" ht="15" customHeight="1" x14ac:dyDescent="0.25">
      <c r="B992" s="88"/>
      <c r="C992" s="88"/>
      <c r="D992" s="115"/>
      <c r="E992" s="115"/>
      <c r="F992" s="115"/>
      <c r="G992" s="115"/>
      <c r="H992" s="115"/>
      <c r="I992" s="523"/>
      <c r="J992" s="523"/>
      <c r="K992" s="115"/>
      <c r="L992" s="524"/>
      <c r="M992" s="524"/>
      <c r="N992" s="524"/>
      <c r="O992" s="524"/>
      <c r="P992" s="524"/>
      <c r="Q992" s="524"/>
      <c r="R992" s="524"/>
      <c r="S992" s="525"/>
      <c r="T992" s="526"/>
      <c r="U992" s="115"/>
      <c r="V992" s="526"/>
      <c r="W992" s="115"/>
      <c r="X992" s="115"/>
      <c r="Y992" s="115"/>
      <c r="Z992" s="527"/>
      <c r="AA992" s="527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88"/>
      <c r="CU992" s="88"/>
      <c r="CV992" s="88"/>
      <c r="CW992" s="15"/>
      <c r="CX992" s="15"/>
      <c r="CY992" s="88"/>
      <c r="CZ992" s="88"/>
      <c r="DA992" s="88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88"/>
      <c r="EQ992" s="88"/>
      <c r="ER992" s="88"/>
      <c r="ES992" s="88"/>
      <c r="ET992" s="88"/>
      <c r="EU992" s="88"/>
      <c r="EV992" s="88"/>
      <c r="EW992" s="88"/>
      <c r="EX992" s="88"/>
      <c r="EY992" s="88"/>
      <c r="EZ992" s="88"/>
      <c r="FA992" s="88"/>
      <c r="FB992" s="15"/>
      <c r="FC992" s="15"/>
      <c r="FD992" s="15"/>
      <c r="FE992" s="15"/>
      <c r="FF992" s="15"/>
      <c r="FG992" s="15"/>
      <c r="FH992" s="15"/>
      <c r="FI992" s="15"/>
      <c r="FJ992" s="15"/>
    </row>
    <row r="993" spans="2:166" ht="15" customHeight="1" x14ac:dyDescent="0.25">
      <c r="B993" s="88"/>
      <c r="C993" s="88"/>
      <c r="D993" s="115"/>
      <c r="E993" s="115"/>
      <c r="F993" s="115"/>
      <c r="G993" s="115"/>
      <c r="H993" s="115"/>
      <c r="I993" s="523"/>
      <c r="J993" s="523"/>
      <c r="K993" s="115"/>
      <c r="L993" s="524"/>
      <c r="M993" s="524"/>
      <c r="N993" s="524"/>
      <c r="O993" s="524"/>
      <c r="P993" s="524"/>
      <c r="Q993" s="524"/>
      <c r="R993" s="524"/>
      <c r="S993" s="525"/>
      <c r="T993" s="526"/>
      <c r="U993" s="115"/>
      <c r="V993" s="526"/>
      <c r="W993" s="115"/>
      <c r="X993" s="115"/>
      <c r="Y993" s="115"/>
      <c r="Z993" s="527"/>
      <c r="AA993" s="527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88"/>
      <c r="CU993" s="88"/>
      <c r="CV993" s="88"/>
      <c r="CW993" s="15"/>
      <c r="CX993" s="15"/>
      <c r="CY993" s="88"/>
      <c r="CZ993" s="88"/>
      <c r="DA993" s="88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  <c r="DO993" s="15"/>
      <c r="DP993" s="15"/>
      <c r="DQ993" s="15"/>
      <c r="DR993" s="15"/>
      <c r="DS993" s="15"/>
      <c r="DT993" s="15"/>
      <c r="DU993" s="15"/>
      <c r="DV993" s="15"/>
      <c r="DW993" s="15"/>
      <c r="DX993" s="15"/>
      <c r="DY993" s="15"/>
      <c r="DZ993" s="15"/>
      <c r="EA993" s="15"/>
      <c r="EB993" s="15"/>
      <c r="EC993" s="15"/>
      <c r="ED993" s="15"/>
      <c r="EE993" s="15"/>
      <c r="EF993" s="15"/>
      <c r="EG993" s="15"/>
      <c r="EH993" s="15"/>
      <c r="EI993" s="15"/>
      <c r="EJ993" s="15"/>
      <c r="EK993" s="15"/>
      <c r="EL993" s="15"/>
      <c r="EM993" s="15"/>
      <c r="EN993" s="15"/>
      <c r="EO993" s="15"/>
      <c r="EP993" s="88"/>
      <c r="EQ993" s="88"/>
      <c r="ER993" s="88"/>
      <c r="ES993" s="88"/>
      <c r="ET993" s="88"/>
      <c r="EU993" s="88"/>
      <c r="EV993" s="88"/>
      <c r="EW993" s="88"/>
      <c r="EX993" s="88"/>
      <c r="EY993" s="88"/>
      <c r="EZ993" s="88"/>
      <c r="FA993" s="88"/>
      <c r="FB993" s="15"/>
      <c r="FC993" s="15"/>
      <c r="FD993" s="15"/>
      <c r="FE993" s="15"/>
      <c r="FF993" s="15"/>
      <c r="FG993" s="15"/>
      <c r="FH993" s="15"/>
      <c r="FI993" s="15"/>
      <c r="FJ993" s="15"/>
    </row>
    <row r="994" spans="2:166" ht="15" customHeight="1" x14ac:dyDescent="0.25">
      <c r="B994" s="88"/>
      <c r="C994" s="88"/>
      <c r="D994" s="115"/>
      <c r="E994" s="115"/>
      <c r="F994" s="115"/>
      <c r="G994" s="115"/>
      <c r="H994" s="115"/>
      <c r="I994" s="523"/>
      <c r="J994" s="523"/>
      <c r="K994" s="115"/>
      <c r="L994" s="524"/>
      <c r="M994" s="524"/>
      <c r="N994" s="524"/>
      <c r="O994" s="524"/>
      <c r="P994" s="524"/>
      <c r="Q994" s="524"/>
      <c r="R994" s="524"/>
      <c r="S994" s="525"/>
      <c r="T994" s="526"/>
      <c r="U994" s="115"/>
      <c r="V994" s="526"/>
      <c r="W994" s="115"/>
      <c r="X994" s="115"/>
      <c r="Y994" s="115"/>
      <c r="Z994" s="527"/>
      <c r="AA994" s="527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88"/>
      <c r="CU994" s="88"/>
      <c r="CV994" s="88"/>
      <c r="CW994" s="15"/>
      <c r="CX994" s="15"/>
      <c r="CY994" s="88"/>
      <c r="CZ994" s="88"/>
      <c r="DA994" s="88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  <c r="DO994" s="15"/>
      <c r="DP994" s="15"/>
      <c r="DQ994" s="15"/>
      <c r="DR994" s="15"/>
      <c r="DS994" s="15"/>
      <c r="DT994" s="15"/>
      <c r="DU994" s="15"/>
      <c r="DV994" s="15"/>
      <c r="DW994" s="15"/>
      <c r="DX994" s="15"/>
      <c r="DY994" s="15"/>
      <c r="DZ994" s="15"/>
      <c r="EA994" s="15"/>
      <c r="EB994" s="15"/>
      <c r="EC994" s="15"/>
      <c r="ED994" s="15"/>
      <c r="EE994" s="15"/>
      <c r="EF994" s="15"/>
      <c r="EG994" s="15"/>
      <c r="EH994" s="15"/>
      <c r="EI994" s="15"/>
      <c r="EJ994" s="15"/>
      <c r="EK994" s="15"/>
      <c r="EL994" s="15"/>
      <c r="EM994" s="15"/>
      <c r="EN994" s="15"/>
      <c r="EO994" s="15"/>
      <c r="EP994" s="88"/>
      <c r="EQ994" s="88"/>
      <c r="ER994" s="88"/>
      <c r="ES994" s="88"/>
      <c r="ET994" s="88"/>
      <c r="EU994" s="88"/>
      <c r="EV994" s="88"/>
      <c r="EW994" s="88"/>
      <c r="EX994" s="88"/>
      <c r="EY994" s="88"/>
      <c r="EZ994" s="88"/>
      <c r="FA994" s="88"/>
      <c r="FB994" s="15"/>
      <c r="FC994" s="15"/>
      <c r="FD994" s="15"/>
      <c r="FE994" s="15"/>
      <c r="FF994" s="15"/>
      <c r="FG994" s="15"/>
      <c r="FH994" s="15"/>
      <c r="FI994" s="15"/>
      <c r="FJ994" s="15"/>
    </row>
    <row r="995" spans="2:166" ht="15" customHeight="1" x14ac:dyDescent="0.25">
      <c r="B995" s="88"/>
      <c r="C995" s="88"/>
      <c r="D995" s="115"/>
      <c r="E995" s="115"/>
      <c r="F995" s="115"/>
      <c r="G995" s="115"/>
      <c r="H995" s="115"/>
      <c r="I995" s="523"/>
      <c r="J995" s="523"/>
      <c r="K995" s="115"/>
      <c r="L995" s="524"/>
      <c r="M995" s="524"/>
      <c r="N995" s="524"/>
      <c r="O995" s="524"/>
      <c r="P995" s="524"/>
      <c r="Q995" s="524"/>
      <c r="R995" s="524"/>
      <c r="S995" s="525"/>
      <c r="T995" s="526"/>
      <c r="U995" s="115"/>
      <c r="V995" s="526"/>
      <c r="W995" s="115"/>
      <c r="X995" s="115"/>
      <c r="Y995" s="115"/>
      <c r="Z995" s="527"/>
      <c r="AA995" s="527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88"/>
      <c r="CU995" s="88"/>
      <c r="CV995" s="88"/>
      <c r="CW995" s="15"/>
      <c r="CX995" s="15"/>
      <c r="CY995" s="88"/>
      <c r="CZ995" s="88"/>
      <c r="DA995" s="88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  <c r="DO995" s="15"/>
      <c r="DP995" s="15"/>
      <c r="DQ995" s="15"/>
      <c r="DR995" s="15"/>
      <c r="DS995" s="15"/>
      <c r="DT995" s="15"/>
      <c r="DU995" s="15"/>
      <c r="DV995" s="15"/>
      <c r="DW995" s="15"/>
      <c r="DX995" s="15"/>
      <c r="DY995" s="15"/>
      <c r="DZ995" s="15"/>
      <c r="EA995" s="15"/>
      <c r="EB995" s="15"/>
      <c r="EC995" s="15"/>
      <c r="ED995" s="15"/>
      <c r="EE995" s="15"/>
      <c r="EF995" s="15"/>
      <c r="EG995" s="15"/>
      <c r="EH995" s="15"/>
      <c r="EI995" s="15"/>
      <c r="EJ995" s="15"/>
      <c r="EK995" s="15"/>
      <c r="EL995" s="15"/>
      <c r="EM995" s="15"/>
      <c r="EN995" s="15"/>
      <c r="EO995" s="15"/>
      <c r="EP995" s="88"/>
      <c r="EQ995" s="88"/>
      <c r="ER995" s="88"/>
      <c r="ES995" s="88"/>
      <c r="ET995" s="88"/>
      <c r="EU995" s="88"/>
      <c r="EV995" s="88"/>
      <c r="EW995" s="88"/>
      <c r="EX995" s="88"/>
      <c r="EY995" s="88"/>
      <c r="EZ995" s="88"/>
      <c r="FA995" s="88"/>
      <c r="FB995" s="15"/>
      <c r="FC995" s="15"/>
      <c r="FD995" s="15"/>
      <c r="FE995" s="15"/>
      <c r="FF995" s="15"/>
      <c r="FG995" s="15"/>
      <c r="FH995" s="15"/>
      <c r="FI995" s="15"/>
      <c r="FJ995" s="15"/>
    </row>
    <row r="996" spans="2:166" ht="15" customHeight="1" x14ac:dyDescent="0.25">
      <c r="B996" s="88"/>
      <c r="C996" s="88"/>
      <c r="D996" s="115"/>
      <c r="E996" s="115"/>
      <c r="F996" s="115"/>
      <c r="G996" s="115"/>
      <c r="H996" s="115"/>
      <c r="I996" s="523"/>
      <c r="J996" s="523"/>
      <c r="K996" s="115"/>
      <c r="L996" s="524"/>
      <c r="M996" s="524"/>
      <c r="N996" s="524"/>
      <c r="O996" s="524"/>
      <c r="P996" s="524"/>
      <c r="Q996" s="524"/>
      <c r="R996" s="524"/>
      <c r="S996" s="525"/>
      <c r="T996" s="526"/>
      <c r="U996" s="115"/>
      <c r="V996" s="526"/>
      <c r="W996" s="115"/>
      <c r="X996" s="115"/>
      <c r="Y996" s="115"/>
      <c r="Z996" s="527"/>
      <c r="AA996" s="527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88"/>
      <c r="CU996" s="88"/>
      <c r="CV996" s="88"/>
      <c r="CW996" s="15"/>
      <c r="CX996" s="15"/>
      <c r="CY996" s="88"/>
      <c r="CZ996" s="88"/>
      <c r="DA996" s="88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  <c r="DO996" s="15"/>
      <c r="DP996" s="15"/>
      <c r="DQ996" s="15"/>
      <c r="DR996" s="15"/>
      <c r="DS996" s="15"/>
      <c r="DT996" s="15"/>
      <c r="DU996" s="15"/>
      <c r="DV996" s="15"/>
      <c r="DW996" s="15"/>
      <c r="DX996" s="15"/>
      <c r="DY996" s="15"/>
      <c r="DZ996" s="15"/>
      <c r="EA996" s="15"/>
      <c r="EB996" s="15"/>
      <c r="EC996" s="15"/>
      <c r="ED996" s="15"/>
      <c r="EE996" s="15"/>
      <c r="EF996" s="15"/>
      <c r="EG996" s="15"/>
      <c r="EH996" s="15"/>
      <c r="EI996" s="15"/>
      <c r="EJ996" s="15"/>
      <c r="EK996" s="15"/>
      <c r="EL996" s="15"/>
      <c r="EM996" s="15"/>
      <c r="EN996" s="15"/>
      <c r="EO996" s="15"/>
      <c r="EP996" s="88"/>
      <c r="EQ996" s="88"/>
      <c r="ER996" s="88"/>
      <c r="ES996" s="88"/>
      <c r="ET996" s="88"/>
      <c r="EU996" s="88"/>
      <c r="EV996" s="88"/>
      <c r="EW996" s="88"/>
      <c r="EX996" s="88"/>
      <c r="EY996" s="88"/>
      <c r="EZ996" s="88"/>
      <c r="FA996" s="88"/>
      <c r="FB996" s="15"/>
      <c r="FC996" s="15"/>
      <c r="FD996" s="15"/>
      <c r="FE996" s="15"/>
      <c r="FF996" s="15"/>
      <c r="FG996" s="15"/>
      <c r="FH996" s="15"/>
      <c r="FI996" s="15"/>
      <c r="FJ996" s="15"/>
    </row>
    <row r="997" spans="2:166" ht="15" customHeight="1" x14ac:dyDescent="0.25">
      <c r="B997" s="88"/>
      <c r="C997" s="88"/>
      <c r="D997" s="115"/>
      <c r="E997" s="115"/>
      <c r="F997" s="115"/>
      <c r="G997" s="115"/>
      <c r="H997" s="115"/>
      <c r="I997" s="523"/>
      <c r="J997" s="523"/>
      <c r="K997" s="115"/>
      <c r="L997" s="524"/>
      <c r="M997" s="524"/>
      <c r="N997" s="524"/>
      <c r="O997" s="524"/>
      <c r="P997" s="524"/>
      <c r="Q997" s="524"/>
      <c r="R997" s="524"/>
      <c r="S997" s="525"/>
      <c r="T997" s="526"/>
      <c r="U997" s="115"/>
      <c r="V997" s="526"/>
      <c r="W997" s="115"/>
      <c r="X997" s="115"/>
      <c r="Y997" s="115"/>
      <c r="Z997" s="527"/>
      <c r="AA997" s="527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88"/>
      <c r="CU997" s="88"/>
      <c r="CV997" s="88"/>
      <c r="CW997" s="15"/>
      <c r="CX997" s="15"/>
      <c r="CY997" s="88"/>
      <c r="CZ997" s="88"/>
      <c r="DA997" s="88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  <c r="DO997" s="15"/>
      <c r="DP997" s="15"/>
      <c r="DQ997" s="15"/>
      <c r="DR997" s="15"/>
      <c r="DS997" s="15"/>
      <c r="DT997" s="15"/>
      <c r="DU997" s="15"/>
      <c r="DV997" s="15"/>
      <c r="DW997" s="15"/>
      <c r="DX997" s="15"/>
      <c r="DY997" s="15"/>
      <c r="DZ997" s="15"/>
      <c r="EA997" s="15"/>
      <c r="EB997" s="15"/>
      <c r="EC997" s="15"/>
      <c r="ED997" s="15"/>
      <c r="EE997" s="15"/>
      <c r="EF997" s="15"/>
      <c r="EG997" s="15"/>
      <c r="EH997" s="15"/>
      <c r="EI997" s="15"/>
      <c r="EJ997" s="15"/>
      <c r="EK997" s="15"/>
      <c r="EL997" s="15"/>
      <c r="EM997" s="15"/>
      <c r="EN997" s="15"/>
      <c r="EO997" s="15"/>
      <c r="EP997" s="88"/>
      <c r="EQ997" s="88"/>
      <c r="ER997" s="88"/>
      <c r="ES997" s="88"/>
      <c r="ET997" s="88"/>
      <c r="EU997" s="88"/>
      <c r="EV997" s="88"/>
      <c r="EW997" s="88"/>
      <c r="EX997" s="88"/>
      <c r="EY997" s="88"/>
      <c r="EZ997" s="88"/>
      <c r="FA997" s="88"/>
      <c r="FB997" s="15"/>
      <c r="FC997" s="15"/>
      <c r="FD997" s="15"/>
      <c r="FE997" s="15"/>
      <c r="FF997" s="15"/>
      <c r="FG997" s="15"/>
      <c r="FH997" s="15"/>
      <c r="FI997" s="15"/>
      <c r="FJ997" s="15"/>
    </row>
    <row r="998" spans="2:166" ht="15" customHeight="1" x14ac:dyDescent="0.25">
      <c r="B998" s="88"/>
      <c r="C998" s="88"/>
      <c r="D998" s="115"/>
      <c r="E998" s="115"/>
      <c r="F998" s="115"/>
      <c r="G998" s="115"/>
      <c r="H998" s="115"/>
      <c r="I998" s="523"/>
      <c r="J998" s="523"/>
      <c r="K998" s="115"/>
      <c r="L998" s="524"/>
      <c r="M998" s="524"/>
      <c r="N998" s="524"/>
      <c r="O998" s="524"/>
      <c r="P998" s="524"/>
      <c r="Q998" s="524"/>
      <c r="R998" s="524"/>
      <c r="S998" s="525"/>
      <c r="T998" s="526"/>
      <c r="U998" s="115"/>
      <c r="V998" s="526"/>
      <c r="W998" s="115"/>
      <c r="X998" s="115"/>
      <c r="Y998" s="115"/>
      <c r="Z998" s="527"/>
      <c r="AA998" s="527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88"/>
      <c r="CU998" s="88"/>
      <c r="CV998" s="88"/>
      <c r="CW998" s="15"/>
      <c r="CX998" s="15"/>
      <c r="CY998" s="88"/>
      <c r="CZ998" s="88"/>
      <c r="DA998" s="88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  <c r="DO998" s="15"/>
      <c r="DP998" s="15"/>
      <c r="DQ998" s="15"/>
      <c r="DR998" s="15"/>
      <c r="DS998" s="15"/>
      <c r="DT998" s="15"/>
      <c r="DU998" s="15"/>
      <c r="DV998" s="15"/>
      <c r="DW998" s="15"/>
      <c r="DX998" s="15"/>
      <c r="DY998" s="15"/>
      <c r="DZ998" s="15"/>
      <c r="EA998" s="15"/>
      <c r="EB998" s="15"/>
      <c r="EC998" s="15"/>
      <c r="ED998" s="15"/>
      <c r="EE998" s="15"/>
      <c r="EF998" s="15"/>
      <c r="EG998" s="15"/>
      <c r="EH998" s="15"/>
      <c r="EI998" s="15"/>
      <c r="EJ998" s="15"/>
      <c r="EK998" s="15"/>
      <c r="EL998" s="15"/>
      <c r="EM998" s="15"/>
      <c r="EN998" s="15"/>
      <c r="EO998" s="15"/>
      <c r="EP998" s="88"/>
      <c r="EQ998" s="88"/>
      <c r="ER998" s="88"/>
      <c r="ES998" s="88"/>
      <c r="ET998" s="88"/>
      <c r="EU998" s="88"/>
      <c r="EV998" s="88"/>
      <c r="EW998" s="88"/>
      <c r="EX998" s="88"/>
      <c r="EY998" s="88"/>
      <c r="EZ998" s="88"/>
      <c r="FA998" s="88"/>
      <c r="FB998" s="15"/>
      <c r="FC998" s="15"/>
      <c r="FD998" s="15"/>
      <c r="FE998" s="15"/>
      <c r="FF998" s="15"/>
      <c r="FG998" s="15"/>
      <c r="FH998" s="15"/>
      <c r="FI998" s="15"/>
      <c r="FJ998" s="15"/>
    </row>
    <row r="999" spans="2:166" ht="15" customHeight="1" x14ac:dyDescent="0.25">
      <c r="B999" s="88"/>
      <c r="C999" s="88"/>
      <c r="D999" s="115"/>
      <c r="E999" s="115"/>
      <c r="F999" s="115"/>
      <c r="G999" s="115"/>
      <c r="H999" s="115"/>
      <c r="I999" s="523"/>
      <c r="J999" s="523"/>
      <c r="K999" s="115"/>
      <c r="L999" s="524"/>
      <c r="M999" s="524"/>
      <c r="N999" s="524"/>
      <c r="O999" s="524"/>
      <c r="P999" s="524"/>
      <c r="Q999" s="524"/>
      <c r="R999" s="524"/>
      <c r="S999" s="525"/>
      <c r="T999" s="526"/>
      <c r="U999" s="115"/>
      <c r="V999" s="526"/>
      <c r="W999" s="115"/>
      <c r="X999" s="115"/>
      <c r="Y999" s="115"/>
      <c r="Z999" s="527"/>
      <c r="AA999" s="527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88"/>
      <c r="CU999" s="88"/>
      <c r="CV999" s="88"/>
      <c r="CW999" s="15"/>
      <c r="CX999" s="15"/>
      <c r="CY999" s="88"/>
      <c r="CZ999" s="88"/>
      <c r="DA999" s="88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  <c r="DV999" s="15"/>
      <c r="DW999" s="15"/>
      <c r="DX999" s="15"/>
      <c r="DY999" s="15"/>
      <c r="DZ999" s="15"/>
      <c r="EA999" s="15"/>
      <c r="EB999" s="15"/>
      <c r="EC999" s="15"/>
      <c r="ED999" s="15"/>
      <c r="EE999" s="15"/>
      <c r="EF999" s="15"/>
      <c r="EG999" s="15"/>
      <c r="EH999" s="15"/>
      <c r="EI999" s="15"/>
      <c r="EJ999" s="15"/>
      <c r="EK999" s="15"/>
      <c r="EL999" s="15"/>
      <c r="EM999" s="15"/>
      <c r="EN999" s="15"/>
      <c r="EO999" s="15"/>
      <c r="EP999" s="88"/>
      <c r="EQ999" s="88"/>
      <c r="ER999" s="88"/>
      <c r="ES999" s="88"/>
      <c r="ET999" s="88"/>
      <c r="EU999" s="88"/>
      <c r="EV999" s="88"/>
      <c r="EW999" s="88"/>
      <c r="EX999" s="88"/>
      <c r="EY999" s="88"/>
      <c r="EZ999" s="88"/>
      <c r="FA999" s="88"/>
      <c r="FB999" s="15"/>
      <c r="FC999" s="15"/>
      <c r="FD999" s="15"/>
      <c r="FE999" s="15"/>
      <c r="FF999" s="15"/>
      <c r="FG999" s="15"/>
      <c r="FH999" s="15"/>
      <c r="FI999" s="15"/>
      <c r="FJ999" s="15"/>
    </row>
    <row r="1000" spans="2:166" ht="15" customHeight="1" x14ac:dyDescent="0.25">
      <c r="B1000" s="88"/>
      <c r="C1000" s="88"/>
      <c r="D1000" s="115"/>
      <c r="E1000" s="115"/>
      <c r="F1000" s="115"/>
      <c r="G1000" s="115"/>
      <c r="H1000" s="115"/>
      <c r="I1000" s="523"/>
      <c r="J1000" s="523"/>
      <c r="K1000" s="115"/>
      <c r="L1000" s="524"/>
      <c r="M1000" s="524"/>
      <c r="N1000" s="524"/>
      <c r="O1000" s="524"/>
      <c r="P1000" s="524"/>
      <c r="Q1000" s="524"/>
      <c r="R1000" s="524"/>
      <c r="S1000" s="525"/>
      <c r="T1000" s="526"/>
      <c r="U1000" s="115"/>
      <c r="V1000" s="526"/>
      <c r="W1000" s="115"/>
      <c r="X1000" s="115"/>
      <c r="Y1000" s="115"/>
      <c r="Z1000" s="527"/>
      <c r="AA1000" s="527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88"/>
      <c r="CU1000" s="88"/>
      <c r="CV1000" s="88"/>
      <c r="CW1000" s="15"/>
      <c r="CX1000" s="15"/>
      <c r="CY1000" s="88"/>
      <c r="CZ1000" s="88"/>
      <c r="DA1000" s="88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  <c r="DO1000" s="15"/>
      <c r="DP1000" s="15"/>
      <c r="DQ1000" s="15"/>
      <c r="DR1000" s="15"/>
      <c r="DS1000" s="15"/>
      <c r="DT1000" s="15"/>
      <c r="DU1000" s="15"/>
      <c r="DV1000" s="15"/>
      <c r="DW1000" s="15"/>
      <c r="DX1000" s="15"/>
      <c r="DY1000" s="15"/>
      <c r="DZ1000" s="15"/>
      <c r="EA1000" s="15"/>
      <c r="EB1000" s="15"/>
      <c r="EC1000" s="15"/>
      <c r="ED1000" s="15"/>
      <c r="EE1000" s="15"/>
      <c r="EF1000" s="15"/>
      <c r="EG1000" s="15"/>
      <c r="EH1000" s="15"/>
      <c r="EI1000" s="15"/>
      <c r="EJ1000" s="15"/>
      <c r="EK1000" s="15"/>
      <c r="EL1000" s="15"/>
      <c r="EM1000" s="15"/>
      <c r="EN1000" s="15"/>
      <c r="EO1000" s="15"/>
      <c r="EP1000" s="88"/>
      <c r="EQ1000" s="88"/>
      <c r="ER1000" s="88"/>
      <c r="ES1000" s="88"/>
      <c r="ET1000" s="88"/>
      <c r="EU1000" s="88"/>
      <c r="EV1000" s="88"/>
      <c r="EW1000" s="88"/>
      <c r="EX1000" s="88"/>
      <c r="EY1000" s="88"/>
      <c r="EZ1000" s="88"/>
      <c r="FA1000" s="88"/>
      <c r="FB1000" s="15"/>
      <c r="FC1000" s="15"/>
      <c r="FD1000" s="15"/>
      <c r="FE1000" s="15"/>
      <c r="FF1000" s="15"/>
      <c r="FG1000" s="15"/>
      <c r="FH1000" s="15"/>
      <c r="FI1000" s="15"/>
      <c r="FJ1000" s="15"/>
    </row>
    <row r="1001" spans="2:166" ht="15" customHeight="1" x14ac:dyDescent="0.25">
      <c r="B1001" s="88"/>
      <c r="C1001" s="88"/>
      <c r="D1001" s="115"/>
      <c r="E1001" s="115"/>
      <c r="F1001" s="115"/>
      <c r="G1001" s="115"/>
      <c r="H1001" s="115"/>
      <c r="I1001" s="523"/>
      <c r="J1001" s="523"/>
      <c r="K1001" s="115"/>
      <c r="L1001" s="524"/>
      <c r="M1001" s="524"/>
      <c r="N1001" s="524"/>
      <c r="O1001" s="524"/>
      <c r="P1001" s="524"/>
      <c r="Q1001" s="524"/>
      <c r="R1001" s="524"/>
      <c r="S1001" s="525"/>
      <c r="T1001" s="526"/>
      <c r="U1001" s="115"/>
      <c r="V1001" s="526"/>
      <c r="W1001" s="115"/>
      <c r="X1001" s="115"/>
      <c r="Y1001" s="115"/>
      <c r="Z1001" s="527"/>
      <c r="AA1001" s="527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88"/>
      <c r="CU1001" s="88"/>
      <c r="CV1001" s="88"/>
      <c r="CW1001" s="15"/>
      <c r="CX1001" s="15"/>
      <c r="CY1001" s="88"/>
      <c r="CZ1001" s="88"/>
      <c r="DA1001" s="88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  <c r="DO1001" s="15"/>
      <c r="DP1001" s="15"/>
      <c r="DQ1001" s="15"/>
      <c r="DR1001" s="15"/>
      <c r="DS1001" s="15"/>
      <c r="DT1001" s="15"/>
      <c r="DU1001" s="15"/>
      <c r="DV1001" s="15"/>
      <c r="DW1001" s="15"/>
      <c r="DX1001" s="15"/>
      <c r="DY1001" s="15"/>
      <c r="DZ1001" s="15"/>
      <c r="EA1001" s="15"/>
      <c r="EB1001" s="15"/>
      <c r="EC1001" s="15"/>
      <c r="ED1001" s="15"/>
      <c r="EE1001" s="15"/>
      <c r="EF1001" s="15"/>
      <c r="EG1001" s="15"/>
      <c r="EH1001" s="15"/>
      <c r="EI1001" s="15"/>
      <c r="EJ1001" s="15"/>
      <c r="EK1001" s="15"/>
      <c r="EL1001" s="15"/>
      <c r="EM1001" s="15"/>
      <c r="EN1001" s="15"/>
      <c r="EO1001" s="15"/>
      <c r="EP1001" s="88"/>
      <c r="EQ1001" s="88"/>
      <c r="ER1001" s="88"/>
      <c r="ES1001" s="88"/>
      <c r="ET1001" s="88"/>
      <c r="EU1001" s="88"/>
      <c r="EV1001" s="88"/>
      <c r="EW1001" s="88"/>
      <c r="EX1001" s="88"/>
      <c r="EY1001" s="88"/>
      <c r="EZ1001" s="88"/>
      <c r="FA1001" s="88"/>
      <c r="FB1001" s="15"/>
      <c r="FC1001" s="15"/>
      <c r="FD1001" s="15"/>
      <c r="FE1001" s="15"/>
      <c r="FF1001" s="15"/>
      <c r="FG1001" s="15"/>
      <c r="FH1001" s="15"/>
      <c r="FI1001" s="15"/>
      <c r="FJ1001" s="15"/>
    </row>
    <row r="1002" spans="2:166" ht="15" customHeight="1" x14ac:dyDescent="0.25">
      <c r="B1002" s="88"/>
      <c r="C1002" s="88"/>
      <c r="D1002" s="115"/>
      <c r="E1002" s="115"/>
      <c r="F1002" s="115"/>
      <c r="G1002" s="115"/>
      <c r="H1002" s="115"/>
      <c r="I1002" s="523"/>
      <c r="J1002" s="523"/>
      <c r="K1002" s="115"/>
      <c r="L1002" s="524"/>
      <c r="M1002" s="524"/>
      <c r="N1002" s="524"/>
      <c r="O1002" s="524"/>
      <c r="P1002" s="524"/>
      <c r="Q1002" s="524"/>
      <c r="R1002" s="524"/>
      <c r="S1002" s="525"/>
      <c r="T1002" s="526"/>
      <c r="U1002" s="115"/>
      <c r="V1002" s="526"/>
      <c r="W1002" s="115"/>
      <c r="X1002" s="115"/>
      <c r="Y1002" s="115"/>
      <c r="Z1002" s="527"/>
      <c r="AA1002" s="527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5"/>
      <c r="CR1002" s="15"/>
      <c r="CS1002" s="15"/>
      <c r="CT1002" s="88"/>
      <c r="CU1002" s="88"/>
      <c r="CV1002" s="88"/>
      <c r="CW1002" s="15"/>
      <c r="CX1002" s="15"/>
      <c r="CY1002" s="88"/>
      <c r="CZ1002" s="88"/>
      <c r="DA1002" s="88"/>
      <c r="DB1002" s="15"/>
      <c r="DC1002" s="15"/>
      <c r="DD1002" s="15"/>
      <c r="DE1002" s="15"/>
      <c r="DF1002" s="15"/>
      <c r="DG1002" s="15"/>
      <c r="DH1002" s="15"/>
      <c r="DI1002" s="15"/>
      <c r="DJ1002" s="15"/>
      <c r="DK1002" s="15"/>
      <c r="DL1002" s="15"/>
      <c r="DM1002" s="15"/>
      <c r="DN1002" s="15"/>
      <c r="DO1002" s="15"/>
      <c r="DP1002" s="15"/>
      <c r="DQ1002" s="15"/>
      <c r="DR1002" s="15"/>
      <c r="DS1002" s="15"/>
      <c r="DT1002" s="15"/>
      <c r="DU1002" s="15"/>
      <c r="DV1002" s="15"/>
      <c r="DW1002" s="15"/>
      <c r="DX1002" s="15"/>
      <c r="DY1002" s="15"/>
      <c r="DZ1002" s="15"/>
      <c r="EA1002" s="15"/>
      <c r="EB1002" s="15"/>
      <c r="EC1002" s="15"/>
      <c r="ED1002" s="15"/>
      <c r="EE1002" s="15"/>
      <c r="EF1002" s="15"/>
      <c r="EG1002" s="15"/>
      <c r="EH1002" s="15"/>
      <c r="EI1002" s="15"/>
      <c r="EJ1002" s="15"/>
      <c r="EK1002" s="15"/>
      <c r="EL1002" s="15"/>
      <c r="EM1002" s="15"/>
      <c r="EN1002" s="15"/>
      <c r="EO1002" s="15"/>
      <c r="EP1002" s="88"/>
      <c r="EQ1002" s="88"/>
      <c r="ER1002" s="88"/>
      <c r="ES1002" s="88"/>
      <c r="ET1002" s="88"/>
      <c r="EU1002" s="88"/>
      <c r="EV1002" s="88"/>
      <c r="EW1002" s="88"/>
      <c r="EX1002" s="88"/>
      <c r="EY1002" s="88"/>
      <c r="EZ1002" s="88"/>
      <c r="FA1002" s="88"/>
      <c r="FB1002" s="15"/>
      <c r="FC1002" s="15"/>
      <c r="FD1002" s="15"/>
      <c r="FE1002" s="15"/>
      <c r="FF1002" s="15"/>
      <c r="FG1002" s="15"/>
      <c r="FH1002" s="15"/>
      <c r="FI1002" s="15"/>
      <c r="FJ1002" s="15"/>
    </row>
    <row r="1003" spans="2:166" ht="15" customHeight="1" x14ac:dyDescent="0.25">
      <c r="B1003" s="88"/>
      <c r="C1003" s="88"/>
      <c r="D1003" s="115"/>
      <c r="E1003" s="115"/>
      <c r="F1003" s="115"/>
      <c r="G1003" s="115"/>
      <c r="H1003" s="115"/>
      <c r="I1003" s="523"/>
      <c r="J1003" s="523"/>
      <c r="K1003" s="115"/>
      <c r="L1003" s="524"/>
      <c r="M1003" s="524"/>
      <c r="N1003" s="524"/>
      <c r="O1003" s="524"/>
      <c r="P1003" s="524"/>
      <c r="Q1003" s="524"/>
      <c r="R1003" s="524"/>
      <c r="S1003" s="525"/>
      <c r="T1003" s="526"/>
      <c r="U1003" s="115"/>
      <c r="V1003" s="526"/>
      <c r="W1003" s="115"/>
      <c r="X1003" s="115"/>
      <c r="Y1003" s="115"/>
      <c r="Z1003" s="527"/>
      <c r="AA1003" s="527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5"/>
      <c r="CR1003" s="15"/>
      <c r="CS1003" s="15"/>
      <c r="CT1003" s="88"/>
      <c r="CU1003" s="88"/>
      <c r="CV1003" s="88"/>
      <c r="CW1003" s="15"/>
      <c r="CX1003" s="15"/>
      <c r="CY1003" s="88"/>
      <c r="CZ1003" s="88"/>
      <c r="DA1003" s="88"/>
      <c r="DB1003" s="15"/>
      <c r="DC1003" s="15"/>
      <c r="DD1003" s="15"/>
      <c r="DE1003" s="15"/>
      <c r="DF1003" s="15"/>
      <c r="DG1003" s="15"/>
      <c r="DH1003" s="15"/>
      <c r="DI1003" s="15"/>
      <c r="DJ1003" s="15"/>
      <c r="DK1003" s="15"/>
      <c r="DL1003" s="15"/>
      <c r="DM1003" s="15"/>
      <c r="DN1003" s="15"/>
      <c r="DO1003" s="15"/>
      <c r="DP1003" s="15"/>
      <c r="DQ1003" s="15"/>
      <c r="DR1003" s="15"/>
      <c r="DS1003" s="15"/>
      <c r="DT1003" s="15"/>
      <c r="DU1003" s="15"/>
      <c r="DV1003" s="15"/>
      <c r="DW1003" s="15"/>
      <c r="DX1003" s="15"/>
      <c r="DY1003" s="15"/>
      <c r="DZ1003" s="15"/>
      <c r="EA1003" s="15"/>
      <c r="EB1003" s="15"/>
      <c r="EC1003" s="15"/>
      <c r="ED1003" s="15"/>
      <c r="EE1003" s="15"/>
      <c r="EF1003" s="15"/>
      <c r="EG1003" s="15"/>
      <c r="EH1003" s="15"/>
      <c r="EI1003" s="15"/>
      <c r="EJ1003" s="15"/>
      <c r="EK1003" s="15"/>
      <c r="EL1003" s="15"/>
      <c r="EM1003" s="15"/>
      <c r="EN1003" s="15"/>
      <c r="EO1003" s="15"/>
      <c r="EP1003" s="88"/>
      <c r="EQ1003" s="88"/>
      <c r="ER1003" s="88"/>
      <c r="ES1003" s="88"/>
      <c r="ET1003" s="88"/>
      <c r="EU1003" s="88"/>
      <c r="EV1003" s="88"/>
      <c r="EW1003" s="88"/>
      <c r="EX1003" s="88"/>
      <c r="EY1003" s="88"/>
      <c r="EZ1003" s="88"/>
      <c r="FA1003" s="88"/>
      <c r="FB1003" s="15"/>
      <c r="FC1003" s="15"/>
      <c r="FD1003" s="15"/>
      <c r="FE1003" s="15"/>
      <c r="FF1003" s="15"/>
      <c r="FG1003" s="15"/>
      <c r="FH1003" s="15"/>
      <c r="FI1003" s="15"/>
      <c r="FJ1003" s="15"/>
    </row>
    <row r="1004" spans="2:166" ht="15" customHeight="1" x14ac:dyDescent="0.25">
      <c r="B1004" s="88"/>
      <c r="C1004" s="88"/>
      <c r="D1004" s="115"/>
      <c r="E1004" s="115"/>
      <c r="F1004" s="115"/>
      <c r="G1004" s="115"/>
      <c r="H1004" s="115"/>
      <c r="I1004" s="523"/>
      <c r="J1004" s="523"/>
      <c r="K1004" s="115"/>
      <c r="L1004" s="524"/>
      <c r="M1004" s="524"/>
      <c r="N1004" s="524"/>
      <c r="O1004" s="524"/>
      <c r="P1004" s="524"/>
      <c r="Q1004" s="524"/>
      <c r="R1004" s="524"/>
      <c r="S1004" s="525"/>
      <c r="T1004" s="526"/>
      <c r="U1004" s="115"/>
      <c r="V1004" s="526"/>
      <c r="W1004" s="115"/>
      <c r="X1004" s="115"/>
      <c r="Y1004" s="115"/>
      <c r="Z1004" s="527"/>
      <c r="AA1004" s="527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88"/>
      <c r="CU1004" s="88"/>
      <c r="CV1004" s="88"/>
      <c r="CW1004" s="15"/>
      <c r="CX1004" s="15"/>
      <c r="CY1004" s="88"/>
      <c r="CZ1004" s="88"/>
      <c r="DA1004" s="88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  <c r="DO1004" s="15"/>
      <c r="DP1004" s="15"/>
      <c r="DQ1004" s="15"/>
      <c r="DR1004" s="15"/>
      <c r="DS1004" s="15"/>
      <c r="DT1004" s="15"/>
      <c r="DU1004" s="15"/>
      <c r="DV1004" s="15"/>
      <c r="DW1004" s="15"/>
      <c r="DX1004" s="15"/>
      <c r="DY1004" s="15"/>
      <c r="DZ1004" s="15"/>
      <c r="EA1004" s="15"/>
      <c r="EB1004" s="15"/>
      <c r="EC1004" s="15"/>
      <c r="ED1004" s="15"/>
      <c r="EE1004" s="15"/>
      <c r="EF1004" s="15"/>
      <c r="EG1004" s="15"/>
      <c r="EH1004" s="15"/>
      <c r="EI1004" s="15"/>
      <c r="EJ1004" s="15"/>
      <c r="EK1004" s="15"/>
      <c r="EL1004" s="15"/>
      <c r="EM1004" s="15"/>
      <c r="EN1004" s="15"/>
      <c r="EO1004" s="15"/>
      <c r="EP1004" s="88"/>
      <c r="EQ1004" s="88"/>
      <c r="ER1004" s="88"/>
      <c r="ES1004" s="88"/>
      <c r="ET1004" s="88"/>
      <c r="EU1004" s="88"/>
      <c r="EV1004" s="88"/>
      <c r="EW1004" s="88"/>
      <c r="EX1004" s="88"/>
      <c r="EY1004" s="88"/>
      <c r="EZ1004" s="88"/>
      <c r="FA1004" s="88"/>
      <c r="FB1004" s="15"/>
      <c r="FC1004" s="15"/>
      <c r="FD1004" s="15"/>
      <c r="FE1004" s="15"/>
      <c r="FF1004" s="15"/>
      <c r="FG1004" s="15"/>
      <c r="FH1004" s="15"/>
      <c r="FI1004" s="15"/>
      <c r="FJ1004" s="15"/>
    </row>
    <row r="1005" spans="2:166" ht="15" customHeight="1" x14ac:dyDescent="0.25">
      <c r="B1005" s="88"/>
      <c r="C1005" s="88"/>
      <c r="D1005" s="115"/>
      <c r="E1005" s="115"/>
      <c r="F1005" s="115"/>
      <c r="G1005" s="115"/>
      <c r="H1005" s="115"/>
      <c r="I1005" s="523"/>
      <c r="J1005" s="523"/>
      <c r="K1005" s="115"/>
      <c r="L1005" s="524"/>
      <c r="M1005" s="524"/>
      <c r="N1005" s="524"/>
      <c r="O1005" s="524"/>
      <c r="P1005" s="524"/>
      <c r="Q1005" s="524"/>
      <c r="R1005" s="524"/>
      <c r="S1005" s="525"/>
      <c r="T1005" s="526"/>
      <c r="U1005" s="115"/>
      <c r="V1005" s="526"/>
      <c r="W1005" s="115"/>
      <c r="X1005" s="115"/>
      <c r="Y1005" s="115"/>
      <c r="Z1005" s="527"/>
      <c r="AA1005" s="527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88"/>
      <c r="CU1005" s="88"/>
      <c r="CV1005" s="88"/>
      <c r="CW1005" s="15"/>
      <c r="CX1005" s="15"/>
      <c r="CY1005" s="88"/>
      <c r="CZ1005" s="88"/>
      <c r="DA1005" s="88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  <c r="DO1005" s="15"/>
      <c r="DP1005" s="15"/>
      <c r="DQ1005" s="15"/>
      <c r="DR1005" s="15"/>
      <c r="DS1005" s="15"/>
      <c r="DT1005" s="15"/>
      <c r="DU1005" s="15"/>
      <c r="DV1005" s="15"/>
      <c r="DW1005" s="15"/>
      <c r="DX1005" s="15"/>
      <c r="DY1005" s="15"/>
      <c r="DZ1005" s="15"/>
      <c r="EA1005" s="15"/>
      <c r="EB1005" s="15"/>
      <c r="EC1005" s="15"/>
      <c r="ED1005" s="15"/>
      <c r="EE1005" s="15"/>
      <c r="EF1005" s="15"/>
      <c r="EG1005" s="15"/>
      <c r="EH1005" s="15"/>
      <c r="EI1005" s="15"/>
      <c r="EJ1005" s="15"/>
      <c r="EK1005" s="15"/>
      <c r="EL1005" s="15"/>
      <c r="EM1005" s="15"/>
      <c r="EN1005" s="15"/>
      <c r="EO1005" s="15"/>
      <c r="EP1005" s="88"/>
      <c r="EQ1005" s="88"/>
      <c r="ER1005" s="88"/>
      <c r="ES1005" s="88"/>
      <c r="ET1005" s="88"/>
      <c r="EU1005" s="88"/>
      <c r="EV1005" s="88"/>
      <c r="EW1005" s="88"/>
      <c r="EX1005" s="88"/>
      <c r="EY1005" s="88"/>
      <c r="EZ1005" s="88"/>
      <c r="FA1005" s="88"/>
      <c r="FB1005" s="15"/>
      <c r="FC1005" s="15"/>
      <c r="FD1005" s="15"/>
      <c r="FE1005" s="15"/>
      <c r="FF1005" s="15"/>
      <c r="FG1005" s="15"/>
      <c r="FH1005" s="15"/>
      <c r="FI1005" s="15"/>
      <c r="FJ1005" s="15"/>
    </row>
    <row r="1006" spans="2:166" ht="15" customHeight="1" x14ac:dyDescent="0.25">
      <c r="B1006" s="88"/>
      <c r="C1006" s="88"/>
      <c r="D1006" s="115"/>
      <c r="E1006" s="115"/>
      <c r="F1006" s="115"/>
      <c r="G1006" s="115"/>
      <c r="H1006" s="115"/>
      <c r="I1006" s="523"/>
      <c r="J1006" s="523"/>
      <c r="K1006" s="115"/>
      <c r="L1006" s="524"/>
      <c r="M1006" s="524"/>
      <c r="N1006" s="524"/>
      <c r="O1006" s="524"/>
      <c r="P1006" s="524"/>
      <c r="Q1006" s="524"/>
      <c r="R1006" s="524"/>
      <c r="S1006" s="525"/>
      <c r="T1006" s="526"/>
      <c r="U1006" s="115"/>
      <c r="V1006" s="526"/>
      <c r="W1006" s="115"/>
      <c r="X1006" s="115"/>
      <c r="Y1006" s="115"/>
      <c r="Z1006" s="527"/>
      <c r="AA1006" s="527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88"/>
      <c r="CU1006" s="88"/>
      <c r="CV1006" s="88"/>
      <c r="CW1006" s="15"/>
      <c r="CX1006" s="15"/>
      <c r="CY1006" s="88"/>
      <c r="CZ1006" s="88"/>
      <c r="DA1006" s="88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  <c r="DO1006" s="15"/>
      <c r="DP1006" s="15"/>
      <c r="DQ1006" s="15"/>
      <c r="DR1006" s="15"/>
      <c r="DS1006" s="15"/>
      <c r="DT1006" s="15"/>
      <c r="DU1006" s="15"/>
      <c r="DV1006" s="15"/>
      <c r="DW1006" s="15"/>
      <c r="DX1006" s="15"/>
      <c r="DY1006" s="15"/>
      <c r="DZ1006" s="15"/>
      <c r="EA1006" s="15"/>
      <c r="EB1006" s="15"/>
      <c r="EC1006" s="15"/>
      <c r="ED1006" s="15"/>
      <c r="EE1006" s="15"/>
      <c r="EF1006" s="15"/>
      <c r="EG1006" s="15"/>
      <c r="EH1006" s="15"/>
      <c r="EI1006" s="15"/>
      <c r="EJ1006" s="15"/>
      <c r="EK1006" s="15"/>
      <c r="EL1006" s="15"/>
      <c r="EM1006" s="15"/>
      <c r="EN1006" s="15"/>
      <c r="EO1006" s="15"/>
      <c r="EP1006" s="88"/>
      <c r="EQ1006" s="88"/>
      <c r="ER1006" s="88"/>
      <c r="ES1006" s="88"/>
      <c r="ET1006" s="88"/>
      <c r="EU1006" s="88"/>
      <c r="EV1006" s="88"/>
      <c r="EW1006" s="88"/>
      <c r="EX1006" s="88"/>
      <c r="EY1006" s="88"/>
      <c r="EZ1006" s="88"/>
      <c r="FA1006" s="88"/>
      <c r="FB1006" s="15"/>
      <c r="FC1006" s="15"/>
      <c r="FD1006" s="15"/>
      <c r="FE1006" s="15"/>
      <c r="FF1006" s="15"/>
      <c r="FG1006" s="15"/>
      <c r="FH1006" s="15"/>
      <c r="FI1006" s="15"/>
      <c r="FJ1006" s="15"/>
    </row>
    <row r="1007" spans="2:166" ht="15" customHeight="1" x14ac:dyDescent="0.25">
      <c r="B1007" s="88"/>
      <c r="C1007" s="88"/>
      <c r="D1007" s="115"/>
      <c r="E1007" s="115"/>
      <c r="F1007" s="115"/>
      <c r="G1007" s="115"/>
      <c r="H1007" s="115"/>
      <c r="I1007" s="523"/>
      <c r="J1007" s="523"/>
      <c r="K1007" s="115"/>
      <c r="L1007" s="524"/>
      <c r="M1007" s="524"/>
      <c r="N1007" s="524"/>
      <c r="O1007" s="524"/>
      <c r="P1007" s="524"/>
      <c r="Q1007" s="524"/>
      <c r="R1007" s="524"/>
      <c r="S1007" s="525"/>
      <c r="T1007" s="526"/>
      <c r="U1007" s="115"/>
      <c r="V1007" s="526"/>
      <c r="W1007" s="115"/>
      <c r="X1007" s="115"/>
      <c r="Y1007" s="115"/>
      <c r="Z1007" s="527"/>
      <c r="AA1007" s="527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88"/>
      <c r="CU1007" s="88"/>
      <c r="CV1007" s="88"/>
      <c r="CW1007" s="15"/>
      <c r="CX1007" s="15"/>
      <c r="CY1007" s="88"/>
      <c r="CZ1007" s="88"/>
      <c r="DA1007" s="88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  <c r="DO1007" s="15"/>
      <c r="DP1007" s="15"/>
      <c r="DQ1007" s="15"/>
      <c r="DR1007" s="15"/>
      <c r="DS1007" s="15"/>
      <c r="DT1007" s="15"/>
      <c r="DU1007" s="15"/>
      <c r="DV1007" s="15"/>
      <c r="DW1007" s="15"/>
      <c r="DX1007" s="15"/>
      <c r="DY1007" s="15"/>
      <c r="DZ1007" s="15"/>
      <c r="EA1007" s="15"/>
      <c r="EB1007" s="15"/>
      <c r="EC1007" s="15"/>
      <c r="ED1007" s="15"/>
      <c r="EE1007" s="15"/>
      <c r="EF1007" s="15"/>
      <c r="EG1007" s="15"/>
      <c r="EH1007" s="15"/>
      <c r="EI1007" s="15"/>
      <c r="EJ1007" s="15"/>
      <c r="EK1007" s="15"/>
      <c r="EL1007" s="15"/>
      <c r="EM1007" s="15"/>
      <c r="EN1007" s="15"/>
      <c r="EO1007" s="15"/>
      <c r="EP1007" s="88"/>
      <c r="EQ1007" s="88"/>
      <c r="ER1007" s="88"/>
      <c r="ES1007" s="88"/>
      <c r="ET1007" s="88"/>
      <c r="EU1007" s="88"/>
      <c r="EV1007" s="88"/>
      <c r="EW1007" s="88"/>
      <c r="EX1007" s="88"/>
      <c r="EY1007" s="88"/>
      <c r="EZ1007" s="88"/>
      <c r="FA1007" s="88"/>
      <c r="FB1007" s="15"/>
      <c r="FC1007" s="15"/>
      <c r="FD1007" s="15"/>
      <c r="FE1007" s="15"/>
      <c r="FF1007" s="15"/>
      <c r="FG1007" s="15"/>
      <c r="FH1007" s="15"/>
      <c r="FI1007" s="15"/>
      <c r="FJ1007" s="15"/>
    </row>
    <row r="1008" spans="2:166" ht="15" customHeight="1" x14ac:dyDescent="0.25">
      <c r="B1008" s="88"/>
      <c r="C1008" s="88"/>
      <c r="D1008" s="115"/>
      <c r="E1008" s="115"/>
      <c r="F1008" s="115"/>
      <c r="G1008" s="115"/>
      <c r="H1008" s="115"/>
      <c r="I1008" s="523"/>
      <c r="J1008" s="523"/>
      <c r="K1008" s="115"/>
      <c r="L1008" s="524"/>
      <c r="M1008" s="524"/>
      <c r="N1008" s="524"/>
      <c r="O1008" s="524"/>
      <c r="P1008" s="524"/>
      <c r="Q1008" s="524"/>
      <c r="R1008" s="524"/>
      <c r="S1008" s="525"/>
      <c r="T1008" s="526"/>
      <c r="U1008" s="115"/>
      <c r="V1008" s="526"/>
      <c r="W1008" s="115"/>
      <c r="X1008" s="115"/>
      <c r="Y1008" s="115"/>
      <c r="Z1008" s="527"/>
      <c r="AA1008" s="527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88"/>
      <c r="CU1008" s="88"/>
      <c r="CV1008" s="88"/>
      <c r="CW1008" s="15"/>
      <c r="CX1008" s="15"/>
      <c r="CY1008" s="88"/>
      <c r="CZ1008" s="88"/>
      <c r="DA1008" s="88"/>
      <c r="DB1008" s="15"/>
      <c r="DC1008" s="15"/>
      <c r="DD1008" s="15"/>
      <c r="DE1008" s="15"/>
      <c r="DF1008" s="15"/>
      <c r="DG1008" s="15"/>
      <c r="DH1008" s="15"/>
      <c r="DI1008" s="15"/>
      <c r="DJ1008" s="15"/>
      <c r="DK1008" s="15"/>
      <c r="DL1008" s="15"/>
      <c r="DM1008" s="15"/>
      <c r="DN1008" s="15"/>
      <c r="DO1008" s="15"/>
      <c r="DP1008" s="15"/>
      <c r="DQ1008" s="15"/>
      <c r="DR1008" s="15"/>
      <c r="DS1008" s="15"/>
      <c r="DT1008" s="15"/>
      <c r="DU1008" s="15"/>
      <c r="DV1008" s="15"/>
      <c r="DW1008" s="15"/>
      <c r="DX1008" s="15"/>
      <c r="DY1008" s="15"/>
      <c r="DZ1008" s="15"/>
      <c r="EA1008" s="15"/>
      <c r="EB1008" s="15"/>
      <c r="EC1008" s="15"/>
      <c r="ED1008" s="15"/>
      <c r="EE1008" s="15"/>
      <c r="EF1008" s="15"/>
      <c r="EG1008" s="15"/>
      <c r="EH1008" s="15"/>
      <c r="EI1008" s="15"/>
      <c r="EJ1008" s="15"/>
      <c r="EK1008" s="15"/>
      <c r="EL1008" s="15"/>
      <c r="EM1008" s="15"/>
      <c r="EN1008" s="15"/>
      <c r="EO1008" s="15"/>
      <c r="EP1008" s="88"/>
      <c r="EQ1008" s="88"/>
      <c r="ER1008" s="88"/>
      <c r="ES1008" s="88"/>
      <c r="ET1008" s="88"/>
      <c r="EU1008" s="88"/>
      <c r="EV1008" s="88"/>
      <c r="EW1008" s="88"/>
      <c r="EX1008" s="88"/>
      <c r="EY1008" s="88"/>
      <c r="EZ1008" s="88"/>
      <c r="FA1008" s="88"/>
      <c r="FB1008" s="15"/>
      <c r="FC1008" s="15"/>
      <c r="FD1008" s="15"/>
      <c r="FE1008" s="15"/>
      <c r="FF1008" s="15"/>
      <c r="FG1008" s="15"/>
      <c r="FH1008" s="15"/>
      <c r="FI1008" s="15"/>
      <c r="FJ1008" s="15"/>
    </row>
    <row r="1009" spans="2:166" ht="15" customHeight="1" x14ac:dyDescent="0.25">
      <c r="B1009" s="88"/>
      <c r="C1009" s="88"/>
      <c r="D1009" s="115"/>
      <c r="E1009" s="115"/>
      <c r="F1009" s="115"/>
      <c r="G1009" s="115"/>
      <c r="H1009" s="115"/>
      <c r="I1009" s="523"/>
      <c r="J1009" s="523"/>
      <c r="K1009" s="115"/>
      <c r="L1009" s="524"/>
      <c r="M1009" s="524"/>
      <c r="N1009" s="524"/>
      <c r="O1009" s="524"/>
      <c r="P1009" s="524"/>
      <c r="Q1009" s="524"/>
      <c r="R1009" s="524"/>
      <c r="S1009" s="525"/>
      <c r="T1009" s="526"/>
      <c r="U1009" s="115"/>
      <c r="V1009" s="526"/>
      <c r="W1009" s="115"/>
      <c r="X1009" s="115"/>
      <c r="Y1009" s="115"/>
      <c r="Z1009" s="527"/>
      <c r="AA1009" s="527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88"/>
      <c r="CU1009" s="88"/>
      <c r="CV1009" s="88"/>
      <c r="CW1009" s="15"/>
      <c r="CX1009" s="15"/>
      <c r="CY1009" s="88"/>
      <c r="CZ1009" s="88"/>
      <c r="DA1009" s="88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  <c r="DO1009" s="15"/>
      <c r="DP1009" s="15"/>
      <c r="DQ1009" s="15"/>
      <c r="DR1009" s="15"/>
      <c r="DS1009" s="15"/>
      <c r="DT1009" s="15"/>
      <c r="DU1009" s="15"/>
      <c r="DV1009" s="15"/>
      <c r="DW1009" s="15"/>
      <c r="DX1009" s="15"/>
      <c r="DY1009" s="15"/>
      <c r="DZ1009" s="15"/>
      <c r="EA1009" s="15"/>
      <c r="EB1009" s="15"/>
      <c r="EC1009" s="15"/>
      <c r="ED1009" s="15"/>
      <c r="EE1009" s="15"/>
      <c r="EF1009" s="15"/>
      <c r="EG1009" s="15"/>
      <c r="EH1009" s="15"/>
      <c r="EI1009" s="15"/>
      <c r="EJ1009" s="15"/>
      <c r="EK1009" s="15"/>
      <c r="EL1009" s="15"/>
      <c r="EM1009" s="15"/>
      <c r="EN1009" s="15"/>
      <c r="EO1009" s="15"/>
      <c r="EP1009" s="88"/>
      <c r="EQ1009" s="88"/>
      <c r="ER1009" s="88"/>
      <c r="ES1009" s="88"/>
      <c r="ET1009" s="88"/>
      <c r="EU1009" s="88"/>
      <c r="EV1009" s="88"/>
      <c r="EW1009" s="88"/>
      <c r="EX1009" s="88"/>
      <c r="EY1009" s="88"/>
      <c r="EZ1009" s="88"/>
      <c r="FA1009" s="88"/>
      <c r="FB1009" s="15"/>
      <c r="FC1009" s="15"/>
      <c r="FD1009" s="15"/>
      <c r="FE1009" s="15"/>
      <c r="FF1009" s="15"/>
      <c r="FG1009" s="15"/>
      <c r="FH1009" s="15"/>
      <c r="FI1009" s="15"/>
      <c r="FJ1009" s="15"/>
    </row>
    <row r="1010" spans="2:166" ht="15" customHeight="1" x14ac:dyDescent="0.25">
      <c r="B1010" s="88"/>
      <c r="C1010" s="88"/>
      <c r="D1010" s="115"/>
      <c r="E1010" s="115"/>
      <c r="F1010" s="115"/>
      <c r="G1010" s="115"/>
      <c r="H1010" s="115"/>
      <c r="I1010" s="523"/>
      <c r="J1010" s="523"/>
      <c r="K1010" s="115"/>
      <c r="L1010" s="524"/>
      <c r="M1010" s="524"/>
      <c r="N1010" s="524"/>
      <c r="O1010" s="524"/>
      <c r="P1010" s="524"/>
      <c r="Q1010" s="524"/>
      <c r="R1010" s="524"/>
      <c r="S1010" s="525"/>
      <c r="T1010" s="526"/>
      <c r="U1010" s="115"/>
      <c r="V1010" s="526"/>
      <c r="W1010" s="115"/>
      <c r="X1010" s="115"/>
      <c r="Y1010" s="115"/>
      <c r="Z1010" s="527"/>
      <c r="AA1010" s="527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88"/>
      <c r="CU1010" s="88"/>
      <c r="CV1010" s="88"/>
      <c r="CW1010" s="15"/>
      <c r="CX1010" s="15"/>
      <c r="CY1010" s="88"/>
      <c r="CZ1010" s="88"/>
      <c r="DA1010" s="88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  <c r="DO1010" s="15"/>
      <c r="DP1010" s="15"/>
      <c r="DQ1010" s="15"/>
      <c r="DR1010" s="15"/>
      <c r="DS1010" s="15"/>
      <c r="DT1010" s="15"/>
      <c r="DU1010" s="15"/>
      <c r="DV1010" s="15"/>
      <c r="DW1010" s="15"/>
      <c r="DX1010" s="15"/>
      <c r="DY1010" s="15"/>
      <c r="DZ1010" s="15"/>
      <c r="EA1010" s="15"/>
      <c r="EB1010" s="15"/>
      <c r="EC1010" s="15"/>
      <c r="ED1010" s="15"/>
      <c r="EE1010" s="15"/>
      <c r="EF1010" s="15"/>
      <c r="EG1010" s="15"/>
      <c r="EH1010" s="15"/>
      <c r="EI1010" s="15"/>
      <c r="EJ1010" s="15"/>
      <c r="EK1010" s="15"/>
      <c r="EL1010" s="15"/>
      <c r="EM1010" s="15"/>
      <c r="EN1010" s="15"/>
      <c r="EO1010" s="15"/>
      <c r="EP1010" s="88"/>
      <c r="EQ1010" s="88"/>
      <c r="ER1010" s="88"/>
      <c r="ES1010" s="88"/>
      <c r="ET1010" s="88"/>
      <c r="EU1010" s="88"/>
      <c r="EV1010" s="88"/>
      <c r="EW1010" s="88"/>
      <c r="EX1010" s="88"/>
      <c r="EY1010" s="88"/>
      <c r="EZ1010" s="88"/>
      <c r="FA1010" s="88"/>
      <c r="FB1010" s="15"/>
      <c r="FC1010" s="15"/>
      <c r="FD1010" s="15"/>
      <c r="FE1010" s="15"/>
      <c r="FF1010" s="15"/>
      <c r="FG1010" s="15"/>
      <c r="FH1010" s="15"/>
      <c r="FI1010" s="15"/>
      <c r="FJ1010" s="15"/>
    </row>
    <row r="1011" spans="2:166" ht="15" customHeight="1" x14ac:dyDescent="0.25">
      <c r="B1011" s="88"/>
      <c r="C1011" s="88"/>
      <c r="D1011" s="115"/>
      <c r="E1011" s="115"/>
      <c r="F1011" s="115"/>
      <c r="G1011" s="115"/>
      <c r="H1011" s="115"/>
      <c r="I1011" s="523"/>
      <c r="J1011" s="523"/>
      <c r="K1011" s="115"/>
      <c r="L1011" s="524"/>
      <c r="M1011" s="524"/>
      <c r="N1011" s="524"/>
      <c r="O1011" s="524"/>
      <c r="P1011" s="524"/>
      <c r="Q1011" s="524"/>
      <c r="R1011" s="524"/>
      <c r="S1011" s="525"/>
      <c r="T1011" s="526"/>
      <c r="U1011" s="115"/>
      <c r="V1011" s="526"/>
      <c r="W1011" s="115"/>
      <c r="X1011" s="115"/>
      <c r="Y1011" s="115"/>
      <c r="Z1011" s="527"/>
      <c r="AA1011" s="527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88"/>
      <c r="CU1011" s="88"/>
      <c r="CV1011" s="88"/>
      <c r="CW1011" s="15"/>
      <c r="CX1011" s="15"/>
      <c r="CY1011" s="88"/>
      <c r="CZ1011" s="88"/>
      <c r="DA1011" s="88"/>
      <c r="DB1011" s="15"/>
      <c r="DC1011" s="15"/>
      <c r="DD1011" s="15"/>
      <c r="DE1011" s="15"/>
      <c r="DF1011" s="15"/>
      <c r="DG1011" s="15"/>
      <c r="DH1011" s="15"/>
      <c r="DI1011" s="15"/>
      <c r="DJ1011" s="15"/>
      <c r="DK1011" s="15"/>
      <c r="DL1011" s="15"/>
      <c r="DM1011" s="15"/>
      <c r="DN1011" s="15"/>
      <c r="DO1011" s="15"/>
      <c r="DP1011" s="15"/>
      <c r="DQ1011" s="15"/>
      <c r="DR1011" s="15"/>
      <c r="DS1011" s="15"/>
      <c r="DT1011" s="15"/>
      <c r="DU1011" s="15"/>
      <c r="DV1011" s="15"/>
      <c r="DW1011" s="15"/>
      <c r="DX1011" s="15"/>
      <c r="DY1011" s="15"/>
      <c r="DZ1011" s="15"/>
      <c r="EA1011" s="15"/>
      <c r="EB1011" s="15"/>
      <c r="EC1011" s="15"/>
      <c r="ED1011" s="15"/>
      <c r="EE1011" s="15"/>
      <c r="EF1011" s="15"/>
      <c r="EG1011" s="15"/>
      <c r="EH1011" s="15"/>
      <c r="EI1011" s="15"/>
      <c r="EJ1011" s="15"/>
      <c r="EK1011" s="15"/>
      <c r="EL1011" s="15"/>
      <c r="EM1011" s="15"/>
      <c r="EN1011" s="15"/>
      <c r="EO1011" s="15"/>
      <c r="EP1011" s="88"/>
      <c r="EQ1011" s="88"/>
      <c r="ER1011" s="88"/>
      <c r="ES1011" s="88"/>
      <c r="ET1011" s="88"/>
      <c r="EU1011" s="88"/>
      <c r="EV1011" s="88"/>
      <c r="EW1011" s="88"/>
      <c r="EX1011" s="88"/>
      <c r="EY1011" s="88"/>
      <c r="EZ1011" s="88"/>
      <c r="FA1011" s="88"/>
      <c r="FB1011" s="15"/>
      <c r="FC1011" s="15"/>
      <c r="FD1011" s="15"/>
      <c r="FE1011" s="15"/>
      <c r="FF1011" s="15"/>
      <c r="FG1011" s="15"/>
      <c r="FH1011" s="15"/>
      <c r="FI1011" s="15"/>
      <c r="FJ1011" s="15"/>
    </row>
    <row r="1012" spans="2:166" ht="15" customHeight="1" x14ac:dyDescent="0.25">
      <c r="B1012" s="88"/>
      <c r="C1012" s="88"/>
      <c r="D1012" s="115"/>
      <c r="E1012" s="115"/>
      <c r="F1012" s="115"/>
      <c r="G1012" s="115"/>
      <c r="H1012" s="115"/>
      <c r="I1012" s="523"/>
      <c r="J1012" s="523"/>
      <c r="K1012" s="115"/>
      <c r="L1012" s="524"/>
      <c r="M1012" s="524"/>
      <c r="N1012" s="524"/>
      <c r="O1012" s="524"/>
      <c r="P1012" s="524"/>
      <c r="Q1012" s="524"/>
      <c r="R1012" s="524"/>
      <c r="S1012" s="525"/>
      <c r="T1012" s="526"/>
      <c r="U1012" s="115"/>
      <c r="V1012" s="526"/>
      <c r="W1012" s="115"/>
      <c r="X1012" s="115"/>
      <c r="Y1012" s="115"/>
      <c r="Z1012" s="527"/>
      <c r="AA1012" s="527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88"/>
      <c r="CU1012" s="88"/>
      <c r="CV1012" s="88"/>
      <c r="CW1012" s="15"/>
      <c r="CX1012" s="15"/>
      <c r="CY1012" s="88"/>
      <c r="CZ1012" s="88"/>
      <c r="DA1012" s="88"/>
      <c r="DB1012" s="15"/>
      <c r="DC1012" s="15"/>
      <c r="DD1012" s="15"/>
      <c r="DE1012" s="15"/>
      <c r="DF1012" s="15"/>
      <c r="DG1012" s="15"/>
      <c r="DH1012" s="15"/>
      <c r="DI1012" s="15"/>
      <c r="DJ1012" s="15"/>
      <c r="DK1012" s="15"/>
      <c r="DL1012" s="15"/>
      <c r="DM1012" s="15"/>
      <c r="DN1012" s="15"/>
      <c r="DO1012" s="15"/>
      <c r="DP1012" s="15"/>
      <c r="DQ1012" s="15"/>
      <c r="DR1012" s="15"/>
      <c r="DS1012" s="15"/>
      <c r="DT1012" s="15"/>
      <c r="DU1012" s="15"/>
      <c r="DV1012" s="15"/>
      <c r="DW1012" s="15"/>
      <c r="DX1012" s="15"/>
      <c r="DY1012" s="15"/>
      <c r="DZ1012" s="15"/>
      <c r="EA1012" s="15"/>
      <c r="EB1012" s="15"/>
      <c r="EC1012" s="15"/>
      <c r="ED1012" s="15"/>
      <c r="EE1012" s="15"/>
      <c r="EF1012" s="15"/>
      <c r="EG1012" s="15"/>
      <c r="EH1012" s="15"/>
      <c r="EI1012" s="15"/>
      <c r="EJ1012" s="15"/>
      <c r="EK1012" s="15"/>
      <c r="EL1012" s="15"/>
      <c r="EM1012" s="15"/>
      <c r="EN1012" s="15"/>
      <c r="EO1012" s="15"/>
      <c r="EP1012" s="88"/>
      <c r="EQ1012" s="88"/>
      <c r="ER1012" s="88"/>
      <c r="ES1012" s="88"/>
      <c r="ET1012" s="88"/>
      <c r="EU1012" s="88"/>
      <c r="EV1012" s="88"/>
      <c r="EW1012" s="88"/>
      <c r="EX1012" s="88"/>
      <c r="EY1012" s="88"/>
      <c r="EZ1012" s="88"/>
      <c r="FA1012" s="88"/>
      <c r="FB1012" s="15"/>
      <c r="FC1012" s="15"/>
      <c r="FD1012" s="15"/>
      <c r="FE1012" s="15"/>
      <c r="FF1012" s="15"/>
      <c r="FG1012" s="15"/>
      <c r="FH1012" s="15"/>
      <c r="FI1012" s="15"/>
      <c r="FJ1012" s="15"/>
    </row>
    <row r="1013" spans="2:166" ht="15" customHeight="1" x14ac:dyDescent="0.25">
      <c r="B1013" s="88"/>
      <c r="C1013" s="88"/>
      <c r="D1013" s="115"/>
      <c r="E1013" s="115"/>
      <c r="F1013" s="115"/>
      <c r="G1013" s="115"/>
      <c r="H1013" s="115"/>
      <c r="I1013" s="523"/>
      <c r="J1013" s="523"/>
      <c r="K1013" s="115"/>
      <c r="L1013" s="524"/>
      <c r="M1013" s="524"/>
      <c r="N1013" s="524"/>
      <c r="O1013" s="524"/>
      <c r="P1013" s="524"/>
      <c r="Q1013" s="524"/>
      <c r="R1013" s="524"/>
      <c r="S1013" s="525"/>
      <c r="T1013" s="526"/>
      <c r="U1013" s="115"/>
      <c r="V1013" s="526"/>
      <c r="W1013" s="115"/>
      <c r="X1013" s="115"/>
      <c r="Y1013" s="115"/>
      <c r="Z1013" s="527"/>
      <c r="AA1013" s="527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88"/>
      <c r="CU1013" s="88"/>
      <c r="CV1013" s="88"/>
      <c r="CW1013" s="15"/>
      <c r="CX1013" s="15"/>
      <c r="CY1013" s="88"/>
      <c r="CZ1013" s="88"/>
      <c r="DA1013" s="88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  <c r="DO1013" s="15"/>
      <c r="DP1013" s="15"/>
      <c r="DQ1013" s="15"/>
      <c r="DR1013" s="15"/>
      <c r="DS1013" s="15"/>
      <c r="DT1013" s="15"/>
      <c r="DU1013" s="15"/>
      <c r="DV1013" s="15"/>
      <c r="DW1013" s="15"/>
      <c r="DX1013" s="15"/>
      <c r="DY1013" s="15"/>
      <c r="DZ1013" s="15"/>
      <c r="EA1013" s="15"/>
      <c r="EB1013" s="15"/>
      <c r="EC1013" s="15"/>
      <c r="ED1013" s="15"/>
      <c r="EE1013" s="15"/>
      <c r="EF1013" s="15"/>
      <c r="EG1013" s="15"/>
      <c r="EH1013" s="15"/>
      <c r="EI1013" s="15"/>
      <c r="EJ1013" s="15"/>
      <c r="EK1013" s="15"/>
      <c r="EL1013" s="15"/>
      <c r="EM1013" s="15"/>
      <c r="EN1013" s="15"/>
      <c r="EO1013" s="15"/>
      <c r="EP1013" s="88"/>
      <c r="EQ1013" s="88"/>
      <c r="ER1013" s="88"/>
      <c r="ES1013" s="88"/>
      <c r="ET1013" s="88"/>
      <c r="EU1013" s="88"/>
      <c r="EV1013" s="88"/>
      <c r="EW1013" s="88"/>
      <c r="EX1013" s="88"/>
      <c r="EY1013" s="88"/>
      <c r="EZ1013" s="88"/>
      <c r="FA1013" s="88"/>
      <c r="FB1013" s="15"/>
      <c r="FC1013" s="15"/>
      <c r="FD1013" s="15"/>
      <c r="FE1013" s="15"/>
      <c r="FF1013" s="15"/>
      <c r="FG1013" s="15"/>
      <c r="FH1013" s="15"/>
      <c r="FI1013" s="15"/>
      <c r="FJ1013" s="15"/>
    </row>
    <row r="1014" spans="2:166" ht="15" customHeight="1" x14ac:dyDescent="0.25">
      <c r="B1014" s="88"/>
      <c r="C1014" s="88"/>
      <c r="D1014" s="115"/>
      <c r="E1014" s="115"/>
      <c r="F1014" s="115"/>
      <c r="G1014" s="115"/>
      <c r="H1014" s="115"/>
      <c r="I1014" s="523"/>
      <c r="J1014" s="523"/>
      <c r="K1014" s="115"/>
      <c r="L1014" s="524"/>
      <c r="M1014" s="524"/>
      <c r="N1014" s="524"/>
      <c r="O1014" s="524"/>
      <c r="P1014" s="524"/>
      <c r="Q1014" s="524"/>
      <c r="R1014" s="524"/>
      <c r="S1014" s="525"/>
      <c r="T1014" s="526"/>
      <c r="U1014" s="115"/>
      <c r="V1014" s="526"/>
      <c r="W1014" s="115"/>
      <c r="X1014" s="115"/>
      <c r="Y1014" s="115"/>
      <c r="Z1014" s="527"/>
      <c r="AA1014" s="527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88"/>
      <c r="CU1014" s="88"/>
      <c r="CV1014" s="88"/>
      <c r="CW1014" s="15"/>
      <c r="CX1014" s="15"/>
      <c r="CY1014" s="88"/>
      <c r="CZ1014" s="88"/>
      <c r="DA1014" s="88"/>
      <c r="DB1014" s="15"/>
      <c r="DC1014" s="15"/>
      <c r="DD1014" s="15"/>
      <c r="DE1014" s="15"/>
      <c r="DF1014" s="15"/>
      <c r="DG1014" s="15"/>
      <c r="DH1014" s="15"/>
      <c r="DI1014" s="15"/>
      <c r="DJ1014" s="15"/>
      <c r="DK1014" s="15"/>
      <c r="DL1014" s="15"/>
      <c r="DM1014" s="15"/>
      <c r="DN1014" s="15"/>
      <c r="DO1014" s="15"/>
      <c r="DP1014" s="15"/>
      <c r="DQ1014" s="15"/>
      <c r="DR1014" s="15"/>
      <c r="DS1014" s="15"/>
      <c r="DT1014" s="15"/>
      <c r="DU1014" s="15"/>
      <c r="DV1014" s="15"/>
      <c r="DW1014" s="15"/>
      <c r="DX1014" s="15"/>
      <c r="DY1014" s="15"/>
      <c r="DZ1014" s="15"/>
      <c r="EA1014" s="15"/>
      <c r="EB1014" s="15"/>
      <c r="EC1014" s="15"/>
      <c r="ED1014" s="15"/>
      <c r="EE1014" s="15"/>
      <c r="EF1014" s="15"/>
      <c r="EG1014" s="15"/>
      <c r="EH1014" s="15"/>
      <c r="EI1014" s="15"/>
      <c r="EJ1014" s="15"/>
      <c r="EK1014" s="15"/>
      <c r="EL1014" s="15"/>
      <c r="EM1014" s="15"/>
      <c r="EN1014" s="15"/>
      <c r="EO1014" s="15"/>
      <c r="EP1014" s="88"/>
      <c r="EQ1014" s="88"/>
      <c r="ER1014" s="88"/>
      <c r="ES1014" s="88"/>
      <c r="ET1014" s="88"/>
      <c r="EU1014" s="88"/>
      <c r="EV1014" s="88"/>
      <c r="EW1014" s="88"/>
      <c r="EX1014" s="88"/>
      <c r="EY1014" s="88"/>
      <c r="EZ1014" s="88"/>
      <c r="FA1014" s="88"/>
      <c r="FB1014" s="15"/>
      <c r="FC1014" s="15"/>
      <c r="FD1014" s="15"/>
      <c r="FE1014" s="15"/>
      <c r="FF1014" s="15"/>
      <c r="FG1014" s="15"/>
      <c r="FH1014" s="15"/>
      <c r="FI1014" s="15"/>
      <c r="FJ1014" s="15"/>
    </row>
    <row r="1015" spans="2:166" ht="15" customHeight="1" x14ac:dyDescent="0.25">
      <c r="B1015" s="88"/>
      <c r="C1015" s="88"/>
      <c r="D1015" s="115"/>
      <c r="E1015" s="115"/>
      <c r="F1015" s="115"/>
      <c r="G1015" s="115"/>
      <c r="H1015" s="115"/>
      <c r="I1015" s="523"/>
      <c r="J1015" s="523"/>
      <c r="K1015" s="115"/>
      <c r="L1015" s="524"/>
      <c r="M1015" s="524"/>
      <c r="N1015" s="524"/>
      <c r="O1015" s="524"/>
      <c r="P1015" s="524"/>
      <c r="Q1015" s="524"/>
      <c r="R1015" s="524"/>
      <c r="S1015" s="525"/>
      <c r="T1015" s="526"/>
      <c r="U1015" s="115"/>
      <c r="V1015" s="526"/>
      <c r="W1015" s="115"/>
      <c r="X1015" s="115"/>
      <c r="Y1015" s="115"/>
      <c r="Z1015" s="527"/>
      <c r="AA1015" s="527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88"/>
      <c r="CU1015" s="88"/>
      <c r="CV1015" s="88"/>
      <c r="CW1015" s="15"/>
      <c r="CX1015" s="15"/>
      <c r="CY1015" s="88"/>
      <c r="CZ1015" s="88"/>
      <c r="DA1015" s="88"/>
      <c r="DB1015" s="15"/>
      <c r="DC1015" s="15"/>
      <c r="DD1015" s="15"/>
      <c r="DE1015" s="15"/>
      <c r="DF1015" s="15"/>
      <c r="DG1015" s="15"/>
      <c r="DH1015" s="15"/>
      <c r="DI1015" s="15"/>
      <c r="DJ1015" s="15"/>
      <c r="DK1015" s="15"/>
      <c r="DL1015" s="15"/>
      <c r="DM1015" s="15"/>
      <c r="DN1015" s="15"/>
      <c r="DO1015" s="15"/>
      <c r="DP1015" s="15"/>
      <c r="DQ1015" s="15"/>
      <c r="DR1015" s="15"/>
      <c r="DS1015" s="15"/>
      <c r="DT1015" s="15"/>
      <c r="DU1015" s="15"/>
      <c r="DV1015" s="15"/>
      <c r="DW1015" s="15"/>
      <c r="DX1015" s="15"/>
      <c r="DY1015" s="15"/>
      <c r="DZ1015" s="15"/>
      <c r="EA1015" s="15"/>
      <c r="EB1015" s="15"/>
      <c r="EC1015" s="15"/>
      <c r="ED1015" s="15"/>
      <c r="EE1015" s="15"/>
      <c r="EF1015" s="15"/>
      <c r="EG1015" s="15"/>
      <c r="EH1015" s="15"/>
      <c r="EI1015" s="15"/>
      <c r="EJ1015" s="15"/>
      <c r="EK1015" s="15"/>
      <c r="EL1015" s="15"/>
      <c r="EM1015" s="15"/>
      <c r="EN1015" s="15"/>
      <c r="EO1015" s="15"/>
      <c r="EP1015" s="88"/>
      <c r="EQ1015" s="88"/>
      <c r="ER1015" s="88"/>
      <c r="ES1015" s="88"/>
      <c r="ET1015" s="88"/>
      <c r="EU1015" s="88"/>
      <c r="EV1015" s="88"/>
      <c r="EW1015" s="88"/>
      <c r="EX1015" s="88"/>
      <c r="EY1015" s="88"/>
      <c r="EZ1015" s="88"/>
      <c r="FA1015" s="88"/>
      <c r="FB1015" s="15"/>
      <c r="FC1015" s="15"/>
      <c r="FD1015" s="15"/>
      <c r="FE1015" s="15"/>
      <c r="FF1015" s="15"/>
      <c r="FG1015" s="15"/>
      <c r="FH1015" s="15"/>
      <c r="FI1015" s="15"/>
      <c r="FJ1015" s="15"/>
    </row>
    <row r="1016" spans="2:166" ht="15" customHeight="1" x14ac:dyDescent="0.25">
      <c r="B1016" s="88"/>
      <c r="C1016" s="88"/>
      <c r="D1016" s="115"/>
      <c r="E1016" s="115"/>
      <c r="F1016" s="115"/>
      <c r="G1016" s="115"/>
      <c r="H1016" s="115"/>
      <c r="I1016" s="523"/>
      <c r="J1016" s="523"/>
      <c r="K1016" s="115"/>
      <c r="L1016" s="524"/>
      <c r="M1016" s="524"/>
      <c r="N1016" s="524"/>
      <c r="O1016" s="524"/>
      <c r="P1016" s="524"/>
      <c r="Q1016" s="524"/>
      <c r="R1016" s="524"/>
      <c r="S1016" s="525"/>
      <c r="T1016" s="526"/>
      <c r="U1016" s="115"/>
      <c r="V1016" s="526"/>
      <c r="W1016" s="115"/>
      <c r="X1016" s="115"/>
      <c r="Y1016" s="115"/>
      <c r="Z1016" s="527"/>
      <c r="AA1016" s="527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88"/>
      <c r="CU1016" s="88"/>
      <c r="CV1016" s="88"/>
      <c r="CW1016" s="15"/>
      <c r="CX1016" s="15"/>
      <c r="CY1016" s="88"/>
      <c r="CZ1016" s="88"/>
      <c r="DA1016" s="88"/>
      <c r="DB1016" s="15"/>
      <c r="DC1016" s="15"/>
      <c r="DD1016" s="15"/>
      <c r="DE1016" s="15"/>
      <c r="DF1016" s="15"/>
      <c r="DG1016" s="15"/>
      <c r="DH1016" s="15"/>
      <c r="DI1016" s="15"/>
      <c r="DJ1016" s="15"/>
      <c r="DK1016" s="15"/>
      <c r="DL1016" s="15"/>
      <c r="DM1016" s="15"/>
      <c r="DN1016" s="15"/>
      <c r="DO1016" s="15"/>
      <c r="DP1016" s="15"/>
      <c r="DQ1016" s="15"/>
      <c r="DR1016" s="15"/>
      <c r="DS1016" s="15"/>
      <c r="DT1016" s="15"/>
      <c r="DU1016" s="15"/>
      <c r="DV1016" s="15"/>
      <c r="DW1016" s="15"/>
      <c r="DX1016" s="15"/>
      <c r="DY1016" s="15"/>
      <c r="DZ1016" s="15"/>
      <c r="EA1016" s="15"/>
      <c r="EB1016" s="15"/>
      <c r="EC1016" s="15"/>
      <c r="ED1016" s="15"/>
      <c r="EE1016" s="15"/>
      <c r="EF1016" s="15"/>
      <c r="EG1016" s="15"/>
      <c r="EH1016" s="15"/>
      <c r="EI1016" s="15"/>
      <c r="EJ1016" s="15"/>
      <c r="EK1016" s="15"/>
      <c r="EL1016" s="15"/>
      <c r="EM1016" s="15"/>
      <c r="EN1016" s="15"/>
      <c r="EO1016" s="15"/>
      <c r="EP1016" s="88"/>
      <c r="EQ1016" s="88"/>
      <c r="ER1016" s="88"/>
      <c r="ES1016" s="88"/>
      <c r="ET1016" s="88"/>
      <c r="EU1016" s="88"/>
      <c r="EV1016" s="88"/>
      <c r="EW1016" s="88"/>
      <c r="EX1016" s="88"/>
      <c r="EY1016" s="88"/>
      <c r="EZ1016" s="88"/>
      <c r="FA1016" s="88"/>
      <c r="FB1016" s="15"/>
      <c r="FC1016" s="15"/>
      <c r="FD1016" s="15"/>
      <c r="FE1016" s="15"/>
      <c r="FF1016" s="15"/>
      <c r="FG1016" s="15"/>
      <c r="FH1016" s="15"/>
      <c r="FI1016" s="15"/>
      <c r="FJ1016" s="15"/>
    </row>
    <row r="1017" spans="2:166" ht="15" customHeight="1" x14ac:dyDescent="0.25">
      <c r="B1017" s="88"/>
      <c r="C1017" s="88"/>
      <c r="D1017" s="115"/>
      <c r="E1017" s="115"/>
      <c r="F1017" s="115"/>
      <c r="G1017" s="115"/>
      <c r="H1017" s="115"/>
      <c r="I1017" s="523"/>
      <c r="J1017" s="523"/>
      <c r="K1017" s="115"/>
      <c r="L1017" s="524"/>
      <c r="M1017" s="524"/>
      <c r="N1017" s="524"/>
      <c r="O1017" s="524"/>
      <c r="P1017" s="524"/>
      <c r="Q1017" s="524"/>
      <c r="R1017" s="524"/>
      <c r="S1017" s="525"/>
      <c r="T1017" s="526"/>
      <c r="U1017" s="115"/>
      <c r="V1017" s="526"/>
      <c r="W1017" s="115"/>
      <c r="X1017" s="115"/>
      <c r="Y1017" s="115"/>
      <c r="Z1017" s="527"/>
      <c r="AA1017" s="527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88"/>
      <c r="CU1017" s="88"/>
      <c r="CV1017" s="88"/>
      <c r="CW1017" s="15"/>
      <c r="CX1017" s="15"/>
      <c r="CY1017" s="88"/>
      <c r="CZ1017" s="88"/>
      <c r="DA1017" s="88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  <c r="DO1017" s="15"/>
      <c r="DP1017" s="15"/>
      <c r="DQ1017" s="15"/>
      <c r="DR1017" s="15"/>
      <c r="DS1017" s="15"/>
      <c r="DT1017" s="15"/>
      <c r="DU1017" s="15"/>
      <c r="DV1017" s="15"/>
      <c r="DW1017" s="15"/>
      <c r="DX1017" s="15"/>
      <c r="DY1017" s="15"/>
      <c r="DZ1017" s="15"/>
      <c r="EA1017" s="15"/>
      <c r="EB1017" s="15"/>
      <c r="EC1017" s="15"/>
      <c r="ED1017" s="15"/>
      <c r="EE1017" s="15"/>
      <c r="EF1017" s="15"/>
      <c r="EG1017" s="15"/>
      <c r="EH1017" s="15"/>
      <c r="EI1017" s="15"/>
      <c r="EJ1017" s="15"/>
      <c r="EK1017" s="15"/>
      <c r="EL1017" s="15"/>
      <c r="EM1017" s="15"/>
      <c r="EN1017" s="15"/>
      <c r="EO1017" s="15"/>
      <c r="EP1017" s="88"/>
      <c r="EQ1017" s="88"/>
      <c r="ER1017" s="88"/>
      <c r="ES1017" s="88"/>
      <c r="ET1017" s="88"/>
      <c r="EU1017" s="88"/>
      <c r="EV1017" s="88"/>
      <c r="EW1017" s="88"/>
      <c r="EX1017" s="88"/>
      <c r="EY1017" s="88"/>
      <c r="EZ1017" s="88"/>
      <c r="FA1017" s="88"/>
      <c r="FB1017" s="15"/>
      <c r="FC1017" s="15"/>
      <c r="FD1017" s="15"/>
      <c r="FE1017" s="15"/>
      <c r="FF1017" s="15"/>
      <c r="FG1017" s="15"/>
      <c r="FH1017" s="15"/>
      <c r="FI1017" s="15"/>
      <c r="FJ1017" s="15"/>
    </row>
    <row r="1018" spans="2:166" ht="15" customHeight="1" x14ac:dyDescent="0.25">
      <c r="B1018" s="88"/>
      <c r="C1018" s="88"/>
      <c r="D1018" s="115"/>
      <c r="E1018" s="115"/>
      <c r="F1018" s="115"/>
      <c r="G1018" s="115"/>
      <c r="H1018" s="115"/>
      <c r="I1018" s="523"/>
      <c r="J1018" s="523"/>
      <c r="K1018" s="115"/>
      <c r="L1018" s="524"/>
      <c r="M1018" s="524"/>
      <c r="N1018" s="524"/>
      <c r="O1018" s="524"/>
      <c r="P1018" s="524"/>
      <c r="Q1018" s="524"/>
      <c r="R1018" s="524"/>
      <c r="S1018" s="525"/>
      <c r="T1018" s="526"/>
      <c r="U1018" s="115"/>
      <c r="V1018" s="526"/>
      <c r="W1018" s="115"/>
      <c r="X1018" s="115"/>
      <c r="Y1018" s="115"/>
      <c r="Z1018" s="527"/>
      <c r="AA1018" s="527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88"/>
      <c r="CU1018" s="88"/>
      <c r="CV1018" s="88"/>
      <c r="CW1018" s="15"/>
      <c r="CX1018" s="15"/>
      <c r="CY1018" s="88"/>
      <c r="CZ1018" s="88"/>
      <c r="DA1018" s="88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  <c r="DO1018" s="15"/>
      <c r="DP1018" s="15"/>
      <c r="DQ1018" s="15"/>
      <c r="DR1018" s="15"/>
      <c r="DS1018" s="15"/>
      <c r="DT1018" s="15"/>
      <c r="DU1018" s="15"/>
      <c r="DV1018" s="15"/>
      <c r="DW1018" s="15"/>
      <c r="DX1018" s="15"/>
      <c r="DY1018" s="15"/>
      <c r="DZ1018" s="15"/>
      <c r="EA1018" s="15"/>
      <c r="EB1018" s="15"/>
      <c r="EC1018" s="15"/>
      <c r="ED1018" s="15"/>
      <c r="EE1018" s="15"/>
      <c r="EF1018" s="15"/>
      <c r="EG1018" s="15"/>
      <c r="EH1018" s="15"/>
      <c r="EI1018" s="15"/>
      <c r="EJ1018" s="15"/>
      <c r="EK1018" s="15"/>
      <c r="EL1018" s="15"/>
      <c r="EM1018" s="15"/>
      <c r="EN1018" s="15"/>
      <c r="EO1018" s="15"/>
      <c r="EP1018" s="88"/>
      <c r="EQ1018" s="88"/>
      <c r="ER1018" s="88"/>
      <c r="ES1018" s="88"/>
      <c r="ET1018" s="88"/>
      <c r="EU1018" s="88"/>
      <c r="EV1018" s="88"/>
      <c r="EW1018" s="88"/>
      <c r="EX1018" s="88"/>
      <c r="EY1018" s="88"/>
      <c r="EZ1018" s="88"/>
      <c r="FA1018" s="88"/>
      <c r="FB1018" s="15"/>
      <c r="FC1018" s="15"/>
      <c r="FD1018" s="15"/>
      <c r="FE1018" s="15"/>
      <c r="FF1018" s="15"/>
      <c r="FG1018" s="15"/>
      <c r="FH1018" s="15"/>
      <c r="FI1018" s="15"/>
      <c r="FJ1018" s="15"/>
    </row>
    <row r="1019" spans="2:166" ht="15" customHeight="1" x14ac:dyDescent="0.25">
      <c r="B1019" s="88"/>
      <c r="C1019" s="88"/>
      <c r="D1019" s="115"/>
      <c r="E1019" s="115"/>
      <c r="F1019" s="115"/>
      <c r="G1019" s="115"/>
      <c r="H1019" s="115"/>
      <c r="I1019" s="523"/>
      <c r="J1019" s="523"/>
      <c r="K1019" s="115"/>
      <c r="L1019" s="524"/>
      <c r="M1019" s="524"/>
      <c r="N1019" s="524"/>
      <c r="O1019" s="524"/>
      <c r="P1019" s="524"/>
      <c r="Q1019" s="524"/>
      <c r="R1019" s="524"/>
      <c r="S1019" s="525"/>
      <c r="T1019" s="526"/>
      <c r="U1019" s="115"/>
      <c r="V1019" s="526"/>
      <c r="W1019" s="115"/>
      <c r="X1019" s="115"/>
      <c r="Y1019" s="115"/>
      <c r="Z1019" s="527"/>
      <c r="AA1019" s="527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88"/>
      <c r="CU1019" s="88"/>
      <c r="CV1019" s="88"/>
      <c r="CW1019" s="15"/>
      <c r="CX1019" s="15"/>
      <c r="CY1019" s="88"/>
      <c r="CZ1019" s="88"/>
      <c r="DA1019" s="88"/>
      <c r="DB1019" s="15"/>
      <c r="DC1019" s="15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  <c r="DO1019" s="15"/>
      <c r="DP1019" s="15"/>
      <c r="DQ1019" s="15"/>
      <c r="DR1019" s="15"/>
      <c r="DS1019" s="15"/>
      <c r="DT1019" s="15"/>
      <c r="DU1019" s="15"/>
      <c r="DV1019" s="15"/>
      <c r="DW1019" s="15"/>
      <c r="DX1019" s="15"/>
      <c r="DY1019" s="15"/>
      <c r="DZ1019" s="15"/>
      <c r="EA1019" s="15"/>
      <c r="EB1019" s="15"/>
      <c r="EC1019" s="15"/>
      <c r="ED1019" s="15"/>
      <c r="EE1019" s="15"/>
      <c r="EF1019" s="15"/>
      <c r="EG1019" s="15"/>
      <c r="EH1019" s="15"/>
      <c r="EI1019" s="15"/>
      <c r="EJ1019" s="15"/>
      <c r="EK1019" s="15"/>
      <c r="EL1019" s="15"/>
      <c r="EM1019" s="15"/>
      <c r="EN1019" s="15"/>
      <c r="EO1019" s="15"/>
      <c r="EP1019" s="88"/>
      <c r="EQ1019" s="88"/>
      <c r="ER1019" s="88"/>
      <c r="ES1019" s="88"/>
      <c r="ET1019" s="88"/>
      <c r="EU1019" s="88"/>
      <c r="EV1019" s="88"/>
      <c r="EW1019" s="88"/>
      <c r="EX1019" s="88"/>
      <c r="EY1019" s="88"/>
      <c r="EZ1019" s="88"/>
      <c r="FA1019" s="88"/>
      <c r="FB1019" s="15"/>
      <c r="FC1019" s="15"/>
      <c r="FD1019" s="15"/>
      <c r="FE1019" s="15"/>
      <c r="FF1019" s="15"/>
      <c r="FG1019" s="15"/>
      <c r="FH1019" s="15"/>
      <c r="FI1019" s="15"/>
      <c r="FJ1019" s="15"/>
    </row>
    <row r="1020" spans="2:166" ht="15" customHeight="1" x14ac:dyDescent="0.25">
      <c r="B1020" s="88"/>
      <c r="C1020" s="88"/>
      <c r="D1020" s="115"/>
      <c r="E1020" s="115"/>
      <c r="F1020" s="115"/>
      <c r="G1020" s="115"/>
      <c r="H1020" s="115"/>
      <c r="I1020" s="523"/>
      <c r="J1020" s="523"/>
      <c r="K1020" s="115"/>
      <c r="L1020" s="524"/>
      <c r="M1020" s="524"/>
      <c r="N1020" s="524"/>
      <c r="O1020" s="524"/>
      <c r="P1020" s="524"/>
      <c r="Q1020" s="524"/>
      <c r="R1020" s="524"/>
      <c r="S1020" s="525"/>
      <c r="T1020" s="526"/>
      <c r="U1020" s="115"/>
      <c r="V1020" s="526"/>
      <c r="W1020" s="115"/>
      <c r="X1020" s="115"/>
      <c r="Y1020" s="115"/>
      <c r="Z1020" s="527"/>
      <c r="AA1020" s="527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88"/>
      <c r="CU1020" s="88"/>
      <c r="CV1020" s="88"/>
      <c r="CW1020" s="15"/>
      <c r="CX1020" s="15"/>
      <c r="CY1020" s="88"/>
      <c r="CZ1020" s="88"/>
      <c r="DA1020" s="88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  <c r="DO1020" s="15"/>
      <c r="DP1020" s="15"/>
      <c r="DQ1020" s="15"/>
      <c r="DR1020" s="15"/>
      <c r="DS1020" s="15"/>
      <c r="DT1020" s="15"/>
      <c r="DU1020" s="15"/>
      <c r="DV1020" s="15"/>
      <c r="DW1020" s="15"/>
      <c r="DX1020" s="15"/>
      <c r="DY1020" s="15"/>
      <c r="DZ1020" s="15"/>
      <c r="EA1020" s="15"/>
      <c r="EB1020" s="15"/>
      <c r="EC1020" s="15"/>
      <c r="ED1020" s="15"/>
      <c r="EE1020" s="15"/>
      <c r="EF1020" s="15"/>
      <c r="EG1020" s="15"/>
      <c r="EH1020" s="15"/>
      <c r="EI1020" s="15"/>
      <c r="EJ1020" s="15"/>
      <c r="EK1020" s="15"/>
      <c r="EL1020" s="15"/>
      <c r="EM1020" s="15"/>
      <c r="EN1020" s="15"/>
      <c r="EO1020" s="15"/>
      <c r="EP1020" s="88"/>
      <c r="EQ1020" s="88"/>
      <c r="ER1020" s="88"/>
      <c r="ES1020" s="88"/>
      <c r="ET1020" s="88"/>
      <c r="EU1020" s="88"/>
      <c r="EV1020" s="88"/>
      <c r="EW1020" s="88"/>
      <c r="EX1020" s="88"/>
      <c r="EY1020" s="88"/>
      <c r="EZ1020" s="88"/>
      <c r="FA1020" s="88"/>
      <c r="FB1020" s="15"/>
      <c r="FC1020" s="15"/>
      <c r="FD1020" s="15"/>
      <c r="FE1020" s="15"/>
      <c r="FF1020" s="15"/>
      <c r="FG1020" s="15"/>
      <c r="FH1020" s="15"/>
      <c r="FI1020" s="15"/>
      <c r="FJ1020" s="15"/>
    </row>
    <row r="1021" spans="2:166" ht="15" customHeight="1" x14ac:dyDescent="0.25">
      <c r="B1021" s="88"/>
      <c r="C1021" s="88"/>
      <c r="D1021" s="115"/>
      <c r="E1021" s="115"/>
      <c r="F1021" s="115"/>
      <c r="G1021" s="115"/>
      <c r="H1021" s="115"/>
      <c r="I1021" s="523"/>
      <c r="J1021" s="523"/>
      <c r="K1021" s="115"/>
      <c r="L1021" s="524"/>
      <c r="M1021" s="524"/>
      <c r="N1021" s="524"/>
      <c r="O1021" s="524"/>
      <c r="P1021" s="524"/>
      <c r="Q1021" s="524"/>
      <c r="R1021" s="524"/>
      <c r="S1021" s="525"/>
      <c r="T1021" s="526"/>
      <c r="U1021" s="115"/>
      <c r="V1021" s="526"/>
      <c r="W1021" s="115"/>
      <c r="X1021" s="115"/>
      <c r="Y1021" s="115"/>
      <c r="Z1021" s="527"/>
      <c r="AA1021" s="527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88"/>
      <c r="CU1021" s="88"/>
      <c r="CV1021" s="88"/>
      <c r="CW1021" s="15"/>
      <c r="CX1021" s="15"/>
      <c r="CY1021" s="88"/>
      <c r="CZ1021" s="88"/>
      <c r="DA1021" s="88"/>
      <c r="DB1021" s="15"/>
      <c r="DC1021" s="15"/>
      <c r="DD1021" s="15"/>
      <c r="DE1021" s="15"/>
      <c r="DF1021" s="15"/>
      <c r="DG1021" s="15"/>
      <c r="DH1021" s="15"/>
      <c r="DI1021" s="15"/>
      <c r="DJ1021" s="15"/>
      <c r="DK1021" s="15"/>
      <c r="DL1021" s="15"/>
      <c r="DM1021" s="15"/>
      <c r="DN1021" s="15"/>
      <c r="DO1021" s="15"/>
      <c r="DP1021" s="15"/>
      <c r="DQ1021" s="15"/>
      <c r="DR1021" s="15"/>
      <c r="DS1021" s="15"/>
      <c r="DT1021" s="15"/>
      <c r="DU1021" s="15"/>
      <c r="DV1021" s="15"/>
      <c r="DW1021" s="15"/>
      <c r="DX1021" s="15"/>
      <c r="DY1021" s="15"/>
      <c r="DZ1021" s="15"/>
      <c r="EA1021" s="15"/>
      <c r="EB1021" s="15"/>
      <c r="EC1021" s="15"/>
      <c r="ED1021" s="15"/>
      <c r="EE1021" s="15"/>
      <c r="EF1021" s="15"/>
      <c r="EG1021" s="15"/>
      <c r="EH1021" s="15"/>
      <c r="EI1021" s="15"/>
      <c r="EJ1021" s="15"/>
      <c r="EK1021" s="15"/>
      <c r="EL1021" s="15"/>
      <c r="EM1021" s="15"/>
      <c r="EN1021" s="15"/>
      <c r="EO1021" s="15"/>
      <c r="EP1021" s="88"/>
      <c r="EQ1021" s="88"/>
      <c r="ER1021" s="88"/>
      <c r="ES1021" s="88"/>
      <c r="ET1021" s="88"/>
      <c r="EU1021" s="88"/>
      <c r="EV1021" s="88"/>
      <c r="EW1021" s="88"/>
      <c r="EX1021" s="88"/>
      <c r="EY1021" s="88"/>
      <c r="EZ1021" s="88"/>
      <c r="FA1021" s="88"/>
      <c r="FB1021" s="15"/>
      <c r="FC1021" s="15"/>
      <c r="FD1021" s="15"/>
      <c r="FE1021" s="15"/>
      <c r="FF1021" s="15"/>
      <c r="FG1021" s="15"/>
      <c r="FH1021" s="15"/>
      <c r="FI1021" s="15"/>
      <c r="FJ1021" s="15"/>
    </row>
    <row r="1022" spans="2:166" ht="15" customHeight="1" x14ac:dyDescent="0.25">
      <c r="B1022" s="88"/>
      <c r="C1022" s="88"/>
      <c r="D1022" s="115"/>
      <c r="E1022" s="115"/>
      <c r="F1022" s="115"/>
      <c r="G1022" s="115"/>
      <c r="H1022" s="115"/>
      <c r="I1022" s="523"/>
      <c r="J1022" s="523"/>
      <c r="K1022" s="115"/>
      <c r="L1022" s="524"/>
      <c r="M1022" s="524"/>
      <c r="N1022" s="524"/>
      <c r="O1022" s="524"/>
      <c r="P1022" s="524"/>
      <c r="Q1022" s="524"/>
      <c r="R1022" s="524"/>
      <c r="S1022" s="525"/>
      <c r="T1022" s="526"/>
      <c r="U1022" s="115"/>
      <c r="V1022" s="526"/>
      <c r="W1022" s="115"/>
      <c r="X1022" s="115"/>
      <c r="Y1022" s="115"/>
      <c r="Z1022" s="527"/>
      <c r="AA1022" s="527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88"/>
      <c r="CU1022" s="88"/>
      <c r="CV1022" s="88"/>
      <c r="CW1022" s="15"/>
      <c r="CX1022" s="15"/>
      <c r="CY1022" s="88"/>
      <c r="CZ1022" s="88"/>
      <c r="DA1022" s="88"/>
      <c r="DB1022" s="15"/>
      <c r="DC1022" s="15"/>
      <c r="DD1022" s="15"/>
      <c r="DE1022" s="15"/>
      <c r="DF1022" s="15"/>
      <c r="DG1022" s="15"/>
      <c r="DH1022" s="15"/>
      <c r="DI1022" s="15"/>
      <c r="DJ1022" s="15"/>
      <c r="DK1022" s="15"/>
      <c r="DL1022" s="15"/>
      <c r="DM1022" s="15"/>
      <c r="DN1022" s="15"/>
      <c r="DO1022" s="15"/>
      <c r="DP1022" s="15"/>
      <c r="DQ1022" s="15"/>
      <c r="DR1022" s="15"/>
      <c r="DS1022" s="15"/>
      <c r="DT1022" s="15"/>
      <c r="DU1022" s="15"/>
      <c r="DV1022" s="15"/>
      <c r="DW1022" s="15"/>
      <c r="DX1022" s="15"/>
      <c r="DY1022" s="15"/>
      <c r="DZ1022" s="15"/>
      <c r="EA1022" s="15"/>
      <c r="EB1022" s="15"/>
      <c r="EC1022" s="15"/>
      <c r="ED1022" s="15"/>
      <c r="EE1022" s="15"/>
      <c r="EF1022" s="15"/>
      <c r="EG1022" s="15"/>
      <c r="EH1022" s="15"/>
      <c r="EI1022" s="15"/>
      <c r="EJ1022" s="15"/>
      <c r="EK1022" s="15"/>
      <c r="EL1022" s="15"/>
      <c r="EM1022" s="15"/>
      <c r="EN1022" s="15"/>
      <c r="EO1022" s="15"/>
      <c r="EP1022" s="88"/>
      <c r="EQ1022" s="88"/>
      <c r="ER1022" s="88"/>
      <c r="ES1022" s="88"/>
      <c r="ET1022" s="88"/>
      <c r="EU1022" s="88"/>
      <c r="EV1022" s="88"/>
      <c r="EW1022" s="88"/>
      <c r="EX1022" s="88"/>
      <c r="EY1022" s="88"/>
      <c r="EZ1022" s="88"/>
      <c r="FA1022" s="88"/>
      <c r="FB1022" s="15"/>
      <c r="FC1022" s="15"/>
      <c r="FD1022" s="15"/>
      <c r="FE1022" s="15"/>
      <c r="FF1022" s="15"/>
      <c r="FG1022" s="15"/>
      <c r="FH1022" s="15"/>
      <c r="FI1022" s="15"/>
      <c r="FJ1022" s="15"/>
    </row>
    <row r="1023" spans="2:166" ht="15" customHeight="1" x14ac:dyDescent="0.25">
      <c r="B1023" s="88"/>
      <c r="C1023" s="88"/>
      <c r="D1023" s="115"/>
      <c r="E1023" s="115"/>
      <c r="F1023" s="115"/>
      <c r="G1023" s="115"/>
      <c r="H1023" s="115"/>
      <c r="I1023" s="523"/>
      <c r="J1023" s="523"/>
      <c r="K1023" s="115"/>
      <c r="L1023" s="524"/>
      <c r="M1023" s="524"/>
      <c r="N1023" s="524"/>
      <c r="O1023" s="524"/>
      <c r="P1023" s="524"/>
      <c r="Q1023" s="524"/>
      <c r="R1023" s="524"/>
      <c r="S1023" s="525"/>
      <c r="T1023" s="526"/>
      <c r="U1023" s="115"/>
      <c r="V1023" s="526"/>
      <c r="W1023" s="115"/>
      <c r="X1023" s="115"/>
      <c r="Y1023" s="115"/>
      <c r="Z1023" s="527"/>
      <c r="AA1023" s="527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88"/>
      <c r="CU1023" s="88"/>
      <c r="CV1023" s="88"/>
      <c r="CW1023" s="15"/>
      <c r="CX1023" s="15"/>
      <c r="CY1023" s="88"/>
      <c r="CZ1023" s="88"/>
      <c r="DA1023" s="88"/>
      <c r="DB1023" s="15"/>
      <c r="DC1023" s="15"/>
      <c r="DD1023" s="15"/>
      <c r="DE1023" s="15"/>
      <c r="DF1023" s="15"/>
      <c r="DG1023" s="15"/>
      <c r="DH1023" s="15"/>
      <c r="DI1023" s="15"/>
      <c r="DJ1023" s="15"/>
      <c r="DK1023" s="15"/>
      <c r="DL1023" s="15"/>
      <c r="DM1023" s="15"/>
      <c r="DN1023" s="15"/>
      <c r="DO1023" s="15"/>
      <c r="DP1023" s="15"/>
      <c r="DQ1023" s="15"/>
      <c r="DR1023" s="15"/>
      <c r="DS1023" s="15"/>
      <c r="DT1023" s="15"/>
      <c r="DU1023" s="15"/>
      <c r="DV1023" s="15"/>
      <c r="DW1023" s="15"/>
      <c r="DX1023" s="15"/>
      <c r="DY1023" s="15"/>
      <c r="DZ1023" s="15"/>
      <c r="EA1023" s="15"/>
      <c r="EB1023" s="15"/>
      <c r="EC1023" s="15"/>
      <c r="ED1023" s="15"/>
      <c r="EE1023" s="15"/>
      <c r="EF1023" s="15"/>
      <c r="EG1023" s="15"/>
      <c r="EH1023" s="15"/>
      <c r="EI1023" s="15"/>
      <c r="EJ1023" s="15"/>
      <c r="EK1023" s="15"/>
      <c r="EL1023" s="15"/>
      <c r="EM1023" s="15"/>
      <c r="EN1023" s="15"/>
      <c r="EO1023" s="15"/>
      <c r="EP1023" s="88"/>
      <c r="EQ1023" s="88"/>
      <c r="ER1023" s="88"/>
      <c r="ES1023" s="88"/>
      <c r="ET1023" s="88"/>
      <c r="EU1023" s="88"/>
      <c r="EV1023" s="88"/>
      <c r="EW1023" s="88"/>
      <c r="EX1023" s="88"/>
      <c r="EY1023" s="88"/>
      <c r="EZ1023" s="88"/>
      <c r="FA1023" s="88"/>
      <c r="FB1023" s="15"/>
      <c r="FC1023" s="15"/>
      <c r="FD1023" s="15"/>
      <c r="FE1023" s="15"/>
      <c r="FF1023" s="15"/>
      <c r="FG1023" s="15"/>
      <c r="FH1023" s="15"/>
      <c r="FI1023" s="15"/>
      <c r="FJ1023" s="15"/>
    </row>
    <row r="1024" spans="2:166" ht="15" customHeight="1" x14ac:dyDescent="0.25">
      <c r="B1024" s="88"/>
      <c r="C1024" s="88"/>
      <c r="D1024" s="115"/>
      <c r="E1024" s="115"/>
      <c r="F1024" s="115"/>
      <c r="G1024" s="115"/>
      <c r="H1024" s="115"/>
      <c r="I1024" s="523"/>
      <c r="J1024" s="523"/>
      <c r="K1024" s="115"/>
      <c r="L1024" s="524"/>
      <c r="M1024" s="524"/>
      <c r="N1024" s="524"/>
      <c r="O1024" s="524"/>
      <c r="P1024" s="524"/>
      <c r="Q1024" s="524"/>
      <c r="R1024" s="524"/>
      <c r="S1024" s="525"/>
      <c r="T1024" s="526"/>
      <c r="U1024" s="115"/>
      <c r="V1024" s="526"/>
      <c r="W1024" s="115"/>
      <c r="X1024" s="115"/>
      <c r="Y1024" s="115"/>
      <c r="Z1024" s="527"/>
      <c r="AA1024" s="527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88"/>
      <c r="CU1024" s="88"/>
      <c r="CV1024" s="88"/>
      <c r="CW1024" s="15"/>
      <c r="CX1024" s="15"/>
      <c r="CY1024" s="88"/>
      <c r="CZ1024" s="88"/>
      <c r="DA1024" s="88"/>
      <c r="DB1024" s="15"/>
      <c r="DC1024" s="15"/>
      <c r="DD1024" s="15"/>
      <c r="DE1024" s="15"/>
      <c r="DF1024" s="15"/>
      <c r="DG1024" s="15"/>
      <c r="DH1024" s="15"/>
      <c r="DI1024" s="15"/>
      <c r="DJ1024" s="15"/>
      <c r="DK1024" s="15"/>
      <c r="DL1024" s="15"/>
      <c r="DM1024" s="15"/>
      <c r="DN1024" s="15"/>
      <c r="DO1024" s="15"/>
      <c r="DP1024" s="15"/>
      <c r="DQ1024" s="15"/>
      <c r="DR1024" s="15"/>
      <c r="DS1024" s="15"/>
      <c r="DT1024" s="15"/>
      <c r="DU1024" s="15"/>
      <c r="DV1024" s="15"/>
      <c r="DW1024" s="15"/>
      <c r="DX1024" s="15"/>
      <c r="DY1024" s="15"/>
      <c r="DZ1024" s="15"/>
      <c r="EA1024" s="15"/>
      <c r="EB1024" s="15"/>
      <c r="EC1024" s="15"/>
      <c r="ED1024" s="15"/>
      <c r="EE1024" s="15"/>
      <c r="EF1024" s="15"/>
      <c r="EG1024" s="15"/>
      <c r="EH1024" s="15"/>
      <c r="EI1024" s="15"/>
      <c r="EJ1024" s="15"/>
      <c r="EK1024" s="15"/>
      <c r="EL1024" s="15"/>
      <c r="EM1024" s="15"/>
      <c r="EN1024" s="15"/>
      <c r="EO1024" s="15"/>
      <c r="EP1024" s="88"/>
      <c r="EQ1024" s="88"/>
      <c r="ER1024" s="88"/>
      <c r="ES1024" s="88"/>
      <c r="ET1024" s="88"/>
      <c r="EU1024" s="88"/>
      <c r="EV1024" s="88"/>
      <c r="EW1024" s="88"/>
      <c r="EX1024" s="88"/>
      <c r="EY1024" s="88"/>
      <c r="EZ1024" s="88"/>
      <c r="FA1024" s="88"/>
      <c r="FB1024" s="15"/>
      <c r="FC1024" s="15"/>
      <c r="FD1024" s="15"/>
      <c r="FE1024" s="15"/>
      <c r="FF1024" s="15"/>
      <c r="FG1024" s="15"/>
      <c r="FH1024" s="15"/>
      <c r="FI1024" s="15"/>
      <c r="FJ1024" s="15"/>
    </row>
    <row r="1025" spans="2:166" ht="15" customHeight="1" x14ac:dyDescent="0.25">
      <c r="B1025" s="88"/>
      <c r="C1025" s="88"/>
      <c r="D1025" s="115"/>
      <c r="E1025" s="115"/>
      <c r="F1025" s="115"/>
      <c r="G1025" s="115"/>
      <c r="H1025" s="115"/>
      <c r="I1025" s="523"/>
      <c r="J1025" s="523"/>
      <c r="K1025" s="115"/>
      <c r="L1025" s="524"/>
      <c r="M1025" s="524"/>
      <c r="N1025" s="524"/>
      <c r="O1025" s="524"/>
      <c r="P1025" s="524"/>
      <c r="Q1025" s="524"/>
      <c r="R1025" s="524"/>
      <c r="S1025" s="525"/>
      <c r="T1025" s="526"/>
      <c r="U1025" s="115"/>
      <c r="V1025" s="526"/>
      <c r="W1025" s="115"/>
      <c r="X1025" s="115"/>
      <c r="Y1025" s="115"/>
      <c r="Z1025" s="527"/>
      <c r="AA1025" s="527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88"/>
      <c r="CU1025" s="88"/>
      <c r="CV1025" s="88"/>
      <c r="CW1025" s="15"/>
      <c r="CX1025" s="15"/>
      <c r="CY1025" s="88"/>
      <c r="CZ1025" s="88"/>
      <c r="DA1025" s="88"/>
      <c r="DB1025" s="15"/>
      <c r="DC1025" s="15"/>
      <c r="DD1025" s="15"/>
      <c r="DE1025" s="15"/>
      <c r="DF1025" s="15"/>
      <c r="DG1025" s="15"/>
      <c r="DH1025" s="15"/>
      <c r="DI1025" s="15"/>
      <c r="DJ1025" s="15"/>
      <c r="DK1025" s="15"/>
      <c r="DL1025" s="15"/>
      <c r="DM1025" s="15"/>
      <c r="DN1025" s="15"/>
      <c r="DO1025" s="15"/>
      <c r="DP1025" s="15"/>
      <c r="DQ1025" s="15"/>
      <c r="DR1025" s="15"/>
      <c r="DS1025" s="15"/>
      <c r="DT1025" s="15"/>
      <c r="DU1025" s="15"/>
      <c r="DV1025" s="15"/>
      <c r="DW1025" s="15"/>
      <c r="DX1025" s="15"/>
      <c r="DY1025" s="15"/>
      <c r="DZ1025" s="15"/>
      <c r="EA1025" s="15"/>
      <c r="EB1025" s="15"/>
      <c r="EC1025" s="15"/>
      <c r="ED1025" s="15"/>
      <c r="EE1025" s="15"/>
      <c r="EF1025" s="15"/>
      <c r="EG1025" s="15"/>
      <c r="EH1025" s="15"/>
      <c r="EI1025" s="15"/>
      <c r="EJ1025" s="15"/>
      <c r="EK1025" s="15"/>
      <c r="EL1025" s="15"/>
      <c r="EM1025" s="15"/>
      <c r="EN1025" s="15"/>
      <c r="EO1025" s="15"/>
      <c r="EP1025" s="88"/>
      <c r="EQ1025" s="88"/>
      <c r="ER1025" s="88"/>
      <c r="ES1025" s="88"/>
      <c r="ET1025" s="88"/>
      <c r="EU1025" s="88"/>
      <c r="EV1025" s="88"/>
      <c r="EW1025" s="88"/>
      <c r="EX1025" s="88"/>
      <c r="EY1025" s="88"/>
      <c r="EZ1025" s="88"/>
      <c r="FA1025" s="88"/>
      <c r="FB1025" s="15"/>
      <c r="FC1025" s="15"/>
      <c r="FD1025" s="15"/>
      <c r="FE1025" s="15"/>
      <c r="FF1025" s="15"/>
      <c r="FG1025" s="15"/>
      <c r="FH1025" s="15"/>
      <c r="FI1025" s="15"/>
      <c r="FJ1025" s="15"/>
    </row>
    <row r="1026" spans="2:166" ht="15" customHeight="1" x14ac:dyDescent="0.25">
      <c r="B1026" s="88"/>
      <c r="C1026" s="88"/>
      <c r="D1026" s="115"/>
      <c r="E1026" s="115"/>
      <c r="F1026" s="115"/>
      <c r="G1026" s="115"/>
      <c r="H1026" s="115"/>
      <c r="I1026" s="523"/>
      <c r="J1026" s="523"/>
      <c r="K1026" s="115"/>
      <c r="L1026" s="524"/>
      <c r="M1026" s="524"/>
      <c r="N1026" s="524"/>
      <c r="O1026" s="524"/>
      <c r="P1026" s="524"/>
      <c r="Q1026" s="524"/>
      <c r="R1026" s="524"/>
      <c r="S1026" s="525"/>
      <c r="T1026" s="526"/>
      <c r="U1026" s="115"/>
      <c r="V1026" s="526"/>
      <c r="W1026" s="115"/>
      <c r="X1026" s="115"/>
      <c r="Y1026" s="115"/>
      <c r="Z1026" s="527"/>
      <c r="AA1026" s="527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5"/>
      <c r="CR1026" s="15"/>
      <c r="CS1026" s="15"/>
      <c r="CT1026" s="88"/>
      <c r="CU1026" s="88"/>
      <c r="CV1026" s="88"/>
      <c r="CW1026" s="15"/>
      <c r="CX1026" s="15"/>
      <c r="CY1026" s="88"/>
      <c r="CZ1026" s="88"/>
      <c r="DA1026" s="88"/>
      <c r="DB1026" s="15"/>
      <c r="DC1026" s="15"/>
      <c r="DD1026" s="15"/>
      <c r="DE1026" s="15"/>
      <c r="DF1026" s="15"/>
      <c r="DG1026" s="15"/>
      <c r="DH1026" s="15"/>
      <c r="DI1026" s="15"/>
      <c r="DJ1026" s="15"/>
      <c r="DK1026" s="15"/>
      <c r="DL1026" s="15"/>
      <c r="DM1026" s="15"/>
      <c r="DN1026" s="15"/>
      <c r="DO1026" s="15"/>
      <c r="DP1026" s="15"/>
      <c r="DQ1026" s="15"/>
      <c r="DR1026" s="15"/>
      <c r="DS1026" s="15"/>
      <c r="DT1026" s="15"/>
      <c r="DU1026" s="15"/>
      <c r="DV1026" s="15"/>
      <c r="DW1026" s="15"/>
      <c r="DX1026" s="15"/>
      <c r="DY1026" s="15"/>
      <c r="DZ1026" s="15"/>
      <c r="EA1026" s="15"/>
      <c r="EB1026" s="15"/>
      <c r="EC1026" s="15"/>
      <c r="ED1026" s="15"/>
      <c r="EE1026" s="15"/>
      <c r="EF1026" s="15"/>
      <c r="EG1026" s="15"/>
      <c r="EH1026" s="15"/>
      <c r="EI1026" s="15"/>
      <c r="EJ1026" s="15"/>
      <c r="EK1026" s="15"/>
      <c r="EL1026" s="15"/>
      <c r="EM1026" s="15"/>
      <c r="EN1026" s="15"/>
      <c r="EO1026" s="15"/>
      <c r="EP1026" s="88"/>
      <c r="EQ1026" s="88"/>
      <c r="ER1026" s="88"/>
      <c r="ES1026" s="88"/>
      <c r="ET1026" s="88"/>
      <c r="EU1026" s="88"/>
      <c r="EV1026" s="88"/>
      <c r="EW1026" s="88"/>
      <c r="EX1026" s="88"/>
      <c r="EY1026" s="88"/>
      <c r="EZ1026" s="88"/>
      <c r="FA1026" s="88"/>
      <c r="FB1026" s="15"/>
      <c r="FC1026" s="15"/>
      <c r="FD1026" s="15"/>
      <c r="FE1026" s="15"/>
      <c r="FF1026" s="15"/>
      <c r="FG1026" s="15"/>
      <c r="FH1026" s="15"/>
      <c r="FI1026" s="15"/>
      <c r="FJ1026" s="15"/>
    </row>
    <row r="1027" spans="2:166" ht="15" customHeight="1" x14ac:dyDescent="0.25">
      <c r="B1027" s="88"/>
      <c r="C1027" s="88"/>
      <c r="D1027" s="115"/>
      <c r="E1027" s="115"/>
      <c r="F1027" s="115"/>
      <c r="G1027" s="115"/>
      <c r="H1027" s="115"/>
      <c r="I1027" s="523"/>
      <c r="J1027" s="523"/>
      <c r="K1027" s="115"/>
      <c r="L1027" s="524"/>
      <c r="M1027" s="524"/>
      <c r="N1027" s="524"/>
      <c r="O1027" s="524"/>
      <c r="P1027" s="524"/>
      <c r="Q1027" s="524"/>
      <c r="R1027" s="524"/>
      <c r="S1027" s="525"/>
      <c r="T1027" s="526"/>
      <c r="U1027" s="115"/>
      <c r="V1027" s="526"/>
      <c r="W1027" s="115"/>
      <c r="X1027" s="115"/>
      <c r="Y1027" s="115"/>
      <c r="Z1027" s="527"/>
      <c r="AA1027" s="527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88"/>
      <c r="CU1027" s="88"/>
      <c r="CV1027" s="88"/>
      <c r="CW1027" s="15"/>
      <c r="CX1027" s="15"/>
      <c r="CY1027" s="88"/>
      <c r="CZ1027" s="88"/>
      <c r="DA1027" s="88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  <c r="DO1027" s="15"/>
      <c r="DP1027" s="15"/>
      <c r="DQ1027" s="15"/>
      <c r="DR1027" s="15"/>
      <c r="DS1027" s="15"/>
      <c r="DT1027" s="15"/>
      <c r="DU1027" s="15"/>
      <c r="DV1027" s="15"/>
      <c r="DW1027" s="15"/>
      <c r="DX1027" s="15"/>
      <c r="DY1027" s="15"/>
      <c r="DZ1027" s="15"/>
      <c r="EA1027" s="15"/>
      <c r="EB1027" s="15"/>
      <c r="EC1027" s="15"/>
      <c r="ED1027" s="15"/>
      <c r="EE1027" s="15"/>
      <c r="EF1027" s="15"/>
      <c r="EG1027" s="15"/>
      <c r="EH1027" s="15"/>
      <c r="EI1027" s="15"/>
      <c r="EJ1027" s="15"/>
      <c r="EK1027" s="15"/>
      <c r="EL1027" s="15"/>
      <c r="EM1027" s="15"/>
      <c r="EN1027" s="15"/>
      <c r="EO1027" s="15"/>
      <c r="EP1027" s="88"/>
      <c r="EQ1027" s="88"/>
      <c r="ER1027" s="88"/>
      <c r="ES1027" s="88"/>
      <c r="ET1027" s="88"/>
      <c r="EU1027" s="88"/>
      <c r="EV1027" s="88"/>
      <c r="EW1027" s="88"/>
      <c r="EX1027" s="88"/>
      <c r="EY1027" s="88"/>
      <c r="EZ1027" s="88"/>
      <c r="FA1027" s="88"/>
      <c r="FB1027" s="15"/>
      <c r="FC1027" s="15"/>
      <c r="FD1027" s="15"/>
      <c r="FE1027" s="15"/>
      <c r="FF1027" s="15"/>
      <c r="FG1027" s="15"/>
      <c r="FH1027" s="15"/>
      <c r="FI1027" s="15"/>
      <c r="FJ1027" s="15"/>
    </row>
    <row r="1028" spans="2:166" ht="15" customHeight="1" x14ac:dyDescent="0.25">
      <c r="B1028" s="88"/>
      <c r="C1028" s="88"/>
      <c r="D1028" s="115"/>
      <c r="E1028" s="115"/>
      <c r="F1028" s="115"/>
      <c r="G1028" s="115"/>
      <c r="H1028" s="115"/>
      <c r="I1028" s="523"/>
      <c r="J1028" s="523"/>
      <c r="K1028" s="115"/>
      <c r="L1028" s="524"/>
      <c r="M1028" s="524"/>
      <c r="N1028" s="524"/>
      <c r="O1028" s="524"/>
      <c r="P1028" s="524"/>
      <c r="Q1028" s="524"/>
      <c r="R1028" s="524"/>
      <c r="S1028" s="525"/>
      <c r="T1028" s="526"/>
      <c r="U1028" s="115"/>
      <c r="V1028" s="526"/>
      <c r="W1028" s="115"/>
      <c r="X1028" s="115"/>
      <c r="Y1028" s="115"/>
      <c r="Z1028" s="527"/>
      <c r="AA1028" s="527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5"/>
      <c r="CR1028" s="15"/>
      <c r="CS1028" s="15"/>
      <c r="CT1028" s="88"/>
      <c r="CU1028" s="88"/>
      <c r="CV1028" s="88"/>
      <c r="CW1028" s="15"/>
      <c r="CX1028" s="15"/>
      <c r="CY1028" s="88"/>
      <c r="CZ1028" s="88"/>
      <c r="DA1028" s="88"/>
      <c r="DB1028" s="15"/>
      <c r="DC1028" s="15"/>
      <c r="DD1028" s="15"/>
      <c r="DE1028" s="15"/>
      <c r="DF1028" s="15"/>
      <c r="DG1028" s="15"/>
      <c r="DH1028" s="15"/>
      <c r="DI1028" s="15"/>
      <c r="DJ1028" s="15"/>
      <c r="DK1028" s="15"/>
      <c r="DL1028" s="15"/>
      <c r="DM1028" s="15"/>
      <c r="DN1028" s="15"/>
      <c r="DO1028" s="15"/>
      <c r="DP1028" s="15"/>
      <c r="DQ1028" s="15"/>
      <c r="DR1028" s="15"/>
      <c r="DS1028" s="15"/>
      <c r="DT1028" s="15"/>
      <c r="DU1028" s="15"/>
      <c r="DV1028" s="15"/>
      <c r="DW1028" s="15"/>
      <c r="DX1028" s="15"/>
      <c r="DY1028" s="15"/>
      <c r="DZ1028" s="15"/>
      <c r="EA1028" s="15"/>
      <c r="EB1028" s="15"/>
      <c r="EC1028" s="15"/>
      <c r="ED1028" s="15"/>
      <c r="EE1028" s="15"/>
      <c r="EF1028" s="15"/>
      <c r="EG1028" s="15"/>
      <c r="EH1028" s="15"/>
      <c r="EI1028" s="15"/>
      <c r="EJ1028" s="15"/>
      <c r="EK1028" s="15"/>
      <c r="EL1028" s="15"/>
      <c r="EM1028" s="15"/>
      <c r="EN1028" s="15"/>
      <c r="EO1028" s="15"/>
      <c r="EP1028" s="88"/>
      <c r="EQ1028" s="88"/>
      <c r="ER1028" s="88"/>
      <c r="ES1028" s="88"/>
      <c r="ET1028" s="88"/>
      <c r="EU1028" s="88"/>
      <c r="EV1028" s="88"/>
      <c r="EW1028" s="88"/>
      <c r="EX1028" s="88"/>
      <c r="EY1028" s="88"/>
      <c r="EZ1028" s="88"/>
      <c r="FA1028" s="88"/>
      <c r="FB1028" s="15"/>
      <c r="FC1028" s="15"/>
      <c r="FD1028" s="15"/>
      <c r="FE1028" s="15"/>
      <c r="FF1028" s="15"/>
      <c r="FG1028" s="15"/>
      <c r="FH1028" s="15"/>
      <c r="FI1028" s="15"/>
      <c r="FJ1028" s="15"/>
    </row>
    <row r="1029" spans="2:166" ht="15" customHeight="1" x14ac:dyDescent="0.25">
      <c r="B1029" s="88"/>
      <c r="C1029" s="88"/>
      <c r="D1029" s="115"/>
      <c r="E1029" s="115"/>
      <c r="F1029" s="115"/>
      <c r="G1029" s="115"/>
      <c r="H1029" s="115"/>
      <c r="I1029" s="523"/>
      <c r="J1029" s="523"/>
      <c r="K1029" s="115"/>
      <c r="L1029" s="524"/>
      <c r="M1029" s="524"/>
      <c r="N1029" s="524"/>
      <c r="O1029" s="524"/>
      <c r="P1029" s="524"/>
      <c r="Q1029" s="524"/>
      <c r="R1029" s="524"/>
      <c r="S1029" s="525"/>
      <c r="T1029" s="526"/>
      <c r="U1029" s="115"/>
      <c r="V1029" s="526"/>
      <c r="W1029" s="115"/>
      <c r="X1029" s="115"/>
      <c r="Y1029" s="115"/>
      <c r="Z1029" s="527"/>
      <c r="AA1029" s="527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88"/>
      <c r="CU1029" s="88"/>
      <c r="CV1029" s="88"/>
      <c r="CW1029" s="15"/>
      <c r="CX1029" s="15"/>
      <c r="CY1029" s="88"/>
      <c r="CZ1029" s="88"/>
      <c r="DA1029" s="88"/>
      <c r="DB1029" s="15"/>
      <c r="DC1029" s="15"/>
      <c r="DD1029" s="15"/>
      <c r="DE1029" s="15"/>
      <c r="DF1029" s="15"/>
      <c r="DG1029" s="15"/>
      <c r="DH1029" s="15"/>
      <c r="DI1029" s="15"/>
      <c r="DJ1029" s="15"/>
      <c r="DK1029" s="15"/>
      <c r="DL1029" s="15"/>
      <c r="DM1029" s="15"/>
      <c r="DN1029" s="15"/>
      <c r="DO1029" s="15"/>
      <c r="DP1029" s="15"/>
      <c r="DQ1029" s="15"/>
      <c r="DR1029" s="15"/>
      <c r="DS1029" s="15"/>
      <c r="DT1029" s="15"/>
      <c r="DU1029" s="15"/>
      <c r="DV1029" s="15"/>
      <c r="DW1029" s="15"/>
      <c r="DX1029" s="15"/>
      <c r="DY1029" s="15"/>
      <c r="DZ1029" s="15"/>
      <c r="EA1029" s="15"/>
      <c r="EB1029" s="15"/>
      <c r="EC1029" s="15"/>
      <c r="ED1029" s="15"/>
      <c r="EE1029" s="15"/>
      <c r="EF1029" s="15"/>
      <c r="EG1029" s="15"/>
      <c r="EH1029" s="15"/>
      <c r="EI1029" s="15"/>
      <c r="EJ1029" s="15"/>
      <c r="EK1029" s="15"/>
      <c r="EL1029" s="15"/>
      <c r="EM1029" s="15"/>
      <c r="EN1029" s="15"/>
      <c r="EO1029" s="15"/>
      <c r="EP1029" s="88"/>
      <c r="EQ1029" s="88"/>
      <c r="ER1029" s="88"/>
      <c r="ES1029" s="88"/>
      <c r="ET1029" s="88"/>
      <c r="EU1029" s="88"/>
      <c r="EV1029" s="88"/>
      <c r="EW1029" s="88"/>
      <c r="EX1029" s="88"/>
      <c r="EY1029" s="88"/>
      <c r="EZ1029" s="88"/>
      <c r="FA1029" s="88"/>
      <c r="FB1029" s="15"/>
      <c r="FC1029" s="15"/>
      <c r="FD1029" s="15"/>
      <c r="FE1029" s="15"/>
      <c r="FF1029" s="15"/>
      <c r="FG1029" s="15"/>
      <c r="FH1029" s="15"/>
      <c r="FI1029" s="15"/>
      <c r="FJ1029" s="15"/>
    </row>
    <row r="1030" spans="2:166" ht="15" customHeight="1" x14ac:dyDescent="0.25">
      <c r="B1030" s="88"/>
      <c r="C1030" s="88"/>
      <c r="D1030" s="115"/>
      <c r="E1030" s="115"/>
      <c r="F1030" s="115"/>
      <c r="G1030" s="115"/>
      <c r="H1030" s="115"/>
      <c r="I1030" s="523"/>
      <c r="J1030" s="523"/>
      <c r="K1030" s="115"/>
      <c r="L1030" s="524"/>
      <c r="M1030" s="524"/>
      <c r="N1030" s="524"/>
      <c r="O1030" s="524"/>
      <c r="P1030" s="524"/>
      <c r="Q1030" s="524"/>
      <c r="R1030" s="524"/>
      <c r="S1030" s="525"/>
      <c r="T1030" s="526"/>
      <c r="U1030" s="115"/>
      <c r="V1030" s="526"/>
      <c r="W1030" s="115"/>
      <c r="X1030" s="115"/>
      <c r="Y1030" s="115"/>
      <c r="Z1030" s="527"/>
      <c r="AA1030" s="527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88"/>
      <c r="CU1030" s="88"/>
      <c r="CV1030" s="88"/>
      <c r="CW1030" s="15"/>
      <c r="CX1030" s="15"/>
      <c r="CY1030" s="88"/>
      <c r="CZ1030" s="88"/>
      <c r="DA1030" s="88"/>
      <c r="DB1030" s="15"/>
      <c r="DC1030" s="15"/>
      <c r="DD1030" s="15"/>
      <c r="DE1030" s="15"/>
      <c r="DF1030" s="15"/>
      <c r="DG1030" s="15"/>
      <c r="DH1030" s="15"/>
      <c r="DI1030" s="15"/>
      <c r="DJ1030" s="15"/>
      <c r="DK1030" s="15"/>
      <c r="DL1030" s="15"/>
      <c r="DM1030" s="15"/>
      <c r="DN1030" s="15"/>
      <c r="DO1030" s="15"/>
      <c r="DP1030" s="15"/>
      <c r="DQ1030" s="15"/>
      <c r="DR1030" s="15"/>
      <c r="DS1030" s="15"/>
      <c r="DT1030" s="15"/>
      <c r="DU1030" s="15"/>
      <c r="DV1030" s="15"/>
      <c r="DW1030" s="15"/>
      <c r="DX1030" s="15"/>
      <c r="DY1030" s="15"/>
      <c r="DZ1030" s="15"/>
      <c r="EA1030" s="15"/>
      <c r="EB1030" s="15"/>
      <c r="EC1030" s="15"/>
      <c r="ED1030" s="15"/>
      <c r="EE1030" s="15"/>
      <c r="EF1030" s="15"/>
      <c r="EG1030" s="15"/>
      <c r="EH1030" s="15"/>
      <c r="EI1030" s="15"/>
      <c r="EJ1030" s="15"/>
      <c r="EK1030" s="15"/>
      <c r="EL1030" s="15"/>
      <c r="EM1030" s="15"/>
      <c r="EN1030" s="15"/>
      <c r="EO1030" s="15"/>
      <c r="EP1030" s="88"/>
      <c r="EQ1030" s="88"/>
      <c r="ER1030" s="88"/>
      <c r="ES1030" s="88"/>
      <c r="ET1030" s="88"/>
      <c r="EU1030" s="88"/>
      <c r="EV1030" s="88"/>
      <c r="EW1030" s="88"/>
      <c r="EX1030" s="88"/>
      <c r="EY1030" s="88"/>
      <c r="EZ1030" s="88"/>
      <c r="FA1030" s="88"/>
      <c r="FB1030" s="15"/>
      <c r="FC1030" s="15"/>
      <c r="FD1030" s="15"/>
      <c r="FE1030" s="15"/>
      <c r="FF1030" s="15"/>
      <c r="FG1030" s="15"/>
      <c r="FH1030" s="15"/>
      <c r="FI1030" s="15"/>
      <c r="FJ1030" s="15"/>
    </row>
    <row r="1031" spans="2:166" ht="15" customHeight="1" x14ac:dyDescent="0.25">
      <c r="B1031" s="88"/>
      <c r="C1031" s="88"/>
      <c r="D1031" s="115"/>
      <c r="E1031" s="115"/>
      <c r="F1031" s="115"/>
      <c r="G1031" s="115"/>
      <c r="H1031" s="115"/>
      <c r="I1031" s="523"/>
      <c r="J1031" s="523"/>
      <c r="K1031" s="115"/>
      <c r="L1031" s="524"/>
      <c r="M1031" s="524"/>
      <c r="N1031" s="524"/>
      <c r="O1031" s="524"/>
      <c r="P1031" s="524"/>
      <c r="Q1031" s="524"/>
      <c r="R1031" s="524"/>
      <c r="S1031" s="525"/>
      <c r="T1031" s="526"/>
      <c r="U1031" s="115"/>
      <c r="V1031" s="526"/>
      <c r="W1031" s="115"/>
      <c r="X1031" s="115"/>
      <c r="Y1031" s="115"/>
      <c r="Z1031" s="527"/>
      <c r="AA1031" s="527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88"/>
      <c r="CU1031" s="88"/>
      <c r="CV1031" s="88"/>
      <c r="CW1031" s="15"/>
      <c r="CX1031" s="15"/>
      <c r="CY1031" s="88"/>
      <c r="CZ1031" s="88"/>
      <c r="DA1031" s="88"/>
      <c r="DB1031" s="15"/>
      <c r="DC1031" s="15"/>
      <c r="DD1031" s="15"/>
      <c r="DE1031" s="15"/>
      <c r="DF1031" s="15"/>
      <c r="DG1031" s="15"/>
      <c r="DH1031" s="15"/>
      <c r="DI1031" s="15"/>
      <c r="DJ1031" s="15"/>
      <c r="DK1031" s="15"/>
      <c r="DL1031" s="15"/>
      <c r="DM1031" s="15"/>
      <c r="DN1031" s="15"/>
      <c r="DO1031" s="15"/>
      <c r="DP1031" s="15"/>
      <c r="DQ1031" s="15"/>
      <c r="DR1031" s="15"/>
      <c r="DS1031" s="15"/>
      <c r="DT1031" s="15"/>
      <c r="DU1031" s="15"/>
      <c r="DV1031" s="15"/>
      <c r="DW1031" s="15"/>
      <c r="DX1031" s="15"/>
      <c r="DY1031" s="15"/>
      <c r="DZ1031" s="15"/>
      <c r="EA1031" s="15"/>
      <c r="EB1031" s="15"/>
      <c r="EC1031" s="15"/>
      <c r="ED1031" s="15"/>
      <c r="EE1031" s="15"/>
      <c r="EF1031" s="15"/>
      <c r="EG1031" s="15"/>
      <c r="EH1031" s="15"/>
      <c r="EI1031" s="15"/>
      <c r="EJ1031" s="15"/>
      <c r="EK1031" s="15"/>
      <c r="EL1031" s="15"/>
      <c r="EM1031" s="15"/>
      <c r="EN1031" s="15"/>
      <c r="EO1031" s="15"/>
      <c r="EP1031" s="88"/>
      <c r="EQ1031" s="88"/>
      <c r="ER1031" s="88"/>
      <c r="ES1031" s="88"/>
      <c r="ET1031" s="88"/>
      <c r="EU1031" s="88"/>
      <c r="EV1031" s="88"/>
      <c r="EW1031" s="88"/>
      <c r="EX1031" s="88"/>
      <c r="EY1031" s="88"/>
      <c r="EZ1031" s="88"/>
      <c r="FA1031" s="88"/>
      <c r="FB1031" s="15"/>
      <c r="FC1031" s="15"/>
      <c r="FD1031" s="15"/>
      <c r="FE1031" s="15"/>
      <c r="FF1031" s="15"/>
      <c r="FG1031" s="15"/>
      <c r="FH1031" s="15"/>
      <c r="FI1031" s="15"/>
      <c r="FJ1031" s="15"/>
    </row>
    <row r="1032" spans="2:166" ht="15" customHeight="1" x14ac:dyDescent="0.25">
      <c r="B1032" s="88"/>
      <c r="C1032" s="88"/>
      <c r="D1032" s="115"/>
      <c r="E1032" s="115"/>
      <c r="F1032" s="115"/>
      <c r="G1032" s="115"/>
      <c r="H1032" s="115"/>
      <c r="I1032" s="523"/>
      <c r="J1032" s="523"/>
      <c r="K1032" s="115"/>
      <c r="L1032" s="524"/>
      <c r="M1032" s="524"/>
      <c r="N1032" s="524"/>
      <c r="O1032" s="524"/>
      <c r="P1032" s="524"/>
      <c r="Q1032" s="524"/>
      <c r="R1032" s="524"/>
      <c r="S1032" s="525"/>
      <c r="T1032" s="526"/>
      <c r="U1032" s="115"/>
      <c r="V1032" s="526"/>
      <c r="W1032" s="115"/>
      <c r="X1032" s="115"/>
      <c r="Y1032" s="115"/>
      <c r="Z1032" s="527"/>
      <c r="AA1032" s="527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88"/>
      <c r="CU1032" s="88"/>
      <c r="CV1032" s="88"/>
      <c r="CW1032" s="15"/>
      <c r="CX1032" s="15"/>
      <c r="CY1032" s="88"/>
      <c r="CZ1032" s="88"/>
      <c r="DA1032" s="88"/>
      <c r="DB1032" s="15"/>
      <c r="DC1032" s="15"/>
      <c r="DD1032" s="15"/>
      <c r="DE1032" s="15"/>
      <c r="DF1032" s="15"/>
      <c r="DG1032" s="15"/>
      <c r="DH1032" s="15"/>
      <c r="DI1032" s="15"/>
      <c r="DJ1032" s="15"/>
      <c r="DK1032" s="15"/>
      <c r="DL1032" s="15"/>
      <c r="DM1032" s="15"/>
      <c r="DN1032" s="15"/>
      <c r="DO1032" s="15"/>
      <c r="DP1032" s="15"/>
      <c r="DQ1032" s="15"/>
      <c r="DR1032" s="15"/>
      <c r="DS1032" s="15"/>
      <c r="DT1032" s="15"/>
      <c r="DU1032" s="15"/>
      <c r="DV1032" s="15"/>
      <c r="DW1032" s="15"/>
      <c r="DX1032" s="15"/>
      <c r="DY1032" s="15"/>
      <c r="DZ1032" s="15"/>
      <c r="EA1032" s="15"/>
      <c r="EB1032" s="15"/>
      <c r="EC1032" s="15"/>
      <c r="ED1032" s="15"/>
      <c r="EE1032" s="15"/>
      <c r="EF1032" s="15"/>
      <c r="EG1032" s="15"/>
      <c r="EH1032" s="15"/>
      <c r="EI1032" s="15"/>
      <c r="EJ1032" s="15"/>
      <c r="EK1032" s="15"/>
      <c r="EL1032" s="15"/>
      <c r="EM1032" s="15"/>
      <c r="EN1032" s="15"/>
      <c r="EO1032" s="15"/>
      <c r="EP1032" s="88"/>
      <c r="EQ1032" s="88"/>
      <c r="ER1032" s="88"/>
      <c r="ES1032" s="88"/>
      <c r="ET1032" s="88"/>
      <c r="EU1032" s="88"/>
      <c r="EV1032" s="88"/>
      <c r="EW1032" s="88"/>
      <c r="EX1032" s="88"/>
      <c r="EY1032" s="88"/>
      <c r="EZ1032" s="88"/>
      <c r="FA1032" s="88"/>
      <c r="FB1032" s="15"/>
      <c r="FC1032" s="15"/>
      <c r="FD1032" s="15"/>
      <c r="FE1032" s="15"/>
      <c r="FF1032" s="15"/>
      <c r="FG1032" s="15"/>
      <c r="FH1032" s="15"/>
      <c r="FI1032" s="15"/>
      <c r="FJ1032" s="15"/>
    </row>
    <row r="1033" spans="2:166" ht="15" customHeight="1" x14ac:dyDescent="0.25">
      <c r="B1033" s="88"/>
      <c r="C1033" s="88"/>
      <c r="D1033" s="115"/>
      <c r="E1033" s="115"/>
      <c r="F1033" s="115"/>
      <c r="G1033" s="115"/>
      <c r="H1033" s="115"/>
      <c r="I1033" s="523"/>
      <c r="J1033" s="523"/>
      <c r="K1033" s="115"/>
      <c r="L1033" s="524"/>
      <c r="M1033" s="524"/>
      <c r="N1033" s="524"/>
      <c r="O1033" s="524"/>
      <c r="P1033" s="524"/>
      <c r="Q1033" s="524"/>
      <c r="R1033" s="524"/>
      <c r="S1033" s="525"/>
      <c r="T1033" s="526"/>
      <c r="U1033" s="115"/>
      <c r="V1033" s="526"/>
      <c r="W1033" s="115"/>
      <c r="X1033" s="115"/>
      <c r="Y1033" s="115"/>
      <c r="Z1033" s="527"/>
      <c r="AA1033" s="527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5"/>
      <c r="CR1033" s="15"/>
      <c r="CS1033" s="15"/>
      <c r="CT1033" s="88"/>
      <c r="CU1033" s="88"/>
      <c r="CV1033" s="88"/>
      <c r="CW1033" s="15"/>
      <c r="CX1033" s="15"/>
      <c r="CY1033" s="88"/>
      <c r="CZ1033" s="88"/>
      <c r="DA1033" s="88"/>
      <c r="DB1033" s="15"/>
      <c r="DC1033" s="15"/>
      <c r="DD1033" s="15"/>
      <c r="DE1033" s="15"/>
      <c r="DF1033" s="15"/>
      <c r="DG1033" s="15"/>
      <c r="DH1033" s="15"/>
      <c r="DI1033" s="15"/>
      <c r="DJ1033" s="15"/>
      <c r="DK1033" s="15"/>
      <c r="DL1033" s="15"/>
      <c r="DM1033" s="15"/>
      <c r="DN1033" s="15"/>
      <c r="DO1033" s="15"/>
      <c r="DP1033" s="15"/>
      <c r="DQ1033" s="15"/>
      <c r="DR1033" s="15"/>
      <c r="DS1033" s="15"/>
      <c r="DT1033" s="15"/>
      <c r="DU1033" s="15"/>
      <c r="DV1033" s="15"/>
      <c r="DW1033" s="15"/>
      <c r="DX1033" s="15"/>
      <c r="DY1033" s="15"/>
      <c r="DZ1033" s="15"/>
      <c r="EA1033" s="15"/>
      <c r="EB1033" s="15"/>
      <c r="EC1033" s="15"/>
      <c r="ED1033" s="15"/>
      <c r="EE1033" s="15"/>
      <c r="EF1033" s="15"/>
      <c r="EG1033" s="15"/>
      <c r="EH1033" s="15"/>
      <c r="EI1033" s="15"/>
      <c r="EJ1033" s="15"/>
      <c r="EK1033" s="15"/>
      <c r="EL1033" s="15"/>
      <c r="EM1033" s="15"/>
      <c r="EN1033" s="15"/>
      <c r="EO1033" s="15"/>
      <c r="EP1033" s="88"/>
      <c r="EQ1033" s="88"/>
      <c r="ER1033" s="88"/>
      <c r="ES1033" s="88"/>
      <c r="ET1033" s="88"/>
      <c r="EU1033" s="88"/>
      <c r="EV1033" s="88"/>
      <c r="EW1033" s="88"/>
      <c r="EX1033" s="88"/>
      <c r="EY1033" s="88"/>
      <c r="EZ1033" s="88"/>
      <c r="FA1033" s="88"/>
      <c r="FB1033" s="15"/>
      <c r="FC1033" s="15"/>
      <c r="FD1033" s="15"/>
      <c r="FE1033" s="15"/>
      <c r="FF1033" s="15"/>
      <c r="FG1033" s="15"/>
      <c r="FH1033" s="15"/>
      <c r="FI1033" s="15"/>
      <c r="FJ1033" s="15"/>
    </row>
    <row r="1034" spans="2:166" ht="15" customHeight="1" x14ac:dyDescent="0.25">
      <c r="B1034" s="88"/>
      <c r="C1034" s="88"/>
      <c r="D1034" s="115"/>
      <c r="E1034" s="115"/>
      <c r="F1034" s="115"/>
      <c r="G1034" s="115"/>
      <c r="H1034" s="115"/>
      <c r="I1034" s="523"/>
      <c r="J1034" s="523"/>
      <c r="K1034" s="115"/>
      <c r="L1034" s="524"/>
      <c r="M1034" s="524"/>
      <c r="N1034" s="524"/>
      <c r="O1034" s="524"/>
      <c r="P1034" s="524"/>
      <c r="Q1034" s="524"/>
      <c r="R1034" s="524"/>
      <c r="S1034" s="525"/>
      <c r="T1034" s="526"/>
      <c r="U1034" s="115"/>
      <c r="V1034" s="526"/>
      <c r="W1034" s="115"/>
      <c r="X1034" s="115"/>
      <c r="Y1034" s="115"/>
      <c r="Z1034" s="527"/>
      <c r="AA1034" s="527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88"/>
      <c r="CU1034" s="88"/>
      <c r="CV1034" s="88"/>
      <c r="CW1034" s="15"/>
      <c r="CX1034" s="15"/>
      <c r="CY1034" s="88"/>
      <c r="CZ1034" s="88"/>
      <c r="DA1034" s="88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  <c r="DO1034" s="15"/>
      <c r="DP1034" s="15"/>
      <c r="DQ1034" s="15"/>
      <c r="DR1034" s="15"/>
      <c r="DS1034" s="15"/>
      <c r="DT1034" s="15"/>
      <c r="DU1034" s="15"/>
      <c r="DV1034" s="15"/>
      <c r="DW1034" s="15"/>
      <c r="DX1034" s="15"/>
      <c r="DY1034" s="15"/>
      <c r="DZ1034" s="15"/>
      <c r="EA1034" s="15"/>
      <c r="EB1034" s="15"/>
      <c r="EC1034" s="15"/>
      <c r="ED1034" s="15"/>
      <c r="EE1034" s="15"/>
      <c r="EF1034" s="15"/>
      <c r="EG1034" s="15"/>
      <c r="EH1034" s="15"/>
      <c r="EI1034" s="15"/>
      <c r="EJ1034" s="15"/>
      <c r="EK1034" s="15"/>
      <c r="EL1034" s="15"/>
      <c r="EM1034" s="15"/>
      <c r="EN1034" s="15"/>
      <c r="EO1034" s="15"/>
      <c r="EP1034" s="88"/>
      <c r="EQ1034" s="88"/>
      <c r="ER1034" s="88"/>
      <c r="ES1034" s="88"/>
      <c r="ET1034" s="88"/>
      <c r="EU1034" s="88"/>
      <c r="EV1034" s="88"/>
      <c r="EW1034" s="88"/>
      <c r="EX1034" s="88"/>
      <c r="EY1034" s="88"/>
      <c r="EZ1034" s="88"/>
      <c r="FA1034" s="88"/>
      <c r="FB1034" s="15"/>
      <c r="FC1034" s="15"/>
      <c r="FD1034" s="15"/>
      <c r="FE1034" s="15"/>
      <c r="FF1034" s="15"/>
      <c r="FG1034" s="15"/>
      <c r="FH1034" s="15"/>
      <c r="FI1034" s="15"/>
      <c r="FJ1034" s="15"/>
    </row>
    <row r="1035" spans="2:166" ht="15" customHeight="1" x14ac:dyDescent="0.25">
      <c r="B1035" s="88"/>
      <c r="C1035" s="88"/>
      <c r="D1035" s="115"/>
      <c r="E1035" s="115"/>
      <c r="F1035" s="115"/>
      <c r="G1035" s="115"/>
      <c r="H1035" s="115"/>
      <c r="I1035" s="523"/>
      <c r="J1035" s="523"/>
      <c r="K1035" s="115"/>
      <c r="L1035" s="524"/>
      <c r="M1035" s="524"/>
      <c r="N1035" s="524"/>
      <c r="O1035" s="524"/>
      <c r="P1035" s="524"/>
      <c r="Q1035" s="524"/>
      <c r="R1035" s="524"/>
      <c r="S1035" s="525"/>
      <c r="T1035" s="526"/>
      <c r="U1035" s="115"/>
      <c r="V1035" s="526"/>
      <c r="W1035" s="115"/>
      <c r="X1035" s="115"/>
      <c r="Y1035" s="115"/>
      <c r="Z1035" s="527"/>
      <c r="AA1035" s="527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5"/>
      <c r="CR1035" s="15"/>
      <c r="CS1035" s="15"/>
      <c r="CT1035" s="88"/>
      <c r="CU1035" s="88"/>
      <c r="CV1035" s="88"/>
      <c r="CW1035" s="15"/>
      <c r="CX1035" s="15"/>
      <c r="CY1035" s="88"/>
      <c r="CZ1035" s="88"/>
      <c r="DA1035" s="88"/>
      <c r="DB1035" s="15"/>
      <c r="DC1035" s="15"/>
      <c r="DD1035" s="15"/>
      <c r="DE1035" s="15"/>
      <c r="DF1035" s="15"/>
      <c r="DG1035" s="15"/>
      <c r="DH1035" s="15"/>
      <c r="DI1035" s="15"/>
      <c r="DJ1035" s="15"/>
      <c r="DK1035" s="15"/>
      <c r="DL1035" s="15"/>
      <c r="DM1035" s="15"/>
      <c r="DN1035" s="15"/>
      <c r="DO1035" s="15"/>
      <c r="DP1035" s="15"/>
      <c r="DQ1035" s="15"/>
      <c r="DR1035" s="15"/>
      <c r="DS1035" s="15"/>
      <c r="DT1035" s="15"/>
      <c r="DU1035" s="15"/>
      <c r="DV1035" s="15"/>
      <c r="DW1035" s="15"/>
      <c r="DX1035" s="15"/>
      <c r="DY1035" s="15"/>
      <c r="DZ1035" s="15"/>
      <c r="EA1035" s="15"/>
      <c r="EB1035" s="15"/>
      <c r="EC1035" s="15"/>
      <c r="ED1035" s="15"/>
      <c r="EE1035" s="15"/>
      <c r="EF1035" s="15"/>
      <c r="EG1035" s="15"/>
      <c r="EH1035" s="15"/>
      <c r="EI1035" s="15"/>
      <c r="EJ1035" s="15"/>
      <c r="EK1035" s="15"/>
      <c r="EL1035" s="15"/>
      <c r="EM1035" s="15"/>
      <c r="EN1035" s="15"/>
      <c r="EO1035" s="15"/>
      <c r="EP1035" s="88"/>
      <c r="EQ1035" s="88"/>
      <c r="ER1035" s="88"/>
      <c r="ES1035" s="88"/>
      <c r="ET1035" s="88"/>
      <c r="EU1035" s="88"/>
      <c r="EV1035" s="88"/>
      <c r="EW1035" s="88"/>
      <c r="EX1035" s="88"/>
      <c r="EY1035" s="88"/>
      <c r="EZ1035" s="88"/>
      <c r="FA1035" s="88"/>
      <c r="FB1035" s="15"/>
      <c r="FC1035" s="15"/>
      <c r="FD1035" s="15"/>
      <c r="FE1035" s="15"/>
      <c r="FF1035" s="15"/>
      <c r="FG1035" s="15"/>
      <c r="FH1035" s="15"/>
      <c r="FI1035" s="15"/>
      <c r="FJ1035" s="15"/>
    </row>
    <row r="1036" spans="2:166" ht="15" customHeight="1" x14ac:dyDescent="0.25">
      <c r="B1036" s="88"/>
      <c r="C1036" s="88"/>
      <c r="D1036" s="115"/>
      <c r="E1036" s="115"/>
      <c r="F1036" s="115"/>
      <c r="G1036" s="115"/>
      <c r="H1036" s="115"/>
      <c r="I1036" s="523"/>
      <c r="J1036" s="523"/>
      <c r="K1036" s="115"/>
      <c r="L1036" s="524"/>
      <c r="M1036" s="524"/>
      <c r="N1036" s="524"/>
      <c r="O1036" s="524"/>
      <c r="P1036" s="524"/>
      <c r="Q1036" s="524"/>
      <c r="R1036" s="524"/>
      <c r="S1036" s="525"/>
      <c r="T1036" s="526"/>
      <c r="U1036" s="115"/>
      <c r="V1036" s="526"/>
      <c r="W1036" s="115"/>
      <c r="X1036" s="115"/>
      <c r="Y1036" s="115"/>
      <c r="Z1036" s="527"/>
      <c r="AA1036" s="527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5"/>
      <c r="CR1036" s="15"/>
      <c r="CS1036" s="15"/>
      <c r="CT1036" s="88"/>
      <c r="CU1036" s="88"/>
      <c r="CV1036" s="88"/>
      <c r="CW1036" s="15"/>
      <c r="CX1036" s="15"/>
      <c r="CY1036" s="88"/>
      <c r="CZ1036" s="88"/>
      <c r="DA1036" s="88"/>
      <c r="DB1036" s="15"/>
      <c r="DC1036" s="15"/>
      <c r="DD1036" s="15"/>
      <c r="DE1036" s="15"/>
      <c r="DF1036" s="15"/>
      <c r="DG1036" s="15"/>
      <c r="DH1036" s="15"/>
      <c r="DI1036" s="15"/>
      <c r="DJ1036" s="15"/>
      <c r="DK1036" s="15"/>
      <c r="DL1036" s="15"/>
      <c r="DM1036" s="15"/>
      <c r="DN1036" s="15"/>
      <c r="DO1036" s="15"/>
      <c r="DP1036" s="15"/>
      <c r="DQ1036" s="15"/>
      <c r="DR1036" s="15"/>
      <c r="DS1036" s="15"/>
      <c r="DT1036" s="15"/>
      <c r="DU1036" s="15"/>
      <c r="DV1036" s="15"/>
      <c r="DW1036" s="15"/>
      <c r="DX1036" s="15"/>
      <c r="DY1036" s="15"/>
      <c r="DZ1036" s="15"/>
      <c r="EA1036" s="15"/>
      <c r="EB1036" s="15"/>
      <c r="EC1036" s="15"/>
      <c r="ED1036" s="15"/>
      <c r="EE1036" s="15"/>
      <c r="EF1036" s="15"/>
      <c r="EG1036" s="15"/>
      <c r="EH1036" s="15"/>
      <c r="EI1036" s="15"/>
      <c r="EJ1036" s="15"/>
      <c r="EK1036" s="15"/>
      <c r="EL1036" s="15"/>
      <c r="EM1036" s="15"/>
      <c r="EN1036" s="15"/>
      <c r="EO1036" s="15"/>
      <c r="EP1036" s="88"/>
      <c r="EQ1036" s="88"/>
      <c r="ER1036" s="88"/>
      <c r="ES1036" s="88"/>
      <c r="ET1036" s="88"/>
      <c r="EU1036" s="88"/>
      <c r="EV1036" s="88"/>
      <c r="EW1036" s="88"/>
      <c r="EX1036" s="88"/>
      <c r="EY1036" s="88"/>
      <c r="EZ1036" s="88"/>
      <c r="FA1036" s="88"/>
      <c r="FB1036" s="15"/>
      <c r="FC1036" s="15"/>
      <c r="FD1036" s="15"/>
      <c r="FE1036" s="15"/>
      <c r="FF1036" s="15"/>
      <c r="FG1036" s="15"/>
      <c r="FH1036" s="15"/>
      <c r="FI1036" s="15"/>
      <c r="FJ1036" s="15"/>
    </row>
    <row r="1037" spans="2:166" ht="15" customHeight="1" x14ac:dyDescent="0.25">
      <c r="B1037" s="88"/>
      <c r="C1037" s="88"/>
      <c r="D1037" s="115"/>
      <c r="E1037" s="115"/>
      <c r="F1037" s="115"/>
      <c r="G1037" s="115"/>
      <c r="H1037" s="115"/>
      <c r="I1037" s="523"/>
      <c r="J1037" s="523"/>
      <c r="K1037" s="115"/>
      <c r="L1037" s="524"/>
      <c r="M1037" s="524"/>
      <c r="N1037" s="524"/>
      <c r="O1037" s="524"/>
      <c r="P1037" s="524"/>
      <c r="Q1037" s="524"/>
      <c r="R1037" s="524"/>
      <c r="S1037" s="525"/>
      <c r="T1037" s="526"/>
      <c r="U1037" s="115"/>
      <c r="V1037" s="526"/>
      <c r="W1037" s="115"/>
      <c r="X1037" s="115"/>
      <c r="Y1037" s="115"/>
      <c r="Z1037" s="527"/>
      <c r="AA1037" s="527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5"/>
      <c r="CR1037" s="15"/>
      <c r="CS1037" s="15"/>
      <c r="CT1037" s="88"/>
      <c r="CU1037" s="88"/>
      <c r="CV1037" s="88"/>
      <c r="CW1037" s="15"/>
      <c r="CX1037" s="15"/>
      <c r="CY1037" s="88"/>
      <c r="CZ1037" s="88"/>
      <c r="DA1037" s="88"/>
      <c r="DB1037" s="15"/>
      <c r="DC1037" s="15"/>
      <c r="DD1037" s="15"/>
      <c r="DE1037" s="15"/>
      <c r="DF1037" s="15"/>
      <c r="DG1037" s="15"/>
      <c r="DH1037" s="15"/>
      <c r="DI1037" s="15"/>
      <c r="DJ1037" s="15"/>
      <c r="DK1037" s="15"/>
      <c r="DL1037" s="15"/>
      <c r="DM1037" s="15"/>
      <c r="DN1037" s="15"/>
      <c r="DO1037" s="15"/>
      <c r="DP1037" s="15"/>
      <c r="DQ1037" s="15"/>
      <c r="DR1037" s="15"/>
      <c r="DS1037" s="15"/>
      <c r="DT1037" s="15"/>
      <c r="DU1037" s="15"/>
      <c r="DV1037" s="15"/>
      <c r="DW1037" s="15"/>
      <c r="DX1037" s="15"/>
      <c r="DY1037" s="15"/>
      <c r="DZ1037" s="15"/>
      <c r="EA1037" s="15"/>
      <c r="EB1037" s="15"/>
      <c r="EC1037" s="15"/>
      <c r="ED1037" s="15"/>
      <c r="EE1037" s="15"/>
      <c r="EF1037" s="15"/>
      <c r="EG1037" s="15"/>
      <c r="EH1037" s="15"/>
      <c r="EI1037" s="15"/>
      <c r="EJ1037" s="15"/>
      <c r="EK1037" s="15"/>
      <c r="EL1037" s="15"/>
      <c r="EM1037" s="15"/>
      <c r="EN1037" s="15"/>
      <c r="EO1037" s="15"/>
      <c r="EP1037" s="88"/>
      <c r="EQ1037" s="88"/>
      <c r="ER1037" s="88"/>
      <c r="ES1037" s="88"/>
      <c r="ET1037" s="88"/>
      <c r="EU1037" s="88"/>
      <c r="EV1037" s="88"/>
      <c r="EW1037" s="88"/>
      <c r="EX1037" s="88"/>
      <c r="EY1037" s="88"/>
      <c r="EZ1037" s="88"/>
      <c r="FA1037" s="88"/>
      <c r="FB1037" s="15"/>
      <c r="FC1037" s="15"/>
      <c r="FD1037" s="15"/>
      <c r="FE1037" s="15"/>
      <c r="FF1037" s="15"/>
      <c r="FG1037" s="15"/>
      <c r="FH1037" s="15"/>
      <c r="FI1037" s="15"/>
      <c r="FJ1037" s="15"/>
    </row>
    <row r="1038" spans="2:166" ht="15" customHeight="1" x14ac:dyDescent="0.25">
      <c r="B1038" s="88"/>
      <c r="C1038" s="88"/>
      <c r="D1038" s="115"/>
      <c r="E1038" s="115"/>
      <c r="F1038" s="115"/>
      <c r="G1038" s="115"/>
      <c r="H1038" s="115"/>
      <c r="I1038" s="523"/>
      <c r="J1038" s="523"/>
      <c r="K1038" s="115"/>
      <c r="L1038" s="524"/>
      <c r="M1038" s="524"/>
      <c r="N1038" s="524"/>
      <c r="O1038" s="524"/>
      <c r="P1038" s="524"/>
      <c r="Q1038" s="524"/>
      <c r="R1038" s="524"/>
      <c r="S1038" s="525"/>
      <c r="T1038" s="526"/>
      <c r="U1038" s="115"/>
      <c r="V1038" s="526"/>
      <c r="W1038" s="115"/>
      <c r="X1038" s="115"/>
      <c r="Y1038" s="115"/>
      <c r="Z1038" s="527"/>
      <c r="AA1038" s="527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5"/>
      <c r="CR1038" s="15"/>
      <c r="CS1038" s="15"/>
      <c r="CT1038" s="88"/>
      <c r="CU1038" s="88"/>
      <c r="CV1038" s="88"/>
      <c r="CW1038" s="15"/>
      <c r="CX1038" s="15"/>
      <c r="CY1038" s="88"/>
      <c r="CZ1038" s="88"/>
      <c r="DA1038" s="88"/>
      <c r="DB1038" s="15"/>
      <c r="DC1038" s="15"/>
      <c r="DD1038" s="15"/>
      <c r="DE1038" s="15"/>
      <c r="DF1038" s="15"/>
      <c r="DG1038" s="15"/>
      <c r="DH1038" s="15"/>
      <c r="DI1038" s="15"/>
      <c r="DJ1038" s="15"/>
      <c r="DK1038" s="15"/>
      <c r="DL1038" s="15"/>
      <c r="DM1038" s="15"/>
      <c r="DN1038" s="15"/>
      <c r="DO1038" s="15"/>
      <c r="DP1038" s="15"/>
      <c r="DQ1038" s="15"/>
      <c r="DR1038" s="15"/>
      <c r="DS1038" s="15"/>
      <c r="DT1038" s="15"/>
      <c r="DU1038" s="15"/>
      <c r="DV1038" s="15"/>
      <c r="DW1038" s="15"/>
      <c r="DX1038" s="15"/>
      <c r="DY1038" s="15"/>
      <c r="DZ1038" s="15"/>
      <c r="EA1038" s="15"/>
      <c r="EB1038" s="15"/>
      <c r="EC1038" s="15"/>
      <c r="ED1038" s="15"/>
      <c r="EE1038" s="15"/>
      <c r="EF1038" s="15"/>
      <c r="EG1038" s="15"/>
      <c r="EH1038" s="15"/>
      <c r="EI1038" s="15"/>
      <c r="EJ1038" s="15"/>
      <c r="EK1038" s="15"/>
      <c r="EL1038" s="15"/>
      <c r="EM1038" s="15"/>
      <c r="EN1038" s="15"/>
      <c r="EO1038" s="15"/>
      <c r="EP1038" s="88"/>
      <c r="EQ1038" s="88"/>
      <c r="ER1038" s="88"/>
      <c r="ES1038" s="88"/>
      <c r="ET1038" s="88"/>
      <c r="EU1038" s="88"/>
      <c r="EV1038" s="88"/>
      <c r="EW1038" s="88"/>
      <c r="EX1038" s="88"/>
      <c r="EY1038" s="88"/>
      <c r="EZ1038" s="88"/>
      <c r="FA1038" s="88"/>
      <c r="FB1038" s="15"/>
      <c r="FC1038" s="15"/>
      <c r="FD1038" s="15"/>
      <c r="FE1038" s="15"/>
      <c r="FF1038" s="15"/>
      <c r="FG1038" s="15"/>
      <c r="FH1038" s="15"/>
      <c r="FI1038" s="15"/>
      <c r="FJ1038" s="15"/>
    </row>
    <row r="1039" spans="2:166" ht="15" customHeight="1" x14ac:dyDescent="0.25">
      <c r="B1039" s="88"/>
      <c r="C1039" s="88"/>
      <c r="D1039" s="115"/>
      <c r="E1039" s="115"/>
      <c r="F1039" s="115"/>
      <c r="G1039" s="115"/>
      <c r="H1039" s="115"/>
      <c r="I1039" s="523"/>
      <c r="J1039" s="523"/>
      <c r="K1039" s="115"/>
      <c r="L1039" s="524"/>
      <c r="M1039" s="524"/>
      <c r="N1039" s="524"/>
      <c r="O1039" s="524"/>
      <c r="P1039" s="524"/>
      <c r="Q1039" s="524"/>
      <c r="R1039" s="524"/>
      <c r="S1039" s="525"/>
      <c r="T1039" s="526"/>
      <c r="U1039" s="115"/>
      <c r="V1039" s="526"/>
      <c r="W1039" s="115"/>
      <c r="X1039" s="115"/>
      <c r="Y1039" s="115"/>
      <c r="Z1039" s="527"/>
      <c r="AA1039" s="527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5"/>
      <c r="CR1039" s="15"/>
      <c r="CS1039" s="15"/>
      <c r="CT1039" s="88"/>
      <c r="CU1039" s="88"/>
      <c r="CV1039" s="88"/>
      <c r="CW1039" s="15"/>
      <c r="CX1039" s="15"/>
      <c r="CY1039" s="88"/>
      <c r="CZ1039" s="88"/>
      <c r="DA1039" s="88"/>
      <c r="DB1039" s="15"/>
      <c r="DC1039" s="15"/>
      <c r="DD1039" s="15"/>
      <c r="DE1039" s="15"/>
      <c r="DF1039" s="15"/>
      <c r="DG1039" s="15"/>
      <c r="DH1039" s="15"/>
      <c r="DI1039" s="15"/>
      <c r="DJ1039" s="15"/>
      <c r="DK1039" s="15"/>
      <c r="DL1039" s="15"/>
      <c r="DM1039" s="15"/>
      <c r="DN1039" s="15"/>
      <c r="DO1039" s="15"/>
      <c r="DP1039" s="15"/>
      <c r="DQ1039" s="15"/>
      <c r="DR1039" s="15"/>
      <c r="DS1039" s="15"/>
      <c r="DT1039" s="15"/>
      <c r="DU1039" s="15"/>
      <c r="DV1039" s="15"/>
      <c r="DW1039" s="15"/>
      <c r="DX1039" s="15"/>
      <c r="DY1039" s="15"/>
      <c r="DZ1039" s="15"/>
      <c r="EA1039" s="15"/>
      <c r="EB1039" s="15"/>
      <c r="EC1039" s="15"/>
      <c r="ED1039" s="15"/>
      <c r="EE1039" s="15"/>
      <c r="EF1039" s="15"/>
      <c r="EG1039" s="15"/>
      <c r="EH1039" s="15"/>
      <c r="EI1039" s="15"/>
      <c r="EJ1039" s="15"/>
      <c r="EK1039" s="15"/>
      <c r="EL1039" s="15"/>
      <c r="EM1039" s="15"/>
      <c r="EN1039" s="15"/>
      <c r="EO1039" s="15"/>
      <c r="EP1039" s="88"/>
      <c r="EQ1039" s="88"/>
      <c r="ER1039" s="88"/>
      <c r="ES1039" s="88"/>
      <c r="ET1039" s="88"/>
      <c r="EU1039" s="88"/>
      <c r="EV1039" s="88"/>
      <c r="EW1039" s="88"/>
      <c r="EX1039" s="88"/>
      <c r="EY1039" s="88"/>
      <c r="EZ1039" s="88"/>
      <c r="FA1039" s="88"/>
      <c r="FB1039" s="15"/>
      <c r="FC1039" s="15"/>
      <c r="FD1039" s="15"/>
      <c r="FE1039" s="15"/>
      <c r="FF1039" s="15"/>
      <c r="FG1039" s="15"/>
      <c r="FH1039" s="15"/>
      <c r="FI1039" s="15"/>
      <c r="FJ1039" s="15"/>
    </row>
    <row r="1040" spans="2:166" ht="15" customHeight="1" x14ac:dyDescent="0.25">
      <c r="B1040" s="88"/>
      <c r="C1040" s="88"/>
      <c r="D1040" s="115"/>
      <c r="E1040" s="115"/>
      <c r="F1040" s="115"/>
      <c r="G1040" s="115"/>
      <c r="H1040" s="115"/>
      <c r="I1040" s="523"/>
      <c r="J1040" s="523"/>
      <c r="K1040" s="115"/>
      <c r="L1040" s="524"/>
      <c r="M1040" s="524"/>
      <c r="N1040" s="524"/>
      <c r="O1040" s="524"/>
      <c r="P1040" s="524"/>
      <c r="Q1040" s="524"/>
      <c r="R1040" s="524"/>
      <c r="S1040" s="525"/>
      <c r="T1040" s="526"/>
      <c r="U1040" s="115"/>
      <c r="V1040" s="526"/>
      <c r="W1040" s="115"/>
      <c r="X1040" s="115"/>
      <c r="Y1040" s="115"/>
      <c r="Z1040" s="527"/>
      <c r="AA1040" s="527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5"/>
      <c r="CR1040" s="15"/>
      <c r="CS1040" s="15"/>
      <c r="CT1040" s="88"/>
      <c r="CU1040" s="88"/>
      <c r="CV1040" s="88"/>
      <c r="CW1040" s="15"/>
      <c r="CX1040" s="15"/>
      <c r="CY1040" s="88"/>
      <c r="CZ1040" s="88"/>
      <c r="DA1040" s="88"/>
      <c r="DB1040" s="15"/>
      <c r="DC1040" s="15"/>
      <c r="DD1040" s="15"/>
      <c r="DE1040" s="15"/>
      <c r="DF1040" s="15"/>
      <c r="DG1040" s="15"/>
      <c r="DH1040" s="15"/>
      <c r="DI1040" s="15"/>
      <c r="DJ1040" s="15"/>
      <c r="DK1040" s="15"/>
      <c r="DL1040" s="15"/>
      <c r="DM1040" s="15"/>
      <c r="DN1040" s="15"/>
      <c r="DO1040" s="15"/>
      <c r="DP1040" s="15"/>
      <c r="DQ1040" s="15"/>
      <c r="DR1040" s="15"/>
      <c r="DS1040" s="15"/>
      <c r="DT1040" s="15"/>
      <c r="DU1040" s="15"/>
      <c r="DV1040" s="15"/>
      <c r="DW1040" s="15"/>
      <c r="DX1040" s="15"/>
      <c r="DY1040" s="15"/>
      <c r="DZ1040" s="15"/>
      <c r="EA1040" s="15"/>
      <c r="EB1040" s="15"/>
      <c r="EC1040" s="15"/>
      <c r="ED1040" s="15"/>
      <c r="EE1040" s="15"/>
      <c r="EF1040" s="15"/>
      <c r="EG1040" s="15"/>
      <c r="EH1040" s="15"/>
      <c r="EI1040" s="15"/>
      <c r="EJ1040" s="15"/>
      <c r="EK1040" s="15"/>
      <c r="EL1040" s="15"/>
      <c r="EM1040" s="15"/>
      <c r="EN1040" s="15"/>
      <c r="EO1040" s="15"/>
      <c r="EP1040" s="88"/>
      <c r="EQ1040" s="88"/>
      <c r="ER1040" s="88"/>
      <c r="ES1040" s="88"/>
      <c r="ET1040" s="88"/>
      <c r="EU1040" s="88"/>
      <c r="EV1040" s="88"/>
      <c r="EW1040" s="88"/>
      <c r="EX1040" s="88"/>
      <c r="EY1040" s="88"/>
      <c r="EZ1040" s="88"/>
      <c r="FA1040" s="88"/>
      <c r="FB1040" s="15"/>
      <c r="FC1040" s="15"/>
      <c r="FD1040" s="15"/>
      <c r="FE1040" s="15"/>
      <c r="FF1040" s="15"/>
      <c r="FG1040" s="15"/>
      <c r="FH1040" s="15"/>
      <c r="FI1040" s="15"/>
      <c r="FJ1040" s="15"/>
    </row>
    <row r="1041" spans="2:166" ht="15" customHeight="1" x14ac:dyDescent="0.25">
      <c r="B1041" s="88"/>
      <c r="C1041" s="88"/>
      <c r="D1041" s="115"/>
      <c r="E1041" s="115"/>
      <c r="F1041" s="115"/>
      <c r="G1041" s="115"/>
      <c r="H1041" s="115"/>
      <c r="I1041" s="523"/>
      <c r="J1041" s="523"/>
      <c r="K1041" s="115"/>
      <c r="L1041" s="524"/>
      <c r="M1041" s="524"/>
      <c r="N1041" s="524"/>
      <c r="O1041" s="524"/>
      <c r="P1041" s="524"/>
      <c r="Q1041" s="524"/>
      <c r="R1041" s="524"/>
      <c r="S1041" s="525"/>
      <c r="T1041" s="526"/>
      <c r="U1041" s="115"/>
      <c r="V1041" s="526"/>
      <c r="W1041" s="115"/>
      <c r="X1041" s="115"/>
      <c r="Y1041" s="115"/>
      <c r="Z1041" s="527"/>
      <c r="AA1041" s="527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88"/>
      <c r="CU1041" s="88"/>
      <c r="CV1041" s="88"/>
      <c r="CW1041" s="15"/>
      <c r="CX1041" s="15"/>
      <c r="CY1041" s="88"/>
      <c r="CZ1041" s="88"/>
      <c r="DA1041" s="88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  <c r="DO1041" s="15"/>
      <c r="DP1041" s="15"/>
      <c r="DQ1041" s="15"/>
      <c r="DR1041" s="15"/>
      <c r="DS1041" s="15"/>
      <c r="DT1041" s="15"/>
      <c r="DU1041" s="15"/>
      <c r="DV1041" s="15"/>
      <c r="DW1041" s="15"/>
      <c r="DX1041" s="15"/>
      <c r="DY1041" s="15"/>
      <c r="DZ1041" s="15"/>
      <c r="EA1041" s="15"/>
      <c r="EB1041" s="15"/>
      <c r="EC1041" s="15"/>
      <c r="ED1041" s="15"/>
      <c r="EE1041" s="15"/>
      <c r="EF1041" s="15"/>
      <c r="EG1041" s="15"/>
      <c r="EH1041" s="15"/>
      <c r="EI1041" s="15"/>
      <c r="EJ1041" s="15"/>
      <c r="EK1041" s="15"/>
      <c r="EL1041" s="15"/>
      <c r="EM1041" s="15"/>
      <c r="EN1041" s="15"/>
      <c r="EO1041" s="15"/>
      <c r="EP1041" s="88"/>
      <c r="EQ1041" s="88"/>
      <c r="ER1041" s="88"/>
      <c r="ES1041" s="88"/>
      <c r="ET1041" s="88"/>
      <c r="EU1041" s="88"/>
      <c r="EV1041" s="88"/>
      <c r="EW1041" s="88"/>
      <c r="EX1041" s="88"/>
      <c r="EY1041" s="88"/>
      <c r="EZ1041" s="88"/>
      <c r="FA1041" s="88"/>
      <c r="FB1041" s="15"/>
      <c r="FC1041" s="15"/>
      <c r="FD1041" s="15"/>
      <c r="FE1041" s="15"/>
      <c r="FF1041" s="15"/>
      <c r="FG1041" s="15"/>
      <c r="FH1041" s="15"/>
      <c r="FI1041" s="15"/>
      <c r="FJ1041" s="15"/>
    </row>
    <row r="1042" spans="2:166" ht="15" customHeight="1" x14ac:dyDescent="0.25">
      <c r="B1042" s="88"/>
      <c r="C1042" s="88"/>
      <c r="D1042" s="115"/>
      <c r="E1042" s="115"/>
      <c r="F1042" s="115"/>
      <c r="G1042" s="115"/>
      <c r="H1042" s="115"/>
      <c r="I1042" s="523"/>
      <c r="J1042" s="523"/>
      <c r="K1042" s="115"/>
      <c r="L1042" s="524"/>
      <c r="M1042" s="524"/>
      <c r="N1042" s="524"/>
      <c r="O1042" s="524"/>
      <c r="P1042" s="524"/>
      <c r="Q1042" s="524"/>
      <c r="R1042" s="524"/>
      <c r="S1042" s="525"/>
      <c r="T1042" s="526"/>
      <c r="U1042" s="115"/>
      <c r="V1042" s="526"/>
      <c r="W1042" s="115"/>
      <c r="X1042" s="115"/>
      <c r="Y1042" s="115"/>
      <c r="Z1042" s="527"/>
      <c r="AA1042" s="527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5"/>
      <c r="CR1042" s="15"/>
      <c r="CS1042" s="15"/>
      <c r="CT1042" s="88"/>
      <c r="CU1042" s="88"/>
      <c r="CV1042" s="88"/>
      <c r="CW1042" s="15"/>
      <c r="CX1042" s="15"/>
      <c r="CY1042" s="88"/>
      <c r="CZ1042" s="88"/>
      <c r="DA1042" s="88"/>
      <c r="DB1042" s="15"/>
      <c r="DC1042" s="15"/>
      <c r="DD1042" s="15"/>
      <c r="DE1042" s="15"/>
      <c r="DF1042" s="15"/>
      <c r="DG1042" s="15"/>
      <c r="DH1042" s="15"/>
      <c r="DI1042" s="15"/>
      <c r="DJ1042" s="15"/>
      <c r="DK1042" s="15"/>
      <c r="DL1042" s="15"/>
      <c r="DM1042" s="15"/>
      <c r="DN1042" s="15"/>
      <c r="DO1042" s="15"/>
      <c r="DP1042" s="15"/>
      <c r="DQ1042" s="15"/>
      <c r="DR1042" s="15"/>
      <c r="DS1042" s="15"/>
      <c r="DT1042" s="15"/>
      <c r="DU1042" s="15"/>
      <c r="DV1042" s="15"/>
      <c r="DW1042" s="15"/>
      <c r="DX1042" s="15"/>
      <c r="DY1042" s="15"/>
      <c r="DZ1042" s="15"/>
      <c r="EA1042" s="15"/>
      <c r="EB1042" s="15"/>
      <c r="EC1042" s="15"/>
      <c r="ED1042" s="15"/>
      <c r="EE1042" s="15"/>
      <c r="EF1042" s="15"/>
      <c r="EG1042" s="15"/>
      <c r="EH1042" s="15"/>
      <c r="EI1042" s="15"/>
      <c r="EJ1042" s="15"/>
      <c r="EK1042" s="15"/>
      <c r="EL1042" s="15"/>
      <c r="EM1042" s="15"/>
      <c r="EN1042" s="15"/>
      <c r="EO1042" s="15"/>
      <c r="EP1042" s="88"/>
      <c r="EQ1042" s="88"/>
      <c r="ER1042" s="88"/>
      <c r="ES1042" s="88"/>
      <c r="ET1042" s="88"/>
      <c r="EU1042" s="88"/>
      <c r="EV1042" s="88"/>
      <c r="EW1042" s="88"/>
      <c r="EX1042" s="88"/>
      <c r="EY1042" s="88"/>
      <c r="EZ1042" s="88"/>
      <c r="FA1042" s="88"/>
      <c r="FB1042" s="15"/>
      <c r="FC1042" s="15"/>
      <c r="FD1042" s="15"/>
      <c r="FE1042" s="15"/>
      <c r="FF1042" s="15"/>
      <c r="FG1042" s="15"/>
      <c r="FH1042" s="15"/>
      <c r="FI1042" s="15"/>
      <c r="FJ1042" s="15"/>
    </row>
    <row r="1043" spans="2:166" ht="15" customHeight="1" x14ac:dyDescent="0.25">
      <c r="B1043" s="88"/>
      <c r="C1043" s="88"/>
      <c r="D1043" s="115"/>
      <c r="E1043" s="115"/>
      <c r="F1043" s="115"/>
      <c r="G1043" s="115"/>
      <c r="H1043" s="115"/>
      <c r="I1043" s="523"/>
      <c r="J1043" s="523"/>
      <c r="K1043" s="115"/>
      <c r="L1043" s="524"/>
      <c r="M1043" s="524"/>
      <c r="N1043" s="524"/>
      <c r="O1043" s="524"/>
      <c r="P1043" s="524"/>
      <c r="Q1043" s="524"/>
      <c r="R1043" s="524"/>
      <c r="S1043" s="525"/>
      <c r="T1043" s="526"/>
      <c r="U1043" s="115"/>
      <c r="V1043" s="526"/>
      <c r="W1043" s="115"/>
      <c r="X1043" s="115"/>
      <c r="Y1043" s="115"/>
      <c r="Z1043" s="527"/>
      <c r="AA1043" s="527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5"/>
      <c r="CR1043" s="15"/>
      <c r="CS1043" s="15"/>
      <c r="CT1043" s="88"/>
      <c r="CU1043" s="88"/>
      <c r="CV1043" s="88"/>
      <c r="CW1043" s="15"/>
      <c r="CX1043" s="15"/>
      <c r="CY1043" s="88"/>
      <c r="CZ1043" s="88"/>
      <c r="DA1043" s="88"/>
      <c r="DB1043" s="15"/>
      <c r="DC1043" s="15"/>
      <c r="DD1043" s="15"/>
      <c r="DE1043" s="15"/>
      <c r="DF1043" s="15"/>
      <c r="DG1043" s="15"/>
      <c r="DH1043" s="15"/>
      <c r="DI1043" s="15"/>
      <c r="DJ1043" s="15"/>
      <c r="DK1043" s="15"/>
      <c r="DL1043" s="15"/>
      <c r="DM1043" s="15"/>
      <c r="DN1043" s="15"/>
      <c r="DO1043" s="15"/>
      <c r="DP1043" s="15"/>
      <c r="DQ1043" s="15"/>
      <c r="DR1043" s="15"/>
      <c r="DS1043" s="15"/>
      <c r="DT1043" s="15"/>
      <c r="DU1043" s="15"/>
      <c r="DV1043" s="15"/>
      <c r="DW1043" s="15"/>
      <c r="DX1043" s="15"/>
      <c r="DY1043" s="15"/>
      <c r="DZ1043" s="15"/>
      <c r="EA1043" s="15"/>
      <c r="EB1043" s="15"/>
      <c r="EC1043" s="15"/>
      <c r="ED1043" s="15"/>
      <c r="EE1043" s="15"/>
      <c r="EF1043" s="15"/>
      <c r="EG1043" s="15"/>
      <c r="EH1043" s="15"/>
      <c r="EI1043" s="15"/>
      <c r="EJ1043" s="15"/>
      <c r="EK1043" s="15"/>
      <c r="EL1043" s="15"/>
      <c r="EM1043" s="15"/>
      <c r="EN1043" s="15"/>
      <c r="EO1043" s="15"/>
      <c r="EP1043" s="88"/>
      <c r="EQ1043" s="88"/>
      <c r="ER1043" s="88"/>
      <c r="ES1043" s="88"/>
      <c r="ET1043" s="88"/>
      <c r="EU1043" s="88"/>
      <c r="EV1043" s="88"/>
      <c r="EW1043" s="88"/>
      <c r="EX1043" s="88"/>
      <c r="EY1043" s="88"/>
      <c r="EZ1043" s="88"/>
      <c r="FA1043" s="88"/>
      <c r="FB1043" s="15"/>
      <c r="FC1043" s="15"/>
      <c r="FD1043" s="15"/>
      <c r="FE1043" s="15"/>
      <c r="FF1043" s="15"/>
      <c r="FG1043" s="15"/>
      <c r="FH1043" s="15"/>
      <c r="FI1043" s="15"/>
      <c r="FJ1043" s="15"/>
    </row>
    <row r="1044" spans="2:166" ht="15" customHeight="1" x14ac:dyDescent="0.25">
      <c r="B1044" s="88"/>
      <c r="C1044" s="88"/>
      <c r="D1044" s="115"/>
      <c r="E1044" s="115"/>
      <c r="F1044" s="115"/>
      <c r="G1044" s="115"/>
      <c r="H1044" s="115"/>
      <c r="I1044" s="523"/>
      <c r="J1044" s="523"/>
      <c r="K1044" s="115"/>
      <c r="L1044" s="524"/>
      <c r="M1044" s="524"/>
      <c r="N1044" s="524"/>
      <c r="O1044" s="524"/>
      <c r="P1044" s="524"/>
      <c r="Q1044" s="524"/>
      <c r="R1044" s="524"/>
      <c r="S1044" s="525"/>
      <c r="T1044" s="526"/>
      <c r="U1044" s="115"/>
      <c r="V1044" s="526"/>
      <c r="W1044" s="115"/>
      <c r="X1044" s="115"/>
      <c r="Y1044" s="115"/>
      <c r="Z1044" s="527"/>
      <c r="AA1044" s="527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5"/>
      <c r="CR1044" s="15"/>
      <c r="CS1044" s="15"/>
      <c r="CT1044" s="88"/>
      <c r="CU1044" s="88"/>
      <c r="CV1044" s="88"/>
      <c r="CW1044" s="15"/>
      <c r="CX1044" s="15"/>
      <c r="CY1044" s="88"/>
      <c r="CZ1044" s="88"/>
      <c r="DA1044" s="88"/>
      <c r="DB1044" s="15"/>
      <c r="DC1044" s="15"/>
      <c r="DD1044" s="15"/>
      <c r="DE1044" s="15"/>
      <c r="DF1044" s="15"/>
      <c r="DG1044" s="15"/>
      <c r="DH1044" s="15"/>
      <c r="DI1044" s="15"/>
      <c r="DJ1044" s="15"/>
      <c r="DK1044" s="15"/>
      <c r="DL1044" s="15"/>
      <c r="DM1044" s="15"/>
      <c r="DN1044" s="15"/>
      <c r="DO1044" s="15"/>
      <c r="DP1044" s="15"/>
      <c r="DQ1044" s="15"/>
      <c r="DR1044" s="15"/>
      <c r="DS1044" s="15"/>
      <c r="DT1044" s="15"/>
      <c r="DU1044" s="15"/>
      <c r="DV1044" s="15"/>
      <c r="DW1044" s="15"/>
      <c r="DX1044" s="15"/>
      <c r="DY1044" s="15"/>
      <c r="DZ1044" s="15"/>
      <c r="EA1044" s="15"/>
      <c r="EB1044" s="15"/>
      <c r="EC1044" s="15"/>
      <c r="ED1044" s="15"/>
      <c r="EE1044" s="15"/>
      <c r="EF1044" s="15"/>
      <c r="EG1044" s="15"/>
      <c r="EH1044" s="15"/>
      <c r="EI1044" s="15"/>
      <c r="EJ1044" s="15"/>
      <c r="EK1044" s="15"/>
      <c r="EL1044" s="15"/>
      <c r="EM1044" s="15"/>
      <c r="EN1044" s="15"/>
      <c r="EO1044" s="15"/>
      <c r="EP1044" s="88"/>
      <c r="EQ1044" s="88"/>
      <c r="ER1044" s="88"/>
      <c r="ES1044" s="88"/>
      <c r="ET1044" s="88"/>
      <c r="EU1044" s="88"/>
      <c r="EV1044" s="88"/>
      <c r="EW1044" s="88"/>
      <c r="EX1044" s="88"/>
      <c r="EY1044" s="88"/>
      <c r="EZ1044" s="88"/>
      <c r="FA1044" s="88"/>
      <c r="FB1044" s="15"/>
      <c r="FC1044" s="15"/>
      <c r="FD1044" s="15"/>
      <c r="FE1044" s="15"/>
      <c r="FF1044" s="15"/>
      <c r="FG1044" s="15"/>
      <c r="FH1044" s="15"/>
      <c r="FI1044" s="15"/>
      <c r="FJ1044" s="15"/>
    </row>
    <row r="1045" spans="2:166" ht="15" customHeight="1" x14ac:dyDescent="0.25">
      <c r="B1045" s="88"/>
      <c r="C1045" s="88"/>
      <c r="D1045" s="115"/>
      <c r="E1045" s="115"/>
      <c r="F1045" s="115"/>
      <c r="G1045" s="115"/>
      <c r="H1045" s="115"/>
      <c r="I1045" s="523"/>
      <c r="J1045" s="523"/>
      <c r="K1045" s="115"/>
      <c r="L1045" s="524"/>
      <c r="M1045" s="524"/>
      <c r="N1045" s="524"/>
      <c r="O1045" s="524"/>
      <c r="P1045" s="524"/>
      <c r="Q1045" s="524"/>
      <c r="R1045" s="524"/>
      <c r="S1045" s="525"/>
      <c r="T1045" s="526"/>
      <c r="U1045" s="115"/>
      <c r="V1045" s="526"/>
      <c r="W1045" s="115"/>
      <c r="X1045" s="115"/>
      <c r="Y1045" s="115"/>
      <c r="Z1045" s="527"/>
      <c r="AA1045" s="527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5"/>
      <c r="CR1045" s="15"/>
      <c r="CS1045" s="15"/>
      <c r="CT1045" s="88"/>
      <c r="CU1045" s="88"/>
      <c r="CV1045" s="88"/>
      <c r="CW1045" s="15"/>
      <c r="CX1045" s="15"/>
      <c r="CY1045" s="88"/>
      <c r="CZ1045" s="88"/>
      <c r="DA1045" s="88"/>
      <c r="DB1045" s="15"/>
      <c r="DC1045" s="15"/>
      <c r="DD1045" s="15"/>
      <c r="DE1045" s="15"/>
      <c r="DF1045" s="15"/>
      <c r="DG1045" s="15"/>
      <c r="DH1045" s="15"/>
      <c r="DI1045" s="15"/>
      <c r="DJ1045" s="15"/>
      <c r="DK1045" s="15"/>
      <c r="DL1045" s="15"/>
      <c r="DM1045" s="15"/>
      <c r="DN1045" s="15"/>
      <c r="DO1045" s="15"/>
      <c r="DP1045" s="15"/>
      <c r="DQ1045" s="15"/>
      <c r="DR1045" s="15"/>
      <c r="DS1045" s="15"/>
      <c r="DT1045" s="15"/>
      <c r="DU1045" s="15"/>
      <c r="DV1045" s="15"/>
      <c r="DW1045" s="15"/>
      <c r="DX1045" s="15"/>
      <c r="DY1045" s="15"/>
      <c r="DZ1045" s="15"/>
      <c r="EA1045" s="15"/>
      <c r="EB1045" s="15"/>
      <c r="EC1045" s="15"/>
      <c r="ED1045" s="15"/>
      <c r="EE1045" s="15"/>
      <c r="EF1045" s="15"/>
      <c r="EG1045" s="15"/>
      <c r="EH1045" s="15"/>
      <c r="EI1045" s="15"/>
      <c r="EJ1045" s="15"/>
      <c r="EK1045" s="15"/>
      <c r="EL1045" s="15"/>
      <c r="EM1045" s="15"/>
      <c r="EN1045" s="15"/>
      <c r="EO1045" s="15"/>
      <c r="EP1045" s="88"/>
      <c r="EQ1045" s="88"/>
      <c r="ER1045" s="88"/>
      <c r="ES1045" s="88"/>
      <c r="ET1045" s="88"/>
      <c r="EU1045" s="88"/>
      <c r="EV1045" s="88"/>
      <c r="EW1045" s="88"/>
      <c r="EX1045" s="88"/>
      <c r="EY1045" s="88"/>
      <c r="EZ1045" s="88"/>
      <c r="FA1045" s="88"/>
      <c r="FB1045" s="15"/>
      <c r="FC1045" s="15"/>
      <c r="FD1045" s="15"/>
      <c r="FE1045" s="15"/>
      <c r="FF1045" s="15"/>
      <c r="FG1045" s="15"/>
      <c r="FH1045" s="15"/>
      <c r="FI1045" s="15"/>
      <c r="FJ1045" s="15"/>
    </row>
    <row r="1046" spans="2:166" ht="15" customHeight="1" x14ac:dyDescent="0.25">
      <c r="B1046" s="88"/>
      <c r="C1046" s="88"/>
      <c r="D1046" s="115"/>
      <c r="E1046" s="115"/>
      <c r="F1046" s="115"/>
      <c r="G1046" s="115"/>
      <c r="H1046" s="115"/>
      <c r="I1046" s="523"/>
      <c r="J1046" s="523"/>
      <c r="K1046" s="115"/>
      <c r="L1046" s="524"/>
      <c r="M1046" s="524"/>
      <c r="N1046" s="524"/>
      <c r="O1046" s="524"/>
      <c r="P1046" s="524"/>
      <c r="Q1046" s="524"/>
      <c r="R1046" s="524"/>
      <c r="S1046" s="525"/>
      <c r="T1046" s="526"/>
      <c r="U1046" s="115"/>
      <c r="V1046" s="526"/>
      <c r="W1046" s="115"/>
      <c r="X1046" s="115"/>
      <c r="Y1046" s="115"/>
      <c r="Z1046" s="527"/>
      <c r="AA1046" s="527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5"/>
      <c r="CR1046" s="15"/>
      <c r="CS1046" s="15"/>
      <c r="CT1046" s="88"/>
      <c r="CU1046" s="88"/>
      <c r="CV1046" s="88"/>
      <c r="CW1046" s="15"/>
      <c r="CX1046" s="15"/>
      <c r="CY1046" s="88"/>
      <c r="CZ1046" s="88"/>
      <c r="DA1046" s="88"/>
      <c r="DB1046" s="15"/>
      <c r="DC1046" s="15"/>
      <c r="DD1046" s="15"/>
      <c r="DE1046" s="15"/>
      <c r="DF1046" s="15"/>
      <c r="DG1046" s="15"/>
      <c r="DH1046" s="15"/>
      <c r="DI1046" s="15"/>
      <c r="DJ1046" s="15"/>
      <c r="DK1046" s="15"/>
      <c r="DL1046" s="15"/>
      <c r="DM1046" s="15"/>
      <c r="DN1046" s="15"/>
      <c r="DO1046" s="15"/>
      <c r="DP1046" s="15"/>
      <c r="DQ1046" s="15"/>
      <c r="DR1046" s="15"/>
      <c r="DS1046" s="15"/>
      <c r="DT1046" s="15"/>
      <c r="DU1046" s="15"/>
      <c r="DV1046" s="15"/>
      <c r="DW1046" s="15"/>
      <c r="DX1046" s="15"/>
      <c r="DY1046" s="15"/>
      <c r="DZ1046" s="15"/>
      <c r="EA1046" s="15"/>
      <c r="EB1046" s="15"/>
      <c r="EC1046" s="15"/>
      <c r="ED1046" s="15"/>
      <c r="EE1046" s="15"/>
      <c r="EF1046" s="15"/>
      <c r="EG1046" s="15"/>
      <c r="EH1046" s="15"/>
      <c r="EI1046" s="15"/>
      <c r="EJ1046" s="15"/>
      <c r="EK1046" s="15"/>
      <c r="EL1046" s="15"/>
      <c r="EM1046" s="15"/>
      <c r="EN1046" s="15"/>
      <c r="EO1046" s="15"/>
      <c r="EP1046" s="88"/>
      <c r="EQ1046" s="88"/>
      <c r="ER1046" s="88"/>
      <c r="ES1046" s="88"/>
      <c r="ET1046" s="88"/>
      <c r="EU1046" s="88"/>
      <c r="EV1046" s="88"/>
      <c r="EW1046" s="88"/>
      <c r="EX1046" s="88"/>
      <c r="EY1046" s="88"/>
      <c r="EZ1046" s="88"/>
      <c r="FA1046" s="88"/>
      <c r="FB1046" s="15"/>
      <c r="FC1046" s="15"/>
      <c r="FD1046" s="15"/>
      <c r="FE1046" s="15"/>
      <c r="FF1046" s="15"/>
      <c r="FG1046" s="15"/>
      <c r="FH1046" s="15"/>
      <c r="FI1046" s="15"/>
      <c r="FJ1046" s="15"/>
    </row>
    <row r="1047" spans="2:166" ht="15" customHeight="1" x14ac:dyDescent="0.25">
      <c r="B1047" s="88"/>
      <c r="C1047" s="88"/>
      <c r="D1047" s="115"/>
      <c r="E1047" s="115"/>
      <c r="F1047" s="115"/>
      <c r="G1047" s="115"/>
      <c r="H1047" s="115"/>
      <c r="I1047" s="523"/>
      <c r="J1047" s="523"/>
      <c r="K1047" s="115"/>
      <c r="L1047" s="524"/>
      <c r="M1047" s="524"/>
      <c r="N1047" s="524"/>
      <c r="O1047" s="524"/>
      <c r="P1047" s="524"/>
      <c r="Q1047" s="524"/>
      <c r="R1047" s="524"/>
      <c r="S1047" s="525"/>
      <c r="T1047" s="526"/>
      <c r="U1047" s="115"/>
      <c r="V1047" s="526"/>
      <c r="W1047" s="115"/>
      <c r="X1047" s="115"/>
      <c r="Y1047" s="115"/>
      <c r="Z1047" s="527"/>
      <c r="AA1047" s="527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5"/>
      <c r="CR1047" s="15"/>
      <c r="CS1047" s="15"/>
      <c r="CT1047" s="88"/>
      <c r="CU1047" s="88"/>
      <c r="CV1047" s="88"/>
      <c r="CW1047" s="15"/>
      <c r="CX1047" s="15"/>
      <c r="CY1047" s="88"/>
      <c r="CZ1047" s="88"/>
      <c r="DA1047" s="88"/>
      <c r="DB1047" s="15"/>
      <c r="DC1047" s="15"/>
      <c r="DD1047" s="15"/>
      <c r="DE1047" s="15"/>
      <c r="DF1047" s="15"/>
      <c r="DG1047" s="15"/>
      <c r="DH1047" s="15"/>
      <c r="DI1047" s="15"/>
      <c r="DJ1047" s="15"/>
      <c r="DK1047" s="15"/>
      <c r="DL1047" s="15"/>
      <c r="DM1047" s="15"/>
      <c r="DN1047" s="15"/>
      <c r="DO1047" s="15"/>
      <c r="DP1047" s="15"/>
      <c r="DQ1047" s="15"/>
      <c r="DR1047" s="15"/>
      <c r="DS1047" s="15"/>
      <c r="DT1047" s="15"/>
      <c r="DU1047" s="15"/>
      <c r="DV1047" s="15"/>
      <c r="DW1047" s="15"/>
      <c r="DX1047" s="15"/>
      <c r="DY1047" s="15"/>
      <c r="DZ1047" s="15"/>
      <c r="EA1047" s="15"/>
      <c r="EB1047" s="15"/>
      <c r="EC1047" s="15"/>
      <c r="ED1047" s="15"/>
      <c r="EE1047" s="15"/>
      <c r="EF1047" s="15"/>
      <c r="EG1047" s="15"/>
      <c r="EH1047" s="15"/>
      <c r="EI1047" s="15"/>
      <c r="EJ1047" s="15"/>
      <c r="EK1047" s="15"/>
      <c r="EL1047" s="15"/>
      <c r="EM1047" s="15"/>
      <c r="EN1047" s="15"/>
      <c r="EO1047" s="15"/>
      <c r="EP1047" s="88"/>
      <c r="EQ1047" s="88"/>
      <c r="ER1047" s="88"/>
      <c r="ES1047" s="88"/>
      <c r="ET1047" s="88"/>
      <c r="EU1047" s="88"/>
      <c r="EV1047" s="88"/>
      <c r="EW1047" s="88"/>
      <c r="EX1047" s="88"/>
      <c r="EY1047" s="88"/>
      <c r="EZ1047" s="88"/>
      <c r="FA1047" s="88"/>
      <c r="FB1047" s="15"/>
      <c r="FC1047" s="15"/>
      <c r="FD1047" s="15"/>
      <c r="FE1047" s="15"/>
      <c r="FF1047" s="15"/>
      <c r="FG1047" s="15"/>
      <c r="FH1047" s="15"/>
      <c r="FI1047" s="15"/>
      <c r="FJ1047" s="15"/>
    </row>
    <row r="1048" spans="2:166" ht="15" customHeight="1" x14ac:dyDescent="0.25">
      <c r="B1048" s="88"/>
      <c r="C1048" s="88"/>
      <c r="D1048" s="115"/>
      <c r="E1048" s="115"/>
      <c r="F1048" s="115"/>
      <c r="G1048" s="115"/>
      <c r="H1048" s="115"/>
      <c r="I1048" s="523"/>
      <c r="J1048" s="523"/>
      <c r="K1048" s="115"/>
      <c r="L1048" s="524"/>
      <c r="M1048" s="524"/>
      <c r="N1048" s="524"/>
      <c r="O1048" s="524"/>
      <c r="P1048" s="524"/>
      <c r="Q1048" s="524"/>
      <c r="R1048" s="524"/>
      <c r="S1048" s="525"/>
      <c r="T1048" s="526"/>
      <c r="U1048" s="115"/>
      <c r="V1048" s="526"/>
      <c r="W1048" s="115"/>
      <c r="X1048" s="115"/>
      <c r="Y1048" s="115"/>
      <c r="Z1048" s="527"/>
      <c r="AA1048" s="527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88"/>
      <c r="CU1048" s="88"/>
      <c r="CV1048" s="88"/>
      <c r="CW1048" s="15"/>
      <c r="CX1048" s="15"/>
      <c r="CY1048" s="88"/>
      <c r="CZ1048" s="88"/>
      <c r="DA1048" s="88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  <c r="DO1048" s="15"/>
      <c r="DP1048" s="15"/>
      <c r="DQ1048" s="15"/>
      <c r="DR1048" s="15"/>
      <c r="DS1048" s="15"/>
      <c r="DT1048" s="15"/>
      <c r="DU1048" s="15"/>
      <c r="DV1048" s="15"/>
      <c r="DW1048" s="15"/>
      <c r="DX1048" s="15"/>
      <c r="DY1048" s="15"/>
      <c r="DZ1048" s="15"/>
      <c r="EA1048" s="15"/>
      <c r="EB1048" s="15"/>
      <c r="EC1048" s="15"/>
      <c r="ED1048" s="15"/>
      <c r="EE1048" s="15"/>
      <c r="EF1048" s="15"/>
      <c r="EG1048" s="15"/>
      <c r="EH1048" s="15"/>
      <c r="EI1048" s="15"/>
      <c r="EJ1048" s="15"/>
      <c r="EK1048" s="15"/>
      <c r="EL1048" s="15"/>
      <c r="EM1048" s="15"/>
      <c r="EN1048" s="15"/>
      <c r="EO1048" s="15"/>
      <c r="EP1048" s="88"/>
      <c r="EQ1048" s="88"/>
      <c r="ER1048" s="88"/>
      <c r="ES1048" s="88"/>
      <c r="ET1048" s="88"/>
      <c r="EU1048" s="88"/>
      <c r="EV1048" s="88"/>
      <c r="EW1048" s="88"/>
      <c r="EX1048" s="88"/>
      <c r="EY1048" s="88"/>
      <c r="EZ1048" s="88"/>
      <c r="FA1048" s="88"/>
      <c r="FB1048" s="15"/>
      <c r="FC1048" s="15"/>
      <c r="FD1048" s="15"/>
      <c r="FE1048" s="15"/>
      <c r="FF1048" s="15"/>
      <c r="FG1048" s="15"/>
      <c r="FH1048" s="15"/>
      <c r="FI1048" s="15"/>
      <c r="FJ1048" s="15"/>
    </row>
    <row r="1049" spans="2:166" ht="15" customHeight="1" x14ac:dyDescent="0.25">
      <c r="B1049" s="88"/>
      <c r="C1049" s="88"/>
      <c r="D1049" s="115"/>
      <c r="E1049" s="115"/>
      <c r="F1049" s="115"/>
      <c r="G1049" s="115"/>
      <c r="H1049" s="115"/>
      <c r="I1049" s="523"/>
      <c r="J1049" s="523"/>
      <c r="K1049" s="115"/>
      <c r="L1049" s="524"/>
      <c r="M1049" s="524"/>
      <c r="N1049" s="524"/>
      <c r="O1049" s="524"/>
      <c r="P1049" s="524"/>
      <c r="Q1049" s="524"/>
      <c r="R1049" s="524"/>
      <c r="S1049" s="525"/>
      <c r="T1049" s="526"/>
      <c r="U1049" s="115"/>
      <c r="V1049" s="526"/>
      <c r="W1049" s="115"/>
      <c r="X1049" s="115"/>
      <c r="Y1049" s="115"/>
      <c r="Z1049" s="527"/>
      <c r="AA1049" s="527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88"/>
      <c r="CU1049" s="88"/>
      <c r="CV1049" s="88"/>
      <c r="CW1049" s="15"/>
      <c r="CX1049" s="15"/>
      <c r="CY1049" s="88"/>
      <c r="CZ1049" s="88"/>
      <c r="DA1049" s="88"/>
      <c r="DB1049" s="15"/>
      <c r="DC1049" s="15"/>
      <c r="DD1049" s="15"/>
      <c r="DE1049" s="15"/>
      <c r="DF1049" s="15"/>
      <c r="DG1049" s="15"/>
      <c r="DH1049" s="15"/>
      <c r="DI1049" s="15"/>
      <c r="DJ1049" s="15"/>
      <c r="DK1049" s="15"/>
      <c r="DL1049" s="15"/>
      <c r="DM1049" s="15"/>
      <c r="DN1049" s="15"/>
      <c r="DO1049" s="15"/>
      <c r="DP1049" s="15"/>
      <c r="DQ1049" s="15"/>
      <c r="DR1049" s="15"/>
      <c r="DS1049" s="15"/>
      <c r="DT1049" s="15"/>
      <c r="DU1049" s="15"/>
      <c r="DV1049" s="15"/>
      <c r="DW1049" s="15"/>
      <c r="DX1049" s="15"/>
      <c r="DY1049" s="15"/>
      <c r="DZ1049" s="15"/>
      <c r="EA1049" s="15"/>
      <c r="EB1049" s="15"/>
      <c r="EC1049" s="15"/>
      <c r="ED1049" s="15"/>
      <c r="EE1049" s="15"/>
      <c r="EF1049" s="15"/>
      <c r="EG1049" s="15"/>
      <c r="EH1049" s="15"/>
      <c r="EI1049" s="15"/>
      <c r="EJ1049" s="15"/>
      <c r="EK1049" s="15"/>
      <c r="EL1049" s="15"/>
      <c r="EM1049" s="15"/>
      <c r="EN1049" s="15"/>
      <c r="EO1049" s="15"/>
      <c r="EP1049" s="88"/>
      <c r="EQ1049" s="88"/>
      <c r="ER1049" s="88"/>
      <c r="ES1049" s="88"/>
      <c r="ET1049" s="88"/>
      <c r="EU1049" s="88"/>
      <c r="EV1049" s="88"/>
      <c r="EW1049" s="88"/>
      <c r="EX1049" s="88"/>
      <c r="EY1049" s="88"/>
      <c r="EZ1049" s="88"/>
      <c r="FA1049" s="88"/>
      <c r="FB1049" s="15"/>
      <c r="FC1049" s="15"/>
      <c r="FD1049" s="15"/>
      <c r="FE1049" s="15"/>
      <c r="FF1049" s="15"/>
      <c r="FG1049" s="15"/>
      <c r="FH1049" s="15"/>
      <c r="FI1049" s="15"/>
      <c r="FJ1049" s="15"/>
    </row>
    <row r="1050" spans="2:166" ht="15" customHeight="1" x14ac:dyDescent="0.25">
      <c r="B1050" s="88"/>
      <c r="C1050" s="88"/>
      <c r="D1050" s="115"/>
      <c r="E1050" s="115"/>
      <c r="F1050" s="115"/>
      <c r="G1050" s="115"/>
      <c r="H1050" s="115"/>
      <c r="I1050" s="523"/>
      <c r="J1050" s="523"/>
      <c r="K1050" s="115"/>
      <c r="L1050" s="524"/>
      <c r="M1050" s="524"/>
      <c r="N1050" s="524"/>
      <c r="O1050" s="524"/>
      <c r="P1050" s="524"/>
      <c r="Q1050" s="524"/>
      <c r="R1050" s="524"/>
      <c r="S1050" s="525"/>
      <c r="T1050" s="526"/>
      <c r="U1050" s="115"/>
      <c r="V1050" s="526"/>
      <c r="W1050" s="115"/>
      <c r="X1050" s="115"/>
      <c r="Y1050" s="115"/>
      <c r="Z1050" s="527"/>
      <c r="AA1050" s="527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5"/>
      <c r="CR1050" s="15"/>
      <c r="CS1050" s="15"/>
      <c r="CT1050" s="88"/>
      <c r="CU1050" s="88"/>
      <c r="CV1050" s="88"/>
      <c r="CW1050" s="15"/>
      <c r="CX1050" s="15"/>
      <c r="CY1050" s="88"/>
      <c r="CZ1050" s="88"/>
      <c r="DA1050" s="88"/>
      <c r="DB1050" s="15"/>
      <c r="DC1050" s="15"/>
      <c r="DD1050" s="15"/>
      <c r="DE1050" s="15"/>
      <c r="DF1050" s="15"/>
      <c r="DG1050" s="15"/>
      <c r="DH1050" s="15"/>
      <c r="DI1050" s="15"/>
      <c r="DJ1050" s="15"/>
      <c r="DK1050" s="15"/>
      <c r="DL1050" s="15"/>
      <c r="DM1050" s="15"/>
      <c r="DN1050" s="15"/>
      <c r="DO1050" s="15"/>
      <c r="DP1050" s="15"/>
      <c r="DQ1050" s="15"/>
      <c r="DR1050" s="15"/>
      <c r="DS1050" s="15"/>
      <c r="DT1050" s="15"/>
      <c r="DU1050" s="15"/>
      <c r="DV1050" s="15"/>
      <c r="DW1050" s="15"/>
      <c r="DX1050" s="15"/>
      <c r="DY1050" s="15"/>
      <c r="DZ1050" s="15"/>
      <c r="EA1050" s="15"/>
      <c r="EB1050" s="15"/>
      <c r="EC1050" s="15"/>
      <c r="ED1050" s="15"/>
      <c r="EE1050" s="15"/>
      <c r="EF1050" s="15"/>
      <c r="EG1050" s="15"/>
      <c r="EH1050" s="15"/>
      <c r="EI1050" s="15"/>
      <c r="EJ1050" s="15"/>
      <c r="EK1050" s="15"/>
      <c r="EL1050" s="15"/>
      <c r="EM1050" s="15"/>
      <c r="EN1050" s="15"/>
      <c r="EO1050" s="15"/>
      <c r="EP1050" s="88"/>
      <c r="EQ1050" s="88"/>
      <c r="ER1050" s="88"/>
      <c r="ES1050" s="88"/>
      <c r="ET1050" s="88"/>
      <c r="EU1050" s="88"/>
      <c r="EV1050" s="88"/>
      <c r="EW1050" s="88"/>
      <c r="EX1050" s="88"/>
      <c r="EY1050" s="88"/>
      <c r="EZ1050" s="88"/>
      <c r="FA1050" s="88"/>
      <c r="FB1050" s="15"/>
      <c r="FC1050" s="15"/>
      <c r="FD1050" s="15"/>
      <c r="FE1050" s="15"/>
      <c r="FF1050" s="15"/>
      <c r="FG1050" s="15"/>
      <c r="FH1050" s="15"/>
      <c r="FI1050" s="15"/>
      <c r="FJ1050" s="15"/>
    </row>
    <row r="1051" spans="2:166" ht="15" customHeight="1" x14ac:dyDescent="0.25">
      <c r="B1051" s="88"/>
      <c r="C1051" s="88"/>
      <c r="D1051" s="115"/>
      <c r="E1051" s="115"/>
      <c r="F1051" s="115"/>
      <c r="G1051" s="115"/>
      <c r="H1051" s="115"/>
      <c r="I1051" s="523"/>
      <c r="J1051" s="523"/>
      <c r="K1051" s="115"/>
      <c r="L1051" s="524"/>
      <c r="M1051" s="524"/>
      <c r="N1051" s="524"/>
      <c r="O1051" s="524"/>
      <c r="P1051" s="524"/>
      <c r="Q1051" s="524"/>
      <c r="R1051" s="524"/>
      <c r="S1051" s="525"/>
      <c r="T1051" s="526"/>
      <c r="U1051" s="115"/>
      <c r="V1051" s="526"/>
      <c r="W1051" s="115"/>
      <c r="X1051" s="115"/>
      <c r="Y1051" s="115"/>
      <c r="Z1051" s="527"/>
      <c r="AA1051" s="527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5"/>
      <c r="CR1051" s="15"/>
      <c r="CS1051" s="15"/>
      <c r="CT1051" s="88"/>
      <c r="CU1051" s="88"/>
      <c r="CV1051" s="88"/>
      <c r="CW1051" s="15"/>
      <c r="CX1051" s="15"/>
      <c r="CY1051" s="88"/>
      <c r="CZ1051" s="88"/>
      <c r="DA1051" s="88"/>
      <c r="DB1051" s="15"/>
      <c r="DC1051" s="15"/>
      <c r="DD1051" s="15"/>
      <c r="DE1051" s="15"/>
      <c r="DF1051" s="15"/>
      <c r="DG1051" s="15"/>
      <c r="DH1051" s="15"/>
      <c r="DI1051" s="15"/>
      <c r="DJ1051" s="15"/>
      <c r="DK1051" s="15"/>
      <c r="DL1051" s="15"/>
      <c r="DM1051" s="15"/>
      <c r="DN1051" s="15"/>
      <c r="DO1051" s="15"/>
      <c r="DP1051" s="15"/>
      <c r="DQ1051" s="15"/>
      <c r="DR1051" s="15"/>
      <c r="DS1051" s="15"/>
      <c r="DT1051" s="15"/>
      <c r="DU1051" s="15"/>
      <c r="DV1051" s="15"/>
      <c r="DW1051" s="15"/>
      <c r="DX1051" s="15"/>
      <c r="DY1051" s="15"/>
      <c r="DZ1051" s="15"/>
      <c r="EA1051" s="15"/>
      <c r="EB1051" s="15"/>
      <c r="EC1051" s="15"/>
      <c r="ED1051" s="15"/>
      <c r="EE1051" s="15"/>
      <c r="EF1051" s="15"/>
      <c r="EG1051" s="15"/>
      <c r="EH1051" s="15"/>
      <c r="EI1051" s="15"/>
      <c r="EJ1051" s="15"/>
      <c r="EK1051" s="15"/>
      <c r="EL1051" s="15"/>
      <c r="EM1051" s="15"/>
      <c r="EN1051" s="15"/>
      <c r="EO1051" s="15"/>
      <c r="EP1051" s="88"/>
      <c r="EQ1051" s="88"/>
      <c r="ER1051" s="88"/>
      <c r="ES1051" s="88"/>
      <c r="ET1051" s="88"/>
      <c r="EU1051" s="88"/>
      <c r="EV1051" s="88"/>
      <c r="EW1051" s="88"/>
      <c r="EX1051" s="88"/>
      <c r="EY1051" s="88"/>
      <c r="EZ1051" s="88"/>
      <c r="FA1051" s="88"/>
      <c r="FB1051" s="15"/>
      <c r="FC1051" s="15"/>
      <c r="FD1051" s="15"/>
      <c r="FE1051" s="15"/>
      <c r="FF1051" s="15"/>
      <c r="FG1051" s="15"/>
      <c r="FH1051" s="15"/>
      <c r="FI1051" s="15"/>
      <c r="FJ1051" s="15"/>
    </row>
    <row r="1052" spans="2:166" ht="15" customHeight="1" x14ac:dyDescent="0.25">
      <c r="B1052" s="88"/>
      <c r="C1052" s="88"/>
      <c r="D1052" s="115"/>
      <c r="E1052" s="115"/>
      <c r="F1052" s="115"/>
      <c r="G1052" s="115"/>
      <c r="H1052" s="115"/>
      <c r="I1052" s="523"/>
      <c r="J1052" s="523"/>
      <c r="K1052" s="115"/>
      <c r="L1052" s="524"/>
      <c r="M1052" s="524"/>
      <c r="N1052" s="524"/>
      <c r="O1052" s="524"/>
      <c r="P1052" s="524"/>
      <c r="Q1052" s="524"/>
      <c r="R1052" s="524"/>
      <c r="S1052" s="525"/>
      <c r="T1052" s="526"/>
      <c r="U1052" s="115"/>
      <c r="V1052" s="526"/>
      <c r="W1052" s="115"/>
      <c r="X1052" s="115"/>
      <c r="Y1052" s="115"/>
      <c r="Z1052" s="527"/>
      <c r="AA1052" s="527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5"/>
      <c r="CR1052" s="15"/>
      <c r="CS1052" s="15"/>
      <c r="CT1052" s="88"/>
      <c r="CU1052" s="88"/>
      <c r="CV1052" s="88"/>
      <c r="CW1052" s="15"/>
      <c r="CX1052" s="15"/>
      <c r="CY1052" s="88"/>
      <c r="CZ1052" s="88"/>
      <c r="DA1052" s="88"/>
      <c r="DB1052" s="15"/>
      <c r="DC1052" s="15"/>
      <c r="DD1052" s="15"/>
      <c r="DE1052" s="15"/>
      <c r="DF1052" s="15"/>
      <c r="DG1052" s="15"/>
      <c r="DH1052" s="15"/>
      <c r="DI1052" s="15"/>
      <c r="DJ1052" s="15"/>
      <c r="DK1052" s="15"/>
      <c r="DL1052" s="15"/>
      <c r="DM1052" s="15"/>
      <c r="DN1052" s="15"/>
      <c r="DO1052" s="15"/>
      <c r="DP1052" s="15"/>
      <c r="DQ1052" s="15"/>
      <c r="DR1052" s="15"/>
      <c r="DS1052" s="15"/>
      <c r="DT1052" s="15"/>
      <c r="DU1052" s="15"/>
      <c r="DV1052" s="15"/>
      <c r="DW1052" s="15"/>
      <c r="DX1052" s="15"/>
      <c r="DY1052" s="15"/>
      <c r="DZ1052" s="15"/>
      <c r="EA1052" s="15"/>
      <c r="EB1052" s="15"/>
      <c r="EC1052" s="15"/>
      <c r="ED1052" s="15"/>
      <c r="EE1052" s="15"/>
      <c r="EF1052" s="15"/>
      <c r="EG1052" s="15"/>
      <c r="EH1052" s="15"/>
      <c r="EI1052" s="15"/>
      <c r="EJ1052" s="15"/>
      <c r="EK1052" s="15"/>
      <c r="EL1052" s="15"/>
      <c r="EM1052" s="15"/>
      <c r="EN1052" s="15"/>
      <c r="EO1052" s="15"/>
      <c r="EP1052" s="88"/>
      <c r="EQ1052" s="88"/>
      <c r="ER1052" s="88"/>
      <c r="ES1052" s="88"/>
      <c r="ET1052" s="88"/>
      <c r="EU1052" s="88"/>
      <c r="EV1052" s="88"/>
      <c r="EW1052" s="88"/>
      <c r="EX1052" s="88"/>
      <c r="EY1052" s="88"/>
      <c r="EZ1052" s="88"/>
      <c r="FA1052" s="88"/>
      <c r="FB1052" s="15"/>
      <c r="FC1052" s="15"/>
      <c r="FD1052" s="15"/>
      <c r="FE1052" s="15"/>
      <c r="FF1052" s="15"/>
      <c r="FG1052" s="15"/>
      <c r="FH1052" s="15"/>
      <c r="FI1052" s="15"/>
      <c r="FJ1052" s="15"/>
    </row>
    <row r="1053" spans="2:166" ht="15" customHeight="1" x14ac:dyDescent="0.25">
      <c r="B1053" s="88"/>
      <c r="C1053" s="88"/>
      <c r="D1053" s="115"/>
      <c r="E1053" s="115"/>
      <c r="F1053" s="115"/>
      <c r="G1053" s="115"/>
      <c r="H1053" s="115"/>
      <c r="I1053" s="523"/>
      <c r="J1053" s="523"/>
      <c r="K1053" s="115"/>
      <c r="L1053" s="524"/>
      <c r="M1053" s="524"/>
      <c r="N1053" s="524"/>
      <c r="O1053" s="524"/>
      <c r="P1053" s="524"/>
      <c r="Q1053" s="524"/>
      <c r="R1053" s="524"/>
      <c r="S1053" s="525"/>
      <c r="T1053" s="526"/>
      <c r="U1053" s="115"/>
      <c r="V1053" s="526"/>
      <c r="W1053" s="115"/>
      <c r="X1053" s="115"/>
      <c r="Y1053" s="115"/>
      <c r="Z1053" s="527"/>
      <c r="AA1053" s="527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5"/>
      <c r="CR1053" s="15"/>
      <c r="CS1053" s="15"/>
      <c r="CT1053" s="88"/>
      <c r="CU1053" s="88"/>
      <c r="CV1053" s="88"/>
      <c r="CW1053" s="15"/>
      <c r="CX1053" s="15"/>
      <c r="CY1053" s="88"/>
      <c r="CZ1053" s="88"/>
      <c r="DA1053" s="88"/>
      <c r="DB1053" s="15"/>
      <c r="DC1053" s="15"/>
      <c r="DD1053" s="15"/>
      <c r="DE1053" s="15"/>
      <c r="DF1053" s="15"/>
      <c r="DG1053" s="15"/>
      <c r="DH1053" s="15"/>
      <c r="DI1053" s="15"/>
      <c r="DJ1053" s="15"/>
      <c r="DK1053" s="15"/>
      <c r="DL1053" s="15"/>
      <c r="DM1053" s="15"/>
      <c r="DN1053" s="15"/>
      <c r="DO1053" s="15"/>
      <c r="DP1053" s="15"/>
      <c r="DQ1053" s="15"/>
      <c r="DR1053" s="15"/>
      <c r="DS1053" s="15"/>
      <c r="DT1053" s="15"/>
      <c r="DU1053" s="15"/>
      <c r="DV1053" s="15"/>
      <c r="DW1053" s="15"/>
      <c r="DX1053" s="15"/>
      <c r="DY1053" s="15"/>
      <c r="DZ1053" s="15"/>
      <c r="EA1053" s="15"/>
      <c r="EB1053" s="15"/>
      <c r="EC1053" s="15"/>
      <c r="ED1053" s="15"/>
      <c r="EE1053" s="15"/>
      <c r="EF1053" s="15"/>
      <c r="EG1053" s="15"/>
      <c r="EH1053" s="15"/>
      <c r="EI1053" s="15"/>
      <c r="EJ1053" s="15"/>
      <c r="EK1053" s="15"/>
      <c r="EL1053" s="15"/>
      <c r="EM1053" s="15"/>
      <c r="EN1053" s="15"/>
      <c r="EO1053" s="15"/>
      <c r="EP1053" s="88"/>
      <c r="EQ1053" s="88"/>
      <c r="ER1053" s="88"/>
      <c r="ES1053" s="88"/>
      <c r="ET1053" s="88"/>
      <c r="EU1053" s="88"/>
      <c r="EV1053" s="88"/>
      <c r="EW1053" s="88"/>
      <c r="EX1053" s="88"/>
      <c r="EY1053" s="88"/>
      <c r="EZ1053" s="88"/>
      <c r="FA1053" s="88"/>
      <c r="FB1053" s="15"/>
      <c r="FC1053" s="15"/>
      <c r="FD1053" s="15"/>
      <c r="FE1053" s="15"/>
      <c r="FF1053" s="15"/>
      <c r="FG1053" s="15"/>
      <c r="FH1053" s="15"/>
      <c r="FI1053" s="15"/>
      <c r="FJ1053" s="15"/>
    </row>
    <row r="1054" spans="2:166" ht="15" customHeight="1" x14ac:dyDescent="0.25">
      <c r="B1054" s="88"/>
      <c r="C1054" s="88"/>
      <c r="D1054" s="115"/>
      <c r="E1054" s="115"/>
      <c r="F1054" s="115"/>
      <c r="G1054" s="115"/>
      <c r="H1054" s="115"/>
      <c r="I1054" s="523"/>
      <c r="J1054" s="523"/>
      <c r="K1054" s="115"/>
      <c r="L1054" s="524"/>
      <c r="M1054" s="524"/>
      <c r="N1054" s="524"/>
      <c r="O1054" s="524"/>
      <c r="P1054" s="524"/>
      <c r="Q1054" s="524"/>
      <c r="R1054" s="524"/>
      <c r="S1054" s="525"/>
      <c r="T1054" s="526"/>
      <c r="U1054" s="115"/>
      <c r="V1054" s="526"/>
      <c r="W1054" s="115"/>
      <c r="X1054" s="115"/>
      <c r="Y1054" s="115"/>
      <c r="Z1054" s="527"/>
      <c r="AA1054" s="527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5"/>
      <c r="CR1054" s="15"/>
      <c r="CS1054" s="15"/>
      <c r="CT1054" s="88"/>
      <c r="CU1054" s="88"/>
      <c r="CV1054" s="88"/>
      <c r="CW1054" s="15"/>
      <c r="CX1054" s="15"/>
      <c r="CY1054" s="88"/>
      <c r="CZ1054" s="88"/>
      <c r="DA1054" s="88"/>
      <c r="DB1054" s="15"/>
      <c r="DC1054" s="15"/>
      <c r="DD1054" s="15"/>
      <c r="DE1054" s="15"/>
      <c r="DF1054" s="15"/>
      <c r="DG1054" s="15"/>
      <c r="DH1054" s="15"/>
      <c r="DI1054" s="15"/>
      <c r="DJ1054" s="15"/>
      <c r="DK1054" s="15"/>
      <c r="DL1054" s="15"/>
      <c r="DM1054" s="15"/>
      <c r="DN1054" s="15"/>
      <c r="DO1054" s="15"/>
      <c r="DP1054" s="15"/>
      <c r="DQ1054" s="15"/>
      <c r="DR1054" s="15"/>
      <c r="DS1054" s="15"/>
      <c r="DT1054" s="15"/>
      <c r="DU1054" s="15"/>
      <c r="DV1054" s="15"/>
      <c r="DW1054" s="15"/>
      <c r="DX1054" s="15"/>
      <c r="DY1054" s="15"/>
      <c r="DZ1054" s="15"/>
      <c r="EA1054" s="15"/>
      <c r="EB1054" s="15"/>
      <c r="EC1054" s="15"/>
      <c r="ED1054" s="15"/>
      <c r="EE1054" s="15"/>
      <c r="EF1054" s="15"/>
      <c r="EG1054" s="15"/>
      <c r="EH1054" s="15"/>
      <c r="EI1054" s="15"/>
      <c r="EJ1054" s="15"/>
      <c r="EK1054" s="15"/>
      <c r="EL1054" s="15"/>
      <c r="EM1054" s="15"/>
      <c r="EN1054" s="15"/>
      <c r="EO1054" s="15"/>
      <c r="EP1054" s="88"/>
      <c r="EQ1054" s="88"/>
      <c r="ER1054" s="88"/>
      <c r="ES1054" s="88"/>
      <c r="ET1054" s="88"/>
      <c r="EU1054" s="88"/>
      <c r="EV1054" s="88"/>
      <c r="EW1054" s="88"/>
      <c r="EX1054" s="88"/>
      <c r="EY1054" s="88"/>
      <c r="EZ1054" s="88"/>
      <c r="FA1054" s="88"/>
      <c r="FB1054" s="15"/>
      <c r="FC1054" s="15"/>
      <c r="FD1054" s="15"/>
      <c r="FE1054" s="15"/>
      <c r="FF1054" s="15"/>
      <c r="FG1054" s="15"/>
      <c r="FH1054" s="15"/>
      <c r="FI1054" s="15"/>
      <c r="FJ1054" s="15"/>
    </row>
    <row r="1055" spans="2:166" ht="15" customHeight="1" x14ac:dyDescent="0.25">
      <c r="B1055" s="88"/>
      <c r="C1055" s="88"/>
      <c r="D1055" s="115"/>
      <c r="E1055" s="115"/>
      <c r="F1055" s="115"/>
      <c r="G1055" s="115"/>
      <c r="H1055" s="115"/>
      <c r="I1055" s="523"/>
      <c r="J1055" s="523"/>
      <c r="K1055" s="115"/>
      <c r="L1055" s="524"/>
      <c r="M1055" s="524"/>
      <c r="N1055" s="524"/>
      <c r="O1055" s="524"/>
      <c r="P1055" s="524"/>
      <c r="Q1055" s="524"/>
      <c r="R1055" s="524"/>
      <c r="S1055" s="525"/>
      <c r="T1055" s="526"/>
      <c r="U1055" s="115"/>
      <c r="V1055" s="526"/>
      <c r="W1055" s="115"/>
      <c r="X1055" s="115"/>
      <c r="Y1055" s="115"/>
      <c r="Z1055" s="527"/>
      <c r="AA1055" s="527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88"/>
      <c r="CU1055" s="88"/>
      <c r="CV1055" s="88"/>
      <c r="CW1055" s="15"/>
      <c r="CX1055" s="15"/>
      <c r="CY1055" s="88"/>
      <c r="CZ1055" s="88"/>
      <c r="DA1055" s="88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  <c r="DO1055" s="15"/>
      <c r="DP1055" s="15"/>
      <c r="DQ1055" s="15"/>
      <c r="DR1055" s="15"/>
      <c r="DS1055" s="15"/>
      <c r="DT1055" s="15"/>
      <c r="DU1055" s="15"/>
      <c r="DV1055" s="15"/>
      <c r="DW1055" s="15"/>
      <c r="DX1055" s="15"/>
      <c r="DY1055" s="15"/>
      <c r="DZ1055" s="15"/>
      <c r="EA1055" s="15"/>
      <c r="EB1055" s="15"/>
      <c r="EC1055" s="15"/>
      <c r="ED1055" s="15"/>
      <c r="EE1055" s="15"/>
      <c r="EF1055" s="15"/>
      <c r="EG1055" s="15"/>
      <c r="EH1055" s="15"/>
      <c r="EI1055" s="15"/>
      <c r="EJ1055" s="15"/>
      <c r="EK1055" s="15"/>
      <c r="EL1055" s="15"/>
      <c r="EM1055" s="15"/>
      <c r="EN1055" s="15"/>
      <c r="EO1055" s="15"/>
      <c r="EP1055" s="88"/>
      <c r="EQ1055" s="88"/>
      <c r="ER1055" s="88"/>
      <c r="ES1055" s="88"/>
      <c r="ET1055" s="88"/>
      <c r="EU1055" s="88"/>
      <c r="EV1055" s="88"/>
      <c r="EW1055" s="88"/>
      <c r="EX1055" s="88"/>
      <c r="EY1055" s="88"/>
      <c r="EZ1055" s="88"/>
      <c r="FA1055" s="88"/>
      <c r="FB1055" s="15"/>
      <c r="FC1055" s="15"/>
      <c r="FD1055" s="15"/>
      <c r="FE1055" s="15"/>
      <c r="FF1055" s="15"/>
      <c r="FG1055" s="15"/>
      <c r="FH1055" s="15"/>
      <c r="FI1055" s="15"/>
      <c r="FJ1055" s="15"/>
    </row>
    <row r="1056" spans="2:166" ht="15" customHeight="1" x14ac:dyDescent="0.25">
      <c r="B1056" s="88"/>
      <c r="C1056" s="88"/>
      <c r="D1056" s="115"/>
      <c r="E1056" s="115"/>
      <c r="F1056" s="115"/>
      <c r="G1056" s="115"/>
      <c r="H1056" s="115"/>
      <c r="I1056" s="523"/>
      <c r="J1056" s="523"/>
      <c r="K1056" s="115"/>
      <c r="L1056" s="524"/>
      <c r="M1056" s="524"/>
      <c r="N1056" s="524"/>
      <c r="O1056" s="524"/>
      <c r="P1056" s="524"/>
      <c r="Q1056" s="524"/>
      <c r="R1056" s="524"/>
      <c r="S1056" s="525"/>
      <c r="T1056" s="526"/>
      <c r="U1056" s="115"/>
      <c r="V1056" s="526"/>
      <c r="W1056" s="115"/>
      <c r="X1056" s="115"/>
      <c r="Y1056" s="115"/>
      <c r="Z1056" s="527"/>
      <c r="AA1056" s="527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88"/>
      <c r="CU1056" s="88"/>
      <c r="CV1056" s="88"/>
      <c r="CW1056" s="15"/>
      <c r="CX1056" s="15"/>
      <c r="CY1056" s="88"/>
      <c r="CZ1056" s="88"/>
      <c r="DA1056" s="88"/>
      <c r="DB1056" s="15"/>
      <c r="DC1056" s="15"/>
      <c r="DD1056" s="15"/>
      <c r="DE1056" s="15"/>
      <c r="DF1056" s="15"/>
      <c r="DG1056" s="15"/>
      <c r="DH1056" s="15"/>
      <c r="DI1056" s="15"/>
      <c r="DJ1056" s="15"/>
      <c r="DK1056" s="15"/>
      <c r="DL1056" s="15"/>
      <c r="DM1056" s="15"/>
      <c r="DN1056" s="15"/>
      <c r="DO1056" s="15"/>
      <c r="DP1056" s="15"/>
      <c r="DQ1056" s="15"/>
      <c r="DR1056" s="15"/>
      <c r="DS1056" s="15"/>
      <c r="DT1056" s="15"/>
      <c r="DU1056" s="15"/>
      <c r="DV1056" s="15"/>
      <c r="DW1056" s="15"/>
      <c r="DX1056" s="15"/>
      <c r="DY1056" s="15"/>
      <c r="DZ1056" s="15"/>
      <c r="EA1056" s="15"/>
      <c r="EB1056" s="15"/>
      <c r="EC1056" s="15"/>
      <c r="ED1056" s="15"/>
      <c r="EE1056" s="15"/>
      <c r="EF1056" s="15"/>
      <c r="EG1056" s="15"/>
      <c r="EH1056" s="15"/>
      <c r="EI1056" s="15"/>
      <c r="EJ1056" s="15"/>
      <c r="EK1056" s="15"/>
      <c r="EL1056" s="15"/>
      <c r="EM1056" s="15"/>
      <c r="EN1056" s="15"/>
      <c r="EO1056" s="15"/>
      <c r="EP1056" s="88"/>
      <c r="EQ1056" s="88"/>
      <c r="ER1056" s="88"/>
      <c r="ES1056" s="88"/>
      <c r="ET1056" s="88"/>
      <c r="EU1056" s="88"/>
      <c r="EV1056" s="88"/>
      <c r="EW1056" s="88"/>
      <c r="EX1056" s="88"/>
      <c r="EY1056" s="88"/>
      <c r="EZ1056" s="88"/>
      <c r="FA1056" s="88"/>
      <c r="FB1056" s="15"/>
      <c r="FC1056" s="15"/>
      <c r="FD1056" s="15"/>
      <c r="FE1056" s="15"/>
      <c r="FF1056" s="15"/>
      <c r="FG1056" s="15"/>
      <c r="FH1056" s="15"/>
      <c r="FI1056" s="15"/>
      <c r="FJ1056" s="15"/>
    </row>
    <row r="1057" spans="2:166" ht="15" customHeight="1" x14ac:dyDescent="0.25">
      <c r="B1057" s="88"/>
      <c r="C1057" s="88"/>
      <c r="D1057" s="115"/>
      <c r="E1057" s="115"/>
      <c r="F1057" s="115"/>
      <c r="G1057" s="115"/>
      <c r="H1057" s="115"/>
      <c r="I1057" s="523"/>
      <c r="J1057" s="523"/>
      <c r="K1057" s="115"/>
      <c r="L1057" s="524"/>
      <c r="M1057" s="524"/>
      <c r="N1057" s="524"/>
      <c r="O1057" s="524"/>
      <c r="P1057" s="524"/>
      <c r="Q1057" s="524"/>
      <c r="R1057" s="524"/>
      <c r="S1057" s="525"/>
      <c r="T1057" s="526"/>
      <c r="U1057" s="115"/>
      <c r="V1057" s="526"/>
      <c r="W1057" s="115"/>
      <c r="X1057" s="115"/>
      <c r="Y1057" s="115"/>
      <c r="Z1057" s="527"/>
      <c r="AA1057" s="527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5"/>
      <c r="CR1057" s="15"/>
      <c r="CS1057" s="15"/>
      <c r="CT1057" s="88"/>
      <c r="CU1057" s="88"/>
      <c r="CV1057" s="88"/>
      <c r="CW1057" s="15"/>
      <c r="CX1057" s="15"/>
      <c r="CY1057" s="88"/>
      <c r="CZ1057" s="88"/>
      <c r="DA1057" s="88"/>
      <c r="DB1057" s="15"/>
      <c r="DC1057" s="15"/>
      <c r="DD1057" s="15"/>
      <c r="DE1057" s="15"/>
      <c r="DF1057" s="15"/>
      <c r="DG1057" s="15"/>
      <c r="DH1057" s="15"/>
      <c r="DI1057" s="15"/>
      <c r="DJ1057" s="15"/>
      <c r="DK1057" s="15"/>
      <c r="DL1057" s="15"/>
      <c r="DM1057" s="15"/>
      <c r="DN1057" s="15"/>
      <c r="DO1057" s="15"/>
      <c r="DP1057" s="15"/>
      <c r="DQ1057" s="15"/>
      <c r="DR1057" s="15"/>
      <c r="DS1057" s="15"/>
      <c r="DT1057" s="15"/>
      <c r="DU1057" s="15"/>
      <c r="DV1057" s="15"/>
      <c r="DW1057" s="15"/>
      <c r="DX1057" s="15"/>
      <c r="DY1057" s="15"/>
      <c r="DZ1057" s="15"/>
      <c r="EA1057" s="15"/>
      <c r="EB1057" s="15"/>
      <c r="EC1057" s="15"/>
      <c r="ED1057" s="15"/>
      <c r="EE1057" s="15"/>
      <c r="EF1057" s="15"/>
      <c r="EG1057" s="15"/>
      <c r="EH1057" s="15"/>
      <c r="EI1057" s="15"/>
      <c r="EJ1057" s="15"/>
      <c r="EK1057" s="15"/>
      <c r="EL1057" s="15"/>
      <c r="EM1057" s="15"/>
      <c r="EN1057" s="15"/>
      <c r="EO1057" s="15"/>
      <c r="EP1057" s="88"/>
      <c r="EQ1057" s="88"/>
      <c r="ER1057" s="88"/>
      <c r="ES1057" s="88"/>
      <c r="ET1057" s="88"/>
      <c r="EU1057" s="88"/>
      <c r="EV1057" s="88"/>
      <c r="EW1057" s="88"/>
      <c r="EX1057" s="88"/>
      <c r="EY1057" s="88"/>
      <c r="EZ1057" s="88"/>
      <c r="FA1057" s="88"/>
      <c r="FB1057" s="15"/>
      <c r="FC1057" s="15"/>
      <c r="FD1057" s="15"/>
      <c r="FE1057" s="15"/>
      <c r="FF1057" s="15"/>
      <c r="FG1057" s="15"/>
      <c r="FH1057" s="15"/>
      <c r="FI1057" s="15"/>
      <c r="FJ1057" s="15"/>
    </row>
    <row r="1058" spans="2:166" ht="15" customHeight="1" x14ac:dyDescent="0.25">
      <c r="B1058" s="88"/>
      <c r="C1058" s="88"/>
      <c r="D1058" s="115"/>
      <c r="E1058" s="115"/>
      <c r="F1058" s="115"/>
      <c r="G1058" s="115"/>
      <c r="H1058" s="115"/>
      <c r="I1058" s="523"/>
      <c r="J1058" s="523"/>
      <c r="K1058" s="115"/>
      <c r="L1058" s="524"/>
      <c r="M1058" s="524"/>
      <c r="N1058" s="524"/>
      <c r="O1058" s="524"/>
      <c r="P1058" s="524"/>
      <c r="Q1058" s="524"/>
      <c r="R1058" s="524"/>
      <c r="S1058" s="525"/>
      <c r="T1058" s="526"/>
      <c r="U1058" s="115"/>
      <c r="V1058" s="526"/>
      <c r="W1058" s="115"/>
      <c r="X1058" s="115"/>
      <c r="Y1058" s="115"/>
      <c r="Z1058" s="527"/>
      <c r="AA1058" s="527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5"/>
      <c r="CR1058" s="15"/>
      <c r="CS1058" s="15"/>
      <c r="CT1058" s="88"/>
      <c r="CU1058" s="88"/>
      <c r="CV1058" s="88"/>
      <c r="CW1058" s="15"/>
      <c r="CX1058" s="15"/>
      <c r="CY1058" s="88"/>
      <c r="CZ1058" s="88"/>
      <c r="DA1058" s="88"/>
      <c r="DB1058" s="15"/>
      <c r="DC1058" s="15"/>
      <c r="DD1058" s="15"/>
      <c r="DE1058" s="15"/>
      <c r="DF1058" s="15"/>
      <c r="DG1058" s="15"/>
      <c r="DH1058" s="15"/>
      <c r="DI1058" s="15"/>
      <c r="DJ1058" s="15"/>
      <c r="DK1058" s="15"/>
      <c r="DL1058" s="15"/>
      <c r="DM1058" s="15"/>
      <c r="DN1058" s="15"/>
      <c r="DO1058" s="15"/>
      <c r="DP1058" s="15"/>
      <c r="DQ1058" s="15"/>
      <c r="DR1058" s="15"/>
      <c r="DS1058" s="15"/>
      <c r="DT1058" s="15"/>
      <c r="DU1058" s="15"/>
      <c r="DV1058" s="15"/>
      <c r="DW1058" s="15"/>
      <c r="DX1058" s="15"/>
      <c r="DY1058" s="15"/>
      <c r="DZ1058" s="15"/>
      <c r="EA1058" s="15"/>
      <c r="EB1058" s="15"/>
      <c r="EC1058" s="15"/>
      <c r="ED1058" s="15"/>
      <c r="EE1058" s="15"/>
      <c r="EF1058" s="15"/>
      <c r="EG1058" s="15"/>
      <c r="EH1058" s="15"/>
      <c r="EI1058" s="15"/>
      <c r="EJ1058" s="15"/>
      <c r="EK1058" s="15"/>
      <c r="EL1058" s="15"/>
      <c r="EM1058" s="15"/>
      <c r="EN1058" s="15"/>
      <c r="EO1058" s="15"/>
      <c r="EP1058" s="88"/>
      <c r="EQ1058" s="88"/>
      <c r="ER1058" s="88"/>
      <c r="ES1058" s="88"/>
      <c r="ET1058" s="88"/>
      <c r="EU1058" s="88"/>
      <c r="EV1058" s="88"/>
      <c r="EW1058" s="88"/>
      <c r="EX1058" s="88"/>
      <c r="EY1058" s="88"/>
      <c r="EZ1058" s="88"/>
      <c r="FA1058" s="88"/>
      <c r="FB1058" s="15"/>
      <c r="FC1058" s="15"/>
      <c r="FD1058" s="15"/>
      <c r="FE1058" s="15"/>
      <c r="FF1058" s="15"/>
      <c r="FG1058" s="15"/>
      <c r="FH1058" s="15"/>
      <c r="FI1058" s="15"/>
      <c r="FJ1058" s="15"/>
    </row>
    <row r="1059" spans="2:166" ht="15" customHeight="1" x14ac:dyDescent="0.25">
      <c r="B1059" s="88"/>
      <c r="C1059" s="88"/>
      <c r="D1059" s="115"/>
      <c r="E1059" s="115"/>
      <c r="F1059" s="115"/>
      <c r="G1059" s="115"/>
      <c r="H1059" s="115"/>
      <c r="I1059" s="523"/>
      <c r="J1059" s="523"/>
      <c r="K1059" s="115"/>
      <c r="L1059" s="524"/>
      <c r="M1059" s="524"/>
      <c r="N1059" s="524"/>
      <c r="O1059" s="524"/>
      <c r="P1059" s="524"/>
      <c r="Q1059" s="524"/>
      <c r="R1059" s="524"/>
      <c r="S1059" s="525"/>
      <c r="T1059" s="526"/>
      <c r="U1059" s="115"/>
      <c r="V1059" s="526"/>
      <c r="W1059" s="115"/>
      <c r="X1059" s="115"/>
      <c r="Y1059" s="115"/>
      <c r="Z1059" s="527"/>
      <c r="AA1059" s="527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5"/>
      <c r="CR1059" s="15"/>
      <c r="CS1059" s="15"/>
      <c r="CT1059" s="88"/>
      <c r="CU1059" s="88"/>
      <c r="CV1059" s="88"/>
      <c r="CW1059" s="15"/>
      <c r="CX1059" s="15"/>
      <c r="CY1059" s="88"/>
      <c r="CZ1059" s="88"/>
      <c r="DA1059" s="88"/>
      <c r="DB1059" s="15"/>
      <c r="DC1059" s="15"/>
      <c r="DD1059" s="15"/>
      <c r="DE1059" s="15"/>
      <c r="DF1059" s="15"/>
      <c r="DG1059" s="15"/>
      <c r="DH1059" s="15"/>
      <c r="DI1059" s="15"/>
      <c r="DJ1059" s="15"/>
      <c r="DK1059" s="15"/>
      <c r="DL1059" s="15"/>
      <c r="DM1059" s="15"/>
      <c r="DN1059" s="15"/>
      <c r="DO1059" s="15"/>
      <c r="DP1059" s="15"/>
      <c r="DQ1059" s="15"/>
      <c r="DR1059" s="15"/>
      <c r="DS1059" s="15"/>
      <c r="DT1059" s="15"/>
      <c r="DU1059" s="15"/>
      <c r="DV1059" s="15"/>
      <c r="DW1059" s="15"/>
      <c r="DX1059" s="15"/>
      <c r="DY1059" s="15"/>
      <c r="DZ1059" s="15"/>
      <c r="EA1059" s="15"/>
      <c r="EB1059" s="15"/>
      <c r="EC1059" s="15"/>
      <c r="ED1059" s="15"/>
      <c r="EE1059" s="15"/>
      <c r="EF1059" s="15"/>
      <c r="EG1059" s="15"/>
      <c r="EH1059" s="15"/>
      <c r="EI1059" s="15"/>
      <c r="EJ1059" s="15"/>
      <c r="EK1059" s="15"/>
      <c r="EL1059" s="15"/>
      <c r="EM1059" s="15"/>
      <c r="EN1059" s="15"/>
      <c r="EO1059" s="15"/>
      <c r="EP1059" s="88"/>
      <c r="EQ1059" s="88"/>
      <c r="ER1059" s="88"/>
      <c r="ES1059" s="88"/>
      <c r="ET1059" s="88"/>
      <c r="EU1059" s="88"/>
      <c r="EV1059" s="88"/>
      <c r="EW1059" s="88"/>
      <c r="EX1059" s="88"/>
      <c r="EY1059" s="88"/>
      <c r="EZ1059" s="88"/>
      <c r="FA1059" s="88"/>
      <c r="FB1059" s="15"/>
      <c r="FC1059" s="15"/>
      <c r="FD1059" s="15"/>
      <c r="FE1059" s="15"/>
      <c r="FF1059" s="15"/>
      <c r="FG1059" s="15"/>
      <c r="FH1059" s="15"/>
      <c r="FI1059" s="15"/>
      <c r="FJ1059" s="15"/>
    </row>
    <row r="1060" spans="2:166" ht="15" customHeight="1" x14ac:dyDescent="0.25">
      <c r="B1060" s="88"/>
      <c r="C1060" s="88"/>
      <c r="D1060" s="115"/>
      <c r="E1060" s="115"/>
      <c r="F1060" s="115"/>
      <c r="G1060" s="115"/>
      <c r="H1060" s="115"/>
      <c r="I1060" s="523"/>
      <c r="J1060" s="523"/>
      <c r="K1060" s="115"/>
      <c r="L1060" s="524"/>
      <c r="M1060" s="524"/>
      <c r="N1060" s="524"/>
      <c r="O1060" s="524"/>
      <c r="P1060" s="524"/>
      <c r="Q1060" s="524"/>
      <c r="R1060" s="524"/>
      <c r="S1060" s="525"/>
      <c r="T1060" s="526"/>
      <c r="U1060" s="115"/>
      <c r="V1060" s="526"/>
      <c r="W1060" s="115"/>
      <c r="X1060" s="115"/>
      <c r="Y1060" s="115"/>
      <c r="Z1060" s="527"/>
      <c r="AA1060" s="527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5"/>
      <c r="CR1060" s="15"/>
      <c r="CS1060" s="15"/>
      <c r="CT1060" s="88"/>
      <c r="CU1060" s="88"/>
      <c r="CV1060" s="88"/>
      <c r="CW1060" s="15"/>
      <c r="CX1060" s="15"/>
      <c r="CY1060" s="88"/>
      <c r="CZ1060" s="88"/>
      <c r="DA1060" s="88"/>
      <c r="DB1060" s="15"/>
      <c r="DC1060" s="15"/>
      <c r="DD1060" s="15"/>
      <c r="DE1060" s="15"/>
      <c r="DF1060" s="15"/>
      <c r="DG1060" s="15"/>
      <c r="DH1060" s="15"/>
      <c r="DI1060" s="15"/>
      <c r="DJ1060" s="15"/>
      <c r="DK1060" s="15"/>
      <c r="DL1060" s="15"/>
      <c r="DM1060" s="15"/>
      <c r="DN1060" s="15"/>
      <c r="DO1060" s="15"/>
      <c r="DP1060" s="15"/>
      <c r="DQ1060" s="15"/>
      <c r="DR1060" s="15"/>
      <c r="DS1060" s="15"/>
      <c r="DT1060" s="15"/>
      <c r="DU1060" s="15"/>
      <c r="DV1060" s="15"/>
      <c r="DW1060" s="15"/>
      <c r="DX1060" s="15"/>
      <c r="DY1060" s="15"/>
      <c r="DZ1060" s="15"/>
      <c r="EA1060" s="15"/>
      <c r="EB1060" s="15"/>
      <c r="EC1060" s="15"/>
      <c r="ED1060" s="15"/>
      <c r="EE1060" s="15"/>
      <c r="EF1060" s="15"/>
      <c r="EG1060" s="15"/>
      <c r="EH1060" s="15"/>
      <c r="EI1060" s="15"/>
      <c r="EJ1060" s="15"/>
      <c r="EK1060" s="15"/>
      <c r="EL1060" s="15"/>
      <c r="EM1060" s="15"/>
      <c r="EN1060" s="15"/>
      <c r="EO1060" s="15"/>
      <c r="EP1060" s="88"/>
      <c r="EQ1060" s="88"/>
      <c r="ER1060" s="88"/>
      <c r="ES1060" s="88"/>
      <c r="ET1060" s="88"/>
      <c r="EU1060" s="88"/>
      <c r="EV1060" s="88"/>
      <c r="EW1060" s="88"/>
      <c r="EX1060" s="88"/>
      <c r="EY1060" s="88"/>
      <c r="EZ1060" s="88"/>
      <c r="FA1060" s="88"/>
      <c r="FB1060" s="15"/>
      <c r="FC1060" s="15"/>
      <c r="FD1060" s="15"/>
      <c r="FE1060" s="15"/>
      <c r="FF1060" s="15"/>
      <c r="FG1060" s="15"/>
      <c r="FH1060" s="15"/>
      <c r="FI1060" s="15"/>
      <c r="FJ1060" s="15"/>
    </row>
    <row r="1061" spans="2:166" ht="15" customHeight="1" x14ac:dyDescent="0.25">
      <c r="B1061" s="88"/>
      <c r="C1061" s="88"/>
      <c r="D1061" s="115"/>
      <c r="E1061" s="115"/>
      <c r="F1061" s="115"/>
      <c r="G1061" s="115"/>
      <c r="H1061" s="115"/>
      <c r="I1061" s="523"/>
      <c r="J1061" s="523"/>
      <c r="K1061" s="115"/>
      <c r="L1061" s="524"/>
      <c r="M1061" s="524"/>
      <c r="N1061" s="524"/>
      <c r="O1061" s="524"/>
      <c r="P1061" s="524"/>
      <c r="Q1061" s="524"/>
      <c r="R1061" s="524"/>
      <c r="S1061" s="525"/>
      <c r="T1061" s="526"/>
      <c r="U1061" s="115"/>
      <c r="V1061" s="526"/>
      <c r="W1061" s="115"/>
      <c r="X1061" s="115"/>
      <c r="Y1061" s="115"/>
      <c r="Z1061" s="527"/>
      <c r="AA1061" s="527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5"/>
      <c r="CR1061" s="15"/>
      <c r="CS1061" s="15"/>
      <c r="CT1061" s="88"/>
      <c r="CU1061" s="88"/>
      <c r="CV1061" s="88"/>
      <c r="CW1061" s="15"/>
      <c r="CX1061" s="15"/>
      <c r="CY1061" s="88"/>
      <c r="CZ1061" s="88"/>
      <c r="DA1061" s="88"/>
      <c r="DB1061" s="15"/>
      <c r="DC1061" s="15"/>
      <c r="DD1061" s="15"/>
      <c r="DE1061" s="15"/>
      <c r="DF1061" s="15"/>
      <c r="DG1061" s="15"/>
      <c r="DH1061" s="15"/>
      <c r="DI1061" s="15"/>
      <c r="DJ1061" s="15"/>
      <c r="DK1061" s="15"/>
      <c r="DL1061" s="15"/>
      <c r="DM1061" s="15"/>
      <c r="DN1061" s="15"/>
      <c r="DO1061" s="15"/>
      <c r="DP1061" s="15"/>
      <c r="DQ1061" s="15"/>
      <c r="DR1061" s="15"/>
      <c r="DS1061" s="15"/>
      <c r="DT1061" s="15"/>
      <c r="DU1061" s="15"/>
      <c r="DV1061" s="15"/>
      <c r="DW1061" s="15"/>
      <c r="DX1061" s="15"/>
      <c r="DY1061" s="15"/>
      <c r="DZ1061" s="15"/>
      <c r="EA1061" s="15"/>
      <c r="EB1061" s="15"/>
      <c r="EC1061" s="15"/>
      <c r="ED1061" s="15"/>
      <c r="EE1061" s="15"/>
      <c r="EF1061" s="15"/>
      <c r="EG1061" s="15"/>
      <c r="EH1061" s="15"/>
      <c r="EI1061" s="15"/>
      <c r="EJ1061" s="15"/>
      <c r="EK1061" s="15"/>
      <c r="EL1061" s="15"/>
      <c r="EM1061" s="15"/>
      <c r="EN1061" s="15"/>
      <c r="EO1061" s="15"/>
      <c r="EP1061" s="88"/>
      <c r="EQ1061" s="88"/>
      <c r="ER1061" s="88"/>
      <c r="ES1061" s="88"/>
      <c r="ET1061" s="88"/>
      <c r="EU1061" s="88"/>
      <c r="EV1061" s="88"/>
      <c r="EW1061" s="88"/>
      <c r="EX1061" s="88"/>
      <c r="EY1061" s="88"/>
      <c r="EZ1061" s="88"/>
      <c r="FA1061" s="88"/>
      <c r="FB1061" s="15"/>
      <c r="FC1061" s="15"/>
      <c r="FD1061" s="15"/>
      <c r="FE1061" s="15"/>
      <c r="FF1061" s="15"/>
      <c r="FG1061" s="15"/>
      <c r="FH1061" s="15"/>
      <c r="FI1061" s="15"/>
      <c r="FJ1061" s="15"/>
    </row>
    <row r="1062" spans="2:166" ht="15" customHeight="1" x14ac:dyDescent="0.25">
      <c r="B1062" s="88"/>
      <c r="C1062" s="88"/>
      <c r="D1062" s="115"/>
      <c r="E1062" s="115"/>
      <c r="F1062" s="115"/>
      <c r="G1062" s="115"/>
      <c r="H1062" s="115"/>
      <c r="I1062" s="523"/>
      <c r="J1062" s="523"/>
      <c r="K1062" s="115"/>
      <c r="L1062" s="524"/>
      <c r="M1062" s="524"/>
      <c r="N1062" s="524"/>
      <c r="O1062" s="524"/>
      <c r="P1062" s="524"/>
      <c r="Q1062" s="524"/>
      <c r="R1062" s="524"/>
      <c r="S1062" s="525"/>
      <c r="T1062" s="526"/>
      <c r="U1062" s="115"/>
      <c r="V1062" s="526"/>
      <c r="W1062" s="115"/>
      <c r="X1062" s="115"/>
      <c r="Y1062" s="115"/>
      <c r="Z1062" s="527"/>
      <c r="AA1062" s="527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88"/>
      <c r="CU1062" s="88"/>
      <c r="CV1062" s="88"/>
      <c r="CW1062" s="15"/>
      <c r="CX1062" s="15"/>
      <c r="CY1062" s="88"/>
      <c r="CZ1062" s="88"/>
      <c r="DA1062" s="88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  <c r="DO1062" s="15"/>
      <c r="DP1062" s="15"/>
      <c r="DQ1062" s="15"/>
      <c r="DR1062" s="15"/>
      <c r="DS1062" s="15"/>
      <c r="DT1062" s="15"/>
      <c r="DU1062" s="15"/>
      <c r="DV1062" s="15"/>
      <c r="DW1062" s="15"/>
      <c r="DX1062" s="15"/>
      <c r="DY1062" s="15"/>
      <c r="DZ1062" s="15"/>
      <c r="EA1062" s="15"/>
      <c r="EB1062" s="15"/>
      <c r="EC1062" s="15"/>
      <c r="ED1062" s="15"/>
      <c r="EE1062" s="15"/>
      <c r="EF1062" s="15"/>
      <c r="EG1062" s="15"/>
      <c r="EH1062" s="15"/>
      <c r="EI1062" s="15"/>
      <c r="EJ1062" s="15"/>
      <c r="EK1062" s="15"/>
      <c r="EL1062" s="15"/>
      <c r="EM1062" s="15"/>
      <c r="EN1062" s="15"/>
      <c r="EO1062" s="15"/>
      <c r="EP1062" s="88"/>
      <c r="EQ1062" s="88"/>
      <c r="ER1062" s="88"/>
      <c r="ES1062" s="88"/>
      <c r="ET1062" s="88"/>
      <c r="EU1062" s="88"/>
      <c r="EV1062" s="88"/>
      <c r="EW1062" s="88"/>
      <c r="EX1062" s="88"/>
      <c r="EY1062" s="88"/>
      <c r="EZ1062" s="88"/>
      <c r="FA1062" s="88"/>
      <c r="FB1062" s="15"/>
      <c r="FC1062" s="15"/>
      <c r="FD1062" s="15"/>
      <c r="FE1062" s="15"/>
      <c r="FF1062" s="15"/>
      <c r="FG1062" s="15"/>
      <c r="FH1062" s="15"/>
      <c r="FI1062" s="15"/>
      <c r="FJ1062" s="15"/>
    </row>
    <row r="1063" spans="2:166" ht="15" customHeight="1" x14ac:dyDescent="0.25">
      <c r="B1063" s="88"/>
      <c r="C1063" s="88"/>
      <c r="D1063" s="115"/>
      <c r="E1063" s="115"/>
      <c r="F1063" s="115"/>
      <c r="G1063" s="115"/>
      <c r="H1063" s="115"/>
      <c r="I1063" s="523"/>
      <c r="J1063" s="523"/>
      <c r="K1063" s="115"/>
      <c r="L1063" s="524"/>
      <c r="M1063" s="524"/>
      <c r="N1063" s="524"/>
      <c r="O1063" s="524"/>
      <c r="P1063" s="524"/>
      <c r="Q1063" s="524"/>
      <c r="R1063" s="524"/>
      <c r="S1063" s="525"/>
      <c r="T1063" s="526"/>
      <c r="U1063" s="115"/>
      <c r="V1063" s="526"/>
      <c r="W1063" s="115"/>
      <c r="X1063" s="115"/>
      <c r="Y1063" s="115"/>
      <c r="Z1063" s="527"/>
      <c r="AA1063" s="527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88"/>
      <c r="CU1063" s="88"/>
      <c r="CV1063" s="88"/>
      <c r="CW1063" s="15"/>
      <c r="CX1063" s="15"/>
      <c r="CY1063" s="88"/>
      <c r="CZ1063" s="88"/>
      <c r="DA1063" s="88"/>
      <c r="DB1063" s="15"/>
      <c r="DC1063" s="15"/>
      <c r="DD1063" s="15"/>
      <c r="DE1063" s="15"/>
      <c r="DF1063" s="15"/>
      <c r="DG1063" s="15"/>
      <c r="DH1063" s="15"/>
      <c r="DI1063" s="15"/>
      <c r="DJ1063" s="15"/>
      <c r="DK1063" s="15"/>
      <c r="DL1063" s="15"/>
      <c r="DM1063" s="15"/>
      <c r="DN1063" s="15"/>
      <c r="DO1063" s="15"/>
      <c r="DP1063" s="15"/>
      <c r="DQ1063" s="15"/>
      <c r="DR1063" s="15"/>
      <c r="DS1063" s="15"/>
      <c r="DT1063" s="15"/>
      <c r="DU1063" s="15"/>
      <c r="DV1063" s="15"/>
      <c r="DW1063" s="15"/>
      <c r="DX1063" s="15"/>
      <c r="DY1063" s="15"/>
      <c r="DZ1063" s="15"/>
      <c r="EA1063" s="15"/>
      <c r="EB1063" s="15"/>
      <c r="EC1063" s="15"/>
      <c r="ED1063" s="15"/>
      <c r="EE1063" s="15"/>
      <c r="EF1063" s="15"/>
      <c r="EG1063" s="15"/>
      <c r="EH1063" s="15"/>
      <c r="EI1063" s="15"/>
      <c r="EJ1063" s="15"/>
      <c r="EK1063" s="15"/>
      <c r="EL1063" s="15"/>
      <c r="EM1063" s="15"/>
      <c r="EN1063" s="15"/>
      <c r="EO1063" s="15"/>
      <c r="EP1063" s="88"/>
      <c r="EQ1063" s="88"/>
      <c r="ER1063" s="88"/>
      <c r="ES1063" s="88"/>
      <c r="ET1063" s="88"/>
      <c r="EU1063" s="88"/>
      <c r="EV1063" s="88"/>
      <c r="EW1063" s="88"/>
      <c r="EX1063" s="88"/>
      <c r="EY1063" s="88"/>
      <c r="EZ1063" s="88"/>
      <c r="FA1063" s="88"/>
      <c r="FB1063" s="15"/>
      <c r="FC1063" s="15"/>
      <c r="FD1063" s="15"/>
      <c r="FE1063" s="15"/>
      <c r="FF1063" s="15"/>
      <c r="FG1063" s="15"/>
      <c r="FH1063" s="15"/>
      <c r="FI1063" s="15"/>
      <c r="FJ1063" s="15"/>
    </row>
    <row r="1064" spans="2:166" ht="15" customHeight="1" x14ac:dyDescent="0.25">
      <c r="B1064" s="88"/>
      <c r="C1064" s="88"/>
      <c r="D1064" s="115"/>
      <c r="E1064" s="115"/>
      <c r="F1064" s="115"/>
      <c r="G1064" s="115"/>
      <c r="H1064" s="115"/>
      <c r="I1064" s="523"/>
      <c r="J1064" s="523"/>
      <c r="K1064" s="115"/>
      <c r="L1064" s="524"/>
      <c r="M1064" s="524"/>
      <c r="N1064" s="524"/>
      <c r="O1064" s="524"/>
      <c r="P1064" s="524"/>
      <c r="Q1064" s="524"/>
      <c r="R1064" s="524"/>
      <c r="S1064" s="525"/>
      <c r="T1064" s="526"/>
      <c r="U1064" s="115"/>
      <c r="V1064" s="526"/>
      <c r="W1064" s="115"/>
      <c r="X1064" s="115"/>
      <c r="Y1064" s="115"/>
      <c r="Z1064" s="527"/>
      <c r="AA1064" s="527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88"/>
      <c r="CU1064" s="88"/>
      <c r="CV1064" s="88"/>
      <c r="CW1064" s="15"/>
      <c r="CX1064" s="15"/>
      <c r="CY1064" s="88"/>
      <c r="CZ1064" s="88"/>
      <c r="DA1064" s="88"/>
      <c r="DB1064" s="15"/>
      <c r="DC1064" s="15"/>
      <c r="DD1064" s="15"/>
      <c r="DE1064" s="15"/>
      <c r="DF1064" s="15"/>
      <c r="DG1064" s="15"/>
      <c r="DH1064" s="15"/>
      <c r="DI1064" s="15"/>
      <c r="DJ1064" s="15"/>
      <c r="DK1064" s="15"/>
      <c r="DL1064" s="15"/>
      <c r="DM1064" s="15"/>
      <c r="DN1064" s="15"/>
      <c r="DO1064" s="15"/>
      <c r="DP1064" s="15"/>
      <c r="DQ1064" s="15"/>
      <c r="DR1064" s="15"/>
      <c r="DS1064" s="15"/>
      <c r="DT1064" s="15"/>
      <c r="DU1064" s="15"/>
      <c r="DV1064" s="15"/>
      <c r="DW1064" s="15"/>
      <c r="DX1064" s="15"/>
      <c r="DY1064" s="15"/>
      <c r="DZ1064" s="15"/>
      <c r="EA1064" s="15"/>
      <c r="EB1064" s="15"/>
      <c r="EC1064" s="15"/>
      <c r="ED1064" s="15"/>
      <c r="EE1064" s="15"/>
      <c r="EF1064" s="15"/>
      <c r="EG1064" s="15"/>
      <c r="EH1064" s="15"/>
      <c r="EI1064" s="15"/>
      <c r="EJ1064" s="15"/>
      <c r="EK1064" s="15"/>
      <c r="EL1064" s="15"/>
      <c r="EM1064" s="15"/>
      <c r="EN1064" s="15"/>
      <c r="EO1064" s="15"/>
      <c r="EP1064" s="88"/>
      <c r="EQ1064" s="88"/>
      <c r="ER1064" s="88"/>
      <c r="ES1064" s="88"/>
      <c r="ET1064" s="88"/>
      <c r="EU1064" s="88"/>
      <c r="EV1064" s="88"/>
      <c r="EW1064" s="88"/>
      <c r="EX1064" s="88"/>
      <c r="EY1064" s="88"/>
      <c r="EZ1064" s="88"/>
      <c r="FA1064" s="88"/>
      <c r="FB1064" s="15"/>
      <c r="FC1064" s="15"/>
      <c r="FD1064" s="15"/>
      <c r="FE1064" s="15"/>
      <c r="FF1064" s="15"/>
      <c r="FG1064" s="15"/>
      <c r="FH1064" s="15"/>
      <c r="FI1064" s="15"/>
      <c r="FJ1064" s="15"/>
    </row>
    <row r="1065" spans="2:166" ht="15" customHeight="1" x14ac:dyDescent="0.25">
      <c r="B1065" s="88"/>
      <c r="C1065" s="88"/>
      <c r="D1065" s="115"/>
      <c r="E1065" s="115"/>
      <c r="F1065" s="115"/>
      <c r="G1065" s="115"/>
      <c r="H1065" s="115"/>
      <c r="I1065" s="523"/>
      <c r="J1065" s="523"/>
      <c r="K1065" s="115"/>
      <c r="L1065" s="524"/>
      <c r="M1065" s="524"/>
      <c r="N1065" s="524"/>
      <c r="O1065" s="524"/>
      <c r="P1065" s="524"/>
      <c r="Q1065" s="524"/>
      <c r="R1065" s="524"/>
      <c r="S1065" s="525"/>
      <c r="T1065" s="526"/>
      <c r="U1065" s="115"/>
      <c r="V1065" s="526"/>
      <c r="W1065" s="115"/>
      <c r="X1065" s="115"/>
      <c r="Y1065" s="115"/>
      <c r="Z1065" s="527"/>
      <c r="AA1065" s="527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88"/>
      <c r="CU1065" s="88"/>
      <c r="CV1065" s="88"/>
      <c r="CW1065" s="15"/>
      <c r="CX1065" s="15"/>
      <c r="CY1065" s="88"/>
      <c r="CZ1065" s="88"/>
      <c r="DA1065" s="88"/>
      <c r="DB1065" s="15"/>
      <c r="DC1065" s="15"/>
      <c r="DD1065" s="15"/>
      <c r="DE1065" s="15"/>
      <c r="DF1065" s="15"/>
      <c r="DG1065" s="15"/>
      <c r="DH1065" s="15"/>
      <c r="DI1065" s="15"/>
      <c r="DJ1065" s="15"/>
      <c r="DK1065" s="15"/>
      <c r="DL1065" s="15"/>
      <c r="DM1065" s="15"/>
      <c r="DN1065" s="15"/>
      <c r="DO1065" s="15"/>
      <c r="DP1065" s="15"/>
      <c r="DQ1065" s="15"/>
      <c r="DR1065" s="15"/>
      <c r="DS1065" s="15"/>
      <c r="DT1065" s="15"/>
      <c r="DU1065" s="15"/>
      <c r="DV1065" s="15"/>
      <c r="DW1065" s="15"/>
      <c r="DX1065" s="15"/>
      <c r="DY1065" s="15"/>
      <c r="DZ1065" s="15"/>
      <c r="EA1065" s="15"/>
      <c r="EB1065" s="15"/>
      <c r="EC1065" s="15"/>
      <c r="ED1065" s="15"/>
      <c r="EE1065" s="15"/>
      <c r="EF1065" s="15"/>
      <c r="EG1065" s="15"/>
      <c r="EH1065" s="15"/>
      <c r="EI1065" s="15"/>
      <c r="EJ1065" s="15"/>
      <c r="EK1065" s="15"/>
      <c r="EL1065" s="15"/>
      <c r="EM1065" s="15"/>
      <c r="EN1065" s="15"/>
      <c r="EO1065" s="15"/>
      <c r="EP1065" s="88"/>
      <c r="EQ1065" s="88"/>
      <c r="ER1065" s="88"/>
      <c r="ES1065" s="88"/>
      <c r="ET1065" s="88"/>
      <c r="EU1065" s="88"/>
      <c r="EV1065" s="88"/>
      <c r="EW1065" s="88"/>
      <c r="EX1065" s="88"/>
      <c r="EY1065" s="88"/>
      <c r="EZ1065" s="88"/>
      <c r="FA1065" s="88"/>
      <c r="FB1065" s="15"/>
      <c r="FC1065" s="15"/>
      <c r="FD1065" s="15"/>
      <c r="FE1065" s="15"/>
      <c r="FF1065" s="15"/>
      <c r="FG1065" s="15"/>
      <c r="FH1065" s="15"/>
      <c r="FI1065" s="15"/>
      <c r="FJ1065" s="15"/>
    </row>
    <row r="1066" spans="2:166" ht="15" customHeight="1" x14ac:dyDescent="0.25">
      <c r="B1066" s="88"/>
      <c r="C1066" s="88"/>
      <c r="D1066" s="115"/>
      <c r="E1066" s="115"/>
      <c r="F1066" s="115"/>
      <c r="G1066" s="115"/>
      <c r="H1066" s="115"/>
      <c r="I1066" s="523"/>
      <c r="J1066" s="523"/>
      <c r="K1066" s="115"/>
      <c r="L1066" s="524"/>
      <c r="M1066" s="524"/>
      <c r="N1066" s="524"/>
      <c r="O1066" s="524"/>
      <c r="P1066" s="524"/>
      <c r="Q1066" s="524"/>
      <c r="R1066" s="524"/>
      <c r="S1066" s="525"/>
      <c r="T1066" s="526"/>
      <c r="U1066" s="115"/>
      <c r="V1066" s="526"/>
      <c r="W1066" s="115"/>
      <c r="X1066" s="115"/>
      <c r="Y1066" s="115"/>
      <c r="Z1066" s="527"/>
      <c r="AA1066" s="527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88"/>
      <c r="CU1066" s="88"/>
      <c r="CV1066" s="88"/>
      <c r="CW1066" s="15"/>
      <c r="CX1066" s="15"/>
      <c r="CY1066" s="88"/>
      <c r="CZ1066" s="88"/>
      <c r="DA1066" s="88"/>
      <c r="DB1066" s="15"/>
      <c r="DC1066" s="15"/>
      <c r="DD1066" s="15"/>
      <c r="DE1066" s="15"/>
      <c r="DF1066" s="15"/>
      <c r="DG1066" s="15"/>
      <c r="DH1066" s="15"/>
      <c r="DI1066" s="15"/>
      <c r="DJ1066" s="15"/>
      <c r="DK1066" s="15"/>
      <c r="DL1066" s="15"/>
      <c r="DM1066" s="15"/>
      <c r="DN1066" s="15"/>
      <c r="DO1066" s="15"/>
      <c r="DP1066" s="15"/>
      <c r="DQ1066" s="15"/>
      <c r="DR1066" s="15"/>
      <c r="DS1066" s="15"/>
      <c r="DT1066" s="15"/>
      <c r="DU1066" s="15"/>
      <c r="DV1066" s="15"/>
      <c r="DW1066" s="15"/>
      <c r="DX1066" s="15"/>
      <c r="DY1066" s="15"/>
      <c r="DZ1066" s="15"/>
      <c r="EA1066" s="15"/>
      <c r="EB1066" s="15"/>
      <c r="EC1066" s="15"/>
      <c r="ED1066" s="15"/>
      <c r="EE1066" s="15"/>
      <c r="EF1066" s="15"/>
      <c r="EG1066" s="15"/>
      <c r="EH1066" s="15"/>
      <c r="EI1066" s="15"/>
      <c r="EJ1066" s="15"/>
      <c r="EK1066" s="15"/>
      <c r="EL1066" s="15"/>
      <c r="EM1066" s="15"/>
      <c r="EN1066" s="15"/>
      <c r="EO1066" s="15"/>
      <c r="EP1066" s="88"/>
      <c r="EQ1066" s="88"/>
      <c r="ER1066" s="88"/>
      <c r="ES1066" s="88"/>
      <c r="ET1066" s="88"/>
      <c r="EU1066" s="88"/>
      <c r="EV1066" s="88"/>
      <c r="EW1066" s="88"/>
      <c r="EX1066" s="88"/>
      <c r="EY1066" s="88"/>
      <c r="EZ1066" s="88"/>
      <c r="FA1066" s="88"/>
      <c r="FB1066" s="15"/>
      <c r="FC1066" s="15"/>
      <c r="FD1066" s="15"/>
      <c r="FE1066" s="15"/>
      <c r="FF1066" s="15"/>
      <c r="FG1066" s="15"/>
      <c r="FH1066" s="15"/>
      <c r="FI1066" s="15"/>
      <c r="FJ1066" s="15"/>
    </row>
    <row r="1067" spans="2:166" ht="15" customHeight="1" x14ac:dyDescent="0.25">
      <c r="B1067" s="88"/>
      <c r="C1067" s="88"/>
      <c r="D1067" s="115"/>
      <c r="E1067" s="115"/>
      <c r="F1067" s="115"/>
      <c r="G1067" s="115"/>
      <c r="H1067" s="115"/>
      <c r="I1067" s="523"/>
      <c r="J1067" s="523"/>
      <c r="K1067" s="115"/>
      <c r="L1067" s="524"/>
      <c r="M1067" s="524"/>
      <c r="N1067" s="524"/>
      <c r="O1067" s="524"/>
      <c r="P1067" s="524"/>
      <c r="Q1067" s="524"/>
      <c r="R1067" s="524"/>
      <c r="S1067" s="525"/>
      <c r="T1067" s="526"/>
      <c r="U1067" s="115"/>
      <c r="V1067" s="526"/>
      <c r="W1067" s="115"/>
      <c r="X1067" s="115"/>
      <c r="Y1067" s="115"/>
      <c r="Z1067" s="527"/>
      <c r="AA1067" s="527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88"/>
      <c r="CU1067" s="88"/>
      <c r="CV1067" s="88"/>
      <c r="CW1067" s="15"/>
      <c r="CX1067" s="15"/>
      <c r="CY1067" s="88"/>
      <c r="CZ1067" s="88"/>
      <c r="DA1067" s="88"/>
      <c r="DB1067" s="15"/>
      <c r="DC1067" s="15"/>
      <c r="DD1067" s="15"/>
      <c r="DE1067" s="15"/>
      <c r="DF1067" s="15"/>
      <c r="DG1067" s="15"/>
      <c r="DH1067" s="15"/>
      <c r="DI1067" s="15"/>
      <c r="DJ1067" s="15"/>
      <c r="DK1067" s="15"/>
      <c r="DL1067" s="15"/>
      <c r="DM1067" s="15"/>
      <c r="DN1067" s="15"/>
      <c r="DO1067" s="15"/>
      <c r="DP1067" s="15"/>
      <c r="DQ1067" s="15"/>
      <c r="DR1067" s="15"/>
      <c r="DS1067" s="15"/>
      <c r="DT1067" s="15"/>
      <c r="DU1067" s="15"/>
      <c r="DV1067" s="15"/>
      <c r="DW1067" s="15"/>
      <c r="DX1067" s="15"/>
      <c r="DY1067" s="15"/>
      <c r="DZ1067" s="15"/>
      <c r="EA1067" s="15"/>
      <c r="EB1067" s="15"/>
      <c r="EC1067" s="15"/>
      <c r="ED1067" s="15"/>
      <c r="EE1067" s="15"/>
      <c r="EF1067" s="15"/>
      <c r="EG1067" s="15"/>
      <c r="EH1067" s="15"/>
      <c r="EI1067" s="15"/>
      <c r="EJ1067" s="15"/>
      <c r="EK1067" s="15"/>
      <c r="EL1067" s="15"/>
      <c r="EM1067" s="15"/>
      <c r="EN1067" s="15"/>
      <c r="EO1067" s="15"/>
      <c r="EP1067" s="88"/>
      <c r="EQ1067" s="88"/>
      <c r="ER1067" s="88"/>
      <c r="ES1067" s="88"/>
      <c r="ET1067" s="88"/>
      <c r="EU1067" s="88"/>
      <c r="EV1067" s="88"/>
      <c r="EW1067" s="88"/>
      <c r="EX1067" s="88"/>
      <c r="EY1067" s="88"/>
      <c r="EZ1067" s="88"/>
      <c r="FA1067" s="88"/>
      <c r="FB1067" s="15"/>
      <c r="FC1067" s="15"/>
      <c r="FD1067" s="15"/>
      <c r="FE1067" s="15"/>
      <c r="FF1067" s="15"/>
      <c r="FG1067" s="15"/>
      <c r="FH1067" s="15"/>
      <c r="FI1067" s="15"/>
      <c r="FJ1067" s="15"/>
    </row>
    <row r="1068" spans="2:166" ht="15" customHeight="1" x14ac:dyDescent="0.25">
      <c r="B1068" s="88"/>
      <c r="C1068" s="88"/>
      <c r="D1068" s="115"/>
      <c r="E1068" s="115"/>
      <c r="F1068" s="115"/>
      <c r="G1068" s="115"/>
      <c r="H1068" s="115"/>
      <c r="I1068" s="523"/>
      <c r="J1068" s="523"/>
      <c r="K1068" s="115"/>
      <c r="L1068" s="524"/>
      <c r="M1068" s="524"/>
      <c r="N1068" s="524"/>
      <c r="O1068" s="524"/>
      <c r="P1068" s="524"/>
      <c r="Q1068" s="524"/>
      <c r="R1068" s="524"/>
      <c r="S1068" s="525"/>
      <c r="T1068" s="526"/>
      <c r="U1068" s="115"/>
      <c r="V1068" s="526"/>
      <c r="W1068" s="115"/>
      <c r="X1068" s="115"/>
      <c r="Y1068" s="115"/>
      <c r="Z1068" s="527"/>
      <c r="AA1068" s="527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88"/>
      <c r="CU1068" s="88"/>
      <c r="CV1068" s="88"/>
      <c r="CW1068" s="15"/>
      <c r="CX1068" s="15"/>
      <c r="CY1068" s="88"/>
      <c r="CZ1068" s="88"/>
      <c r="DA1068" s="88"/>
      <c r="DB1068" s="15"/>
      <c r="DC1068" s="15"/>
      <c r="DD1068" s="15"/>
      <c r="DE1068" s="15"/>
      <c r="DF1068" s="15"/>
      <c r="DG1068" s="15"/>
      <c r="DH1068" s="15"/>
      <c r="DI1068" s="15"/>
      <c r="DJ1068" s="15"/>
      <c r="DK1068" s="15"/>
      <c r="DL1068" s="15"/>
      <c r="DM1068" s="15"/>
      <c r="DN1068" s="15"/>
      <c r="DO1068" s="15"/>
      <c r="DP1068" s="15"/>
      <c r="DQ1068" s="15"/>
      <c r="DR1068" s="15"/>
      <c r="DS1068" s="15"/>
      <c r="DT1068" s="15"/>
      <c r="DU1068" s="15"/>
      <c r="DV1068" s="15"/>
      <c r="DW1068" s="15"/>
      <c r="DX1068" s="15"/>
      <c r="DY1068" s="15"/>
      <c r="DZ1068" s="15"/>
      <c r="EA1068" s="15"/>
      <c r="EB1068" s="15"/>
      <c r="EC1068" s="15"/>
      <c r="ED1068" s="15"/>
      <c r="EE1068" s="15"/>
      <c r="EF1068" s="15"/>
      <c r="EG1068" s="15"/>
      <c r="EH1068" s="15"/>
      <c r="EI1068" s="15"/>
      <c r="EJ1068" s="15"/>
      <c r="EK1068" s="15"/>
      <c r="EL1068" s="15"/>
      <c r="EM1068" s="15"/>
      <c r="EN1068" s="15"/>
      <c r="EO1068" s="15"/>
      <c r="EP1068" s="88"/>
      <c r="EQ1068" s="88"/>
      <c r="ER1068" s="88"/>
      <c r="ES1068" s="88"/>
      <c r="ET1068" s="88"/>
      <c r="EU1068" s="88"/>
      <c r="EV1068" s="88"/>
      <c r="EW1068" s="88"/>
      <c r="EX1068" s="88"/>
      <c r="EY1068" s="88"/>
      <c r="EZ1068" s="88"/>
      <c r="FA1068" s="88"/>
      <c r="FB1068" s="15"/>
      <c r="FC1068" s="15"/>
      <c r="FD1068" s="15"/>
      <c r="FE1068" s="15"/>
      <c r="FF1068" s="15"/>
      <c r="FG1068" s="15"/>
      <c r="FH1068" s="15"/>
      <c r="FI1068" s="15"/>
      <c r="FJ1068" s="15"/>
    </row>
    <row r="1069" spans="2:166" ht="15" customHeight="1" x14ac:dyDescent="0.25">
      <c r="B1069" s="88"/>
      <c r="C1069" s="88"/>
      <c r="D1069" s="115"/>
      <c r="E1069" s="115"/>
      <c r="F1069" s="115"/>
      <c r="G1069" s="115"/>
      <c r="H1069" s="115"/>
      <c r="I1069" s="523"/>
      <c r="J1069" s="523"/>
      <c r="K1069" s="115"/>
      <c r="L1069" s="524"/>
      <c r="M1069" s="524"/>
      <c r="N1069" s="524"/>
      <c r="O1069" s="524"/>
      <c r="P1069" s="524"/>
      <c r="Q1069" s="524"/>
      <c r="R1069" s="524"/>
      <c r="S1069" s="525"/>
      <c r="T1069" s="526"/>
      <c r="U1069" s="115"/>
      <c r="V1069" s="526"/>
      <c r="W1069" s="115"/>
      <c r="X1069" s="115"/>
      <c r="Y1069" s="115"/>
      <c r="Z1069" s="527"/>
      <c r="AA1069" s="527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88"/>
      <c r="CU1069" s="88"/>
      <c r="CV1069" s="88"/>
      <c r="CW1069" s="15"/>
      <c r="CX1069" s="15"/>
      <c r="CY1069" s="88"/>
      <c r="CZ1069" s="88"/>
      <c r="DA1069" s="88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  <c r="DO1069" s="15"/>
      <c r="DP1069" s="15"/>
      <c r="DQ1069" s="15"/>
      <c r="DR1069" s="15"/>
      <c r="DS1069" s="15"/>
      <c r="DT1069" s="15"/>
      <c r="DU1069" s="15"/>
      <c r="DV1069" s="15"/>
      <c r="DW1069" s="15"/>
      <c r="DX1069" s="15"/>
      <c r="DY1069" s="15"/>
      <c r="DZ1069" s="15"/>
      <c r="EA1069" s="15"/>
      <c r="EB1069" s="15"/>
      <c r="EC1069" s="15"/>
      <c r="ED1069" s="15"/>
      <c r="EE1069" s="15"/>
      <c r="EF1069" s="15"/>
      <c r="EG1069" s="15"/>
      <c r="EH1069" s="15"/>
      <c r="EI1069" s="15"/>
      <c r="EJ1069" s="15"/>
      <c r="EK1069" s="15"/>
      <c r="EL1069" s="15"/>
      <c r="EM1069" s="15"/>
      <c r="EN1069" s="15"/>
      <c r="EO1069" s="15"/>
      <c r="EP1069" s="88"/>
      <c r="EQ1069" s="88"/>
      <c r="ER1069" s="88"/>
      <c r="ES1069" s="88"/>
      <c r="ET1069" s="88"/>
      <c r="EU1069" s="88"/>
      <c r="EV1069" s="88"/>
      <c r="EW1069" s="88"/>
      <c r="EX1069" s="88"/>
      <c r="EY1069" s="88"/>
      <c r="EZ1069" s="88"/>
      <c r="FA1069" s="88"/>
      <c r="FB1069" s="15"/>
      <c r="FC1069" s="15"/>
      <c r="FD1069" s="15"/>
      <c r="FE1069" s="15"/>
      <c r="FF1069" s="15"/>
      <c r="FG1069" s="15"/>
      <c r="FH1069" s="15"/>
      <c r="FI1069" s="15"/>
      <c r="FJ1069" s="15"/>
    </row>
    <row r="1070" spans="2:166" ht="15" customHeight="1" x14ac:dyDescent="0.25">
      <c r="B1070" s="88"/>
      <c r="C1070" s="88"/>
      <c r="D1070" s="115"/>
      <c r="E1070" s="115"/>
      <c r="F1070" s="115"/>
      <c r="G1070" s="115"/>
      <c r="H1070" s="115"/>
      <c r="I1070" s="523"/>
      <c r="J1070" s="523"/>
      <c r="K1070" s="115"/>
      <c r="L1070" s="524"/>
      <c r="M1070" s="524"/>
      <c r="N1070" s="524"/>
      <c r="O1070" s="524"/>
      <c r="P1070" s="524"/>
      <c r="Q1070" s="524"/>
      <c r="R1070" s="524"/>
      <c r="S1070" s="525"/>
      <c r="T1070" s="526"/>
      <c r="U1070" s="115"/>
      <c r="V1070" s="526"/>
      <c r="W1070" s="115"/>
      <c r="X1070" s="115"/>
      <c r="Y1070" s="115"/>
      <c r="Z1070" s="527"/>
      <c r="AA1070" s="527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5"/>
      <c r="CR1070" s="15"/>
      <c r="CS1070" s="15"/>
      <c r="CT1070" s="88"/>
      <c r="CU1070" s="88"/>
      <c r="CV1070" s="88"/>
      <c r="CW1070" s="15"/>
      <c r="CX1070" s="15"/>
      <c r="CY1070" s="88"/>
      <c r="CZ1070" s="88"/>
      <c r="DA1070" s="88"/>
      <c r="DB1070" s="15"/>
      <c r="DC1070" s="15"/>
      <c r="DD1070" s="15"/>
      <c r="DE1070" s="15"/>
      <c r="DF1070" s="15"/>
      <c r="DG1070" s="15"/>
      <c r="DH1070" s="15"/>
      <c r="DI1070" s="15"/>
      <c r="DJ1070" s="15"/>
      <c r="DK1070" s="15"/>
      <c r="DL1070" s="15"/>
      <c r="DM1070" s="15"/>
      <c r="DN1070" s="15"/>
      <c r="DO1070" s="15"/>
      <c r="DP1070" s="15"/>
      <c r="DQ1070" s="15"/>
      <c r="DR1070" s="15"/>
      <c r="DS1070" s="15"/>
      <c r="DT1070" s="15"/>
      <c r="DU1070" s="15"/>
      <c r="DV1070" s="15"/>
      <c r="DW1070" s="15"/>
      <c r="DX1070" s="15"/>
      <c r="DY1070" s="15"/>
      <c r="DZ1070" s="15"/>
      <c r="EA1070" s="15"/>
      <c r="EB1070" s="15"/>
      <c r="EC1070" s="15"/>
      <c r="ED1070" s="15"/>
      <c r="EE1070" s="15"/>
      <c r="EF1070" s="15"/>
      <c r="EG1070" s="15"/>
      <c r="EH1070" s="15"/>
      <c r="EI1070" s="15"/>
      <c r="EJ1070" s="15"/>
      <c r="EK1070" s="15"/>
      <c r="EL1070" s="15"/>
      <c r="EM1070" s="15"/>
      <c r="EN1070" s="15"/>
      <c r="EO1070" s="15"/>
      <c r="EP1070" s="88"/>
      <c r="EQ1070" s="88"/>
      <c r="ER1070" s="88"/>
      <c r="ES1070" s="88"/>
      <c r="ET1070" s="88"/>
      <c r="EU1070" s="88"/>
      <c r="EV1070" s="88"/>
      <c r="EW1070" s="88"/>
      <c r="EX1070" s="88"/>
      <c r="EY1070" s="88"/>
      <c r="EZ1070" s="88"/>
      <c r="FA1070" s="88"/>
      <c r="FB1070" s="15"/>
      <c r="FC1070" s="15"/>
      <c r="FD1070" s="15"/>
      <c r="FE1070" s="15"/>
      <c r="FF1070" s="15"/>
      <c r="FG1070" s="15"/>
      <c r="FH1070" s="15"/>
      <c r="FI1070" s="15"/>
      <c r="FJ1070" s="15"/>
    </row>
    <row r="1071" spans="2:166" ht="15" customHeight="1" x14ac:dyDescent="0.25">
      <c r="B1071" s="88"/>
      <c r="C1071" s="88"/>
      <c r="D1071" s="115"/>
      <c r="E1071" s="115"/>
      <c r="F1071" s="115"/>
      <c r="G1071" s="115"/>
      <c r="H1071" s="115"/>
      <c r="I1071" s="523"/>
      <c r="J1071" s="523"/>
      <c r="K1071" s="115"/>
      <c r="L1071" s="524"/>
      <c r="M1071" s="524"/>
      <c r="N1071" s="524"/>
      <c r="O1071" s="524"/>
      <c r="P1071" s="524"/>
      <c r="Q1071" s="524"/>
      <c r="R1071" s="524"/>
      <c r="S1071" s="525"/>
      <c r="T1071" s="526"/>
      <c r="U1071" s="115"/>
      <c r="V1071" s="526"/>
      <c r="W1071" s="115"/>
      <c r="X1071" s="115"/>
      <c r="Y1071" s="115"/>
      <c r="Z1071" s="527"/>
      <c r="AA1071" s="527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5"/>
      <c r="CR1071" s="15"/>
      <c r="CS1071" s="15"/>
      <c r="CT1071" s="88"/>
      <c r="CU1071" s="88"/>
      <c r="CV1071" s="88"/>
      <c r="CW1071" s="15"/>
      <c r="CX1071" s="15"/>
      <c r="CY1071" s="88"/>
      <c r="CZ1071" s="88"/>
      <c r="DA1071" s="88"/>
      <c r="DB1071" s="15"/>
      <c r="DC1071" s="15"/>
      <c r="DD1071" s="15"/>
      <c r="DE1071" s="15"/>
      <c r="DF1071" s="15"/>
      <c r="DG1071" s="15"/>
      <c r="DH1071" s="15"/>
      <c r="DI1071" s="15"/>
      <c r="DJ1071" s="15"/>
      <c r="DK1071" s="15"/>
      <c r="DL1071" s="15"/>
      <c r="DM1071" s="15"/>
      <c r="DN1071" s="15"/>
      <c r="DO1071" s="15"/>
      <c r="DP1071" s="15"/>
      <c r="DQ1071" s="15"/>
      <c r="DR1071" s="15"/>
      <c r="DS1071" s="15"/>
      <c r="DT1071" s="15"/>
      <c r="DU1071" s="15"/>
      <c r="DV1071" s="15"/>
      <c r="DW1071" s="15"/>
      <c r="DX1071" s="15"/>
      <c r="DY1071" s="15"/>
      <c r="DZ1071" s="15"/>
      <c r="EA1071" s="15"/>
      <c r="EB1071" s="15"/>
      <c r="EC1071" s="15"/>
      <c r="ED1071" s="15"/>
      <c r="EE1071" s="15"/>
      <c r="EF1071" s="15"/>
      <c r="EG1071" s="15"/>
      <c r="EH1071" s="15"/>
      <c r="EI1071" s="15"/>
      <c r="EJ1071" s="15"/>
      <c r="EK1071" s="15"/>
      <c r="EL1071" s="15"/>
      <c r="EM1071" s="15"/>
      <c r="EN1071" s="15"/>
      <c r="EO1071" s="15"/>
      <c r="EP1071" s="88"/>
      <c r="EQ1071" s="88"/>
      <c r="ER1071" s="88"/>
      <c r="ES1071" s="88"/>
      <c r="ET1071" s="88"/>
      <c r="EU1071" s="88"/>
      <c r="EV1071" s="88"/>
      <c r="EW1071" s="88"/>
      <c r="EX1071" s="88"/>
      <c r="EY1071" s="88"/>
      <c r="EZ1071" s="88"/>
      <c r="FA1071" s="88"/>
      <c r="FB1071" s="15"/>
      <c r="FC1071" s="15"/>
      <c r="FD1071" s="15"/>
      <c r="FE1071" s="15"/>
      <c r="FF1071" s="15"/>
      <c r="FG1071" s="15"/>
      <c r="FH1071" s="15"/>
      <c r="FI1071" s="15"/>
      <c r="FJ1071" s="15"/>
    </row>
    <row r="1072" spans="2:166" ht="15" customHeight="1" x14ac:dyDescent="0.25">
      <c r="B1072" s="88"/>
      <c r="C1072" s="88"/>
      <c r="D1072" s="115"/>
      <c r="E1072" s="115"/>
      <c r="F1072" s="115"/>
      <c r="G1072" s="115"/>
      <c r="H1072" s="115"/>
      <c r="I1072" s="523"/>
      <c r="J1072" s="523"/>
      <c r="K1072" s="115"/>
      <c r="L1072" s="524"/>
      <c r="M1072" s="524"/>
      <c r="N1072" s="524"/>
      <c r="O1072" s="524"/>
      <c r="P1072" s="524"/>
      <c r="Q1072" s="524"/>
      <c r="R1072" s="524"/>
      <c r="S1072" s="525"/>
      <c r="T1072" s="526"/>
      <c r="U1072" s="115"/>
      <c r="V1072" s="526"/>
      <c r="W1072" s="115"/>
      <c r="X1072" s="115"/>
      <c r="Y1072" s="115"/>
      <c r="Z1072" s="527"/>
      <c r="AA1072" s="527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5"/>
      <c r="CR1072" s="15"/>
      <c r="CS1072" s="15"/>
      <c r="CT1072" s="88"/>
      <c r="CU1072" s="88"/>
      <c r="CV1072" s="88"/>
      <c r="CW1072" s="15"/>
      <c r="CX1072" s="15"/>
      <c r="CY1072" s="88"/>
      <c r="CZ1072" s="88"/>
      <c r="DA1072" s="88"/>
      <c r="DB1072" s="15"/>
      <c r="DC1072" s="15"/>
      <c r="DD1072" s="15"/>
      <c r="DE1072" s="15"/>
      <c r="DF1072" s="15"/>
      <c r="DG1072" s="15"/>
      <c r="DH1072" s="15"/>
      <c r="DI1072" s="15"/>
      <c r="DJ1072" s="15"/>
      <c r="DK1072" s="15"/>
      <c r="DL1072" s="15"/>
      <c r="DM1072" s="15"/>
      <c r="DN1072" s="15"/>
      <c r="DO1072" s="15"/>
      <c r="DP1072" s="15"/>
      <c r="DQ1072" s="15"/>
      <c r="DR1072" s="15"/>
      <c r="DS1072" s="15"/>
      <c r="DT1072" s="15"/>
      <c r="DU1072" s="15"/>
      <c r="DV1072" s="15"/>
      <c r="DW1072" s="15"/>
      <c r="DX1072" s="15"/>
      <c r="DY1072" s="15"/>
      <c r="DZ1072" s="15"/>
      <c r="EA1072" s="15"/>
      <c r="EB1072" s="15"/>
      <c r="EC1072" s="15"/>
      <c r="ED1072" s="15"/>
      <c r="EE1072" s="15"/>
      <c r="EF1072" s="15"/>
      <c r="EG1072" s="15"/>
      <c r="EH1072" s="15"/>
      <c r="EI1072" s="15"/>
      <c r="EJ1072" s="15"/>
      <c r="EK1072" s="15"/>
      <c r="EL1072" s="15"/>
      <c r="EM1072" s="15"/>
      <c r="EN1072" s="15"/>
      <c r="EO1072" s="15"/>
      <c r="EP1072" s="88"/>
      <c r="EQ1072" s="88"/>
      <c r="ER1072" s="88"/>
      <c r="ES1072" s="88"/>
      <c r="ET1072" s="88"/>
      <c r="EU1072" s="88"/>
      <c r="EV1072" s="88"/>
      <c r="EW1072" s="88"/>
      <c r="EX1072" s="88"/>
      <c r="EY1072" s="88"/>
      <c r="EZ1072" s="88"/>
      <c r="FA1072" s="88"/>
      <c r="FB1072" s="15"/>
      <c r="FC1072" s="15"/>
      <c r="FD1072" s="15"/>
      <c r="FE1072" s="15"/>
      <c r="FF1072" s="15"/>
      <c r="FG1072" s="15"/>
      <c r="FH1072" s="15"/>
      <c r="FI1072" s="15"/>
      <c r="FJ1072" s="15"/>
    </row>
    <row r="1073" spans="2:166" ht="15" customHeight="1" x14ac:dyDescent="0.25">
      <c r="B1073" s="88"/>
      <c r="C1073" s="88"/>
      <c r="D1073" s="115"/>
      <c r="E1073" s="115"/>
      <c r="F1073" s="115"/>
      <c r="G1073" s="115"/>
      <c r="H1073" s="115"/>
      <c r="I1073" s="523"/>
      <c r="J1073" s="523"/>
      <c r="K1073" s="115"/>
      <c r="L1073" s="524"/>
      <c r="M1073" s="524"/>
      <c r="N1073" s="524"/>
      <c r="O1073" s="524"/>
      <c r="P1073" s="524"/>
      <c r="Q1073" s="524"/>
      <c r="R1073" s="524"/>
      <c r="S1073" s="525"/>
      <c r="T1073" s="526"/>
      <c r="U1073" s="115"/>
      <c r="V1073" s="526"/>
      <c r="W1073" s="115"/>
      <c r="X1073" s="115"/>
      <c r="Y1073" s="115"/>
      <c r="Z1073" s="527"/>
      <c r="AA1073" s="527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5"/>
      <c r="CR1073" s="15"/>
      <c r="CS1073" s="15"/>
      <c r="CT1073" s="88"/>
      <c r="CU1073" s="88"/>
      <c r="CV1073" s="88"/>
      <c r="CW1073" s="15"/>
      <c r="CX1073" s="15"/>
      <c r="CY1073" s="88"/>
      <c r="CZ1073" s="88"/>
      <c r="DA1073" s="88"/>
      <c r="DB1073" s="15"/>
      <c r="DC1073" s="15"/>
      <c r="DD1073" s="15"/>
      <c r="DE1073" s="15"/>
      <c r="DF1073" s="15"/>
      <c r="DG1073" s="15"/>
      <c r="DH1073" s="15"/>
      <c r="DI1073" s="15"/>
      <c r="DJ1073" s="15"/>
      <c r="DK1073" s="15"/>
      <c r="DL1073" s="15"/>
      <c r="DM1073" s="15"/>
      <c r="DN1073" s="15"/>
      <c r="DO1073" s="15"/>
      <c r="DP1073" s="15"/>
      <c r="DQ1073" s="15"/>
      <c r="DR1073" s="15"/>
      <c r="DS1073" s="15"/>
      <c r="DT1073" s="15"/>
      <c r="DU1073" s="15"/>
      <c r="DV1073" s="15"/>
      <c r="DW1073" s="15"/>
      <c r="DX1073" s="15"/>
      <c r="DY1073" s="15"/>
      <c r="DZ1073" s="15"/>
      <c r="EA1073" s="15"/>
      <c r="EB1073" s="15"/>
      <c r="EC1073" s="15"/>
      <c r="ED1073" s="15"/>
      <c r="EE1073" s="15"/>
      <c r="EF1073" s="15"/>
      <c r="EG1073" s="15"/>
      <c r="EH1073" s="15"/>
      <c r="EI1073" s="15"/>
      <c r="EJ1073" s="15"/>
      <c r="EK1073" s="15"/>
      <c r="EL1073" s="15"/>
      <c r="EM1073" s="15"/>
      <c r="EN1073" s="15"/>
      <c r="EO1073" s="15"/>
      <c r="EP1073" s="88"/>
      <c r="EQ1073" s="88"/>
      <c r="ER1073" s="88"/>
      <c r="ES1073" s="88"/>
      <c r="ET1073" s="88"/>
      <c r="EU1073" s="88"/>
      <c r="EV1073" s="88"/>
      <c r="EW1073" s="88"/>
      <c r="EX1073" s="88"/>
      <c r="EY1073" s="88"/>
      <c r="EZ1073" s="88"/>
      <c r="FA1073" s="88"/>
      <c r="FB1073" s="15"/>
      <c r="FC1073" s="15"/>
      <c r="FD1073" s="15"/>
      <c r="FE1073" s="15"/>
      <c r="FF1073" s="15"/>
      <c r="FG1073" s="15"/>
      <c r="FH1073" s="15"/>
      <c r="FI1073" s="15"/>
      <c r="FJ1073" s="15"/>
    </row>
    <row r="1074" spans="2:166" ht="15" customHeight="1" x14ac:dyDescent="0.25">
      <c r="B1074" s="88"/>
      <c r="C1074" s="88"/>
      <c r="D1074" s="115"/>
      <c r="E1074" s="115"/>
      <c r="F1074" s="115"/>
      <c r="G1074" s="115"/>
      <c r="H1074" s="115"/>
      <c r="I1074" s="523"/>
      <c r="J1074" s="523"/>
      <c r="K1074" s="115"/>
      <c r="L1074" s="524"/>
      <c r="M1074" s="524"/>
      <c r="N1074" s="524"/>
      <c r="O1074" s="524"/>
      <c r="P1074" s="524"/>
      <c r="Q1074" s="524"/>
      <c r="R1074" s="524"/>
      <c r="S1074" s="525"/>
      <c r="T1074" s="526"/>
      <c r="U1074" s="115"/>
      <c r="V1074" s="526"/>
      <c r="W1074" s="115"/>
      <c r="X1074" s="115"/>
      <c r="Y1074" s="115"/>
      <c r="Z1074" s="527"/>
      <c r="AA1074" s="527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5"/>
      <c r="CR1074" s="15"/>
      <c r="CS1074" s="15"/>
      <c r="CT1074" s="88"/>
      <c r="CU1074" s="88"/>
      <c r="CV1074" s="88"/>
      <c r="CW1074" s="15"/>
      <c r="CX1074" s="15"/>
      <c r="CY1074" s="88"/>
      <c r="CZ1074" s="88"/>
      <c r="DA1074" s="88"/>
      <c r="DB1074" s="15"/>
      <c r="DC1074" s="15"/>
      <c r="DD1074" s="15"/>
      <c r="DE1074" s="15"/>
      <c r="DF1074" s="15"/>
      <c r="DG1074" s="15"/>
      <c r="DH1074" s="15"/>
      <c r="DI1074" s="15"/>
      <c r="DJ1074" s="15"/>
      <c r="DK1074" s="15"/>
      <c r="DL1074" s="15"/>
      <c r="DM1074" s="15"/>
      <c r="DN1074" s="15"/>
      <c r="DO1074" s="15"/>
      <c r="DP1074" s="15"/>
      <c r="DQ1074" s="15"/>
      <c r="DR1074" s="15"/>
      <c r="DS1074" s="15"/>
      <c r="DT1074" s="15"/>
      <c r="DU1074" s="15"/>
      <c r="DV1074" s="15"/>
      <c r="DW1074" s="15"/>
      <c r="DX1074" s="15"/>
      <c r="DY1074" s="15"/>
      <c r="DZ1074" s="15"/>
      <c r="EA1074" s="15"/>
      <c r="EB1074" s="15"/>
      <c r="EC1074" s="15"/>
      <c r="ED1074" s="15"/>
      <c r="EE1074" s="15"/>
      <c r="EF1074" s="15"/>
      <c r="EG1074" s="15"/>
      <c r="EH1074" s="15"/>
      <c r="EI1074" s="15"/>
      <c r="EJ1074" s="15"/>
      <c r="EK1074" s="15"/>
      <c r="EL1074" s="15"/>
      <c r="EM1074" s="15"/>
      <c r="EN1074" s="15"/>
      <c r="EO1074" s="15"/>
      <c r="EP1074" s="88"/>
      <c r="EQ1074" s="88"/>
      <c r="ER1074" s="88"/>
      <c r="ES1074" s="88"/>
      <c r="ET1074" s="88"/>
      <c r="EU1074" s="88"/>
      <c r="EV1074" s="88"/>
      <c r="EW1074" s="88"/>
      <c r="EX1074" s="88"/>
      <c r="EY1074" s="88"/>
      <c r="EZ1074" s="88"/>
      <c r="FA1074" s="88"/>
      <c r="FB1074" s="15"/>
      <c r="FC1074" s="15"/>
      <c r="FD1074" s="15"/>
      <c r="FE1074" s="15"/>
      <c r="FF1074" s="15"/>
      <c r="FG1074" s="15"/>
      <c r="FH1074" s="15"/>
      <c r="FI1074" s="15"/>
      <c r="FJ1074" s="15"/>
    </row>
    <row r="1075" spans="2:166" ht="15" customHeight="1" x14ac:dyDescent="0.25">
      <c r="B1075" s="88"/>
      <c r="C1075" s="88"/>
      <c r="D1075" s="115"/>
      <c r="E1075" s="115"/>
      <c r="F1075" s="115"/>
      <c r="G1075" s="115"/>
      <c r="H1075" s="115"/>
      <c r="I1075" s="523"/>
      <c r="J1075" s="523"/>
      <c r="K1075" s="115"/>
      <c r="L1075" s="524"/>
      <c r="M1075" s="524"/>
      <c r="N1075" s="524"/>
      <c r="O1075" s="524"/>
      <c r="P1075" s="524"/>
      <c r="Q1075" s="524"/>
      <c r="R1075" s="524"/>
      <c r="S1075" s="525"/>
      <c r="T1075" s="526"/>
      <c r="U1075" s="115"/>
      <c r="V1075" s="526"/>
      <c r="W1075" s="115"/>
      <c r="X1075" s="115"/>
      <c r="Y1075" s="115"/>
      <c r="Z1075" s="527"/>
      <c r="AA1075" s="527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5"/>
      <c r="CR1075" s="15"/>
      <c r="CS1075" s="15"/>
      <c r="CT1075" s="88"/>
      <c r="CU1075" s="88"/>
      <c r="CV1075" s="88"/>
      <c r="CW1075" s="15"/>
      <c r="CX1075" s="15"/>
      <c r="CY1075" s="88"/>
      <c r="CZ1075" s="88"/>
      <c r="DA1075" s="88"/>
      <c r="DB1075" s="15"/>
      <c r="DC1075" s="15"/>
      <c r="DD1075" s="15"/>
      <c r="DE1075" s="15"/>
      <c r="DF1075" s="15"/>
      <c r="DG1075" s="15"/>
      <c r="DH1075" s="15"/>
      <c r="DI1075" s="15"/>
      <c r="DJ1075" s="15"/>
      <c r="DK1075" s="15"/>
      <c r="DL1075" s="15"/>
      <c r="DM1075" s="15"/>
      <c r="DN1075" s="15"/>
      <c r="DO1075" s="15"/>
      <c r="DP1075" s="15"/>
      <c r="DQ1075" s="15"/>
      <c r="DR1075" s="15"/>
      <c r="DS1075" s="15"/>
      <c r="DT1075" s="15"/>
      <c r="DU1075" s="15"/>
      <c r="DV1075" s="15"/>
      <c r="DW1075" s="15"/>
      <c r="DX1075" s="15"/>
      <c r="DY1075" s="15"/>
      <c r="DZ1075" s="15"/>
      <c r="EA1075" s="15"/>
      <c r="EB1075" s="15"/>
      <c r="EC1075" s="15"/>
      <c r="ED1075" s="15"/>
      <c r="EE1075" s="15"/>
      <c r="EF1075" s="15"/>
      <c r="EG1075" s="15"/>
      <c r="EH1075" s="15"/>
      <c r="EI1075" s="15"/>
      <c r="EJ1075" s="15"/>
      <c r="EK1075" s="15"/>
      <c r="EL1075" s="15"/>
      <c r="EM1075" s="15"/>
      <c r="EN1075" s="15"/>
      <c r="EO1075" s="15"/>
      <c r="EP1075" s="88"/>
      <c r="EQ1075" s="88"/>
      <c r="ER1075" s="88"/>
      <c r="ES1075" s="88"/>
      <c r="ET1075" s="88"/>
      <c r="EU1075" s="88"/>
      <c r="EV1075" s="88"/>
      <c r="EW1075" s="88"/>
      <c r="EX1075" s="88"/>
      <c r="EY1075" s="88"/>
      <c r="EZ1075" s="88"/>
      <c r="FA1075" s="88"/>
      <c r="FB1075" s="15"/>
      <c r="FC1075" s="15"/>
      <c r="FD1075" s="15"/>
      <c r="FE1075" s="15"/>
      <c r="FF1075" s="15"/>
      <c r="FG1075" s="15"/>
      <c r="FH1075" s="15"/>
      <c r="FI1075" s="15"/>
      <c r="FJ1075" s="15"/>
    </row>
    <row r="1076" spans="2:166" ht="15" customHeight="1" x14ac:dyDescent="0.25">
      <c r="B1076" s="88"/>
      <c r="C1076" s="88"/>
      <c r="D1076" s="115"/>
      <c r="E1076" s="115"/>
      <c r="F1076" s="115"/>
      <c r="G1076" s="115"/>
      <c r="H1076" s="115"/>
      <c r="I1076" s="523"/>
      <c r="J1076" s="523"/>
      <c r="K1076" s="115"/>
      <c r="L1076" s="524"/>
      <c r="M1076" s="524"/>
      <c r="N1076" s="524"/>
      <c r="O1076" s="524"/>
      <c r="P1076" s="524"/>
      <c r="Q1076" s="524"/>
      <c r="R1076" s="524"/>
      <c r="S1076" s="525"/>
      <c r="T1076" s="526"/>
      <c r="U1076" s="115"/>
      <c r="V1076" s="526"/>
      <c r="W1076" s="115"/>
      <c r="X1076" s="115"/>
      <c r="Y1076" s="115"/>
      <c r="Z1076" s="527"/>
      <c r="AA1076" s="527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88"/>
      <c r="CU1076" s="88"/>
      <c r="CV1076" s="88"/>
      <c r="CW1076" s="15"/>
      <c r="CX1076" s="15"/>
      <c r="CY1076" s="88"/>
      <c r="CZ1076" s="88"/>
      <c r="DA1076" s="88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  <c r="DO1076" s="15"/>
      <c r="DP1076" s="15"/>
      <c r="DQ1076" s="15"/>
      <c r="DR1076" s="15"/>
      <c r="DS1076" s="15"/>
      <c r="DT1076" s="15"/>
      <c r="DU1076" s="15"/>
      <c r="DV1076" s="15"/>
      <c r="DW1076" s="15"/>
      <c r="DX1076" s="15"/>
      <c r="DY1076" s="15"/>
      <c r="DZ1076" s="15"/>
      <c r="EA1076" s="15"/>
      <c r="EB1076" s="15"/>
      <c r="EC1076" s="15"/>
      <c r="ED1076" s="15"/>
      <c r="EE1076" s="15"/>
      <c r="EF1076" s="15"/>
      <c r="EG1076" s="15"/>
      <c r="EH1076" s="15"/>
      <c r="EI1076" s="15"/>
      <c r="EJ1076" s="15"/>
      <c r="EK1076" s="15"/>
      <c r="EL1076" s="15"/>
      <c r="EM1076" s="15"/>
      <c r="EN1076" s="15"/>
      <c r="EO1076" s="15"/>
      <c r="EP1076" s="88"/>
      <c r="EQ1076" s="88"/>
      <c r="ER1076" s="88"/>
      <c r="ES1076" s="88"/>
      <c r="ET1076" s="88"/>
      <c r="EU1076" s="88"/>
      <c r="EV1076" s="88"/>
      <c r="EW1076" s="88"/>
      <c r="EX1076" s="88"/>
      <c r="EY1076" s="88"/>
      <c r="EZ1076" s="88"/>
      <c r="FA1076" s="88"/>
      <c r="FB1076" s="15"/>
      <c r="FC1076" s="15"/>
      <c r="FD1076" s="15"/>
      <c r="FE1076" s="15"/>
      <c r="FF1076" s="15"/>
      <c r="FG1076" s="15"/>
      <c r="FH1076" s="15"/>
      <c r="FI1076" s="15"/>
      <c r="FJ1076" s="15"/>
    </row>
    <row r="1077" spans="2:166" ht="15" customHeight="1" x14ac:dyDescent="0.25">
      <c r="B1077" s="88"/>
      <c r="C1077" s="88"/>
      <c r="D1077" s="115"/>
      <c r="E1077" s="115"/>
      <c r="F1077" s="115"/>
      <c r="G1077" s="115"/>
      <c r="H1077" s="115"/>
      <c r="I1077" s="523"/>
      <c r="J1077" s="523"/>
      <c r="K1077" s="115"/>
      <c r="L1077" s="524"/>
      <c r="M1077" s="524"/>
      <c r="N1077" s="524"/>
      <c r="O1077" s="524"/>
      <c r="P1077" s="524"/>
      <c r="Q1077" s="524"/>
      <c r="R1077" s="524"/>
      <c r="S1077" s="525"/>
      <c r="T1077" s="526"/>
      <c r="U1077" s="115"/>
      <c r="V1077" s="526"/>
      <c r="W1077" s="115"/>
      <c r="X1077" s="115"/>
      <c r="Y1077" s="115"/>
      <c r="Z1077" s="527"/>
      <c r="AA1077" s="527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5"/>
      <c r="CR1077" s="15"/>
      <c r="CS1077" s="15"/>
      <c r="CT1077" s="88"/>
      <c r="CU1077" s="88"/>
      <c r="CV1077" s="88"/>
      <c r="CW1077" s="15"/>
      <c r="CX1077" s="15"/>
      <c r="CY1077" s="88"/>
      <c r="CZ1077" s="88"/>
      <c r="DA1077" s="88"/>
      <c r="DB1077" s="15"/>
      <c r="DC1077" s="15"/>
      <c r="DD1077" s="15"/>
      <c r="DE1077" s="15"/>
      <c r="DF1077" s="15"/>
      <c r="DG1077" s="15"/>
      <c r="DH1077" s="15"/>
      <c r="DI1077" s="15"/>
      <c r="DJ1077" s="15"/>
      <c r="DK1077" s="15"/>
      <c r="DL1077" s="15"/>
      <c r="DM1077" s="15"/>
      <c r="DN1077" s="15"/>
      <c r="DO1077" s="15"/>
      <c r="DP1077" s="15"/>
      <c r="DQ1077" s="15"/>
      <c r="DR1077" s="15"/>
      <c r="DS1077" s="15"/>
      <c r="DT1077" s="15"/>
      <c r="DU1077" s="15"/>
      <c r="DV1077" s="15"/>
      <c r="DW1077" s="15"/>
      <c r="DX1077" s="15"/>
      <c r="DY1077" s="15"/>
      <c r="DZ1077" s="15"/>
      <c r="EA1077" s="15"/>
      <c r="EB1077" s="15"/>
      <c r="EC1077" s="15"/>
      <c r="ED1077" s="15"/>
      <c r="EE1077" s="15"/>
      <c r="EF1077" s="15"/>
      <c r="EG1077" s="15"/>
      <c r="EH1077" s="15"/>
      <c r="EI1077" s="15"/>
      <c r="EJ1077" s="15"/>
      <c r="EK1077" s="15"/>
      <c r="EL1077" s="15"/>
      <c r="EM1077" s="15"/>
      <c r="EN1077" s="15"/>
      <c r="EO1077" s="15"/>
      <c r="EP1077" s="88"/>
      <c r="EQ1077" s="88"/>
      <c r="ER1077" s="88"/>
      <c r="ES1077" s="88"/>
      <c r="ET1077" s="88"/>
      <c r="EU1077" s="88"/>
      <c r="EV1077" s="88"/>
      <c r="EW1077" s="88"/>
      <c r="EX1077" s="88"/>
      <c r="EY1077" s="88"/>
      <c r="EZ1077" s="88"/>
      <c r="FA1077" s="88"/>
      <c r="FB1077" s="15"/>
      <c r="FC1077" s="15"/>
      <c r="FD1077" s="15"/>
      <c r="FE1077" s="15"/>
      <c r="FF1077" s="15"/>
      <c r="FG1077" s="15"/>
      <c r="FH1077" s="15"/>
      <c r="FI1077" s="15"/>
      <c r="FJ1077" s="15"/>
    </row>
    <row r="1078" spans="2:166" ht="15" customHeight="1" x14ac:dyDescent="0.25">
      <c r="B1078" s="88"/>
      <c r="C1078" s="88"/>
      <c r="D1078" s="115"/>
      <c r="E1078" s="115"/>
      <c r="F1078" s="115"/>
      <c r="G1078" s="115"/>
      <c r="H1078" s="115"/>
      <c r="I1078" s="523"/>
      <c r="J1078" s="523"/>
      <c r="K1078" s="115"/>
      <c r="L1078" s="524"/>
      <c r="M1078" s="524"/>
      <c r="N1078" s="524"/>
      <c r="O1078" s="524"/>
      <c r="P1078" s="524"/>
      <c r="Q1078" s="524"/>
      <c r="R1078" s="524"/>
      <c r="S1078" s="525"/>
      <c r="T1078" s="526"/>
      <c r="U1078" s="115"/>
      <c r="V1078" s="526"/>
      <c r="W1078" s="115"/>
      <c r="X1078" s="115"/>
      <c r="Y1078" s="115"/>
      <c r="Z1078" s="527"/>
      <c r="AA1078" s="527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88"/>
      <c r="CU1078" s="88"/>
      <c r="CV1078" s="88"/>
      <c r="CW1078" s="15"/>
      <c r="CX1078" s="15"/>
      <c r="CY1078" s="88"/>
      <c r="CZ1078" s="88"/>
      <c r="DA1078" s="88"/>
      <c r="DB1078" s="15"/>
      <c r="DC1078" s="15"/>
      <c r="DD1078" s="15"/>
      <c r="DE1078" s="15"/>
      <c r="DF1078" s="15"/>
      <c r="DG1078" s="15"/>
      <c r="DH1078" s="15"/>
      <c r="DI1078" s="15"/>
      <c r="DJ1078" s="15"/>
      <c r="DK1078" s="15"/>
      <c r="DL1078" s="15"/>
      <c r="DM1078" s="15"/>
      <c r="DN1078" s="15"/>
      <c r="DO1078" s="15"/>
      <c r="DP1078" s="15"/>
      <c r="DQ1078" s="15"/>
      <c r="DR1078" s="15"/>
      <c r="DS1078" s="15"/>
      <c r="DT1078" s="15"/>
      <c r="DU1078" s="15"/>
      <c r="DV1078" s="15"/>
      <c r="DW1078" s="15"/>
      <c r="DX1078" s="15"/>
      <c r="DY1078" s="15"/>
      <c r="DZ1078" s="15"/>
      <c r="EA1078" s="15"/>
      <c r="EB1078" s="15"/>
      <c r="EC1078" s="15"/>
      <c r="ED1078" s="15"/>
      <c r="EE1078" s="15"/>
      <c r="EF1078" s="15"/>
      <c r="EG1078" s="15"/>
      <c r="EH1078" s="15"/>
      <c r="EI1078" s="15"/>
      <c r="EJ1078" s="15"/>
      <c r="EK1078" s="15"/>
      <c r="EL1078" s="15"/>
      <c r="EM1078" s="15"/>
      <c r="EN1078" s="15"/>
      <c r="EO1078" s="15"/>
      <c r="EP1078" s="88"/>
      <c r="EQ1078" s="88"/>
      <c r="ER1078" s="88"/>
      <c r="ES1078" s="88"/>
      <c r="ET1078" s="88"/>
      <c r="EU1078" s="88"/>
      <c r="EV1078" s="88"/>
      <c r="EW1078" s="88"/>
      <c r="EX1078" s="88"/>
      <c r="EY1078" s="88"/>
      <c r="EZ1078" s="88"/>
      <c r="FA1078" s="88"/>
      <c r="FB1078" s="15"/>
      <c r="FC1078" s="15"/>
      <c r="FD1078" s="15"/>
      <c r="FE1078" s="15"/>
      <c r="FF1078" s="15"/>
      <c r="FG1078" s="15"/>
      <c r="FH1078" s="15"/>
      <c r="FI1078" s="15"/>
      <c r="FJ1078" s="15"/>
    </row>
    <row r="1079" spans="2:166" ht="15" customHeight="1" x14ac:dyDescent="0.25">
      <c r="B1079" s="88"/>
      <c r="C1079" s="88"/>
      <c r="D1079" s="115"/>
      <c r="E1079" s="115"/>
      <c r="F1079" s="115"/>
      <c r="G1079" s="115"/>
      <c r="H1079" s="115"/>
      <c r="I1079" s="523"/>
      <c r="J1079" s="523"/>
      <c r="K1079" s="115"/>
      <c r="L1079" s="524"/>
      <c r="M1079" s="524"/>
      <c r="N1079" s="524"/>
      <c r="O1079" s="524"/>
      <c r="P1079" s="524"/>
      <c r="Q1079" s="524"/>
      <c r="R1079" s="524"/>
      <c r="S1079" s="525"/>
      <c r="T1079" s="526"/>
      <c r="U1079" s="115"/>
      <c r="V1079" s="526"/>
      <c r="W1079" s="115"/>
      <c r="X1079" s="115"/>
      <c r="Y1079" s="115"/>
      <c r="Z1079" s="527"/>
      <c r="AA1079" s="527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88"/>
      <c r="CU1079" s="88"/>
      <c r="CV1079" s="88"/>
      <c r="CW1079" s="15"/>
      <c r="CX1079" s="15"/>
      <c r="CY1079" s="88"/>
      <c r="CZ1079" s="88"/>
      <c r="DA1079" s="88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  <c r="DO1079" s="15"/>
      <c r="DP1079" s="15"/>
      <c r="DQ1079" s="15"/>
      <c r="DR1079" s="15"/>
      <c r="DS1079" s="15"/>
      <c r="DT1079" s="15"/>
      <c r="DU1079" s="15"/>
      <c r="DV1079" s="15"/>
      <c r="DW1079" s="15"/>
      <c r="DX1079" s="15"/>
      <c r="DY1079" s="15"/>
      <c r="DZ1079" s="15"/>
      <c r="EA1079" s="15"/>
      <c r="EB1079" s="15"/>
      <c r="EC1079" s="15"/>
      <c r="ED1079" s="15"/>
      <c r="EE1079" s="15"/>
      <c r="EF1079" s="15"/>
      <c r="EG1079" s="15"/>
      <c r="EH1079" s="15"/>
      <c r="EI1079" s="15"/>
      <c r="EJ1079" s="15"/>
      <c r="EK1079" s="15"/>
      <c r="EL1079" s="15"/>
      <c r="EM1079" s="15"/>
      <c r="EN1079" s="15"/>
      <c r="EO1079" s="15"/>
      <c r="EP1079" s="88"/>
      <c r="EQ1079" s="88"/>
      <c r="ER1079" s="88"/>
      <c r="ES1079" s="88"/>
      <c r="ET1079" s="88"/>
      <c r="EU1079" s="88"/>
      <c r="EV1079" s="88"/>
      <c r="EW1079" s="88"/>
      <c r="EX1079" s="88"/>
      <c r="EY1079" s="88"/>
      <c r="EZ1079" s="88"/>
      <c r="FA1079" s="88"/>
      <c r="FB1079" s="15"/>
      <c r="FC1079" s="15"/>
      <c r="FD1079" s="15"/>
      <c r="FE1079" s="15"/>
      <c r="FF1079" s="15"/>
      <c r="FG1079" s="15"/>
      <c r="FH1079" s="15"/>
      <c r="FI1079" s="15"/>
      <c r="FJ1079" s="15"/>
    </row>
    <row r="1080" spans="2:166" ht="15" customHeight="1" x14ac:dyDescent="0.25">
      <c r="B1080" s="88"/>
      <c r="C1080" s="88"/>
      <c r="D1080" s="115"/>
      <c r="E1080" s="115"/>
      <c r="F1080" s="115"/>
      <c r="G1080" s="115"/>
      <c r="H1080" s="115"/>
      <c r="I1080" s="523"/>
      <c r="J1080" s="523"/>
      <c r="K1080" s="115"/>
      <c r="L1080" s="524"/>
      <c r="M1080" s="524"/>
      <c r="N1080" s="524"/>
      <c r="O1080" s="524"/>
      <c r="P1080" s="524"/>
      <c r="Q1080" s="524"/>
      <c r="R1080" s="524"/>
      <c r="S1080" s="525"/>
      <c r="T1080" s="526"/>
      <c r="U1080" s="115"/>
      <c r="V1080" s="526"/>
      <c r="W1080" s="115"/>
      <c r="X1080" s="115"/>
      <c r="Y1080" s="115"/>
      <c r="Z1080" s="527"/>
      <c r="AA1080" s="527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5"/>
      <c r="CR1080" s="15"/>
      <c r="CS1080" s="15"/>
      <c r="CT1080" s="88"/>
      <c r="CU1080" s="88"/>
      <c r="CV1080" s="88"/>
      <c r="CW1080" s="15"/>
      <c r="CX1080" s="15"/>
      <c r="CY1080" s="88"/>
      <c r="CZ1080" s="88"/>
      <c r="DA1080" s="88"/>
      <c r="DB1080" s="15"/>
      <c r="DC1080" s="15"/>
      <c r="DD1080" s="15"/>
      <c r="DE1080" s="15"/>
      <c r="DF1080" s="15"/>
      <c r="DG1080" s="15"/>
      <c r="DH1080" s="15"/>
      <c r="DI1080" s="15"/>
      <c r="DJ1080" s="15"/>
      <c r="DK1080" s="15"/>
      <c r="DL1080" s="15"/>
      <c r="DM1080" s="15"/>
      <c r="DN1080" s="15"/>
      <c r="DO1080" s="15"/>
      <c r="DP1080" s="15"/>
      <c r="DQ1080" s="15"/>
      <c r="DR1080" s="15"/>
      <c r="DS1080" s="15"/>
      <c r="DT1080" s="15"/>
      <c r="DU1080" s="15"/>
      <c r="DV1080" s="15"/>
      <c r="DW1080" s="15"/>
      <c r="DX1080" s="15"/>
      <c r="DY1080" s="15"/>
      <c r="DZ1080" s="15"/>
      <c r="EA1080" s="15"/>
      <c r="EB1080" s="15"/>
      <c r="EC1080" s="15"/>
      <c r="ED1080" s="15"/>
      <c r="EE1080" s="15"/>
      <c r="EF1080" s="15"/>
      <c r="EG1080" s="15"/>
      <c r="EH1080" s="15"/>
      <c r="EI1080" s="15"/>
      <c r="EJ1080" s="15"/>
      <c r="EK1080" s="15"/>
      <c r="EL1080" s="15"/>
      <c r="EM1080" s="15"/>
      <c r="EN1080" s="15"/>
      <c r="EO1080" s="15"/>
      <c r="EP1080" s="88"/>
      <c r="EQ1080" s="88"/>
      <c r="ER1080" s="88"/>
      <c r="ES1080" s="88"/>
      <c r="ET1080" s="88"/>
      <c r="EU1080" s="88"/>
      <c r="EV1080" s="88"/>
      <c r="EW1080" s="88"/>
      <c r="EX1080" s="88"/>
      <c r="EY1080" s="88"/>
      <c r="EZ1080" s="88"/>
      <c r="FA1080" s="88"/>
      <c r="FB1080" s="15"/>
      <c r="FC1080" s="15"/>
      <c r="FD1080" s="15"/>
      <c r="FE1080" s="15"/>
      <c r="FF1080" s="15"/>
      <c r="FG1080" s="15"/>
      <c r="FH1080" s="15"/>
      <c r="FI1080" s="15"/>
      <c r="FJ1080" s="15"/>
    </row>
    <row r="1081" spans="2:166" ht="15" customHeight="1" x14ac:dyDescent="0.25">
      <c r="B1081" s="88"/>
      <c r="C1081" s="88"/>
      <c r="D1081" s="115"/>
      <c r="E1081" s="115"/>
      <c r="F1081" s="115"/>
      <c r="G1081" s="115"/>
      <c r="H1081" s="115"/>
      <c r="I1081" s="523"/>
      <c r="J1081" s="523"/>
      <c r="K1081" s="115"/>
      <c r="L1081" s="524"/>
      <c r="M1081" s="524"/>
      <c r="N1081" s="524"/>
      <c r="O1081" s="524"/>
      <c r="P1081" s="524"/>
      <c r="Q1081" s="524"/>
      <c r="R1081" s="524"/>
      <c r="S1081" s="525"/>
      <c r="T1081" s="526"/>
      <c r="U1081" s="115"/>
      <c r="V1081" s="526"/>
      <c r="W1081" s="115"/>
      <c r="X1081" s="115"/>
      <c r="Y1081" s="115"/>
      <c r="Z1081" s="527"/>
      <c r="AA1081" s="527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88"/>
      <c r="CU1081" s="88"/>
      <c r="CV1081" s="88"/>
      <c r="CW1081" s="15"/>
      <c r="CX1081" s="15"/>
      <c r="CY1081" s="88"/>
      <c r="CZ1081" s="88"/>
      <c r="DA1081" s="88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  <c r="DO1081" s="15"/>
      <c r="DP1081" s="15"/>
      <c r="DQ1081" s="15"/>
      <c r="DR1081" s="15"/>
      <c r="DS1081" s="15"/>
      <c r="DT1081" s="15"/>
      <c r="DU1081" s="15"/>
      <c r="DV1081" s="15"/>
      <c r="DW1081" s="15"/>
      <c r="DX1081" s="15"/>
      <c r="DY1081" s="15"/>
      <c r="DZ1081" s="15"/>
      <c r="EA1081" s="15"/>
      <c r="EB1081" s="15"/>
      <c r="EC1081" s="15"/>
      <c r="ED1081" s="15"/>
      <c r="EE1081" s="15"/>
      <c r="EF1081" s="15"/>
      <c r="EG1081" s="15"/>
      <c r="EH1081" s="15"/>
      <c r="EI1081" s="15"/>
      <c r="EJ1081" s="15"/>
      <c r="EK1081" s="15"/>
      <c r="EL1081" s="15"/>
      <c r="EM1081" s="15"/>
      <c r="EN1081" s="15"/>
      <c r="EO1081" s="15"/>
      <c r="EP1081" s="88"/>
      <c r="EQ1081" s="88"/>
      <c r="ER1081" s="88"/>
      <c r="ES1081" s="88"/>
      <c r="ET1081" s="88"/>
      <c r="EU1081" s="88"/>
      <c r="EV1081" s="88"/>
      <c r="EW1081" s="88"/>
      <c r="EX1081" s="88"/>
      <c r="EY1081" s="88"/>
      <c r="EZ1081" s="88"/>
      <c r="FA1081" s="88"/>
      <c r="FB1081" s="15"/>
      <c r="FC1081" s="15"/>
      <c r="FD1081" s="15"/>
      <c r="FE1081" s="15"/>
      <c r="FF1081" s="15"/>
      <c r="FG1081" s="15"/>
      <c r="FH1081" s="15"/>
      <c r="FI1081" s="15"/>
      <c r="FJ1081" s="15"/>
    </row>
    <row r="1082" spans="2:166" ht="15" customHeight="1" x14ac:dyDescent="0.25">
      <c r="B1082" s="88"/>
      <c r="C1082" s="88"/>
      <c r="D1082" s="115"/>
      <c r="E1082" s="115"/>
      <c r="F1082" s="115"/>
      <c r="G1082" s="115"/>
      <c r="H1082" s="115"/>
      <c r="I1082" s="523"/>
      <c r="J1082" s="523"/>
      <c r="K1082" s="115"/>
      <c r="L1082" s="524"/>
      <c r="M1082" s="524"/>
      <c r="N1082" s="524"/>
      <c r="O1082" s="524"/>
      <c r="P1082" s="524"/>
      <c r="Q1082" s="524"/>
      <c r="R1082" s="524"/>
      <c r="S1082" s="525"/>
      <c r="T1082" s="526"/>
      <c r="U1082" s="115"/>
      <c r="V1082" s="526"/>
      <c r="W1082" s="115"/>
      <c r="X1082" s="115"/>
      <c r="Y1082" s="115"/>
      <c r="Z1082" s="527"/>
      <c r="AA1082" s="527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5"/>
      <c r="CR1082" s="15"/>
      <c r="CS1082" s="15"/>
      <c r="CT1082" s="88"/>
      <c r="CU1082" s="88"/>
      <c r="CV1082" s="88"/>
      <c r="CW1082" s="15"/>
      <c r="CX1082" s="15"/>
      <c r="CY1082" s="88"/>
      <c r="CZ1082" s="88"/>
      <c r="DA1082" s="88"/>
      <c r="DB1082" s="15"/>
      <c r="DC1082" s="15"/>
      <c r="DD1082" s="15"/>
      <c r="DE1082" s="15"/>
      <c r="DF1082" s="15"/>
      <c r="DG1082" s="15"/>
      <c r="DH1082" s="15"/>
      <c r="DI1082" s="15"/>
      <c r="DJ1082" s="15"/>
      <c r="DK1082" s="15"/>
      <c r="DL1082" s="15"/>
      <c r="DM1082" s="15"/>
      <c r="DN1082" s="15"/>
      <c r="DO1082" s="15"/>
      <c r="DP1082" s="15"/>
      <c r="DQ1082" s="15"/>
      <c r="DR1082" s="15"/>
      <c r="DS1082" s="15"/>
      <c r="DT1082" s="15"/>
      <c r="DU1082" s="15"/>
      <c r="DV1082" s="15"/>
      <c r="DW1082" s="15"/>
      <c r="DX1082" s="15"/>
      <c r="DY1082" s="15"/>
      <c r="DZ1082" s="15"/>
      <c r="EA1082" s="15"/>
      <c r="EB1082" s="15"/>
      <c r="EC1082" s="15"/>
      <c r="ED1082" s="15"/>
      <c r="EE1082" s="15"/>
      <c r="EF1082" s="15"/>
      <c r="EG1082" s="15"/>
      <c r="EH1082" s="15"/>
      <c r="EI1082" s="15"/>
      <c r="EJ1082" s="15"/>
      <c r="EK1082" s="15"/>
      <c r="EL1082" s="15"/>
      <c r="EM1082" s="15"/>
      <c r="EN1082" s="15"/>
      <c r="EO1082" s="15"/>
      <c r="EP1082" s="88"/>
      <c r="EQ1082" s="88"/>
      <c r="ER1082" s="88"/>
      <c r="ES1082" s="88"/>
      <c r="ET1082" s="88"/>
      <c r="EU1082" s="88"/>
      <c r="EV1082" s="88"/>
      <c r="EW1082" s="88"/>
      <c r="EX1082" s="88"/>
      <c r="EY1082" s="88"/>
      <c r="EZ1082" s="88"/>
      <c r="FA1082" s="88"/>
      <c r="FB1082" s="15"/>
      <c r="FC1082" s="15"/>
      <c r="FD1082" s="15"/>
      <c r="FE1082" s="15"/>
      <c r="FF1082" s="15"/>
      <c r="FG1082" s="15"/>
      <c r="FH1082" s="15"/>
      <c r="FI1082" s="15"/>
      <c r="FJ1082" s="15"/>
    </row>
    <row r="1083" spans="2:166" ht="15" customHeight="1" x14ac:dyDescent="0.25">
      <c r="B1083" s="88"/>
      <c r="C1083" s="88"/>
      <c r="D1083" s="115"/>
      <c r="E1083" s="115"/>
      <c r="F1083" s="115"/>
      <c r="G1083" s="115"/>
      <c r="H1083" s="115"/>
      <c r="I1083" s="523"/>
      <c r="J1083" s="523"/>
      <c r="K1083" s="115"/>
      <c r="L1083" s="524"/>
      <c r="M1083" s="524"/>
      <c r="N1083" s="524"/>
      <c r="O1083" s="524"/>
      <c r="P1083" s="524"/>
      <c r="Q1083" s="524"/>
      <c r="R1083" s="524"/>
      <c r="S1083" s="525"/>
      <c r="T1083" s="526"/>
      <c r="U1083" s="115"/>
      <c r="V1083" s="526"/>
      <c r="W1083" s="115"/>
      <c r="X1083" s="115"/>
      <c r="Y1083" s="115"/>
      <c r="Z1083" s="527"/>
      <c r="AA1083" s="527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88"/>
      <c r="CU1083" s="88"/>
      <c r="CV1083" s="88"/>
      <c r="CW1083" s="15"/>
      <c r="CX1083" s="15"/>
      <c r="CY1083" s="88"/>
      <c r="CZ1083" s="88"/>
      <c r="DA1083" s="88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  <c r="DO1083" s="15"/>
      <c r="DP1083" s="15"/>
      <c r="DQ1083" s="15"/>
      <c r="DR1083" s="15"/>
      <c r="DS1083" s="15"/>
      <c r="DT1083" s="15"/>
      <c r="DU1083" s="15"/>
      <c r="DV1083" s="15"/>
      <c r="DW1083" s="15"/>
      <c r="DX1083" s="15"/>
      <c r="DY1083" s="15"/>
      <c r="DZ1083" s="15"/>
      <c r="EA1083" s="15"/>
      <c r="EB1083" s="15"/>
      <c r="EC1083" s="15"/>
      <c r="ED1083" s="15"/>
      <c r="EE1083" s="15"/>
      <c r="EF1083" s="15"/>
      <c r="EG1083" s="15"/>
      <c r="EH1083" s="15"/>
      <c r="EI1083" s="15"/>
      <c r="EJ1083" s="15"/>
      <c r="EK1083" s="15"/>
      <c r="EL1083" s="15"/>
      <c r="EM1083" s="15"/>
      <c r="EN1083" s="15"/>
      <c r="EO1083" s="15"/>
      <c r="EP1083" s="88"/>
      <c r="EQ1083" s="88"/>
      <c r="ER1083" s="88"/>
      <c r="ES1083" s="88"/>
      <c r="ET1083" s="88"/>
      <c r="EU1083" s="88"/>
      <c r="EV1083" s="88"/>
      <c r="EW1083" s="88"/>
      <c r="EX1083" s="88"/>
      <c r="EY1083" s="88"/>
      <c r="EZ1083" s="88"/>
      <c r="FA1083" s="88"/>
      <c r="FB1083" s="15"/>
      <c r="FC1083" s="15"/>
      <c r="FD1083" s="15"/>
      <c r="FE1083" s="15"/>
      <c r="FF1083" s="15"/>
      <c r="FG1083" s="15"/>
      <c r="FH1083" s="15"/>
      <c r="FI1083" s="15"/>
      <c r="FJ1083" s="15"/>
    </row>
    <row r="1084" spans="2:166" ht="15" customHeight="1" x14ac:dyDescent="0.25">
      <c r="B1084" s="88"/>
      <c r="C1084" s="88"/>
      <c r="D1084" s="115"/>
      <c r="E1084" s="115"/>
      <c r="F1084" s="115"/>
      <c r="G1084" s="115"/>
      <c r="H1084" s="115"/>
      <c r="I1084" s="523"/>
      <c r="J1084" s="523"/>
      <c r="K1084" s="115"/>
      <c r="L1084" s="524"/>
      <c r="M1084" s="524"/>
      <c r="N1084" s="524"/>
      <c r="O1084" s="524"/>
      <c r="P1084" s="524"/>
      <c r="Q1084" s="524"/>
      <c r="R1084" s="524"/>
      <c r="S1084" s="525"/>
      <c r="T1084" s="526"/>
      <c r="U1084" s="115"/>
      <c r="V1084" s="526"/>
      <c r="W1084" s="115"/>
      <c r="X1084" s="115"/>
      <c r="Y1084" s="115"/>
      <c r="Z1084" s="527"/>
      <c r="AA1084" s="527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5"/>
      <c r="CR1084" s="15"/>
      <c r="CS1084" s="15"/>
      <c r="CT1084" s="88"/>
      <c r="CU1084" s="88"/>
      <c r="CV1084" s="88"/>
      <c r="CW1084" s="15"/>
      <c r="CX1084" s="15"/>
      <c r="CY1084" s="88"/>
      <c r="CZ1084" s="88"/>
      <c r="DA1084" s="88"/>
      <c r="DB1084" s="15"/>
      <c r="DC1084" s="15"/>
      <c r="DD1084" s="15"/>
      <c r="DE1084" s="15"/>
      <c r="DF1084" s="15"/>
      <c r="DG1084" s="15"/>
      <c r="DH1084" s="15"/>
      <c r="DI1084" s="15"/>
      <c r="DJ1084" s="15"/>
      <c r="DK1084" s="15"/>
      <c r="DL1084" s="15"/>
      <c r="DM1084" s="15"/>
      <c r="DN1084" s="15"/>
      <c r="DO1084" s="15"/>
      <c r="DP1084" s="15"/>
      <c r="DQ1084" s="15"/>
      <c r="DR1084" s="15"/>
      <c r="DS1084" s="15"/>
      <c r="DT1084" s="15"/>
      <c r="DU1084" s="15"/>
      <c r="DV1084" s="15"/>
      <c r="DW1084" s="15"/>
      <c r="DX1084" s="15"/>
      <c r="DY1084" s="15"/>
      <c r="DZ1084" s="15"/>
      <c r="EA1084" s="15"/>
      <c r="EB1084" s="15"/>
      <c r="EC1084" s="15"/>
      <c r="ED1084" s="15"/>
      <c r="EE1084" s="15"/>
      <c r="EF1084" s="15"/>
      <c r="EG1084" s="15"/>
      <c r="EH1084" s="15"/>
      <c r="EI1084" s="15"/>
      <c r="EJ1084" s="15"/>
      <c r="EK1084" s="15"/>
      <c r="EL1084" s="15"/>
      <c r="EM1084" s="15"/>
      <c r="EN1084" s="15"/>
      <c r="EO1084" s="15"/>
      <c r="EP1084" s="88"/>
      <c r="EQ1084" s="88"/>
      <c r="ER1084" s="88"/>
      <c r="ES1084" s="88"/>
      <c r="ET1084" s="88"/>
      <c r="EU1084" s="88"/>
      <c r="EV1084" s="88"/>
      <c r="EW1084" s="88"/>
      <c r="EX1084" s="88"/>
      <c r="EY1084" s="88"/>
      <c r="EZ1084" s="88"/>
      <c r="FA1084" s="88"/>
      <c r="FB1084" s="15"/>
      <c r="FC1084" s="15"/>
      <c r="FD1084" s="15"/>
      <c r="FE1084" s="15"/>
      <c r="FF1084" s="15"/>
      <c r="FG1084" s="15"/>
      <c r="FH1084" s="15"/>
      <c r="FI1084" s="15"/>
      <c r="FJ1084" s="15"/>
    </row>
    <row r="1085" spans="2:166" ht="15" customHeight="1" x14ac:dyDescent="0.25">
      <c r="B1085" s="88"/>
      <c r="C1085" s="88"/>
      <c r="D1085" s="115"/>
      <c r="E1085" s="115"/>
      <c r="F1085" s="115"/>
      <c r="G1085" s="115"/>
      <c r="H1085" s="115"/>
      <c r="I1085" s="523"/>
      <c r="J1085" s="523"/>
      <c r="K1085" s="115"/>
      <c r="L1085" s="524"/>
      <c r="M1085" s="524"/>
      <c r="N1085" s="524"/>
      <c r="O1085" s="524"/>
      <c r="P1085" s="524"/>
      <c r="Q1085" s="524"/>
      <c r="R1085" s="524"/>
      <c r="S1085" s="525"/>
      <c r="T1085" s="526"/>
      <c r="U1085" s="115"/>
      <c r="V1085" s="526"/>
      <c r="W1085" s="115"/>
      <c r="X1085" s="115"/>
      <c r="Y1085" s="115"/>
      <c r="Z1085" s="527"/>
      <c r="AA1085" s="527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5"/>
      <c r="CR1085" s="15"/>
      <c r="CS1085" s="15"/>
      <c r="CT1085" s="88"/>
      <c r="CU1085" s="88"/>
      <c r="CV1085" s="88"/>
      <c r="CW1085" s="15"/>
      <c r="CX1085" s="15"/>
      <c r="CY1085" s="88"/>
      <c r="CZ1085" s="88"/>
      <c r="DA1085" s="88"/>
      <c r="DB1085" s="15"/>
      <c r="DC1085" s="15"/>
      <c r="DD1085" s="15"/>
      <c r="DE1085" s="15"/>
      <c r="DF1085" s="15"/>
      <c r="DG1085" s="15"/>
      <c r="DH1085" s="15"/>
      <c r="DI1085" s="15"/>
      <c r="DJ1085" s="15"/>
      <c r="DK1085" s="15"/>
      <c r="DL1085" s="15"/>
      <c r="DM1085" s="15"/>
      <c r="DN1085" s="15"/>
      <c r="DO1085" s="15"/>
      <c r="DP1085" s="15"/>
      <c r="DQ1085" s="15"/>
      <c r="DR1085" s="15"/>
      <c r="DS1085" s="15"/>
      <c r="DT1085" s="15"/>
      <c r="DU1085" s="15"/>
      <c r="DV1085" s="15"/>
      <c r="DW1085" s="15"/>
      <c r="DX1085" s="15"/>
      <c r="DY1085" s="15"/>
      <c r="DZ1085" s="15"/>
      <c r="EA1085" s="15"/>
      <c r="EB1085" s="15"/>
      <c r="EC1085" s="15"/>
      <c r="ED1085" s="15"/>
      <c r="EE1085" s="15"/>
      <c r="EF1085" s="15"/>
      <c r="EG1085" s="15"/>
      <c r="EH1085" s="15"/>
      <c r="EI1085" s="15"/>
      <c r="EJ1085" s="15"/>
      <c r="EK1085" s="15"/>
      <c r="EL1085" s="15"/>
      <c r="EM1085" s="15"/>
      <c r="EN1085" s="15"/>
      <c r="EO1085" s="15"/>
      <c r="EP1085" s="88"/>
      <c r="EQ1085" s="88"/>
      <c r="ER1085" s="88"/>
      <c r="ES1085" s="88"/>
      <c r="ET1085" s="88"/>
      <c r="EU1085" s="88"/>
      <c r="EV1085" s="88"/>
      <c r="EW1085" s="88"/>
      <c r="EX1085" s="88"/>
      <c r="EY1085" s="88"/>
      <c r="EZ1085" s="88"/>
      <c r="FA1085" s="88"/>
      <c r="FB1085" s="15"/>
      <c r="FC1085" s="15"/>
      <c r="FD1085" s="15"/>
      <c r="FE1085" s="15"/>
      <c r="FF1085" s="15"/>
      <c r="FG1085" s="15"/>
      <c r="FH1085" s="15"/>
      <c r="FI1085" s="15"/>
      <c r="FJ1085" s="15"/>
    </row>
    <row r="1086" spans="2:166" ht="15" customHeight="1" x14ac:dyDescent="0.25">
      <c r="B1086" s="88"/>
      <c r="C1086" s="88"/>
      <c r="D1086" s="115"/>
      <c r="E1086" s="115"/>
      <c r="F1086" s="115"/>
      <c r="G1086" s="115"/>
      <c r="H1086" s="115"/>
      <c r="I1086" s="523"/>
      <c r="J1086" s="523"/>
      <c r="K1086" s="115"/>
      <c r="L1086" s="524"/>
      <c r="M1086" s="524"/>
      <c r="N1086" s="524"/>
      <c r="O1086" s="524"/>
      <c r="P1086" s="524"/>
      <c r="Q1086" s="524"/>
      <c r="R1086" s="524"/>
      <c r="S1086" s="525"/>
      <c r="T1086" s="526"/>
      <c r="U1086" s="115"/>
      <c r="V1086" s="526"/>
      <c r="W1086" s="115"/>
      <c r="X1086" s="115"/>
      <c r="Y1086" s="115"/>
      <c r="Z1086" s="527"/>
      <c r="AA1086" s="527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5"/>
      <c r="CR1086" s="15"/>
      <c r="CS1086" s="15"/>
      <c r="CT1086" s="88"/>
      <c r="CU1086" s="88"/>
      <c r="CV1086" s="88"/>
      <c r="CW1086" s="15"/>
      <c r="CX1086" s="15"/>
      <c r="CY1086" s="88"/>
      <c r="CZ1086" s="88"/>
      <c r="DA1086" s="88"/>
      <c r="DB1086" s="15"/>
      <c r="DC1086" s="15"/>
      <c r="DD1086" s="15"/>
      <c r="DE1086" s="15"/>
      <c r="DF1086" s="15"/>
      <c r="DG1086" s="15"/>
      <c r="DH1086" s="15"/>
      <c r="DI1086" s="15"/>
      <c r="DJ1086" s="15"/>
      <c r="DK1086" s="15"/>
      <c r="DL1086" s="15"/>
      <c r="DM1086" s="15"/>
      <c r="DN1086" s="15"/>
      <c r="DO1086" s="15"/>
      <c r="DP1086" s="15"/>
      <c r="DQ1086" s="15"/>
      <c r="DR1086" s="15"/>
      <c r="DS1086" s="15"/>
      <c r="DT1086" s="15"/>
      <c r="DU1086" s="15"/>
      <c r="DV1086" s="15"/>
      <c r="DW1086" s="15"/>
      <c r="DX1086" s="15"/>
      <c r="DY1086" s="15"/>
      <c r="DZ1086" s="15"/>
      <c r="EA1086" s="15"/>
      <c r="EB1086" s="15"/>
      <c r="EC1086" s="15"/>
      <c r="ED1086" s="15"/>
      <c r="EE1086" s="15"/>
      <c r="EF1086" s="15"/>
      <c r="EG1086" s="15"/>
      <c r="EH1086" s="15"/>
      <c r="EI1086" s="15"/>
      <c r="EJ1086" s="15"/>
      <c r="EK1086" s="15"/>
      <c r="EL1086" s="15"/>
      <c r="EM1086" s="15"/>
      <c r="EN1086" s="15"/>
      <c r="EO1086" s="15"/>
      <c r="EP1086" s="88"/>
      <c r="EQ1086" s="88"/>
      <c r="ER1086" s="88"/>
      <c r="ES1086" s="88"/>
      <c r="ET1086" s="88"/>
      <c r="EU1086" s="88"/>
      <c r="EV1086" s="88"/>
      <c r="EW1086" s="88"/>
      <c r="EX1086" s="88"/>
      <c r="EY1086" s="88"/>
      <c r="EZ1086" s="88"/>
      <c r="FA1086" s="88"/>
      <c r="FB1086" s="15"/>
      <c r="FC1086" s="15"/>
      <c r="FD1086" s="15"/>
      <c r="FE1086" s="15"/>
      <c r="FF1086" s="15"/>
      <c r="FG1086" s="15"/>
      <c r="FH1086" s="15"/>
      <c r="FI1086" s="15"/>
      <c r="FJ1086" s="15"/>
    </row>
    <row r="1087" spans="2:166" ht="15" customHeight="1" x14ac:dyDescent="0.25">
      <c r="B1087" s="88"/>
      <c r="C1087" s="88"/>
      <c r="D1087" s="115"/>
      <c r="E1087" s="115"/>
      <c r="F1087" s="115"/>
      <c r="G1087" s="115"/>
      <c r="H1087" s="115"/>
      <c r="I1087" s="523"/>
      <c r="J1087" s="523"/>
      <c r="K1087" s="115"/>
      <c r="L1087" s="524"/>
      <c r="M1087" s="524"/>
      <c r="N1087" s="524"/>
      <c r="O1087" s="524"/>
      <c r="P1087" s="524"/>
      <c r="Q1087" s="524"/>
      <c r="R1087" s="524"/>
      <c r="S1087" s="525"/>
      <c r="T1087" s="526"/>
      <c r="U1087" s="115"/>
      <c r="V1087" s="526"/>
      <c r="W1087" s="115"/>
      <c r="X1087" s="115"/>
      <c r="Y1087" s="115"/>
      <c r="Z1087" s="527"/>
      <c r="AA1087" s="527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88"/>
      <c r="CU1087" s="88"/>
      <c r="CV1087" s="88"/>
      <c r="CW1087" s="15"/>
      <c r="CX1087" s="15"/>
      <c r="CY1087" s="88"/>
      <c r="CZ1087" s="88"/>
      <c r="DA1087" s="88"/>
      <c r="DB1087" s="15"/>
      <c r="DC1087" s="15"/>
      <c r="DD1087" s="15"/>
      <c r="DE1087" s="15"/>
      <c r="DF1087" s="15"/>
      <c r="DG1087" s="15"/>
      <c r="DH1087" s="15"/>
      <c r="DI1087" s="15"/>
      <c r="DJ1087" s="15"/>
      <c r="DK1087" s="15"/>
      <c r="DL1087" s="15"/>
      <c r="DM1087" s="15"/>
      <c r="DN1087" s="15"/>
      <c r="DO1087" s="15"/>
      <c r="DP1087" s="15"/>
      <c r="DQ1087" s="15"/>
      <c r="DR1087" s="15"/>
      <c r="DS1087" s="15"/>
      <c r="DT1087" s="15"/>
      <c r="DU1087" s="15"/>
      <c r="DV1087" s="15"/>
      <c r="DW1087" s="15"/>
      <c r="DX1087" s="15"/>
      <c r="DY1087" s="15"/>
      <c r="DZ1087" s="15"/>
      <c r="EA1087" s="15"/>
      <c r="EB1087" s="15"/>
      <c r="EC1087" s="15"/>
      <c r="ED1087" s="15"/>
      <c r="EE1087" s="15"/>
      <c r="EF1087" s="15"/>
      <c r="EG1087" s="15"/>
      <c r="EH1087" s="15"/>
      <c r="EI1087" s="15"/>
      <c r="EJ1087" s="15"/>
      <c r="EK1087" s="15"/>
      <c r="EL1087" s="15"/>
      <c r="EM1087" s="15"/>
      <c r="EN1087" s="15"/>
      <c r="EO1087" s="15"/>
      <c r="EP1087" s="88"/>
      <c r="EQ1087" s="88"/>
      <c r="ER1087" s="88"/>
      <c r="ES1087" s="88"/>
      <c r="ET1087" s="88"/>
      <c r="EU1087" s="88"/>
      <c r="EV1087" s="88"/>
      <c r="EW1087" s="88"/>
      <c r="EX1087" s="88"/>
      <c r="EY1087" s="88"/>
      <c r="EZ1087" s="88"/>
      <c r="FA1087" s="88"/>
      <c r="FB1087" s="15"/>
      <c r="FC1087" s="15"/>
      <c r="FD1087" s="15"/>
      <c r="FE1087" s="15"/>
      <c r="FF1087" s="15"/>
      <c r="FG1087" s="15"/>
      <c r="FH1087" s="15"/>
      <c r="FI1087" s="15"/>
      <c r="FJ1087" s="15"/>
    </row>
    <row r="1088" spans="2:166" ht="15" customHeight="1" x14ac:dyDescent="0.25">
      <c r="B1088" s="88"/>
      <c r="C1088" s="88"/>
      <c r="D1088" s="115"/>
      <c r="E1088" s="115"/>
      <c r="F1088" s="115"/>
      <c r="G1088" s="115"/>
      <c r="H1088" s="115"/>
      <c r="I1088" s="523"/>
      <c r="J1088" s="523"/>
      <c r="K1088" s="115"/>
      <c r="L1088" s="524"/>
      <c r="M1088" s="524"/>
      <c r="N1088" s="524"/>
      <c r="O1088" s="524"/>
      <c r="P1088" s="524"/>
      <c r="Q1088" s="524"/>
      <c r="R1088" s="524"/>
      <c r="S1088" s="525"/>
      <c r="T1088" s="526"/>
      <c r="U1088" s="115"/>
      <c r="V1088" s="526"/>
      <c r="W1088" s="115"/>
      <c r="X1088" s="115"/>
      <c r="Y1088" s="115"/>
      <c r="Z1088" s="527"/>
      <c r="AA1088" s="527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5"/>
      <c r="CR1088" s="15"/>
      <c r="CS1088" s="15"/>
      <c r="CT1088" s="88"/>
      <c r="CU1088" s="88"/>
      <c r="CV1088" s="88"/>
      <c r="CW1088" s="15"/>
      <c r="CX1088" s="15"/>
      <c r="CY1088" s="88"/>
      <c r="CZ1088" s="88"/>
      <c r="DA1088" s="88"/>
      <c r="DB1088" s="15"/>
      <c r="DC1088" s="15"/>
      <c r="DD1088" s="15"/>
      <c r="DE1088" s="15"/>
      <c r="DF1088" s="15"/>
      <c r="DG1088" s="15"/>
      <c r="DH1088" s="15"/>
      <c r="DI1088" s="15"/>
      <c r="DJ1088" s="15"/>
      <c r="DK1088" s="15"/>
      <c r="DL1088" s="15"/>
      <c r="DM1088" s="15"/>
      <c r="DN1088" s="15"/>
      <c r="DO1088" s="15"/>
      <c r="DP1088" s="15"/>
      <c r="DQ1088" s="15"/>
      <c r="DR1088" s="15"/>
      <c r="DS1088" s="15"/>
      <c r="DT1088" s="15"/>
      <c r="DU1088" s="15"/>
      <c r="DV1088" s="15"/>
      <c r="DW1088" s="15"/>
      <c r="DX1088" s="15"/>
      <c r="DY1088" s="15"/>
      <c r="DZ1088" s="15"/>
      <c r="EA1088" s="15"/>
      <c r="EB1088" s="15"/>
      <c r="EC1088" s="15"/>
      <c r="ED1088" s="15"/>
      <c r="EE1088" s="15"/>
      <c r="EF1088" s="15"/>
      <c r="EG1088" s="15"/>
      <c r="EH1088" s="15"/>
      <c r="EI1088" s="15"/>
      <c r="EJ1088" s="15"/>
      <c r="EK1088" s="15"/>
      <c r="EL1088" s="15"/>
      <c r="EM1088" s="15"/>
      <c r="EN1088" s="15"/>
      <c r="EO1088" s="15"/>
      <c r="EP1088" s="88"/>
      <c r="EQ1088" s="88"/>
      <c r="ER1088" s="88"/>
      <c r="ES1088" s="88"/>
      <c r="ET1088" s="88"/>
      <c r="EU1088" s="88"/>
      <c r="EV1088" s="88"/>
      <c r="EW1088" s="88"/>
      <c r="EX1088" s="88"/>
      <c r="EY1088" s="88"/>
      <c r="EZ1088" s="88"/>
      <c r="FA1088" s="88"/>
      <c r="FB1088" s="15"/>
      <c r="FC1088" s="15"/>
      <c r="FD1088" s="15"/>
      <c r="FE1088" s="15"/>
      <c r="FF1088" s="15"/>
      <c r="FG1088" s="15"/>
      <c r="FH1088" s="15"/>
      <c r="FI1088" s="15"/>
      <c r="FJ1088" s="15"/>
    </row>
    <row r="1089" spans="2:166" ht="15" customHeight="1" x14ac:dyDescent="0.25">
      <c r="B1089" s="88"/>
      <c r="C1089" s="88"/>
      <c r="D1089" s="115"/>
      <c r="E1089" s="115"/>
      <c r="F1089" s="115"/>
      <c r="G1089" s="115"/>
      <c r="H1089" s="115"/>
      <c r="I1089" s="523"/>
      <c r="J1089" s="523"/>
      <c r="K1089" s="115"/>
      <c r="L1089" s="524"/>
      <c r="M1089" s="524"/>
      <c r="N1089" s="524"/>
      <c r="O1089" s="524"/>
      <c r="P1089" s="524"/>
      <c r="Q1089" s="524"/>
      <c r="R1089" s="524"/>
      <c r="S1089" s="525"/>
      <c r="T1089" s="526"/>
      <c r="U1089" s="115"/>
      <c r="V1089" s="526"/>
      <c r="W1089" s="115"/>
      <c r="X1089" s="115"/>
      <c r="Y1089" s="115"/>
      <c r="Z1089" s="527"/>
      <c r="AA1089" s="527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5"/>
      <c r="CR1089" s="15"/>
      <c r="CS1089" s="15"/>
      <c r="CT1089" s="88"/>
      <c r="CU1089" s="88"/>
      <c r="CV1089" s="88"/>
      <c r="CW1089" s="15"/>
      <c r="CX1089" s="15"/>
      <c r="CY1089" s="88"/>
      <c r="CZ1089" s="88"/>
      <c r="DA1089" s="88"/>
      <c r="DB1089" s="15"/>
      <c r="DC1089" s="15"/>
      <c r="DD1089" s="15"/>
      <c r="DE1089" s="15"/>
      <c r="DF1089" s="15"/>
      <c r="DG1089" s="15"/>
      <c r="DH1089" s="15"/>
      <c r="DI1089" s="15"/>
      <c r="DJ1089" s="15"/>
      <c r="DK1089" s="15"/>
      <c r="DL1089" s="15"/>
      <c r="DM1089" s="15"/>
      <c r="DN1089" s="15"/>
      <c r="DO1089" s="15"/>
      <c r="DP1089" s="15"/>
      <c r="DQ1089" s="15"/>
      <c r="DR1089" s="15"/>
      <c r="DS1089" s="15"/>
      <c r="DT1089" s="15"/>
      <c r="DU1089" s="15"/>
      <c r="DV1089" s="15"/>
      <c r="DW1089" s="15"/>
      <c r="DX1089" s="15"/>
      <c r="DY1089" s="15"/>
      <c r="DZ1089" s="15"/>
      <c r="EA1089" s="15"/>
      <c r="EB1089" s="15"/>
      <c r="EC1089" s="15"/>
      <c r="ED1089" s="15"/>
      <c r="EE1089" s="15"/>
      <c r="EF1089" s="15"/>
      <c r="EG1089" s="15"/>
      <c r="EH1089" s="15"/>
      <c r="EI1089" s="15"/>
      <c r="EJ1089" s="15"/>
      <c r="EK1089" s="15"/>
      <c r="EL1089" s="15"/>
      <c r="EM1089" s="15"/>
      <c r="EN1089" s="15"/>
      <c r="EO1089" s="15"/>
      <c r="EP1089" s="88"/>
      <c r="EQ1089" s="88"/>
      <c r="ER1089" s="88"/>
      <c r="ES1089" s="88"/>
      <c r="ET1089" s="88"/>
      <c r="EU1089" s="88"/>
      <c r="EV1089" s="88"/>
      <c r="EW1089" s="88"/>
      <c r="EX1089" s="88"/>
      <c r="EY1089" s="88"/>
      <c r="EZ1089" s="88"/>
      <c r="FA1089" s="88"/>
      <c r="FB1089" s="15"/>
      <c r="FC1089" s="15"/>
      <c r="FD1089" s="15"/>
      <c r="FE1089" s="15"/>
      <c r="FF1089" s="15"/>
      <c r="FG1089" s="15"/>
      <c r="FH1089" s="15"/>
      <c r="FI1089" s="15"/>
      <c r="FJ1089" s="15"/>
    </row>
    <row r="1090" spans="2:166" ht="15" customHeight="1" x14ac:dyDescent="0.25">
      <c r="B1090" s="88"/>
      <c r="C1090" s="88"/>
      <c r="D1090" s="115"/>
      <c r="E1090" s="115"/>
      <c r="F1090" s="115"/>
      <c r="G1090" s="115"/>
      <c r="H1090" s="115"/>
      <c r="I1090" s="523"/>
      <c r="J1090" s="523"/>
      <c r="K1090" s="115"/>
      <c r="L1090" s="524"/>
      <c r="M1090" s="524"/>
      <c r="N1090" s="524"/>
      <c r="O1090" s="524"/>
      <c r="P1090" s="524"/>
      <c r="Q1090" s="524"/>
      <c r="R1090" s="524"/>
      <c r="S1090" s="525"/>
      <c r="T1090" s="526"/>
      <c r="U1090" s="115"/>
      <c r="V1090" s="526"/>
      <c r="W1090" s="115"/>
      <c r="X1090" s="115"/>
      <c r="Y1090" s="115"/>
      <c r="Z1090" s="527"/>
      <c r="AA1090" s="527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88"/>
      <c r="CU1090" s="88"/>
      <c r="CV1090" s="88"/>
      <c r="CW1090" s="15"/>
      <c r="CX1090" s="15"/>
      <c r="CY1090" s="88"/>
      <c r="CZ1090" s="88"/>
      <c r="DA1090" s="88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  <c r="DO1090" s="15"/>
      <c r="DP1090" s="15"/>
      <c r="DQ1090" s="15"/>
      <c r="DR1090" s="15"/>
      <c r="DS1090" s="15"/>
      <c r="DT1090" s="15"/>
      <c r="DU1090" s="15"/>
      <c r="DV1090" s="15"/>
      <c r="DW1090" s="15"/>
      <c r="DX1090" s="15"/>
      <c r="DY1090" s="15"/>
      <c r="DZ1090" s="15"/>
      <c r="EA1090" s="15"/>
      <c r="EB1090" s="15"/>
      <c r="EC1090" s="15"/>
      <c r="ED1090" s="15"/>
      <c r="EE1090" s="15"/>
      <c r="EF1090" s="15"/>
      <c r="EG1090" s="15"/>
      <c r="EH1090" s="15"/>
      <c r="EI1090" s="15"/>
      <c r="EJ1090" s="15"/>
      <c r="EK1090" s="15"/>
      <c r="EL1090" s="15"/>
      <c r="EM1090" s="15"/>
      <c r="EN1090" s="15"/>
      <c r="EO1090" s="15"/>
      <c r="EP1090" s="88"/>
      <c r="EQ1090" s="88"/>
      <c r="ER1090" s="88"/>
      <c r="ES1090" s="88"/>
      <c r="ET1090" s="88"/>
      <c r="EU1090" s="88"/>
      <c r="EV1090" s="88"/>
      <c r="EW1090" s="88"/>
      <c r="EX1090" s="88"/>
      <c r="EY1090" s="88"/>
      <c r="EZ1090" s="88"/>
      <c r="FA1090" s="88"/>
      <c r="FB1090" s="15"/>
      <c r="FC1090" s="15"/>
      <c r="FD1090" s="15"/>
      <c r="FE1090" s="15"/>
      <c r="FF1090" s="15"/>
      <c r="FG1090" s="15"/>
      <c r="FH1090" s="15"/>
      <c r="FI1090" s="15"/>
      <c r="FJ1090" s="15"/>
    </row>
    <row r="1091" spans="2:166" ht="15" customHeight="1" x14ac:dyDescent="0.25">
      <c r="B1091" s="88"/>
      <c r="C1091" s="88"/>
      <c r="D1091" s="115"/>
      <c r="E1091" s="115"/>
      <c r="F1091" s="115"/>
      <c r="G1091" s="115"/>
      <c r="H1091" s="115"/>
      <c r="I1091" s="523"/>
      <c r="J1091" s="523"/>
      <c r="K1091" s="115"/>
      <c r="L1091" s="524"/>
      <c r="M1091" s="524"/>
      <c r="N1091" s="524"/>
      <c r="O1091" s="524"/>
      <c r="P1091" s="524"/>
      <c r="Q1091" s="524"/>
      <c r="R1091" s="524"/>
      <c r="S1091" s="525"/>
      <c r="T1091" s="526"/>
      <c r="U1091" s="115"/>
      <c r="V1091" s="526"/>
      <c r="W1091" s="115"/>
      <c r="X1091" s="115"/>
      <c r="Y1091" s="115"/>
      <c r="Z1091" s="527"/>
      <c r="AA1091" s="527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5"/>
      <c r="CR1091" s="15"/>
      <c r="CS1091" s="15"/>
      <c r="CT1091" s="88"/>
      <c r="CU1091" s="88"/>
      <c r="CV1091" s="88"/>
      <c r="CW1091" s="15"/>
      <c r="CX1091" s="15"/>
      <c r="CY1091" s="88"/>
      <c r="CZ1091" s="88"/>
      <c r="DA1091" s="88"/>
      <c r="DB1091" s="15"/>
      <c r="DC1091" s="15"/>
      <c r="DD1091" s="15"/>
      <c r="DE1091" s="15"/>
      <c r="DF1091" s="15"/>
      <c r="DG1091" s="15"/>
      <c r="DH1091" s="15"/>
      <c r="DI1091" s="15"/>
      <c r="DJ1091" s="15"/>
      <c r="DK1091" s="15"/>
      <c r="DL1091" s="15"/>
      <c r="DM1091" s="15"/>
      <c r="DN1091" s="15"/>
      <c r="DO1091" s="15"/>
      <c r="DP1091" s="15"/>
      <c r="DQ1091" s="15"/>
      <c r="DR1091" s="15"/>
      <c r="DS1091" s="15"/>
      <c r="DT1091" s="15"/>
      <c r="DU1091" s="15"/>
      <c r="DV1091" s="15"/>
      <c r="DW1091" s="15"/>
      <c r="DX1091" s="15"/>
      <c r="DY1091" s="15"/>
      <c r="DZ1091" s="15"/>
      <c r="EA1091" s="15"/>
      <c r="EB1091" s="15"/>
      <c r="EC1091" s="15"/>
      <c r="ED1091" s="15"/>
      <c r="EE1091" s="15"/>
      <c r="EF1091" s="15"/>
      <c r="EG1091" s="15"/>
      <c r="EH1091" s="15"/>
      <c r="EI1091" s="15"/>
      <c r="EJ1091" s="15"/>
      <c r="EK1091" s="15"/>
      <c r="EL1091" s="15"/>
      <c r="EM1091" s="15"/>
      <c r="EN1091" s="15"/>
      <c r="EO1091" s="15"/>
      <c r="EP1091" s="88"/>
      <c r="EQ1091" s="88"/>
      <c r="ER1091" s="88"/>
      <c r="ES1091" s="88"/>
      <c r="ET1091" s="88"/>
      <c r="EU1091" s="88"/>
      <c r="EV1091" s="88"/>
      <c r="EW1091" s="88"/>
      <c r="EX1091" s="88"/>
      <c r="EY1091" s="88"/>
      <c r="EZ1091" s="88"/>
      <c r="FA1091" s="88"/>
      <c r="FB1091" s="15"/>
      <c r="FC1091" s="15"/>
      <c r="FD1091" s="15"/>
      <c r="FE1091" s="15"/>
      <c r="FF1091" s="15"/>
      <c r="FG1091" s="15"/>
      <c r="FH1091" s="15"/>
      <c r="FI1091" s="15"/>
      <c r="FJ1091" s="15"/>
    </row>
    <row r="1092" spans="2:166" ht="15" customHeight="1" x14ac:dyDescent="0.25">
      <c r="B1092" s="88"/>
      <c r="C1092" s="88"/>
      <c r="D1092" s="115"/>
      <c r="E1092" s="115"/>
      <c r="F1092" s="115"/>
      <c r="G1092" s="115"/>
      <c r="H1092" s="115"/>
      <c r="I1092" s="523"/>
      <c r="J1092" s="523"/>
      <c r="K1092" s="115"/>
      <c r="L1092" s="524"/>
      <c r="M1092" s="524"/>
      <c r="N1092" s="524"/>
      <c r="O1092" s="524"/>
      <c r="P1092" s="524"/>
      <c r="Q1092" s="524"/>
      <c r="R1092" s="524"/>
      <c r="S1092" s="525"/>
      <c r="T1092" s="526"/>
      <c r="U1092" s="115"/>
      <c r="V1092" s="526"/>
      <c r="W1092" s="115"/>
      <c r="X1092" s="115"/>
      <c r="Y1092" s="115"/>
      <c r="Z1092" s="527"/>
      <c r="AA1092" s="527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5"/>
      <c r="CR1092" s="15"/>
      <c r="CS1092" s="15"/>
      <c r="CT1092" s="88"/>
      <c r="CU1092" s="88"/>
      <c r="CV1092" s="88"/>
      <c r="CW1092" s="15"/>
      <c r="CX1092" s="15"/>
      <c r="CY1092" s="88"/>
      <c r="CZ1092" s="88"/>
      <c r="DA1092" s="88"/>
      <c r="DB1092" s="15"/>
      <c r="DC1092" s="15"/>
      <c r="DD1092" s="15"/>
      <c r="DE1092" s="15"/>
      <c r="DF1092" s="15"/>
      <c r="DG1092" s="15"/>
      <c r="DH1092" s="15"/>
      <c r="DI1092" s="15"/>
      <c r="DJ1092" s="15"/>
      <c r="DK1092" s="15"/>
      <c r="DL1092" s="15"/>
      <c r="DM1092" s="15"/>
      <c r="DN1092" s="15"/>
      <c r="DO1092" s="15"/>
      <c r="DP1092" s="15"/>
      <c r="DQ1092" s="15"/>
      <c r="DR1092" s="15"/>
      <c r="DS1092" s="15"/>
      <c r="DT1092" s="15"/>
      <c r="DU1092" s="15"/>
      <c r="DV1092" s="15"/>
      <c r="DW1092" s="15"/>
      <c r="DX1092" s="15"/>
      <c r="DY1092" s="15"/>
      <c r="DZ1092" s="15"/>
      <c r="EA1092" s="15"/>
      <c r="EB1092" s="15"/>
      <c r="EC1092" s="15"/>
      <c r="ED1092" s="15"/>
      <c r="EE1092" s="15"/>
      <c r="EF1092" s="15"/>
      <c r="EG1092" s="15"/>
      <c r="EH1092" s="15"/>
      <c r="EI1092" s="15"/>
      <c r="EJ1092" s="15"/>
      <c r="EK1092" s="15"/>
      <c r="EL1092" s="15"/>
      <c r="EM1092" s="15"/>
      <c r="EN1092" s="15"/>
      <c r="EO1092" s="15"/>
      <c r="EP1092" s="88"/>
      <c r="EQ1092" s="88"/>
      <c r="ER1092" s="88"/>
      <c r="ES1092" s="88"/>
      <c r="ET1092" s="88"/>
      <c r="EU1092" s="88"/>
      <c r="EV1092" s="88"/>
      <c r="EW1092" s="88"/>
      <c r="EX1092" s="88"/>
      <c r="EY1092" s="88"/>
      <c r="EZ1092" s="88"/>
      <c r="FA1092" s="88"/>
      <c r="FB1092" s="15"/>
      <c r="FC1092" s="15"/>
      <c r="FD1092" s="15"/>
      <c r="FE1092" s="15"/>
      <c r="FF1092" s="15"/>
      <c r="FG1092" s="15"/>
      <c r="FH1092" s="15"/>
      <c r="FI1092" s="15"/>
      <c r="FJ1092" s="15"/>
    </row>
    <row r="1093" spans="2:166" ht="15" customHeight="1" x14ac:dyDescent="0.25">
      <c r="B1093" s="88"/>
      <c r="C1093" s="88"/>
      <c r="D1093" s="115"/>
      <c r="E1093" s="115"/>
      <c r="F1093" s="115"/>
      <c r="G1093" s="115"/>
      <c r="H1093" s="115"/>
      <c r="I1093" s="523"/>
      <c r="J1093" s="523"/>
      <c r="K1093" s="115"/>
      <c r="L1093" s="524"/>
      <c r="M1093" s="524"/>
      <c r="N1093" s="524"/>
      <c r="O1093" s="524"/>
      <c r="P1093" s="524"/>
      <c r="Q1093" s="524"/>
      <c r="R1093" s="524"/>
      <c r="S1093" s="525"/>
      <c r="T1093" s="526"/>
      <c r="U1093" s="115"/>
      <c r="V1093" s="526"/>
      <c r="W1093" s="115"/>
      <c r="X1093" s="115"/>
      <c r="Y1093" s="115"/>
      <c r="Z1093" s="527"/>
      <c r="AA1093" s="527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5"/>
      <c r="CR1093" s="15"/>
      <c r="CS1093" s="15"/>
      <c r="CT1093" s="88"/>
      <c r="CU1093" s="88"/>
      <c r="CV1093" s="88"/>
      <c r="CW1093" s="15"/>
      <c r="CX1093" s="15"/>
      <c r="CY1093" s="88"/>
      <c r="CZ1093" s="88"/>
      <c r="DA1093" s="88"/>
      <c r="DB1093" s="15"/>
      <c r="DC1093" s="15"/>
      <c r="DD1093" s="15"/>
      <c r="DE1093" s="15"/>
      <c r="DF1093" s="15"/>
      <c r="DG1093" s="15"/>
      <c r="DH1093" s="15"/>
      <c r="DI1093" s="15"/>
      <c r="DJ1093" s="15"/>
      <c r="DK1093" s="15"/>
      <c r="DL1093" s="15"/>
      <c r="DM1093" s="15"/>
      <c r="DN1093" s="15"/>
      <c r="DO1093" s="15"/>
      <c r="DP1093" s="15"/>
      <c r="DQ1093" s="15"/>
      <c r="DR1093" s="15"/>
      <c r="DS1093" s="15"/>
      <c r="DT1093" s="15"/>
      <c r="DU1093" s="15"/>
      <c r="DV1093" s="15"/>
      <c r="DW1093" s="15"/>
      <c r="DX1093" s="15"/>
      <c r="DY1093" s="15"/>
      <c r="DZ1093" s="15"/>
      <c r="EA1093" s="15"/>
      <c r="EB1093" s="15"/>
      <c r="EC1093" s="15"/>
      <c r="ED1093" s="15"/>
      <c r="EE1093" s="15"/>
      <c r="EF1093" s="15"/>
      <c r="EG1093" s="15"/>
      <c r="EH1093" s="15"/>
      <c r="EI1093" s="15"/>
      <c r="EJ1093" s="15"/>
      <c r="EK1093" s="15"/>
      <c r="EL1093" s="15"/>
      <c r="EM1093" s="15"/>
      <c r="EN1093" s="15"/>
      <c r="EO1093" s="15"/>
      <c r="EP1093" s="88"/>
      <c r="EQ1093" s="88"/>
      <c r="ER1093" s="88"/>
      <c r="ES1093" s="88"/>
      <c r="ET1093" s="88"/>
      <c r="EU1093" s="88"/>
      <c r="EV1093" s="88"/>
      <c r="EW1093" s="88"/>
      <c r="EX1093" s="88"/>
      <c r="EY1093" s="88"/>
      <c r="EZ1093" s="88"/>
      <c r="FA1093" s="88"/>
      <c r="FB1093" s="15"/>
      <c r="FC1093" s="15"/>
      <c r="FD1093" s="15"/>
      <c r="FE1093" s="15"/>
      <c r="FF1093" s="15"/>
      <c r="FG1093" s="15"/>
      <c r="FH1093" s="15"/>
      <c r="FI1093" s="15"/>
      <c r="FJ1093" s="15"/>
    </row>
    <row r="1094" spans="2:166" ht="15" customHeight="1" x14ac:dyDescent="0.25">
      <c r="B1094" s="88"/>
      <c r="C1094" s="88"/>
      <c r="D1094" s="115"/>
      <c r="E1094" s="115"/>
      <c r="F1094" s="115"/>
      <c r="G1094" s="115"/>
      <c r="H1094" s="115"/>
      <c r="I1094" s="523"/>
      <c r="J1094" s="523"/>
      <c r="K1094" s="115"/>
      <c r="L1094" s="524"/>
      <c r="M1094" s="524"/>
      <c r="N1094" s="524"/>
      <c r="O1094" s="524"/>
      <c r="P1094" s="524"/>
      <c r="Q1094" s="524"/>
      <c r="R1094" s="524"/>
      <c r="S1094" s="525"/>
      <c r="T1094" s="526"/>
      <c r="U1094" s="115"/>
      <c r="V1094" s="526"/>
      <c r="W1094" s="115"/>
      <c r="X1094" s="115"/>
      <c r="Y1094" s="115"/>
      <c r="Z1094" s="527"/>
      <c r="AA1094" s="527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5"/>
      <c r="CR1094" s="15"/>
      <c r="CS1094" s="15"/>
      <c r="CT1094" s="88"/>
      <c r="CU1094" s="88"/>
      <c r="CV1094" s="88"/>
      <c r="CW1094" s="15"/>
      <c r="CX1094" s="15"/>
      <c r="CY1094" s="88"/>
      <c r="CZ1094" s="88"/>
      <c r="DA1094" s="88"/>
      <c r="DB1094" s="15"/>
      <c r="DC1094" s="15"/>
      <c r="DD1094" s="15"/>
      <c r="DE1094" s="15"/>
      <c r="DF1094" s="15"/>
      <c r="DG1094" s="15"/>
      <c r="DH1094" s="15"/>
      <c r="DI1094" s="15"/>
      <c r="DJ1094" s="15"/>
      <c r="DK1094" s="15"/>
      <c r="DL1094" s="15"/>
      <c r="DM1094" s="15"/>
      <c r="DN1094" s="15"/>
      <c r="DO1094" s="15"/>
      <c r="DP1094" s="15"/>
      <c r="DQ1094" s="15"/>
      <c r="DR1094" s="15"/>
      <c r="DS1094" s="15"/>
      <c r="DT1094" s="15"/>
      <c r="DU1094" s="15"/>
      <c r="DV1094" s="15"/>
      <c r="DW1094" s="15"/>
      <c r="DX1094" s="15"/>
      <c r="DY1094" s="15"/>
      <c r="DZ1094" s="15"/>
      <c r="EA1094" s="15"/>
      <c r="EB1094" s="15"/>
      <c r="EC1094" s="15"/>
      <c r="ED1094" s="15"/>
      <c r="EE1094" s="15"/>
      <c r="EF1094" s="15"/>
      <c r="EG1094" s="15"/>
      <c r="EH1094" s="15"/>
      <c r="EI1094" s="15"/>
      <c r="EJ1094" s="15"/>
      <c r="EK1094" s="15"/>
      <c r="EL1094" s="15"/>
      <c r="EM1094" s="15"/>
      <c r="EN1094" s="15"/>
      <c r="EO1094" s="15"/>
      <c r="EP1094" s="88"/>
      <c r="EQ1094" s="88"/>
      <c r="ER1094" s="88"/>
      <c r="ES1094" s="88"/>
      <c r="ET1094" s="88"/>
      <c r="EU1094" s="88"/>
      <c r="EV1094" s="88"/>
      <c r="EW1094" s="88"/>
      <c r="EX1094" s="88"/>
      <c r="EY1094" s="88"/>
      <c r="EZ1094" s="88"/>
      <c r="FA1094" s="88"/>
      <c r="FB1094" s="15"/>
      <c r="FC1094" s="15"/>
      <c r="FD1094" s="15"/>
      <c r="FE1094" s="15"/>
      <c r="FF1094" s="15"/>
      <c r="FG1094" s="15"/>
      <c r="FH1094" s="15"/>
      <c r="FI1094" s="15"/>
      <c r="FJ1094" s="15"/>
    </row>
    <row r="1095" spans="2:166" ht="15" customHeight="1" x14ac:dyDescent="0.25">
      <c r="B1095" s="88"/>
      <c r="C1095" s="88"/>
      <c r="D1095" s="115"/>
      <c r="E1095" s="115"/>
      <c r="F1095" s="115"/>
      <c r="G1095" s="115"/>
      <c r="H1095" s="115"/>
      <c r="I1095" s="523"/>
      <c r="J1095" s="523"/>
      <c r="K1095" s="115"/>
      <c r="L1095" s="524"/>
      <c r="M1095" s="524"/>
      <c r="N1095" s="524"/>
      <c r="O1095" s="524"/>
      <c r="P1095" s="524"/>
      <c r="Q1095" s="524"/>
      <c r="R1095" s="524"/>
      <c r="S1095" s="525"/>
      <c r="T1095" s="526"/>
      <c r="U1095" s="115"/>
      <c r="V1095" s="526"/>
      <c r="W1095" s="115"/>
      <c r="X1095" s="115"/>
      <c r="Y1095" s="115"/>
      <c r="Z1095" s="527"/>
      <c r="AA1095" s="527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5"/>
      <c r="CR1095" s="15"/>
      <c r="CS1095" s="15"/>
      <c r="CT1095" s="88"/>
      <c r="CU1095" s="88"/>
      <c r="CV1095" s="88"/>
      <c r="CW1095" s="15"/>
      <c r="CX1095" s="15"/>
      <c r="CY1095" s="88"/>
      <c r="CZ1095" s="88"/>
      <c r="DA1095" s="88"/>
      <c r="DB1095" s="15"/>
      <c r="DC1095" s="15"/>
      <c r="DD1095" s="15"/>
      <c r="DE1095" s="15"/>
      <c r="DF1095" s="15"/>
      <c r="DG1095" s="15"/>
      <c r="DH1095" s="15"/>
      <c r="DI1095" s="15"/>
      <c r="DJ1095" s="15"/>
      <c r="DK1095" s="15"/>
      <c r="DL1095" s="15"/>
      <c r="DM1095" s="15"/>
      <c r="DN1095" s="15"/>
      <c r="DO1095" s="15"/>
      <c r="DP1095" s="15"/>
      <c r="DQ1095" s="15"/>
      <c r="DR1095" s="15"/>
      <c r="DS1095" s="15"/>
      <c r="DT1095" s="15"/>
      <c r="DU1095" s="15"/>
      <c r="DV1095" s="15"/>
      <c r="DW1095" s="15"/>
      <c r="DX1095" s="15"/>
      <c r="DY1095" s="15"/>
      <c r="DZ1095" s="15"/>
      <c r="EA1095" s="15"/>
      <c r="EB1095" s="15"/>
      <c r="EC1095" s="15"/>
      <c r="ED1095" s="15"/>
      <c r="EE1095" s="15"/>
      <c r="EF1095" s="15"/>
      <c r="EG1095" s="15"/>
      <c r="EH1095" s="15"/>
      <c r="EI1095" s="15"/>
      <c r="EJ1095" s="15"/>
      <c r="EK1095" s="15"/>
      <c r="EL1095" s="15"/>
      <c r="EM1095" s="15"/>
      <c r="EN1095" s="15"/>
      <c r="EO1095" s="15"/>
      <c r="EP1095" s="88"/>
      <c r="EQ1095" s="88"/>
      <c r="ER1095" s="88"/>
      <c r="ES1095" s="88"/>
      <c r="ET1095" s="88"/>
      <c r="EU1095" s="88"/>
      <c r="EV1095" s="88"/>
      <c r="EW1095" s="88"/>
      <c r="EX1095" s="88"/>
      <c r="EY1095" s="88"/>
      <c r="EZ1095" s="88"/>
      <c r="FA1095" s="88"/>
      <c r="FB1095" s="15"/>
      <c r="FC1095" s="15"/>
      <c r="FD1095" s="15"/>
      <c r="FE1095" s="15"/>
      <c r="FF1095" s="15"/>
      <c r="FG1095" s="15"/>
      <c r="FH1095" s="15"/>
      <c r="FI1095" s="15"/>
      <c r="FJ1095" s="15"/>
    </row>
    <row r="1096" spans="2:166" ht="15" customHeight="1" x14ac:dyDescent="0.25">
      <c r="B1096" s="88"/>
      <c r="C1096" s="88"/>
      <c r="D1096" s="115"/>
      <c r="E1096" s="115"/>
      <c r="F1096" s="115"/>
      <c r="G1096" s="115"/>
      <c r="H1096" s="115"/>
      <c r="I1096" s="523"/>
      <c r="J1096" s="523"/>
      <c r="K1096" s="115"/>
      <c r="L1096" s="524"/>
      <c r="M1096" s="524"/>
      <c r="N1096" s="524"/>
      <c r="O1096" s="524"/>
      <c r="P1096" s="524"/>
      <c r="Q1096" s="524"/>
      <c r="R1096" s="524"/>
      <c r="S1096" s="525"/>
      <c r="T1096" s="526"/>
      <c r="U1096" s="115"/>
      <c r="V1096" s="526"/>
      <c r="W1096" s="115"/>
      <c r="X1096" s="115"/>
      <c r="Y1096" s="115"/>
      <c r="Z1096" s="527"/>
      <c r="AA1096" s="527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5"/>
      <c r="CR1096" s="15"/>
      <c r="CS1096" s="15"/>
      <c r="CT1096" s="88"/>
      <c r="CU1096" s="88"/>
      <c r="CV1096" s="88"/>
      <c r="CW1096" s="15"/>
      <c r="CX1096" s="15"/>
      <c r="CY1096" s="88"/>
      <c r="CZ1096" s="88"/>
      <c r="DA1096" s="88"/>
      <c r="DB1096" s="15"/>
      <c r="DC1096" s="15"/>
      <c r="DD1096" s="15"/>
      <c r="DE1096" s="15"/>
      <c r="DF1096" s="15"/>
      <c r="DG1096" s="15"/>
      <c r="DH1096" s="15"/>
      <c r="DI1096" s="15"/>
      <c r="DJ1096" s="15"/>
      <c r="DK1096" s="15"/>
      <c r="DL1096" s="15"/>
      <c r="DM1096" s="15"/>
      <c r="DN1096" s="15"/>
      <c r="DO1096" s="15"/>
      <c r="DP1096" s="15"/>
      <c r="DQ1096" s="15"/>
      <c r="DR1096" s="15"/>
      <c r="DS1096" s="15"/>
      <c r="DT1096" s="15"/>
      <c r="DU1096" s="15"/>
      <c r="DV1096" s="15"/>
      <c r="DW1096" s="15"/>
      <c r="DX1096" s="15"/>
      <c r="DY1096" s="15"/>
      <c r="DZ1096" s="15"/>
      <c r="EA1096" s="15"/>
      <c r="EB1096" s="15"/>
      <c r="EC1096" s="15"/>
      <c r="ED1096" s="15"/>
      <c r="EE1096" s="15"/>
      <c r="EF1096" s="15"/>
      <c r="EG1096" s="15"/>
      <c r="EH1096" s="15"/>
      <c r="EI1096" s="15"/>
      <c r="EJ1096" s="15"/>
      <c r="EK1096" s="15"/>
      <c r="EL1096" s="15"/>
      <c r="EM1096" s="15"/>
      <c r="EN1096" s="15"/>
      <c r="EO1096" s="15"/>
      <c r="EP1096" s="88"/>
      <c r="EQ1096" s="88"/>
      <c r="ER1096" s="88"/>
      <c r="ES1096" s="88"/>
      <c r="ET1096" s="88"/>
      <c r="EU1096" s="88"/>
      <c r="EV1096" s="88"/>
      <c r="EW1096" s="88"/>
      <c r="EX1096" s="88"/>
      <c r="EY1096" s="88"/>
      <c r="EZ1096" s="88"/>
      <c r="FA1096" s="88"/>
      <c r="FB1096" s="15"/>
      <c r="FC1096" s="15"/>
      <c r="FD1096" s="15"/>
      <c r="FE1096" s="15"/>
      <c r="FF1096" s="15"/>
      <c r="FG1096" s="15"/>
      <c r="FH1096" s="15"/>
      <c r="FI1096" s="15"/>
      <c r="FJ1096" s="15"/>
    </row>
    <row r="1097" spans="2:166" ht="15" customHeight="1" x14ac:dyDescent="0.25">
      <c r="B1097" s="88"/>
      <c r="C1097" s="88"/>
      <c r="D1097" s="115"/>
      <c r="E1097" s="115"/>
      <c r="F1097" s="115"/>
      <c r="G1097" s="115"/>
      <c r="H1097" s="115"/>
      <c r="I1097" s="523"/>
      <c r="J1097" s="523"/>
      <c r="K1097" s="115"/>
      <c r="L1097" s="524"/>
      <c r="M1097" s="524"/>
      <c r="N1097" s="524"/>
      <c r="O1097" s="524"/>
      <c r="P1097" s="524"/>
      <c r="Q1097" s="524"/>
      <c r="R1097" s="524"/>
      <c r="S1097" s="525"/>
      <c r="T1097" s="526"/>
      <c r="U1097" s="115"/>
      <c r="V1097" s="526"/>
      <c r="W1097" s="115"/>
      <c r="X1097" s="115"/>
      <c r="Y1097" s="115"/>
      <c r="Z1097" s="527"/>
      <c r="AA1097" s="527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88"/>
      <c r="CU1097" s="88"/>
      <c r="CV1097" s="88"/>
      <c r="CW1097" s="15"/>
      <c r="CX1097" s="15"/>
      <c r="CY1097" s="88"/>
      <c r="CZ1097" s="88"/>
      <c r="DA1097" s="88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  <c r="DO1097" s="15"/>
      <c r="DP1097" s="15"/>
      <c r="DQ1097" s="15"/>
      <c r="DR1097" s="15"/>
      <c r="DS1097" s="15"/>
      <c r="DT1097" s="15"/>
      <c r="DU1097" s="15"/>
      <c r="DV1097" s="15"/>
      <c r="DW1097" s="15"/>
      <c r="DX1097" s="15"/>
      <c r="DY1097" s="15"/>
      <c r="DZ1097" s="15"/>
      <c r="EA1097" s="15"/>
      <c r="EB1097" s="15"/>
      <c r="EC1097" s="15"/>
      <c r="ED1097" s="15"/>
      <c r="EE1097" s="15"/>
      <c r="EF1097" s="15"/>
      <c r="EG1097" s="15"/>
      <c r="EH1097" s="15"/>
      <c r="EI1097" s="15"/>
      <c r="EJ1097" s="15"/>
      <c r="EK1097" s="15"/>
      <c r="EL1097" s="15"/>
      <c r="EM1097" s="15"/>
      <c r="EN1097" s="15"/>
      <c r="EO1097" s="15"/>
      <c r="EP1097" s="88"/>
      <c r="EQ1097" s="88"/>
      <c r="ER1097" s="88"/>
      <c r="ES1097" s="88"/>
      <c r="ET1097" s="88"/>
      <c r="EU1097" s="88"/>
      <c r="EV1097" s="88"/>
      <c r="EW1097" s="88"/>
      <c r="EX1097" s="88"/>
      <c r="EY1097" s="88"/>
      <c r="EZ1097" s="88"/>
      <c r="FA1097" s="88"/>
      <c r="FB1097" s="15"/>
      <c r="FC1097" s="15"/>
      <c r="FD1097" s="15"/>
      <c r="FE1097" s="15"/>
      <c r="FF1097" s="15"/>
      <c r="FG1097" s="15"/>
      <c r="FH1097" s="15"/>
      <c r="FI1097" s="15"/>
      <c r="FJ1097" s="15"/>
    </row>
    <row r="1098" spans="2:166" ht="15" customHeight="1" x14ac:dyDescent="0.25">
      <c r="B1098" s="88"/>
      <c r="C1098" s="88"/>
      <c r="D1098" s="115"/>
      <c r="E1098" s="115"/>
      <c r="F1098" s="115"/>
      <c r="G1098" s="115"/>
      <c r="H1098" s="115"/>
      <c r="I1098" s="523"/>
      <c r="J1098" s="523"/>
      <c r="K1098" s="115"/>
      <c r="L1098" s="524"/>
      <c r="M1098" s="524"/>
      <c r="N1098" s="524"/>
      <c r="O1098" s="524"/>
      <c r="P1098" s="524"/>
      <c r="Q1098" s="524"/>
      <c r="R1098" s="524"/>
      <c r="S1098" s="525"/>
      <c r="T1098" s="526"/>
      <c r="U1098" s="115"/>
      <c r="V1098" s="526"/>
      <c r="W1098" s="115"/>
      <c r="X1098" s="115"/>
      <c r="Y1098" s="115"/>
      <c r="Z1098" s="527"/>
      <c r="AA1098" s="527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5"/>
      <c r="CR1098" s="15"/>
      <c r="CS1098" s="15"/>
      <c r="CT1098" s="88"/>
      <c r="CU1098" s="88"/>
      <c r="CV1098" s="88"/>
      <c r="CW1098" s="15"/>
      <c r="CX1098" s="15"/>
      <c r="CY1098" s="88"/>
      <c r="CZ1098" s="88"/>
      <c r="DA1098" s="88"/>
      <c r="DB1098" s="15"/>
      <c r="DC1098" s="15"/>
      <c r="DD1098" s="15"/>
      <c r="DE1098" s="15"/>
      <c r="DF1098" s="15"/>
      <c r="DG1098" s="15"/>
      <c r="DH1098" s="15"/>
      <c r="DI1098" s="15"/>
      <c r="DJ1098" s="15"/>
      <c r="DK1098" s="15"/>
      <c r="DL1098" s="15"/>
      <c r="DM1098" s="15"/>
      <c r="DN1098" s="15"/>
      <c r="DO1098" s="15"/>
      <c r="DP1098" s="15"/>
      <c r="DQ1098" s="15"/>
      <c r="DR1098" s="15"/>
      <c r="DS1098" s="15"/>
      <c r="DT1098" s="15"/>
      <c r="DU1098" s="15"/>
      <c r="DV1098" s="15"/>
      <c r="DW1098" s="15"/>
      <c r="DX1098" s="15"/>
      <c r="DY1098" s="15"/>
      <c r="DZ1098" s="15"/>
      <c r="EA1098" s="15"/>
      <c r="EB1098" s="15"/>
      <c r="EC1098" s="15"/>
      <c r="ED1098" s="15"/>
      <c r="EE1098" s="15"/>
      <c r="EF1098" s="15"/>
      <c r="EG1098" s="15"/>
      <c r="EH1098" s="15"/>
      <c r="EI1098" s="15"/>
      <c r="EJ1098" s="15"/>
      <c r="EK1098" s="15"/>
      <c r="EL1098" s="15"/>
      <c r="EM1098" s="15"/>
      <c r="EN1098" s="15"/>
      <c r="EO1098" s="15"/>
      <c r="EP1098" s="88"/>
      <c r="EQ1098" s="88"/>
      <c r="ER1098" s="88"/>
      <c r="ES1098" s="88"/>
      <c r="ET1098" s="88"/>
      <c r="EU1098" s="88"/>
      <c r="EV1098" s="88"/>
      <c r="EW1098" s="88"/>
      <c r="EX1098" s="88"/>
      <c r="EY1098" s="88"/>
      <c r="EZ1098" s="88"/>
      <c r="FA1098" s="88"/>
      <c r="FB1098" s="15"/>
      <c r="FC1098" s="15"/>
      <c r="FD1098" s="15"/>
      <c r="FE1098" s="15"/>
      <c r="FF1098" s="15"/>
      <c r="FG1098" s="15"/>
      <c r="FH1098" s="15"/>
      <c r="FI1098" s="15"/>
      <c r="FJ1098" s="15"/>
    </row>
    <row r="1099" spans="2:166" ht="15" customHeight="1" x14ac:dyDescent="0.25">
      <c r="B1099" s="88"/>
      <c r="C1099" s="88"/>
      <c r="D1099" s="115"/>
      <c r="E1099" s="115"/>
      <c r="F1099" s="115"/>
      <c r="G1099" s="115"/>
      <c r="H1099" s="115"/>
      <c r="I1099" s="523"/>
      <c r="J1099" s="523"/>
      <c r="K1099" s="115"/>
      <c r="L1099" s="524"/>
      <c r="M1099" s="524"/>
      <c r="N1099" s="524"/>
      <c r="O1099" s="524"/>
      <c r="P1099" s="524"/>
      <c r="Q1099" s="524"/>
      <c r="R1099" s="524"/>
      <c r="S1099" s="525"/>
      <c r="T1099" s="526"/>
      <c r="U1099" s="115"/>
      <c r="V1099" s="526"/>
      <c r="W1099" s="115"/>
      <c r="X1099" s="115"/>
      <c r="Y1099" s="115"/>
      <c r="Z1099" s="527"/>
      <c r="AA1099" s="527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5"/>
      <c r="CR1099" s="15"/>
      <c r="CS1099" s="15"/>
      <c r="CT1099" s="88"/>
      <c r="CU1099" s="88"/>
      <c r="CV1099" s="88"/>
      <c r="CW1099" s="15"/>
      <c r="CX1099" s="15"/>
      <c r="CY1099" s="88"/>
      <c r="CZ1099" s="88"/>
      <c r="DA1099" s="88"/>
      <c r="DB1099" s="15"/>
      <c r="DC1099" s="15"/>
      <c r="DD1099" s="15"/>
      <c r="DE1099" s="15"/>
      <c r="DF1099" s="15"/>
      <c r="DG1099" s="15"/>
      <c r="DH1099" s="15"/>
      <c r="DI1099" s="15"/>
      <c r="DJ1099" s="15"/>
      <c r="DK1099" s="15"/>
      <c r="DL1099" s="15"/>
      <c r="DM1099" s="15"/>
      <c r="DN1099" s="15"/>
      <c r="DO1099" s="15"/>
      <c r="DP1099" s="15"/>
      <c r="DQ1099" s="15"/>
      <c r="DR1099" s="15"/>
      <c r="DS1099" s="15"/>
      <c r="DT1099" s="15"/>
      <c r="DU1099" s="15"/>
      <c r="DV1099" s="15"/>
      <c r="DW1099" s="15"/>
      <c r="DX1099" s="15"/>
      <c r="DY1099" s="15"/>
      <c r="DZ1099" s="15"/>
      <c r="EA1099" s="15"/>
      <c r="EB1099" s="15"/>
      <c r="EC1099" s="15"/>
      <c r="ED1099" s="15"/>
      <c r="EE1099" s="15"/>
      <c r="EF1099" s="15"/>
      <c r="EG1099" s="15"/>
      <c r="EH1099" s="15"/>
      <c r="EI1099" s="15"/>
      <c r="EJ1099" s="15"/>
      <c r="EK1099" s="15"/>
      <c r="EL1099" s="15"/>
      <c r="EM1099" s="15"/>
      <c r="EN1099" s="15"/>
      <c r="EO1099" s="15"/>
      <c r="EP1099" s="88"/>
      <c r="EQ1099" s="88"/>
      <c r="ER1099" s="88"/>
      <c r="ES1099" s="88"/>
      <c r="ET1099" s="88"/>
      <c r="EU1099" s="88"/>
      <c r="EV1099" s="88"/>
      <c r="EW1099" s="88"/>
      <c r="EX1099" s="88"/>
      <c r="EY1099" s="88"/>
      <c r="EZ1099" s="88"/>
      <c r="FA1099" s="88"/>
      <c r="FB1099" s="15"/>
      <c r="FC1099" s="15"/>
      <c r="FD1099" s="15"/>
      <c r="FE1099" s="15"/>
      <c r="FF1099" s="15"/>
      <c r="FG1099" s="15"/>
      <c r="FH1099" s="15"/>
      <c r="FI1099" s="15"/>
      <c r="FJ1099" s="15"/>
    </row>
    <row r="1100" spans="2:166" ht="15" customHeight="1" x14ac:dyDescent="0.25">
      <c r="B1100" s="88"/>
      <c r="C1100" s="88"/>
      <c r="D1100" s="115"/>
      <c r="E1100" s="115"/>
      <c r="F1100" s="115"/>
      <c r="G1100" s="115"/>
      <c r="H1100" s="115"/>
      <c r="I1100" s="523"/>
      <c r="J1100" s="523"/>
      <c r="K1100" s="115"/>
      <c r="L1100" s="524"/>
      <c r="M1100" s="524"/>
      <c r="N1100" s="524"/>
      <c r="O1100" s="524"/>
      <c r="P1100" s="524"/>
      <c r="Q1100" s="524"/>
      <c r="R1100" s="524"/>
      <c r="S1100" s="525"/>
      <c r="T1100" s="526"/>
      <c r="U1100" s="115"/>
      <c r="V1100" s="526"/>
      <c r="W1100" s="115"/>
      <c r="X1100" s="115"/>
      <c r="Y1100" s="115"/>
      <c r="Z1100" s="527"/>
      <c r="AA1100" s="527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5"/>
      <c r="CR1100" s="15"/>
      <c r="CS1100" s="15"/>
      <c r="CT1100" s="88"/>
      <c r="CU1100" s="88"/>
      <c r="CV1100" s="88"/>
      <c r="CW1100" s="15"/>
      <c r="CX1100" s="15"/>
      <c r="CY1100" s="88"/>
      <c r="CZ1100" s="88"/>
      <c r="DA1100" s="88"/>
      <c r="DB1100" s="15"/>
      <c r="DC1100" s="15"/>
      <c r="DD1100" s="15"/>
      <c r="DE1100" s="15"/>
      <c r="DF1100" s="15"/>
      <c r="DG1100" s="15"/>
      <c r="DH1100" s="15"/>
      <c r="DI1100" s="15"/>
      <c r="DJ1100" s="15"/>
      <c r="DK1100" s="15"/>
      <c r="DL1100" s="15"/>
      <c r="DM1100" s="15"/>
      <c r="DN1100" s="15"/>
      <c r="DO1100" s="15"/>
      <c r="DP1100" s="15"/>
      <c r="DQ1100" s="15"/>
      <c r="DR1100" s="15"/>
      <c r="DS1100" s="15"/>
      <c r="DT1100" s="15"/>
      <c r="DU1100" s="15"/>
      <c r="DV1100" s="15"/>
      <c r="DW1100" s="15"/>
      <c r="DX1100" s="15"/>
      <c r="DY1100" s="15"/>
      <c r="DZ1100" s="15"/>
      <c r="EA1100" s="15"/>
      <c r="EB1100" s="15"/>
      <c r="EC1100" s="15"/>
      <c r="ED1100" s="15"/>
      <c r="EE1100" s="15"/>
      <c r="EF1100" s="15"/>
      <c r="EG1100" s="15"/>
      <c r="EH1100" s="15"/>
      <c r="EI1100" s="15"/>
      <c r="EJ1100" s="15"/>
      <c r="EK1100" s="15"/>
      <c r="EL1100" s="15"/>
      <c r="EM1100" s="15"/>
      <c r="EN1100" s="15"/>
      <c r="EO1100" s="15"/>
      <c r="EP1100" s="88"/>
      <c r="EQ1100" s="88"/>
      <c r="ER1100" s="88"/>
      <c r="ES1100" s="88"/>
      <c r="ET1100" s="88"/>
      <c r="EU1100" s="88"/>
      <c r="EV1100" s="88"/>
      <c r="EW1100" s="88"/>
      <c r="EX1100" s="88"/>
      <c r="EY1100" s="88"/>
      <c r="EZ1100" s="88"/>
      <c r="FA1100" s="88"/>
      <c r="FB1100" s="15"/>
      <c r="FC1100" s="15"/>
      <c r="FD1100" s="15"/>
      <c r="FE1100" s="15"/>
      <c r="FF1100" s="15"/>
      <c r="FG1100" s="15"/>
      <c r="FH1100" s="15"/>
      <c r="FI1100" s="15"/>
      <c r="FJ1100" s="15"/>
    </row>
    <row r="1101" spans="2:166" ht="15" customHeight="1" x14ac:dyDescent="0.25">
      <c r="B1101" s="88"/>
      <c r="C1101" s="88"/>
      <c r="D1101" s="115"/>
      <c r="E1101" s="115"/>
      <c r="F1101" s="115"/>
      <c r="G1101" s="115"/>
      <c r="H1101" s="115"/>
      <c r="I1101" s="523"/>
      <c r="J1101" s="523"/>
      <c r="K1101" s="115"/>
      <c r="L1101" s="524"/>
      <c r="M1101" s="524"/>
      <c r="N1101" s="524"/>
      <c r="O1101" s="524"/>
      <c r="P1101" s="524"/>
      <c r="Q1101" s="524"/>
      <c r="R1101" s="524"/>
      <c r="S1101" s="525"/>
      <c r="T1101" s="526"/>
      <c r="U1101" s="115"/>
      <c r="V1101" s="526"/>
      <c r="W1101" s="115"/>
      <c r="X1101" s="115"/>
      <c r="Y1101" s="115"/>
      <c r="Z1101" s="527"/>
      <c r="AA1101" s="527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5"/>
      <c r="CR1101" s="15"/>
      <c r="CS1101" s="15"/>
      <c r="CT1101" s="88"/>
      <c r="CU1101" s="88"/>
      <c r="CV1101" s="88"/>
      <c r="CW1101" s="15"/>
      <c r="CX1101" s="15"/>
      <c r="CY1101" s="88"/>
      <c r="CZ1101" s="88"/>
      <c r="DA1101" s="88"/>
      <c r="DB1101" s="15"/>
      <c r="DC1101" s="15"/>
      <c r="DD1101" s="15"/>
      <c r="DE1101" s="15"/>
      <c r="DF1101" s="15"/>
      <c r="DG1101" s="15"/>
      <c r="DH1101" s="15"/>
      <c r="DI1101" s="15"/>
      <c r="DJ1101" s="15"/>
      <c r="DK1101" s="15"/>
      <c r="DL1101" s="15"/>
      <c r="DM1101" s="15"/>
      <c r="DN1101" s="15"/>
      <c r="DO1101" s="15"/>
      <c r="DP1101" s="15"/>
      <c r="DQ1101" s="15"/>
      <c r="DR1101" s="15"/>
      <c r="DS1101" s="15"/>
      <c r="DT1101" s="15"/>
      <c r="DU1101" s="15"/>
      <c r="DV1101" s="15"/>
      <c r="DW1101" s="15"/>
      <c r="DX1101" s="15"/>
      <c r="DY1101" s="15"/>
      <c r="DZ1101" s="15"/>
      <c r="EA1101" s="15"/>
      <c r="EB1101" s="15"/>
      <c r="EC1101" s="15"/>
      <c r="ED1101" s="15"/>
      <c r="EE1101" s="15"/>
      <c r="EF1101" s="15"/>
      <c r="EG1101" s="15"/>
      <c r="EH1101" s="15"/>
      <c r="EI1101" s="15"/>
      <c r="EJ1101" s="15"/>
      <c r="EK1101" s="15"/>
      <c r="EL1101" s="15"/>
      <c r="EM1101" s="15"/>
      <c r="EN1101" s="15"/>
      <c r="EO1101" s="15"/>
      <c r="EP1101" s="88"/>
      <c r="EQ1101" s="88"/>
      <c r="ER1101" s="88"/>
      <c r="ES1101" s="88"/>
      <c r="ET1101" s="88"/>
      <c r="EU1101" s="88"/>
      <c r="EV1101" s="88"/>
      <c r="EW1101" s="88"/>
      <c r="EX1101" s="88"/>
      <c r="EY1101" s="88"/>
      <c r="EZ1101" s="88"/>
      <c r="FA1101" s="88"/>
      <c r="FB1101" s="15"/>
      <c r="FC1101" s="15"/>
      <c r="FD1101" s="15"/>
      <c r="FE1101" s="15"/>
      <c r="FF1101" s="15"/>
      <c r="FG1101" s="15"/>
      <c r="FH1101" s="15"/>
      <c r="FI1101" s="15"/>
      <c r="FJ1101" s="15"/>
    </row>
    <row r="1102" spans="2:166" ht="15" customHeight="1" x14ac:dyDescent="0.25">
      <c r="B1102" s="88"/>
      <c r="C1102" s="88"/>
      <c r="D1102" s="115"/>
      <c r="E1102" s="115"/>
      <c r="F1102" s="115"/>
      <c r="G1102" s="115"/>
      <c r="H1102" s="115"/>
      <c r="I1102" s="523"/>
      <c r="J1102" s="523"/>
      <c r="K1102" s="115"/>
      <c r="L1102" s="524"/>
      <c r="M1102" s="524"/>
      <c r="N1102" s="524"/>
      <c r="O1102" s="524"/>
      <c r="P1102" s="524"/>
      <c r="Q1102" s="524"/>
      <c r="R1102" s="524"/>
      <c r="S1102" s="525"/>
      <c r="T1102" s="526"/>
      <c r="U1102" s="115"/>
      <c r="V1102" s="526"/>
      <c r="W1102" s="115"/>
      <c r="X1102" s="115"/>
      <c r="Y1102" s="115"/>
      <c r="Z1102" s="527"/>
      <c r="AA1102" s="527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5"/>
      <c r="CR1102" s="15"/>
      <c r="CS1102" s="15"/>
      <c r="CT1102" s="88"/>
      <c r="CU1102" s="88"/>
      <c r="CV1102" s="88"/>
      <c r="CW1102" s="15"/>
      <c r="CX1102" s="15"/>
      <c r="CY1102" s="88"/>
      <c r="CZ1102" s="88"/>
      <c r="DA1102" s="88"/>
      <c r="DB1102" s="15"/>
      <c r="DC1102" s="15"/>
      <c r="DD1102" s="15"/>
      <c r="DE1102" s="15"/>
      <c r="DF1102" s="15"/>
      <c r="DG1102" s="15"/>
      <c r="DH1102" s="15"/>
      <c r="DI1102" s="15"/>
      <c r="DJ1102" s="15"/>
      <c r="DK1102" s="15"/>
      <c r="DL1102" s="15"/>
      <c r="DM1102" s="15"/>
      <c r="DN1102" s="15"/>
      <c r="DO1102" s="15"/>
      <c r="DP1102" s="15"/>
      <c r="DQ1102" s="15"/>
      <c r="DR1102" s="15"/>
      <c r="DS1102" s="15"/>
      <c r="DT1102" s="15"/>
      <c r="DU1102" s="15"/>
      <c r="DV1102" s="15"/>
      <c r="DW1102" s="15"/>
      <c r="DX1102" s="15"/>
      <c r="DY1102" s="15"/>
      <c r="DZ1102" s="15"/>
      <c r="EA1102" s="15"/>
      <c r="EB1102" s="15"/>
      <c r="EC1102" s="15"/>
      <c r="ED1102" s="15"/>
      <c r="EE1102" s="15"/>
      <c r="EF1102" s="15"/>
      <c r="EG1102" s="15"/>
      <c r="EH1102" s="15"/>
      <c r="EI1102" s="15"/>
      <c r="EJ1102" s="15"/>
      <c r="EK1102" s="15"/>
      <c r="EL1102" s="15"/>
      <c r="EM1102" s="15"/>
      <c r="EN1102" s="15"/>
      <c r="EO1102" s="15"/>
      <c r="EP1102" s="88"/>
      <c r="EQ1102" s="88"/>
      <c r="ER1102" s="88"/>
      <c r="ES1102" s="88"/>
      <c r="ET1102" s="88"/>
      <c r="EU1102" s="88"/>
      <c r="EV1102" s="88"/>
      <c r="EW1102" s="88"/>
      <c r="EX1102" s="88"/>
      <c r="EY1102" s="88"/>
      <c r="EZ1102" s="88"/>
      <c r="FA1102" s="88"/>
      <c r="FB1102" s="15"/>
      <c r="FC1102" s="15"/>
      <c r="FD1102" s="15"/>
      <c r="FE1102" s="15"/>
      <c r="FF1102" s="15"/>
      <c r="FG1102" s="15"/>
      <c r="FH1102" s="15"/>
      <c r="FI1102" s="15"/>
      <c r="FJ1102" s="15"/>
    </row>
    <row r="1103" spans="2:166" ht="15" customHeight="1" x14ac:dyDescent="0.25">
      <c r="B1103" s="88"/>
      <c r="C1103" s="88"/>
      <c r="D1103" s="115"/>
      <c r="E1103" s="115"/>
      <c r="F1103" s="115"/>
      <c r="G1103" s="115"/>
      <c r="H1103" s="115"/>
      <c r="I1103" s="523"/>
      <c r="J1103" s="523"/>
      <c r="K1103" s="115"/>
      <c r="L1103" s="524"/>
      <c r="M1103" s="524"/>
      <c r="N1103" s="524"/>
      <c r="O1103" s="524"/>
      <c r="P1103" s="524"/>
      <c r="Q1103" s="524"/>
      <c r="R1103" s="524"/>
      <c r="S1103" s="525"/>
      <c r="T1103" s="526"/>
      <c r="U1103" s="115"/>
      <c r="V1103" s="526"/>
      <c r="W1103" s="115"/>
      <c r="X1103" s="115"/>
      <c r="Y1103" s="115"/>
      <c r="Z1103" s="527"/>
      <c r="AA1103" s="527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5"/>
      <c r="CR1103" s="15"/>
      <c r="CS1103" s="15"/>
      <c r="CT1103" s="88"/>
      <c r="CU1103" s="88"/>
      <c r="CV1103" s="88"/>
      <c r="CW1103" s="15"/>
      <c r="CX1103" s="15"/>
      <c r="CY1103" s="88"/>
      <c r="CZ1103" s="88"/>
      <c r="DA1103" s="88"/>
      <c r="DB1103" s="15"/>
      <c r="DC1103" s="15"/>
      <c r="DD1103" s="15"/>
      <c r="DE1103" s="15"/>
      <c r="DF1103" s="15"/>
      <c r="DG1103" s="15"/>
      <c r="DH1103" s="15"/>
      <c r="DI1103" s="15"/>
      <c r="DJ1103" s="15"/>
      <c r="DK1103" s="15"/>
      <c r="DL1103" s="15"/>
      <c r="DM1103" s="15"/>
      <c r="DN1103" s="15"/>
      <c r="DO1103" s="15"/>
      <c r="DP1103" s="15"/>
      <c r="DQ1103" s="15"/>
      <c r="DR1103" s="15"/>
      <c r="DS1103" s="15"/>
      <c r="DT1103" s="15"/>
      <c r="DU1103" s="15"/>
      <c r="DV1103" s="15"/>
      <c r="DW1103" s="15"/>
      <c r="DX1103" s="15"/>
      <c r="DY1103" s="15"/>
      <c r="DZ1103" s="15"/>
      <c r="EA1103" s="15"/>
      <c r="EB1103" s="15"/>
      <c r="EC1103" s="15"/>
      <c r="ED1103" s="15"/>
      <c r="EE1103" s="15"/>
      <c r="EF1103" s="15"/>
      <c r="EG1103" s="15"/>
      <c r="EH1103" s="15"/>
      <c r="EI1103" s="15"/>
      <c r="EJ1103" s="15"/>
      <c r="EK1103" s="15"/>
      <c r="EL1103" s="15"/>
      <c r="EM1103" s="15"/>
      <c r="EN1103" s="15"/>
      <c r="EO1103" s="15"/>
      <c r="EP1103" s="88"/>
      <c r="EQ1103" s="88"/>
      <c r="ER1103" s="88"/>
      <c r="ES1103" s="88"/>
      <c r="ET1103" s="88"/>
      <c r="EU1103" s="88"/>
      <c r="EV1103" s="88"/>
      <c r="EW1103" s="88"/>
      <c r="EX1103" s="88"/>
      <c r="EY1103" s="88"/>
      <c r="EZ1103" s="88"/>
      <c r="FA1103" s="88"/>
      <c r="FB1103" s="15"/>
      <c r="FC1103" s="15"/>
      <c r="FD1103" s="15"/>
      <c r="FE1103" s="15"/>
      <c r="FF1103" s="15"/>
      <c r="FG1103" s="15"/>
      <c r="FH1103" s="15"/>
      <c r="FI1103" s="15"/>
      <c r="FJ1103" s="15"/>
    </row>
    <row r="1104" spans="2:166" ht="15" customHeight="1" x14ac:dyDescent="0.25">
      <c r="B1104" s="88"/>
      <c r="C1104" s="88"/>
      <c r="D1104" s="115"/>
      <c r="E1104" s="115"/>
      <c r="F1104" s="115"/>
      <c r="G1104" s="115"/>
      <c r="H1104" s="115"/>
      <c r="I1104" s="523"/>
      <c r="J1104" s="523"/>
      <c r="K1104" s="115"/>
      <c r="L1104" s="524"/>
      <c r="M1104" s="524"/>
      <c r="N1104" s="524"/>
      <c r="O1104" s="524"/>
      <c r="P1104" s="524"/>
      <c r="Q1104" s="524"/>
      <c r="R1104" s="524"/>
      <c r="S1104" s="525"/>
      <c r="T1104" s="526"/>
      <c r="U1104" s="115"/>
      <c r="V1104" s="526"/>
      <c r="W1104" s="115"/>
      <c r="X1104" s="115"/>
      <c r="Y1104" s="115"/>
      <c r="Z1104" s="527"/>
      <c r="AA1104" s="527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88"/>
      <c r="CU1104" s="88"/>
      <c r="CV1104" s="88"/>
      <c r="CW1104" s="15"/>
      <c r="CX1104" s="15"/>
      <c r="CY1104" s="88"/>
      <c r="CZ1104" s="88"/>
      <c r="DA1104" s="88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  <c r="DO1104" s="15"/>
      <c r="DP1104" s="15"/>
      <c r="DQ1104" s="15"/>
      <c r="DR1104" s="15"/>
      <c r="DS1104" s="15"/>
      <c r="DT1104" s="15"/>
      <c r="DU1104" s="15"/>
      <c r="DV1104" s="15"/>
      <c r="DW1104" s="15"/>
      <c r="DX1104" s="15"/>
      <c r="DY1104" s="15"/>
      <c r="DZ1104" s="15"/>
      <c r="EA1104" s="15"/>
      <c r="EB1104" s="15"/>
      <c r="EC1104" s="15"/>
      <c r="ED1104" s="15"/>
      <c r="EE1104" s="15"/>
      <c r="EF1104" s="15"/>
      <c r="EG1104" s="15"/>
      <c r="EH1104" s="15"/>
      <c r="EI1104" s="15"/>
      <c r="EJ1104" s="15"/>
      <c r="EK1104" s="15"/>
      <c r="EL1104" s="15"/>
      <c r="EM1104" s="15"/>
      <c r="EN1104" s="15"/>
      <c r="EO1104" s="15"/>
      <c r="EP1104" s="88"/>
      <c r="EQ1104" s="88"/>
      <c r="ER1104" s="88"/>
      <c r="ES1104" s="88"/>
      <c r="ET1104" s="88"/>
      <c r="EU1104" s="88"/>
      <c r="EV1104" s="88"/>
      <c r="EW1104" s="88"/>
      <c r="EX1104" s="88"/>
      <c r="EY1104" s="88"/>
      <c r="EZ1104" s="88"/>
      <c r="FA1104" s="88"/>
      <c r="FB1104" s="15"/>
      <c r="FC1104" s="15"/>
      <c r="FD1104" s="15"/>
      <c r="FE1104" s="15"/>
      <c r="FF1104" s="15"/>
      <c r="FG1104" s="15"/>
      <c r="FH1104" s="15"/>
      <c r="FI1104" s="15"/>
      <c r="FJ1104" s="15"/>
    </row>
    <row r="1105" spans="2:166" ht="15" customHeight="1" x14ac:dyDescent="0.25">
      <c r="B1105" s="88"/>
      <c r="C1105" s="88"/>
      <c r="D1105" s="115"/>
      <c r="E1105" s="115"/>
      <c r="F1105" s="115"/>
      <c r="G1105" s="115"/>
      <c r="H1105" s="115"/>
      <c r="I1105" s="523"/>
      <c r="J1105" s="523"/>
      <c r="K1105" s="115"/>
      <c r="L1105" s="524"/>
      <c r="M1105" s="524"/>
      <c r="N1105" s="524"/>
      <c r="O1105" s="524"/>
      <c r="P1105" s="524"/>
      <c r="Q1105" s="524"/>
      <c r="R1105" s="524"/>
      <c r="S1105" s="525"/>
      <c r="T1105" s="526"/>
      <c r="U1105" s="115"/>
      <c r="V1105" s="526"/>
      <c r="W1105" s="115"/>
      <c r="X1105" s="115"/>
      <c r="Y1105" s="115"/>
      <c r="Z1105" s="527"/>
      <c r="AA1105" s="527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5"/>
      <c r="CR1105" s="15"/>
      <c r="CS1105" s="15"/>
      <c r="CT1105" s="88"/>
      <c r="CU1105" s="88"/>
      <c r="CV1105" s="88"/>
      <c r="CW1105" s="15"/>
      <c r="CX1105" s="15"/>
      <c r="CY1105" s="88"/>
      <c r="CZ1105" s="88"/>
      <c r="DA1105" s="88"/>
      <c r="DB1105" s="15"/>
      <c r="DC1105" s="15"/>
      <c r="DD1105" s="15"/>
      <c r="DE1105" s="15"/>
      <c r="DF1105" s="15"/>
      <c r="DG1105" s="15"/>
      <c r="DH1105" s="15"/>
      <c r="DI1105" s="15"/>
      <c r="DJ1105" s="15"/>
      <c r="DK1105" s="15"/>
      <c r="DL1105" s="15"/>
      <c r="DM1105" s="15"/>
      <c r="DN1105" s="15"/>
      <c r="DO1105" s="15"/>
      <c r="DP1105" s="15"/>
      <c r="DQ1105" s="15"/>
      <c r="DR1105" s="15"/>
      <c r="DS1105" s="15"/>
      <c r="DT1105" s="15"/>
      <c r="DU1105" s="15"/>
      <c r="DV1105" s="15"/>
      <c r="DW1105" s="15"/>
      <c r="DX1105" s="15"/>
      <c r="DY1105" s="15"/>
      <c r="DZ1105" s="15"/>
      <c r="EA1105" s="15"/>
      <c r="EB1105" s="15"/>
      <c r="EC1105" s="15"/>
      <c r="ED1105" s="15"/>
      <c r="EE1105" s="15"/>
      <c r="EF1105" s="15"/>
      <c r="EG1105" s="15"/>
      <c r="EH1105" s="15"/>
      <c r="EI1105" s="15"/>
      <c r="EJ1105" s="15"/>
      <c r="EK1105" s="15"/>
      <c r="EL1105" s="15"/>
      <c r="EM1105" s="15"/>
      <c r="EN1105" s="15"/>
      <c r="EO1105" s="15"/>
      <c r="EP1105" s="88"/>
      <c r="EQ1105" s="88"/>
      <c r="ER1105" s="88"/>
      <c r="ES1105" s="88"/>
      <c r="ET1105" s="88"/>
      <c r="EU1105" s="88"/>
      <c r="EV1105" s="88"/>
      <c r="EW1105" s="88"/>
      <c r="EX1105" s="88"/>
      <c r="EY1105" s="88"/>
      <c r="EZ1105" s="88"/>
      <c r="FA1105" s="88"/>
      <c r="FB1105" s="15"/>
      <c r="FC1105" s="15"/>
      <c r="FD1105" s="15"/>
      <c r="FE1105" s="15"/>
      <c r="FF1105" s="15"/>
      <c r="FG1105" s="15"/>
      <c r="FH1105" s="15"/>
      <c r="FI1105" s="15"/>
      <c r="FJ1105" s="15"/>
    </row>
    <row r="1106" spans="2:166" ht="15" customHeight="1" x14ac:dyDescent="0.25">
      <c r="B1106" s="88"/>
      <c r="C1106" s="88"/>
      <c r="D1106" s="115"/>
      <c r="E1106" s="115"/>
      <c r="F1106" s="115"/>
      <c r="G1106" s="115"/>
      <c r="H1106" s="115"/>
      <c r="I1106" s="523"/>
      <c r="J1106" s="523"/>
      <c r="K1106" s="115"/>
      <c r="L1106" s="524"/>
      <c r="M1106" s="524"/>
      <c r="N1106" s="524"/>
      <c r="O1106" s="524"/>
      <c r="P1106" s="524"/>
      <c r="Q1106" s="524"/>
      <c r="R1106" s="524"/>
      <c r="S1106" s="525"/>
      <c r="T1106" s="526"/>
      <c r="U1106" s="115"/>
      <c r="V1106" s="526"/>
      <c r="W1106" s="115"/>
      <c r="X1106" s="115"/>
      <c r="Y1106" s="115"/>
      <c r="Z1106" s="527"/>
      <c r="AA1106" s="527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5"/>
      <c r="CS1106" s="15"/>
      <c r="CT1106" s="88"/>
      <c r="CU1106" s="88"/>
      <c r="CV1106" s="88"/>
      <c r="CW1106" s="15"/>
      <c r="CX1106" s="15"/>
      <c r="CY1106" s="88"/>
      <c r="CZ1106" s="88"/>
      <c r="DA1106" s="88"/>
      <c r="DB1106" s="15"/>
      <c r="DC1106" s="15"/>
      <c r="DD1106" s="15"/>
      <c r="DE1106" s="15"/>
      <c r="DF1106" s="15"/>
      <c r="DG1106" s="15"/>
      <c r="DH1106" s="15"/>
      <c r="DI1106" s="15"/>
      <c r="DJ1106" s="15"/>
      <c r="DK1106" s="15"/>
      <c r="DL1106" s="15"/>
      <c r="DM1106" s="15"/>
      <c r="DN1106" s="15"/>
      <c r="DO1106" s="15"/>
      <c r="DP1106" s="15"/>
      <c r="DQ1106" s="15"/>
      <c r="DR1106" s="15"/>
      <c r="DS1106" s="15"/>
      <c r="DT1106" s="15"/>
      <c r="DU1106" s="15"/>
      <c r="DV1106" s="15"/>
      <c r="DW1106" s="15"/>
      <c r="DX1106" s="15"/>
      <c r="DY1106" s="15"/>
      <c r="DZ1106" s="15"/>
      <c r="EA1106" s="15"/>
      <c r="EB1106" s="15"/>
      <c r="EC1106" s="15"/>
      <c r="ED1106" s="15"/>
      <c r="EE1106" s="15"/>
      <c r="EF1106" s="15"/>
      <c r="EG1106" s="15"/>
      <c r="EH1106" s="15"/>
      <c r="EI1106" s="15"/>
      <c r="EJ1106" s="15"/>
      <c r="EK1106" s="15"/>
      <c r="EL1106" s="15"/>
      <c r="EM1106" s="15"/>
      <c r="EN1106" s="15"/>
      <c r="EO1106" s="15"/>
      <c r="EP1106" s="88"/>
      <c r="EQ1106" s="88"/>
      <c r="ER1106" s="88"/>
      <c r="ES1106" s="88"/>
      <c r="ET1106" s="88"/>
      <c r="EU1106" s="88"/>
      <c r="EV1106" s="88"/>
      <c r="EW1106" s="88"/>
      <c r="EX1106" s="88"/>
      <c r="EY1106" s="88"/>
      <c r="EZ1106" s="88"/>
      <c r="FA1106" s="88"/>
      <c r="FB1106" s="15"/>
      <c r="FC1106" s="15"/>
      <c r="FD1106" s="15"/>
      <c r="FE1106" s="15"/>
      <c r="FF1106" s="15"/>
      <c r="FG1106" s="15"/>
      <c r="FH1106" s="15"/>
      <c r="FI1106" s="15"/>
      <c r="FJ1106" s="15"/>
    </row>
    <row r="1107" spans="2:166" ht="15" customHeight="1" x14ac:dyDescent="0.25">
      <c r="B1107" s="88"/>
      <c r="C1107" s="88"/>
      <c r="D1107" s="115"/>
      <c r="E1107" s="115"/>
      <c r="F1107" s="115"/>
      <c r="G1107" s="115"/>
      <c r="H1107" s="115"/>
      <c r="I1107" s="523"/>
      <c r="J1107" s="523"/>
      <c r="K1107" s="115"/>
      <c r="L1107" s="524"/>
      <c r="M1107" s="524"/>
      <c r="N1107" s="524"/>
      <c r="O1107" s="524"/>
      <c r="P1107" s="524"/>
      <c r="Q1107" s="524"/>
      <c r="R1107" s="524"/>
      <c r="S1107" s="525"/>
      <c r="T1107" s="526"/>
      <c r="U1107" s="115"/>
      <c r="V1107" s="526"/>
      <c r="W1107" s="115"/>
      <c r="X1107" s="115"/>
      <c r="Y1107" s="115"/>
      <c r="Z1107" s="527"/>
      <c r="AA1107" s="527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5"/>
      <c r="CR1107" s="15"/>
      <c r="CS1107" s="15"/>
      <c r="CT1107" s="88"/>
      <c r="CU1107" s="88"/>
      <c r="CV1107" s="88"/>
      <c r="CW1107" s="15"/>
      <c r="CX1107" s="15"/>
      <c r="CY1107" s="88"/>
      <c r="CZ1107" s="88"/>
      <c r="DA1107" s="88"/>
      <c r="DB1107" s="15"/>
      <c r="DC1107" s="15"/>
      <c r="DD1107" s="15"/>
      <c r="DE1107" s="15"/>
      <c r="DF1107" s="15"/>
      <c r="DG1107" s="15"/>
      <c r="DH1107" s="15"/>
      <c r="DI1107" s="15"/>
      <c r="DJ1107" s="15"/>
      <c r="DK1107" s="15"/>
      <c r="DL1107" s="15"/>
      <c r="DM1107" s="15"/>
      <c r="DN1107" s="15"/>
      <c r="DO1107" s="15"/>
      <c r="DP1107" s="15"/>
      <c r="DQ1107" s="15"/>
      <c r="DR1107" s="15"/>
      <c r="DS1107" s="15"/>
      <c r="DT1107" s="15"/>
      <c r="DU1107" s="15"/>
      <c r="DV1107" s="15"/>
      <c r="DW1107" s="15"/>
      <c r="DX1107" s="15"/>
      <c r="DY1107" s="15"/>
      <c r="DZ1107" s="15"/>
      <c r="EA1107" s="15"/>
      <c r="EB1107" s="15"/>
      <c r="EC1107" s="15"/>
      <c r="ED1107" s="15"/>
      <c r="EE1107" s="15"/>
      <c r="EF1107" s="15"/>
      <c r="EG1107" s="15"/>
      <c r="EH1107" s="15"/>
      <c r="EI1107" s="15"/>
      <c r="EJ1107" s="15"/>
      <c r="EK1107" s="15"/>
      <c r="EL1107" s="15"/>
      <c r="EM1107" s="15"/>
      <c r="EN1107" s="15"/>
      <c r="EO1107" s="15"/>
      <c r="EP1107" s="88"/>
      <c r="EQ1107" s="88"/>
      <c r="ER1107" s="88"/>
      <c r="ES1107" s="88"/>
      <c r="ET1107" s="88"/>
      <c r="EU1107" s="88"/>
      <c r="EV1107" s="88"/>
      <c r="EW1107" s="88"/>
      <c r="EX1107" s="88"/>
      <c r="EY1107" s="88"/>
      <c r="EZ1107" s="88"/>
      <c r="FA1107" s="88"/>
      <c r="FB1107" s="15"/>
      <c r="FC1107" s="15"/>
      <c r="FD1107" s="15"/>
      <c r="FE1107" s="15"/>
      <c r="FF1107" s="15"/>
      <c r="FG1107" s="15"/>
      <c r="FH1107" s="15"/>
      <c r="FI1107" s="15"/>
      <c r="FJ1107" s="15"/>
    </row>
    <row r="1108" spans="2:166" ht="15" customHeight="1" x14ac:dyDescent="0.25">
      <c r="B1108" s="88"/>
      <c r="C1108" s="88"/>
      <c r="D1108" s="115"/>
      <c r="E1108" s="115"/>
      <c r="F1108" s="115"/>
      <c r="G1108" s="115"/>
      <c r="H1108" s="115"/>
      <c r="I1108" s="523"/>
      <c r="J1108" s="523"/>
      <c r="K1108" s="115"/>
      <c r="L1108" s="524"/>
      <c r="M1108" s="524"/>
      <c r="N1108" s="524"/>
      <c r="O1108" s="524"/>
      <c r="P1108" s="524"/>
      <c r="Q1108" s="524"/>
      <c r="R1108" s="524"/>
      <c r="S1108" s="525"/>
      <c r="T1108" s="526"/>
      <c r="U1108" s="115"/>
      <c r="V1108" s="526"/>
      <c r="W1108" s="115"/>
      <c r="X1108" s="115"/>
      <c r="Y1108" s="115"/>
      <c r="Z1108" s="527"/>
      <c r="AA1108" s="527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5"/>
      <c r="CR1108" s="15"/>
      <c r="CS1108" s="15"/>
      <c r="CT1108" s="88"/>
      <c r="CU1108" s="88"/>
      <c r="CV1108" s="88"/>
      <c r="CW1108" s="15"/>
      <c r="CX1108" s="15"/>
      <c r="CY1108" s="88"/>
      <c r="CZ1108" s="88"/>
      <c r="DA1108" s="88"/>
      <c r="DB1108" s="15"/>
      <c r="DC1108" s="15"/>
      <c r="DD1108" s="15"/>
      <c r="DE1108" s="15"/>
      <c r="DF1108" s="15"/>
      <c r="DG1108" s="15"/>
      <c r="DH1108" s="15"/>
      <c r="DI1108" s="15"/>
      <c r="DJ1108" s="15"/>
      <c r="DK1108" s="15"/>
      <c r="DL1108" s="15"/>
      <c r="DM1108" s="15"/>
      <c r="DN1108" s="15"/>
      <c r="DO1108" s="15"/>
      <c r="DP1108" s="15"/>
      <c r="DQ1108" s="15"/>
      <c r="DR1108" s="15"/>
      <c r="DS1108" s="15"/>
      <c r="DT1108" s="15"/>
      <c r="DU1108" s="15"/>
      <c r="DV1108" s="15"/>
      <c r="DW1108" s="15"/>
      <c r="DX1108" s="15"/>
      <c r="DY1108" s="15"/>
      <c r="DZ1108" s="15"/>
      <c r="EA1108" s="15"/>
      <c r="EB1108" s="15"/>
      <c r="EC1108" s="15"/>
      <c r="ED1108" s="15"/>
      <c r="EE1108" s="15"/>
      <c r="EF1108" s="15"/>
      <c r="EG1108" s="15"/>
      <c r="EH1108" s="15"/>
      <c r="EI1108" s="15"/>
      <c r="EJ1108" s="15"/>
      <c r="EK1108" s="15"/>
      <c r="EL1108" s="15"/>
      <c r="EM1108" s="15"/>
      <c r="EN1108" s="15"/>
      <c r="EO1108" s="15"/>
      <c r="EP1108" s="88"/>
      <c r="EQ1108" s="88"/>
      <c r="ER1108" s="88"/>
      <c r="ES1108" s="88"/>
      <c r="ET1108" s="88"/>
      <c r="EU1108" s="88"/>
      <c r="EV1108" s="88"/>
      <c r="EW1108" s="88"/>
      <c r="EX1108" s="88"/>
      <c r="EY1108" s="88"/>
      <c r="EZ1108" s="88"/>
      <c r="FA1108" s="88"/>
      <c r="FB1108" s="15"/>
      <c r="FC1108" s="15"/>
      <c r="FD1108" s="15"/>
      <c r="FE1108" s="15"/>
      <c r="FF1108" s="15"/>
      <c r="FG1108" s="15"/>
      <c r="FH1108" s="15"/>
      <c r="FI1108" s="15"/>
      <c r="FJ1108" s="15"/>
    </row>
    <row r="1109" spans="2:166" ht="15" customHeight="1" x14ac:dyDescent="0.25">
      <c r="B1109" s="88"/>
      <c r="C1109" s="88"/>
      <c r="D1109" s="115"/>
      <c r="E1109" s="115"/>
      <c r="F1109" s="115"/>
      <c r="G1109" s="115"/>
      <c r="H1109" s="115"/>
      <c r="I1109" s="523"/>
      <c r="J1109" s="523"/>
      <c r="K1109" s="115"/>
      <c r="L1109" s="524"/>
      <c r="M1109" s="524"/>
      <c r="N1109" s="524"/>
      <c r="O1109" s="524"/>
      <c r="P1109" s="524"/>
      <c r="Q1109" s="524"/>
      <c r="R1109" s="524"/>
      <c r="S1109" s="525"/>
      <c r="T1109" s="526"/>
      <c r="U1109" s="115"/>
      <c r="V1109" s="526"/>
      <c r="W1109" s="115"/>
      <c r="X1109" s="115"/>
      <c r="Y1109" s="115"/>
      <c r="Z1109" s="527"/>
      <c r="AA1109" s="527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5"/>
      <c r="CR1109" s="15"/>
      <c r="CS1109" s="15"/>
      <c r="CT1109" s="88"/>
      <c r="CU1109" s="88"/>
      <c r="CV1109" s="88"/>
      <c r="CW1109" s="15"/>
      <c r="CX1109" s="15"/>
      <c r="CY1109" s="88"/>
      <c r="CZ1109" s="88"/>
      <c r="DA1109" s="88"/>
      <c r="DB1109" s="15"/>
      <c r="DC1109" s="15"/>
      <c r="DD1109" s="15"/>
      <c r="DE1109" s="15"/>
      <c r="DF1109" s="15"/>
      <c r="DG1109" s="15"/>
      <c r="DH1109" s="15"/>
      <c r="DI1109" s="15"/>
      <c r="DJ1109" s="15"/>
      <c r="DK1109" s="15"/>
      <c r="DL1109" s="15"/>
      <c r="DM1109" s="15"/>
      <c r="DN1109" s="15"/>
      <c r="DO1109" s="15"/>
      <c r="DP1109" s="15"/>
      <c r="DQ1109" s="15"/>
      <c r="DR1109" s="15"/>
      <c r="DS1109" s="15"/>
      <c r="DT1109" s="15"/>
      <c r="DU1109" s="15"/>
      <c r="DV1109" s="15"/>
      <c r="DW1109" s="15"/>
      <c r="DX1109" s="15"/>
      <c r="DY1109" s="15"/>
      <c r="DZ1109" s="15"/>
      <c r="EA1109" s="15"/>
      <c r="EB1109" s="15"/>
      <c r="EC1109" s="15"/>
      <c r="ED1109" s="15"/>
      <c r="EE1109" s="15"/>
      <c r="EF1109" s="15"/>
      <c r="EG1109" s="15"/>
      <c r="EH1109" s="15"/>
      <c r="EI1109" s="15"/>
      <c r="EJ1109" s="15"/>
      <c r="EK1109" s="15"/>
      <c r="EL1109" s="15"/>
      <c r="EM1109" s="15"/>
      <c r="EN1109" s="15"/>
      <c r="EO1109" s="15"/>
      <c r="EP1109" s="88"/>
      <c r="EQ1109" s="88"/>
      <c r="ER1109" s="88"/>
      <c r="ES1109" s="88"/>
      <c r="ET1109" s="88"/>
      <c r="EU1109" s="88"/>
      <c r="EV1109" s="88"/>
      <c r="EW1109" s="88"/>
      <c r="EX1109" s="88"/>
      <c r="EY1109" s="88"/>
      <c r="EZ1109" s="88"/>
      <c r="FA1109" s="88"/>
      <c r="FB1109" s="15"/>
      <c r="FC1109" s="15"/>
      <c r="FD1109" s="15"/>
      <c r="FE1109" s="15"/>
      <c r="FF1109" s="15"/>
      <c r="FG1109" s="15"/>
      <c r="FH1109" s="15"/>
      <c r="FI1109" s="15"/>
      <c r="FJ1109" s="15"/>
    </row>
    <row r="1110" spans="2:166" ht="15" customHeight="1" x14ac:dyDescent="0.25">
      <c r="B1110" s="88"/>
      <c r="C1110" s="88"/>
      <c r="D1110" s="115"/>
      <c r="E1110" s="115"/>
      <c r="F1110" s="115"/>
      <c r="G1110" s="115"/>
      <c r="H1110" s="115"/>
      <c r="I1110" s="523"/>
      <c r="J1110" s="523"/>
      <c r="K1110" s="115"/>
      <c r="L1110" s="524"/>
      <c r="M1110" s="524"/>
      <c r="N1110" s="524"/>
      <c r="O1110" s="524"/>
      <c r="P1110" s="524"/>
      <c r="Q1110" s="524"/>
      <c r="R1110" s="524"/>
      <c r="S1110" s="525"/>
      <c r="T1110" s="526"/>
      <c r="U1110" s="115"/>
      <c r="V1110" s="526"/>
      <c r="W1110" s="115"/>
      <c r="X1110" s="115"/>
      <c r="Y1110" s="115"/>
      <c r="Z1110" s="527"/>
      <c r="AA1110" s="527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5"/>
      <c r="CR1110" s="15"/>
      <c r="CS1110" s="15"/>
      <c r="CT1110" s="88"/>
      <c r="CU1110" s="88"/>
      <c r="CV1110" s="88"/>
      <c r="CW1110" s="15"/>
      <c r="CX1110" s="15"/>
      <c r="CY1110" s="88"/>
      <c r="CZ1110" s="88"/>
      <c r="DA1110" s="88"/>
      <c r="DB1110" s="15"/>
      <c r="DC1110" s="15"/>
      <c r="DD1110" s="15"/>
      <c r="DE1110" s="15"/>
      <c r="DF1110" s="15"/>
      <c r="DG1110" s="15"/>
      <c r="DH1110" s="15"/>
      <c r="DI1110" s="15"/>
      <c r="DJ1110" s="15"/>
      <c r="DK1110" s="15"/>
      <c r="DL1110" s="15"/>
      <c r="DM1110" s="15"/>
      <c r="DN1110" s="15"/>
      <c r="DO1110" s="15"/>
      <c r="DP1110" s="15"/>
      <c r="DQ1110" s="15"/>
      <c r="DR1110" s="15"/>
      <c r="DS1110" s="15"/>
      <c r="DT1110" s="15"/>
      <c r="DU1110" s="15"/>
      <c r="DV1110" s="15"/>
      <c r="DW1110" s="15"/>
      <c r="DX1110" s="15"/>
      <c r="DY1110" s="15"/>
      <c r="DZ1110" s="15"/>
      <c r="EA1110" s="15"/>
      <c r="EB1110" s="15"/>
      <c r="EC1110" s="15"/>
      <c r="ED1110" s="15"/>
      <c r="EE1110" s="15"/>
      <c r="EF1110" s="15"/>
      <c r="EG1110" s="15"/>
      <c r="EH1110" s="15"/>
      <c r="EI1110" s="15"/>
      <c r="EJ1110" s="15"/>
      <c r="EK1110" s="15"/>
      <c r="EL1110" s="15"/>
      <c r="EM1110" s="15"/>
      <c r="EN1110" s="15"/>
      <c r="EO1110" s="15"/>
      <c r="EP1110" s="88"/>
      <c r="EQ1110" s="88"/>
      <c r="ER1110" s="88"/>
      <c r="ES1110" s="88"/>
      <c r="ET1110" s="88"/>
      <c r="EU1110" s="88"/>
      <c r="EV1110" s="88"/>
      <c r="EW1110" s="88"/>
      <c r="EX1110" s="88"/>
      <c r="EY1110" s="88"/>
      <c r="EZ1110" s="88"/>
      <c r="FA1110" s="88"/>
      <c r="FB1110" s="15"/>
      <c r="FC1110" s="15"/>
      <c r="FD1110" s="15"/>
      <c r="FE1110" s="15"/>
      <c r="FF1110" s="15"/>
      <c r="FG1110" s="15"/>
      <c r="FH1110" s="15"/>
      <c r="FI1110" s="15"/>
      <c r="FJ1110" s="15"/>
    </row>
    <row r="1111" spans="2:166" ht="15" customHeight="1" x14ac:dyDescent="0.25">
      <c r="B1111" s="88"/>
      <c r="C1111" s="88"/>
      <c r="D1111" s="115"/>
      <c r="E1111" s="115"/>
      <c r="F1111" s="115"/>
      <c r="G1111" s="115"/>
      <c r="H1111" s="115"/>
      <c r="I1111" s="523"/>
      <c r="J1111" s="523"/>
      <c r="K1111" s="115"/>
      <c r="L1111" s="524"/>
      <c r="M1111" s="524"/>
      <c r="N1111" s="524"/>
      <c r="O1111" s="524"/>
      <c r="P1111" s="524"/>
      <c r="Q1111" s="524"/>
      <c r="R1111" s="524"/>
      <c r="S1111" s="525"/>
      <c r="T1111" s="526"/>
      <c r="U1111" s="115"/>
      <c r="V1111" s="526"/>
      <c r="W1111" s="115"/>
      <c r="X1111" s="115"/>
      <c r="Y1111" s="115"/>
      <c r="Z1111" s="527"/>
      <c r="AA1111" s="527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88"/>
      <c r="CU1111" s="88"/>
      <c r="CV1111" s="88"/>
      <c r="CW1111" s="15"/>
      <c r="CX1111" s="15"/>
      <c r="CY1111" s="88"/>
      <c r="CZ1111" s="88"/>
      <c r="DA1111" s="88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  <c r="DO1111" s="15"/>
      <c r="DP1111" s="15"/>
      <c r="DQ1111" s="15"/>
      <c r="DR1111" s="15"/>
      <c r="DS1111" s="15"/>
      <c r="DT1111" s="15"/>
      <c r="DU1111" s="15"/>
      <c r="DV1111" s="15"/>
      <c r="DW1111" s="15"/>
      <c r="DX1111" s="15"/>
      <c r="DY1111" s="15"/>
      <c r="DZ1111" s="15"/>
      <c r="EA1111" s="15"/>
      <c r="EB1111" s="15"/>
      <c r="EC1111" s="15"/>
      <c r="ED1111" s="15"/>
      <c r="EE1111" s="15"/>
      <c r="EF1111" s="15"/>
      <c r="EG1111" s="15"/>
      <c r="EH1111" s="15"/>
      <c r="EI1111" s="15"/>
      <c r="EJ1111" s="15"/>
      <c r="EK1111" s="15"/>
      <c r="EL1111" s="15"/>
      <c r="EM1111" s="15"/>
      <c r="EN1111" s="15"/>
      <c r="EO1111" s="15"/>
      <c r="EP1111" s="88"/>
      <c r="EQ1111" s="88"/>
      <c r="ER1111" s="88"/>
      <c r="ES1111" s="88"/>
      <c r="ET1111" s="88"/>
      <c r="EU1111" s="88"/>
      <c r="EV1111" s="88"/>
      <c r="EW1111" s="88"/>
      <c r="EX1111" s="88"/>
      <c r="EY1111" s="88"/>
      <c r="EZ1111" s="88"/>
      <c r="FA1111" s="88"/>
      <c r="FB1111" s="15"/>
      <c r="FC1111" s="15"/>
      <c r="FD1111" s="15"/>
      <c r="FE1111" s="15"/>
      <c r="FF1111" s="15"/>
      <c r="FG1111" s="15"/>
      <c r="FH1111" s="15"/>
      <c r="FI1111" s="15"/>
      <c r="FJ1111" s="15"/>
    </row>
    <row r="1112" spans="2:166" ht="15" customHeight="1" x14ac:dyDescent="0.25">
      <c r="B1112" s="88"/>
      <c r="C1112" s="88"/>
      <c r="D1112" s="115"/>
      <c r="E1112" s="115"/>
      <c r="F1112" s="115"/>
      <c r="G1112" s="115"/>
      <c r="H1112" s="115"/>
      <c r="I1112" s="523"/>
      <c r="J1112" s="523"/>
      <c r="K1112" s="115"/>
      <c r="L1112" s="524"/>
      <c r="M1112" s="524"/>
      <c r="N1112" s="524"/>
      <c r="O1112" s="524"/>
      <c r="P1112" s="524"/>
      <c r="Q1112" s="524"/>
      <c r="R1112" s="524"/>
      <c r="S1112" s="525"/>
      <c r="T1112" s="526"/>
      <c r="U1112" s="115"/>
      <c r="V1112" s="526"/>
      <c r="W1112" s="115"/>
      <c r="X1112" s="115"/>
      <c r="Y1112" s="115"/>
      <c r="Z1112" s="527"/>
      <c r="AA1112" s="527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5"/>
      <c r="CR1112" s="15"/>
      <c r="CS1112" s="15"/>
      <c r="CT1112" s="88"/>
      <c r="CU1112" s="88"/>
      <c r="CV1112" s="88"/>
      <c r="CW1112" s="15"/>
      <c r="CX1112" s="15"/>
      <c r="CY1112" s="88"/>
      <c r="CZ1112" s="88"/>
      <c r="DA1112" s="88"/>
      <c r="DB1112" s="15"/>
      <c r="DC1112" s="15"/>
      <c r="DD1112" s="15"/>
      <c r="DE1112" s="15"/>
      <c r="DF1112" s="15"/>
      <c r="DG1112" s="15"/>
      <c r="DH1112" s="15"/>
      <c r="DI1112" s="15"/>
      <c r="DJ1112" s="15"/>
      <c r="DK1112" s="15"/>
      <c r="DL1112" s="15"/>
      <c r="DM1112" s="15"/>
      <c r="DN1112" s="15"/>
      <c r="DO1112" s="15"/>
      <c r="DP1112" s="15"/>
      <c r="DQ1112" s="15"/>
      <c r="DR1112" s="15"/>
      <c r="DS1112" s="15"/>
      <c r="DT1112" s="15"/>
      <c r="DU1112" s="15"/>
      <c r="DV1112" s="15"/>
      <c r="DW1112" s="15"/>
      <c r="DX1112" s="15"/>
      <c r="DY1112" s="15"/>
      <c r="DZ1112" s="15"/>
      <c r="EA1112" s="15"/>
      <c r="EB1112" s="15"/>
      <c r="EC1112" s="15"/>
      <c r="ED1112" s="15"/>
      <c r="EE1112" s="15"/>
      <c r="EF1112" s="15"/>
      <c r="EG1112" s="15"/>
      <c r="EH1112" s="15"/>
      <c r="EI1112" s="15"/>
      <c r="EJ1112" s="15"/>
      <c r="EK1112" s="15"/>
      <c r="EL1112" s="15"/>
      <c r="EM1112" s="15"/>
      <c r="EN1112" s="15"/>
      <c r="EO1112" s="15"/>
      <c r="EP1112" s="88"/>
      <c r="EQ1112" s="88"/>
      <c r="ER1112" s="88"/>
      <c r="ES1112" s="88"/>
      <c r="ET1112" s="88"/>
      <c r="EU1112" s="88"/>
      <c r="EV1112" s="88"/>
      <c r="EW1112" s="88"/>
      <c r="EX1112" s="88"/>
      <c r="EY1112" s="88"/>
      <c r="EZ1112" s="88"/>
      <c r="FA1112" s="88"/>
      <c r="FB1112" s="15"/>
      <c r="FC1112" s="15"/>
      <c r="FD1112" s="15"/>
      <c r="FE1112" s="15"/>
      <c r="FF1112" s="15"/>
      <c r="FG1112" s="15"/>
      <c r="FH1112" s="15"/>
      <c r="FI1112" s="15"/>
      <c r="FJ1112" s="15"/>
    </row>
    <row r="1113" spans="2:166" ht="15" customHeight="1" x14ac:dyDescent="0.25">
      <c r="B1113" s="88"/>
      <c r="C1113" s="88"/>
      <c r="D1113" s="115"/>
      <c r="E1113" s="115"/>
      <c r="F1113" s="115"/>
      <c r="G1113" s="115"/>
      <c r="H1113" s="115"/>
      <c r="I1113" s="523"/>
      <c r="J1113" s="523"/>
      <c r="K1113" s="115"/>
      <c r="L1113" s="524"/>
      <c r="M1113" s="524"/>
      <c r="N1113" s="524"/>
      <c r="O1113" s="524"/>
      <c r="P1113" s="524"/>
      <c r="Q1113" s="524"/>
      <c r="R1113" s="524"/>
      <c r="S1113" s="525"/>
      <c r="T1113" s="526"/>
      <c r="U1113" s="115"/>
      <c r="V1113" s="526"/>
      <c r="W1113" s="115"/>
      <c r="X1113" s="115"/>
      <c r="Y1113" s="115"/>
      <c r="Z1113" s="527"/>
      <c r="AA1113" s="527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5"/>
      <c r="CR1113" s="15"/>
      <c r="CS1113" s="15"/>
      <c r="CT1113" s="88"/>
      <c r="CU1113" s="88"/>
      <c r="CV1113" s="88"/>
      <c r="CW1113" s="15"/>
      <c r="CX1113" s="15"/>
      <c r="CY1113" s="88"/>
      <c r="CZ1113" s="88"/>
      <c r="DA1113" s="88"/>
      <c r="DB1113" s="15"/>
      <c r="DC1113" s="15"/>
      <c r="DD1113" s="15"/>
      <c r="DE1113" s="15"/>
      <c r="DF1113" s="15"/>
      <c r="DG1113" s="15"/>
      <c r="DH1113" s="15"/>
      <c r="DI1113" s="15"/>
      <c r="DJ1113" s="15"/>
      <c r="DK1113" s="15"/>
      <c r="DL1113" s="15"/>
      <c r="DM1113" s="15"/>
      <c r="DN1113" s="15"/>
      <c r="DO1113" s="15"/>
      <c r="DP1113" s="15"/>
      <c r="DQ1113" s="15"/>
      <c r="DR1113" s="15"/>
      <c r="DS1113" s="15"/>
      <c r="DT1113" s="15"/>
      <c r="DU1113" s="15"/>
      <c r="DV1113" s="15"/>
      <c r="DW1113" s="15"/>
      <c r="DX1113" s="15"/>
      <c r="DY1113" s="15"/>
      <c r="DZ1113" s="15"/>
      <c r="EA1113" s="15"/>
      <c r="EB1113" s="15"/>
      <c r="EC1113" s="15"/>
      <c r="ED1113" s="15"/>
      <c r="EE1113" s="15"/>
      <c r="EF1113" s="15"/>
      <c r="EG1113" s="15"/>
      <c r="EH1113" s="15"/>
      <c r="EI1113" s="15"/>
      <c r="EJ1113" s="15"/>
      <c r="EK1113" s="15"/>
      <c r="EL1113" s="15"/>
      <c r="EM1113" s="15"/>
      <c r="EN1113" s="15"/>
      <c r="EO1113" s="15"/>
      <c r="EP1113" s="88"/>
      <c r="EQ1113" s="88"/>
      <c r="ER1113" s="88"/>
      <c r="ES1113" s="88"/>
      <c r="ET1113" s="88"/>
      <c r="EU1113" s="88"/>
      <c r="EV1113" s="88"/>
      <c r="EW1113" s="88"/>
      <c r="EX1113" s="88"/>
      <c r="EY1113" s="88"/>
      <c r="EZ1113" s="88"/>
      <c r="FA1113" s="88"/>
      <c r="FB1113" s="15"/>
      <c r="FC1113" s="15"/>
      <c r="FD1113" s="15"/>
      <c r="FE1113" s="15"/>
      <c r="FF1113" s="15"/>
      <c r="FG1113" s="15"/>
      <c r="FH1113" s="15"/>
      <c r="FI1113" s="15"/>
      <c r="FJ1113" s="15"/>
    </row>
    <row r="1114" spans="2:166" ht="15" customHeight="1" x14ac:dyDescent="0.25">
      <c r="B1114" s="88"/>
      <c r="C1114" s="88"/>
      <c r="D1114" s="115"/>
      <c r="E1114" s="115"/>
      <c r="F1114" s="115"/>
      <c r="G1114" s="115"/>
      <c r="H1114" s="115"/>
      <c r="I1114" s="523"/>
      <c r="J1114" s="523"/>
      <c r="K1114" s="115"/>
      <c r="L1114" s="524"/>
      <c r="M1114" s="524"/>
      <c r="N1114" s="524"/>
      <c r="O1114" s="524"/>
      <c r="P1114" s="524"/>
      <c r="Q1114" s="524"/>
      <c r="R1114" s="524"/>
      <c r="S1114" s="525"/>
      <c r="T1114" s="526"/>
      <c r="U1114" s="115"/>
      <c r="V1114" s="526"/>
      <c r="W1114" s="115"/>
      <c r="X1114" s="115"/>
      <c r="Y1114" s="115"/>
      <c r="Z1114" s="527"/>
      <c r="AA1114" s="527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5"/>
      <c r="CR1114" s="15"/>
      <c r="CS1114" s="15"/>
      <c r="CT1114" s="88"/>
      <c r="CU1114" s="88"/>
      <c r="CV1114" s="88"/>
      <c r="CW1114" s="15"/>
      <c r="CX1114" s="15"/>
      <c r="CY1114" s="88"/>
      <c r="CZ1114" s="88"/>
      <c r="DA1114" s="88"/>
      <c r="DB1114" s="15"/>
      <c r="DC1114" s="15"/>
      <c r="DD1114" s="15"/>
      <c r="DE1114" s="15"/>
      <c r="DF1114" s="15"/>
      <c r="DG1114" s="15"/>
      <c r="DH1114" s="15"/>
      <c r="DI1114" s="15"/>
      <c r="DJ1114" s="15"/>
      <c r="DK1114" s="15"/>
      <c r="DL1114" s="15"/>
      <c r="DM1114" s="15"/>
      <c r="DN1114" s="15"/>
      <c r="DO1114" s="15"/>
      <c r="DP1114" s="15"/>
      <c r="DQ1114" s="15"/>
      <c r="DR1114" s="15"/>
      <c r="DS1114" s="15"/>
      <c r="DT1114" s="15"/>
      <c r="DU1114" s="15"/>
      <c r="DV1114" s="15"/>
      <c r="DW1114" s="15"/>
      <c r="DX1114" s="15"/>
      <c r="DY1114" s="15"/>
      <c r="DZ1114" s="15"/>
      <c r="EA1114" s="15"/>
      <c r="EB1114" s="15"/>
      <c r="EC1114" s="15"/>
      <c r="ED1114" s="15"/>
      <c r="EE1114" s="15"/>
      <c r="EF1114" s="15"/>
      <c r="EG1114" s="15"/>
      <c r="EH1114" s="15"/>
      <c r="EI1114" s="15"/>
      <c r="EJ1114" s="15"/>
      <c r="EK1114" s="15"/>
      <c r="EL1114" s="15"/>
      <c r="EM1114" s="15"/>
      <c r="EN1114" s="15"/>
      <c r="EO1114" s="15"/>
      <c r="EP1114" s="88"/>
      <c r="EQ1114" s="88"/>
      <c r="ER1114" s="88"/>
      <c r="ES1114" s="88"/>
      <c r="ET1114" s="88"/>
      <c r="EU1114" s="88"/>
      <c r="EV1114" s="88"/>
      <c r="EW1114" s="88"/>
      <c r="EX1114" s="88"/>
      <c r="EY1114" s="88"/>
      <c r="EZ1114" s="88"/>
      <c r="FA1114" s="88"/>
      <c r="FB1114" s="15"/>
      <c r="FC1114" s="15"/>
      <c r="FD1114" s="15"/>
      <c r="FE1114" s="15"/>
      <c r="FF1114" s="15"/>
      <c r="FG1114" s="15"/>
      <c r="FH1114" s="15"/>
      <c r="FI1114" s="15"/>
      <c r="FJ1114" s="15"/>
    </row>
    <row r="1115" spans="2:166" ht="15" customHeight="1" x14ac:dyDescent="0.25">
      <c r="B1115" s="88"/>
      <c r="C1115" s="88"/>
      <c r="D1115" s="115"/>
      <c r="E1115" s="115"/>
      <c r="F1115" s="115"/>
      <c r="G1115" s="115"/>
      <c r="H1115" s="115"/>
      <c r="I1115" s="523"/>
      <c r="J1115" s="523"/>
      <c r="K1115" s="115"/>
      <c r="L1115" s="524"/>
      <c r="M1115" s="524"/>
      <c r="N1115" s="524"/>
      <c r="O1115" s="524"/>
      <c r="P1115" s="524"/>
      <c r="Q1115" s="524"/>
      <c r="R1115" s="524"/>
      <c r="S1115" s="525"/>
      <c r="T1115" s="526"/>
      <c r="U1115" s="115"/>
      <c r="V1115" s="526"/>
      <c r="W1115" s="115"/>
      <c r="X1115" s="115"/>
      <c r="Y1115" s="115"/>
      <c r="Z1115" s="527"/>
      <c r="AA1115" s="527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5"/>
      <c r="CR1115" s="15"/>
      <c r="CS1115" s="15"/>
      <c r="CT1115" s="88"/>
      <c r="CU1115" s="88"/>
      <c r="CV1115" s="88"/>
      <c r="CW1115" s="15"/>
      <c r="CX1115" s="15"/>
      <c r="CY1115" s="88"/>
      <c r="CZ1115" s="88"/>
      <c r="DA1115" s="88"/>
      <c r="DB1115" s="15"/>
      <c r="DC1115" s="15"/>
      <c r="DD1115" s="15"/>
      <c r="DE1115" s="15"/>
      <c r="DF1115" s="15"/>
      <c r="DG1115" s="15"/>
      <c r="DH1115" s="15"/>
      <c r="DI1115" s="15"/>
      <c r="DJ1115" s="15"/>
      <c r="DK1115" s="15"/>
      <c r="DL1115" s="15"/>
      <c r="DM1115" s="15"/>
      <c r="DN1115" s="15"/>
      <c r="DO1115" s="15"/>
      <c r="DP1115" s="15"/>
      <c r="DQ1115" s="15"/>
      <c r="DR1115" s="15"/>
      <c r="DS1115" s="15"/>
      <c r="DT1115" s="15"/>
      <c r="DU1115" s="15"/>
      <c r="DV1115" s="15"/>
      <c r="DW1115" s="15"/>
      <c r="DX1115" s="15"/>
      <c r="DY1115" s="15"/>
      <c r="DZ1115" s="15"/>
      <c r="EA1115" s="15"/>
      <c r="EB1115" s="15"/>
      <c r="EC1115" s="15"/>
      <c r="ED1115" s="15"/>
      <c r="EE1115" s="15"/>
      <c r="EF1115" s="15"/>
      <c r="EG1115" s="15"/>
      <c r="EH1115" s="15"/>
      <c r="EI1115" s="15"/>
      <c r="EJ1115" s="15"/>
      <c r="EK1115" s="15"/>
      <c r="EL1115" s="15"/>
      <c r="EM1115" s="15"/>
      <c r="EN1115" s="15"/>
      <c r="EO1115" s="15"/>
      <c r="EP1115" s="88"/>
      <c r="EQ1115" s="88"/>
      <c r="ER1115" s="88"/>
      <c r="ES1115" s="88"/>
      <c r="ET1115" s="88"/>
      <c r="EU1115" s="88"/>
      <c r="EV1115" s="88"/>
      <c r="EW1115" s="88"/>
      <c r="EX1115" s="88"/>
      <c r="EY1115" s="88"/>
      <c r="EZ1115" s="88"/>
      <c r="FA1115" s="88"/>
      <c r="FB1115" s="15"/>
      <c r="FC1115" s="15"/>
      <c r="FD1115" s="15"/>
      <c r="FE1115" s="15"/>
      <c r="FF1115" s="15"/>
      <c r="FG1115" s="15"/>
      <c r="FH1115" s="15"/>
      <c r="FI1115" s="15"/>
      <c r="FJ1115" s="15"/>
    </row>
    <row r="1116" spans="2:166" ht="15" customHeight="1" x14ac:dyDescent="0.25">
      <c r="B1116" s="88"/>
      <c r="C1116" s="88"/>
      <c r="D1116" s="115"/>
      <c r="E1116" s="115"/>
      <c r="F1116" s="115"/>
      <c r="G1116" s="115"/>
      <c r="H1116" s="115"/>
      <c r="I1116" s="523"/>
      <c r="J1116" s="523"/>
      <c r="K1116" s="115"/>
      <c r="L1116" s="524"/>
      <c r="M1116" s="524"/>
      <c r="N1116" s="524"/>
      <c r="O1116" s="524"/>
      <c r="P1116" s="524"/>
      <c r="Q1116" s="524"/>
      <c r="R1116" s="524"/>
      <c r="S1116" s="525"/>
      <c r="T1116" s="526"/>
      <c r="U1116" s="115"/>
      <c r="V1116" s="526"/>
      <c r="W1116" s="115"/>
      <c r="X1116" s="115"/>
      <c r="Y1116" s="115"/>
      <c r="Z1116" s="527"/>
      <c r="AA1116" s="527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88"/>
      <c r="CU1116" s="88"/>
      <c r="CV1116" s="88"/>
      <c r="CW1116" s="15"/>
      <c r="CX1116" s="15"/>
      <c r="CY1116" s="88"/>
      <c r="CZ1116" s="88"/>
      <c r="DA1116" s="88"/>
      <c r="DB1116" s="15"/>
      <c r="DC1116" s="15"/>
      <c r="DD1116" s="15"/>
      <c r="DE1116" s="15"/>
      <c r="DF1116" s="15"/>
      <c r="DG1116" s="15"/>
      <c r="DH1116" s="15"/>
      <c r="DI1116" s="15"/>
      <c r="DJ1116" s="15"/>
      <c r="DK1116" s="15"/>
      <c r="DL1116" s="15"/>
      <c r="DM1116" s="15"/>
      <c r="DN1116" s="15"/>
      <c r="DO1116" s="15"/>
      <c r="DP1116" s="15"/>
      <c r="DQ1116" s="15"/>
      <c r="DR1116" s="15"/>
      <c r="DS1116" s="15"/>
      <c r="DT1116" s="15"/>
      <c r="DU1116" s="15"/>
      <c r="DV1116" s="15"/>
      <c r="DW1116" s="15"/>
      <c r="DX1116" s="15"/>
      <c r="DY1116" s="15"/>
      <c r="DZ1116" s="15"/>
      <c r="EA1116" s="15"/>
      <c r="EB1116" s="15"/>
      <c r="EC1116" s="15"/>
      <c r="ED1116" s="15"/>
      <c r="EE1116" s="15"/>
      <c r="EF1116" s="15"/>
      <c r="EG1116" s="15"/>
      <c r="EH1116" s="15"/>
      <c r="EI1116" s="15"/>
      <c r="EJ1116" s="15"/>
      <c r="EK1116" s="15"/>
      <c r="EL1116" s="15"/>
      <c r="EM1116" s="15"/>
      <c r="EN1116" s="15"/>
      <c r="EO1116" s="15"/>
      <c r="EP1116" s="88"/>
      <c r="EQ1116" s="88"/>
      <c r="ER1116" s="88"/>
      <c r="ES1116" s="88"/>
      <c r="ET1116" s="88"/>
      <c r="EU1116" s="88"/>
      <c r="EV1116" s="88"/>
      <c r="EW1116" s="88"/>
      <c r="EX1116" s="88"/>
      <c r="EY1116" s="88"/>
      <c r="EZ1116" s="88"/>
      <c r="FA1116" s="88"/>
      <c r="FB1116" s="15"/>
      <c r="FC1116" s="15"/>
      <c r="FD1116" s="15"/>
      <c r="FE1116" s="15"/>
      <c r="FF1116" s="15"/>
      <c r="FG1116" s="15"/>
      <c r="FH1116" s="15"/>
      <c r="FI1116" s="15"/>
      <c r="FJ1116" s="15"/>
    </row>
    <row r="1117" spans="2:166" ht="15" customHeight="1" x14ac:dyDescent="0.25">
      <c r="B1117" s="88"/>
      <c r="C1117" s="88"/>
      <c r="D1117" s="115"/>
      <c r="E1117" s="115"/>
      <c r="F1117" s="115"/>
      <c r="G1117" s="115"/>
      <c r="H1117" s="115"/>
      <c r="I1117" s="523"/>
      <c r="J1117" s="523"/>
      <c r="K1117" s="115"/>
      <c r="L1117" s="524"/>
      <c r="M1117" s="524"/>
      <c r="N1117" s="524"/>
      <c r="O1117" s="524"/>
      <c r="P1117" s="524"/>
      <c r="Q1117" s="524"/>
      <c r="R1117" s="524"/>
      <c r="S1117" s="525"/>
      <c r="T1117" s="526"/>
      <c r="U1117" s="115"/>
      <c r="V1117" s="526"/>
      <c r="W1117" s="115"/>
      <c r="X1117" s="115"/>
      <c r="Y1117" s="115"/>
      <c r="Z1117" s="527"/>
      <c r="AA1117" s="527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5"/>
      <c r="CR1117" s="15"/>
      <c r="CS1117" s="15"/>
      <c r="CT1117" s="88"/>
      <c r="CU1117" s="88"/>
      <c r="CV1117" s="88"/>
      <c r="CW1117" s="15"/>
      <c r="CX1117" s="15"/>
      <c r="CY1117" s="88"/>
      <c r="CZ1117" s="88"/>
      <c r="DA1117" s="88"/>
      <c r="DB1117" s="15"/>
      <c r="DC1117" s="15"/>
      <c r="DD1117" s="15"/>
      <c r="DE1117" s="15"/>
      <c r="DF1117" s="15"/>
      <c r="DG1117" s="15"/>
      <c r="DH1117" s="15"/>
      <c r="DI1117" s="15"/>
      <c r="DJ1117" s="15"/>
      <c r="DK1117" s="15"/>
      <c r="DL1117" s="15"/>
      <c r="DM1117" s="15"/>
      <c r="DN1117" s="15"/>
      <c r="DO1117" s="15"/>
      <c r="DP1117" s="15"/>
      <c r="DQ1117" s="15"/>
      <c r="DR1117" s="15"/>
      <c r="DS1117" s="15"/>
      <c r="DT1117" s="15"/>
      <c r="DU1117" s="15"/>
      <c r="DV1117" s="15"/>
      <c r="DW1117" s="15"/>
      <c r="DX1117" s="15"/>
      <c r="DY1117" s="15"/>
      <c r="DZ1117" s="15"/>
      <c r="EA1117" s="15"/>
      <c r="EB1117" s="15"/>
      <c r="EC1117" s="15"/>
      <c r="ED1117" s="15"/>
      <c r="EE1117" s="15"/>
      <c r="EF1117" s="15"/>
      <c r="EG1117" s="15"/>
      <c r="EH1117" s="15"/>
      <c r="EI1117" s="15"/>
      <c r="EJ1117" s="15"/>
      <c r="EK1117" s="15"/>
      <c r="EL1117" s="15"/>
      <c r="EM1117" s="15"/>
      <c r="EN1117" s="15"/>
      <c r="EO1117" s="15"/>
      <c r="EP1117" s="88"/>
      <c r="EQ1117" s="88"/>
      <c r="ER1117" s="88"/>
      <c r="ES1117" s="88"/>
      <c r="ET1117" s="88"/>
      <c r="EU1117" s="88"/>
      <c r="EV1117" s="88"/>
      <c r="EW1117" s="88"/>
      <c r="EX1117" s="88"/>
      <c r="EY1117" s="88"/>
      <c r="EZ1117" s="88"/>
      <c r="FA1117" s="88"/>
      <c r="FB1117" s="15"/>
      <c r="FC1117" s="15"/>
      <c r="FD1117" s="15"/>
      <c r="FE1117" s="15"/>
      <c r="FF1117" s="15"/>
      <c r="FG1117" s="15"/>
      <c r="FH1117" s="15"/>
      <c r="FI1117" s="15"/>
      <c r="FJ1117" s="15"/>
    </row>
    <row r="1118" spans="2:166" ht="15" customHeight="1" x14ac:dyDescent="0.25">
      <c r="B1118" s="88"/>
      <c r="C1118" s="88"/>
      <c r="D1118" s="115"/>
      <c r="E1118" s="115"/>
      <c r="F1118" s="115"/>
      <c r="G1118" s="115"/>
      <c r="H1118" s="115"/>
      <c r="I1118" s="523"/>
      <c r="J1118" s="523"/>
      <c r="K1118" s="115"/>
      <c r="L1118" s="524"/>
      <c r="M1118" s="524"/>
      <c r="N1118" s="524"/>
      <c r="O1118" s="524"/>
      <c r="P1118" s="524"/>
      <c r="Q1118" s="524"/>
      <c r="R1118" s="524"/>
      <c r="S1118" s="525"/>
      <c r="T1118" s="526"/>
      <c r="U1118" s="115"/>
      <c r="V1118" s="526"/>
      <c r="W1118" s="115"/>
      <c r="X1118" s="115"/>
      <c r="Y1118" s="115"/>
      <c r="Z1118" s="527"/>
      <c r="AA1118" s="527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88"/>
      <c r="CU1118" s="88"/>
      <c r="CV1118" s="88"/>
      <c r="CW1118" s="15"/>
      <c r="CX1118" s="15"/>
      <c r="CY1118" s="88"/>
      <c r="CZ1118" s="88"/>
      <c r="DA1118" s="88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  <c r="DO1118" s="15"/>
      <c r="DP1118" s="15"/>
      <c r="DQ1118" s="15"/>
      <c r="DR1118" s="15"/>
      <c r="DS1118" s="15"/>
      <c r="DT1118" s="15"/>
      <c r="DU1118" s="15"/>
      <c r="DV1118" s="15"/>
      <c r="DW1118" s="15"/>
      <c r="DX1118" s="15"/>
      <c r="DY1118" s="15"/>
      <c r="DZ1118" s="15"/>
      <c r="EA1118" s="15"/>
      <c r="EB1118" s="15"/>
      <c r="EC1118" s="15"/>
      <c r="ED1118" s="15"/>
      <c r="EE1118" s="15"/>
      <c r="EF1118" s="15"/>
      <c r="EG1118" s="15"/>
      <c r="EH1118" s="15"/>
      <c r="EI1118" s="15"/>
      <c r="EJ1118" s="15"/>
      <c r="EK1118" s="15"/>
      <c r="EL1118" s="15"/>
      <c r="EM1118" s="15"/>
      <c r="EN1118" s="15"/>
      <c r="EO1118" s="15"/>
      <c r="EP1118" s="88"/>
      <c r="EQ1118" s="88"/>
      <c r="ER1118" s="88"/>
      <c r="ES1118" s="88"/>
      <c r="ET1118" s="88"/>
      <c r="EU1118" s="88"/>
      <c r="EV1118" s="88"/>
      <c r="EW1118" s="88"/>
      <c r="EX1118" s="88"/>
      <c r="EY1118" s="88"/>
      <c r="EZ1118" s="88"/>
      <c r="FA1118" s="88"/>
      <c r="FB1118" s="15"/>
      <c r="FC1118" s="15"/>
      <c r="FD1118" s="15"/>
      <c r="FE1118" s="15"/>
      <c r="FF1118" s="15"/>
      <c r="FG1118" s="15"/>
      <c r="FH1118" s="15"/>
      <c r="FI1118" s="15"/>
      <c r="FJ1118" s="15"/>
    </row>
    <row r="1119" spans="2:166" ht="15" customHeight="1" x14ac:dyDescent="0.25">
      <c r="B1119" s="88"/>
      <c r="C1119" s="88"/>
      <c r="D1119" s="115"/>
      <c r="E1119" s="115"/>
      <c r="F1119" s="115"/>
      <c r="G1119" s="115"/>
      <c r="H1119" s="115"/>
      <c r="I1119" s="523"/>
      <c r="J1119" s="523"/>
      <c r="K1119" s="115"/>
      <c r="L1119" s="524"/>
      <c r="M1119" s="524"/>
      <c r="N1119" s="524"/>
      <c r="O1119" s="524"/>
      <c r="P1119" s="524"/>
      <c r="Q1119" s="524"/>
      <c r="R1119" s="524"/>
      <c r="S1119" s="525"/>
      <c r="T1119" s="526"/>
      <c r="U1119" s="115"/>
      <c r="V1119" s="526"/>
      <c r="W1119" s="115"/>
      <c r="X1119" s="115"/>
      <c r="Y1119" s="115"/>
      <c r="Z1119" s="527"/>
      <c r="AA1119" s="527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5"/>
      <c r="CR1119" s="15"/>
      <c r="CS1119" s="15"/>
      <c r="CT1119" s="88"/>
      <c r="CU1119" s="88"/>
      <c r="CV1119" s="88"/>
      <c r="CW1119" s="15"/>
      <c r="CX1119" s="15"/>
      <c r="CY1119" s="88"/>
      <c r="CZ1119" s="88"/>
      <c r="DA1119" s="88"/>
      <c r="DB1119" s="15"/>
      <c r="DC1119" s="15"/>
      <c r="DD1119" s="15"/>
      <c r="DE1119" s="15"/>
      <c r="DF1119" s="15"/>
      <c r="DG1119" s="15"/>
      <c r="DH1119" s="15"/>
      <c r="DI1119" s="15"/>
      <c r="DJ1119" s="15"/>
      <c r="DK1119" s="15"/>
      <c r="DL1119" s="15"/>
      <c r="DM1119" s="15"/>
      <c r="DN1119" s="15"/>
      <c r="DO1119" s="15"/>
      <c r="DP1119" s="15"/>
      <c r="DQ1119" s="15"/>
      <c r="DR1119" s="15"/>
      <c r="DS1119" s="15"/>
      <c r="DT1119" s="15"/>
      <c r="DU1119" s="15"/>
      <c r="DV1119" s="15"/>
      <c r="DW1119" s="15"/>
      <c r="DX1119" s="15"/>
      <c r="DY1119" s="15"/>
      <c r="DZ1119" s="15"/>
      <c r="EA1119" s="15"/>
      <c r="EB1119" s="15"/>
      <c r="EC1119" s="15"/>
      <c r="ED1119" s="15"/>
      <c r="EE1119" s="15"/>
      <c r="EF1119" s="15"/>
      <c r="EG1119" s="15"/>
      <c r="EH1119" s="15"/>
      <c r="EI1119" s="15"/>
      <c r="EJ1119" s="15"/>
      <c r="EK1119" s="15"/>
      <c r="EL1119" s="15"/>
      <c r="EM1119" s="15"/>
      <c r="EN1119" s="15"/>
      <c r="EO1119" s="15"/>
      <c r="EP1119" s="88"/>
      <c r="EQ1119" s="88"/>
      <c r="ER1119" s="88"/>
      <c r="ES1119" s="88"/>
      <c r="ET1119" s="88"/>
      <c r="EU1119" s="88"/>
      <c r="EV1119" s="88"/>
      <c r="EW1119" s="88"/>
      <c r="EX1119" s="88"/>
      <c r="EY1119" s="88"/>
      <c r="EZ1119" s="88"/>
      <c r="FA1119" s="88"/>
      <c r="FB1119" s="15"/>
      <c r="FC1119" s="15"/>
      <c r="FD1119" s="15"/>
      <c r="FE1119" s="15"/>
      <c r="FF1119" s="15"/>
      <c r="FG1119" s="15"/>
      <c r="FH1119" s="15"/>
      <c r="FI1119" s="15"/>
      <c r="FJ1119" s="15"/>
    </row>
    <row r="1120" spans="2:166" ht="15" customHeight="1" x14ac:dyDescent="0.25">
      <c r="B1120" s="88"/>
      <c r="C1120" s="88"/>
      <c r="D1120" s="115"/>
      <c r="E1120" s="115"/>
      <c r="F1120" s="115"/>
      <c r="G1120" s="115"/>
      <c r="H1120" s="115"/>
      <c r="I1120" s="523"/>
      <c r="J1120" s="523"/>
      <c r="K1120" s="115"/>
      <c r="L1120" s="524"/>
      <c r="M1120" s="524"/>
      <c r="N1120" s="524"/>
      <c r="O1120" s="524"/>
      <c r="P1120" s="524"/>
      <c r="Q1120" s="524"/>
      <c r="R1120" s="524"/>
      <c r="S1120" s="525"/>
      <c r="T1120" s="526"/>
      <c r="U1120" s="115"/>
      <c r="V1120" s="526"/>
      <c r="W1120" s="115"/>
      <c r="X1120" s="115"/>
      <c r="Y1120" s="115"/>
      <c r="Z1120" s="527"/>
      <c r="AA1120" s="527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5"/>
      <c r="CR1120" s="15"/>
      <c r="CS1120" s="15"/>
      <c r="CT1120" s="88"/>
      <c r="CU1120" s="88"/>
      <c r="CV1120" s="88"/>
      <c r="CW1120" s="15"/>
      <c r="CX1120" s="15"/>
      <c r="CY1120" s="88"/>
      <c r="CZ1120" s="88"/>
      <c r="DA1120" s="88"/>
      <c r="DB1120" s="15"/>
      <c r="DC1120" s="15"/>
      <c r="DD1120" s="15"/>
      <c r="DE1120" s="15"/>
      <c r="DF1120" s="15"/>
      <c r="DG1120" s="15"/>
      <c r="DH1120" s="15"/>
      <c r="DI1120" s="15"/>
      <c r="DJ1120" s="15"/>
      <c r="DK1120" s="15"/>
      <c r="DL1120" s="15"/>
      <c r="DM1120" s="15"/>
      <c r="DN1120" s="15"/>
      <c r="DO1120" s="15"/>
      <c r="DP1120" s="15"/>
      <c r="DQ1120" s="15"/>
      <c r="DR1120" s="15"/>
      <c r="DS1120" s="15"/>
      <c r="DT1120" s="15"/>
      <c r="DU1120" s="15"/>
      <c r="DV1120" s="15"/>
      <c r="DW1120" s="15"/>
      <c r="DX1120" s="15"/>
      <c r="DY1120" s="15"/>
      <c r="DZ1120" s="15"/>
      <c r="EA1120" s="15"/>
      <c r="EB1120" s="15"/>
      <c r="EC1120" s="15"/>
      <c r="ED1120" s="15"/>
      <c r="EE1120" s="15"/>
      <c r="EF1120" s="15"/>
      <c r="EG1120" s="15"/>
      <c r="EH1120" s="15"/>
      <c r="EI1120" s="15"/>
      <c r="EJ1120" s="15"/>
      <c r="EK1120" s="15"/>
      <c r="EL1120" s="15"/>
      <c r="EM1120" s="15"/>
      <c r="EN1120" s="15"/>
      <c r="EO1120" s="15"/>
      <c r="EP1120" s="88"/>
      <c r="EQ1120" s="88"/>
      <c r="ER1120" s="88"/>
      <c r="ES1120" s="88"/>
      <c r="ET1120" s="88"/>
      <c r="EU1120" s="88"/>
      <c r="EV1120" s="88"/>
      <c r="EW1120" s="88"/>
      <c r="EX1120" s="88"/>
      <c r="EY1120" s="88"/>
      <c r="EZ1120" s="88"/>
      <c r="FA1120" s="88"/>
      <c r="FB1120" s="15"/>
      <c r="FC1120" s="15"/>
      <c r="FD1120" s="15"/>
      <c r="FE1120" s="15"/>
      <c r="FF1120" s="15"/>
      <c r="FG1120" s="15"/>
      <c r="FH1120" s="15"/>
      <c r="FI1120" s="15"/>
      <c r="FJ1120" s="15"/>
    </row>
    <row r="1121" spans="2:166" ht="15" customHeight="1" x14ac:dyDescent="0.25">
      <c r="B1121" s="88"/>
      <c r="C1121" s="88"/>
      <c r="D1121" s="115"/>
      <c r="E1121" s="115"/>
      <c r="F1121" s="115"/>
      <c r="G1121" s="115"/>
      <c r="H1121" s="115"/>
      <c r="I1121" s="523"/>
      <c r="J1121" s="523"/>
      <c r="K1121" s="115"/>
      <c r="L1121" s="524"/>
      <c r="M1121" s="524"/>
      <c r="N1121" s="524"/>
      <c r="O1121" s="524"/>
      <c r="P1121" s="524"/>
      <c r="Q1121" s="524"/>
      <c r="R1121" s="524"/>
      <c r="S1121" s="525"/>
      <c r="T1121" s="526"/>
      <c r="U1121" s="115"/>
      <c r="V1121" s="526"/>
      <c r="W1121" s="115"/>
      <c r="X1121" s="115"/>
      <c r="Y1121" s="115"/>
      <c r="Z1121" s="527"/>
      <c r="AA1121" s="527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5"/>
      <c r="CR1121" s="15"/>
      <c r="CS1121" s="15"/>
      <c r="CT1121" s="88"/>
      <c r="CU1121" s="88"/>
      <c r="CV1121" s="88"/>
      <c r="CW1121" s="15"/>
      <c r="CX1121" s="15"/>
      <c r="CY1121" s="88"/>
      <c r="CZ1121" s="88"/>
      <c r="DA1121" s="88"/>
      <c r="DB1121" s="15"/>
      <c r="DC1121" s="15"/>
      <c r="DD1121" s="15"/>
      <c r="DE1121" s="15"/>
      <c r="DF1121" s="15"/>
      <c r="DG1121" s="15"/>
      <c r="DH1121" s="15"/>
      <c r="DI1121" s="15"/>
      <c r="DJ1121" s="15"/>
      <c r="DK1121" s="15"/>
      <c r="DL1121" s="15"/>
      <c r="DM1121" s="15"/>
      <c r="DN1121" s="15"/>
      <c r="DO1121" s="15"/>
      <c r="DP1121" s="15"/>
      <c r="DQ1121" s="15"/>
      <c r="DR1121" s="15"/>
      <c r="DS1121" s="15"/>
      <c r="DT1121" s="15"/>
      <c r="DU1121" s="15"/>
      <c r="DV1121" s="15"/>
      <c r="DW1121" s="15"/>
      <c r="DX1121" s="15"/>
      <c r="DY1121" s="15"/>
      <c r="DZ1121" s="15"/>
      <c r="EA1121" s="15"/>
      <c r="EB1121" s="15"/>
      <c r="EC1121" s="15"/>
      <c r="ED1121" s="15"/>
      <c r="EE1121" s="15"/>
      <c r="EF1121" s="15"/>
      <c r="EG1121" s="15"/>
      <c r="EH1121" s="15"/>
      <c r="EI1121" s="15"/>
      <c r="EJ1121" s="15"/>
      <c r="EK1121" s="15"/>
      <c r="EL1121" s="15"/>
      <c r="EM1121" s="15"/>
      <c r="EN1121" s="15"/>
      <c r="EO1121" s="15"/>
      <c r="EP1121" s="88"/>
      <c r="EQ1121" s="88"/>
      <c r="ER1121" s="88"/>
      <c r="ES1121" s="88"/>
      <c r="ET1121" s="88"/>
      <c r="EU1121" s="88"/>
      <c r="EV1121" s="88"/>
      <c r="EW1121" s="88"/>
      <c r="EX1121" s="88"/>
      <c r="EY1121" s="88"/>
      <c r="EZ1121" s="88"/>
      <c r="FA1121" s="88"/>
      <c r="FB1121" s="15"/>
      <c r="FC1121" s="15"/>
      <c r="FD1121" s="15"/>
      <c r="FE1121" s="15"/>
      <c r="FF1121" s="15"/>
      <c r="FG1121" s="15"/>
      <c r="FH1121" s="15"/>
      <c r="FI1121" s="15"/>
      <c r="FJ1121" s="15"/>
    </row>
    <row r="1122" spans="2:166" ht="15" customHeight="1" x14ac:dyDescent="0.25">
      <c r="B1122" s="88"/>
      <c r="C1122" s="88"/>
      <c r="D1122" s="115"/>
      <c r="E1122" s="115"/>
      <c r="F1122" s="115"/>
      <c r="G1122" s="115"/>
      <c r="H1122" s="115"/>
      <c r="I1122" s="523"/>
      <c r="J1122" s="523"/>
      <c r="K1122" s="115"/>
      <c r="L1122" s="524"/>
      <c r="M1122" s="524"/>
      <c r="N1122" s="524"/>
      <c r="O1122" s="524"/>
      <c r="P1122" s="524"/>
      <c r="Q1122" s="524"/>
      <c r="R1122" s="524"/>
      <c r="S1122" s="525"/>
      <c r="T1122" s="526"/>
      <c r="U1122" s="115"/>
      <c r="V1122" s="526"/>
      <c r="W1122" s="115"/>
      <c r="X1122" s="115"/>
      <c r="Y1122" s="115"/>
      <c r="Z1122" s="527"/>
      <c r="AA1122" s="527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5"/>
      <c r="CR1122" s="15"/>
      <c r="CS1122" s="15"/>
      <c r="CT1122" s="88"/>
      <c r="CU1122" s="88"/>
      <c r="CV1122" s="88"/>
      <c r="CW1122" s="15"/>
      <c r="CX1122" s="15"/>
      <c r="CY1122" s="88"/>
      <c r="CZ1122" s="88"/>
      <c r="DA1122" s="88"/>
      <c r="DB1122" s="15"/>
      <c r="DC1122" s="15"/>
      <c r="DD1122" s="15"/>
      <c r="DE1122" s="15"/>
      <c r="DF1122" s="15"/>
      <c r="DG1122" s="15"/>
      <c r="DH1122" s="15"/>
      <c r="DI1122" s="15"/>
      <c r="DJ1122" s="15"/>
      <c r="DK1122" s="15"/>
      <c r="DL1122" s="15"/>
      <c r="DM1122" s="15"/>
      <c r="DN1122" s="15"/>
      <c r="DO1122" s="15"/>
      <c r="DP1122" s="15"/>
      <c r="DQ1122" s="15"/>
      <c r="DR1122" s="15"/>
      <c r="DS1122" s="15"/>
      <c r="DT1122" s="15"/>
      <c r="DU1122" s="15"/>
      <c r="DV1122" s="15"/>
      <c r="DW1122" s="15"/>
      <c r="DX1122" s="15"/>
      <c r="DY1122" s="15"/>
      <c r="DZ1122" s="15"/>
      <c r="EA1122" s="15"/>
      <c r="EB1122" s="15"/>
      <c r="EC1122" s="15"/>
      <c r="ED1122" s="15"/>
      <c r="EE1122" s="15"/>
      <c r="EF1122" s="15"/>
      <c r="EG1122" s="15"/>
      <c r="EH1122" s="15"/>
      <c r="EI1122" s="15"/>
      <c r="EJ1122" s="15"/>
      <c r="EK1122" s="15"/>
      <c r="EL1122" s="15"/>
      <c r="EM1122" s="15"/>
      <c r="EN1122" s="15"/>
      <c r="EO1122" s="15"/>
      <c r="EP1122" s="88"/>
      <c r="EQ1122" s="88"/>
      <c r="ER1122" s="88"/>
      <c r="ES1122" s="88"/>
      <c r="ET1122" s="88"/>
      <c r="EU1122" s="88"/>
      <c r="EV1122" s="88"/>
      <c r="EW1122" s="88"/>
      <c r="EX1122" s="88"/>
      <c r="EY1122" s="88"/>
      <c r="EZ1122" s="88"/>
      <c r="FA1122" s="88"/>
      <c r="FB1122" s="15"/>
      <c r="FC1122" s="15"/>
      <c r="FD1122" s="15"/>
      <c r="FE1122" s="15"/>
      <c r="FF1122" s="15"/>
      <c r="FG1122" s="15"/>
      <c r="FH1122" s="15"/>
      <c r="FI1122" s="15"/>
      <c r="FJ1122" s="15"/>
    </row>
    <row r="1123" spans="2:166" ht="15" customHeight="1" x14ac:dyDescent="0.25">
      <c r="B1123" s="88"/>
      <c r="C1123" s="88"/>
      <c r="D1123" s="115"/>
      <c r="E1123" s="115"/>
      <c r="F1123" s="115"/>
      <c r="G1123" s="115"/>
      <c r="H1123" s="115"/>
      <c r="I1123" s="523"/>
      <c r="J1123" s="523"/>
      <c r="K1123" s="115"/>
      <c r="L1123" s="524"/>
      <c r="M1123" s="524"/>
      <c r="N1123" s="524"/>
      <c r="O1123" s="524"/>
      <c r="P1123" s="524"/>
      <c r="Q1123" s="524"/>
      <c r="R1123" s="524"/>
      <c r="S1123" s="525"/>
      <c r="T1123" s="526"/>
      <c r="U1123" s="115"/>
      <c r="V1123" s="526"/>
      <c r="W1123" s="115"/>
      <c r="X1123" s="115"/>
      <c r="Y1123" s="115"/>
      <c r="Z1123" s="527"/>
      <c r="AA1123" s="527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5"/>
      <c r="CR1123" s="15"/>
      <c r="CS1123" s="15"/>
      <c r="CT1123" s="88"/>
      <c r="CU1123" s="88"/>
      <c r="CV1123" s="88"/>
      <c r="CW1123" s="15"/>
      <c r="CX1123" s="15"/>
      <c r="CY1123" s="88"/>
      <c r="CZ1123" s="88"/>
      <c r="DA1123" s="88"/>
      <c r="DB1123" s="15"/>
      <c r="DC1123" s="15"/>
      <c r="DD1123" s="15"/>
      <c r="DE1123" s="15"/>
      <c r="DF1123" s="15"/>
      <c r="DG1123" s="15"/>
      <c r="DH1123" s="15"/>
      <c r="DI1123" s="15"/>
      <c r="DJ1123" s="15"/>
      <c r="DK1123" s="15"/>
      <c r="DL1123" s="15"/>
      <c r="DM1123" s="15"/>
      <c r="DN1123" s="15"/>
      <c r="DO1123" s="15"/>
      <c r="DP1123" s="15"/>
      <c r="DQ1123" s="15"/>
      <c r="DR1123" s="15"/>
      <c r="DS1123" s="15"/>
      <c r="DT1123" s="15"/>
      <c r="DU1123" s="15"/>
      <c r="DV1123" s="15"/>
      <c r="DW1123" s="15"/>
      <c r="DX1123" s="15"/>
      <c r="DY1123" s="15"/>
      <c r="DZ1123" s="15"/>
      <c r="EA1123" s="15"/>
      <c r="EB1123" s="15"/>
      <c r="EC1123" s="15"/>
      <c r="ED1123" s="15"/>
      <c r="EE1123" s="15"/>
      <c r="EF1123" s="15"/>
      <c r="EG1123" s="15"/>
      <c r="EH1123" s="15"/>
      <c r="EI1123" s="15"/>
      <c r="EJ1123" s="15"/>
      <c r="EK1123" s="15"/>
      <c r="EL1123" s="15"/>
      <c r="EM1123" s="15"/>
      <c r="EN1123" s="15"/>
      <c r="EO1123" s="15"/>
      <c r="EP1123" s="88"/>
      <c r="EQ1123" s="88"/>
      <c r="ER1123" s="88"/>
      <c r="ES1123" s="88"/>
      <c r="ET1123" s="88"/>
      <c r="EU1123" s="88"/>
      <c r="EV1123" s="88"/>
      <c r="EW1123" s="88"/>
      <c r="EX1123" s="88"/>
      <c r="EY1123" s="88"/>
      <c r="EZ1123" s="88"/>
      <c r="FA1123" s="88"/>
      <c r="FB1123" s="15"/>
      <c r="FC1123" s="15"/>
      <c r="FD1123" s="15"/>
      <c r="FE1123" s="15"/>
      <c r="FF1123" s="15"/>
      <c r="FG1123" s="15"/>
      <c r="FH1123" s="15"/>
      <c r="FI1123" s="15"/>
      <c r="FJ1123" s="15"/>
    </row>
    <row r="1124" spans="2:166" ht="15" customHeight="1" x14ac:dyDescent="0.25">
      <c r="B1124" s="88"/>
      <c r="C1124" s="88"/>
      <c r="D1124" s="115"/>
      <c r="E1124" s="115"/>
      <c r="F1124" s="115"/>
      <c r="G1124" s="115"/>
      <c r="H1124" s="115"/>
      <c r="I1124" s="523"/>
      <c r="J1124" s="523"/>
      <c r="K1124" s="115"/>
      <c r="L1124" s="524"/>
      <c r="M1124" s="524"/>
      <c r="N1124" s="524"/>
      <c r="O1124" s="524"/>
      <c r="P1124" s="524"/>
      <c r="Q1124" s="524"/>
      <c r="R1124" s="524"/>
      <c r="S1124" s="525"/>
      <c r="T1124" s="526"/>
      <c r="U1124" s="115"/>
      <c r="V1124" s="526"/>
      <c r="W1124" s="115"/>
      <c r="X1124" s="115"/>
      <c r="Y1124" s="115"/>
      <c r="Z1124" s="527"/>
      <c r="AA1124" s="527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5"/>
      <c r="CR1124" s="15"/>
      <c r="CS1124" s="15"/>
      <c r="CT1124" s="88"/>
      <c r="CU1124" s="88"/>
      <c r="CV1124" s="88"/>
      <c r="CW1124" s="15"/>
      <c r="CX1124" s="15"/>
      <c r="CY1124" s="88"/>
      <c r="CZ1124" s="88"/>
      <c r="DA1124" s="88"/>
      <c r="DB1124" s="15"/>
      <c r="DC1124" s="15"/>
      <c r="DD1124" s="15"/>
      <c r="DE1124" s="15"/>
      <c r="DF1124" s="15"/>
      <c r="DG1124" s="15"/>
      <c r="DH1124" s="15"/>
      <c r="DI1124" s="15"/>
      <c r="DJ1124" s="15"/>
      <c r="DK1124" s="15"/>
      <c r="DL1124" s="15"/>
      <c r="DM1124" s="15"/>
      <c r="DN1124" s="15"/>
      <c r="DO1124" s="15"/>
      <c r="DP1124" s="15"/>
      <c r="DQ1124" s="15"/>
      <c r="DR1124" s="15"/>
      <c r="DS1124" s="15"/>
      <c r="DT1124" s="15"/>
      <c r="DU1124" s="15"/>
      <c r="DV1124" s="15"/>
      <c r="DW1124" s="15"/>
      <c r="DX1124" s="15"/>
      <c r="DY1124" s="15"/>
      <c r="DZ1124" s="15"/>
      <c r="EA1124" s="15"/>
      <c r="EB1124" s="15"/>
      <c r="EC1124" s="15"/>
      <c r="ED1124" s="15"/>
      <c r="EE1124" s="15"/>
      <c r="EF1124" s="15"/>
      <c r="EG1124" s="15"/>
      <c r="EH1124" s="15"/>
      <c r="EI1124" s="15"/>
      <c r="EJ1124" s="15"/>
      <c r="EK1124" s="15"/>
      <c r="EL1124" s="15"/>
      <c r="EM1124" s="15"/>
      <c r="EN1124" s="15"/>
      <c r="EO1124" s="15"/>
      <c r="EP1124" s="88"/>
      <c r="EQ1124" s="88"/>
      <c r="ER1124" s="88"/>
      <c r="ES1124" s="88"/>
      <c r="ET1124" s="88"/>
      <c r="EU1124" s="88"/>
      <c r="EV1124" s="88"/>
      <c r="EW1124" s="88"/>
      <c r="EX1124" s="88"/>
      <c r="EY1124" s="88"/>
      <c r="EZ1124" s="88"/>
      <c r="FA1124" s="88"/>
      <c r="FB1124" s="15"/>
      <c r="FC1124" s="15"/>
      <c r="FD1124" s="15"/>
      <c r="FE1124" s="15"/>
      <c r="FF1124" s="15"/>
      <c r="FG1124" s="15"/>
      <c r="FH1124" s="15"/>
      <c r="FI1124" s="15"/>
      <c r="FJ1124" s="15"/>
    </row>
    <row r="1125" spans="2:166" ht="15" customHeight="1" x14ac:dyDescent="0.25">
      <c r="B1125" s="88"/>
      <c r="C1125" s="88"/>
      <c r="D1125" s="115"/>
      <c r="E1125" s="115"/>
      <c r="F1125" s="115"/>
      <c r="G1125" s="115"/>
      <c r="H1125" s="115"/>
      <c r="I1125" s="523"/>
      <c r="J1125" s="523"/>
      <c r="K1125" s="115"/>
      <c r="L1125" s="524"/>
      <c r="M1125" s="524"/>
      <c r="N1125" s="524"/>
      <c r="O1125" s="524"/>
      <c r="P1125" s="524"/>
      <c r="Q1125" s="524"/>
      <c r="R1125" s="524"/>
      <c r="S1125" s="525"/>
      <c r="T1125" s="526"/>
      <c r="U1125" s="115"/>
      <c r="V1125" s="526"/>
      <c r="W1125" s="115"/>
      <c r="X1125" s="115"/>
      <c r="Y1125" s="115"/>
      <c r="Z1125" s="527"/>
      <c r="AA1125" s="527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88"/>
      <c r="CU1125" s="88"/>
      <c r="CV1125" s="88"/>
      <c r="CW1125" s="15"/>
      <c r="CX1125" s="15"/>
      <c r="CY1125" s="88"/>
      <c r="CZ1125" s="88"/>
      <c r="DA1125" s="88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  <c r="DO1125" s="15"/>
      <c r="DP1125" s="15"/>
      <c r="DQ1125" s="15"/>
      <c r="DR1125" s="15"/>
      <c r="DS1125" s="15"/>
      <c r="DT1125" s="15"/>
      <c r="DU1125" s="15"/>
      <c r="DV1125" s="15"/>
      <c r="DW1125" s="15"/>
      <c r="DX1125" s="15"/>
      <c r="DY1125" s="15"/>
      <c r="DZ1125" s="15"/>
      <c r="EA1125" s="15"/>
      <c r="EB1125" s="15"/>
      <c r="EC1125" s="15"/>
      <c r="ED1125" s="15"/>
      <c r="EE1125" s="15"/>
      <c r="EF1125" s="15"/>
      <c r="EG1125" s="15"/>
      <c r="EH1125" s="15"/>
      <c r="EI1125" s="15"/>
      <c r="EJ1125" s="15"/>
      <c r="EK1125" s="15"/>
      <c r="EL1125" s="15"/>
      <c r="EM1125" s="15"/>
      <c r="EN1125" s="15"/>
      <c r="EO1125" s="15"/>
      <c r="EP1125" s="88"/>
      <c r="EQ1125" s="88"/>
      <c r="ER1125" s="88"/>
      <c r="ES1125" s="88"/>
      <c r="ET1125" s="88"/>
      <c r="EU1125" s="88"/>
      <c r="EV1125" s="88"/>
      <c r="EW1125" s="88"/>
      <c r="EX1125" s="88"/>
      <c r="EY1125" s="88"/>
      <c r="EZ1125" s="88"/>
      <c r="FA1125" s="88"/>
      <c r="FB1125" s="15"/>
      <c r="FC1125" s="15"/>
      <c r="FD1125" s="15"/>
      <c r="FE1125" s="15"/>
      <c r="FF1125" s="15"/>
      <c r="FG1125" s="15"/>
      <c r="FH1125" s="15"/>
      <c r="FI1125" s="15"/>
      <c r="FJ1125" s="15"/>
    </row>
    <row r="1126" spans="2:166" ht="15" customHeight="1" x14ac:dyDescent="0.25">
      <c r="B1126" s="88"/>
      <c r="C1126" s="88"/>
      <c r="D1126" s="115"/>
      <c r="E1126" s="115"/>
      <c r="F1126" s="115"/>
      <c r="G1126" s="115"/>
      <c r="H1126" s="115"/>
      <c r="I1126" s="523"/>
      <c r="J1126" s="523"/>
      <c r="K1126" s="115"/>
      <c r="L1126" s="524"/>
      <c r="M1126" s="524"/>
      <c r="N1126" s="524"/>
      <c r="O1126" s="524"/>
      <c r="P1126" s="524"/>
      <c r="Q1126" s="524"/>
      <c r="R1126" s="524"/>
      <c r="S1126" s="525"/>
      <c r="T1126" s="526"/>
      <c r="U1126" s="115"/>
      <c r="V1126" s="526"/>
      <c r="W1126" s="115"/>
      <c r="X1126" s="115"/>
      <c r="Y1126" s="115"/>
      <c r="Z1126" s="527"/>
      <c r="AA1126" s="527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5"/>
      <c r="CR1126" s="15"/>
      <c r="CS1126" s="15"/>
      <c r="CT1126" s="88"/>
      <c r="CU1126" s="88"/>
      <c r="CV1126" s="88"/>
      <c r="CW1126" s="15"/>
      <c r="CX1126" s="15"/>
      <c r="CY1126" s="88"/>
      <c r="CZ1126" s="88"/>
      <c r="DA1126" s="88"/>
      <c r="DB1126" s="15"/>
      <c r="DC1126" s="15"/>
      <c r="DD1126" s="15"/>
      <c r="DE1126" s="15"/>
      <c r="DF1126" s="15"/>
      <c r="DG1126" s="15"/>
      <c r="DH1126" s="15"/>
      <c r="DI1126" s="15"/>
      <c r="DJ1126" s="15"/>
      <c r="DK1126" s="15"/>
      <c r="DL1126" s="15"/>
      <c r="DM1126" s="15"/>
      <c r="DN1126" s="15"/>
      <c r="DO1126" s="15"/>
      <c r="DP1126" s="15"/>
      <c r="DQ1126" s="15"/>
      <c r="DR1126" s="15"/>
      <c r="DS1126" s="15"/>
      <c r="DT1126" s="15"/>
      <c r="DU1126" s="15"/>
      <c r="DV1126" s="15"/>
      <c r="DW1126" s="15"/>
      <c r="DX1126" s="15"/>
      <c r="DY1126" s="15"/>
      <c r="DZ1126" s="15"/>
      <c r="EA1126" s="15"/>
      <c r="EB1126" s="15"/>
      <c r="EC1126" s="15"/>
      <c r="ED1126" s="15"/>
      <c r="EE1126" s="15"/>
      <c r="EF1126" s="15"/>
      <c r="EG1126" s="15"/>
      <c r="EH1126" s="15"/>
      <c r="EI1126" s="15"/>
      <c r="EJ1126" s="15"/>
      <c r="EK1126" s="15"/>
      <c r="EL1126" s="15"/>
      <c r="EM1126" s="15"/>
      <c r="EN1126" s="15"/>
      <c r="EO1126" s="15"/>
      <c r="EP1126" s="88"/>
      <c r="EQ1126" s="88"/>
      <c r="ER1126" s="88"/>
      <c r="ES1126" s="88"/>
      <c r="ET1126" s="88"/>
      <c r="EU1126" s="88"/>
      <c r="EV1126" s="88"/>
      <c r="EW1126" s="88"/>
      <c r="EX1126" s="88"/>
      <c r="EY1126" s="88"/>
      <c r="EZ1126" s="88"/>
      <c r="FA1126" s="88"/>
      <c r="FB1126" s="15"/>
      <c r="FC1126" s="15"/>
      <c r="FD1126" s="15"/>
      <c r="FE1126" s="15"/>
      <c r="FF1126" s="15"/>
      <c r="FG1126" s="15"/>
      <c r="FH1126" s="15"/>
      <c r="FI1126" s="15"/>
      <c r="FJ1126" s="15"/>
    </row>
    <row r="1127" spans="2:166" ht="15" customHeight="1" x14ac:dyDescent="0.25">
      <c r="B1127" s="88"/>
      <c r="C1127" s="88"/>
      <c r="D1127" s="115"/>
      <c r="E1127" s="115"/>
      <c r="F1127" s="115"/>
      <c r="G1127" s="115"/>
      <c r="H1127" s="115"/>
      <c r="I1127" s="523"/>
      <c r="J1127" s="523"/>
      <c r="K1127" s="115"/>
      <c r="L1127" s="524"/>
      <c r="M1127" s="524"/>
      <c r="N1127" s="524"/>
      <c r="O1127" s="524"/>
      <c r="P1127" s="524"/>
      <c r="Q1127" s="524"/>
      <c r="R1127" s="524"/>
      <c r="S1127" s="525"/>
      <c r="T1127" s="526"/>
      <c r="U1127" s="115"/>
      <c r="V1127" s="526"/>
      <c r="W1127" s="115"/>
      <c r="X1127" s="115"/>
      <c r="Y1127" s="115"/>
      <c r="Z1127" s="527"/>
      <c r="AA1127" s="527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5"/>
      <c r="CR1127" s="15"/>
      <c r="CS1127" s="15"/>
      <c r="CT1127" s="88"/>
      <c r="CU1127" s="88"/>
      <c r="CV1127" s="88"/>
      <c r="CW1127" s="15"/>
      <c r="CX1127" s="15"/>
      <c r="CY1127" s="88"/>
      <c r="CZ1127" s="88"/>
      <c r="DA1127" s="88"/>
      <c r="DB1127" s="15"/>
      <c r="DC1127" s="15"/>
      <c r="DD1127" s="15"/>
      <c r="DE1127" s="15"/>
      <c r="DF1127" s="15"/>
      <c r="DG1127" s="15"/>
      <c r="DH1127" s="15"/>
      <c r="DI1127" s="15"/>
      <c r="DJ1127" s="15"/>
      <c r="DK1127" s="15"/>
      <c r="DL1127" s="15"/>
      <c r="DM1127" s="15"/>
      <c r="DN1127" s="15"/>
      <c r="DO1127" s="15"/>
      <c r="DP1127" s="15"/>
      <c r="DQ1127" s="15"/>
      <c r="DR1127" s="15"/>
      <c r="DS1127" s="15"/>
      <c r="DT1127" s="15"/>
      <c r="DU1127" s="15"/>
      <c r="DV1127" s="15"/>
      <c r="DW1127" s="15"/>
      <c r="DX1127" s="15"/>
      <c r="DY1127" s="15"/>
      <c r="DZ1127" s="15"/>
      <c r="EA1127" s="15"/>
      <c r="EB1127" s="15"/>
      <c r="EC1127" s="15"/>
      <c r="ED1127" s="15"/>
      <c r="EE1127" s="15"/>
      <c r="EF1127" s="15"/>
      <c r="EG1127" s="15"/>
      <c r="EH1127" s="15"/>
      <c r="EI1127" s="15"/>
      <c r="EJ1127" s="15"/>
      <c r="EK1127" s="15"/>
      <c r="EL1127" s="15"/>
      <c r="EM1127" s="15"/>
      <c r="EN1127" s="15"/>
      <c r="EO1127" s="15"/>
      <c r="EP1127" s="88"/>
      <c r="EQ1127" s="88"/>
      <c r="ER1127" s="88"/>
      <c r="ES1127" s="88"/>
      <c r="ET1127" s="88"/>
      <c r="EU1127" s="88"/>
      <c r="EV1127" s="88"/>
      <c r="EW1127" s="88"/>
      <c r="EX1127" s="88"/>
      <c r="EY1127" s="88"/>
      <c r="EZ1127" s="88"/>
      <c r="FA1127" s="88"/>
      <c r="FB1127" s="15"/>
      <c r="FC1127" s="15"/>
      <c r="FD1127" s="15"/>
      <c r="FE1127" s="15"/>
      <c r="FF1127" s="15"/>
      <c r="FG1127" s="15"/>
      <c r="FH1127" s="15"/>
      <c r="FI1127" s="15"/>
      <c r="FJ1127" s="15"/>
    </row>
    <row r="1128" spans="2:166" ht="15" customHeight="1" x14ac:dyDescent="0.25">
      <c r="B1128" s="88"/>
      <c r="C1128" s="88"/>
      <c r="D1128" s="115"/>
      <c r="E1128" s="115"/>
      <c r="F1128" s="115"/>
      <c r="G1128" s="115"/>
      <c r="H1128" s="115"/>
      <c r="I1128" s="523"/>
      <c r="J1128" s="523"/>
      <c r="K1128" s="115"/>
      <c r="L1128" s="524"/>
      <c r="M1128" s="524"/>
      <c r="N1128" s="524"/>
      <c r="O1128" s="524"/>
      <c r="P1128" s="524"/>
      <c r="Q1128" s="524"/>
      <c r="R1128" s="524"/>
      <c r="S1128" s="525"/>
      <c r="T1128" s="526"/>
      <c r="U1128" s="115"/>
      <c r="V1128" s="526"/>
      <c r="W1128" s="115"/>
      <c r="X1128" s="115"/>
      <c r="Y1128" s="115"/>
      <c r="Z1128" s="527"/>
      <c r="AA1128" s="527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5"/>
      <c r="CR1128" s="15"/>
      <c r="CS1128" s="15"/>
      <c r="CT1128" s="88"/>
      <c r="CU1128" s="88"/>
      <c r="CV1128" s="88"/>
      <c r="CW1128" s="15"/>
      <c r="CX1128" s="15"/>
      <c r="CY1128" s="88"/>
      <c r="CZ1128" s="88"/>
      <c r="DA1128" s="88"/>
      <c r="DB1128" s="15"/>
      <c r="DC1128" s="15"/>
      <c r="DD1128" s="15"/>
      <c r="DE1128" s="15"/>
      <c r="DF1128" s="15"/>
      <c r="DG1128" s="15"/>
      <c r="DH1128" s="15"/>
      <c r="DI1128" s="15"/>
      <c r="DJ1128" s="15"/>
      <c r="DK1128" s="15"/>
      <c r="DL1128" s="15"/>
      <c r="DM1128" s="15"/>
      <c r="DN1128" s="15"/>
      <c r="DO1128" s="15"/>
      <c r="DP1128" s="15"/>
      <c r="DQ1128" s="15"/>
      <c r="DR1128" s="15"/>
      <c r="DS1128" s="15"/>
      <c r="DT1128" s="15"/>
      <c r="DU1128" s="15"/>
      <c r="DV1128" s="15"/>
      <c r="DW1128" s="15"/>
      <c r="DX1128" s="15"/>
      <c r="DY1128" s="15"/>
      <c r="DZ1128" s="15"/>
      <c r="EA1128" s="15"/>
      <c r="EB1128" s="15"/>
      <c r="EC1128" s="15"/>
      <c r="ED1128" s="15"/>
      <c r="EE1128" s="15"/>
      <c r="EF1128" s="15"/>
      <c r="EG1128" s="15"/>
      <c r="EH1128" s="15"/>
      <c r="EI1128" s="15"/>
      <c r="EJ1128" s="15"/>
      <c r="EK1128" s="15"/>
      <c r="EL1128" s="15"/>
      <c r="EM1128" s="15"/>
      <c r="EN1128" s="15"/>
      <c r="EO1128" s="15"/>
      <c r="EP1128" s="88"/>
      <c r="EQ1128" s="88"/>
      <c r="ER1128" s="88"/>
      <c r="ES1128" s="88"/>
      <c r="ET1128" s="88"/>
      <c r="EU1128" s="88"/>
      <c r="EV1128" s="88"/>
      <c r="EW1128" s="88"/>
      <c r="EX1128" s="88"/>
      <c r="EY1128" s="88"/>
      <c r="EZ1128" s="88"/>
      <c r="FA1128" s="88"/>
      <c r="FB1128" s="15"/>
      <c r="FC1128" s="15"/>
      <c r="FD1128" s="15"/>
      <c r="FE1128" s="15"/>
      <c r="FF1128" s="15"/>
      <c r="FG1128" s="15"/>
      <c r="FH1128" s="15"/>
      <c r="FI1128" s="15"/>
      <c r="FJ1128" s="15"/>
    </row>
    <row r="1129" spans="2:166" ht="15" customHeight="1" x14ac:dyDescent="0.25">
      <c r="B1129" s="88"/>
      <c r="C1129" s="88"/>
      <c r="D1129" s="115"/>
      <c r="E1129" s="115"/>
      <c r="F1129" s="115"/>
      <c r="G1129" s="115"/>
      <c r="H1129" s="115"/>
      <c r="I1129" s="523"/>
      <c r="J1129" s="523"/>
      <c r="K1129" s="115"/>
      <c r="L1129" s="524"/>
      <c r="M1129" s="524"/>
      <c r="N1129" s="524"/>
      <c r="O1129" s="524"/>
      <c r="P1129" s="524"/>
      <c r="Q1129" s="524"/>
      <c r="R1129" s="524"/>
      <c r="S1129" s="525"/>
      <c r="T1129" s="526"/>
      <c r="U1129" s="115"/>
      <c r="V1129" s="526"/>
      <c r="W1129" s="115"/>
      <c r="X1129" s="115"/>
      <c r="Y1129" s="115"/>
      <c r="Z1129" s="527"/>
      <c r="AA1129" s="527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5"/>
      <c r="CR1129" s="15"/>
      <c r="CS1129" s="15"/>
      <c r="CT1129" s="88"/>
      <c r="CU1129" s="88"/>
      <c r="CV1129" s="88"/>
      <c r="CW1129" s="15"/>
      <c r="CX1129" s="15"/>
      <c r="CY1129" s="88"/>
      <c r="CZ1129" s="88"/>
      <c r="DA1129" s="88"/>
      <c r="DB1129" s="15"/>
      <c r="DC1129" s="15"/>
      <c r="DD1129" s="15"/>
      <c r="DE1129" s="15"/>
      <c r="DF1129" s="15"/>
      <c r="DG1129" s="15"/>
      <c r="DH1129" s="15"/>
      <c r="DI1129" s="15"/>
      <c r="DJ1129" s="15"/>
      <c r="DK1129" s="15"/>
      <c r="DL1129" s="15"/>
      <c r="DM1129" s="15"/>
      <c r="DN1129" s="15"/>
      <c r="DO1129" s="15"/>
      <c r="DP1129" s="15"/>
      <c r="DQ1129" s="15"/>
      <c r="DR1129" s="15"/>
      <c r="DS1129" s="15"/>
      <c r="DT1129" s="15"/>
      <c r="DU1129" s="15"/>
      <c r="DV1129" s="15"/>
      <c r="DW1129" s="15"/>
      <c r="DX1129" s="15"/>
      <c r="DY1129" s="15"/>
      <c r="DZ1129" s="15"/>
      <c r="EA1129" s="15"/>
      <c r="EB1129" s="15"/>
      <c r="EC1129" s="15"/>
      <c r="ED1129" s="15"/>
      <c r="EE1129" s="15"/>
      <c r="EF1129" s="15"/>
      <c r="EG1129" s="15"/>
      <c r="EH1129" s="15"/>
      <c r="EI1129" s="15"/>
      <c r="EJ1129" s="15"/>
      <c r="EK1129" s="15"/>
      <c r="EL1129" s="15"/>
      <c r="EM1129" s="15"/>
      <c r="EN1129" s="15"/>
      <c r="EO1129" s="15"/>
      <c r="EP1129" s="88"/>
      <c r="EQ1129" s="88"/>
      <c r="ER1129" s="88"/>
      <c r="ES1129" s="88"/>
      <c r="ET1129" s="88"/>
      <c r="EU1129" s="88"/>
      <c r="EV1129" s="88"/>
      <c r="EW1129" s="88"/>
      <c r="EX1129" s="88"/>
      <c r="EY1129" s="88"/>
      <c r="EZ1129" s="88"/>
      <c r="FA1129" s="88"/>
      <c r="FB1129" s="15"/>
      <c r="FC1129" s="15"/>
      <c r="FD1129" s="15"/>
      <c r="FE1129" s="15"/>
      <c r="FF1129" s="15"/>
      <c r="FG1129" s="15"/>
      <c r="FH1129" s="15"/>
      <c r="FI1129" s="15"/>
      <c r="FJ1129" s="15"/>
    </row>
    <row r="1130" spans="2:166" ht="15" customHeight="1" x14ac:dyDescent="0.25">
      <c r="B1130" s="88"/>
      <c r="C1130" s="88"/>
      <c r="D1130" s="115"/>
      <c r="E1130" s="115"/>
      <c r="F1130" s="115"/>
      <c r="G1130" s="115"/>
      <c r="H1130" s="115"/>
      <c r="I1130" s="523"/>
      <c r="J1130" s="523"/>
      <c r="K1130" s="115"/>
      <c r="L1130" s="524"/>
      <c r="M1130" s="524"/>
      <c r="N1130" s="524"/>
      <c r="O1130" s="524"/>
      <c r="P1130" s="524"/>
      <c r="Q1130" s="524"/>
      <c r="R1130" s="524"/>
      <c r="S1130" s="525"/>
      <c r="T1130" s="526"/>
      <c r="U1130" s="115"/>
      <c r="V1130" s="526"/>
      <c r="W1130" s="115"/>
      <c r="X1130" s="115"/>
      <c r="Y1130" s="115"/>
      <c r="Z1130" s="527"/>
      <c r="AA1130" s="527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5"/>
      <c r="CR1130" s="15"/>
      <c r="CS1130" s="15"/>
      <c r="CT1130" s="88"/>
      <c r="CU1130" s="88"/>
      <c r="CV1130" s="88"/>
      <c r="CW1130" s="15"/>
      <c r="CX1130" s="15"/>
      <c r="CY1130" s="88"/>
      <c r="CZ1130" s="88"/>
      <c r="DA1130" s="88"/>
      <c r="DB1130" s="15"/>
      <c r="DC1130" s="15"/>
      <c r="DD1130" s="15"/>
      <c r="DE1130" s="15"/>
      <c r="DF1130" s="15"/>
      <c r="DG1130" s="15"/>
      <c r="DH1130" s="15"/>
      <c r="DI1130" s="15"/>
      <c r="DJ1130" s="15"/>
      <c r="DK1130" s="15"/>
      <c r="DL1130" s="15"/>
      <c r="DM1130" s="15"/>
      <c r="DN1130" s="15"/>
      <c r="DO1130" s="15"/>
      <c r="DP1130" s="15"/>
      <c r="DQ1130" s="15"/>
      <c r="DR1130" s="15"/>
      <c r="DS1130" s="15"/>
      <c r="DT1130" s="15"/>
      <c r="DU1130" s="15"/>
      <c r="DV1130" s="15"/>
      <c r="DW1130" s="15"/>
      <c r="DX1130" s="15"/>
      <c r="DY1130" s="15"/>
      <c r="DZ1130" s="15"/>
      <c r="EA1130" s="15"/>
      <c r="EB1130" s="15"/>
      <c r="EC1130" s="15"/>
      <c r="ED1130" s="15"/>
      <c r="EE1130" s="15"/>
      <c r="EF1130" s="15"/>
      <c r="EG1130" s="15"/>
      <c r="EH1130" s="15"/>
      <c r="EI1130" s="15"/>
      <c r="EJ1130" s="15"/>
      <c r="EK1130" s="15"/>
      <c r="EL1130" s="15"/>
      <c r="EM1130" s="15"/>
      <c r="EN1130" s="15"/>
      <c r="EO1130" s="15"/>
      <c r="EP1130" s="88"/>
      <c r="EQ1130" s="88"/>
      <c r="ER1130" s="88"/>
      <c r="ES1130" s="88"/>
      <c r="ET1130" s="88"/>
      <c r="EU1130" s="88"/>
      <c r="EV1130" s="88"/>
      <c r="EW1130" s="88"/>
      <c r="EX1130" s="88"/>
      <c r="EY1130" s="88"/>
      <c r="EZ1130" s="88"/>
      <c r="FA1130" s="88"/>
      <c r="FB1130" s="15"/>
      <c r="FC1130" s="15"/>
      <c r="FD1130" s="15"/>
      <c r="FE1130" s="15"/>
      <c r="FF1130" s="15"/>
      <c r="FG1130" s="15"/>
      <c r="FH1130" s="15"/>
      <c r="FI1130" s="15"/>
      <c r="FJ1130" s="15"/>
    </row>
    <row r="1131" spans="2:166" ht="15" customHeight="1" x14ac:dyDescent="0.25">
      <c r="B1131" s="88"/>
      <c r="C1131" s="88"/>
      <c r="D1131" s="115"/>
      <c r="E1131" s="115"/>
      <c r="F1131" s="115"/>
      <c r="G1131" s="115"/>
      <c r="H1131" s="115"/>
      <c r="I1131" s="523"/>
      <c r="J1131" s="523"/>
      <c r="K1131" s="115"/>
      <c r="L1131" s="524"/>
      <c r="M1131" s="524"/>
      <c r="N1131" s="524"/>
      <c r="O1131" s="524"/>
      <c r="P1131" s="524"/>
      <c r="Q1131" s="524"/>
      <c r="R1131" s="524"/>
      <c r="S1131" s="525"/>
      <c r="T1131" s="526"/>
      <c r="U1131" s="115"/>
      <c r="V1131" s="526"/>
      <c r="W1131" s="115"/>
      <c r="X1131" s="115"/>
      <c r="Y1131" s="115"/>
      <c r="Z1131" s="527"/>
      <c r="AA1131" s="527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88"/>
      <c r="CU1131" s="88"/>
      <c r="CV1131" s="88"/>
      <c r="CW1131" s="15"/>
      <c r="CX1131" s="15"/>
      <c r="CY1131" s="88"/>
      <c r="CZ1131" s="88"/>
      <c r="DA1131" s="88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  <c r="DO1131" s="15"/>
      <c r="DP1131" s="15"/>
      <c r="DQ1131" s="15"/>
      <c r="DR1131" s="15"/>
      <c r="DS1131" s="15"/>
      <c r="DT1131" s="15"/>
      <c r="DU1131" s="15"/>
      <c r="DV1131" s="15"/>
      <c r="DW1131" s="15"/>
      <c r="DX1131" s="15"/>
      <c r="DY1131" s="15"/>
      <c r="DZ1131" s="15"/>
      <c r="EA1131" s="15"/>
      <c r="EB1131" s="15"/>
      <c r="EC1131" s="15"/>
      <c r="ED1131" s="15"/>
      <c r="EE1131" s="15"/>
      <c r="EF1131" s="15"/>
      <c r="EG1131" s="15"/>
      <c r="EH1131" s="15"/>
      <c r="EI1131" s="15"/>
      <c r="EJ1131" s="15"/>
      <c r="EK1131" s="15"/>
      <c r="EL1131" s="15"/>
      <c r="EM1131" s="15"/>
      <c r="EN1131" s="15"/>
      <c r="EO1131" s="15"/>
      <c r="EP1131" s="88"/>
      <c r="EQ1131" s="88"/>
      <c r="ER1131" s="88"/>
      <c r="ES1131" s="88"/>
      <c r="ET1131" s="88"/>
      <c r="EU1131" s="88"/>
      <c r="EV1131" s="88"/>
      <c r="EW1131" s="88"/>
      <c r="EX1131" s="88"/>
      <c r="EY1131" s="88"/>
      <c r="EZ1131" s="88"/>
      <c r="FA1131" s="88"/>
      <c r="FB1131" s="15"/>
      <c r="FC1131" s="15"/>
      <c r="FD1131" s="15"/>
      <c r="FE1131" s="15"/>
      <c r="FF1131" s="15"/>
      <c r="FG1131" s="15"/>
      <c r="FH1131" s="15"/>
      <c r="FI1131" s="15"/>
      <c r="FJ1131" s="15"/>
    </row>
    <row r="1132" spans="2:166" ht="15" customHeight="1" x14ac:dyDescent="0.25">
      <c r="B1132" s="88"/>
      <c r="C1132" s="88"/>
      <c r="D1132" s="115"/>
      <c r="E1132" s="115"/>
      <c r="F1132" s="115"/>
      <c r="G1132" s="115"/>
      <c r="H1132" s="115"/>
      <c r="I1132" s="523"/>
      <c r="J1132" s="523"/>
      <c r="K1132" s="115"/>
      <c r="L1132" s="524"/>
      <c r="M1132" s="524"/>
      <c r="N1132" s="524"/>
      <c r="O1132" s="524"/>
      <c r="P1132" s="524"/>
      <c r="Q1132" s="524"/>
      <c r="R1132" s="524"/>
      <c r="S1132" s="525"/>
      <c r="T1132" s="526"/>
      <c r="U1132" s="115"/>
      <c r="V1132" s="526"/>
      <c r="W1132" s="115"/>
      <c r="X1132" s="115"/>
      <c r="Y1132" s="115"/>
      <c r="Z1132" s="527"/>
      <c r="AA1132" s="527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88"/>
      <c r="CU1132" s="88"/>
      <c r="CV1132" s="88"/>
      <c r="CW1132" s="15"/>
      <c r="CX1132" s="15"/>
      <c r="CY1132" s="88"/>
      <c r="CZ1132" s="88"/>
      <c r="DA1132" s="88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  <c r="DO1132" s="15"/>
      <c r="DP1132" s="15"/>
      <c r="DQ1132" s="15"/>
      <c r="DR1132" s="15"/>
      <c r="DS1132" s="15"/>
      <c r="DT1132" s="15"/>
      <c r="DU1132" s="15"/>
      <c r="DV1132" s="15"/>
      <c r="DW1132" s="15"/>
      <c r="DX1132" s="15"/>
      <c r="DY1132" s="15"/>
      <c r="DZ1132" s="15"/>
      <c r="EA1132" s="15"/>
      <c r="EB1132" s="15"/>
      <c r="EC1132" s="15"/>
      <c r="ED1132" s="15"/>
      <c r="EE1132" s="15"/>
      <c r="EF1132" s="15"/>
      <c r="EG1132" s="15"/>
      <c r="EH1132" s="15"/>
      <c r="EI1132" s="15"/>
      <c r="EJ1132" s="15"/>
      <c r="EK1132" s="15"/>
      <c r="EL1132" s="15"/>
      <c r="EM1132" s="15"/>
      <c r="EN1132" s="15"/>
      <c r="EO1132" s="15"/>
      <c r="EP1132" s="88"/>
      <c r="EQ1132" s="88"/>
      <c r="ER1132" s="88"/>
      <c r="ES1132" s="88"/>
      <c r="ET1132" s="88"/>
      <c r="EU1132" s="88"/>
      <c r="EV1132" s="88"/>
      <c r="EW1132" s="88"/>
      <c r="EX1132" s="88"/>
      <c r="EY1132" s="88"/>
      <c r="EZ1132" s="88"/>
      <c r="FA1132" s="88"/>
      <c r="FB1132" s="15"/>
      <c r="FC1132" s="15"/>
      <c r="FD1132" s="15"/>
      <c r="FE1132" s="15"/>
      <c r="FF1132" s="15"/>
      <c r="FG1132" s="15"/>
      <c r="FH1132" s="15"/>
      <c r="FI1132" s="15"/>
      <c r="FJ1132" s="15"/>
    </row>
    <row r="1133" spans="2:166" ht="15" customHeight="1" x14ac:dyDescent="0.25">
      <c r="B1133" s="88"/>
      <c r="C1133" s="88"/>
      <c r="D1133" s="115"/>
      <c r="E1133" s="115"/>
      <c r="F1133" s="115"/>
      <c r="G1133" s="115"/>
      <c r="H1133" s="115"/>
      <c r="I1133" s="523"/>
      <c r="J1133" s="523"/>
      <c r="K1133" s="115"/>
      <c r="L1133" s="524"/>
      <c r="M1133" s="524"/>
      <c r="N1133" s="524"/>
      <c r="O1133" s="524"/>
      <c r="P1133" s="524"/>
      <c r="Q1133" s="524"/>
      <c r="R1133" s="524"/>
      <c r="S1133" s="525"/>
      <c r="T1133" s="526"/>
      <c r="U1133" s="115"/>
      <c r="V1133" s="526"/>
      <c r="W1133" s="115"/>
      <c r="X1133" s="115"/>
      <c r="Y1133" s="115"/>
      <c r="Z1133" s="527"/>
      <c r="AA1133" s="527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88"/>
      <c r="CU1133" s="88"/>
      <c r="CV1133" s="88"/>
      <c r="CW1133" s="15"/>
      <c r="CX1133" s="15"/>
      <c r="CY1133" s="88"/>
      <c r="CZ1133" s="88"/>
      <c r="DA1133" s="88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  <c r="DO1133" s="15"/>
      <c r="DP1133" s="15"/>
      <c r="DQ1133" s="15"/>
      <c r="DR1133" s="15"/>
      <c r="DS1133" s="15"/>
      <c r="DT1133" s="15"/>
      <c r="DU1133" s="15"/>
      <c r="DV1133" s="15"/>
      <c r="DW1133" s="15"/>
      <c r="DX1133" s="15"/>
      <c r="DY1133" s="15"/>
      <c r="DZ1133" s="15"/>
      <c r="EA1133" s="15"/>
      <c r="EB1133" s="15"/>
      <c r="EC1133" s="15"/>
      <c r="ED1133" s="15"/>
      <c r="EE1133" s="15"/>
      <c r="EF1133" s="15"/>
      <c r="EG1133" s="15"/>
      <c r="EH1133" s="15"/>
      <c r="EI1133" s="15"/>
      <c r="EJ1133" s="15"/>
      <c r="EK1133" s="15"/>
      <c r="EL1133" s="15"/>
      <c r="EM1133" s="15"/>
      <c r="EN1133" s="15"/>
      <c r="EO1133" s="15"/>
      <c r="EP1133" s="88"/>
      <c r="EQ1133" s="88"/>
      <c r="ER1133" s="88"/>
      <c r="ES1133" s="88"/>
      <c r="ET1133" s="88"/>
      <c r="EU1133" s="88"/>
      <c r="EV1133" s="88"/>
      <c r="EW1133" s="88"/>
      <c r="EX1133" s="88"/>
      <c r="EY1133" s="88"/>
      <c r="EZ1133" s="88"/>
      <c r="FA1133" s="88"/>
      <c r="FB1133" s="15"/>
      <c r="FC1133" s="15"/>
      <c r="FD1133" s="15"/>
      <c r="FE1133" s="15"/>
      <c r="FF1133" s="15"/>
      <c r="FG1133" s="15"/>
      <c r="FH1133" s="15"/>
      <c r="FI1133" s="15"/>
      <c r="FJ1133" s="15"/>
    </row>
    <row r="1134" spans="2:166" ht="15" customHeight="1" x14ac:dyDescent="0.25">
      <c r="B1134" s="88"/>
      <c r="C1134" s="88"/>
      <c r="D1134" s="115"/>
      <c r="E1134" s="115"/>
      <c r="F1134" s="115"/>
      <c r="G1134" s="115"/>
      <c r="H1134" s="115"/>
      <c r="I1134" s="523"/>
      <c r="J1134" s="523"/>
      <c r="K1134" s="115"/>
      <c r="L1134" s="524"/>
      <c r="M1134" s="524"/>
      <c r="N1134" s="524"/>
      <c r="O1134" s="524"/>
      <c r="P1134" s="524"/>
      <c r="Q1134" s="524"/>
      <c r="R1134" s="524"/>
      <c r="S1134" s="525"/>
      <c r="T1134" s="526"/>
      <c r="U1134" s="115"/>
      <c r="V1134" s="526"/>
      <c r="W1134" s="115"/>
      <c r="X1134" s="115"/>
      <c r="Y1134" s="115"/>
      <c r="Z1134" s="527"/>
      <c r="AA1134" s="527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88"/>
      <c r="CU1134" s="88"/>
      <c r="CV1134" s="88"/>
      <c r="CW1134" s="15"/>
      <c r="CX1134" s="15"/>
      <c r="CY1134" s="88"/>
      <c r="CZ1134" s="88"/>
      <c r="DA1134" s="88"/>
      <c r="DB1134" s="15"/>
      <c r="DC1134" s="15"/>
      <c r="DD1134" s="15"/>
      <c r="DE1134" s="15"/>
      <c r="DF1134" s="15"/>
      <c r="DG1134" s="15"/>
      <c r="DH1134" s="15"/>
      <c r="DI1134" s="15"/>
      <c r="DJ1134" s="15"/>
      <c r="DK1134" s="15"/>
      <c r="DL1134" s="15"/>
      <c r="DM1134" s="15"/>
      <c r="DN1134" s="15"/>
      <c r="DO1134" s="15"/>
      <c r="DP1134" s="15"/>
      <c r="DQ1134" s="15"/>
      <c r="DR1134" s="15"/>
      <c r="DS1134" s="15"/>
      <c r="DT1134" s="15"/>
      <c r="DU1134" s="15"/>
      <c r="DV1134" s="15"/>
      <c r="DW1134" s="15"/>
      <c r="DX1134" s="15"/>
      <c r="DY1134" s="15"/>
      <c r="DZ1134" s="15"/>
      <c r="EA1134" s="15"/>
      <c r="EB1134" s="15"/>
      <c r="EC1134" s="15"/>
      <c r="ED1134" s="15"/>
      <c r="EE1134" s="15"/>
      <c r="EF1134" s="15"/>
      <c r="EG1134" s="15"/>
      <c r="EH1134" s="15"/>
      <c r="EI1134" s="15"/>
      <c r="EJ1134" s="15"/>
      <c r="EK1134" s="15"/>
      <c r="EL1134" s="15"/>
      <c r="EM1134" s="15"/>
      <c r="EN1134" s="15"/>
      <c r="EO1134" s="15"/>
      <c r="EP1134" s="88"/>
      <c r="EQ1134" s="88"/>
      <c r="ER1134" s="88"/>
      <c r="ES1134" s="88"/>
      <c r="ET1134" s="88"/>
      <c r="EU1134" s="88"/>
      <c r="EV1134" s="88"/>
      <c r="EW1134" s="88"/>
      <c r="EX1134" s="88"/>
      <c r="EY1134" s="88"/>
      <c r="EZ1134" s="88"/>
      <c r="FA1134" s="88"/>
      <c r="FB1134" s="15"/>
      <c r="FC1134" s="15"/>
      <c r="FD1134" s="15"/>
      <c r="FE1134" s="15"/>
      <c r="FF1134" s="15"/>
      <c r="FG1134" s="15"/>
      <c r="FH1134" s="15"/>
      <c r="FI1134" s="15"/>
      <c r="FJ1134" s="15"/>
    </row>
    <row r="1135" spans="2:166" ht="15" customHeight="1" x14ac:dyDescent="0.25">
      <c r="B1135" s="88"/>
      <c r="C1135" s="88"/>
      <c r="D1135" s="115"/>
      <c r="E1135" s="115"/>
      <c r="F1135" s="115"/>
      <c r="G1135" s="115"/>
      <c r="H1135" s="115"/>
      <c r="I1135" s="523"/>
      <c r="J1135" s="523"/>
      <c r="K1135" s="115"/>
      <c r="L1135" s="524"/>
      <c r="M1135" s="524"/>
      <c r="N1135" s="524"/>
      <c r="O1135" s="524"/>
      <c r="P1135" s="524"/>
      <c r="Q1135" s="524"/>
      <c r="R1135" s="524"/>
      <c r="S1135" s="525"/>
      <c r="T1135" s="526"/>
      <c r="U1135" s="115"/>
      <c r="V1135" s="526"/>
      <c r="W1135" s="115"/>
      <c r="X1135" s="115"/>
      <c r="Y1135" s="115"/>
      <c r="Z1135" s="527"/>
      <c r="AA1135" s="527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5"/>
      <c r="CR1135" s="15"/>
      <c r="CS1135" s="15"/>
      <c r="CT1135" s="88"/>
      <c r="CU1135" s="88"/>
      <c r="CV1135" s="88"/>
      <c r="CW1135" s="15"/>
      <c r="CX1135" s="15"/>
      <c r="CY1135" s="88"/>
      <c r="CZ1135" s="88"/>
      <c r="DA1135" s="88"/>
      <c r="DB1135" s="15"/>
      <c r="DC1135" s="15"/>
      <c r="DD1135" s="15"/>
      <c r="DE1135" s="15"/>
      <c r="DF1135" s="15"/>
      <c r="DG1135" s="15"/>
      <c r="DH1135" s="15"/>
      <c r="DI1135" s="15"/>
      <c r="DJ1135" s="15"/>
      <c r="DK1135" s="15"/>
      <c r="DL1135" s="15"/>
      <c r="DM1135" s="15"/>
      <c r="DN1135" s="15"/>
      <c r="DO1135" s="15"/>
      <c r="DP1135" s="15"/>
      <c r="DQ1135" s="15"/>
      <c r="DR1135" s="15"/>
      <c r="DS1135" s="15"/>
      <c r="DT1135" s="15"/>
      <c r="DU1135" s="15"/>
      <c r="DV1135" s="15"/>
      <c r="DW1135" s="15"/>
      <c r="DX1135" s="15"/>
      <c r="DY1135" s="15"/>
      <c r="DZ1135" s="15"/>
      <c r="EA1135" s="15"/>
      <c r="EB1135" s="15"/>
      <c r="EC1135" s="15"/>
      <c r="ED1135" s="15"/>
      <c r="EE1135" s="15"/>
      <c r="EF1135" s="15"/>
      <c r="EG1135" s="15"/>
      <c r="EH1135" s="15"/>
      <c r="EI1135" s="15"/>
      <c r="EJ1135" s="15"/>
      <c r="EK1135" s="15"/>
      <c r="EL1135" s="15"/>
      <c r="EM1135" s="15"/>
      <c r="EN1135" s="15"/>
      <c r="EO1135" s="15"/>
      <c r="EP1135" s="88"/>
      <c r="EQ1135" s="88"/>
      <c r="ER1135" s="88"/>
      <c r="ES1135" s="88"/>
      <c r="ET1135" s="88"/>
      <c r="EU1135" s="88"/>
      <c r="EV1135" s="88"/>
      <c r="EW1135" s="88"/>
      <c r="EX1135" s="88"/>
      <c r="EY1135" s="88"/>
      <c r="EZ1135" s="88"/>
      <c r="FA1135" s="88"/>
      <c r="FB1135" s="15"/>
      <c r="FC1135" s="15"/>
      <c r="FD1135" s="15"/>
      <c r="FE1135" s="15"/>
      <c r="FF1135" s="15"/>
      <c r="FG1135" s="15"/>
      <c r="FH1135" s="15"/>
      <c r="FI1135" s="15"/>
      <c r="FJ1135" s="15"/>
    </row>
    <row r="1136" spans="2:166" ht="15" customHeight="1" x14ac:dyDescent="0.25">
      <c r="B1136" s="88"/>
      <c r="C1136" s="88"/>
      <c r="D1136" s="115"/>
      <c r="E1136" s="115"/>
      <c r="F1136" s="115"/>
      <c r="G1136" s="115"/>
      <c r="H1136" s="115"/>
      <c r="I1136" s="523"/>
      <c r="J1136" s="523"/>
      <c r="K1136" s="115"/>
      <c r="L1136" s="524"/>
      <c r="M1136" s="524"/>
      <c r="N1136" s="524"/>
      <c r="O1136" s="524"/>
      <c r="P1136" s="524"/>
      <c r="Q1136" s="524"/>
      <c r="R1136" s="524"/>
      <c r="S1136" s="525"/>
      <c r="T1136" s="526"/>
      <c r="U1136" s="115"/>
      <c r="V1136" s="526"/>
      <c r="W1136" s="115"/>
      <c r="X1136" s="115"/>
      <c r="Y1136" s="115"/>
      <c r="Z1136" s="527"/>
      <c r="AA1136" s="527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88"/>
      <c r="CU1136" s="88"/>
      <c r="CV1136" s="88"/>
      <c r="CW1136" s="15"/>
      <c r="CX1136" s="15"/>
      <c r="CY1136" s="88"/>
      <c r="CZ1136" s="88"/>
      <c r="DA1136" s="88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  <c r="DO1136" s="15"/>
      <c r="DP1136" s="15"/>
      <c r="DQ1136" s="15"/>
      <c r="DR1136" s="15"/>
      <c r="DS1136" s="15"/>
      <c r="DT1136" s="15"/>
      <c r="DU1136" s="15"/>
      <c r="DV1136" s="15"/>
      <c r="DW1136" s="15"/>
      <c r="DX1136" s="15"/>
      <c r="DY1136" s="15"/>
      <c r="DZ1136" s="15"/>
      <c r="EA1136" s="15"/>
      <c r="EB1136" s="15"/>
      <c r="EC1136" s="15"/>
      <c r="ED1136" s="15"/>
      <c r="EE1136" s="15"/>
      <c r="EF1136" s="15"/>
      <c r="EG1136" s="15"/>
      <c r="EH1136" s="15"/>
      <c r="EI1136" s="15"/>
      <c r="EJ1136" s="15"/>
      <c r="EK1136" s="15"/>
      <c r="EL1136" s="15"/>
      <c r="EM1136" s="15"/>
      <c r="EN1136" s="15"/>
      <c r="EO1136" s="15"/>
      <c r="EP1136" s="88"/>
      <c r="EQ1136" s="88"/>
      <c r="ER1136" s="88"/>
      <c r="ES1136" s="88"/>
      <c r="ET1136" s="88"/>
      <c r="EU1136" s="88"/>
      <c r="EV1136" s="88"/>
      <c r="EW1136" s="88"/>
      <c r="EX1136" s="88"/>
      <c r="EY1136" s="88"/>
      <c r="EZ1136" s="88"/>
      <c r="FA1136" s="88"/>
      <c r="FB1136" s="15"/>
      <c r="FC1136" s="15"/>
      <c r="FD1136" s="15"/>
      <c r="FE1136" s="15"/>
      <c r="FF1136" s="15"/>
      <c r="FG1136" s="15"/>
      <c r="FH1136" s="15"/>
      <c r="FI1136" s="15"/>
      <c r="FJ1136" s="15"/>
    </row>
    <row r="1137" spans="2:166" ht="15" customHeight="1" x14ac:dyDescent="0.25">
      <c r="B1137" s="88"/>
      <c r="C1137" s="88"/>
      <c r="D1137" s="115"/>
      <c r="E1137" s="115"/>
      <c r="F1137" s="115"/>
      <c r="G1137" s="115"/>
      <c r="H1137" s="115"/>
      <c r="I1137" s="523"/>
      <c r="J1137" s="523"/>
      <c r="K1137" s="115"/>
      <c r="L1137" s="524"/>
      <c r="M1137" s="524"/>
      <c r="N1137" s="524"/>
      <c r="O1137" s="524"/>
      <c r="P1137" s="524"/>
      <c r="Q1137" s="524"/>
      <c r="R1137" s="524"/>
      <c r="S1137" s="525"/>
      <c r="T1137" s="526"/>
      <c r="U1137" s="115"/>
      <c r="V1137" s="526"/>
      <c r="W1137" s="115"/>
      <c r="X1137" s="115"/>
      <c r="Y1137" s="115"/>
      <c r="Z1137" s="527"/>
      <c r="AA1137" s="527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88"/>
      <c r="CU1137" s="88"/>
      <c r="CV1137" s="88"/>
      <c r="CW1137" s="15"/>
      <c r="CX1137" s="15"/>
      <c r="CY1137" s="88"/>
      <c r="CZ1137" s="88"/>
      <c r="DA1137" s="88"/>
      <c r="DB1137" s="15"/>
      <c r="DC1137" s="15"/>
      <c r="DD1137" s="15"/>
      <c r="DE1137" s="15"/>
      <c r="DF1137" s="15"/>
      <c r="DG1137" s="15"/>
      <c r="DH1137" s="15"/>
      <c r="DI1137" s="15"/>
      <c r="DJ1137" s="15"/>
      <c r="DK1137" s="15"/>
      <c r="DL1137" s="15"/>
      <c r="DM1137" s="15"/>
      <c r="DN1137" s="15"/>
      <c r="DO1137" s="15"/>
      <c r="DP1137" s="15"/>
      <c r="DQ1137" s="15"/>
      <c r="DR1137" s="15"/>
      <c r="DS1137" s="15"/>
      <c r="DT1137" s="15"/>
      <c r="DU1137" s="15"/>
      <c r="DV1137" s="15"/>
      <c r="DW1137" s="15"/>
      <c r="DX1137" s="15"/>
      <c r="DY1137" s="15"/>
      <c r="DZ1137" s="15"/>
      <c r="EA1137" s="15"/>
      <c r="EB1137" s="15"/>
      <c r="EC1137" s="15"/>
      <c r="ED1137" s="15"/>
      <c r="EE1137" s="15"/>
      <c r="EF1137" s="15"/>
      <c r="EG1137" s="15"/>
      <c r="EH1137" s="15"/>
      <c r="EI1137" s="15"/>
      <c r="EJ1137" s="15"/>
      <c r="EK1137" s="15"/>
      <c r="EL1137" s="15"/>
      <c r="EM1137" s="15"/>
      <c r="EN1137" s="15"/>
      <c r="EO1137" s="15"/>
      <c r="EP1137" s="88"/>
      <c r="EQ1137" s="88"/>
      <c r="ER1137" s="88"/>
      <c r="ES1137" s="88"/>
      <c r="ET1137" s="88"/>
      <c r="EU1137" s="88"/>
      <c r="EV1137" s="88"/>
      <c r="EW1137" s="88"/>
      <c r="EX1137" s="88"/>
      <c r="EY1137" s="88"/>
      <c r="EZ1137" s="88"/>
      <c r="FA1137" s="88"/>
      <c r="FB1137" s="15"/>
      <c r="FC1137" s="15"/>
      <c r="FD1137" s="15"/>
      <c r="FE1137" s="15"/>
      <c r="FF1137" s="15"/>
      <c r="FG1137" s="15"/>
      <c r="FH1137" s="15"/>
      <c r="FI1137" s="15"/>
      <c r="FJ1137" s="15"/>
    </row>
    <row r="1138" spans="2:166" ht="15" customHeight="1" x14ac:dyDescent="0.25">
      <c r="B1138" s="88"/>
      <c r="C1138" s="88"/>
      <c r="D1138" s="115"/>
      <c r="E1138" s="115"/>
      <c r="F1138" s="115"/>
      <c r="G1138" s="115"/>
      <c r="H1138" s="115"/>
      <c r="I1138" s="523"/>
      <c r="J1138" s="523"/>
      <c r="K1138" s="115"/>
      <c r="L1138" s="524"/>
      <c r="M1138" s="524"/>
      <c r="N1138" s="524"/>
      <c r="O1138" s="524"/>
      <c r="P1138" s="524"/>
      <c r="Q1138" s="524"/>
      <c r="R1138" s="524"/>
      <c r="S1138" s="525"/>
      <c r="T1138" s="526"/>
      <c r="U1138" s="115"/>
      <c r="V1138" s="526"/>
      <c r="W1138" s="115"/>
      <c r="X1138" s="115"/>
      <c r="Y1138" s="115"/>
      <c r="Z1138" s="527"/>
      <c r="AA1138" s="527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5"/>
      <c r="CR1138" s="15"/>
      <c r="CS1138" s="15"/>
      <c r="CT1138" s="88"/>
      <c r="CU1138" s="88"/>
      <c r="CV1138" s="88"/>
      <c r="CW1138" s="15"/>
      <c r="CX1138" s="15"/>
      <c r="CY1138" s="88"/>
      <c r="CZ1138" s="88"/>
      <c r="DA1138" s="88"/>
      <c r="DB1138" s="15"/>
      <c r="DC1138" s="15"/>
      <c r="DD1138" s="15"/>
      <c r="DE1138" s="15"/>
      <c r="DF1138" s="15"/>
      <c r="DG1138" s="15"/>
      <c r="DH1138" s="15"/>
      <c r="DI1138" s="15"/>
      <c r="DJ1138" s="15"/>
      <c r="DK1138" s="15"/>
      <c r="DL1138" s="15"/>
      <c r="DM1138" s="15"/>
      <c r="DN1138" s="15"/>
      <c r="DO1138" s="15"/>
      <c r="DP1138" s="15"/>
      <c r="DQ1138" s="15"/>
      <c r="DR1138" s="15"/>
      <c r="DS1138" s="15"/>
      <c r="DT1138" s="15"/>
      <c r="DU1138" s="15"/>
      <c r="DV1138" s="15"/>
      <c r="DW1138" s="15"/>
      <c r="DX1138" s="15"/>
      <c r="DY1138" s="15"/>
      <c r="DZ1138" s="15"/>
      <c r="EA1138" s="15"/>
      <c r="EB1138" s="15"/>
      <c r="EC1138" s="15"/>
      <c r="ED1138" s="15"/>
      <c r="EE1138" s="15"/>
      <c r="EF1138" s="15"/>
      <c r="EG1138" s="15"/>
      <c r="EH1138" s="15"/>
      <c r="EI1138" s="15"/>
      <c r="EJ1138" s="15"/>
      <c r="EK1138" s="15"/>
      <c r="EL1138" s="15"/>
      <c r="EM1138" s="15"/>
      <c r="EN1138" s="15"/>
      <c r="EO1138" s="15"/>
      <c r="EP1138" s="88"/>
      <c r="EQ1138" s="88"/>
      <c r="ER1138" s="88"/>
      <c r="ES1138" s="88"/>
      <c r="ET1138" s="88"/>
      <c r="EU1138" s="88"/>
      <c r="EV1138" s="88"/>
      <c r="EW1138" s="88"/>
      <c r="EX1138" s="88"/>
      <c r="EY1138" s="88"/>
      <c r="EZ1138" s="88"/>
      <c r="FA1138" s="88"/>
      <c r="FB1138" s="15"/>
      <c r="FC1138" s="15"/>
      <c r="FD1138" s="15"/>
      <c r="FE1138" s="15"/>
      <c r="FF1138" s="15"/>
      <c r="FG1138" s="15"/>
      <c r="FH1138" s="15"/>
      <c r="FI1138" s="15"/>
      <c r="FJ1138" s="15"/>
    </row>
    <row r="1139" spans="2:166" ht="15" customHeight="1" x14ac:dyDescent="0.25">
      <c r="B1139" s="88"/>
      <c r="C1139" s="88"/>
      <c r="D1139" s="115"/>
      <c r="E1139" s="115"/>
      <c r="F1139" s="115"/>
      <c r="G1139" s="115"/>
      <c r="H1139" s="115"/>
      <c r="I1139" s="523"/>
      <c r="J1139" s="523"/>
      <c r="K1139" s="115"/>
      <c r="L1139" s="524"/>
      <c r="M1139" s="524"/>
      <c r="N1139" s="524"/>
      <c r="O1139" s="524"/>
      <c r="P1139" s="524"/>
      <c r="Q1139" s="524"/>
      <c r="R1139" s="524"/>
      <c r="S1139" s="525"/>
      <c r="T1139" s="526"/>
      <c r="U1139" s="115"/>
      <c r="V1139" s="526"/>
      <c r="W1139" s="115"/>
      <c r="X1139" s="115"/>
      <c r="Y1139" s="115"/>
      <c r="Z1139" s="527"/>
      <c r="AA1139" s="527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88"/>
      <c r="CU1139" s="88"/>
      <c r="CV1139" s="88"/>
      <c r="CW1139" s="15"/>
      <c r="CX1139" s="15"/>
      <c r="CY1139" s="88"/>
      <c r="CZ1139" s="88"/>
      <c r="DA1139" s="88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  <c r="DO1139" s="15"/>
      <c r="DP1139" s="15"/>
      <c r="DQ1139" s="15"/>
      <c r="DR1139" s="15"/>
      <c r="DS1139" s="15"/>
      <c r="DT1139" s="15"/>
      <c r="DU1139" s="15"/>
      <c r="DV1139" s="15"/>
      <c r="DW1139" s="15"/>
      <c r="DX1139" s="15"/>
      <c r="DY1139" s="15"/>
      <c r="DZ1139" s="15"/>
      <c r="EA1139" s="15"/>
      <c r="EB1139" s="15"/>
      <c r="EC1139" s="15"/>
      <c r="ED1139" s="15"/>
      <c r="EE1139" s="15"/>
      <c r="EF1139" s="15"/>
      <c r="EG1139" s="15"/>
      <c r="EH1139" s="15"/>
      <c r="EI1139" s="15"/>
      <c r="EJ1139" s="15"/>
      <c r="EK1139" s="15"/>
      <c r="EL1139" s="15"/>
      <c r="EM1139" s="15"/>
      <c r="EN1139" s="15"/>
      <c r="EO1139" s="15"/>
      <c r="EP1139" s="88"/>
      <c r="EQ1139" s="88"/>
      <c r="ER1139" s="88"/>
      <c r="ES1139" s="88"/>
      <c r="ET1139" s="88"/>
      <c r="EU1139" s="88"/>
      <c r="EV1139" s="88"/>
      <c r="EW1139" s="88"/>
      <c r="EX1139" s="88"/>
      <c r="EY1139" s="88"/>
      <c r="EZ1139" s="88"/>
      <c r="FA1139" s="88"/>
      <c r="FB1139" s="15"/>
      <c r="FC1139" s="15"/>
      <c r="FD1139" s="15"/>
      <c r="FE1139" s="15"/>
      <c r="FF1139" s="15"/>
      <c r="FG1139" s="15"/>
      <c r="FH1139" s="15"/>
      <c r="FI1139" s="15"/>
      <c r="FJ1139" s="15"/>
    </row>
    <row r="1140" spans="2:166" ht="15" customHeight="1" x14ac:dyDescent="0.25">
      <c r="B1140" s="88"/>
      <c r="C1140" s="88"/>
      <c r="D1140" s="115"/>
      <c r="E1140" s="115"/>
      <c r="F1140" s="115"/>
      <c r="G1140" s="115"/>
      <c r="H1140" s="115"/>
      <c r="I1140" s="523"/>
      <c r="J1140" s="523"/>
      <c r="K1140" s="115"/>
      <c r="L1140" s="524"/>
      <c r="M1140" s="524"/>
      <c r="N1140" s="524"/>
      <c r="O1140" s="524"/>
      <c r="P1140" s="524"/>
      <c r="Q1140" s="524"/>
      <c r="R1140" s="524"/>
      <c r="S1140" s="525"/>
      <c r="T1140" s="526"/>
      <c r="U1140" s="115"/>
      <c r="V1140" s="526"/>
      <c r="W1140" s="115"/>
      <c r="X1140" s="115"/>
      <c r="Y1140" s="115"/>
      <c r="Z1140" s="527"/>
      <c r="AA1140" s="527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5"/>
      <c r="CR1140" s="15"/>
      <c r="CS1140" s="15"/>
      <c r="CT1140" s="88"/>
      <c r="CU1140" s="88"/>
      <c r="CV1140" s="88"/>
      <c r="CW1140" s="15"/>
      <c r="CX1140" s="15"/>
      <c r="CY1140" s="88"/>
      <c r="CZ1140" s="88"/>
      <c r="DA1140" s="88"/>
      <c r="DB1140" s="15"/>
      <c r="DC1140" s="15"/>
      <c r="DD1140" s="15"/>
      <c r="DE1140" s="15"/>
      <c r="DF1140" s="15"/>
      <c r="DG1140" s="15"/>
      <c r="DH1140" s="15"/>
      <c r="DI1140" s="15"/>
      <c r="DJ1140" s="15"/>
      <c r="DK1140" s="15"/>
      <c r="DL1140" s="15"/>
      <c r="DM1140" s="15"/>
      <c r="DN1140" s="15"/>
      <c r="DO1140" s="15"/>
      <c r="DP1140" s="15"/>
      <c r="DQ1140" s="15"/>
      <c r="DR1140" s="15"/>
      <c r="DS1140" s="15"/>
      <c r="DT1140" s="15"/>
      <c r="DU1140" s="15"/>
      <c r="DV1140" s="15"/>
      <c r="DW1140" s="15"/>
      <c r="DX1140" s="15"/>
      <c r="DY1140" s="15"/>
      <c r="DZ1140" s="15"/>
      <c r="EA1140" s="15"/>
      <c r="EB1140" s="15"/>
      <c r="EC1140" s="15"/>
      <c r="ED1140" s="15"/>
      <c r="EE1140" s="15"/>
      <c r="EF1140" s="15"/>
      <c r="EG1140" s="15"/>
      <c r="EH1140" s="15"/>
      <c r="EI1140" s="15"/>
      <c r="EJ1140" s="15"/>
      <c r="EK1140" s="15"/>
      <c r="EL1140" s="15"/>
      <c r="EM1140" s="15"/>
      <c r="EN1140" s="15"/>
      <c r="EO1140" s="15"/>
      <c r="EP1140" s="88"/>
      <c r="EQ1140" s="88"/>
      <c r="ER1140" s="88"/>
      <c r="ES1140" s="88"/>
      <c r="ET1140" s="88"/>
      <c r="EU1140" s="88"/>
      <c r="EV1140" s="88"/>
      <c r="EW1140" s="88"/>
      <c r="EX1140" s="88"/>
      <c r="EY1140" s="88"/>
      <c r="EZ1140" s="88"/>
      <c r="FA1140" s="88"/>
      <c r="FB1140" s="15"/>
      <c r="FC1140" s="15"/>
      <c r="FD1140" s="15"/>
      <c r="FE1140" s="15"/>
      <c r="FF1140" s="15"/>
      <c r="FG1140" s="15"/>
      <c r="FH1140" s="15"/>
      <c r="FI1140" s="15"/>
      <c r="FJ1140" s="15"/>
    </row>
    <row r="1141" spans="2:166" ht="15" customHeight="1" x14ac:dyDescent="0.25">
      <c r="B1141" s="88"/>
      <c r="C1141" s="88"/>
      <c r="D1141" s="115"/>
      <c r="E1141" s="115"/>
      <c r="F1141" s="115"/>
      <c r="G1141" s="115"/>
      <c r="H1141" s="115"/>
      <c r="I1141" s="523"/>
      <c r="J1141" s="523"/>
      <c r="K1141" s="115"/>
      <c r="L1141" s="524"/>
      <c r="M1141" s="524"/>
      <c r="N1141" s="524"/>
      <c r="O1141" s="524"/>
      <c r="P1141" s="524"/>
      <c r="Q1141" s="524"/>
      <c r="R1141" s="524"/>
      <c r="S1141" s="525"/>
      <c r="T1141" s="526"/>
      <c r="U1141" s="115"/>
      <c r="V1141" s="526"/>
      <c r="W1141" s="115"/>
      <c r="X1141" s="115"/>
      <c r="Y1141" s="115"/>
      <c r="Z1141" s="527"/>
      <c r="AA1141" s="527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88"/>
      <c r="CU1141" s="88"/>
      <c r="CV1141" s="88"/>
      <c r="CW1141" s="15"/>
      <c r="CX1141" s="15"/>
      <c r="CY1141" s="88"/>
      <c r="CZ1141" s="88"/>
      <c r="DA1141" s="88"/>
      <c r="DB1141" s="15"/>
      <c r="DC1141" s="15"/>
      <c r="DD1141" s="15"/>
      <c r="DE1141" s="15"/>
      <c r="DF1141" s="15"/>
      <c r="DG1141" s="15"/>
      <c r="DH1141" s="15"/>
      <c r="DI1141" s="15"/>
      <c r="DJ1141" s="15"/>
      <c r="DK1141" s="15"/>
      <c r="DL1141" s="15"/>
      <c r="DM1141" s="15"/>
      <c r="DN1141" s="15"/>
      <c r="DO1141" s="15"/>
      <c r="DP1141" s="15"/>
      <c r="DQ1141" s="15"/>
      <c r="DR1141" s="15"/>
      <c r="DS1141" s="15"/>
      <c r="DT1141" s="15"/>
      <c r="DU1141" s="15"/>
      <c r="DV1141" s="15"/>
      <c r="DW1141" s="15"/>
      <c r="DX1141" s="15"/>
      <c r="DY1141" s="15"/>
      <c r="DZ1141" s="15"/>
      <c r="EA1141" s="15"/>
      <c r="EB1141" s="15"/>
      <c r="EC1141" s="15"/>
      <c r="ED1141" s="15"/>
      <c r="EE1141" s="15"/>
      <c r="EF1141" s="15"/>
      <c r="EG1141" s="15"/>
      <c r="EH1141" s="15"/>
      <c r="EI1141" s="15"/>
      <c r="EJ1141" s="15"/>
      <c r="EK1141" s="15"/>
      <c r="EL1141" s="15"/>
      <c r="EM1141" s="15"/>
      <c r="EN1141" s="15"/>
      <c r="EO1141" s="15"/>
      <c r="EP1141" s="88"/>
      <c r="EQ1141" s="88"/>
      <c r="ER1141" s="88"/>
      <c r="ES1141" s="88"/>
      <c r="ET1141" s="88"/>
      <c r="EU1141" s="88"/>
      <c r="EV1141" s="88"/>
      <c r="EW1141" s="88"/>
      <c r="EX1141" s="88"/>
      <c r="EY1141" s="88"/>
      <c r="EZ1141" s="88"/>
      <c r="FA1141" s="88"/>
      <c r="FB1141" s="15"/>
      <c r="FC1141" s="15"/>
      <c r="FD1141" s="15"/>
      <c r="FE1141" s="15"/>
      <c r="FF1141" s="15"/>
      <c r="FG1141" s="15"/>
      <c r="FH1141" s="15"/>
      <c r="FI1141" s="15"/>
      <c r="FJ1141" s="15"/>
    </row>
    <row r="1142" spans="2:166" ht="15" customHeight="1" x14ac:dyDescent="0.25">
      <c r="B1142" s="88"/>
      <c r="C1142" s="88"/>
      <c r="D1142" s="115"/>
      <c r="E1142" s="115"/>
      <c r="F1142" s="115"/>
      <c r="G1142" s="115"/>
      <c r="H1142" s="115"/>
      <c r="I1142" s="523"/>
      <c r="J1142" s="523"/>
      <c r="K1142" s="115"/>
      <c r="L1142" s="524"/>
      <c r="M1142" s="524"/>
      <c r="N1142" s="524"/>
      <c r="O1142" s="524"/>
      <c r="P1142" s="524"/>
      <c r="Q1142" s="524"/>
      <c r="R1142" s="524"/>
      <c r="S1142" s="525"/>
      <c r="T1142" s="526"/>
      <c r="U1142" s="115"/>
      <c r="V1142" s="526"/>
      <c r="W1142" s="115"/>
      <c r="X1142" s="115"/>
      <c r="Y1142" s="115"/>
      <c r="Z1142" s="527"/>
      <c r="AA1142" s="527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88"/>
      <c r="CU1142" s="88"/>
      <c r="CV1142" s="88"/>
      <c r="CW1142" s="15"/>
      <c r="CX1142" s="15"/>
      <c r="CY1142" s="88"/>
      <c r="CZ1142" s="88"/>
      <c r="DA1142" s="88"/>
      <c r="DB1142" s="15"/>
      <c r="DC1142" s="15"/>
      <c r="DD1142" s="15"/>
      <c r="DE1142" s="15"/>
      <c r="DF1142" s="15"/>
      <c r="DG1142" s="15"/>
      <c r="DH1142" s="15"/>
      <c r="DI1142" s="15"/>
      <c r="DJ1142" s="15"/>
      <c r="DK1142" s="15"/>
      <c r="DL1142" s="15"/>
      <c r="DM1142" s="15"/>
      <c r="DN1142" s="15"/>
      <c r="DO1142" s="15"/>
      <c r="DP1142" s="15"/>
      <c r="DQ1142" s="15"/>
      <c r="DR1142" s="15"/>
      <c r="DS1142" s="15"/>
      <c r="DT1142" s="15"/>
      <c r="DU1142" s="15"/>
      <c r="DV1142" s="15"/>
      <c r="DW1142" s="15"/>
      <c r="DX1142" s="15"/>
      <c r="DY1142" s="15"/>
      <c r="DZ1142" s="15"/>
      <c r="EA1142" s="15"/>
      <c r="EB1142" s="15"/>
      <c r="EC1142" s="15"/>
      <c r="ED1142" s="15"/>
      <c r="EE1142" s="15"/>
      <c r="EF1142" s="15"/>
      <c r="EG1142" s="15"/>
      <c r="EH1142" s="15"/>
      <c r="EI1142" s="15"/>
      <c r="EJ1142" s="15"/>
      <c r="EK1142" s="15"/>
      <c r="EL1142" s="15"/>
      <c r="EM1142" s="15"/>
      <c r="EN1142" s="15"/>
      <c r="EO1142" s="15"/>
      <c r="EP1142" s="88"/>
      <c r="EQ1142" s="88"/>
      <c r="ER1142" s="88"/>
      <c r="ES1142" s="88"/>
      <c r="ET1142" s="88"/>
      <c r="EU1142" s="88"/>
      <c r="EV1142" s="88"/>
      <c r="EW1142" s="88"/>
      <c r="EX1142" s="88"/>
      <c r="EY1142" s="88"/>
      <c r="EZ1142" s="88"/>
      <c r="FA1142" s="88"/>
      <c r="FB1142" s="15"/>
      <c r="FC1142" s="15"/>
      <c r="FD1142" s="15"/>
      <c r="FE1142" s="15"/>
      <c r="FF1142" s="15"/>
      <c r="FG1142" s="15"/>
      <c r="FH1142" s="15"/>
      <c r="FI1142" s="15"/>
      <c r="FJ1142" s="15"/>
    </row>
    <row r="1143" spans="2:166" ht="15" customHeight="1" x14ac:dyDescent="0.25">
      <c r="B1143" s="88"/>
      <c r="C1143" s="88"/>
      <c r="D1143" s="115"/>
      <c r="E1143" s="115"/>
      <c r="F1143" s="115"/>
      <c r="G1143" s="115"/>
      <c r="H1143" s="115"/>
      <c r="I1143" s="523"/>
      <c r="J1143" s="523"/>
      <c r="K1143" s="115"/>
      <c r="L1143" s="524"/>
      <c r="M1143" s="524"/>
      <c r="N1143" s="524"/>
      <c r="O1143" s="524"/>
      <c r="P1143" s="524"/>
      <c r="Q1143" s="524"/>
      <c r="R1143" s="524"/>
      <c r="S1143" s="525"/>
      <c r="T1143" s="526"/>
      <c r="U1143" s="115"/>
      <c r="V1143" s="526"/>
      <c r="W1143" s="115"/>
      <c r="X1143" s="115"/>
      <c r="Y1143" s="115"/>
      <c r="Z1143" s="527"/>
      <c r="AA1143" s="527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5"/>
      <c r="CR1143" s="15"/>
      <c r="CS1143" s="15"/>
      <c r="CT1143" s="88"/>
      <c r="CU1143" s="88"/>
      <c r="CV1143" s="88"/>
      <c r="CW1143" s="15"/>
      <c r="CX1143" s="15"/>
      <c r="CY1143" s="88"/>
      <c r="CZ1143" s="88"/>
      <c r="DA1143" s="88"/>
      <c r="DB1143" s="15"/>
      <c r="DC1143" s="15"/>
      <c r="DD1143" s="15"/>
      <c r="DE1143" s="15"/>
      <c r="DF1143" s="15"/>
      <c r="DG1143" s="15"/>
      <c r="DH1143" s="15"/>
      <c r="DI1143" s="15"/>
      <c r="DJ1143" s="15"/>
      <c r="DK1143" s="15"/>
      <c r="DL1143" s="15"/>
      <c r="DM1143" s="15"/>
      <c r="DN1143" s="15"/>
      <c r="DO1143" s="15"/>
      <c r="DP1143" s="15"/>
      <c r="DQ1143" s="15"/>
      <c r="DR1143" s="15"/>
      <c r="DS1143" s="15"/>
      <c r="DT1143" s="15"/>
      <c r="DU1143" s="15"/>
      <c r="DV1143" s="15"/>
      <c r="DW1143" s="15"/>
      <c r="DX1143" s="15"/>
      <c r="DY1143" s="15"/>
      <c r="DZ1143" s="15"/>
      <c r="EA1143" s="15"/>
      <c r="EB1143" s="15"/>
      <c r="EC1143" s="15"/>
      <c r="ED1143" s="15"/>
      <c r="EE1143" s="15"/>
      <c r="EF1143" s="15"/>
      <c r="EG1143" s="15"/>
      <c r="EH1143" s="15"/>
      <c r="EI1143" s="15"/>
      <c r="EJ1143" s="15"/>
      <c r="EK1143" s="15"/>
      <c r="EL1143" s="15"/>
      <c r="EM1143" s="15"/>
      <c r="EN1143" s="15"/>
      <c r="EO1143" s="15"/>
      <c r="EP1143" s="88"/>
      <c r="EQ1143" s="88"/>
      <c r="ER1143" s="88"/>
      <c r="ES1143" s="88"/>
      <c r="ET1143" s="88"/>
      <c r="EU1143" s="88"/>
      <c r="EV1143" s="88"/>
      <c r="EW1143" s="88"/>
      <c r="EX1143" s="88"/>
      <c r="EY1143" s="88"/>
      <c r="EZ1143" s="88"/>
      <c r="FA1143" s="88"/>
      <c r="FB1143" s="15"/>
      <c r="FC1143" s="15"/>
      <c r="FD1143" s="15"/>
      <c r="FE1143" s="15"/>
      <c r="FF1143" s="15"/>
      <c r="FG1143" s="15"/>
      <c r="FH1143" s="15"/>
      <c r="FI1143" s="15"/>
      <c r="FJ1143" s="15"/>
    </row>
    <row r="1144" spans="2:166" ht="15" customHeight="1" x14ac:dyDescent="0.25">
      <c r="B1144" s="88"/>
      <c r="C1144" s="88"/>
      <c r="D1144" s="115"/>
      <c r="E1144" s="115"/>
      <c r="F1144" s="115"/>
      <c r="G1144" s="115"/>
      <c r="H1144" s="115"/>
      <c r="I1144" s="523"/>
      <c r="J1144" s="523"/>
      <c r="K1144" s="115"/>
      <c r="L1144" s="524"/>
      <c r="M1144" s="524"/>
      <c r="N1144" s="524"/>
      <c r="O1144" s="524"/>
      <c r="P1144" s="524"/>
      <c r="Q1144" s="524"/>
      <c r="R1144" s="524"/>
      <c r="S1144" s="525"/>
      <c r="T1144" s="526"/>
      <c r="U1144" s="115"/>
      <c r="V1144" s="526"/>
      <c r="W1144" s="115"/>
      <c r="X1144" s="115"/>
      <c r="Y1144" s="115"/>
      <c r="Z1144" s="527"/>
      <c r="AA1144" s="527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5"/>
      <c r="CR1144" s="15"/>
      <c r="CS1144" s="15"/>
      <c r="CT1144" s="88"/>
      <c r="CU1144" s="88"/>
      <c r="CV1144" s="88"/>
      <c r="CW1144" s="15"/>
      <c r="CX1144" s="15"/>
      <c r="CY1144" s="88"/>
      <c r="CZ1144" s="88"/>
      <c r="DA1144" s="88"/>
      <c r="DB1144" s="15"/>
      <c r="DC1144" s="15"/>
      <c r="DD1144" s="15"/>
      <c r="DE1144" s="15"/>
      <c r="DF1144" s="15"/>
      <c r="DG1144" s="15"/>
      <c r="DH1144" s="15"/>
      <c r="DI1144" s="15"/>
      <c r="DJ1144" s="15"/>
      <c r="DK1144" s="15"/>
      <c r="DL1144" s="15"/>
      <c r="DM1144" s="15"/>
      <c r="DN1144" s="15"/>
      <c r="DO1144" s="15"/>
      <c r="DP1144" s="15"/>
      <c r="DQ1144" s="15"/>
      <c r="DR1144" s="15"/>
      <c r="DS1144" s="15"/>
      <c r="DT1144" s="15"/>
      <c r="DU1144" s="15"/>
      <c r="DV1144" s="15"/>
      <c r="DW1144" s="15"/>
      <c r="DX1144" s="15"/>
      <c r="DY1144" s="15"/>
      <c r="DZ1144" s="15"/>
      <c r="EA1144" s="15"/>
      <c r="EB1144" s="15"/>
      <c r="EC1144" s="15"/>
      <c r="ED1144" s="15"/>
      <c r="EE1144" s="15"/>
      <c r="EF1144" s="15"/>
      <c r="EG1144" s="15"/>
      <c r="EH1144" s="15"/>
      <c r="EI1144" s="15"/>
      <c r="EJ1144" s="15"/>
      <c r="EK1144" s="15"/>
      <c r="EL1144" s="15"/>
      <c r="EM1144" s="15"/>
      <c r="EN1144" s="15"/>
      <c r="EO1144" s="15"/>
      <c r="EP1144" s="88"/>
      <c r="EQ1144" s="88"/>
      <c r="ER1144" s="88"/>
      <c r="ES1144" s="88"/>
      <c r="ET1144" s="88"/>
      <c r="EU1144" s="88"/>
      <c r="EV1144" s="88"/>
      <c r="EW1144" s="88"/>
      <c r="EX1144" s="88"/>
      <c r="EY1144" s="88"/>
      <c r="EZ1144" s="88"/>
      <c r="FA1144" s="88"/>
      <c r="FB1144" s="15"/>
      <c r="FC1144" s="15"/>
      <c r="FD1144" s="15"/>
      <c r="FE1144" s="15"/>
      <c r="FF1144" s="15"/>
      <c r="FG1144" s="15"/>
      <c r="FH1144" s="15"/>
      <c r="FI1144" s="15"/>
      <c r="FJ1144" s="15"/>
    </row>
    <row r="1145" spans="2:166" ht="15" customHeight="1" x14ac:dyDescent="0.25">
      <c r="B1145" s="88"/>
      <c r="C1145" s="88"/>
      <c r="D1145" s="115"/>
      <c r="E1145" s="115"/>
      <c r="F1145" s="115"/>
      <c r="G1145" s="115"/>
      <c r="H1145" s="115"/>
      <c r="I1145" s="523"/>
      <c r="J1145" s="523"/>
      <c r="K1145" s="115"/>
      <c r="L1145" s="524"/>
      <c r="M1145" s="524"/>
      <c r="N1145" s="524"/>
      <c r="O1145" s="524"/>
      <c r="P1145" s="524"/>
      <c r="Q1145" s="524"/>
      <c r="R1145" s="524"/>
      <c r="S1145" s="525"/>
      <c r="T1145" s="526"/>
      <c r="U1145" s="115"/>
      <c r="V1145" s="526"/>
      <c r="W1145" s="115"/>
      <c r="X1145" s="115"/>
      <c r="Y1145" s="115"/>
      <c r="Z1145" s="527"/>
      <c r="AA1145" s="527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5"/>
      <c r="CR1145" s="15"/>
      <c r="CS1145" s="15"/>
      <c r="CT1145" s="88"/>
      <c r="CU1145" s="88"/>
      <c r="CV1145" s="88"/>
      <c r="CW1145" s="15"/>
      <c r="CX1145" s="15"/>
      <c r="CY1145" s="88"/>
      <c r="CZ1145" s="88"/>
      <c r="DA1145" s="88"/>
      <c r="DB1145" s="15"/>
      <c r="DC1145" s="15"/>
      <c r="DD1145" s="15"/>
      <c r="DE1145" s="15"/>
      <c r="DF1145" s="15"/>
      <c r="DG1145" s="15"/>
      <c r="DH1145" s="15"/>
      <c r="DI1145" s="15"/>
      <c r="DJ1145" s="15"/>
      <c r="DK1145" s="15"/>
      <c r="DL1145" s="15"/>
      <c r="DM1145" s="15"/>
      <c r="DN1145" s="15"/>
      <c r="DO1145" s="15"/>
      <c r="DP1145" s="15"/>
      <c r="DQ1145" s="15"/>
      <c r="DR1145" s="15"/>
      <c r="DS1145" s="15"/>
      <c r="DT1145" s="15"/>
      <c r="DU1145" s="15"/>
      <c r="DV1145" s="15"/>
      <c r="DW1145" s="15"/>
      <c r="DX1145" s="15"/>
      <c r="DY1145" s="15"/>
      <c r="DZ1145" s="15"/>
      <c r="EA1145" s="15"/>
      <c r="EB1145" s="15"/>
      <c r="EC1145" s="15"/>
      <c r="ED1145" s="15"/>
      <c r="EE1145" s="15"/>
      <c r="EF1145" s="15"/>
      <c r="EG1145" s="15"/>
      <c r="EH1145" s="15"/>
      <c r="EI1145" s="15"/>
      <c r="EJ1145" s="15"/>
      <c r="EK1145" s="15"/>
      <c r="EL1145" s="15"/>
      <c r="EM1145" s="15"/>
      <c r="EN1145" s="15"/>
      <c r="EO1145" s="15"/>
      <c r="EP1145" s="88"/>
      <c r="EQ1145" s="88"/>
      <c r="ER1145" s="88"/>
      <c r="ES1145" s="88"/>
      <c r="ET1145" s="88"/>
      <c r="EU1145" s="88"/>
      <c r="EV1145" s="88"/>
      <c r="EW1145" s="88"/>
      <c r="EX1145" s="88"/>
      <c r="EY1145" s="88"/>
      <c r="EZ1145" s="88"/>
      <c r="FA1145" s="88"/>
      <c r="FB1145" s="15"/>
      <c r="FC1145" s="15"/>
      <c r="FD1145" s="15"/>
      <c r="FE1145" s="15"/>
      <c r="FF1145" s="15"/>
      <c r="FG1145" s="15"/>
      <c r="FH1145" s="15"/>
      <c r="FI1145" s="15"/>
      <c r="FJ1145" s="15"/>
    </row>
    <row r="1146" spans="2:166" ht="15" customHeight="1" x14ac:dyDescent="0.25">
      <c r="B1146" s="88"/>
      <c r="C1146" s="88"/>
      <c r="D1146" s="115"/>
      <c r="E1146" s="115"/>
      <c r="F1146" s="115"/>
      <c r="G1146" s="115"/>
      <c r="H1146" s="115"/>
      <c r="I1146" s="523"/>
      <c r="J1146" s="523"/>
      <c r="K1146" s="115"/>
      <c r="L1146" s="524"/>
      <c r="M1146" s="524"/>
      <c r="N1146" s="524"/>
      <c r="O1146" s="524"/>
      <c r="P1146" s="524"/>
      <c r="Q1146" s="524"/>
      <c r="R1146" s="524"/>
      <c r="S1146" s="525"/>
      <c r="T1146" s="526"/>
      <c r="U1146" s="115"/>
      <c r="V1146" s="526"/>
      <c r="W1146" s="115"/>
      <c r="X1146" s="115"/>
      <c r="Y1146" s="115"/>
      <c r="Z1146" s="527"/>
      <c r="AA1146" s="527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88"/>
      <c r="CU1146" s="88"/>
      <c r="CV1146" s="88"/>
      <c r="CW1146" s="15"/>
      <c r="CX1146" s="15"/>
      <c r="CY1146" s="88"/>
      <c r="CZ1146" s="88"/>
      <c r="DA1146" s="88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  <c r="DO1146" s="15"/>
      <c r="DP1146" s="15"/>
      <c r="DQ1146" s="15"/>
      <c r="DR1146" s="15"/>
      <c r="DS1146" s="15"/>
      <c r="DT1146" s="15"/>
      <c r="DU1146" s="15"/>
      <c r="DV1146" s="15"/>
      <c r="DW1146" s="15"/>
      <c r="DX1146" s="15"/>
      <c r="DY1146" s="15"/>
      <c r="DZ1146" s="15"/>
      <c r="EA1146" s="15"/>
      <c r="EB1146" s="15"/>
      <c r="EC1146" s="15"/>
      <c r="ED1146" s="15"/>
      <c r="EE1146" s="15"/>
      <c r="EF1146" s="15"/>
      <c r="EG1146" s="15"/>
      <c r="EH1146" s="15"/>
      <c r="EI1146" s="15"/>
      <c r="EJ1146" s="15"/>
      <c r="EK1146" s="15"/>
      <c r="EL1146" s="15"/>
      <c r="EM1146" s="15"/>
      <c r="EN1146" s="15"/>
      <c r="EO1146" s="15"/>
      <c r="EP1146" s="88"/>
      <c r="EQ1146" s="88"/>
      <c r="ER1146" s="88"/>
      <c r="ES1146" s="88"/>
      <c r="ET1146" s="88"/>
      <c r="EU1146" s="88"/>
      <c r="EV1146" s="88"/>
      <c r="EW1146" s="88"/>
      <c r="EX1146" s="88"/>
      <c r="EY1146" s="88"/>
      <c r="EZ1146" s="88"/>
      <c r="FA1146" s="88"/>
      <c r="FB1146" s="15"/>
      <c r="FC1146" s="15"/>
      <c r="FD1146" s="15"/>
      <c r="FE1146" s="15"/>
      <c r="FF1146" s="15"/>
      <c r="FG1146" s="15"/>
      <c r="FH1146" s="15"/>
      <c r="FI1146" s="15"/>
      <c r="FJ1146" s="15"/>
    </row>
    <row r="1147" spans="2:166" ht="15" customHeight="1" x14ac:dyDescent="0.25">
      <c r="B1147" s="88"/>
      <c r="C1147" s="88"/>
      <c r="D1147" s="115"/>
      <c r="E1147" s="115"/>
      <c r="F1147" s="115"/>
      <c r="G1147" s="115"/>
      <c r="H1147" s="115"/>
      <c r="I1147" s="523"/>
      <c r="J1147" s="523"/>
      <c r="K1147" s="115"/>
      <c r="L1147" s="524"/>
      <c r="M1147" s="524"/>
      <c r="N1147" s="524"/>
      <c r="O1147" s="524"/>
      <c r="P1147" s="524"/>
      <c r="Q1147" s="524"/>
      <c r="R1147" s="524"/>
      <c r="S1147" s="525"/>
      <c r="T1147" s="526"/>
      <c r="U1147" s="115"/>
      <c r="V1147" s="526"/>
      <c r="W1147" s="115"/>
      <c r="X1147" s="115"/>
      <c r="Y1147" s="115"/>
      <c r="Z1147" s="527"/>
      <c r="AA1147" s="527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5"/>
      <c r="CR1147" s="15"/>
      <c r="CS1147" s="15"/>
      <c r="CT1147" s="88"/>
      <c r="CU1147" s="88"/>
      <c r="CV1147" s="88"/>
      <c r="CW1147" s="15"/>
      <c r="CX1147" s="15"/>
      <c r="CY1147" s="88"/>
      <c r="CZ1147" s="88"/>
      <c r="DA1147" s="88"/>
      <c r="DB1147" s="15"/>
      <c r="DC1147" s="15"/>
      <c r="DD1147" s="15"/>
      <c r="DE1147" s="15"/>
      <c r="DF1147" s="15"/>
      <c r="DG1147" s="15"/>
      <c r="DH1147" s="15"/>
      <c r="DI1147" s="15"/>
      <c r="DJ1147" s="15"/>
      <c r="DK1147" s="15"/>
      <c r="DL1147" s="15"/>
      <c r="DM1147" s="15"/>
      <c r="DN1147" s="15"/>
      <c r="DO1147" s="15"/>
      <c r="DP1147" s="15"/>
      <c r="DQ1147" s="15"/>
      <c r="DR1147" s="15"/>
      <c r="DS1147" s="15"/>
      <c r="DT1147" s="15"/>
      <c r="DU1147" s="15"/>
      <c r="DV1147" s="15"/>
      <c r="DW1147" s="15"/>
      <c r="DX1147" s="15"/>
      <c r="DY1147" s="15"/>
      <c r="DZ1147" s="15"/>
      <c r="EA1147" s="15"/>
      <c r="EB1147" s="15"/>
      <c r="EC1147" s="15"/>
      <c r="ED1147" s="15"/>
      <c r="EE1147" s="15"/>
      <c r="EF1147" s="15"/>
      <c r="EG1147" s="15"/>
      <c r="EH1147" s="15"/>
      <c r="EI1147" s="15"/>
      <c r="EJ1147" s="15"/>
      <c r="EK1147" s="15"/>
      <c r="EL1147" s="15"/>
      <c r="EM1147" s="15"/>
      <c r="EN1147" s="15"/>
      <c r="EO1147" s="15"/>
      <c r="EP1147" s="88"/>
      <c r="EQ1147" s="88"/>
      <c r="ER1147" s="88"/>
      <c r="ES1147" s="88"/>
      <c r="ET1147" s="88"/>
      <c r="EU1147" s="88"/>
      <c r="EV1147" s="88"/>
      <c r="EW1147" s="88"/>
      <c r="EX1147" s="88"/>
      <c r="EY1147" s="88"/>
      <c r="EZ1147" s="88"/>
      <c r="FA1147" s="88"/>
      <c r="FB1147" s="15"/>
      <c r="FC1147" s="15"/>
      <c r="FD1147" s="15"/>
      <c r="FE1147" s="15"/>
      <c r="FF1147" s="15"/>
      <c r="FG1147" s="15"/>
      <c r="FH1147" s="15"/>
      <c r="FI1147" s="15"/>
      <c r="FJ1147" s="15"/>
    </row>
    <row r="1148" spans="2:166" ht="15" customHeight="1" x14ac:dyDescent="0.25">
      <c r="B1148" s="88"/>
      <c r="C1148" s="88"/>
      <c r="D1148" s="115"/>
      <c r="E1148" s="115"/>
      <c r="F1148" s="115"/>
      <c r="G1148" s="115"/>
      <c r="H1148" s="115"/>
      <c r="I1148" s="523"/>
      <c r="J1148" s="523"/>
      <c r="K1148" s="115"/>
      <c r="L1148" s="524"/>
      <c r="M1148" s="524"/>
      <c r="N1148" s="524"/>
      <c r="O1148" s="524"/>
      <c r="P1148" s="524"/>
      <c r="Q1148" s="524"/>
      <c r="R1148" s="524"/>
      <c r="S1148" s="525"/>
      <c r="T1148" s="526"/>
      <c r="U1148" s="115"/>
      <c r="V1148" s="526"/>
      <c r="W1148" s="115"/>
      <c r="X1148" s="115"/>
      <c r="Y1148" s="115"/>
      <c r="Z1148" s="527"/>
      <c r="AA1148" s="527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5"/>
      <c r="CR1148" s="15"/>
      <c r="CS1148" s="15"/>
      <c r="CT1148" s="88"/>
      <c r="CU1148" s="88"/>
      <c r="CV1148" s="88"/>
      <c r="CW1148" s="15"/>
      <c r="CX1148" s="15"/>
      <c r="CY1148" s="88"/>
      <c r="CZ1148" s="88"/>
      <c r="DA1148" s="88"/>
      <c r="DB1148" s="15"/>
      <c r="DC1148" s="15"/>
      <c r="DD1148" s="15"/>
      <c r="DE1148" s="15"/>
      <c r="DF1148" s="15"/>
      <c r="DG1148" s="15"/>
      <c r="DH1148" s="15"/>
      <c r="DI1148" s="15"/>
      <c r="DJ1148" s="15"/>
      <c r="DK1148" s="15"/>
      <c r="DL1148" s="15"/>
      <c r="DM1148" s="15"/>
      <c r="DN1148" s="15"/>
      <c r="DO1148" s="15"/>
      <c r="DP1148" s="15"/>
      <c r="DQ1148" s="15"/>
      <c r="DR1148" s="15"/>
      <c r="DS1148" s="15"/>
      <c r="DT1148" s="15"/>
      <c r="DU1148" s="15"/>
      <c r="DV1148" s="15"/>
      <c r="DW1148" s="15"/>
      <c r="DX1148" s="15"/>
      <c r="DY1148" s="15"/>
      <c r="DZ1148" s="15"/>
      <c r="EA1148" s="15"/>
      <c r="EB1148" s="15"/>
      <c r="EC1148" s="15"/>
      <c r="ED1148" s="15"/>
      <c r="EE1148" s="15"/>
      <c r="EF1148" s="15"/>
      <c r="EG1148" s="15"/>
      <c r="EH1148" s="15"/>
      <c r="EI1148" s="15"/>
      <c r="EJ1148" s="15"/>
      <c r="EK1148" s="15"/>
      <c r="EL1148" s="15"/>
      <c r="EM1148" s="15"/>
      <c r="EN1148" s="15"/>
      <c r="EO1148" s="15"/>
      <c r="EP1148" s="88"/>
      <c r="EQ1148" s="88"/>
      <c r="ER1148" s="88"/>
      <c r="ES1148" s="88"/>
      <c r="ET1148" s="88"/>
      <c r="EU1148" s="88"/>
      <c r="EV1148" s="88"/>
      <c r="EW1148" s="88"/>
      <c r="EX1148" s="88"/>
      <c r="EY1148" s="88"/>
      <c r="EZ1148" s="88"/>
      <c r="FA1148" s="88"/>
      <c r="FB1148" s="15"/>
      <c r="FC1148" s="15"/>
      <c r="FD1148" s="15"/>
      <c r="FE1148" s="15"/>
      <c r="FF1148" s="15"/>
      <c r="FG1148" s="15"/>
      <c r="FH1148" s="15"/>
      <c r="FI1148" s="15"/>
      <c r="FJ1148" s="15"/>
    </row>
    <row r="1149" spans="2:166" ht="15" customHeight="1" x14ac:dyDescent="0.25">
      <c r="B1149" s="88"/>
      <c r="C1149" s="88"/>
      <c r="D1149" s="115"/>
      <c r="E1149" s="115"/>
      <c r="F1149" s="115"/>
      <c r="G1149" s="115"/>
      <c r="H1149" s="115"/>
      <c r="I1149" s="523"/>
      <c r="J1149" s="523"/>
      <c r="K1149" s="115"/>
      <c r="L1149" s="524"/>
      <c r="M1149" s="524"/>
      <c r="N1149" s="524"/>
      <c r="O1149" s="524"/>
      <c r="P1149" s="524"/>
      <c r="Q1149" s="524"/>
      <c r="R1149" s="524"/>
      <c r="S1149" s="525"/>
      <c r="T1149" s="526"/>
      <c r="U1149" s="115"/>
      <c r="V1149" s="526"/>
      <c r="W1149" s="115"/>
      <c r="X1149" s="115"/>
      <c r="Y1149" s="115"/>
      <c r="Z1149" s="527"/>
      <c r="AA1149" s="527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5"/>
      <c r="CR1149" s="15"/>
      <c r="CS1149" s="15"/>
      <c r="CT1149" s="88"/>
      <c r="CU1149" s="88"/>
      <c r="CV1149" s="88"/>
      <c r="CW1149" s="15"/>
      <c r="CX1149" s="15"/>
      <c r="CY1149" s="88"/>
      <c r="CZ1149" s="88"/>
      <c r="DA1149" s="88"/>
      <c r="DB1149" s="15"/>
      <c r="DC1149" s="15"/>
      <c r="DD1149" s="15"/>
      <c r="DE1149" s="15"/>
      <c r="DF1149" s="15"/>
      <c r="DG1149" s="15"/>
      <c r="DH1149" s="15"/>
      <c r="DI1149" s="15"/>
      <c r="DJ1149" s="15"/>
      <c r="DK1149" s="15"/>
      <c r="DL1149" s="15"/>
      <c r="DM1149" s="15"/>
      <c r="DN1149" s="15"/>
      <c r="DO1149" s="15"/>
      <c r="DP1149" s="15"/>
      <c r="DQ1149" s="15"/>
      <c r="DR1149" s="15"/>
      <c r="DS1149" s="15"/>
      <c r="DT1149" s="15"/>
      <c r="DU1149" s="15"/>
      <c r="DV1149" s="15"/>
      <c r="DW1149" s="15"/>
      <c r="DX1149" s="15"/>
      <c r="DY1149" s="15"/>
      <c r="DZ1149" s="15"/>
      <c r="EA1149" s="15"/>
      <c r="EB1149" s="15"/>
      <c r="EC1149" s="15"/>
      <c r="ED1149" s="15"/>
      <c r="EE1149" s="15"/>
      <c r="EF1149" s="15"/>
      <c r="EG1149" s="15"/>
      <c r="EH1149" s="15"/>
      <c r="EI1149" s="15"/>
      <c r="EJ1149" s="15"/>
      <c r="EK1149" s="15"/>
      <c r="EL1149" s="15"/>
      <c r="EM1149" s="15"/>
      <c r="EN1149" s="15"/>
      <c r="EO1149" s="15"/>
      <c r="EP1149" s="88"/>
      <c r="EQ1149" s="88"/>
      <c r="ER1149" s="88"/>
      <c r="ES1149" s="88"/>
      <c r="ET1149" s="88"/>
      <c r="EU1149" s="88"/>
      <c r="EV1149" s="88"/>
      <c r="EW1149" s="88"/>
      <c r="EX1149" s="88"/>
      <c r="EY1149" s="88"/>
      <c r="EZ1149" s="88"/>
      <c r="FA1149" s="88"/>
      <c r="FB1149" s="15"/>
      <c r="FC1149" s="15"/>
      <c r="FD1149" s="15"/>
      <c r="FE1149" s="15"/>
      <c r="FF1149" s="15"/>
      <c r="FG1149" s="15"/>
      <c r="FH1149" s="15"/>
      <c r="FI1149" s="15"/>
      <c r="FJ1149" s="15"/>
    </row>
    <row r="1150" spans="2:166" ht="15" customHeight="1" x14ac:dyDescent="0.25">
      <c r="B1150" s="88"/>
      <c r="C1150" s="88"/>
      <c r="D1150" s="115"/>
      <c r="E1150" s="115"/>
      <c r="F1150" s="115"/>
      <c r="G1150" s="115"/>
      <c r="H1150" s="115"/>
      <c r="I1150" s="523"/>
      <c r="J1150" s="523"/>
      <c r="K1150" s="115"/>
      <c r="L1150" s="524"/>
      <c r="M1150" s="524"/>
      <c r="N1150" s="524"/>
      <c r="O1150" s="524"/>
      <c r="P1150" s="524"/>
      <c r="Q1150" s="524"/>
      <c r="R1150" s="524"/>
      <c r="S1150" s="525"/>
      <c r="T1150" s="526"/>
      <c r="U1150" s="115"/>
      <c r="V1150" s="526"/>
      <c r="W1150" s="115"/>
      <c r="X1150" s="115"/>
      <c r="Y1150" s="115"/>
      <c r="Z1150" s="527"/>
      <c r="AA1150" s="527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5"/>
      <c r="CR1150" s="15"/>
      <c r="CS1150" s="15"/>
      <c r="CT1150" s="88"/>
      <c r="CU1150" s="88"/>
      <c r="CV1150" s="88"/>
      <c r="CW1150" s="15"/>
      <c r="CX1150" s="15"/>
      <c r="CY1150" s="88"/>
      <c r="CZ1150" s="88"/>
      <c r="DA1150" s="88"/>
      <c r="DB1150" s="15"/>
      <c r="DC1150" s="15"/>
      <c r="DD1150" s="15"/>
      <c r="DE1150" s="15"/>
      <c r="DF1150" s="15"/>
      <c r="DG1150" s="15"/>
      <c r="DH1150" s="15"/>
      <c r="DI1150" s="15"/>
      <c r="DJ1150" s="15"/>
      <c r="DK1150" s="15"/>
      <c r="DL1150" s="15"/>
      <c r="DM1150" s="15"/>
      <c r="DN1150" s="15"/>
      <c r="DO1150" s="15"/>
      <c r="DP1150" s="15"/>
      <c r="DQ1150" s="15"/>
      <c r="DR1150" s="15"/>
      <c r="DS1150" s="15"/>
      <c r="DT1150" s="15"/>
      <c r="DU1150" s="15"/>
      <c r="DV1150" s="15"/>
      <c r="DW1150" s="15"/>
      <c r="DX1150" s="15"/>
      <c r="DY1150" s="15"/>
      <c r="DZ1150" s="15"/>
      <c r="EA1150" s="15"/>
      <c r="EB1150" s="15"/>
      <c r="EC1150" s="15"/>
      <c r="ED1150" s="15"/>
      <c r="EE1150" s="15"/>
      <c r="EF1150" s="15"/>
      <c r="EG1150" s="15"/>
      <c r="EH1150" s="15"/>
      <c r="EI1150" s="15"/>
      <c r="EJ1150" s="15"/>
      <c r="EK1150" s="15"/>
      <c r="EL1150" s="15"/>
      <c r="EM1150" s="15"/>
      <c r="EN1150" s="15"/>
      <c r="EO1150" s="15"/>
      <c r="EP1150" s="88"/>
      <c r="EQ1150" s="88"/>
      <c r="ER1150" s="88"/>
      <c r="ES1150" s="88"/>
      <c r="ET1150" s="88"/>
      <c r="EU1150" s="88"/>
      <c r="EV1150" s="88"/>
      <c r="EW1150" s="88"/>
      <c r="EX1150" s="88"/>
      <c r="EY1150" s="88"/>
      <c r="EZ1150" s="88"/>
      <c r="FA1150" s="88"/>
      <c r="FB1150" s="15"/>
      <c r="FC1150" s="15"/>
      <c r="FD1150" s="15"/>
      <c r="FE1150" s="15"/>
      <c r="FF1150" s="15"/>
      <c r="FG1150" s="15"/>
      <c r="FH1150" s="15"/>
      <c r="FI1150" s="15"/>
      <c r="FJ1150" s="15"/>
    </row>
    <row r="1151" spans="2:166" ht="15" customHeight="1" x14ac:dyDescent="0.25">
      <c r="B1151" s="88"/>
      <c r="C1151" s="88"/>
      <c r="D1151" s="115"/>
      <c r="E1151" s="115"/>
      <c r="F1151" s="115"/>
      <c r="G1151" s="115"/>
      <c r="H1151" s="115"/>
      <c r="I1151" s="523"/>
      <c r="J1151" s="523"/>
      <c r="K1151" s="115"/>
      <c r="L1151" s="524"/>
      <c r="M1151" s="524"/>
      <c r="N1151" s="524"/>
      <c r="O1151" s="524"/>
      <c r="P1151" s="524"/>
      <c r="Q1151" s="524"/>
      <c r="R1151" s="524"/>
      <c r="S1151" s="525"/>
      <c r="T1151" s="526"/>
      <c r="U1151" s="115"/>
      <c r="V1151" s="526"/>
      <c r="W1151" s="115"/>
      <c r="X1151" s="115"/>
      <c r="Y1151" s="115"/>
      <c r="Z1151" s="527"/>
      <c r="AA1151" s="527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88"/>
      <c r="CU1151" s="88"/>
      <c r="CV1151" s="88"/>
      <c r="CW1151" s="15"/>
      <c r="CX1151" s="15"/>
      <c r="CY1151" s="88"/>
      <c r="CZ1151" s="88"/>
      <c r="DA1151" s="88"/>
      <c r="DB1151" s="15"/>
      <c r="DC1151" s="15"/>
      <c r="DD1151" s="15"/>
      <c r="DE1151" s="15"/>
      <c r="DF1151" s="15"/>
      <c r="DG1151" s="15"/>
      <c r="DH1151" s="15"/>
      <c r="DI1151" s="15"/>
      <c r="DJ1151" s="15"/>
      <c r="DK1151" s="15"/>
      <c r="DL1151" s="15"/>
      <c r="DM1151" s="15"/>
      <c r="DN1151" s="15"/>
      <c r="DO1151" s="15"/>
      <c r="DP1151" s="15"/>
      <c r="DQ1151" s="15"/>
      <c r="DR1151" s="15"/>
      <c r="DS1151" s="15"/>
      <c r="DT1151" s="15"/>
      <c r="DU1151" s="15"/>
      <c r="DV1151" s="15"/>
      <c r="DW1151" s="15"/>
      <c r="DX1151" s="15"/>
      <c r="DY1151" s="15"/>
      <c r="DZ1151" s="15"/>
      <c r="EA1151" s="15"/>
      <c r="EB1151" s="15"/>
      <c r="EC1151" s="15"/>
      <c r="ED1151" s="15"/>
      <c r="EE1151" s="15"/>
      <c r="EF1151" s="15"/>
      <c r="EG1151" s="15"/>
      <c r="EH1151" s="15"/>
      <c r="EI1151" s="15"/>
      <c r="EJ1151" s="15"/>
      <c r="EK1151" s="15"/>
      <c r="EL1151" s="15"/>
      <c r="EM1151" s="15"/>
      <c r="EN1151" s="15"/>
      <c r="EO1151" s="15"/>
      <c r="EP1151" s="88"/>
      <c r="EQ1151" s="88"/>
      <c r="ER1151" s="88"/>
      <c r="ES1151" s="88"/>
      <c r="ET1151" s="88"/>
      <c r="EU1151" s="88"/>
      <c r="EV1151" s="88"/>
      <c r="EW1151" s="88"/>
      <c r="EX1151" s="88"/>
      <c r="EY1151" s="88"/>
      <c r="EZ1151" s="88"/>
      <c r="FA1151" s="88"/>
      <c r="FB1151" s="15"/>
      <c r="FC1151" s="15"/>
      <c r="FD1151" s="15"/>
      <c r="FE1151" s="15"/>
      <c r="FF1151" s="15"/>
      <c r="FG1151" s="15"/>
      <c r="FH1151" s="15"/>
      <c r="FI1151" s="15"/>
      <c r="FJ1151" s="15"/>
    </row>
    <row r="1152" spans="2:166" ht="15" customHeight="1" x14ac:dyDescent="0.25">
      <c r="B1152" s="88"/>
      <c r="C1152" s="88"/>
      <c r="D1152" s="115"/>
      <c r="E1152" s="115"/>
      <c r="F1152" s="115"/>
      <c r="G1152" s="115"/>
      <c r="H1152" s="115"/>
      <c r="I1152" s="523"/>
      <c r="J1152" s="523"/>
      <c r="K1152" s="115"/>
      <c r="L1152" s="524"/>
      <c r="M1152" s="524"/>
      <c r="N1152" s="524"/>
      <c r="O1152" s="524"/>
      <c r="P1152" s="524"/>
      <c r="Q1152" s="524"/>
      <c r="R1152" s="524"/>
      <c r="S1152" s="525"/>
      <c r="T1152" s="526"/>
      <c r="U1152" s="115"/>
      <c r="V1152" s="526"/>
      <c r="W1152" s="115"/>
      <c r="X1152" s="115"/>
      <c r="Y1152" s="115"/>
      <c r="Z1152" s="527"/>
      <c r="AA1152" s="527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88"/>
      <c r="CU1152" s="88"/>
      <c r="CV1152" s="88"/>
      <c r="CW1152" s="15"/>
      <c r="CX1152" s="15"/>
      <c r="CY1152" s="88"/>
      <c r="CZ1152" s="88"/>
      <c r="DA1152" s="88"/>
      <c r="DB1152" s="15"/>
      <c r="DC1152" s="15"/>
      <c r="DD1152" s="15"/>
      <c r="DE1152" s="15"/>
      <c r="DF1152" s="15"/>
      <c r="DG1152" s="15"/>
      <c r="DH1152" s="15"/>
      <c r="DI1152" s="15"/>
      <c r="DJ1152" s="15"/>
      <c r="DK1152" s="15"/>
      <c r="DL1152" s="15"/>
      <c r="DM1152" s="15"/>
      <c r="DN1152" s="15"/>
      <c r="DO1152" s="15"/>
      <c r="DP1152" s="15"/>
      <c r="DQ1152" s="15"/>
      <c r="DR1152" s="15"/>
      <c r="DS1152" s="15"/>
      <c r="DT1152" s="15"/>
      <c r="DU1152" s="15"/>
      <c r="DV1152" s="15"/>
      <c r="DW1152" s="15"/>
      <c r="DX1152" s="15"/>
      <c r="DY1152" s="15"/>
      <c r="DZ1152" s="15"/>
      <c r="EA1152" s="15"/>
      <c r="EB1152" s="15"/>
      <c r="EC1152" s="15"/>
      <c r="ED1152" s="15"/>
      <c r="EE1152" s="15"/>
      <c r="EF1152" s="15"/>
      <c r="EG1152" s="15"/>
      <c r="EH1152" s="15"/>
      <c r="EI1152" s="15"/>
      <c r="EJ1152" s="15"/>
      <c r="EK1152" s="15"/>
      <c r="EL1152" s="15"/>
      <c r="EM1152" s="15"/>
      <c r="EN1152" s="15"/>
      <c r="EO1152" s="15"/>
      <c r="EP1152" s="88"/>
      <c r="EQ1152" s="88"/>
      <c r="ER1152" s="88"/>
      <c r="ES1152" s="88"/>
      <c r="ET1152" s="88"/>
      <c r="EU1152" s="88"/>
      <c r="EV1152" s="88"/>
      <c r="EW1152" s="88"/>
      <c r="EX1152" s="88"/>
      <c r="EY1152" s="88"/>
      <c r="EZ1152" s="88"/>
      <c r="FA1152" s="88"/>
      <c r="FB1152" s="15"/>
      <c r="FC1152" s="15"/>
      <c r="FD1152" s="15"/>
      <c r="FE1152" s="15"/>
      <c r="FF1152" s="15"/>
      <c r="FG1152" s="15"/>
      <c r="FH1152" s="15"/>
      <c r="FI1152" s="15"/>
      <c r="FJ1152" s="15"/>
    </row>
    <row r="1153" spans="2:166" ht="15" customHeight="1" x14ac:dyDescent="0.25">
      <c r="B1153" s="88"/>
      <c r="C1153" s="88"/>
      <c r="D1153" s="115"/>
      <c r="E1153" s="115"/>
      <c r="F1153" s="115"/>
      <c r="G1153" s="115"/>
      <c r="H1153" s="115"/>
      <c r="I1153" s="523"/>
      <c r="J1153" s="523"/>
      <c r="K1153" s="115"/>
      <c r="L1153" s="524"/>
      <c r="M1153" s="524"/>
      <c r="N1153" s="524"/>
      <c r="O1153" s="524"/>
      <c r="P1153" s="524"/>
      <c r="Q1153" s="524"/>
      <c r="R1153" s="524"/>
      <c r="S1153" s="525"/>
      <c r="T1153" s="526"/>
      <c r="U1153" s="115"/>
      <c r="V1153" s="526"/>
      <c r="W1153" s="115"/>
      <c r="X1153" s="115"/>
      <c r="Y1153" s="115"/>
      <c r="Z1153" s="527"/>
      <c r="AA1153" s="527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88"/>
      <c r="CU1153" s="88"/>
      <c r="CV1153" s="88"/>
      <c r="CW1153" s="15"/>
      <c r="CX1153" s="15"/>
      <c r="CY1153" s="88"/>
      <c r="CZ1153" s="88"/>
      <c r="DA1153" s="88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  <c r="DO1153" s="15"/>
      <c r="DP1153" s="15"/>
      <c r="DQ1153" s="15"/>
      <c r="DR1153" s="15"/>
      <c r="DS1153" s="15"/>
      <c r="DT1153" s="15"/>
      <c r="DU1153" s="15"/>
      <c r="DV1153" s="15"/>
      <c r="DW1153" s="15"/>
      <c r="DX1153" s="15"/>
      <c r="DY1153" s="15"/>
      <c r="DZ1153" s="15"/>
      <c r="EA1153" s="15"/>
      <c r="EB1153" s="15"/>
      <c r="EC1153" s="15"/>
      <c r="ED1153" s="15"/>
      <c r="EE1153" s="15"/>
      <c r="EF1153" s="15"/>
      <c r="EG1153" s="15"/>
      <c r="EH1153" s="15"/>
      <c r="EI1153" s="15"/>
      <c r="EJ1153" s="15"/>
      <c r="EK1153" s="15"/>
      <c r="EL1153" s="15"/>
      <c r="EM1153" s="15"/>
      <c r="EN1153" s="15"/>
      <c r="EO1153" s="15"/>
      <c r="EP1153" s="88"/>
      <c r="EQ1153" s="88"/>
      <c r="ER1153" s="88"/>
      <c r="ES1153" s="88"/>
      <c r="ET1153" s="88"/>
      <c r="EU1153" s="88"/>
      <c r="EV1153" s="88"/>
      <c r="EW1153" s="88"/>
      <c r="EX1153" s="88"/>
      <c r="EY1153" s="88"/>
      <c r="EZ1153" s="88"/>
      <c r="FA1153" s="88"/>
      <c r="FB1153" s="15"/>
      <c r="FC1153" s="15"/>
      <c r="FD1153" s="15"/>
      <c r="FE1153" s="15"/>
      <c r="FF1153" s="15"/>
      <c r="FG1153" s="15"/>
      <c r="FH1153" s="15"/>
      <c r="FI1153" s="15"/>
      <c r="FJ1153" s="15"/>
    </row>
    <row r="1154" spans="2:166" ht="15" customHeight="1" x14ac:dyDescent="0.25">
      <c r="B1154" s="88"/>
      <c r="C1154" s="88"/>
      <c r="D1154" s="115"/>
      <c r="E1154" s="115"/>
      <c r="F1154" s="115"/>
      <c r="G1154" s="115"/>
      <c r="H1154" s="115"/>
      <c r="I1154" s="523"/>
      <c r="J1154" s="523"/>
      <c r="K1154" s="115"/>
      <c r="L1154" s="524"/>
      <c r="M1154" s="524"/>
      <c r="N1154" s="524"/>
      <c r="O1154" s="524"/>
      <c r="P1154" s="524"/>
      <c r="Q1154" s="524"/>
      <c r="R1154" s="524"/>
      <c r="S1154" s="525"/>
      <c r="T1154" s="526"/>
      <c r="U1154" s="115"/>
      <c r="V1154" s="526"/>
      <c r="W1154" s="115"/>
      <c r="X1154" s="115"/>
      <c r="Y1154" s="115"/>
      <c r="Z1154" s="527"/>
      <c r="AA1154" s="527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5"/>
      <c r="CR1154" s="15"/>
      <c r="CS1154" s="15"/>
      <c r="CT1154" s="88"/>
      <c r="CU1154" s="88"/>
      <c r="CV1154" s="88"/>
      <c r="CW1154" s="15"/>
      <c r="CX1154" s="15"/>
      <c r="CY1154" s="88"/>
      <c r="CZ1154" s="88"/>
      <c r="DA1154" s="88"/>
      <c r="DB1154" s="15"/>
      <c r="DC1154" s="15"/>
      <c r="DD1154" s="15"/>
      <c r="DE1154" s="15"/>
      <c r="DF1154" s="15"/>
      <c r="DG1154" s="15"/>
      <c r="DH1154" s="15"/>
      <c r="DI1154" s="15"/>
      <c r="DJ1154" s="15"/>
      <c r="DK1154" s="15"/>
      <c r="DL1154" s="15"/>
      <c r="DM1154" s="15"/>
      <c r="DN1154" s="15"/>
      <c r="DO1154" s="15"/>
      <c r="DP1154" s="15"/>
      <c r="DQ1154" s="15"/>
      <c r="DR1154" s="15"/>
      <c r="DS1154" s="15"/>
      <c r="DT1154" s="15"/>
      <c r="DU1154" s="15"/>
      <c r="DV1154" s="15"/>
      <c r="DW1154" s="15"/>
      <c r="DX1154" s="15"/>
      <c r="DY1154" s="15"/>
      <c r="DZ1154" s="15"/>
      <c r="EA1154" s="15"/>
      <c r="EB1154" s="15"/>
      <c r="EC1154" s="15"/>
      <c r="ED1154" s="15"/>
      <c r="EE1154" s="15"/>
      <c r="EF1154" s="15"/>
      <c r="EG1154" s="15"/>
      <c r="EH1154" s="15"/>
      <c r="EI1154" s="15"/>
      <c r="EJ1154" s="15"/>
      <c r="EK1154" s="15"/>
      <c r="EL1154" s="15"/>
      <c r="EM1154" s="15"/>
      <c r="EN1154" s="15"/>
      <c r="EO1154" s="15"/>
      <c r="EP1154" s="88"/>
      <c r="EQ1154" s="88"/>
      <c r="ER1154" s="88"/>
      <c r="ES1154" s="88"/>
      <c r="ET1154" s="88"/>
      <c r="EU1154" s="88"/>
      <c r="EV1154" s="88"/>
      <c r="EW1154" s="88"/>
      <c r="EX1154" s="88"/>
      <c r="EY1154" s="88"/>
      <c r="EZ1154" s="88"/>
      <c r="FA1154" s="88"/>
      <c r="FB1154" s="15"/>
      <c r="FC1154" s="15"/>
      <c r="FD1154" s="15"/>
      <c r="FE1154" s="15"/>
      <c r="FF1154" s="15"/>
      <c r="FG1154" s="15"/>
      <c r="FH1154" s="15"/>
      <c r="FI1154" s="15"/>
      <c r="FJ1154" s="15"/>
    </row>
    <row r="1155" spans="2:166" ht="15" customHeight="1" x14ac:dyDescent="0.25">
      <c r="B1155" s="88"/>
      <c r="C1155" s="88"/>
      <c r="D1155" s="115"/>
      <c r="E1155" s="115"/>
      <c r="F1155" s="115"/>
      <c r="G1155" s="115"/>
      <c r="H1155" s="115"/>
      <c r="I1155" s="523"/>
      <c r="J1155" s="523"/>
      <c r="K1155" s="115"/>
      <c r="L1155" s="524"/>
      <c r="M1155" s="524"/>
      <c r="N1155" s="524"/>
      <c r="O1155" s="524"/>
      <c r="P1155" s="524"/>
      <c r="Q1155" s="524"/>
      <c r="R1155" s="524"/>
      <c r="S1155" s="525"/>
      <c r="T1155" s="526"/>
      <c r="U1155" s="115"/>
      <c r="V1155" s="526"/>
      <c r="W1155" s="115"/>
      <c r="X1155" s="115"/>
      <c r="Y1155" s="115"/>
      <c r="Z1155" s="527"/>
      <c r="AA1155" s="527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5"/>
      <c r="CR1155" s="15"/>
      <c r="CS1155" s="15"/>
      <c r="CT1155" s="88"/>
      <c r="CU1155" s="88"/>
      <c r="CV1155" s="88"/>
      <c r="CW1155" s="15"/>
      <c r="CX1155" s="15"/>
      <c r="CY1155" s="88"/>
      <c r="CZ1155" s="88"/>
      <c r="DA1155" s="88"/>
      <c r="DB1155" s="15"/>
      <c r="DC1155" s="15"/>
      <c r="DD1155" s="15"/>
      <c r="DE1155" s="15"/>
      <c r="DF1155" s="15"/>
      <c r="DG1155" s="15"/>
      <c r="DH1155" s="15"/>
      <c r="DI1155" s="15"/>
      <c r="DJ1155" s="15"/>
      <c r="DK1155" s="15"/>
      <c r="DL1155" s="15"/>
      <c r="DM1155" s="15"/>
      <c r="DN1155" s="15"/>
      <c r="DO1155" s="15"/>
      <c r="DP1155" s="15"/>
      <c r="DQ1155" s="15"/>
      <c r="DR1155" s="15"/>
      <c r="DS1155" s="15"/>
      <c r="DT1155" s="15"/>
      <c r="DU1155" s="15"/>
      <c r="DV1155" s="15"/>
      <c r="DW1155" s="15"/>
      <c r="DX1155" s="15"/>
      <c r="DY1155" s="15"/>
      <c r="DZ1155" s="15"/>
      <c r="EA1155" s="15"/>
      <c r="EB1155" s="15"/>
      <c r="EC1155" s="15"/>
      <c r="ED1155" s="15"/>
      <c r="EE1155" s="15"/>
      <c r="EF1155" s="15"/>
      <c r="EG1155" s="15"/>
      <c r="EH1155" s="15"/>
      <c r="EI1155" s="15"/>
      <c r="EJ1155" s="15"/>
      <c r="EK1155" s="15"/>
      <c r="EL1155" s="15"/>
      <c r="EM1155" s="15"/>
      <c r="EN1155" s="15"/>
      <c r="EO1155" s="15"/>
      <c r="EP1155" s="88"/>
      <c r="EQ1155" s="88"/>
      <c r="ER1155" s="88"/>
      <c r="ES1155" s="88"/>
      <c r="ET1155" s="88"/>
      <c r="EU1155" s="88"/>
      <c r="EV1155" s="88"/>
      <c r="EW1155" s="88"/>
      <c r="EX1155" s="88"/>
      <c r="EY1155" s="88"/>
      <c r="EZ1155" s="88"/>
      <c r="FA1155" s="88"/>
      <c r="FB1155" s="15"/>
      <c r="FC1155" s="15"/>
      <c r="FD1155" s="15"/>
      <c r="FE1155" s="15"/>
      <c r="FF1155" s="15"/>
      <c r="FG1155" s="15"/>
      <c r="FH1155" s="15"/>
      <c r="FI1155" s="15"/>
      <c r="FJ1155" s="15"/>
    </row>
    <row r="1156" spans="2:166" ht="15" customHeight="1" x14ac:dyDescent="0.25">
      <c r="B1156" s="88"/>
      <c r="C1156" s="88"/>
      <c r="D1156" s="115"/>
      <c r="E1156" s="115"/>
      <c r="F1156" s="115"/>
      <c r="G1156" s="115"/>
      <c r="H1156" s="115"/>
      <c r="I1156" s="523"/>
      <c r="J1156" s="523"/>
      <c r="K1156" s="115"/>
      <c r="L1156" s="524"/>
      <c r="M1156" s="524"/>
      <c r="N1156" s="524"/>
      <c r="O1156" s="524"/>
      <c r="P1156" s="524"/>
      <c r="Q1156" s="524"/>
      <c r="R1156" s="524"/>
      <c r="S1156" s="525"/>
      <c r="T1156" s="526"/>
      <c r="U1156" s="115"/>
      <c r="V1156" s="526"/>
      <c r="W1156" s="115"/>
      <c r="X1156" s="115"/>
      <c r="Y1156" s="115"/>
      <c r="Z1156" s="527"/>
      <c r="AA1156" s="527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5"/>
      <c r="CR1156" s="15"/>
      <c r="CS1156" s="15"/>
      <c r="CT1156" s="88"/>
      <c r="CU1156" s="88"/>
      <c r="CV1156" s="88"/>
      <c r="CW1156" s="15"/>
      <c r="CX1156" s="15"/>
      <c r="CY1156" s="88"/>
      <c r="CZ1156" s="88"/>
      <c r="DA1156" s="88"/>
      <c r="DB1156" s="15"/>
      <c r="DC1156" s="15"/>
      <c r="DD1156" s="15"/>
      <c r="DE1156" s="15"/>
      <c r="DF1156" s="15"/>
      <c r="DG1156" s="15"/>
      <c r="DH1156" s="15"/>
      <c r="DI1156" s="15"/>
      <c r="DJ1156" s="15"/>
      <c r="DK1156" s="15"/>
      <c r="DL1156" s="15"/>
      <c r="DM1156" s="15"/>
      <c r="DN1156" s="15"/>
      <c r="DO1156" s="15"/>
      <c r="DP1156" s="15"/>
      <c r="DQ1156" s="15"/>
      <c r="DR1156" s="15"/>
      <c r="DS1156" s="15"/>
      <c r="DT1156" s="15"/>
      <c r="DU1156" s="15"/>
      <c r="DV1156" s="15"/>
      <c r="DW1156" s="15"/>
      <c r="DX1156" s="15"/>
      <c r="DY1156" s="15"/>
      <c r="DZ1156" s="15"/>
      <c r="EA1156" s="15"/>
      <c r="EB1156" s="15"/>
      <c r="EC1156" s="15"/>
      <c r="ED1156" s="15"/>
      <c r="EE1156" s="15"/>
      <c r="EF1156" s="15"/>
      <c r="EG1156" s="15"/>
      <c r="EH1156" s="15"/>
      <c r="EI1156" s="15"/>
      <c r="EJ1156" s="15"/>
      <c r="EK1156" s="15"/>
      <c r="EL1156" s="15"/>
      <c r="EM1156" s="15"/>
      <c r="EN1156" s="15"/>
      <c r="EO1156" s="15"/>
      <c r="EP1156" s="88"/>
      <c r="EQ1156" s="88"/>
      <c r="ER1156" s="88"/>
      <c r="ES1156" s="88"/>
      <c r="ET1156" s="88"/>
      <c r="EU1156" s="88"/>
      <c r="EV1156" s="88"/>
      <c r="EW1156" s="88"/>
      <c r="EX1156" s="88"/>
      <c r="EY1156" s="88"/>
      <c r="EZ1156" s="88"/>
      <c r="FA1156" s="88"/>
      <c r="FB1156" s="15"/>
      <c r="FC1156" s="15"/>
      <c r="FD1156" s="15"/>
      <c r="FE1156" s="15"/>
      <c r="FF1156" s="15"/>
      <c r="FG1156" s="15"/>
      <c r="FH1156" s="15"/>
      <c r="FI1156" s="15"/>
      <c r="FJ1156" s="15"/>
    </row>
    <row r="1157" spans="2:166" ht="15" customHeight="1" x14ac:dyDescent="0.25">
      <c r="B1157" s="88"/>
      <c r="C1157" s="88"/>
      <c r="D1157" s="115"/>
      <c r="E1157" s="115"/>
      <c r="F1157" s="115"/>
      <c r="G1157" s="115"/>
      <c r="H1157" s="115"/>
      <c r="I1157" s="523"/>
      <c r="J1157" s="523"/>
      <c r="K1157" s="115"/>
      <c r="L1157" s="524"/>
      <c r="M1157" s="524"/>
      <c r="N1157" s="524"/>
      <c r="O1157" s="524"/>
      <c r="P1157" s="524"/>
      <c r="Q1157" s="524"/>
      <c r="R1157" s="524"/>
      <c r="S1157" s="525"/>
      <c r="T1157" s="526"/>
      <c r="U1157" s="115"/>
      <c r="V1157" s="526"/>
      <c r="W1157" s="115"/>
      <c r="X1157" s="115"/>
      <c r="Y1157" s="115"/>
      <c r="Z1157" s="527"/>
      <c r="AA1157" s="527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5"/>
      <c r="CR1157" s="15"/>
      <c r="CS1157" s="15"/>
      <c r="CT1157" s="88"/>
      <c r="CU1157" s="88"/>
      <c r="CV1157" s="88"/>
      <c r="CW1157" s="15"/>
      <c r="CX1157" s="15"/>
      <c r="CY1157" s="88"/>
      <c r="CZ1157" s="88"/>
      <c r="DA1157" s="88"/>
      <c r="DB1157" s="15"/>
      <c r="DC1157" s="15"/>
      <c r="DD1157" s="15"/>
      <c r="DE1157" s="15"/>
      <c r="DF1157" s="15"/>
      <c r="DG1157" s="15"/>
      <c r="DH1157" s="15"/>
      <c r="DI1157" s="15"/>
      <c r="DJ1157" s="15"/>
      <c r="DK1157" s="15"/>
      <c r="DL1157" s="15"/>
      <c r="DM1157" s="15"/>
      <c r="DN1157" s="15"/>
      <c r="DO1157" s="15"/>
      <c r="DP1157" s="15"/>
      <c r="DQ1157" s="15"/>
      <c r="DR1157" s="15"/>
      <c r="DS1157" s="15"/>
      <c r="DT1157" s="15"/>
      <c r="DU1157" s="15"/>
      <c r="DV1157" s="15"/>
      <c r="DW1157" s="15"/>
      <c r="DX1157" s="15"/>
      <c r="DY1157" s="15"/>
      <c r="DZ1157" s="15"/>
      <c r="EA1157" s="15"/>
      <c r="EB1157" s="15"/>
      <c r="EC1157" s="15"/>
      <c r="ED1157" s="15"/>
      <c r="EE1157" s="15"/>
      <c r="EF1157" s="15"/>
      <c r="EG1157" s="15"/>
      <c r="EH1157" s="15"/>
      <c r="EI1157" s="15"/>
      <c r="EJ1157" s="15"/>
      <c r="EK1157" s="15"/>
      <c r="EL1157" s="15"/>
      <c r="EM1157" s="15"/>
      <c r="EN1157" s="15"/>
      <c r="EO1157" s="15"/>
      <c r="EP1157" s="88"/>
      <c r="EQ1157" s="88"/>
      <c r="ER1157" s="88"/>
      <c r="ES1157" s="88"/>
      <c r="ET1157" s="88"/>
      <c r="EU1157" s="88"/>
      <c r="EV1157" s="88"/>
      <c r="EW1157" s="88"/>
      <c r="EX1157" s="88"/>
      <c r="EY1157" s="88"/>
      <c r="EZ1157" s="88"/>
      <c r="FA1157" s="88"/>
      <c r="FB1157" s="15"/>
      <c r="FC1157" s="15"/>
      <c r="FD1157" s="15"/>
      <c r="FE1157" s="15"/>
      <c r="FF1157" s="15"/>
      <c r="FG1157" s="15"/>
      <c r="FH1157" s="15"/>
      <c r="FI1157" s="15"/>
      <c r="FJ1157" s="15"/>
    </row>
    <row r="1158" spans="2:166" ht="15" customHeight="1" x14ac:dyDescent="0.25">
      <c r="B1158" s="88"/>
      <c r="C1158" s="88"/>
      <c r="D1158" s="115"/>
      <c r="E1158" s="115"/>
      <c r="F1158" s="115"/>
      <c r="G1158" s="115"/>
      <c r="H1158" s="115"/>
      <c r="I1158" s="523"/>
      <c r="J1158" s="523"/>
      <c r="K1158" s="115"/>
      <c r="L1158" s="524"/>
      <c r="M1158" s="524"/>
      <c r="N1158" s="524"/>
      <c r="O1158" s="524"/>
      <c r="P1158" s="524"/>
      <c r="Q1158" s="524"/>
      <c r="R1158" s="524"/>
      <c r="S1158" s="525"/>
      <c r="T1158" s="526"/>
      <c r="U1158" s="115"/>
      <c r="V1158" s="526"/>
      <c r="W1158" s="115"/>
      <c r="X1158" s="115"/>
      <c r="Y1158" s="115"/>
      <c r="Z1158" s="527"/>
      <c r="AA1158" s="527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88"/>
      <c r="CU1158" s="88"/>
      <c r="CV1158" s="88"/>
      <c r="CW1158" s="15"/>
      <c r="CX1158" s="15"/>
      <c r="CY1158" s="88"/>
      <c r="CZ1158" s="88"/>
      <c r="DA1158" s="88"/>
      <c r="DB1158" s="15"/>
      <c r="DC1158" s="15"/>
      <c r="DD1158" s="15"/>
      <c r="DE1158" s="15"/>
      <c r="DF1158" s="15"/>
      <c r="DG1158" s="15"/>
      <c r="DH1158" s="15"/>
      <c r="DI1158" s="15"/>
      <c r="DJ1158" s="15"/>
      <c r="DK1158" s="15"/>
      <c r="DL1158" s="15"/>
      <c r="DM1158" s="15"/>
      <c r="DN1158" s="15"/>
      <c r="DO1158" s="15"/>
      <c r="DP1158" s="15"/>
      <c r="DQ1158" s="15"/>
      <c r="DR1158" s="15"/>
      <c r="DS1158" s="15"/>
      <c r="DT1158" s="15"/>
      <c r="DU1158" s="15"/>
      <c r="DV1158" s="15"/>
      <c r="DW1158" s="15"/>
      <c r="DX1158" s="15"/>
      <c r="DY1158" s="15"/>
      <c r="DZ1158" s="15"/>
      <c r="EA1158" s="15"/>
      <c r="EB1158" s="15"/>
      <c r="EC1158" s="15"/>
      <c r="ED1158" s="15"/>
      <c r="EE1158" s="15"/>
      <c r="EF1158" s="15"/>
      <c r="EG1158" s="15"/>
      <c r="EH1158" s="15"/>
      <c r="EI1158" s="15"/>
      <c r="EJ1158" s="15"/>
      <c r="EK1158" s="15"/>
      <c r="EL1158" s="15"/>
      <c r="EM1158" s="15"/>
      <c r="EN1158" s="15"/>
      <c r="EO1158" s="15"/>
      <c r="EP1158" s="88"/>
      <c r="EQ1158" s="88"/>
      <c r="ER1158" s="88"/>
      <c r="ES1158" s="88"/>
      <c r="ET1158" s="88"/>
      <c r="EU1158" s="88"/>
      <c r="EV1158" s="88"/>
      <c r="EW1158" s="88"/>
      <c r="EX1158" s="88"/>
      <c r="EY1158" s="88"/>
      <c r="EZ1158" s="88"/>
      <c r="FA1158" s="88"/>
      <c r="FB1158" s="15"/>
      <c r="FC1158" s="15"/>
      <c r="FD1158" s="15"/>
      <c r="FE1158" s="15"/>
      <c r="FF1158" s="15"/>
      <c r="FG1158" s="15"/>
      <c r="FH1158" s="15"/>
      <c r="FI1158" s="15"/>
      <c r="FJ1158" s="15"/>
    </row>
    <row r="1159" spans="2:166" ht="15" customHeight="1" x14ac:dyDescent="0.25">
      <c r="B1159" s="88"/>
      <c r="C1159" s="88"/>
      <c r="D1159" s="115"/>
      <c r="E1159" s="115"/>
      <c r="F1159" s="115"/>
      <c r="G1159" s="115"/>
      <c r="H1159" s="115"/>
      <c r="I1159" s="523"/>
      <c r="J1159" s="523"/>
      <c r="K1159" s="115"/>
      <c r="L1159" s="524"/>
      <c r="M1159" s="524"/>
      <c r="N1159" s="524"/>
      <c r="O1159" s="524"/>
      <c r="P1159" s="524"/>
      <c r="Q1159" s="524"/>
      <c r="R1159" s="524"/>
      <c r="S1159" s="525"/>
      <c r="T1159" s="526"/>
      <c r="U1159" s="115"/>
      <c r="V1159" s="526"/>
      <c r="W1159" s="115"/>
      <c r="X1159" s="115"/>
      <c r="Y1159" s="115"/>
      <c r="Z1159" s="527"/>
      <c r="AA1159" s="527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5"/>
      <c r="CR1159" s="15"/>
      <c r="CS1159" s="15"/>
      <c r="CT1159" s="88"/>
      <c r="CU1159" s="88"/>
      <c r="CV1159" s="88"/>
      <c r="CW1159" s="15"/>
      <c r="CX1159" s="15"/>
      <c r="CY1159" s="88"/>
      <c r="CZ1159" s="88"/>
      <c r="DA1159" s="88"/>
      <c r="DB1159" s="15"/>
      <c r="DC1159" s="15"/>
      <c r="DD1159" s="15"/>
      <c r="DE1159" s="15"/>
      <c r="DF1159" s="15"/>
      <c r="DG1159" s="15"/>
      <c r="DH1159" s="15"/>
      <c r="DI1159" s="15"/>
      <c r="DJ1159" s="15"/>
      <c r="DK1159" s="15"/>
      <c r="DL1159" s="15"/>
      <c r="DM1159" s="15"/>
      <c r="DN1159" s="15"/>
      <c r="DO1159" s="15"/>
      <c r="DP1159" s="15"/>
      <c r="DQ1159" s="15"/>
      <c r="DR1159" s="15"/>
      <c r="DS1159" s="15"/>
      <c r="DT1159" s="15"/>
      <c r="DU1159" s="15"/>
      <c r="DV1159" s="15"/>
      <c r="DW1159" s="15"/>
      <c r="DX1159" s="15"/>
      <c r="DY1159" s="15"/>
      <c r="DZ1159" s="15"/>
      <c r="EA1159" s="15"/>
      <c r="EB1159" s="15"/>
      <c r="EC1159" s="15"/>
      <c r="ED1159" s="15"/>
      <c r="EE1159" s="15"/>
      <c r="EF1159" s="15"/>
      <c r="EG1159" s="15"/>
      <c r="EH1159" s="15"/>
      <c r="EI1159" s="15"/>
      <c r="EJ1159" s="15"/>
      <c r="EK1159" s="15"/>
      <c r="EL1159" s="15"/>
      <c r="EM1159" s="15"/>
      <c r="EN1159" s="15"/>
      <c r="EO1159" s="15"/>
      <c r="EP1159" s="88"/>
      <c r="EQ1159" s="88"/>
      <c r="ER1159" s="88"/>
      <c r="ES1159" s="88"/>
      <c r="ET1159" s="88"/>
      <c r="EU1159" s="88"/>
      <c r="EV1159" s="88"/>
      <c r="EW1159" s="88"/>
      <c r="EX1159" s="88"/>
      <c r="EY1159" s="88"/>
      <c r="EZ1159" s="88"/>
      <c r="FA1159" s="88"/>
      <c r="FB1159" s="15"/>
      <c r="FC1159" s="15"/>
      <c r="FD1159" s="15"/>
      <c r="FE1159" s="15"/>
      <c r="FF1159" s="15"/>
      <c r="FG1159" s="15"/>
      <c r="FH1159" s="15"/>
      <c r="FI1159" s="15"/>
      <c r="FJ1159" s="15"/>
    </row>
    <row r="1160" spans="2:166" ht="15" customHeight="1" x14ac:dyDescent="0.25">
      <c r="B1160" s="88"/>
      <c r="C1160" s="88"/>
      <c r="D1160" s="115"/>
      <c r="E1160" s="115"/>
      <c r="F1160" s="115"/>
      <c r="G1160" s="115"/>
      <c r="H1160" s="115"/>
      <c r="I1160" s="523"/>
      <c r="J1160" s="523"/>
      <c r="K1160" s="115"/>
      <c r="L1160" s="524"/>
      <c r="M1160" s="524"/>
      <c r="N1160" s="524"/>
      <c r="O1160" s="524"/>
      <c r="P1160" s="524"/>
      <c r="Q1160" s="524"/>
      <c r="R1160" s="524"/>
      <c r="S1160" s="525"/>
      <c r="T1160" s="526"/>
      <c r="U1160" s="115"/>
      <c r="V1160" s="526"/>
      <c r="W1160" s="115"/>
      <c r="X1160" s="115"/>
      <c r="Y1160" s="115"/>
      <c r="Z1160" s="527"/>
      <c r="AA1160" s="527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88"/>
      <c r="CU1160" s="88"/>
      <c r="CV1160" s="88"/>
      <c r="CW1160" s="15"/>
      <c r="CX1160" s="15"/>
      <c r="CY1160" s="88"/>
      <c r="CZ1160" s="88"/>
      <c r="DA1160" s="88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  <c r="DO1160" s="15"/>
      <c r="DP1160" s="15"/>
      <c r="DQ1160" s="15"/>
      <c r="DR1160" s="15"/>
      <c r="DS1160" s="15"/>
      <c r="DT1160" s="15"/>
      <c r="DU1160" s="15"/>
      <c r="DV1160" s="15"/>
      <c r="DW1160" s="15"/>
      <c r="DX1160" s="15"/>
      <c r="DY1160" s="15"/>
      <c r="DZ1160" s="15"/>
      <c r="EA1160" s="15"/>
      <c r="EB1160" s="15"/>
      <c r="EC1160" s="15"/>
      <c r="ED1160" s="15"/>
      <c r="EE1160" s="15"/>
      <c r="EF1160" s="15"/>
      <c r="EG1160" s="15"/>
      <c r="EH1160" s="15"/>
      <c r="EI1160" s="15"/>
      <c r="EJ1160" s="15"/>
      <c r="EK1160" s="15"/>
      <c r="EL1160" s="15"/>
      <c r="EM1160" s="15"/>
      <c r="EN1160" s="15"/>
      <c r="EO1160" s="15"/>
      <c r="EP1160" s="88"/>
      <c r="EQ1160" s="88"/>
      <c r="ER1160" s="88"/>
      <c r="ES1160" s="88"/>
      <c r="ET1160" s="88"/>
      <c r="EU1160" s="88"/>
      <c r="EV1160" s="88"/>
      <c r="EW1160" s="88"/>
      <c r="EX1160" s="88"/>
      <c r="EY1160" s="88"/>
      <c r="EZ1160" s="88"/>
      <c r="FA1160" s="88"/>
      <c r="FB1160" s="15"/>
      <c r="FC1160" s="15"/>
      <c r="FD1160" s="15"/>
      <c r="FE1160" s="15"/>
      <c r="FF1160" s="15"/>
      <c r="FG1160" s="15"/>
      <c r="FH1160" s="15"/>
      <c r="FI1160" s="15"/>
      <c r="FJ1160" s="15"/>
    </row>
    <row r="1161" spans="2:166" ht="15" customHeight="1" x14ac:dyDescent="0.25">
      <c r="B1161" s="88"/>
      <c r="C1161" s="88"/>
      <c r="D1161" s="115"/>
      <c r="E1161" s="115"/>
      <c r="F1161" s="115"/>
      <c r="G1161" s="115"/>
      <c r="H1161" s="115"/>
      <c r="I1161" s="523"/>
      <c r="J1161" s="523"/>
      <c r="K1161" s="115"/>
      <c r="L1161" s="524"/>
      <c r="M1161" s="524"/>
      <c r="N1161" s="524"/>
      <c r="O1161" s="524"/>
      <c r="P1161" s="524"/>
      <c r="Q1161" s="524"/>
      <c r="R1161" s="524"/>
      <c r="S1161" s="525"/>
      <c r="T1161" s="526"/>
      <c r="U1161" s="115"/>
      <c r="V1161" s="526"/>
      <c r="W1161" s="115"/>
      <c r="X1161" s="115"/>
      <c r="Y1161" s="115"/>
      <c r="Z1161" s="527"/>
      <c r="AA1161" s="527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5"/>
      <c r="CR1161" s="15"/>
      <c r="CS1161" s="15"/>
      <c r="CT1161" s="88"/>
      <c r="CU1161" s="88"/>
      <c r="CV1161" s="88"/>
      <c r="CW1161" s="15"/>
      <c r="CX1161" s="15"/>
      <c r="CY1161" s="88"/>
      <c r="CZ1161" s="88"/>
      <c r="DA1161" s="88"/>
      <c r="DB1161" s="15"/>
      <c r="DC1161" s="15"/>
      <c r="DD1161" s="15"/>
      <c r="DE1161" s="15"/>
      <c r="DF1161" s="15"/>
      <c r="DG1161" s="15"/>
      <c r="DH1161" s="15"/>
      <c r="DI1161" s="15"/>
      <c r="DJ1161" s="15"/>
      <c r="DK1161" s="15"/>
      <c r="DL1161" s="15"/>
      <c r="DM1161" s="15"/>
      <c r="DN1161" s="15"/>
      <c r="DO1161" s="15"/>
      <c r="DP1161" s="15"/>
      <c r="DQ1161" s="15"/>
      <c r="DR1161" s="15"/>
      <c r="DS1161" s="15"/>
      <c r="DT1161" s="15"/>
      <c r="DU1161" s="15"/>
      <c r="DV1161" s="15"/>
      <c r="DW1161" s="15"/>
      <c r="DX1161" s="15"/>
      <c r="DY1161" s="15"/>
      <c r="DZ1161" s="15"/>
      <c r="EA1161" s="15"/>
      <c r="EB1161" s="15"/>
      <c r="EC1161" s="15"/>
      <c r="ED1161" s="15"/>
      <c r="EE1161" s="15"/>
      <c r="EF1161" s="15"/>
      <c r="EG1161" s="15"/>
      <c r="EH1161" s="15"/>
      <c r="EI1161" s="15"/>
      <c r="EJ1161" s="15"/>
      <c r="EK1161" s="15"/>
      <c r="EL1161" s="15"/>
      <c r="EM1161" s="15"/>
      <c r="EN1161" s="15"/>
      <c r="EO1161" s="15"/>
      <c r="EP1161" s="88"/>
      <c r="EQ1161" s="88"/>
      <c r="ER1161" s="88"/>
      <c r="ES1161" s="88"/>
      <c r="ET1161" s="88"/>
      <c r="EU1161" s="88"/>
      <c r="EV1161" s="88"/>
      <c r="EW1161" s="88"/>
      <c r="EX1161" s="88"/>
      <c r="EY1161" s="88"/>
      <c r="EZ1161" s="88"/>
      <c r="FA1161" s="88"/>
      <c r="FB1161" s="15"/>
      <c r="FC1161" s="15"/>
      <c r="FD1161" s="15"/>
      <c r="FE1161" s="15"/>
      <c r="FF1161" s="15"/>
      <c r="FG1161" s="15"/>
      <c r="FH1161" s="15"/>
      <c r="FI1161" s="15"/>
      <c r="FJ1161" s="15"/>
    </row>
    <row r="1162" spans="2:166" ht="15" customHeight="1" x14ac:dyDescent="0.25">
      <c r="B1162" s="88"/>
      <c r="C1162" s="88"/>
      <c r="D1162" s="115"/>
      <c r="E1162" s="115"/>
      <c r="F1162" s="115"/>
      <c r="G1162" s="115"/>
      <c r="H1162" s="115"/>
      <c r="I1162" s="523"/>
      <c r="J1162" s="523"/>
      <c r="K1162" s="115"/>
      <c r="L1162" s="524"/>
      <c r="M1162" s="524"/>
      <c r="N1162" s="524"/>
      <c r="O1162" s="524"/>
      <c r="P1162" s="524"/>
      <c r="Q1162" s="524"/>
      <c r="R1162" s="524"/>
      <c r="S1162" s="525"/>
      <c r="T1162" s="526"/>
      <c r="U1162" s="115"/>
      <c r="V1162" s="526"/>
      <c r="W1162" s="115"/>
      <c r="X1162" s="115"/>
      <c r="Y1162" s="115"/>
      <c r="Z1162" s="527"/>
      <c r="AA1162" s="527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5"/>
      <c r="CR1162" s="15"/>
      <c r="CS1162" s="15"/>
      <c r="CT1162" s="88"/>
      <c r="CU1162" s="88"/>
      <c r="CV1162" s="88"/>
      <c r="CW1162" s="15"/>
      <c r="CX1162" s="15"/>
      <c r="CY1162" s="88"/>
      <c r="CZ1162" s="88"/>
      <c r="DA1162" s="88"/>
      <c r="DB1162" s="15"/>
      <c r="DC1162" s="15"/>
      <c r="DD1162" s="15"/>
      <c r="DE1162" s="15"/>
      <c r="DF1162" s="15"/>
      <c r="DG1162" s="15"/>
      <c r="DH1162" s="15"/>
      <c r="DI1162" s="15"/>
      <c r="DJ1162" s="15"/>
      <c r="DK1162" s="15"/>
      <c r="DL1162" s="15"/>
      <c r="DM1162" s="15"/>
      <c r="DN1162" s="15"/>
      <c r="DO1162" s="15"/>
      <c r="DP1162" s="15"/>
      <c r="DQ1162" s="15"/>
      <c r="DR1162" s="15"/>
      <c r="DS1162" s="15"/>
      <c r="DT1162" s="15"/>
      <c r="DU1162" s="15"/>
      <c r="DV1162" s="15"/>
      <c r="DW1162" s="15"/>
      <c r="DX1162" s="15"/>
      <c r="DY1162" s="15"/>
      <c r="DZ1162" s="15"/>
      <c r="EA1162" s="15"/>
      <c r="EB1162" s="15"/>
      <c r="EC1162" s="15"/>
      <c r="ED1162" s="15"/>
      <c r="EE1162" s="15"/>
      <c r="EF1162" s="15"/>
      <c r="EG1162" s="15"/>
      <c r="EH1162" s="15"/>
      <c r="EI1162" s="15"/>
      <c r="EJ1162" s="15"/>
      <c r="EK1162" s="15"/>
      <c r="EL1162" s="15"/>
      <c r="EM1162" s="15"/>
      <c r="EN1162" s="15"/>
      <c r="EO1162" s="15"/>
      <c r="EP1162" s="88"/>
      <c r="EQ1162" s="88"/>
      <c r="ER1162" s="88"/>
      <c r="ES1162" s="88"/>
      <c r="ET1162" s="88"/>
      <c r="EU1162" s="88"/>
      <c r="EV1162" s="88"/>
      <c r="EW1162" s="88"/>
      <c r="EX1162" s="88"/>
      <c r="EY1162" s="88"/>
      <c r="EZ1162" s="88"/>
      <c r="FA1162" s="88"/>
      <c r="FB1162" s="15"/>
      <c r="FC1162" s="15"/>
      <c r="FD1162" s="15"/>
      <c r="FE1162" s="15"/>
      <c r="FF1162" s="15"/>
      <c r="FG1162" s="15"/>
      <c r="FH1162" s="15"/>
      <c r="FI1162" s="15"/>
      <c r="FJ1162" s="15"/>
    </row>
    <row r="1163" spans="2:166" ht="15" customHeight="1" x14ac:dyDescent="0.25">
      <c r="B1163" s="88"/>
      <c r="C1163" s="88"/>
      <c r="D1163" s="115"/>
      <c r="E1163" s="115"/>
      <c r="F1163" s="115"/>
      <c r="G1163" s="115"/>
      <c r="H1163" s="115"/>
      <c r="I1163" s="523"/>
      <c r="J1163" s="523"/>
      <c r="K1163" s="115"/>
      <c r="L1163" s="524"/>
      <c r="M1163" s="524"/>
      <c r="N1163" s="524"/>
      <c r="O1163" s="524"/>
      <c r="P1163" s="524"/>
      <c r="Q1163" s="524"/>
      <c r="R1163" s="524"/>
      <c r="S1163" s="525"/>
      <c r="T1163" s="526"/>
      <c r="U1163" s="115"/>
      <c r="V1163" s="526"/>
      <c r="W1163" s="115"/>
      <c r="X1163" s="115"/>
      <c r="Y1163" s="115"/>
      <c r="Z1163" s="527"/>
      <c r="AA1163" s="527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5"/>
      <c r="CR1163" s="15"/>
      <c r="CS1163" s="15"/>
      <c r="CT1163" s="88"/>
      <c r="CU1163" s="88"/>
      <c r="CV1163" s="88"/>
      <c r="CW1163" s="15"/>
      <c r="CX1163" s="15"/>
      <c r="CY1163" s="88"/>
      <c r="CZ1163" s="88"/>
      <c r="DA1163" s="88"/>
      <c r="DB1163" s="15"/>
      <c r="DC1163" s="15"/>
      <c r="DD1163" s="15"/>
      <c r="DE1163" s="15"/>
      <c r="DF1163" s="15"/>
      <c r="DG1163" s="15"/>
      <c r="DH1163" s="15"/>
      <c r="DI1163" s="15"/>
      <c r="DJ1163" s="15"/>
      <c r="DK1163" s="15"/>
      <c r="DL1163" s="15"/>
      <c r="DM1163" s="15"/>
      <c r="DN1163" s="15"/>
      <c r="DO1163" s="15"/>
      <c r="DP1163" s="15"/>
      <c r="DQ1163" s="15"/>
      <c r="DR1163" s="15"/>
      <c r="DS1163" s="15"/>
      <c r="DT1163" s="15"/>
      <c r="DU1163" s="15"/>
      <c r="DV1163" s="15"/>
      <c r="DW1163" s="15"/>
      <c r="DX1163" s="15"/>
      <c r="DY1163" s="15"/>
      <c r="DZ1163" s="15"/>
      <c r="EA1163" s="15"/>
      <c r="EB1163" s="15"/>
      <c r="EC1163" s="15"/>
      <c r="ED1163" s="15"/>
      <c r="EE1163" s="15"/>
      <c r="EF1163" s="15"/>
      <c r="EG1163" s="15"/>
      <c r="EH1163" s="15"/>
      <c r="EI1163" s="15"/>
      <c r="EJ1163" s="15"/>
      <c r="EK1163" s="15"/>
      <c r="EL1163" s="15"/>
      <c r="EM1163" s="15"/>
      <c r="EN1163" s="15"/>
      <c r="EO1163" s="15"/>
      <c r="EP1163" s="88"/>
      <c r="EQ1163" s="88"/>
      <c r="ER1163" s="88"/>
      <c r="ES1163" s="88"/>
      <c r="ET1163" s="88"/>
      <c r="EU1163" s="88"/>
      <c r="EV1163" s="88"/>
      <c r="EW1163" s="88"/>
      <c r="EX1163" s="88"/>
      <c r="EY1163" s="88"/>
      <c r="EZ1163" s="88"/>
      <c r="FA1163" s="88"/>
      <c r="FB1163" s="15"/>
      <c r="FC1163" s="15"/>
      <c r="FD1163" s="15"/>
      <c r="FE1163" s="15"/>
      <c r="FF1163" s="15"/>
      <c r="FG1163" s="15"/>
      <c r="FH1163" s="15"/>
      <c r="FI1163" s="15"/>
      <c r="FJ1163" s="15"/>
    </row>
    <row r="1164" spans="2:166" ht="15" customHeight="1" x14ac:dyDescent="0.25">
      <c r="B1164" s="88"/>
      <c r="C1164" s="88"/>
      <c r="D1164" s="115"/>
      <c r="E1164" s="115"/>
      <c r="F1164" s="115"/>
      <c r="G1164" s="115"/>
      <c r="H1164" s="115"/>
      <c r="I1164" s="523"/>
      <c r="J1164" s="523"/>
      <c r="K1164" s="115"/>
      <c r="L1164" s="524"/>
      <c r="M1164" s="524"/>
      <c r="N1164" s="524"/>
      <c r="O1164" s="524"/>
      <c r="P1164" s="524"/>
      <c r="Q1164" s="524"/>
      <c r="R1164" s="524"/>
      <c r="S1164" s="525"/>
      <c r="T1164" s="526"/>
      <c r="U1164" s="115"/>
      <c r="V1164" s="526"/>
      <c r="W1164" s="115"/>
      <c r="X1164" s="115"/>
      <c r="Y1164" s="115"/>
      <c r="Z1164" s="527"/>
      <c r="AA1164" s="527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5"/>
      <c r="CR1164" s="15"/>
      <c r="CS1164" s="15"/>
      <c r="CT1164" s="88"/>
      <c r="CU1164" s="88"/>
      <c r="CV1164" s="88"/>
      <c r="CW1164" s="15"/>
      <c r="CX1164" s="15"/>
      <c r="CY1164" s="88"/>
      <c r="CZ1164" s="88"/>
      <c r="DA1164" s="88"/>
      <c r="DB1164" s="15"/>
      <c r="DC1164" s="15"/>
      <c r="DD1164" s="15"/>
      <c r="DE1164" s="15"/>
      <c r="DF1164" s="15"/>
      <c r="DG1164" s="15"/>
      <c r="DH1164" s="15"/>
      <c r="DI1164" s="15"/>
      <c r="DJ1164" s="15"/>
      <c r="DK1164" s="15"/>
      <c r="DL1164" s="15"/>
      <c r="DM1164" s="15"/>
      <c r="DN1164" s="15"/>
      <c r="DO1164" s="15"/>
      <c r="DP1164" s="15"/>
      <c r="DQ1164" s="15"/>
      <c r="DR1164" s="15"/>
      <c r="DS1164" s="15"/>
      <c r="DT1164" s="15"/>
      <c r="DU1164" s="15"/>
      <c r="DV1164" s="15"/>
      <c r="DW1164" s="15"/>
      <c r="DX1164" s="15"/>
      <c r="DY1164" s="15"/>
      <c r="DZ1164" s="15"/>
      <c r="EA1164" s="15"/>
      <c r="EB1164" s="15"/>
      <c r="EC1164" s="15"/>
      <c r="ED1164" s="15"/>
      <c r="EE1164" s="15"/>
      <c r="EF1164" s="15"/>
      <c r="EG1164" s="15"/>
      <c r="EH1164" s="15"/>
      <c r="EI1164" s="15"/>
      <c r="EJ1164" s="15"/>
      <c r="EK1164" s="15"/>
      <c r="EL1164" s="15"/>
      <c r="EM1164" s="15"/>
      <c r="EN1164" s="15"/>
      <c r="EO1164" s="15"/>
      <c r="EP1164" s="88"/>
      <c r="EQ1164" s="88"/>
      <c r="ER1164" s="88"/>
      <c r="ES1164" s="88"/>
      <c r="ET1164" s="88"/>
      <c r="EU1164" s="88"/>
      <c r="EV1164" s="88"/>
      <c r="EW1164" s="88"/>
      <c r="EX1164" s="88"/>
      <c r="EY1164" s="88"/>
      <c r="EZ1164" s="88"/>
      <c r="FA1164" s="88"/>
      <c r="FB1164" s="15"/>
      <c r="FC1164" s="15"/>
      <c r="FD1164" s="15"/>
      <c r="FE1164" s="15"/>
      <c r="FF1164" s="15"/>
      <c r="FG1164" s="15"/>
      <c r="FH1164" s="15"/>
      <c r="FI1164" s="15"/>
      <c r="FJ1164" s="15"/>
    </row>
    <row r="1165" spans="2:166" ht="15" customHeight="1" x14ac:dyDescent="0.25">
      <c r="B1165" s="88"/>
      <c r="C1165" s="88"/>
      <c r="D1165" s="115"/>
      <c r="E1165" s="115"/>
      <c r="F1165" s="115"/>
      <c r="G1165" s="115"/>
      <c r="H1165" s="115"/>
      <c r="I1165" s="523"/>
      <c r="J1165" s="523"/>
      <c r="K1165" s="115"/>
      <c r="L1165" s="524"/>
      <c r="M1165" s="524"/>
      <c r="N1165" s="524"/>
      <c r="O1165" s="524"/>
      <c r="P1165" s="524"/>
      <c r="Q1165" s="524"/>
      <c r="R1165" s="524"/>
      <c r="S1165" s="525"/>
      <c r="T1165" s="526"/>
      <c r="U1165" s="115"/>
      <c r="V1165" s="526"/>
      <c r="W1165" s="115"/>
      <c r="X1165" s="115"/>
      <c r="Y1165" s="115"/>
      <c r="Z1165" s="527"/>
      <c r="AA1165" s="527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5"/>
      <c r="CR1165" s="15"/>
      <c r="CS1165" s="15"/>
      <c r="CT1165" s="88"/>
      <c r="CU1165" s="88"/>
      <c r="CV1165" s="88"/>
      <c r="CW1165" s="15"/>
      <c r="CX1165" s="15"/>
      <c r="CY1165" s="88"/>
      <c r="CZ1165" s="88"/>
      <c r="DA1165" s="88"/>
      <c r="DB1165" s="15"/>
      <c r="DC1165" s="15"/>
      <c r="DD1165" s="15"/>
      <c r="DE1165" s="15"/>
      <c r="DF1165" s="15"/>
      <c r="DG1165" s="15"/>
      <c r="DH1165" s="15"/>
      <c r="DI1165" s="15"/>
      <c r="DJ1165" s="15"/>
      <c r="DK1165" s="15"/>
      <c r="DL1165" s="15"/>
      <c r="DM1165" s="15"/>
      <c r="DN1165" s="15"/>
      <c r="DO1165" s="15"/>
      <c r="DP1165" s="15"/>
      <c r="DQ1165" s="15"/>
      <c r="DR1165" s="15"/>
      <c r="DS1165" s="15"/>
      <c r="DT1165" s="15"/>
      <c r="DU1165" s="15"/>
      <c r="DV1165" s="15"/>
      <c r="DW1165" s="15"/>
      <c r="DX1165" s="15"/>
      <c r="DY1165" s="15"/>
      <c r="DZ1165" s="15"/>
      <c r="EA1165" s="15"/>
      <c r="EB1165" s="15"/>
      <c r="EC1165" s="15"/>
      <c r="ED1165" s="15"/>
      <c r="EE1165" s="15"/>
      <c r="EF1165" s="15"/>
      <c r="EG1165" s="15"/>
      <c r="EH1165" s="15"/>
      <c r="EI1165" s="15"/>
      <c r="EJ1165" s="15"/>
      <c r="EK1165" s="15"/>
      <c r="EL1165" s="15"/>
      <c r="EM1165" s="15"/>
      <c r="EN1165" s="15"/>
      <c r="EO1165" s="15"/>
      <c r="EP1165" s="88"/>
      <c r="EQ1165" s="88"/>
      <c r="ER1165" s="88"/>
      <c r="ES1165" s="88"/>
      <c r="ET1165" s="88"/>
      <c r="EU1165" s="88"/>
      <c r="EV1165" s="88"/>
      <c r="EW1165" s="88"/>
      <c r="EX1165" s="88"/>
      <c r="EY1165" s="88"/>
      <c r="EZ1165" s="88"/>
      <c r="FA1165" s="88"/>
      <c r="FB1165" s="15"/>
      <c r="FC1165" s="15"/>
      <c r="FD1165" s="15"/>
      <c r="FE1165" s="15"/>
      <c r="FF1165" s="15"/>
      <c r="FG1165" s="15"/>
      <c r="FH1165" s="15"/>
      <c r="FI1165" s="15"/>
      <c r="FJ1165" s="15"/>
    </row>
    <row r="1166" spans="2:166" ht="15" customHeight="1" x14ac:dyDescent="0.25">
      <c r="B1166" s="88"/>
      <c r="C1166" s="88"/>
      <c r="D1166" s="115"/>
      <c r="E1166" s="115"/>
      <c r="F1166" s="115"/>
      <c r="G1166" s="115"/>
      <c r="H1166" s="115"/>
      <c r="I1166" s="523"/>
      <c r="J1166" s="523"/>
      <c r="K1166" s="115"/>
      <c r="L1166" s="524"/>
      <c r="M1166" s="524"/>
      <c r="N1166" s="524"/>
      <c r="O1166" s="524"/>
      <c r="P1166" s="524"/>
      <c r="Q1166" s="524"/>
      <c r="R1166" s="524"/>
      <c r="S1166" s="525"/>
      <c r="T1166" s="526"/>
      <c r="U1166" s="115"/>
      <c r="V1166" s="526"/>
      <c r="W1166" s="115"/>
      <c r="X1166" s="115"/>
      <c r="Y1166" s="115"/>
      <c r="Z1166" s="527"/>
      <c r="AA1166" s="527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5"/>
      <c r="CR1166" s="15"/>
      <c r="CS1166" s="15"/>
      <c r="CT1166" s="88"/>
      <c r="CU1166" s="88"/>
      <c r="CV1166" s="88"/>
      <c r="CW1166" s="15"/>
      <c r="CX1166" s="15"/>
      <c r="CY1166" s="88"/>
      <c r="CZ1166" s="88"/>
      <c r="DA1166" s="88"/>
      <c r="DB1166" s="15"/>
      <c r="DC1166" s="15"/>
      <c r="DD1166" s="15"/>
      <c r="DE1166" s="15"/>
      <c r="DF1166" s="15"/>
      <c r="DG1166" s="15"/>
      <c r="DH1166" s="15"/>
      <c r="DI1166" s="15"/>
      <c r="DJ1166" s="15"/>
      <c r="DK1166" s="15"/>
      <c r="DL1166" s="15"/>
      <c r="DM1166" s="15"/>
      <c r="DN1166" s="15"/>
      <c r="DO1166" s="15"/>
      <c r="DP1166" s="15"/>
      <c r="DQ1166" s="15"/>
      <c r="DR1166" s="15"/>
      <c r="DS1166" s="15"/>
      <c r="DT1166" s="15"/>
      <c r="DU1166" s="15"/>
      <c r="DV1166" s="15"/>
      <c r="DW1166" s="15"/>
      <c r="DX1166" s="15"/>
      <c r="DY1166" s="15"/>
      <c r="DZ1166" s="15"/>
      <c r="EA1166" s="15"/>
      <c r="EB1166" s="15"/>
      <c r="EC1166" s="15"/>
      <c r="ED1166" s="15"/>
      <c r="EE1166" s="15"/>
      <c r="EF1166" s="15"/>
      <c r="EG1166" s="15"/>
      <c r="EH1166" s="15"/>
      <c r="EI1166" s="15"/>
      <c r="EJ1166" s="15"/>
      <c r="EK1166" s="15"/>
      <c r="EL1166" s="15"/>
      <c r="EM1166" s="15"/>
      <c r="EN1166" s="15"/>
      <c r="EO1166" s="15"/>
      <c r="EP1166" s="88"/>
      <c r="EQ1166" s="88"/>
      <c r="ER1166" s="88"/>
      <c r="ES1166" s="88"/>
      <c r="ET1166" s="88"/>
      <c r="EU1166" s="88"/>
      <c r="EV1166" s="88"/>
      <c r="EW1166" s="88"/>
      <c r="EX1166" s="88"/>
      <c r="EY1166" s="88"/>
      <c r="EZ1166" s="88"/>
      <c r="FA1166" s="88"/>
      <c r="FB1166" s="15"/>
      <c r="FC1166" s="15"/>
      <c r="FD1166" s="15"/>
      <c r="FE1166" s="15"/>
      <c r="FF1166" s="15"/>
      <c r="FG1166" s="15"/>
      <c r="FH1166" s="15"/>
      <c r="FI1166" s="15"/>
      <c r="FJ1166" s="15"/>
    </row>
    <row r="1167" spans="2:166" ht="15" customHeight="1" x14ac:dyDescent="0.25">
      <c r="B1167" s="88"/>
      <c r="C1167" s="88"/>
      <c r="D1167" s="115"/>
      <c r="E1167" s="115"/>
      <c r="F1167" s="115"/>
      <c r="G1167" s="115"/>
      <c r="H1167" s="115"/>
      <c r="I1167" s="523"/>
      <c r="J1167" s="523"/>
      <c r="K1167" s="115"/>
      <c r="L1167" s="524"/>
      <c r="M1167" s="524"/>
      <c r="N1167" s="524"/>
      <c r="O1167" s="524"/>
      <c r="P1167" s="524"/>
      <c r="Q1167" s="524"/>
      <c r="R1167" s="524"/>
      <c r="S1167" s="525"/>
      <c r="T1167" s="526"/>
      <c r="U1167" s="115"/>
      <c r="V1167" s="526"/>
      <c r="W1167" s="115"/>
      <c r="X1167" s="115"/>
      <c r="Y1167" s="115"/>
      <c r="Z1167" s="527"/>
      <c r="AA1167" s="527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88"/>
      <c r="CU1167" s="88"/>
      <c r="CV1167" s="88"/>
      <c r="CW1167" s="15"/>
      <c r="CX1167" s="15"/>
      <c r="CY1167" s="88"/>
      <c r="CZ1167" s="88"/>
      <c r="DA1167" s="88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  <c r="DO1167" s="15"/>
      <c r="DP1167" s="15"/>
      <c r="DQ1167" s="15"/>
      <c r="DR1167" s="15"/>
      <c r="DS1167" s="15"/>
      <c r="DT1167" s="15"/>
      <c r="DU1167" s="15"/>
      <c r="DV1167" s="15"/>
      <c r="DW1167" s="15"/>
      <c r="DX1167" s="15"/>
      <c r="DY1167" s="15"/>
      <c r="DZ1167" s="15"/>
      <c r="EA1167" s="15"/>
      <c r="EB1167" s="15"/>
      <c r="EC1167" s="15"/>
      <c r="ED1167" s="15"/>
      <c r="EE1167" s="15"/>
      <c r="EF1167" s="15"/>
      <c r="EG1167" s="15"/>
      <c r="EH1167" s="15"/>
      <c r="EI1167" s="15"/>
      <c r="EJ1167" s="15"/>
      <c r="EK1167" s="15"/>
      <c r="EL1167" s="15"/>
      <c r="EM1167" s="15"/>
      <c r="EN1167" s="15"/>
      <c r="EO1167" s="15"/>
      <c r="EP1167" s="88"/>
      <c r="EQ1167" s="88"/>
      <c r="ER1167" s="88"/>
      <c r="ES1167" s="88"/>
      <c r="ET1167" s="88"/>
      <c r="EU1167" s="88"/>
      <c r="EV1167" s="88"/>
      <c r="EW1167" s="88"/>
      <c r="EX1167" s="88"/>
      <c r="EY1167" s="88"/>
      <c r="EZ1167" s="88"/>
      <c r="FA1167" s="88"/>
      <c r="FB1167" s="15"/>
      <c r="FC1167" s="15"/>
      <c r="FD1167" s="15"/>
      <c r="FE1167" s="15"/>
      <c r="FF1167" s="15"/>
      <c r="FG1167" s="15"/>
      <c r="FH1167" s="15"/>
      <c r="FI1167" s="15"/>
      <c r="FJ1167" s="15"/>
    </row>
    <row r="1168" spans="2:166" ht="15" customHeight="1" x14ac:dyDescent="0.25">
      <c r="B1168" s="88"/>
      <c r="C1168" s="88"/>
      <c r="D1168" s="115"/>
      <c r="E1168" s="115"/>
      <c r="F1168" s="115"/>
      <c r="G1168" s="115"/>
      <c r="H1168" s="115"/>
      <c r="I1168" s="523"/>
      <c r="J1168" s="523"/>
      <c r="K1168" s="115"/>
      <c r="L1168" s="524"/>
      <c r="M1168" s="524"/>
      <c r="N1168" s="524"/>
      <c r="O1168" s="524"/>
      <c r="P1168" s="524"/>
      <c r="Q1168" s="524"/>
      <c r="R1168" s="524"/>
      <c r="S1168" s="525"/>
      <c r="T1168" s="526"/>
      <c r="U1168" s="115"/>
      <c r="V1168" s="526"/>
      <c r="W1168" s="115"/>
      <c r="X1168" s="115"/>
      <c r="Y1168" s="115"/>
      <c r="Z1168" s="527"/>
      <c r="AA1168" s="527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5"/>
      <c r="CR1168" s="15"/>
      <c r="CS1168" s="15"/>
      <c r="CT1168" s="88"/>
      <c r="CU1168" s="88"/>
      <c r="CV1168" s="88"/>
      <c r="CW1168" s="15"/>
      <c r="CX1168" s="15"/>
      <c r="CY1168" s="88"/>
      <c r="CZ1168" s="88"/>
      <c r="DA1168" s="88"/>
      <c r="DB1168" s="15"/>
      <c r="DC1168" s="15"/>
      <c r="DD1168" s="15"/>
      <c r="DE1168" s="15"/>
      <c r="DF1168" s="15"/>
      <c r="DG1168" s="15"/>
      <c r="DH1168" s="15"/>
      <c r="DI1168" s="15"/>
      <c r="DJ1168" s="15"/>
      <c r="DK1168" s="15"/>
      <c r="DL1168" s="15"/>
      <c r="DM1168" s="15"/>
      <c r="DN1168" s="15"/>
      <c r="DO1168" s="15"/>
      <c r="DP1168" s="15"/>
      <c r="DQ1168" s="15"/>
      <c r="DR1168" s="15"/>
      <c r="DS1168" s="15"/>
      <c r="DT1168" s="15"/>
      <c r="DU1168" s="15"/>
      <c r="DV1168" s="15"/>
      <c r="DW1168" s="15"/>
      <c r="DX1168" s="15"/>
      <c r="DY1168" s="15"/>
      <c r="DZ1168" s="15"/>
      <c r="EA1168" s="15"/>
      <c r="EB1168" s="15"/>
      <c r="EC1168" s="15"/>
      <c r="ED1168" s="15"/>
      <c r="EE1168" s="15"/>
      <c r="EF1168" s="15"/>
      <c r="EG1168" s="15"/>
      <c r="EH1168" s="15"/>
      <c r="EI1168" s="15"/>
      <c r="EJ1168" s="15"/>
      <c r="EK1168" s="15"/>
      <c r="EL1168" s="15"/>
      <c r="EM1168" s="15"/>
      <c r="EN1168" s="15"/>
      <c r="EO1168" s="15"/>
      <c r="EP1168" s="88"/>
      <c r="EQ1168" s="88"/>
      <c r="ER1168" s="88"/>
      <c r="ES1168" s="88"/>
      <c r="ET1168" s="88"/>
      <c r="EU1168" s="88"/>
      <c r="EV1168" s="88"/>
      <c r="EW1168" s="88"/>
      <c r="EX1168" s="88"/>
      <c r="EY1168" s="88"/>
      <c r="EZ1168" s="88"/>
      <c r="FA1168" s="88"/>
      <c r="FB1168" s="15"/>
      <c r="FC1168" s="15"/>
      <c r="FD1168" s="15"/>
      <c r="FE1168" s="15"/>
      <c r="FF1168" s="15"/>
      <c r="FG1168" s="15"/>
      <c r="FH1168" s="15"/>
      <c r="FI1168" s="15"/>
      <c r="FJ1168" s="15"/>
    </row>
    <row r="1169" spans="2:166" ht="15" customHeight="1" x14ac:dyDescent="0.25">
      <c r="B1169" s="88"/>
      <c r="C1169" s="88"/>
      <c r="D1169" s="115"/>
      <c r="E1169" s="115"/>
      <c r="F1169" s="115"/>
      <c r="G1169" s="115"/>
      <c r="H1169" s="115"/>
      <c r="I1169" s="523"/>
      <c r="J1169" s="523"/>
      <c r="K1169" s="115"/>
      <c r="L1169" s="524"/>
      <c r="M1169" s="524"/>
      <c r="N1169" s="524"/>
      <c r="O1169" s="524"/>
      <c r="P1169" s="524"/>
      <c r="Q1169" s="524"/>
      <c r="R1169" s="524"/>
      <c r="S1169" s="525"/>
      <c r="T1169" s="526"/>
      <c r="U1169" s="115"/>
      <c r="V1169" s="526"/>
      <c r="W1169" s="115"/>
      <c r="X1169" s="115"/>
      <c r="Y1169" s="115"/>
      <c r="Z1169" s="527"/>
      <c r="AA1169" s="527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5"/>
      <c r="CR1169" s="15"/>
      <c r="CS1169" s="15"/>
      <c r="CT1169" s="88"/>
      <c r="CU1169" s="88"/>
      <c r="CV1169" s="88"/>
      <c r="CW1169" s="15"/>
      <c r="CX1169" s="15"/>
      <c r="CY1169" s="88"/>
      <c r="CZ1169" s="88"/>
      <c r="DA1169" s="88"/>
      <c r="DB1169" s="15"/>
      <c r="DC1169" s="15"/>
      <c r="DD1169" s="15"/>
      <c r="DE1169" s="15"/>
      <c r="DF1169" s="15"/>
      <c r="DG1169" s="15"/>
      <c r="DH1169" s="15"/>
      <c r="DI1169" s="15"/>
      <c r="DJ1169" s="15"/>
      <c r="DK1169" s="15"/>
      <c r="DL1169" s="15"/>
      <c r="DM1169" s="15"/>
      <c r="DN1169" s="15"/>
      <c r="DO1169" s="15"/>
      <c r="DP1169" s="15"/>
      <c r="DQ1169" s="15"/>
      <c r="DR1169" s="15"/>
      <c r="DS1169" s="15"/>
      <c r="DT1169" s="15"/>
      <c r="DU1169" s="15"/>
      <c r="DV1169" s="15"/>
      <c r="DW1169" s="15"/>
      <c r="DX1169" s="15"/>
      <c r="DY1169" s="15"/>
      <c r="DZ1169" s="15"/>
      <c r="EA1169" s="15"/>
      <c r="EB1169" s="15"/>
      <c r="EC1169" s="15"/>
      <c r="ED1169" s="15"/>
      <c r="EE1169" s="15"/>
      <c r="EF1169" s="15"/>
      <c r="EG1169" s="15"/>
      <c r="EH1169" s="15"/>
      <c r="EI1169" s="15"/>
      <c r="EJ1169" s="15"/>
      <c r="EK1169" s="15"/>
      <c r="EL1169" s="15"/>
      <c r="EM1169" s="15"/>
      <c r="EN1169" s="15"/>
      <c r="EO1169" s="15"/>
      <c r="EP1169" s="88"/>
      <c r="EQ1169" s="88"/>
      <c r="ER1169" s="88"/>
      <c r="ES1169" s="88"/>
      <c r="ET1169" s="88"/>
      <c r="EU1169" s="88"/>
      <c r="EV1169" s="88"/>
      <c r="EW1169" s="88"/>
      <c r="EX1169" s="88"/>
      <c r="EY1169" s="88"/>
      <c r="EZ1169" s="88"/>
      <c r="FA1169" s="88"/>
      <c r="FB1169" s="15"/>
      <c r="FC1169" s="15"/>
      <c r="FD1169" s="15"/>
      <c r="FE1169" s="15"/>
      <c r="FF1169" s="15"/>
      <c r="FG1169" s="15"/>
      <c r="FH1169" s="15"/>
      <c r="FI1169" s="15"/>
      <c r="FJ1169" s="15"/>
    </row>
    <row r="1170" spans="2:166" ht="15" customHeight="1" x14ac:dyDescent="0.25">
      <c r="B1170" s="88"/>
      <c r="C1170" s="88"/>
      <c r="D1170" s="115"/>
      <c r="E1170" s="115"/>
      <c r="F1170" s="115"/>
      <c r="G1170" s="115"/>
      <c r="H1170" s="115"/>
      <c r="I1170" s="523"/>
      <c r="J1170" s="523"/>
      <c r="K1170" s="115"/>
      <c r="L1170" s="524"/>
      <c r="M1170" s="524"/>
      <c r="N1170" s="524"/>
      <c r="O1170" s="524"/>
      <c r="P1170" s="524"/>
      <c r="Q1170" s="524"/>
      <c r="R1170" s="524"/>
      <c r="S1170" s="525"/>
      <c r="T1170" s="526"/>
      <c r="U1170" s="115"/>
      <c r="V1170" s="526"/>
      <c r="W1170" s="115"/>
      <c r="X1170" s="115"/>
      <c r="Y1170" s="115"/>
      <c r="Z1170" s="527"/>
      <c r="AA1170" s="527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88"/>
      <c r="CU1170" s="88"/>
      <c r="CV1170" s="88"/>
      <c r="CW1170" s="15"/>
      <c r="CX1170" s="15"/>
      <c r="CY1170" s="88"/>
      <c r="CZ1170" s="88"/>
      <c r="DA1170" s="88"/>
      <c r="DB1170" s="15"/>
      <c r="DC1170" s="15"/>
      <c r="DD1170" s="15"/>
      <c r="DE1170" s="15"/>
      <c r="DF1170" s="15"/>
      <c r="DG1170" s="15"/>
      <c r="DH1170" s="15"/>
      <c r="DI1170" s="15"/>
      <c r="DJ1170" s="15"/>
      <c r="DK1170" s="15"/>
      <c r="DL1170" s="15"/>
      <c r="DM1170" s="15"/>
      <c r="DN1170" s="15"/>
      <c r="DO1170" s="15"/>
      <c r="DP1170" s="15"/>
      <c r="DQ1170" s="15"/>
      <c r="DR1170" s="15"/>
      <c r="DS1170" s="15"/>
      <c r="DT1170" s="15"/>
      <c r="DU1170" s="15"/>
      <c r="DV1170" s="15"/>
      <c r="DW1170" s="15"/>
      <c r="DX1170" s="15"/>
      <c r="DY1170" s="15"/>
      <c r="DZ1170" s="15"/>
      <c r="EA1170" s="15"/>
      <c r="EB1170" s="15"/>
      <c r="EC1170" s="15"/>
      <c r="ED1170" s="15"/>
      <c r="EE1170" s="15"/>
      <c r="EF1170" s="15"/>
      <c r="EG1170" s="15"/>
      <c r="EH1170" s="15"/>
      <c r="EI1170" s="15"/>
      <c r="EJ1170" s="15"/>
      <c r="EK1170" s="15"/>
      <c r="EL1170" s="15"/>
      <c r="EM1170" s="15"/>
      <c r="EN1170" s="15"/>
      <c r="EO1170" s="15"/>
      <c r="EP1170" s="88"/>
      <c r="EQ1170" s="88"/>
      <c r="ER1170" s="88"/>
      <c r="ES1170" s="88"/>
      <c r="ET1170" s="88"/>
      <c r="EU1170" s="88"/>
      <c r="EV1170" s="88"/>
      <c r="EW1170" s="88"/>
      <c r="EX1170" s="88"/>
      <c r="EY1170" s="88"/>
      <c r="EZ1170" s="88"/>
      <c r="FA1170" s="88"/>
      <c r="FB1170" s="15"/>
      <c r="FC1170" s="15"/>
      <c r="FD1170" s="15"/>
      <c r="FE1170" s="15"/>
      <c r="FF1170" s="15"/>
      <c r="FG1170" s="15"/>
      <c r="FH1170" s="15"/>
      <c r="FI1170" s="15"/>
      <c r="FJ1170" s="15"/>
    </row>
    <row r="1171" spans="2:166" ht="15" customHeight="1" x14ac:dyDescent="0.25">
      <c r="B1171" s="88"/>
      <c r="C1171" s="88"/>
      <c r="D1171" s="115"/>
      <c r="E1171" s="115"/>
      <c r="F1171" s="115"/>
      <c r="G1171" s="115"/>
      <c r="H1171" s="115"/>
      <c r="I1171" s="523"/>
      <c r="J1171" s="523"/>
      <c r="K1171" s="115"/>
      <c r="L1171" s="524"/>
      <c r="M1171" s="524"/>
      <c r="N1171" s="524"/>
      <c r="O1171" s="524"/>
      <c r="P1171" s="524"/>
      <c r="Q1171" s="524"/>
      <c r="R1171" s="524"/>
      <c r="S1171" s="525"/>
      <c r="T1171" s="526"/>
      <c r="U1171" s="115"/>
      <c r="V1171" s="526"/>
      <c r="W1171" s="115"/>
      <c r="X1171" s="115"/>
      <c r="Y1171" s="115"/>
      <c r="Z1171" s="527"/>
      <c r="AA1171" s="527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88"/>
      <c r="CU1171" s="88"/>
      <c r="CV1171" s="88"/>
      <c r="CW1171" s="15"/>
      <c r="CX1171" s="15"/>
      <c r="CY1171" s="88"/>
      <c r="CZ1171" s="88"/>
      <c r="DA1171" s="88"/>
      <c r="DB1171" s="15"/>
      <c r="DC1171" s="15"/>
      <c r="DD1171" s="15"/>
      <c r="DE1171" s="15"/>
      <c r="DF1171" s="15"/>
      <c r="DG1171" s="15"/>
      <c r="DH1171" s="15"/>
      <c r="DI1171" s="15"/>
      <c r="DJ1171" s="15"/>
      <c r="DK1171" s="15"/>
      <c r="DL1171" s="15"/>
      <c r="DM1171" s="15"/>
      <c r="DN1171" s="15"/>
      <c r="DO1171" s="15"/>
      <c r="DP1171" s="15"/>
      <c r="DQ1171" s="15"/>
      <c r="DR1171" s="15"/>
      <c r="DS1171" s="15"/>
      <c r="DT1171" s="15"/>
      <c r="DU1171" s="15"/>
      <c r="DV1171" s="15"/>
      <c r="DW1171" s="15"/>
      <c r="DX1171" s="15"/>
      <c r="DY1171" s="15"/>
      <c r="DZ1171" s="15"/>
      <c r="EA1171" s="15"/>
      <c r="EB1171" s="15"/>
      <c r="EC1171" s="15"/>
      <c r="ED1171" s="15"/>
      <c r="EE1171" s="15"/>
      <c r="EF1171" s="15"/>
      <c r="EG1171" s="15"/>
      <c r="EH1171" s="15"/>
      <c r="EI1171" s="15"/>
      <c r="EJ1171" s="15"/>
      <c r="EK1171" s="15"/>
      <c r="EL1171" s="15"/>
      <c r="EM1171" s="15"/>
      <c r="EN1171" s="15"/>
      <c r="EO1171" s="15"/>
      <c r="EP1171" s="88"/>
      <c r="EQ1171" s="88"/>
      <c r="ER1171" s="88"/>
      <c r="ES1171" s="88"/>
      <c r="ET1171" s="88"/>
      <c r="EU1171" s="88"/>
      <c r="EV1171" s="88"/>
      <c r="EW1171" s="88"/>
      <c r="EX1171" s="88"/>
      <c r="EY1171" s="88"/>
      <c r="EZ1171" s="88"/>
      <c r="FA1171" s="88"/>
      <c r="FB1171" s="15"/>
      <c r="FC1171" s="15"/>
      <c r="FD1171" s="15"/>
      <c r="FE1171" s="15"/>
      <c r="FF1171" s="15"/>
      <c r="FG1171" s="15"/>
      <c r="FH1171" s="15"/>
      <c r="FI1171" s="15"/>
      <c r="FJ1171" s="15"/>
    </row>
    <row r="1172" spans="2:166" ht="15" customHeight="1" x14ac:dyDescent="0.25">
      <c r="B1172" s="88"/>
      <c r="C1172" s="88"/>
      <c r="D1172" s="115"/>
      <c r="E1172" s="115"/>
      <c r="F1172" s="115"/>
      <c r="G1172" s="115"/>
      <c r="H1172" s="115"/>
      <c r="I1172" s="523"/>
      <c r="J1172" s="523"/>
      <c r="K1172" s="115"/>
      <c r="L1172" s="524"/>
      <c r="M1172" s="524"/>
      <c r="N1172" s="524"/>
      <c r="O1172" s="524"/>
      <c r="P1172" s="524"/>
      <c r="Q1172" s="524"/>
      <c r="R1172" s="524"/>
      <c r="S1172" s="525"/>
      <c r="T1172" s="526"/>
      <c r="U1172" s="115"/>
      <c r="V1172" s="526"/>
      <c r="W1172" s="115"/>
      <c r="X1172" s="115"/>
      <c r="Y1172" s="115"/>
      <c r="Z1172" s="527"/>
      <c r="AA1172" s="527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5"/>
      <c r="CR1172" s="15"/>
      <c r="CS1172" s="15"/>
      <c r="CT1172" s="88"/>
      <c r="CU1172" s="88"/>
      <c r="CV1172" s="88"/>
      <c r="CW1172" s="15"/>
      <c r="CX1172" s="15"/>
      <c r="CY1172" s="88"/>
      <c r="CZ1172" s="88"/>
      <c r="DA1172" s="88"/>
      <c r="DB1172" s="15"/>
      <c r="DC1172" s="15"/>
      <c r="DD1172" s="15"/>
      <c r="DE1172" s="15"/>
      <c r="DF1172" s="15"/>
      <c r="DG1172" s="15"/>
      <c r="DH1172" s="15"/>
      <c r="DI1172" s="15"/>
      <c r="DJ1172" s="15"/>
      <c r="DK1172" s="15"/>
      <c r="DL1172" s="15"/>
      <c r="DM1172" s="15"/>
      <c r="DN1172" s="15"/>
      <c r="DO1172" s="15"/>
      <c r="DP1172" s="15"/>
      <c r="DQ1172" s="15"/>
      <c r="DR1172" s="15"/>
      <c r="DS1172" s="15"/>
      <c r="DT1172" s="15"/>
      <c r="DU1172" s="15"/>
      <c r="DV1172" s="15"/>
      <c r="DW1172" s="15"/>
      <c r="DX1172" s="15"/>
      <c r="DY1172" s="15"/>
      <c r="DZ1172" s="15"/>
      <c r="EA1172" s="15"/>
      <c r="EB1172" s="15"/>
      <c r="EC1172" s="15"/>
      <c r="ED1172" s="15"/>
      <c r="EE1172" s="15"/>
      <c r="EF1172" s="15"/>
      <c r="EG1172" s="15"/>
      <c r="EH1172" s="15"/>
      <c r="EI1172" s="15"/>
      <c r="EJ1172" s="15"/>
      <c r="EK1172" s="15"/>
      <c r="EL1172" s="15"/>
      <c r="EM1172" s="15"/>
      <c r="EN1172" s="15"/>
      <c r="EO1172" s="15"/>
      <c r="EP1172" s="88"/>
      <c r="EQ1172" s="88"/>
      <c r="ER1172" s="88"/>
      <c r="ES1172" s="88"/>
      <c r="ET1172" s="88"/>
      <c r="EU1172" s="88"/>
      <c r="EV1172" s="88"/>
      <c r="EW1172" s="88"/>
      <c r="EX1172" s="88"/>
      <c r="EY1172" s="88"/>
      <c r="EZ1172" s="88"/>
      <c r="FA1172" s="88"/>
      <c r="FB1172" s="15"/>
      <c r="FC1172" s="15"/>
      <c r="FD1172" s="15"/>
      <c r="FE1172" s="15"/>
      <c r="FF1172" s="15"/>
      <c r="FG1172" s="15"/>
      <c r="FH1172" s="15"/>
      <c r="FI1172" s="15"/>
      <c r="FJ1172" s="15"/>
    </row>
    <row r="1173" spans="2:166" ht="15" customHeight="1" x14ac:dyDescent="0.25">
      <c r="B1173" s="88"/>
      <c r="C1173" s="88"/>
      <c r="D1173" s="115"/>
      <c r="E1173" s="115"/>
      <c r="F1173" s="115"/>
      <c r="G1173" s="115"/>
      <c r="H1173" s="115"/>
      <c r="I1173" s="523"/>
      <c r="J1173" s="523"/>
      <c r="K1173" s="115"/>
      <c r="L1173" s="524"/>
      <c r="M1173" s="524"/>
      <c r="N1173" s="524"/>
      <c r="O1173" s="524"/>
      <c r="P1173" s="524"/>
      <c r="Q1173" s="524"/>
      <c r="R1173" s="524"/>
      <c r="S1173" s="525"/>
      <c r="T1173" s="526"/>
      <c r="U1173" s="115"/>
      <c r="V1173" s="526"/>
      <c r="W1173" s="115"/>
      <c r="X1173" s="115"/>
      <c r="Y1173" s="115"/>
      <c r="Z1173" s="527"/>
      <c r="AA1173" s="527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5"/>
      <c r="CR1173" s="15"/>
      <c r="CS1173" s="15"/>
      <c r="CT1173" s="88"/>
      <c r="CU1173" s="88"/>
      <c r="CV1173" s="88"/>
      <c r="CW1173" s="15"/>
      <c r="CX1173" s="15"/>
      <c r="CY1173" s="88"/>
      <c r="CZ1173" s="88"/>
      <c r="DA1173" s="88"/>
      <c r="DB1173" s="15"/>
      <c r="DC1173" s="15"/>
      <c r="DD1173" s="15"/>
      <c r="DE1173" s="15"/>
      <c r="DF1173" s="15"/>
      <c r="DG1173" s="15"/>
      <c r="DH1173" s="15"/>
      <c r="DI1173" s="15"/>
      <c r="DJ1173" s="15"/>
      <c r="DK1173" s="15"/>
      <c r="DL1173" s="15"/>
      <c r="DM1173" s="15"/>
      <c r="DN1173" s="15"/>
      <c r="DO1173" s="15"/>
      <c r="DP1173" s="15"/>
      <c r="DQ1173" s="15"/>
      <c r="DR1173" s="15"/>
      <c r="DS1173" s="15"/>
      <c r="DT1173" s="15"/>
      <c r="DU1173" s="15"/>
      <c r="DV1173" s="15"/>
      <c r="DW1173" s="15"/>
      <c r="DX1173" s="15"/>
      <c r="DY1173" s="15"/>
      <c r="DZ1173" s="15"/>
      <c r="EA1173" s="15"/>
      <c r="EB1173" s="15"/>
      <c r="EC1173" s="15"/>
      <c r="ED1173" s="15"/>
      <c r="EE1173" s="15"/>
      <c r="EF1173" s="15"/>
      <c r="EG1173" s="15"/>
      <c r="EH1173" s="15"/>
      <c r="EI1173" s="15"/>
      <c r="EJ1173" s="15"/>
      <c r="EK1173" s="15"/>
      <c r="EL1173" s="15"/>
      <c r="EM1173" s="15"/>
      <c r="EN1173" s="15"/>
      <c r="EO1173" s="15"/>
      <c r="EP1173" s="88"/>
      <c r="EQ1173" s="88"/>
      <c r="ER1173" s="88"/>
      <c r="ES1173" s="88"/>
      <c r="ET1173" s="88"/>
      <c r="EU1173" s="88"/>
      <c r="EV1173" s="88"/>
      <c r="EW1173" s="88"/>
      <c r="EX1173" s="88"/>
      <c r="EY1173" s="88"/>
      <c r="EZ1173" s="88"/>
      <c r="FA1173" s="88"/>
      <c r="FB1173" s="15"/>
      <c r="FC1173" s="15"/>
      <c r="FD1173" s="15"/>
      <c r="FE1173" s="15"/>
      <c r="FF1173" s="15"/>
      <c r="FG1173" s="15"/>
      <c r="FH1173" s="15"/>
      <c r="FI1173" s="15"/>
      <c r="FJ1173" s="15"/>
    </row>
    <row r="1174" spans="2:166" ht="15" customHeight="1" x14ac:dyDescent="0.25">
      <c r="B1174" s="88"/>
      <c r="C1174" s="88"/>
      <c r="D1174" s="115"/>
      <c r="E1174" s="115"/>
      <c r="F1174" s="115"/>
      <c r="G1174" s="115"/>
      <c r="H1174" s="115"/>
      <c r="I1174" s="523"/>
      <c r="J1174" s="523"/>
      <c r="K1174" s="115"/>
      <c r="L1174" s="524"/>
      <c r="M1174" s="524"/>
      <c r="N1174" s="524"/>
      <c r="O1174" s="524"/>
      <c r="P1174" s="524"/>
      <c r="Q1174" s="524"/>
      <c r="R1174" s="524"/>
      <c r="S1174" s="525"/>
      <c r="T1174" s="526"/>
      <c r="U1174" s="115"/>
      <c r="V1174" s="526"/>
      <c r="W1174" s="115"/>
      <c r="X1174" s="115"/>
      <c r="Y1174" s="115"/>
      <c r="Z1174" s="527"/>
      <c r="AA1174" s="527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88"/>
      <c r="CU1174" s="88"/>
      <c r="CV1174" s="88"/>
      <c r="CW1174" s="15"/>
      <c r="CX1174" s="15"/>
      <c r="CY1174" s="88"/>
      <c r="CZ1174" s="88"/>
      <c r="DA1174" s="88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  <c r="DO1174" s="15"/>
      <c r="DP1174" s="15"/>
      <c r="DQ1174" s="15"/>
      <c r="DR1174" s="15"/>
      <c r="DS1174" s="15"/>
      <c r="DT1174" s="15"/>
      <c r="DU1174" s="15"/>
      <c r="DV1174" s="15"/>
      <c r="DW1174" s="15"/>
      <c r="DX1174" s="15"/>
      <c r="DY1174" s="15"/>
      <c r="DZ1174" s="15"/>
      <c r="EA1174" s="15"/>
      <c r="EB1174" s="15"/>
      <c r="EC1174" s="15"/>
      <c r="ED1174" s="15"/>
      <c r="EE1174" s="15"/>
      <c r="EF1174" s="15"/>
      <c r="EG1174" s="15"/>
      <c r="EH1174" s="15"/>
      <c r="EI1174" s="15"/>
      <c r="EJ1174" s="15"/>
      <c r="EK1174" s="15"/>
      <c r="EL1174" s="15"/>
      <c r="EM1174" s="15"/>
      <c r="EN1174" s="15"/>
      <c r="EO1174" s="15"/>
      <c r="EP1174" s="88"/>
      <c r="EQ1174" s="88"/>
      <c r="ER1174" s="88"/>
      <c r="ES1174" s="88"/>
      <c r="ET1174" s="88"/>
      <c r="EU1174" s="88"/>
      <c r="EV1174" s="88"/>
      <c r="EW1174" s="88"/>
      <c r="EX1174" s="88"/>
      <c r="EY1174" s="88"/>
      <c r="EZ1174" s="88"/>
      <c r="FA1174" s="88"/>
      <c r="FB1174" s="15"/>
      <c r="FC1174" s="15"/>
      <c r="FD1174" s="15"/>
      <c r="FE1174" s="15"/>
      <c r="FF1174" s="15"/>
      <c r="FG1174" s="15"/>
      <c r="FH1174" s="15"/>
      <c r="FI1174" s="15"/>
      <c r="FJ1174" s="15"/>
    </row>
    <row r="1175" spans="2:166" ht="15" customHeight="1" x14ac:dyDescent="0.25">
      <c r="B1175" s="88"/>
      <c r="C1175" s="88"/>
      <c r="D1175" s="115"/>
      <c r="E1175" s="115"/>
      <c r="F1175" s="115"/>
      <c r="G1175" s="115"/>
      <c r="H1175" s="115"/>
      <c r="I1175" s="523"/>
      <c r="J1175" s="523"/>
      <c r="K1175" s="115"/>
      <c r="L1175" s="524"/>
      <c r="M1175" s="524"/>
      <c r="N1175" s="524"/>
      <c r="O1175" s="524"/>
      <c r="P1175" s="524"/>
      <c r="Q1175" s="524"/>
      <c r="R1175" s="524"/>
      <c r="S1175" s="525"/>
      <c r="T1175" s="526"/>
      <c r="U1175" s="115"/>
      <c r="V1175" s="526"/>
      <c r="W1175" s="115"/>
      <c r="X1175" s="115"/>
      <c r="Y1175" s="115"/>
      <c r="Z1175" s="527"/>
      <c r="AA1175" s="527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5"/>
      <c r="CR1175" s="15"/>
      <c r="CS1175" s="15"/>
      <c r="CT1175" s="88"/>
      <c r="CU1175" s="88"/>
      <c r="CV1175" s="88"/>
      <c r="CW1175" s="15"/>
      <c r="CX1175" s="15"/>
      <c r="CY1175" s="88"/>
      <c r="CZ1175" s="88"/>
      <c r="DA1175" s="88"/>
      <c r="DB1175" s="15"/>
      <c r="DC1175" s="15"/>
      <c r="DD1175" s="15"/>
      <c r="DE1175" s="15"/>
      <c r="DF1175" s="15"/>
      <c r="DG1175" s="15"/>
      <c r="DH1175" s="15"/>
      <c r="DI1175" s="15"/>
      <c r="DJ1175" s="15"/>
      <c r="DK1175" s="15"/>
      <c r="DL1175" s="15"/>
      <c r="DM1175" s="15"/>
      <c r="DN1175" s="15"/>
      <c r="DO1175" s="15"/>
      <c r="DP1175" s="15"/>
      <c r="DQ1175" s="15"/>
      <c r="DR1175" s="15"/>
      <c r="DS1175" s="15"/>
      <c r="DT1175" s="15"/>
      <c r="DU1175" s="15"/>
      <c r="DV1175" s="15"/>
      <c r="DW1175" s="15"/>
      <c r="DX1175" s="15"/>
      <c r="DY1175" s="15"/>
      <c r="DZ1175" s="15"/>
      <c r="EA1175" s="15"/>
      <c r="EB1175" s="15"/>
      <c r="EC1175" s="15"/>
      <c r="ED1175" s="15"/>
      <c r="EE1175" s="15"/>
      <c r="EF1175" s="15"/>
      <c r="EG1175" s="15"/>
      <c r="EH1175" s="15"/>
      <c r="EI1175" s="15"/>
      <c r="EJ1175" s="15"/>
      <c r="EK1175" s="15"/>
      <c r="EL1175" s="15"/>
      <c r="EM1175" s="15"/>
      <c r="EN1175" s="15"/>
      <c r="EO1175" s="15"/>
      <c r="EP1175" s="88"/>
      <c r="EQ1175" s="88"/>
      <c r="ER1175" s="88"/>
      <c r="ES1175" s="88"/>
      <c r="ET1175" s="88"/>
      <c r="EU1175" s="88"/>
      <c r="EV1175" s="88"/>
      <c r="EW1175" s="88"/>
      <c r="EX1175" s="88"/>
      <c r="EY1175" s="88"/>
      <c r="EZ1175" s="88"/>
      <c r="FA1175" s="88"/>
      <c r="FB1175" s="15"/>
      <c r="FC1175" s="15"/>
      <c r="FD1175" s="15"/>
      <c r="FE1175" s="15"/>
      <c r="FF1175" s="15"/>
      <c r="FG1175" s="15"/>
      <c r="FH1175" s="15"/>
      <c r="FI1175" s="15"/>
      <c r="FJ1175" s="15"/>
    </row>
    <row r="1176" spans="2:166" ht="15" customHeight="1" x14ac:dyDescent="0.25">
      <c r="B1176" s="88"/>
      <c r="C1176" s="88"/>
      <c r="D1176" s="115"/>
      <c r="E1176" s="115"/>
      <c r="F1176" s="115"/>
      <c r="G1176" s="115"/>
      <c r="H1176" s="115"/>
      <c r="I1176" s="523"/>
      <c r="J1176" s="523"/>
      <c r="K1176" s="115"/>
      <c r="L1176" s="524"/>
      <c r="M1176" s="524"/>
      <c r="N1176" s="524"/>
      <c r="O1176" s="524"/>
      <c r="P1176" s="524"/>
      <c r="Q1176" s="524"/>
      <c r="R1176" s="524"/>
      <c r="S1176" s="525"/>
      <c r="T1176" s="526"/>
      <c r="U1176" s="115"/>
      <c r="V1176" s="526"/>
      <c r="W1176" s="115"/>
      <c r="X1176" s="115"/>
      <c r="Y1176" s="115"/>
      <c r="Z1176" s="527"/>
      <c r="AA1176" s="527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5"/>
      <c r="CR1176" s="15"/>
      <c r="CS1176" s="15"/>
      <c r="CT1176" s="88"/>
      <c r="CU1176" s="88"/>
      <c r="CV1176" s="88"/>
      <c r="CW1176" s="15"/>
      <c r="CX1176" s="15"/>
      <c r="CY1176" s="88"/>
      <c r="CZ1176" s="88"/>
      <c r="DA1176" s="88"/>
      <c r="DB1176" s="15"/>
      <c r="DC1176" s="15"/>
      <c r="DD1176" s="15"/>
      <c r="DE1176" s="15"/>
      <c r="DF1176" s="15"/>
      <c r="DG1176" s="15"/>
      <c r="DH1176" s="15"/>
      <c r="DI1176" s="15"/>
      <c r="DJ1176" s="15"/>
      <c r="DK1176" s="15"/>
      <c r="DL1176" s="15"/>
      <c r="DM1176" s="15"/>
      <c r="DN1176" s="15"/>
      <c r="DO1176" s="15"/>
      <c r="DP1176" s="15"/>
      <c r="DQ1176" s="15"/>
      <c r="DR1176" s="15"/>
      <c r="DS1176" s="15"/>
      <c r="DT1176" s="15"/>
      <c r="DU1176" s="15"/>
      <c r="DV1176" s="15"/>
      <c r="DW1176" s="15"/>
      <c r="DX1176" s="15"/>
      <c r="DY1176" s="15"/>
      <c r="DZ1176" s="15"/>
      <c r="EA1176" s="15"/>
      <c r="EB1176" s="15"/>
      <c r="EC1176" s="15"/>
      <c r="ED1176" s="15"/>
      <c r="EE1176" s="15"/>
      <c r="EF1176" s="15"/>
      <c r="EG1176" s="15"/>
      <c r="EH1176" s="15"/>
      <c r="EI1176" s="15"/>
      <c r="EJ1176" s="15"/>
      <c r="EK1176" s="15"/>
      <c r="EL1176" s="15"/>
      <c r="EM1176" s="15"/>
      <c r="EN1176" s="15"/>
      <c r="EO1176" s="15"/>
      <c r="EP1176" s="88"/>
      <c r="EQ1176" s="88"/>
      <c r="ER1176" s="88"/>
      <c r="ES1176" s="88"/>
      <c r="ET1176" s="88"/>
      <c r="EU1176" s="88"/>
      <c r="EV1176" s="88"/>
      <c r="EW1176" s="88"/>
      <c r="EX1176" s="88"/>
      <c r="EY1176" s="88"/>
      <c r="EZ1176" s="88"/>
      <c r="FA1176" s="88"/>
      <c r="FB1176" s="15"/>
      <c r="FC1176" s="15"/>
      <c r="FD1176" s="15"/>
      <c r="FE1176" s="15"/>
      <c r="FF1176" s="15"/>
      <c r="FG1176" s="15"/>
      <c r="FH1176" s="15"/>
      <c r="FI1176" s="15"/>
      <c r="FJ1176" s="15"/>
    </row>
    <row r="1177" spans="2:166" ht="15" customHeight="1" x14ac:dyDescent="0.25">
      <c r="B1177" s="88"/>
      <c r="C1177" s="88"/>
      <c r="D1177" s="115"/>
      <c r="E1177" s="115"/>
      <c r="F1177" s="115"/>
      <c r="G1177" s="115"/>
      <c r="H1177" s="115"/>
      <c r="I1177" s="523"/>
      <c r="J1177" s="523"/>
      <c r="K1177" s="115"/>
      <c r="L1177" s="524"/>
      <c r="M1177" s="524"/>
      <c r="N1177" s="524"/>
      <c r="O1177" s="524"/>
      <c r="P1177" s="524"/>
      <c r="Q1177" s="524"/>
      <c r="R1177" s="524"/>
      <c r="S1177" s="525"/>
      <c r="T1177" s="526"/>
      <c r="U1177" s="115"/>
      <c r="V1177" s="526"/>
      <c r="W1177" s="115"/>
      <c r="X1177" s="115"/>
      <c r="Y1177" s="115"/>
      <c r="Z1177" s="527"/>
      <c r="AA1177" s="527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88"/>
      <c r="CU1177" s="88"/>
      <c r="CV1177" s="88"/>
      <c r="CW1177" s="15"/>
      <c r="CX1177" s="15"/>
      <c r="CY1177" s="88"/>
      <c r="CZ1177" s="88"/>
      <c r="DA1177" s="88"/>
      <c r="DB1177" s="15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  <c r="DO1177" s="15"/>
      <c r="DP1177" s="15"/>
      <c r="DQ1177" s="15"/>
      <c r="DR1177" s="15"/>
      <c r="DS1177" s="15"/>
      <c r="DT1177" s="15"/>
      <c r="DU1177" s="15"/>
      <c r="DV1177" s="15"/>
      <c r="DW1177" s="15"/>
      <c r="DX1177" s="15"/>
      <c r="DY1177" s="15"/>
      <c r="DZ1177" s="15"/>
      <c r="EA1177" s="15"/>
      <c r="EB1177" s="15"/>
      <c r="EC1177" s="15"/>
      <c r="ED1177" s="15"/>
      <c r="EE1177" s="15"/>
      <c r="EF1177" s="15"/>
      <c r="EG1177" s="15"/>
      <c r="EH1177" s="15"/>
      <c r="EI1177" s="15"/>
      <c r="EJ1177" s="15"/>
      <c r="EK1177" s="15"/>
      <c r="EL1177" s="15"/>
      <c r="EM1177" s="15"/>
      <c r="EN1177" s="15"/>
      <c r="EO1177" s="15"/>
      <c r="EP1177" s="88"/>
      <c r="EQ1177" s="88"/>
      <c r="ER1177" s="88"/>
      <c r="ES1177" s="88"/>
      <c r="ET1177" s="88"/>
      <c r="EU1177" s="88"/>
      <c r="EV1177" s="88"/>
      <c r="EW1177" s="88"/>
      <c r="EX1177" s="88"/>
      <c r="EY1177" s="88"/>
      <c r="EZ1177" s="88"/>
      <c r="FA1177" s="88"/>
      <c r="FB1177" s="15"/>
      <c r="FC1177" s="15"/>
      <c r="FD1177" s="15"/>
      <c r="FE1177" s="15"/>
      <c r="FF1177" s="15"/>
      <c r="FG1177" s="15"/>
      <c r="FH1177" s="15"/>
      <c r="FI1177" s="15"/>
      <c r="FJ1177" s="15"/>
    </row>
    <row r="1178" spans="2:166" ht="15" customHeight="1" x14ac:dyDescent="0.25">
      <c r="B1178" s="88"/>
      <c r="C1178" s="88"/>
      <c r="D1178" s="115"/>
      <c r="E1178" s="115"/>
      <c r="F1178" s="115"/>
      <c r="G1178" s="115"/>
      <c r="H1178" s="115"/>
      <c r="I1178" s="523"/>
      <c r="J1178" s="523"/>
      <c r="K1178" s="115"/>
      <c r="L1178" s="524"/>
      <c r="M1178" s="524"/>
      <c r="N1178" s="524"/>
      <c r="O1178" s="524"/>
      <c r="P1178" s="524"/>
      <c r="Q1178" s="524"/>
      <c r="R1178" s="524"/>
      <c r="S1178" s="525"/>
      <c r="T1178" s="526"/>
      <c r="U1178" s="115"/>
      <c r="V1178" s="526"/>
      <c r="W1178" s="115"/>
      <c r="X1178" s="115"/>
      <c r="Y1178" s="115"/>
      <c r="Z1178" s="527"/>
      <c r="AA1178" s="527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88"/>
      <c r="CU1178" s="88"/>
      <c r="CV1178" s="88"/>
      <c r="CW1178" s="15"/>
      <c r="CX1178" s="15"/>
      <c r="CY1178" s="88"/>
      <c r="CZ1178" s="88"/>
      <c r="DA1178" s="88"/>
      <c r="DB1178" s="15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  <c r="DO1178" s="15"/>
      <c r="DP1178" s="15"/>
      <c r="DQ1178" s="15"/>
      <c r="DR1178" s="15"/>
      <c r="DS1178" s="15"/>
      <c r="DT1178" s="15"/>
      <c r="DU1178" s="15"/>
      <c r="DV1178" s="15"/>
      <c r="DW1178" s="15"/>
      <c r="DX1178" s="15"/>
      <c r="DY1178" s="15"/>
      <c r="DZ1178" s="15"/>
      <c r="EA1178" s="15"/>
      <c r="EB1178" s="15"/>
      <c r="EC1178" s="15"/>
      <c r="ED1178" s="15"/>
      <c r="EE1178" s="15"/>
      <c r="EF1178" s="15"/>
      <c r="EG1178" s="15"/>
      <c r="EH1178" s="15"/>
      <c r="EI1178" s="15"/>
      <c r="EJ1178" s="15"/>
      <c r="EK1178" s="15"/>
      <c r="EL1178" s="15"/>
      <c r="EM1178" s="15"/>
      <c r="EN1178" s="15"/>
      <c r="EO1178" s="15"/>
      <c r="EP1178" s="88"/>
      <c r="EQ1178" s="88"/>
      <c r="ER1178" s="88"/>
      <c r="ES1178" s="88"/>
      <c r="ET1178" s="88"/>
      <c r="EU1178" s="88"/>
      <c r="EV1178" s="88"/>
      <c r="EW1178" s="88"/>
      <c r="EX1178" s="88"/>
      <c r="EY1178" s="88"/>
      <c r="EZ1178" s="88"/>
      <c r="FA1178" s="88"/>
      <c r="FB1178" s="15"/>
      <c r="FC1178" s="15"/>
      <c r="FD1178" s="15"/>
      <c r="FE1178" s="15"/>
      <c r="FF1178" s="15"/>
      <c r="FG1178" s="15"/>
      <c r="FH1178" s="15"/>
      <c r="FI1178" s="15"/>
      <c r="FJ1178" s="15"/>
    </row>
    <row r="1179" spans="2:166" ht="15" customHeight="1" x14ac:dyDescent="0.25">
      <c r="B1179" s="88"/>
      <c r="C1179" s="88"/>
      <c r="D1179" s="115"/>
      <c r="E1179" s="115"/>
      <c r="F1179" s="115"/>
      <c r="G1179" s="115"/>
      <c r="H1179" s="115"/>
      <c r="I1179" s="523"/>
      <c r="J1179" s="523"/>
      <c r="K1179" s="115"/>
      <c r="L1179" s="524"/>
      <c r="M1179" s="524"/>
      <c r="N1179" s="524"/>
      <c r="O1179" s="524"/>
      <c r="P1179" s="524"/>
      <c r="Q1179" s="524"/>
      <c r="R1179" s="524"/>
      <c r="S1179" s="525"/>
      <c r="T1179" s="526"/>
      <c r="U1179" s="115"/>
      <c r="V1179" s="526"/>
      <c r="W1179" s="115"/>
      <c r="X1179" s="115"/>
      <c r="Y1179" s="115"/>
      <c r="Z1179" s="527"/>
      <c r="AA1179" s="527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88"/>
      <c r="CU1179" s="88"/>
      <c r="CV1179" s="88"/>
      <c r="CW1179" s="15"/>
      <c r="CX1179" s="15"/>
      <c r="CY1179" s="88"/>
      <c r="CZ1179" s="88"/>
      <c r="DA1179" s="88"/>
      <c r="DB1179" s="15"/>
      <c r="DC1179" s="15"/>
      <c r="DD1179" s="15"/>
      <c r="DE1179" s="15"/>
      <c r="DF1179" s="15"/>
      <c r="DG1179" s="15"/>
      <c r="DH1179" s="15"/>
      <c r="DI1179" s="15"/>
      <c r="DJ1179" s="15"/>
      <c r="DK1179" s="15"/>
      <c r="DL1179" s="15"/>
      <c r="DM1179" s="15"/>
      <c r="DN1179" s="15"/>
      <c r="DO1179" s="15"/>
      <c r="DP1179" s="15"/>
      <c r="DQ1179" s="15"/>
      <c r="DR1179" s="15"/>
      <c r="DS1179" s="15"/>
      <c r="DT1179" s="15"/>
      <c r="DU1179" s="15"/>
      <c r="DV1179" s="15"/>
      <c r="DW1179" s="15"/>
      <c r="DX1179" s="15"/>
      <c r="DY1179" s="15"/>
      <c r="DZ1179" s="15"/>
      <c r="EA1179" s="15"/>
      <c r="EB1179" s="15"/>
      <c r="EC1179" s="15"/>
      <c r="ED1179" s="15"/>
      <c r="EE1179" s="15"/>
      <c r="EF1179" s="15"/>
      <c r="EG1179" s="15"/>
      <c r="EH1179" s="15"/>
      <c r="EI1179" s="15"/>
      <c r="EJ1179" s="15"/>
      <c r="EK1179" s="15"/>
      <c r="EL1179" s="15"/>
      <c r="EM1179" s="15"/>
      <c r="EN1179" s="15"/>
      <c r="EO1179" s="15"/>
      <c r="EP1179" s="88"/>
      <c r="EQ1179" s="88"/>
      <c r="ER1179" s="88"/>
      <c r="ES1179" s="88"/>
      <c r="ET1179" s="88"/>
      <c r="EU1179" s="88"/>
      <c r="EV1179" s="88"/>
      <c r="EW1179" s="88"/>
      <c r="EX1179" s="88"/>
      <c r="EY1179" s="88"/>
      <c r="EZ1179" s="88"/>
      <c r="FA1179" s="88"/>
      <c r="FB1179" s="15"/>
      <c r="FC1179" s="15"/>
      <c r="FD1179" s="15"/>
      <c r="FE1179" s="15"/>
      <c r="FF1179" s="15"/>
      <c r="FG1179" s="15"/>
      <c r="FH1179" s="15"/>
      <c r="FI1179" s="15"/>
      <c r="FJ1179" s="15"/>
    </row>
    <row r="1180" spans="2:166" ht="15" customHeight="1" x14ac:dyDescent="0.25">
      <c r="B1180" s="88"/>
      <c r="C1180" s="88"/>
      <c r="D1180" s="115"/>
      <c r="E1180" s="115"/>
      <c r="F1180" s="115"/>
      <c r="G1180" s="115"/>
      <c r="H1180" s="115"/>
      <c r="I1180" s="523"/>
      <c r="J1180" s="523"/>
      <c r="K1180" s="115"/>
      <c r="L1180" s="524"/>
      <c r="M1180" s="524"/>
      <c r="N1180" s="524"/>
      <c r="O1180" s="524"/>
      <c r="P1180" s="524"/>
      <c r="Q1180" s="524"/>
      <c r="R1180" s="524"/>
      <c r="S1180" s="525"/>
      <c r="T1180" s="526"/>
      <c r="U1180" s="115"/>
      <c r="V1180" s="526"/>
      <c r="W1180" s="115"/>
      <c r="X1180" s="115"/>
      <c r="Y1180" s="115"/>
      <c r="Z1180" s="527"/>
      <c r="AA1180" s="527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88"/>
      <c r="CU1180" s="88"/>
      <c r="CV1180" s="88"/>
      <c r="CW1180" s="15"/>
      <c r="CX1180" s="15"/>
      <c r="CY1180" s="88"/>
      <c r="CZ1180" s="88"/>
      <c r="DA1180" s="88"/>
      <c r="DB1180" s="15"/>
      <c r="DC1180" s="15"/>
      <c r="DD1180" s="15"/>
      <c r="DE1180" s="15"/>
      <c r="DF1180" s="15"/>
      <c r="DG1180" s="15"/>
      <c r="DH1180" s="15"/>
      <c r="DI1180" s="15"/>
      <c r="DJ1180" s="15"/>
      <c r="DK1180" s="15"/>
      <c r="DL1180" s="15"/>
      <c r="DM1180" s="15"/>
      <c r="DN1180" s="15"/>
      <c r="DO1180" s="15"/>
      <c r="DP1180" s="15"/>
      <c r="DQ1180" s="15"/>
      <c r="DR1180" s="15"/>
      <c r="DS1180" s="15"/>
      <c r="DT1180" s="15"/>
      <c r="DU1180" s="15"/>
      <c r="DV1180" s="15"/>
      <c r="DW1180" s="15"/>
      <c r="DX1180" s="15"/>
      <c r="DY1180" s="15"/>
      <c r="DZ1180" s="15"/>
      <c r="EA1180" s="15"/>
      <c r="EB1180" s="15"/>
      <c r="EC1180" s="15"/>
      <c r="ED1180" s="15"/>
      <c r="EE1180" s="15"/>
      <c r="EF1180" s="15"/>
      <c r="EG1180" s="15"/>
      <c r="EH1180" s="15"/>
      <c r="EI1180" s="15"/>
      <c r="EJ1180" s="15"/>
      <c r="EK1180" s="15"/>
      <c r="EL1180" s="15"/>
      <c r="EM1180" s="15"/>
      <c r="EN1180" s="15"/>
      <c r="EO1180" s="15"/>
      <c r="EP1180" s="88"/>
      <c r="EQ1180" s="88"/>
      <c r="ER1180" s="88"/>
      <c r="ES1180" s="88"/>
      <c r="ET1180" s="88"/>
      <c r="EU1180" s="88"/>
      <c r="EV1180" s="88"/>
      <c r="EW1180" s="88"/>
      <c r="EX1180" s="88"/>
      <c r="EY1180" s="88"/>
      <c r="EZ1180" s="88"/>
      <c r="FA1180" s="88"/>
      <c r="FB1180" s="15"/>
      <c r="FC1180" s="15"/>
      <c r="FD1180" s="15"/>
      <c r="FE1180" s="15"/>
      <c r="FF1180" s="15"/>
      <c r="FG1180" s="15"/>
      <c r="FH1180" s="15"/>
      <c r="FI1180" s="15"/>
      <c r="FJ1180" s="15"/>
    </row>
    <row r="1181" spans="2:166" ht="15" customHeight="1" x14ac:dyDescent="0.25">
      <c r="B1181" s="88"/>
      <c r="C1181" s="88"/>
      <c r="D1181" s="115"/>
      <c r="E1181" s="115"/>
      <c r="F1181" s="115"/>
      <c r="G1181" s="115"/>
      <c r="H1181" s="115"/>
      <c r="I1181" s="523"/>
      <c r="J1181" s="523"/>
      <c r="K1181" s="115"/>
      <c r="L1181" s="524"/>
      <c r="M1181" s="524"/>
      <c r="N1181" s="524"/>
      <c r="O1181" s="524"/>
      <c r="P1181" s="524"/>
      <c r="Q1181" s="524"/>
      <c r="R1181" s="524"/>
      <c r="S1181" s="525"/>
      <c r="T1181" s="526"/>
      <c r="U1181" s="115"/>
      <c r="V1181" s="526"/>
      <c r="W1181" s="115"/>
      <c r="X1181" s="115"/>
      <c r="Y1181" s="115"/>
      <c r="Z1181" s="527"/>
      <c r="AA1181" s="527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88"/>
      <c r="CU1181" s="88"/>
      <c r="CV1181" s="88"/>
      <c r="CW1181" s="15"/>
      <c r="CX1181" s="15"/>
      <c r="CY1181" s="88"/>
      <c r="CZ1181" s="88"/>
      <c r="DA1181" s="88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  <c r="DO1181" s="15"/>
      <c r="DP1181" s="15"/>
      <c r="DQ1181" s="15"/>
      <c r="DR1181" s="15"/>
      <c r="DS1181" s="15"/>
      <c r="DT1181" s="15"/>
      <c r="DU1181" s="15"/>
      <c r="DV1181" s="15"/>
      <c r="DW1181" s="15"/>
      <c r="DX1181" s="15"/>
      <c r="DY1181" s="15"/>
      <c r="DZ1181" s="15"/>
      <c r="EA1181" s="15"/>
      <c r="EB1181" s="15"/>
      <c r="EC1181" s="15"/>
      <c r="ED1181" s="15"/>
      <c r="EE1181" s="15"/>
      <c r="EF1181" s="15"/>
      <c r="EG1181" s="15"/>
      <c r="EH1181" s="15"/>
      <c r="EI1181" s="15"/>
      <c r="EJ1181" s="15"/>
      <c r="EK1181" s="15"/>
      <c r="EL1181" s="15"/>
      <c r="EM1181" s="15"/>
      <c r="EN1181" s="15"/>
      <c r="EO1181" s="15"/>
      <c r="EP1181" s="88"/>
      <c r="EQ1181" s="88"/>
      <c r="ER1181" s="88"/>
      <c r="ES1181" s="88"/>
      <c r="ET1181" s="88"/>
      <c r="EU1181" s="88"/>
      <c r="EV1181" s="88"/>
      <c r="EW1181" s="88"/>
      <c r="EX1181" s="88"/>
      <c r="EY1181" s="88"/>
      <c r="EZ1181" s="88"/>
      <c r="FA1181" s="88"/>
      <c r="FB1181" s="15"/>
      <c r="FC1181" s="15"/>
      <c r="FD1181" s="15"/>
      <c r="FE1181" s="15"/>
      <c r="FF1181" s="15"/>
      <c r="FG1181" s="15"/>
      <c r="FH1181" s="15"/>
      <c r="FI1181" s="15"/>
      <c r="FJ1181" s="15"/>
    </row>
    <row r="1182" spans="2:166" ht="15" customHeight="1" x14ac:dyDescent="0.25">
      <c r="B1182" s="88"/>
      <c r="C1182" s="88"/>
      <c r="D1182" s="115"/>
      <c r="E1182" s="115"/>
      <c r="F1182" s="115"/>
      <c r="G1182" s="115"/>
      <c r="H1182" s="115"/>
      <c r="I1182" s="523"/>
      <c r="J1182" s="523"/>
      <c r="K1182" s="115"/>
      <c r="L1182" s="524"/>
      <c r="M1182" s="524"/>
      <c r="N1182" s="524"/>
      <c r="O1182" s="524"/>
      <c r="P1182" s="524"/>
      <c r="Q1182" s="524"/>
      <c r="R1182" s="524"/>
      <c r="S1182" s="525"/>
      <c r="T1182" s="526"/>
      <c r="U1182" s="115"/>
      <c r="V1182" s="526"/>
      <c r="W1182" s="115"/>
      <c r="X1182" s="115"/>
      <c r="Y1182" s="115"/>
      <c r="Z1182" s="527"/>
      <c r="AA1182" s="527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5"/>
      <c r="CR1182" s="15"/>
      <c r="CS1182" s="15"/>
      <c r="CT1182" s="88"/>
      <c r="CU1182" s="88"/>
      <c r="CV1182" s="88"/>
      <c r="CW1182" s="15"/>
      <c r="CX1182" s="15"/>
      <c r="CY1182" s="88"/>
      <c r="CZ1182" s="88"/>
      <c r="DA1182" s="88"/>
      <c r="DB1182" s="15"/>
      <c r="DC1182" s="15"/>
      <c r="DD1182" s="15"/>
      <c r="DE1182" s="15"/>
      <c r="DF1182" s="15"/>
      <c r="DG1182" s="15"/>
      <c r="DH1182" s="15"/>
      <c r="DI1182" s="15"/>
      <c r="DJ1182" s="15"/>
      <c r="DK1182" s="15"/>
      <c r="DL1182" s="15"/>
      <c r="DM1182" s="15"/>
      <c r="DN1182" s="15"/>
      <c r="DO1182" s="15"/>
      <c r="DP1182" s="15"/>
      <c r="DQ1182" s="15"/>
      <c r="DR1182" s="15"/>
      <c r="DS1182" s="15"/>
      <c r="DT1182" s="15"/>
      <c r="DU1182" s="15"/>
      <c r="DV1182" s="15"/>
      <c r="DW1182" s="15"/>
      <c r="DX1182" s="15"/>
      <c r="DY1182" s="15"/>
      <c r="DZ1182" s="15"/>
      <c r="EA1182" s="15"/>
      <c r="EB1182" s="15"/>
      <c r="EC1182" s="15"/>
      <c r="ED1182" s="15"/>
      <c r="EE1182" s="15"/>
      <c r="EF1182" s="15"/>
      <c r="EG1182" s="15"/>
      <c r="EH1182" s="15"/>
      <c r="EI1182" s="15"/>
      <c r="EJ1182" s="15"/>
      <c r="EK1182" s="15"/>
      <c r="EL1182" s="15"/>
      <c r="EM1182" s="15"/>
      <c r="EN1182" s="15"/>
      <c r="EO1182" s="15"/>
      <c r="EP1182" s="88"/>
      <c r="EQ1182" s="88"/>
      <c r="ER1182" s="88"/>
      <c r="ES1182" s="88"/>
      <c r="ET1182" s="88"/>
      <c r="EU1182" s="88"/>
      <c r="EV1182" s="88"/>
      <c r="EW1182" s="88"/>
      <c r="EX1182" s="88"/>
      <c r="EY1182" s="88"/>
      <c r="EZ1182" s="88"/>
      <c r="FA1182" s="88"/>
      <c r="FB1182" s="15"/>
      <c r="FC1182" s="15"/>
      <c r="FD1182" s="15"/>
      <c r="FE1182" s="15"/>
      <c r="FF1182" s="15"/>
      <c r="FG1182" s="15"/>
      <c r="FH1182" s="15"/>
      <c r="FI1182" s="15"/>
      <c r="FJ1182" s="15"/>
    </row>
    <row r="1183" spans="2:166" ht="15" customHeight="1" x14ac:dyDescent="0.25">
      <c r="B1183" s="88"/>
      <c r="C1183" s="88"/>
      <c r="D1183" s="115"/>
      <c r="E1183" s="115"/>
      <c r="F1183" s="115"/>
      <c r="G1183" s="115"/>
      <c r="H1183" s="115"/>
      <c r="I1183" s="523"/>
      <c r="J1183" s="523"/>
      <c r="K1183" s="115"/>
      <c r="L1183" s="524"/>
      <c r="M1183" s="524"/>
      <c r="N1183" s="524"/>
      <c r="O1183" s="524"/>
      <c r="P1183" s="524"/>
      <c r="Q1183" s="524"/>
      <c r="R1183" s="524"/>
      <c r="S1183" s="525"/>
      <c r="T1183" s="526"/>
      <c r="U1183" s="115"/>
      <c r="V1183" s="526"/>
      <c r="W1183" s="115"/>
      <c r="X1183" s="115"/>
      <c r="Y1183" s="115"/>
      <c r="Z1183" s="527"/>
      <c r="AA1183" s="527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5"/>
      <c r="CR1183" s="15"/>
      <c r="CS1183" s="15"/>
      <c r="CT1183" s="88"/>
      <c r="CU1183" s="88"/>
      <c r="CV1183" s="88"/>
      <c r="CW1183" s="15"/>
      <c r="CX1183" s="15"/>
      <c r="CY1183" s="88"/>
      <c r="CZ1183" s="88"/>
      <c r="DA1183" s="88"/>
      <c r="DB1183" s="15"/>
      <c r="DC1183" s="15"/>
      <c r="DD1183" s="15"/>
      <c r="DE1183" s="15"/>
      <c r="DF1183" s="15"/>
      <c r="DG1183" s="15"/>
      <c r="DH1183" s="15"/>
      <c r="DI1183" s="15"/>
      <c r="DJ1183" s="15"/>
      <c r="DK1183" s="15"/>
      <c r="DL1183" s="15"/>
      <c r="DM1183" s="15"/>
      <c r="DN1183" s="15"/>
      <c r="DO1183" s="15"/>
      <c r="DP1183" s="15"/>
      <c r="DQ1183" s="15"/>
      <c r="DR1183" s="15"/>
      <c r="DS1183" s="15"/>
      <c r="DT1183" s="15"/>
      <c r="DU1183" s="15"/>
      <c r="DV1183" s="15"/>
      <c r="DW1183" s="15"/>
      <c r="DX1183" s="15"/>
      <c r="DY1183" s="15"/>
      <c r="DZ1183" s="15"/>
      <c r="EA1183" s="15"/>
      <c r="EB1183" s="15"/>
      <c r="EC1183" s="15"/>
      <c r="ED1183" s="15"/>
      <c r="EE1183" s="15"/>
      <c r="EF1183" s="15"/>
      <c r="EG1183" s="15"/>
      <c r="EH1183" s="15"/>
      <c r="EI1183" s="15"/>
      <c r="EJ1183" s="15"/>
      <c r="EK1183" s="15"/>
      <c r="EL1183" s="15"/>
      <c r="EM1183" s="15"/>
      <c r="EN1183" s="15"/>
      <c r="EO1183" s="15"/>
      <c r="EP1183" s="88"/>
      <c r="EQ1183" s="88"/>
      <c r="ER1183" s="88"/>
      <c r="ES1183" s="88"/>
      <c r="ET1183" s="88"/>
      <c r="EU1183" s="88"/>
      <c r="EV1183" s="88"/>
      <c r="EW1183" s="88"/>
      <c r="EX1183" s="88"/>
      <c r="EY1183" s="88"/>
      <c r="EZ1183" s="88"/>
      <c r="FA1183" s="88"/>
      <c r="FB1183" s="15"/>
      <c r="FC1183" s="15"/>
      <c r="FD1183" s="15"/>
      <c r="FE1183" s="15"/>
      <c r="FF1183" s="15"/>
      <c r="FG1183" s="15"/>
      <c r="FH1183" s="15"/>
      <c r="FI1183" s="15"/>
      <c r="FJ1183" s="15"/>
    </row>
    <row r="1184" spans="2:166" ht="15" customHeight="1" x14ac:dyDescent="0.25">
      <c r="B1184" s="88"/>
      <c r="C1184" s="88"/>
      <c r="D1184" s="115"/>
      <c r="E1184" s="115"/>
      <c r="F1184" s="115"/>
      <c r="G1184" s="115"/>
      <c r="H1184" s="115"/>
      <c r="I1184" s="523"/>
      <c r="J1184" s="523"/>
      <c r="K1184" s="115"/>
      <c r="L1184" s="524"/>
      <c r="M1184" s="524"/>
      <c r="N1184" s="524"/>
      <c r="O1184" s="524"/>
      <c r="P1184" s="524"/>
      <c r="Q1184" s="524"/>
      <c r="R1184" s="524"/>
      <c r="S1184" s="525"/>
      <c r="T1184" s="526"/>
      <c r="U1184" s="115"/>
      <c r="V1184" s="526"/>
      <c r="W1184" s="115"/>
      <c r="X1184" s="115"/>
      <c r="Y1184" s="115"/>
      <c r="Z1184" s="527"/>
      <c r="AA1184" s="527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88"/>
      <c r="CU1184" s="88"/>
      <c r="CV1184" s="88"/>
      <c r="CW1184" s="15"/>
      <c r="CX1184" s="15"/>
      <c r="CY1184" s="88"/>
      <c r="CZ1184" s="88"/>
      <c r="DA1184" s="88"/>
      <c r="DB1184" s="15"/>
      <c r="DC1184" s="15"/>
      <c r="DD1184" s="15"/>
      <c r="DE1184" s="15"/>
      <c r="DF1184" s="15"/>
      <c r="DG1184" s="15"/>
      <c r="DH1184" s="15"/>
      <c r="DI1184" s="15"/>
      <c r="DJ1184" s="15"/>
      <c r="DK1184" s="15"/>
      <c r="DL1184" s="15"/>
      <c r="DM1184" s="15"/>
      <c r="DN1184" s="15"/>
      <c r="DO1184" s="15"/>
      <c r="DP1184" s="15"/>
      <c r="DQ1184" s="15"/>
      <c r="DR1184" s="15"/>
      <c r="DS1184" s="15"/>
      <c r="DT1184" s="15"/>
      <c r="DU1184" s="15"/>
      <c r="DV1184" s="15"/>
      <c r="DW1184" s="15"/>
      <c r="DX1184" s="15"/>
      <c r="DY1184" s="15"/>
      <c r="DZ1184" s="15"/>
      <c r="EA1184" s="15"/>
      <c r="EB1184" s="15"/>
      <c r="EC1184" s="15"/>
      <c r="ED1184" s="15"/>
      <c r="EE1184" s="15"/>
      <c r="EF1184" s="15"/>
      <c r="EG1184" s="15"/>
      <c r="EH1184" s="15"/>
      <c r="EI1184" s="15"/>
      <c r="EJ1184" s="15"/>
      <c r="EK1184" s="15"/>
      <c r="EL1184" s="15"/>
      <c r="EM1184" s="15"/>
      <c r="EN1184" s="15"/>
      <c r="EO1184" s="15"/>
      <c r="EP1184" s="88"/>
      <c r="EQ1184" s="88"/>
      <c r="ER1184" s="88"/>
      <c r="ES1184" s="88"/>
      <c r="ET1184" s="88"/>
      <c r="EU1184" s="88"/>
      <c r="EV1184" s="88"/>
      <c r="EW1184" s="88"/>
      <c r="EX1184" s="88"/>
      <c r="EY1184" s="88"/>
      <c r="EZ1184" s="88"/>
      <c r="FA1184" s="88"/>
      <c r="FB1184" s="15"/>
      <c r="FC1184" s="15"/>
      <c r="FD1184" s="15"/>
      <c r="FE1184" s="15"/>
      <c r="FF1184" s="15"/>
      <c r="FG1184" s="15"/>
      <c r="FH1184" s="15"/>
      <c r="FI1184" s="15"/>
      <c r="FJ1184" s="15"/>
    </row>
    <row r="1185" spans="2:166" ht="15" customHeight="1" x14ac:dyDescent="0.25">
      <c r="B1185" s="88"/>
      <c r="C1185" s="88"/>
      <c r="D1185" s="115"/>
      <c r="E1185" s="115"/>
      <c r="F1185" s="115"/>
      <c r="G1185" s="115"/>
      <c r="H1185" s="115"/>
      <c r="I1185" s="523"/>
      <c r="J1185" s="523"/>
      <c r="K1185" s="115"/>
      <c r="L1185" s="524"/>
      <c r="M1185" s="524"/>
      <c r="N1185" s="524"/>
      <c r="O1185" s="524"/>
      <c r="P1185" s="524"/>
      <c r="Q1185" s="524"/>
      <c r="R1185" s="524"/>
      <c r="S1185" s="525"/>
      <c r="T1185" s="526"/>
      <c r="U1185" s="115"/>
      <c r="V1185" s="526"/>
      <c r="W1185" s="115"/>
      <c r="X1185" s="115"/>
      <c r="Y1185" s="115"/>
      <c r="Z1185" s="527"/>
      <c r="AA1185" s="527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5"/>
      <c r="CR1185" s="15"/>
      <c r="CS1185" s="15"/>
      <c r="CT1185" s="88"/>
      <c r="CU1185" s="88"/>
      <c r="CV1185" s="88"/>
      <c r="CW1185" s="15"/>
      <c r="CX1185" s="15"/>
      <c r="CY1185" s="88"/>
      <c r="CZ1185" s="88"/>
      <c r="DA1185" s="88"/>
      <c r="DB1185" s="15"/>
      <c r="DC1185" s="15"/>
      <c r="DD1185" s="15"/>
      <c r="DE1185" s="15"/>
      <c r="DF1185" s="15"/>
      <c r="DG1185" s="15"/>
      <c r="DH1185" s="15"/>
      <c r="DI1185" s="15"/>
      <c r="DJ1185" s="15"/>
      <c r="DK1185" s="15"/>
      <c r="DL1185" s="15"/>
      <c r="DM1185" s="15"/>
      <c r="DN1185" s="15"/>
      <c r="DO1185" s="15"/>
      <c r="DP1185" s="15"/>
      <c r="DQ1185" s="15"/>
      <c r="DR1185" s="15"/>
      <c r="DS1185" s="15"/>
      <c r="DT1185" s="15"/>
      <c r="DU1185" s="15"/>
      <c r="DV1185" s="15"/>
      <c r="DW1185" s="15"/>
      <c r="DX1185" s="15"/>
      <c r="DY1185" s="15"/>
      <c r="DZ1185" s="15"/>
      <c r="EA1185" s="15"/>
      <c r="EB1185" s="15"/>
      <c r="EC1185" s="15"/>
      <c r="ED1185" s="15"/>
      <c r="EE1185" s="15"/>
      <c r="EF1185" s="15"/>
      <c r="EG1185" s="15"/>
      <c r="EH1185" s="15"/>
      <c r="EI1185" s="15"/>
      <c r="EJ1185" s="15"/>
      <c r="EK1185" s="15"/>
      <c r="EL1185" s="15"/>
      <c r="EM1185" s="15"/>
      <c r="EN1185" s="15"/>
      <c r="EO1185" s="15"/>
      <c r="EP1185" s="88"/>
      <c r="EQ1185" s="88"/>
      <c r="ER1185" s="88"/>
      <c r="ES1185" s="88"/>
      <c r="ET1185" s="88"/>
      <c r="EU1185" s="88"/>
      <c r="EV1185" s="88"/>
      <c r="EW1185" s="88"/>
      <c r="EX1185" s="88"/>
      <c r="EY1185" s="88"/>
      <c r="EZ1185" s="88"/>
      <c r="FA1185" s="88"/>
      <c r="FB1185" s="15"/>
      <c r="FC1185" s="15"/>
      <c r="FD1185" s="15"/>
      <c r="FE1185" s="15"/>
      <c r="FF1185" s="15"/>
      <c r="FG1185" s="15"/>
      <c r="FH1185" s="15"/>
      <c r="FI1185" s="15"/>
      <c r="FJ1185" s="15"/>
    </row>
    <row r="1186" spans="2:166" ht="15" customHeight="1" x14ac:dyDescent="0.25">
      <c r="B1186" s="88"/>
      <c r="C1186" s="88"/>
      <c r="D1186" s="115"/>
      <c r="E1186" s="115"/>
      <c r="F1186" s="115"/>
      <c r="G1186" s="115"/>
      <c r="H1186" s="115"/>
      <c r="I1186" s="523"/>
      <c r="J1186" s="523"/>
      <c r="K1186" s="115"/>
      <c r="L1186" s="524"/>
      <c r="M1186" s="524"/>
      <c r="N1186" s="524"/>
      <c r="O1186" s="524"/>
      <c r="P1186" s="524"/>
      <c r="Q1186" s="524"/>
      <c r="R1186" s="524"/>
      <c r="S1186" s="525"/>
      <c r="T1186" s="526"/>
      <c r="U1186" s="115"/>
      <c r="V1186" s="526"/>
      <c r="W1186" s="115"/>
      <c r="X1186" s="115"/>
      <c r="Y1186" s="115"/>
      <c r="Z1186" s="527"/>
      <c r="AA1186" s="527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88"/>
      <c r="CU1186" s="88"/>
      <c r="CV1186" s="88"/>
      <c r="CW1186" s="15"/>
      <c r="CX1186" s="15"/>
      <c r="CY1186" s="88"/>
      <c r="CZ1186" s="88"/>
      <c r="DA1186" s="88"/>
      <c r="DB1186" s="15"/>
      <c r="DC1186" s="15"/>
      <c r="DD1186" s="15"/>
      <c r="DE1186" s="15"/>
      <c r="DF1186" s="15"/>
      <c r="DG1186" s="15"/>
      <c r="DH1186" s="15"/>
      <c r="DI1186" s="15"/>
      <c r="DJ1186" s="15"/>
      <c r="DK1186" s="15"/>
      <c r="DL1186" s="15"/>
      <c r="DM1186" s="15"/>
      <c r="DN1186" s="15"/>
      <c r="DO1186" s="15"/>
      <c r="DP1186" s="15"/>
      <c r="DQ1186" s="15"/>
      <c r="DR1186" s="15"/>
      <c r="DS1186" s="15"/>
      <c r="DT1186" s="15"/>
      <c r="DU1186" s="15"/>
      <c r="DV1186" s="15"/>
      <c r="DW1186" s="15"/>
      <c r="DX1186" s="15"/>
      <c r="DY1186" s="15"/>
      <c r="DZ1186" s="15"/>
      <c r="EA1186" s="15"/>
      <c r="EB1186" s="15"/>
      <c r="EC1186" s="15"/>
      <c r="ED1186" s="15"/>
      <c r="EE1186" s="15"/>
      <c r="EF1186" s="15"/>
      <c r="EG1186" s="15"/>
      <c r="EH1186" s="15"/>
      <c r="EI1186" s="15"/>
      <c r="EJ1186" s="15"/>
      <c r="EK1186" s="15"/>
      <c r="EL1186" s="15"/>
      <c r="EM1186" s="15"/>
      <c r="EN1186" s="15"/>
      <c r="EO1186" s="15"/>
      <c r="EP1186" s="88"/>
      <c r="EQ1186" s="88"/>
      <c r="ER1186" s="88"/>
      <c r="ES1186" s="88"/>
      <c r="ET1186" s="88"/>
      <c r="EU1186" s="88"/>
      <c r="EV1186" s="88"/>
      <c r="EW1186" s="88"/>
      <c r="EX1186" s="88"/>
      <c r="EY1186" s="88"/>
      <c r="EZ1186" s="88"/>
      <c r="FA1186" s="88"/>
      <c r="FB1186" s="15"/>
      <c r="FC1186" s="15"/>
      <c r="FD1186" s="15"/>
      <c r="FE1186" s="15"/>
      <c r="FF1186" s="15"/>
      <c r="FG1186" s="15"/>
      <c r="FH1186" s="15"/>
      <c r="FI1186" s="15"/>
      <c r="FJ1186" s="15"/>
    </row>
    <row r="1187" spans="2:166" ht="15" customHeight="1" x14ac:dyDescent="0.25">
      <c r="B1187" s="88"/>
      <c r="C1187" s="88"/>
      <c r="D1187" s="115"/>
      <c r="E1187" s="115"/>
      <c r="F1187" s="115"/>
      <c r="G1187" s="115"/>
      <c r="H1187" s="115"/>
      <c r="I1187" s="523"/>
      <c r="J1187" s="523"/>
      <c r="K1187" s="115"/>
      <c r="L1187" s="524"/>
      <c r="M1187" s="524"/>
      <c r="N1187" s="524"/>
      <c r="O1187" s="524"/>
      <c r="P1187" s="524"/>
      <c r="Q1187" s="524"/>
      <c r="R1187" s="524"/>
      <c r="S1187" s="525"/>
      <c r="T1187" s="526"/>
      <c r="U1187" s="115"/>
      <c r="V1187" s="526"/>
      <c r="W1187" s="115"/>
      <c r="X1187" s="115"/>
      <c r="Y1187" s="115"/>
      <c r="Z1187" s="527"/>
      <c r="AA1187" s="527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88"/>
      <c r="CU1187" s="88"/>
      <c r="CV1187" s="88"/>
      <c r="CW1187" s="15"/>
      <c r="CX1187" s="15"/>
      <c r="CY1187" s="88"/>
      <c r="CZ1187" s="88"/>
      <c r="DA1187" s="88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  <c r="DO1187" s="15"/>
      <c r="DP1187" s="15"/>
      <c r="DQ1187" s="15"/>
      <c r="DR1187" s="15"/>
      <c r="DS1187" s="15"/>
      <c r="DT1187" s="15"/>
      <c r="DU1187" s="15"/>
      <c r="DV1187" s="15"/>
      <c r="DW1187" s="15"/>
      <c r="DX1187" s="15"/>
      <c r="DY1187" s="15"/>
      <c r="DZ1187" s="15"/>
      <c r="EA1187" s="15"/>
      <c r="EB1187" s="15"/>
      <c r="EC1187" s="15"/>
      <c r="ED1187" s="15"/>
      <c r="EE1187" s="15"/>
      <c r="EF1187" s="15"/>
      <c r="EG1187" s="15"/>
      <c r="EH1187" s="15"/>
      <c r="EI1187" s="15"/>
      <c r="EJ1187" s="15"/>
      <c r="EK1187" s="15"/>
      <c r="EL1187" s="15"/>
      <c r="EM1187" s="15"/>
      <c r="EN1187" s="15"/>
      <c r="EO1187" s="15"/>
      <c r="EP1187" s="88"/>
      <c r="EQ1187" s="88"/>
      <c r="ER1187" s="88"/>
      <c r="ES1187" s="88"/>
      <c r="ET1187" s="88"/>
      <c r="EU1187" s="88"/>
      <c r="EV1187" s="88"/>
      <c r="EW1187" s="88"/>
      <c r="EX1187" s="88"/>
      <c r="EY1187" s="88"/>
      <c r="EZ1187" s="88"/>
      <c r="FA1187" s="88"/>
      <c r="FB1187" s="15"/>
      <c r="FC1187" s="15"/>
      <c r="FD1187" s="15"/>
      <c r="FE1187" s="15"/>
      <c r="FF1187" s="15"/>
      <c r="FG1187" s="15"/>
      <c r="FH1187" s="15"/>
      <c r="FI1187" s="15"/>
      <c r="FJ1187" s="15"/>
    </row>
    <row r="1188" spans="2:166" ht="15" customHeight="1" x14ac:dyDescent="0.25">
      <c r="B1188" s="88"/>
      <c r="C1188" s="88"/>
      <c r="D1188" s="115"/>
      <c r="E1188" s="115"/>
      <c r="F1188" s="115"/>
      <c r="G1188" s="115"/>
      <c r="H1188" s="115"/>
      <c r="I1188" s="523"/>
      <c r="J1188" s="523"/>
      <c r="K1188" s="115"/>
      <c r="L1188" s="524"/>
      <c r="M1188" s="524"/>
      <c r="N1188" s="524"/>
      <c r="O1188" s="524"/>
      <c r="P1188" s="524"/>
      <c r="Q1188" s="524"/>
      <c r="R1188" s="524"/>
      <c r="S1188" s="525"/>
      <c r="T1188" s="526"/>
      <c r="U1188" s="115"/>
      <c r="V1188" s="526"/>
      <c r="W1188" s="115"/>
      <c r="X1188" s="115"/>
      <c r="Y1188" s="115"/>
      <c r="Z1188" s="527"/>
      <c r="AA1188" s="527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88"/>
      <c r="CU1188" s="88"/>
      <c r="CV1188" s="88"/>
      <c r="CW1188" s="15"/>
      <c r="CX1188" s="15"/>
      <c r="CY1188" s="88"/>
      <c r="CZ1188" s="88"/>
      <c r="DA1188" s="88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  <c r="DO1188" s="15"/>
      <c r="DP1188" s="15"/>
      <c r="DQ1188" s="15"/>
      <c r="DR1188" s="15"/>
      <c r="DS1188" s="15"/>
      <c r="DT1188" s="15"/>
      <c r="DU1188" s="15"/>
      <c r="DV1188" s="15"/>
      <c r="DW1188" s="15"/>
      <c r="DX1188" s="15"/>
      <c r="DY1188" s="15"/>
      <c r="DZ1188" s="15"/>
      <c r="EA1188" s="15"/>
      <c r="EB1188" s="15"/>
      <c r="EC1188" s="15"/>
      <c r="ED1188" s="15"/>
      <c r="EE1188" s="15"/>
      <c r="EF1188" s="15"/>
      <c r="EG1188" s="15"/>
      <c r="EH1188" s="15"/>
      <c r="EI1188" s="15"/>
      <c r="EJ1188" s="15"/>
      <c r="EK1188" s="15"/>
      <c r="EL1188" s="15"/>
      <c r="EM1188" s="15"/>
      <c r="EN1188" s="15"/>
      <c r="EO1188" s="15"/>
      <c r="EP1188" s="88"/>
      <c r="EQ1188" s="88"/>
      <c r="ER1188" s="88"/>
      <c r="ES1188" s="88"/>
      <c r="ET1188" s="88"/>
      <c r="EU1188" s="88"/>
      <c r="EV1188" s="88"/>
      <c r="EW1188" s="88"/>
      <c r="EX1188" s="88"/>
      <c r="EY1188" s="88"/>
      <c r="EZ1188" s="88"/>
      <c r="FA1188" s="88"/>
      <c r="FB1188" s="15"/>
      <c r="FC1188" s="15"/>
      <c r="FD1188" s="15"/>
      <c r="FE1188" s="15"/>
      <c r="FF1188" s="15"/>
      <c r="FG1188" s="15"/>
      <c r="FH1188" s="15"/>
      <c r="FI1188" s="15"/>
      <c r="FJ1188" s="15"/>
    </row>
    <row r="1189" spans="2:166" ht="15" customHeight="1" x14ac:dyDescent="0.25">
      <c r="B1189" s="88"/>
      <c r="C1189" s="88"/>
      <c r="D1189" s="115"/>
      <c r="E1189" s="115"/>
      <c r="F1189" s="115"/>
      <c r="G1189" s="115"/>
      <c r="H1189" s="115"/>
      <c r="I1189" s="523"/>
      <c r="J1189" s="523"/>
      <c r="K1189" s="115"/>
      <c r="L1189" s="524"/>
      <c r="M1189" s="524"/>
      <c r="N1189" s="524"/>
      <c r="O1189" s="524"/>
      <c r="P1189" s="524"/>
      <c r="Q1189" s="524"/>
      <c r="R1189" s="524"/>
      <c r="S1189" s="525"/>
      <c r="T1189" s="526"/>
      <c r="U1189" s="115"/>
      <c r="V1189" s="526"/>
      <c r="W1189" s="115"/>
      <c r="X1189" s="115"/>
      <c r="Y1189" s="115"/>
      <c r="Z1189" s="527"/>
      <c r="AA1189" s="527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5"/>
      <c r="CR1189" s="15"/>
      <c r="CS1189" s="15"/>
      <c r="CT1189" s="88"/>
      <c r="CU1189" s="88"/>
      <c r="CV1189" s="88"/>
      <c r="CW1189" s="15"/>
      <c r="CX1189" s="15"/>
      <c r="CY1189" s="88"/>
      <c r="CZ1189" s="88"/>
      <c r="DA1189" s="88"/>
      <c r="DB1189" s="15"/>
      <c r="DC1189" s="15"/>
      <c r="DD1189" s="15"/>
      <c r="DE1189" s="15"/>
      <c r="DF1189" s="15"/>
      <c r="DG1189" s="15"/>
      <c r="DH1189" s="15"/>
      <c r="DI1189" s="15"/>
      <c r="DJ1189" s="15"/>
      <c r="DK1189" s="15"/>
      <c r="DL1189" s="15"/>
      <c r="DM1189" s="15"/>
      <c r="DN1189" s="15"/>
      <c r="DO1189" s="15"/>
      <c r="DP1189" s="15"/>
      <c r="DQ1189" s="15"/>
      <c r="DR1189" s="15"/>
      <c r="DS1189" s="15"/>
      <c r="DT1189" s="15"/>
      <c r="DU1189" s="15"/>
      <c r="DV1189" s="15"/>
      <c r="DW1189" s="15"/>
      <c r="DX1189" s="15"/>
      <c r="DY1189" s="15"/>
      <c r="DZ1189" s="15"/>
      <c r="EA1189" s="15"/>
      <c r="EB1189" s="15"/>
      <c r="EC1189" s="15"/>
      <c r="ED1189" s="15"/>
      <c r="EE1189" s="15"/>
      <c r="EF1189" s="15"/>
      <c r="EG1189" s="15"/>
      <c r="EH1189" s="15"/>
      <c r="EI1189" s="15"/>
      <c r="EJ1189" s="15"/>
      <c r="EK1189" s="15"/>
      <c r="EL1189" s="15"/>
      <c r="EM1189" s="15"/>
      <c r="EN1189" s="15"/>
      <c r="EO1189" s="15"/>
      <c r="EP1189" s="88"/>
      <c r="EQ1189" s="88"/>
      <c r="ER1189" s="88"/>
      <c r="ES1189" s="88"/>
      <c r="ET1189" s="88"/>
      <c r="EU1189" s="88"/>
      <c r="EV1189" s="88"/>
      <c r="EW1189" s="88"/>
      <c r="EX1189" s="88"/>
      <c r="EY1189" s="88"/>
      <c r="EZ1189" s="88"/>
      <c r="FA1189" s="88"/>
      <c r="FB1189" s="15"/>
      <c r="FC1189" s="15"/>
      <c r="FD1189" s="15"/>
      <c r="FE1189" s="15"/>
      <c r="FF1189" s="15"/>
      <c r="FG1189" s="15"/>
      <c r="FH1189" s="15"/>
      <c r="FI1189" s="15"/>
      <c r="FJ1189" s="15"/>
    </row>
    <row r="1190" spans="2:166" ht="15" customHeight="1" x14ac:dyDescent="0.25">
      <c r="B1190" s="88"/>
      <c r="C1190" s="88"/>
      <c r="D1190" s="115"/>
      <c r="E1190" s="115"/>
      <c r="F1190" s="115"/>
      <c r="G1190" s="115"/>
      <c r="H1190" s="115"/>
      <c r="I1190" s="523"/>
      <c r="J1190" s="523"/>
      <c r="K1190" s="115"/>
      <c r="L1190" s="524"/>
      <c r="M1190" s="524"/>
      <c r="N1190" s="524"/>
      <c r="O1190" s="524"/>
      <c r="P1190" s="524"/>
      <c r="Q1190" s="524"/>
      <c r="R1190" s="524"/>
      <c r="S1190" s="525"/>
      <c r="T1190" s="526"/>
      <c r="U1190" s="115"/>
      <c r="V1190" s="526"/>
      <c r="W1190" s="115"/>
      <c r="X1190" s="115"/>
      <c r="Y1190" s="115"/>
      <c r="Z1190" s="527"/>
      <c r="AA1190" s="527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5"/>
      <c r="CR1190" s="15"/>
      <c r="CS1190" s="15"/>
      <c r="CT1190" s="88"/>
      <c r="CU1190" s="88"/>
      <c r="CV1190" s="88"/>
      <c r="CW1190" s="15"/>
      <c r="CX1190" s="15"/>
      <c r="CY1190" s="88"/>
      <c r="CZ1190" s="88"/>
      <c r="DA1190" s="88"/>
      <c r="DB1190" s="15"/>
      <c r="DC1190" s="15"/>
      <c r="DD1190" s="15"/>
      <c r="DE1190" s="15"/>
      <c r="DF1190" s="15"/>
      <c r="DG1190" s="15"/>
      <c r="DH1190" s="15"/>
      <c r="DI1190" s="15"/>
      <c r="DJ1190" s="15"/>
      <c r="DK1190" s="15"/>
      <c r="DL1190" s="15"/>
      <c r="DM1190" s="15"/>
      <c r="DN1190" s="15"/>
      <c r="DO1190" s="15"/>
      <c r="DP1190" s="15"/>
      <c r="DQ1190" s="15"/>
      <c r="DR1190" s="15"/>
      <c r="DS1190" s="15"/>
      <c r="DT1190" s="15"/>
      <c r="DU1190" s="15"/>
      <c r="DV1190" s="15"/>
      <c r="DW1190" s="15"/>
      <c r="DX1190" s="15"/>
      <c r="DY1190" s="15"/>
      <c r="DZ1190" s="15"/>
      <c r="EA1190" s="15"/>
      <c r="EB1190" s="15"/>
      <c r="EC1190" s="15"/>
      <c r="ED1190" s="15"/>
      <c r="EE1190" s="15"/>
      <c r="EF1190" s="15"/>
      <c r="EG1190" s="15"/>
      <c r="EH1190" s="15"/>
      <c r="EI1190" s="15"/>
      <c r="EJ1190" s="15"/>
      <c r="EK1190" s="15"/>
      <c r="EL1190" s="15"/>
      <c r="EM1190" s="15"/>
      <c r="EN1190" s="15"/>
      <c r="EO1190" s="15"/>
      <c r="EP1190" s="88"/>
      <c r="EQ1190" s="88"/>
      <c r="ER1190" s="88"/>
      <c r="ES1190" s="88"/>
      <c r="ET1190" s="88"/>
      <c r="EU1190" s="88"/>
      <c r="EV1190" s="88"/>
      <c r="EW1190" s="88"/>
      <c r="EX1190" s="88"/>
      <c r="EY1190" s="88"/>
      <c r="EZ1190" s="88"/>
      <c r="FA1190" s="88"/>
      <c r="FB1190" s="15"/>
      <c r="FC1190" s="15"/>
      <c r="FD1190" s="15"/>
      <c r="FE1190" s="15"/>
      <c r="FF1190" s="15"/>
      <c r="FG1190" s="15"/>
      <c r="FH1190" s="15"/>
      <c r="FI1190" s="15"/>
      <c r="FJ1190" s="15"/>
    </row>
    <row r="1191" spans="2:166" ht="15" customHeight="1" x14ac:dyDescent="0.25">
      <c r="B1191" s="88"/>
      <c r="C1191" s="88"/>
      <c r="D1191" s="115"/>
      <c r="E1191" s="115"/>
      <c r="F1191" s="115"/>
      <c r="G1191" s="115"/>
      <c r="H1191" s="115"/>
      <c r="I1191" s="523"/>
      <c r="J1191" s="523"/>
      <c r="K1191" s="115"/>
      <c r="L1191" s="524"/>
      <c r="M1191" s="524"/>
      <c r="N1191" s="524"/>
      <c r="O1191" s="524"/>
      <c r="P1191" s="524"/>
      <c r="Q1191" s="524"/>
      <c r="R1191" s="524"/>
      <c r="S1191" s="525"/>
      <c r="T1191" s="526"/>
      <c r="U1191" s="115"/>
      <c r="V1191" s="526"/>
      <c r="W1191" s="115"/>
      <c r="X1191" s="115"/>
      <c r="Y1191" s="115"/>
      <c r="Z1191" s="527"/>
      <c r="AA1191" s="527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5"/>
      <c r="CR1191" s="15"/>
      <c r="CS1191" s="15"/>
      <c r="CT1191" s="88"/>
      <c r="CU1191" s="88"/>
      <c r="CV1191" s="88"/>
      <c r="CW1191" s="15"/>
      <c r="CX1191" s="15"/>
      <c r="CY1191" s="88"/>
      <c r="CZ1191" s="88"/>
      <c r="DA1191" s="88"/>
      <c r="DB1191" s="15"/>
      <c r="DC1191" s="15"/>
      <c r="DD1191" s="15"/>
      <c r="DE1191" s="15"/>
      <c r="DF1191" s="15"/>
      <c r="DG1191" s="15"/>
      <c r="DH1191" s="15"/>
      <c r="DI1191" s="15"/>
      <c r="DJ1191" s="15"/>
      <c r="DK1191" s="15"/>
      <c r="DL1191" s="15"/>
      <c r="DM1191" s="15"/>
      <c r="DN1191" s="15"/>
      <c r="DO1191" s="15"/>
      <c r="DP1191" s="15"/>
      <c r="DQ1191" s="15"/>
      <c r="DR1191" s="15"/>
      <c r="DS1191" s="15"/>
      <c r="DT1191" s="15"/>
      <c r="DU1191" s="15"/>
      <c r="DV1191" s="15"/>
      <c r="DW1191" s="15"/>
      <c r="DX1191" s="15"/>
      <c r="DY1191" s="15"/>
      <c r="DZ1191" s="15"/>
      <c r="EA1191" s="15"/>
      <c r="EB1191" s="15"/>
      <c r="EC1191" s="15"/>
      <c r="ED1191" s="15"/>
      <c r="EE1191" s="15"/>
      <c r="EF1191" s="15"/>
      <c r="EG1191" s="15"/>
      <c r="EH1191" s="15"/>
      <c r="EI1191" s="15"/>
      <c r="EJ1191" s="15"/>
      <c r="EK1191" s="15"/>
      <c r="EL1191" s="15"/>
      <c r="EM1191" s="15"/>
      <c r="EN1191" s="15"/>
      <c r="EO1191" s="15"/>
      <c r="EP1191" s="88"/>
      <c r="EQ1191" s="88"/>
      <c r="ER1191" s="88"/>
      <c r="ES1191" s="88"/>
      <c r="ET1191" s="88"/>
      <c r="EU1191" s="88"/>
      <c r="EV1191" s="88"/>
      <c r="EW1191" s="88"/>
      <c r="EX1191" s="88"/>
      <c r="EY1191" s="88"/>
      <c r="EZ1191" s="88"/>
      <c r="FA1191" s="88"/>
      <c r="FB1191" s="15"/>
      <c r="FC1191" s="15"/>
      <c r="FD1191" s="15"/>
      <c r="FE1191" s="15"/>
      <c r="FF1191" s="15"/>
      <c r="FG1191" s="15"/>
      <c r="FH1191" s="15"/>
      <c r="FI1191" s="15"/>
      <c r="FJ1191" s="15"/>
    </row>
    <row r="1192" spans="2:166" ht="15" customHeight="1" x14ac:dyDescent="0.25">
      <c r="B1192" s="88"/>
      <c r="C1192" s="88"/>
      <c r="D1192" s="115"/>
      <c r="E1192" s="115"/>
      <c r="F1192" s="115"/>
      <c r="G1192" s="115"/>
      <c r="H1192" s="115"/>
      <c r="I1192" s="523"/>
      <c r="J1192" s="523"/>
      <c r="K1192" s="115"/>
      <c r="L1192" s="524"/>
      <c r="M1192" s="524"/>
      <c r="N1192" s="524"/>
      <c r="O1192" s="524"/>
      <c r="P1192" s="524"/>
      <c r="Q1192" s="524"/>
      <c r="R1192" s="524"/>
      <c r="S1192" s="525"/>
      <c r="T1192" s="526"/>
      <c r="U1192" s="115"/>
      <c r="V1192" s="526"/>
      <c r="W1192" s="115"/>
      <c r="X1192" s="115"/>
      <c r="Y1192" s="115"/>
      <c r="Z1192" s="527"/>
      <c r="AA1192" s="527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5"/>
      <c r="CR1192" s="15"/>
      <c r="CS1192" s="15"/>
      <c r="CT1192" s="88"/>
      <c r="CU1192" s="88"/>
      <c r="CV1192" s="88"/>
      <c r="CW1192" s="15"/>
      <c r="CX1192" s="15"/>
      <c r="CY1192" s="88"/>
      <c r="CZ1192" s="88"/>
      <c r="DA1192" s="88"/>
      <c r="DB1192" s="15"/>
      <c r="DC1192" s="15"/>
      <c r="DD1192" s="15"/>
      <c r="DE1192" s="15"/>
      <c r="DF1192" s="15"/>
      <c r="DG1192" s="15"/>
      <c r="DH1192" s="15"/>
      <c r="DI1192" s="15"/>
      <c r="DJ1192" s="15"/>
      <c r="DK1192" s="15"/>
      <c r="DL1192" s="15"/>
      <c r="DM1192" s="15"/>
      <c r="DN1192" s="15"/>
      <c r="DO1192" s="15"/>
      <c r="DP1192" s="15"/>
      <c r="DQ1192" s="15"/>
      <c r="DR1192" s="15"/>
      <c r="DS1192" s="15"/>
      <c r="DT1192" s="15"/>
      <c r="DU1192" s="15"/>
      <c r="DV1192" s="15"/>
      <c r="DW1192" s="15"/>
      <c r="DX1192" s="15"/>
      <c r="DY1192" s="15"/>
      <c r="DZ1192" s="15"/>
      <c r="EA1192" s="15"/>
      <c r="EB1192" s="15"/>
      <c r="EC1192" s="15"/>
      <c r="ED1192" s="15"/>
      <c r="EE1192" s="15"/>
      <c r="EF1192" s="15"/>
      <c r="EG1192" s="15"/>
      <c r="EH1192" s="15"/>
      <c r="EI1192" s="15"/>
      <c r="EJ1192" s="15"/>
      <c r="EK1192" s="15"/>
      <c r="EL1192" s="15"/>
      <c r="EM1192" s="15"/>
      <c r="EN1192" s="15"/>
      <c r="EO1192" s="15"/>
      <c r="EP1192" s="88"/>
      <c r="EQ1192" s="88"/>
      <c r="ER1192" s="88"/>
      <c r="ES1192" s="88"/>
      <c r="ET1192" s="88"/>
      <c r="EU1192" s="88"/>
      <c r="EV1192" s="88"/>
      <c r="EW1192" s="88"/>
      <c r="EX1192" s="88"/>
      <c r="EY1192" s="88"/>
      <c r="EZ1192" s="88"/>
      <c r="FA1192" s="88"/>
      <c r="FB1192" s="15"/>
      <c r="FC1192" s="15"/>
      <c r="FD1192" s="15"/>
      <c r="FE1192" s="15"/>
      <c r="FF1192" s="15"/>
      <c r="FG1192" s="15"/>
      <c r="FH1192" s="15"/>
      <c r="FI1192" s="15"/>
      <c r="FJ1192" s="15"/>
    </row>
    <row r="1193" spans="2:166" ht="15" customHeight="1" x14ac:dyDescent="0.25">
      <c r="B1193" s="88"/>
      <c r="C1193" s="88"/>
      <c r="D1193" s="115"/>
      <c r="E1193" s="115"/>
      <c r="F1193" s="115"/>
      <c r="G1193" s="115"/>
      <c r="H1193" s="115"/>
      <c r="I1193" s="523"/>
      <c r="J1193" s="523"/>
      <c r="K1193" s="115"/>
      <c r="L1193" s="524"/>
      <c r="M1193" s="524"/>
      <c r="N1193" s="524"/>
      <c r="O1193" s="524"/>
      <c r="P1193" s="524"/>
      <c r="Q1193" s="524"/>
      <c r="R1193" s="524"/>
      <c r="S1193" s="525"/>
      <c r="T1193" s="526"/>
      <c r="U1193" s="115"/>
      <c r="V1193" s="526"/>
      <c r="W1193" s="115"/>
      <c r="X1193" s="115"/>
      <c r="Y1193" s="115"/>
      <c r="Z1193" s="527"/>
      <c r="AA1193" s="527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5"/>
      <c r="CR1193" s="15"/>
      <c r="CS1193" s="15"/>
      <c r="CT1193" s="88"/>
      <c r="CU1193" s="88"/>
      <c r="CV1193" s="88"/>
      <c r="CW1193" s="15"/>
      <c r="CX1193" s="15"/>
      <c r="CY1193" s="88"/>
      <c r="CZ1193" s="88"/>
      <c r="DA1193" s="88"/>
      <c r="DB1193" s="15"/>
      <c r="DC1193" s="15"/>
      <c r="DD1193" s="15"/>
      <c r="DE1193" s="15"/>
      <c r="DF1193" s="15"/>
      <c r="DG1193" s="15"/>
      <c r="DH1193" s="15"/>
      <c r="DI1193" s="15"/>
      <c r="DJ1193" s="15"/>
      <c r="DK1193" s="15"/>
      <c r="DL1193" s="15"/>
      <c r="DM1193" s="15"/>
      <c r="DN1193" s="15"/>
      <c r="DO1193" s="15"/>
      <c r="DP1193" s="15"/>
      <c r="DQ1193" s="15"/>
      <c r="DR1193" s="15"/>
      <c r="DS1193" s="15"/>
      <c r="DT1193" s="15"/>
      <c r="DU1193" s="15"/>
      <c r="DV1193" s="15"/>
      <c r="DW1193" s="15"/>
      <c r="DX1193" s="15"/>
      <c r="DY1193" s="15"/>
      <c r="DZ1193" s="15"/>
      <c r="EA1193" s="15"/>
      <c r="EB1193" s="15"/>
      <c r="EC1193" s="15"/>
      <c r="ED1193" s="15"/>
      <c r="EE1193" s="15"/>
      <c r="EF1193" s="15"/>
      <c r="EG1193" s="15"/>
      <c r="EH1193" s="15"/>
      <c r="EI1193" s="15"/>
      <c r="EJ1193" s="15"/>
      <c r="EK1193" s="15"/>
      <c r="EL1193" s="15"/>
      <c r="EM1193" s="15"/>
      <c r="EN1193" s="15"/>
      <c r="EO1193" s="15"/>
      <c r="EP1193" s="88"/>
      <c r="EQ1193" s="88"/>
      <c r="ER1193" s="88"/>
      <c r="ES1193" s="88"/>
      <c r="ET1193" s="88"/>
      <c r="EU1193" s="88"/>
      <c r="EV1193" s="88"/>
      <c r="EW1193" s="88"/>
      <c r="EX1193" s="88"/>
      <c r="EY1193" s="88"/>
      <c r="EZ1193" s="88"/>
      <c r="FA1193" s="88"/>
      <c r="FB1193" s="15"/>
      <c r="FC1193" s="15"/>
      <c r="FD1193" s="15"/>
      <c r="FE1193" s="15"/>
      <c r="FF1193" s="15"/>
      <c r="FG1193" s="15"/>
      <c r="FH1193" s="15"/>
      <c r="FI1193" s="15"/>
      <c r="FJ1193" s="15"/>
    </row>
    <row r="1194" spans="2:166" ht="15" customHeight="1" x14ac:dyDescent="0.25">
      <c r="B1194" s="88"/>
      <c r="C1194" s="88"/>
      <c r="D1194" s="115"/>
      <c r="E1194" s="115"/>
      <c r="F1194" s="115"/>
      <c r="G1194" s="115"/>
      <c r="H1194" s="115"/>
      <c r="I1194" s="523"/>
      <c r="J1194" s="523"/>
      <c r="K1194" s="115"/>
      <c r="L1194" s="524"/>
      <c r="M1194" s="524"/>
      <c r="N1194" s="524"/>
      <c r="O1194" s="524"/>
      <c r="P1194" s="524"/>
      <c r="Q1194" s="524"/>
      <c r="R1194" s="524"/>
      <c r="S1194" s="525"/>
      <c r="T1194" s="526"/>
      <c r="U1194" s="115"/>
      <c r="V1194" s="526"/>
      <c r="W1194" s="115"/>
      <c r="X1194" s="115"/>
      <c r="Y1194" s="115"/>
      <c r="Z1194" s="527"/>
      <c r="AA1194" s="527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88"/>
      <c r="CU1194" s="88"/>
      <c r="CV1194" s="88"/>
      <c r="CW1194" s="15"/>
      <c r="CX1194" s="15"/>
      <c r="CY1194" s="88"/>
      <c r="CZ1194" s="88"/>
      <c r="DA1194" s="88"/>
      <c r="DB1194" s="15"/>
      <c r="DC1194" s="15"/>
      <c r="DD1194" s="15"/>
      <c r="DE1194" s="15"/>
      <c r="DF1194" s="15"/>
      <c r="DG1194" s="15"/>
      <c r="DH1194" s="15"/>
      <c r="DI1194" s="15"/>
      <c r="DJ1194" s="15"/>
      <c r="DK1194" s="15"/>
      <c r="DL1194" s="15"/>
      <c r="DM1194" s="15"/>
      <c r="DN1194" s="15"/>
      <c r="DO1194" s="15"/>
      <c r="DP1194" s="15"/>
      <c r="DQ1194" s="15"/>
      <c r="DR1194" s="15"/>
      <c r="DS1194" s="15"/>
      <c r="DT1194" s="15"/>
      <c r="DU1194" s="15"/>
      <c r="DV1194" s="15"/>
      <c r="DW1194" s="15"/>
      <c r="DX1194" s="15"/>
      <c r="DY1194" s="15"/>
      <c r="DZ1194" s="15"/>
      <c r="EA1194" s="15"/>
      <c r="EB1194" s="15"/>
      <c r="EC1194" s="15"/>
      <c r="ED1194" s="15"/>
      <c r="EE1194" s="15"/>
      <c r="EF1194" s="15"/>
      <c r="EG1194" s="15"/>
      <c r="EH1194" s="15"/>
      <c r="EI1194" s="15"/>
      <c r="EJ1194" s="15"/>
      <c r="EK1194" s="15"/>
      <c r="EL1194" s="15"/>
      <c r="EM1194" s="15"/>
      <c r="EN1194" s="15"/>
      <c r="EO1194" s="15"/>
      <c r="EP1194" s="88"/>
      <c r="EQ1194" s="88"/>
      <c r="ER1194" s="88"/>
      <c r="ES1194" s="88"/>
      <c r="ET1194" s="88"/>
      <c r="EU1194" s="88"/>
      <c r="EV1194" s="88"/>
      <c r="EW1194" s="88"/>
      <c r="EX1194" s="88"/>
      <c r="EY1194" s="88"/>
      <c r="EZ1194" s="88"/>
      <c r="FA1194" s="88"/>
      <c r="FB1194" s="15"/>
      <c r="FC1194" s="15"/>
      <c r="FD1194" s="15"/>
      <c r="FE1194" s="15"/>
      <c r="FF1194" s="15"/>
      <c r="FG1194" s="15"/>
      <c r="FH1194" s="15"/>
      <c r="FI1194" s="15"/>
      <c r="FJ1194" s="15"/>
    </row>
    <row r="1195" spans="2:166" ht="15" customHeight="1" x14ac:dyDescent="0.25">
      <c r="B1195" s="88"/>
      <c r="C1195" s="88"/>
      <c r="D1195" s="115"/>
      <c r="E1195" s="115"/>
      <c r="F1195" s="115"/>
      <c r="G1195" s="115"/>
      <c r="H1195" s="115"/>
      <c r="I1195" s="523"/>
      <c r="J1195" s="523"/>
      <c r="K1195" s="115"/>
      <c r="L1195" s="524"/>
      <c r="M1195" s="524"/>
      <c r="N1195" s="524"/>
      <c r="O1195" s="524"/>
      <c r="P1195" s="524"/>
      <c r="Q1195" s="524"/>
      <c r="R1195" s="524"/>
      <c r="S1195" s="525"/>
      <c r="T1195" s="526"/>
      <c r="U1195" s="115"/>
      <c r="V1195" s="526"/>
      <c r="W1195" s="115"/>
      <c r="X1195" s="115"/>
      <c r="Y1195" s="115"/>
      <c r="Z1195" s="527"/>
      <c r="AA1195" s="527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88"/>
      <c r="CU1195" s="88"/>
      <c r="CV1195" s="88"/>
      <c r="CW1195" s="15"/>
      <c r="CX1195" s="15"/>
      <c r="CY1195" s="88"/>
      <c r="CZ1195" s="88"/>
      <c r="DA1195" s="88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  <c r="DO1195" s="15"/>
      <c r="DP1195" s="15"/>
      <c r="DQ1195" s="15"/>
      <c r="DR1195" s="15"/>
      <c r="DS1195" s="15"/>
      <c r="DT1195" s="15"/>
      <c r="DU1195" s="15"/>
      <c r="DV1195" s="15"/>
      <c r="DW1195" s="15"/>
      <c r="DX1195" s="15"/>
      <c r="DY1195" s="15"/>
      <c r="DZ1195" s="15"/>
      <c r="EA1195" s="15"/>
      <c r="EB1195" s="15"/>
      <c r="EC1195" s="15"/>
      <c r="ED1195" s="15"/>
      <c r="EE1195" s="15"/>
      <c r="EF1195" s="15"/>
      <c r="EG1195" s="15"/>
      <c r="EH1195" s="15"/>
      <c r="EI1195" s="15"/>
      <c r="EJ1195" s="15"/>
      <c r="EK1195" s="15"/>
      <c r="EL1195" s="15"/>
      <c r="EM1195" s="15"/>
      <c r="EN1195" s="15"/>
      <c r="EO1195" s="15"/>
      <c r="EP1195" s="88"/>
      <c r="EQ1195" s="88"/>
      <c r="ER1195" s="88"/>
      <c r="ES1195" s="88"/>
      <c r="ET1195" s="88"/>
      <c r="EU1195" s="88"/>
      <c r="EV1195" s="88"/>
      <c r="EW1195" s="88"/>
      <c r="EX1195" s="88"/>
      <c r="EY1195" s="88"/>
      <c r="EZ1195" s="88"/>
      <c r="FA1195" s="88"/>
      <c r="FB1195" s="15"/>
      <c r="FC1195" s="15"/>
      <c r="FD1195" s="15"/>
      <c r="FE1195" s="15"/>
      <c r="FF1195" s="15"/>
      <c r="FG1195" s="15"/>
      <c r="FH1195" s="15"/>
      <c r="FI1195" s="15"/>
      <c r="FJ1195" s="15"/>
    </row>
    <row r="1196" spans="2:166" ht="15" customHeight="1" x14ac:dyDescent="0.25">
      <c r="B1196" s="88"/>
      <c r="C1196" s="88"/>
      <c r="D1196" s="115"/>
      <c r="E1196" s="115"/>
      <c r="F1196" s="115"/>
      <c r="G1196" s="115"/>
      <c r="H1196" s="115"/>
      <c r="I1196" s="523"/>
      <c r="J1196" s="523"/>
      <c r="K1196" s="115"/>
      <c r="L1196" s="524"/>
      <c r="M1196" s="524"/>
      <c r="N1196" s="524"/>
      <c r="O1196" s="524"/>
      <c r="P1196" s="524"/>
      <c r="Q1196" s="524"/>
      <c r="R1196" s="524"/>
      <c r="S1196" s="525"/>
      <c r="T1196" s="526"/>
      <c r="U1196" s="115"/>
      <c r="V1196" s="526"/>
      <c r="W1196" s="115"/>
      <c r="X1196" s="115"/>
      <c r="Y1196" s="115"/>
      <c r="Z1196" s="527"/>
      <c r="AA1196" s="527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88"/>
      <c r="CU1196" s="88"/>
      <c r="CV1196" s="88"/>
      <c r="CW1196" s="15"/>
      <c r="CX1196" s="15"/>
      <c r="CY1196" s="88"/>
      <c r="CZ1196" s="88"/>
      <c r="DA1196" s="88"/>
      <c r="DB1196" s="15"/>
      <c r="DC1196" s="15"/>
      <c r="DD1196" s="15"/>
      <c r="DE1196" s="15"/>
      <c r="DF1196" s="15"/>
      <c r="DG1196" s="15"/>
      <c r="DH1196" s="15"/>
      <c r="DI1196" s="15"/>
      <c r="DJ1196" s="15"/>
      <c r="DK1196" s="15"/>
      <c r="DL1196" s="15"/>
      <c r="DM1196" s="15"/>
      <c r="DN1196" s="15"/>
      <c r="DO1196" s="15"/>
      <c r="DP1196" s="15"/>
      <c r="DQ1196" s="15"/>
      <c r="DR1196" s="15"/>
      <c r="DS1196" s="15"/>
      <c r="DT1196" s="15"/>
      <c r="DU1196" s="15"/>
      <c r="DV1196" s="15"/>
      <c r="DW1196" s="15"/>
      <c r="DX1196" s="15"/>
      <c r="DY1196" s="15"/>
      <c r="DZ1196" s="15"/>
      <c r="EA1196" s="15"/>
      <c r="EB1196" s="15"/>
      <c r="EC1196" s="15"/>
      <c r="ED1196" s="15"/>
      <c r="EE1196" s="15"/>
      <c r="EF1196" s="15"/>
      <c r="EG1196" s="15"/>
      <c r="EH1196" s="15"/>
      <c r="EI1196" s="15"/>
      <c r="EJ1196" s="15"/>
      <c r="EK1196" s="15"/>
      <c r="EL1196" s="15"/>
      <c r="EM1196" s="15"/>
      <c r="EN1196" s="15"/>
      <c r="EO1196" s="15"/>
      <c r="EP1196" s="88"/>
      <c r="EQ1196" s="88"/>
      <c r="ER1196" s="88"/>
      <c r="ES1196" s="88"/>
      <c r="ET1196" s="88"/>
      <c r="EU1196" s="88"/>
      <c r="EV1196" s="88"/>
      <c r="EW1196" s="88"/>
      <c r="EX1196" s="88"/>
      <c r="EY1196" s="88"/>
      <c r="EZ1196" s="88"/>
      <c r="FA1196" s="88"/>
      <c r="FB1196" s="15"/>
      <c r="FC1196" s="15"/>
      <c r="FD1196" s="15"/>
      <c r="FE1196" s="15"/>
      <c r="FF1196" s="15"/>
      <c r="FG1196" s="15"/>
      <c r="FH1196" s="15"/>
      <c r="FI1196" s="15"/>
      <c r="FJ1196" s="15"/>
    </row>
    <row r="1197" spans="2:166" ht="15" customHeight="1" x14ac:dyDescent="0.25">
      <c r="B1197" s="88"/>
      <c r="C1197" s="88"/>
      <c r="D1197" s="115"/>
      <c r="E1197" s="115"/>
      <c r="F1197" s="115"/>
      <c r="G1197" s="115"/>
      <c r="H1197" s="115"/>
      <c r="I1197" s="523"/>
      <c r="J1197" s="523"/>
      <c r="K1197" s="115"/>
      <c r="L1197" s="524"/>
      <c r="M1197" s="524"/>
      <c r="N1197" s="524"/>
      <c r="O1197" s="524"/>
      <c r="P1197" s="524"/>
      <c r="Q1197" s="524"/>
      <c r="R1197" s="524"/>
      <c r="S1197" s="525"/>
      <c r="T1197" s="526"/>
      <c r="U1197" s="115"/>
      <c r="V1197" s="526"/>
      <c r="W1197" s="115"/>
      <c r="X1197" s="115"/>
      <c r="Y1197" s="115"/>
      <c r="Z1197" s="527"/>
      <c r="AA1197" s="527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5"/>
      <c r="CR1197" s="15"/>
      <c r="CS1197" s="15"/>
      <c r="CT1197" s="88"/>
      <c r="CU1197" s="88"/>
      <c r="CV1197" s="88"/>
      <c r="CW1197" s="15"/>
      <c r="CX1197" s="15"/>
      <c r="CY1197" s="88"/>
      <c r="CZ1197" s="88"/>
      <c r="DA1197" s="88"/>
      <c r="DB1197" s="15"/>
      <c r="DC1197" s="15"/>
      <c r="DD1197" s="15"/>
      <c r="DE1197" s="15"/>
      <c r="DF1197" s="15"/>
      <c r="DG1197" s="15"/>
      <c r="DH1197" s="15"/>
      <c r="DI1197" s="15"/>
      <c r="DJ1197" s="15"/>
      <c r="DK1197" s="15"/>
      <c r="DL1197" s="15"/>
      <c r="DM1197" s="15"/>
      <c r="DN1197" s="15"/>
      <c r="DO1197" s="15"/>
      <c r="DP1197" s="15"/>
      <c r="DQ1197" s="15"/>
      <c r="DR1197" s="15"/>
      <c r="DS1197" s="15"/>
      <c r="DT1197" s="15"/>
      <c r="DU1197" s="15"/>
      <c r="DV1197" s="15"/>
      <c r="DW1197" s="15"/>
      <c r="DX1197" s="15"/>
      <c r="DY1197" s="15"/>
      <c r="DZ1197" s="15"/>
      <c r="EA1197" s="15"/>
      <c r="EB1197" s="15"/>
      <c r="EC1197" s="15"/>
      <c r="ED1197" s="15"/>
      <c r="EE1197" s="15"/>
      <c r="EF1197" s="15"/>
      <c r="EG1197" s="15"/>
      <c r="EH1197" s="15"/>
      <c r="EI1197" s="15"/>
      <c r="EJ1197" s="15"/>
      <c r="EK1197" s="15"/>
      <c r="EL1197" s="15"/>
      <c r="EM1197" s="15"/>
      <c r="EN1197" s="15"/>
      <c r="EO1197" s="15"/>
      <c r="EP1197" s="88"/>
      <c r="EQ1197" s="88"/>
      <c r="ER1197" s="88"/>
      <c r="ES1197" s="88"/>
      <c r="ET1197" s="88"/>
      <c r="EU1197" s="88"/>
      <c r="EV1197" s="88"/>
      <c r="EW1197" s="88"/>
      <c r="EX1197" s="88"/>
      <c r="EY1197" s="88"/>
      <c r="EZ1197" s="88"/>
      <c r="FA1197" s="88"/>
      <c r="FB1197" s="15"/>
      <c r="FC1197" s="15"/>
      <c r="FD1197" s="15"/>
      <c r="FE1197" s="15"/>
      <c r="FF1197" s="15"/>
      <c r="FG1197" s="15"/>
      <c r="FH1197" s="15"/>
      <c r="FI1197" s="15"/>
      <c r="FJ1197" s="15"/>
    </row>
    <row r="1198" spans="2:166" ht="15" customHeight="1" x14ac:dyDescent="0.25">
      <c r="B1198" s="88"/>
      <c r="C1198" s="88"/>
      <c r="D1198" s="115"/>
      <c r="E1198" s="115"/>
      <c r="F1198" s="115"/>
      <c r="G1198" s="115"/>
      <c r="H1198" s="115"/>
      <c r="I1198" s="523"/>
      <c r="J1198" s="523"/>
      <c r="K1198" s="115"/>
      <c r="L1198" s="524"/>
      <c r="M1198" s="524"/>
      <c r="N1198" s="524"/>
      <c r="O1198" s="524"/>
      <c r="P1198" s="524"/>
      <c r="Q1198" s="524"/>
      <c r="R1198" s="524"/>
      <c r="S1198" s="525"/>
      <c r="T1198" s="526"/>
      <c r="U1198" s="115"/>
      <c r="V1198" s="526"/>
      <c r="W1198" s="115"/>
      <c r="X1198" s="115"/>
      <c r="Y1198" s="115"/>
      <c r="Z1198" s="527"/>
      <c r="AA1198" s="527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88"/>
      <c r="CU1198" s="88"/>
      <c r="CV1198" s="88"/>
      <c r="CW1198" s="15"/>
      <c r="CX1198" s="15"/>
      <c r="CY1198" s="88"/>
      <c r="CZ1198" s="88"/>
      <c r="DA1198" s="88"/>
      <c r="DB1198" s="15"/>
      <c r="DC1198" s="15"/>
      <c r="DD1198" s="15"/>
      <c r="DE1198" s="15"/>
      <c r="DF1198" s="15"/>
      <c r="DG1198" s="15"/>
      <c r="DH1198" s="15"/>
      <c r="DI1198" s="15"/>
      <c r="DJ1198" s="15"/>
      <c r="DK1198" s="15"/>
      <c r="DL1198" s="15"/>
      <c r="DM1198" s="15"/>
      <c r="DN1198" s="15"/>
      <c r="DO1198" s="15"/>
      <c r="DP1198" s="15"/>
      <c r="DQ1198" s="15"/>
      <c r="DR1198" s="15"/>
      <c r="DS1198" s="15"/>
      <c r="DT1198" s="15"/>
      <c r="DU1198" s="15"/>
      <c r="DV1198" s="15"/>
      <c r="DW1198" s="15"/>
      <c r="DX1198" s="15"/>
      <c r="DY1198" s="15"/>
      <c r="DZ1198" s="15"/>
      <c r="EA1198" s="15"/>
      <c r="EB1198" s="15"/>
      <c r="EC1198" s="15"/>
      <c r="ED1198" s="15"/>
      <c r="EE1198" s="15"/>
      <c r="EF1198" s="15"/>
      <c r="EG1198" s="15"/>
      <c r="EH1198" s="15"/>
      <c r="EI1198" s="15"/>
      <c r="EJ1198" s="15"/>
      <c r="EK1198" s="15"/>
      <c r="EL1198" s="15"/>
      <c r="EM1198" s="15"/>
      <c r="EN1198" s="15"/>
      <c r="EO1198" s="15"/>
      <c r="EP1198" s="88"/>
      <c r="EQ1198" s="88"/>
      <c r="ER1198" s="88"/>
      <c r="ES1198" s="88"/>
      <c r="ET1198" s="88"/>
      <c r="EU1198" s="88"/>
      <c r="EV1198" s="88"/>
      <c r="EW1198" s="88"/>
      <c r="EX1198" s="88"/>
      <c r="EY1198" s="88"/>
      <c r="EZ1198" s="88"/>
      <c r="FA1198" s="88"/>
      <c r="FB1198" s="15"/>
      <c r="FC1198" s="15"/>
      <c r="FD1198" s="15"/>
      <c r="FE1198" s="15"/>
      <c r="FF1198" s="15"/>
      <c r="FG1198" s="15"/>
      <c r="FH1198" s="15"/>
      <c r="FI1198" s="15"/>
      <c r="FJ1198" s="15"/>
    </row>
    <row r="1199" spans="2:166" ht="15" customHeight="1" x14ac:dyDescent="0.25">
      <c r="B1199" s="88"/>
      <c r="C1199" s="88"/>
      <c r="D1199" s="115"/>
      <c r="E1199" s="115"/>
      <c r="F1199" s="115"/>
      <c r="G1199" s="115"/>
      <c r="H1199" s="115"/>
      <c r="I1199" s="523"/>
      <c r="J1199" s="523"/>
      <c r="K1199" s="115"/>
      <c r="L1199" s="524"/>
      <c r="M1199" s="524"/>
      <c r="N1199" s="524"/>
      <c r="O1199" s="524"/>
      <c r="P1199" s="524"/>
      <c r="Q1199" s="524"/>
      <c r="R1199" s="524"/>
      <c r="S1199" s="525"/>
      <c r="T1199" s="526"/>
      <c r="U1199" s="115"/>
      <c r="V1199" s="526"/>
      <c r="W1199" s="115"/>
      <c r="X1199" s="115"/>
      <c r="Y1199" s="115"/>
      <c r="Z1199" s="527"/>
      <c r="AA1199" s="527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5"/>
      <c r="CR1199" s="15"/>
      <c r="CS1199" s="15"/>
      <c r="CT1199" s="88"/>
      <c r="CU1199" s="88"/>
      <c r="CV1199" s="88"/>
      <c r="CW1199" s="15"/>
      <c r="CX1199" s="15"/>
      <c r="CY1199" s="88"/>
      <c r="CZ1199" s="88"/>
      <c r="DA1199" s="88"/>
      <c r="DB1199" s="15"/>
      <c r="DC1199" s="15"/>
      <c r="DD1199" s="15"/>
      <c r="DE1199" s="15"/>
      <c r="DF1199" s="15"/>
      <c r="DG1199" s="15"/>
      <c r="DH1199" s="15"/>
      <c r="DI1199" s="15"/>
      <c r="DJ1199" s="15"/>
      <c r="DK1199" s="15"/>
      <c r="DL1199" s="15"/>
      <c r="DM1199" s="15"/>
      <c r="DN1199" s="15"/>
      <c r="DO1199" s="15"/>
      <c r="DP1199" s="15"/>
      <c r="DQ1199" s="15"/>
      <c r="DR1199" s="15"/>
      <c r="DS1199" s="15"/>
      <c r="DT1199" s="15"/>
      <c r="DU1199" s="15"/>
      <c r="DV1199" s="15"/>
      <c r="DW1199" s="15"/>
      <c r="DX1199" s="15"/>
      <c r="DY1199" s="15"/>
      <c r="DZ1199" s="15"/>
      <c r="EA1199" s="15"/>
      <c r="EB1199" s="15"/>
      <c r="EC1199" s="15"/>
      <c r="ED1199" s="15"/>
      <c r="EE1199" s="15"/>
      <c r="EF1199" s="15"/>
      <c r="EG1199" s="15"/>
      <c r="EH1199" s="15"/>
      <c r="EI1199" s="15"/>
      <c r="EJ1199" s="15"/>
      <c r="EK1199" s="15"/>
      <c r="EL1199" s="15"/>
      <c r="EM1199" s="15"/>
      <c r="EN1199" s="15"/>
      <c r="EO1199" s="15"/>
      <c r="EP1199" s="88"/>
      <c r="EQ1199" s="88"/>
      <c r="ER1199" s="88"/>
      <c r="ES1199" s="88"/>
      <c r="ET1199" s="88"/>
      <c r="EU1199" s="88"/>
      <c r="EV1199" s="88"/>
      <c r="EW1199" s="88"/>
      <c r="EX1199" s="88"/>
      <c r="EY1199" s="88"/>
      <c r="EZ1199" s="88"/>
      <c r="FA1199" s="88"/>
      <c r="FB1199" s="15"/>
      <c r="FC1199" s="15"/>
      <c r="FD1199" s="15"/>
      <c r="FE1199" s="15"/>
      <c r="FF1199" s="15"/>
      <c r="FG1199" s="15"/>
      <c r="FH1199" s="15"/>
      <c r="FI1199" s="15"/>
      <c r="FJ1199" s="15"/>
    </row>
    <row r="1200" spans="2:166" ht="15" customHeight="1" x14ac:dyDescent="0.25">
      <c r="B1200" s="88"/>
      <c r="C1200" s="88"/>
      <c r="D1200" s="115"/>
      <c r="E1200" s="115"/>
      <c r="F1200" s="115"/>
      <c r="G1200" s="115"/>
      <c r="H1200" s="115"/>
      <c r="I1200" s="523"/>
      <c r="J1200" s="523"/>
      <c r="K1200" s="115"/>
      <c r="L1200" s="524"/>
      <c r="M1200" s="524"/>
      <c r="N1200" s="524"/>
      <c r="O1200" s="524"/>
      <c r="P1200" s="524"/>
      <c r="Q1200" s="524"/>
      <c r="R1200" s="524"/>
      <c r="S1200" s="525"/>
      <c r="T1200" s="526"/>
      <c r="U1200" s="115"/>
      <c r="V1200" s="526"/>
      <c r="W1200" s="115"/>
      <c r="X1200" s="115"/>
      <c r="Y1200" s="115"/>
      <c r="Z1200" s="527"/>
      <c r="AA1200" s="527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5"/>
      <c r="CR1200" s="15"/>
      <c r="CS1200" s="15"/>
      <c r="CT1200" s="88"/>
      <c r="CU1200" s="88"/>
      <c r="CV1200" s="88"/>
      <c r="CW1200" s="15"/>
      <c r="CX1200" s="15"/>
      <c r="CY1200" s="88"/>
      <c r="CZ1200" s="88"/>
      <c r="DA1200" s="88"/>
      <c r="DB1200" s="15"/>
      <c r="DC1200" s="15"/>
      <c r="DD1200" s="15"/>
      <c r="DE1200" s="15"/>
      <c r="DF1200" s="15"/>
      <c r="DG1200" s="15"/>
      <c r="DH1200" s="15"/>
      <c r="DI1200" s="15"/>
      <c r="DJ1200" s="15"/>
      <c r="DK1200" s="15"/>
      <c r="DL1200" s="15"/>
      <c r="DM1200" s="15"/>
      <c r="DN1200" s="15"/>
      <c r="DO1200" s="15"/>
      <c r="DP1200" s="15"/>
      <c r="DQ1200" s="15"/>
      <c r="DR1200" s="15"/>
      <c r="DS1200" s="15"/>
      <c r="DT1200" s="15"/>
      <c r="DU1200" s="15"/>
      <c r="DV1200" s="15"/>
      <c r="DW1200" s="15"/>
      <c r="DX1200" s="15"/>
      <c r="DY1200" s="15"/>
      <c r="DZ1200" s="15"/>
      <c r="EA1200" s="15"/>
      <c r="EB1200" s="15"/>
      <c r="EC1200" s="15"/>
      <c r="ED1200" s="15"/>
      <c r="EE1200" s="15"/>
      <c r="EF1200" s="15"/>
      <c r="EG1200" s="15"/>
      <c r="EH1200" s="15"/>
      <c r="EI1200" s="15"/>
      <c r="EJ1200" s="15"/>
      <c r="EK1200" s="15"/>
      <c r="EL1200" s="15"/>
      <c r="EM1200" s="15"/>
      <c r="EN1200" s="15"/>
      <c r="EO1200" s="15"/>
      <c r="EP1200" s="88"/>
      <c r="EQ1200" s="88"/>
      <c r="ER1200" s="88"/>
      <c r="ES1200" s="88"/>
      <c r="ET1200" s="88"/>
      <c r="EU1200" s="88"/>
      <c r="EV1200" s="88"/>
      <c r="EW1200" s="88"/>
      <c r="EX1200" s="88"/>
      <c r="EY1200" s="88"/>
      <c r="EZ1200" s="88"/>
      <c r="FA1200" s="88"/>
      <c r="FB1200" s="15"/>
      <c r="FC1200" s="15"/>
      <c r="FD1200" s="15"/>
      <c r="FE1200" s="15"/>
      <c r="FF1200" s="15"/>
      <c r="FG1200" s="15"/>
      <c r="FH1200" s="15"/>
      <c r="FI1200" s="15"/>
      <c r="FJ1200" s="15"/>
    </row>
    <row r="1201" spans="2:166" ht="15" customHeight="1" x14ac:dyDescent="0.25">
      <c r="B1201" s="88"/>
      <c r="C1201" s="88"/>
      <c r="D1201" s="115"/>
      <c r="E1201" s="115"/>
      <c r="F1201" s="115"/>
      <c r="G1201" s="115"/>
      <c r="H1201" s="115"/>
      <c r="I1201" s="523"/>
      <c r="J1201" s="523"/>
      <c r="K1201" s="115"/>
      <c r="L1201" s="524"/>
      <c r="M1201" s="524"/>
      <c r="N1201" s="524"/>
      <c r="O1201" s="524"/>
      <c r="P1201" s="524"/>
      <c r="Q1201" s="524"/>
      <c r="R1201" s="524"/>
      <c r="S1201" s="525"/>
      <c r="T1201" s="526"/>
      <c r="U1201" s="115"/>
      <c r="V1201" s="526"/>
      <c r="W1201" s="115"/>
      <c r="X1201" s="115"/>
      <c r="Y1201" s="115"/>
      <c r="Z1201" s="527"/>
      <c r="AA1201" s="527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5"/>
      <c r="CR1201" s="15"/>
      <c r="CS1201" s="15"/>
      <c r="CT1201" s="88"/>
      <c r="CU1201" s="88"/>
      <c r="CV1201" s="88"/>
      <c r="CW1201" s="15"/>
      <c r="CX1201" s="15"/>
      <c r="CY1201" s="88"/>
      <c r="CZ1201" s="88"/>
      <c r="DA1201" s="88"/>
      <c r="DB1201" s="15"/>
      <c r="DC1201" s="15"/>
      <c r="DD1201" s="15"/>
      <c r="DE1201" s="15"/>
      <c r="DF1201" s="15"/>
      <c r="DG1201" s="15"/>
      <c r="DH1201" s="15"/>
      <c r="DI1201" s="15"/>
      <c r="DJ1201" s="15"/>
      <c r="DK1201" s="15"/>
      <c r="DL1201" s="15"/>
      <c r="DM1201" s="15"/>
      <c r="DN1201" s="15"/>
      <c r="DO1201" s="15"/>
      <c r="DP1201" s="15"/>
      <c r="DQ1201" s="15"/>
      <c r="DR1201" s="15"/>
      <c r="DS1201" s="15"/>
      <c r="DT1201" s="15"/>
      <c r="DU1201" s="15"/>
      <c r="DV1201" s="15"/>
      <c r="DW1201" s="15"/>
      <c r="DX1201" s="15"/>
      <c r="DY1201" s="15"/>
      <c r="DZ1201" s="15"/>
      <c r="EA1201" s="15"/>
      <c r="EB1201" s="15"/>
      <c r="EC1201" s="15"/>
      <c r="ED1201" s="15"/>
      <c r="EE1201" s="15"/>
      <c r="EF1201" s="15"/>
      <c r="EG1201" s="15"/>
      <c r="EH1201" s="15"/>
      <c r="EI1201" s="15"/>
      <c r="EJ1201" s="15"/>
      <c r="EK1201" s="15"/>
      <c r="EL1201" s="15"/>
      <c r="EM1201" s="15"/>
      <c r="EN1201" s="15"/>
      <c r="EO1201" s="15"/>
      <c r="EP1201" s="88"/>
      <c r="EQ1201" s="88"/>
      <c r="ER1201" s="88"/>
      <c r="ES1201" s="88"/>
      <c r="ET1201" s="88"/>
      <c r="EU1201" s="88"/>
      <c r="EV1201" s="88"/>
      <c r="EW1201" s="88"/>
      <c r="EX1201" s="88"/>
      <c r="EY1201" s="88"/>
      <c r="EZ1201" s="88"/>
      <c r="FA1201" s="88"/>
      <c r="FB1201" s="15"/>
      <c r="FC1201" s="15"/>
      <c r="FD1201" s="15"/>
      <c r="FE1201" s="15"/>
      <c r="FF1201" s="15"/>
      <c r="FG1201" s="15"/>
      <c r="FH1201" s="15"/>
      <c r="FI1201" s="15"/>
      <c r="FJ1201" s="15"/>
    </row>
    <row r="1202" spans="2:166" ht="15" customHeight="1" x14ac:dyDescent="0.25">
      <c r="B1202" s="88"/>
      <c r="C1202" s="88"/>
      <c r="D1202" s="115"/>
      <c r="E1202" s="115"/>
      <c r="F1202" s="115"/>
      <c r="G1202" s="115"/>
      <c r="H1202" s="115"/>
      <c r="I1202" s="523"/>
      <c r="J1202" s="523"/>
      <c r="K1202" s="115"/>
      <c r="L1202" s="524"/>
      <c r="M1202" s="524"/>
      <c r="N1202" s="524"/>
      <c r="O1202" s="524"/>
      <c r="P1202" s="524"/>
      <c r="Q1202" s="524"/>
      <c r="R1202" s="524"/>
      <c r="S1202" s="525"/>
      <c r="T1202" s="526"/>
      <c r="U1202" s="115"/>
      <c r="V1202" s="526"/>
      <c r="W1202" s="115"/>
      <c r="X1202" s="115"/>
      <c r="Y1202" s="115"/>
      <c r="Z1202" s="527"/>
      <c r="AA1202" s="527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88"/>
      <c r="CU1202" s="88"/>
      <c r="CV1202" s="88"/>
      <c r="CW1202" s="15"/>
      <c r="CX1202" s="15"/>
      <c r="CY1202" s="88"/>
      <c r="CZ1202" s="88"/>
      <c r="DA1202" s="88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  <c r="DO1202" s="15"/>
      <c r="DP1202" s="15"/>
      <c r="DQ1202" s="15"/>
      <c r="DR1202" s="15"/>
      <c r="DS1202" s="15"/>
      <c r="DT1202" s="15"/>
      <c r="DU1202" s="15"/>
      <c r="DV1202" s="15"/>
      <c r="DW1202" s="15"/>
      <c r="DX1202" s="15"/>
      <c r="DY1202" s="15"/>
      <c r="DZ1202" s="15"/>
      <c r="EA1202" s="15"/>
      <c r="EB1202" s="15"/>
      <c r="EC1202" s="15"/>
      <c r="ED1202" s="15"/>
      <c r="EE1202" s="15"/>
      <c r="EF1202" s="15"/>
      <c r="EG1202" s="15"/>
      <c r="EH1202" s="15"/>
      <c r="EI1202" s="15"/>
      <c r="EJ1202" s="15"/>
      <c r="EK1202" s="15"/>
      <c r="EL1202" s="15"/>
      <c r="EM1202" s="15"/>
      <c r="EN1202" s="15"/>
      <c r="EO1202" s="15"/>
      <c r="EP1202" s="88"/>
      <c r="EQ1202" s="88"/>
      <c r="ER1202" s="88"/>
      <c r="ES1202" s="88"/>
      <c r="ET1202" s="88"/>
      <c r="EU1202" s="88"/>
      <c r="EV1202" s="88"/>
      <c r="EW1202" s="88"/>
      <c r="EX1202" s="88"/>
      <c r="EY1202" s="88"/>
      <c r="EZ1202" s="88"/>
      <c r="FA1202" s="88"/>
      <c r="FB1202" s="15"/>
      <c r="FC1202" s="15"/>
      <c r="FD1202" s="15"/>
      <c r="FE1202" s="15"/>
      <c r="FF1202" s="15"/>
      <c r="FG1202" s="15"/>
      <c r="FH1202" s="15"/>
      <c r="FI1202" s="15"/>
      <c r="FJ1202" s="15"/>
    </row>
    <row r="1203" spans="2:166" ht="15" customHeight="1" x14ac:dyDescent="0.25">
      <c r="B1203" s="88"/>
      <c r="C1203" s="88"/>
      <c r="D1203" s="115"/>
      <c r="E1203" s="115"/>
      <c r="F1203" s="115"/>
      <c r="G1203" s="115"/>
      <c r="H1203" s="115"/>
      <c r="I1203" s="523"/>
      <c r="J1203" s="523"/>
      <c r="K1203" s="115"/>
      <c r="L1203" s="524"/>
      <c r="M1203" s="524"/>
      <c r="N1203" s="524"/>
      <c r="O1203" s="524"/>
      <c r="P1203" s="524"/>
      <c r="Q1203" s="524"/>
      <c r="R1203" s="524"/>
      <c r="S1203" s="525"/>
      <c r="T1203" s="526"/>
      <c r="U1203" s="115"/>
      <c r="V1203" s="526"/>
      <c r="W1203" s="115"/>
      <c r="X1203" s="115"/>
      <c r="Y1203" s="115"/>
      <c r="Z1203" s="527"/>
      <c r="AA1203" s="527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5"/>
      <c r="CR1203" s="15"/>
      <c r="CS1203" s="15"/>
      <c r="CT1203" s="88"/>
      <c r="CU1203" s="88"/>
      <c r="CV1203" s="88"/>
      <c r="CW1203" s="15"/>
      <c r="CX1203" s="15"/>
      <c r="CY1203" s="88"/>
      <c r="CZ1203" s="88"/>
      <c r="DA1203" s="88"/>
      <c r="DB1203" s="15"/>
      <c r="DC1203" s="15"/>
      <c r="DD1203" s="15"/>
      <c r="DE1203" s="15"/>
      <c r="DF1203" s="15"/>
      <c r="DG1203" s="15"/>
      <c r="DH1203" s="15"/>
      <c r="DI1203" s="15"/>
      <c r="DJ1203" s="15"/>
      <c r="DK1203" s="15"/>
      <c r="DL1203" s="15"/>
      <c r="DM1203" s="15"/>
      <c r="DN1203" s="15"/>
      <c r="DO1203" s="15"/>
      <c r="DP1203" s="15"/>
      <c r="DQ1203" s="15"/>
      <c r="DR1203" s="15"/>
      <c r="DS1203" s="15"/>
      <c r="DT1203" s="15"/>
      <c r="DU1203" s="15"/>
      <c r="DV1203" s="15"/>
      <c r="DW1203" s="15"/>
      <c r="DX1203" s="15"/>
      <c r="DY1203" s="15"/>
      <c r="DZ1203" s="15"/>
      <c r="EA1203" s="15"/>
      <c r="EB1203" s="15"/>
      <c r="EC1203" s="15"/>
      <c r="ED1203" s="15"/>
      <c r="EE1203" s="15"/>
      <c r="EF1203" s="15"/>
      <c r="EG1203" s="15"/>
      <c r="EH1203" s="15"/>
      <c r="EI1203" s="15"/>
      <c r="EJ1203" s="15"/>
      <c r="EK1203" s="15"/>
      <c r="EL1203" s="15"/>
      <c r="EM1203" s="15"/>
      <c r="EN1203" s="15"/>
      <c r="EO1203" s="15"/>
      <c r="EP1203" s="88"/>
      <c r="EQ1203" s="88"/>
      <c r="ER1203" s="88"/>
      <c r="ES1203" s="88"/>
      <c r="ET1203" s="88"/>
      <c r="EU1203" s="88"/>
      <c r="EV1203" s="88"/>
      <c r="EW1203" s="88"/>
      <c r="EX1203" s="88"/>
      <c r="EY1203" s="88"/>
      <c r="EZ1203" s="88"/>
      <c r="FA1203" s="88"/>
      <c r="FB1203" s="15"/>
      <c r="FC1203" s="15"/>
      <c r="FD1203" s="15"/>
      <c r="FE1203" s="15"/>
      <c r="FF1203" s="15"/>
      <c r="FG1203" s="15"/>
      <c r="FH1203" s="15"/>
      <c r="FI1203" s="15"/>
      <c r="FJ1203" s="15"/>
    </row>
    <row r="1204" spans="2:166" ht="15" customHeight="1" x14ac:dyDescent="0.25">
      <c r="B1204" s="88"/>
      <c r="C1204" s="88"/>
      <c r="D1204" s="115"/>
      <c r="E1204" s="115"/>
      <c r="F1204" s="115"/>
      <c r="G1204" s="115"/>
      <c r="H1204" s="115"/>
      <c r="I1204" s="523"/>
      <c r="J1204" s="523"/>
      <c r="K1204" s="115"/>
      <c r="L1204" s="524"/>
      <c r="M1204" s="524"/>
      <c r="N1204" s="524"/>
      <c r="O1204" s="524"/>
      <c r="P1204" s="524"/>
      <c r="Q1204" s="524"/>
      <c r="R1204" s="524"/>
      <c r="S1204" s="525"/>
      <c r="T1204" s="526"/>
      <c r="U1204" s="115"/>
      <c r="V1204" s="526"/>
      <c r="W1204" s="115"/>
      <c r="X1204" s="115"/>
      <c r="Y1204" s="115"/>
      <c r="Z1204" s="527"/>
      <c r="AA1204" s="527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5"/>
      <c r="CR1204" s="15"/>
      <c r="CS1204" s="15"/>
      <c r="CT1204" s="88"/>
      <c r="CU1204" s="88"/>
      <c r="CV1204" s="88"/>
      <c r="CW1204" s="15"/>
      <c r="CX1204" s="15"/>
      <c r="CY1204" s="88"/>
      <c r="CZ1204" s="88"/>
      <c r="DA1204" s="88"/>
      <c r="DB1204" s="15"/>
      <c r="DC1204" s="15"/>
      <c r="DD1204" s="15"/>
      <c r="DE1204" s="15"/>
      <c r="DF1204" s="15"/>
      <c r="DG1204" s="15"/>
      <c r="DH1204" s="15"/>
      <c r="DI1204" s="15"/>
      <c r="DJ1204" s="15"/>
      <c r="DK1204" s="15"/>
      <c r="DL1204" s="15"/>
      <c r="DM1204" s="15"/>
      <c r="DN1204" s="15"/>
      <c r="DO1204" s="15"/>
      <c r="DP1204" s="15"/>
      <c r="DQ1204" s="15"/>
      <c r="DR1204" s="15"/>
      <c r="DS1204" s="15"/>
      <c r="DT1204" s="15"/>
      <c r="DU1204" s="15"/>
      <c r="DV1204" s="15"/>
      <c r="DW1204" s="15"/>
      <c r="DX1204" s="15"/>
      <c r="DY1204" s="15"/>
      <c r="DZ1204" s="15"/>
      <c r="EA1204" s="15"/>
      <c r="EB1204" s="15"/>
      <c r="EC1204" s="15"/>
      <c r="ED1204" s="15"/>
      <c r="EE1204" s="15"/>
      <c r="EF1204" s="15"/>
      <c r="EG1204" s="15"/>
      <c r="EH1204" s="15"/>
      <c r="EI1204" s="15"/>
      <c r="EJ1204" s="15"/>
      <c r="EK1204" s="15"/>
      <c r="EL1204" s="15"/>
      <c r="EM1204" s="15"/>
      <c r="EN1204" s="15"/>
      <c r="EO1204" s="15"/>
      <c r="EP1204" s="88"/>
      <c r="EQ1204" s="88"/>
      <c r="ER1204" s="88"/>
      <c r="ES1204" s="88"/>
      <c r="ET1204" s="88"/>
      <c r="EU1204" s="88"/>
      <c r="EV1204" s="88"/>
      <c r="EW1204" s="88"/>
      <c r="EX1204" s="88"/>
      <c r="EY1204" s="88"/>
      <c r="EZ1204" s="88"/>
      <c r="FA1204" s="88"/>
      <c r="FB1204" s="15"/>
      <c r="FC1204" s="15"/>
      <c r="FD1204" s="15"/>
      <c r="FE1204" s="15"/>
      <c r="FF1204" s="15"/>
      <c r="FG1204" s="15"/>
      <c r="FH1204" s="15"/>
      <c r="FI1204" s="15"/>
      <c r="FJ1204" s="15"/>
    </row>
    <row r="1205" spans="2:166" ht="15" customHeight="1" x14ac:dyDescent="0.25">
      <c r="B1205" s="88"/>
      <c r="C1205" s="88"/>
      <c r="D1205" s="115"/>
      <c r="E1205" s="115"/>
      <c r="F1205" s="115"/>
      <c r="G1205" s="115"/>
      <c r="H1205" s="115"/>
      <c r="I1205" s="523"/>
      <c r="J1205" s="523"/>
      <c r="K1205" s="115"/>
      <c r="L1205" s="524"/>
      <c r="M1205" s="524"/>
      <c r="N1205" s="524"/>
      <c r="O1205" s="524"/>
      <c r="P1205" s="524"/>
      <c r="Q1205" s="524"/>
      <c r="R1205" s="524"/>
      <c r="S1205" s="525"/>
      <c r="T1205" s="526"/>
      <c r="U1205" s="115"/>
      <c r="V1205" s="526"/>
      <c r="W1205" s="115"/>
      <c r="X1205" s="115"/>
      <c r="Y1205" s="115"/>
      <c r="Z1205" s="527"/>
      <c r="AA1205" s="527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5"/>
      <c r="CR1205" s="15"/>
      <c r="CS1205" s="15"/>
      <c r="CT1205" s="88"/>
      <c r="CU1205" s="88"/>
      <c r="CV1205" s="88"/>
      <c r="CW1205" s="15"/>
      <c r="CX1205" s="15"/>
      <c r="CY1205" s="88"/>
      <c r="CZ1205" s="88"/>
      <c r="DA1205" s="88"/>
      <c r="DB1205" s="15"/>
      <c r="DC1205" s="15"/>
      <c r="DD1205" s="15"/>
      <c r="DE1205" s="15"/>
      <c r="DF1205" s="15"/>
      <c r="DG1205" s="15"/>
      <c r="DH1205" s="15"/>
      <c r="DI1205" s="15"/>
      <c r="DJ1205" s="15"/>
      <c r="DK1205" s="15"/>
      <c r="DL1205" s="15"/>
      <c r="DM1205" s="15"/>
      <c r="DN1205" s="15"/>
      <c r="DO1205" s="15"/>
      <c r="DP1205" s="15"/>
      <c r="DQ1205" s="15"/>
      <c r="DR1205" s="15"/>
      <c r="DS1205" s="15"/>
      <c r="DT1205" s="15"/>
      <c r="DU1205" s="15"/>
      <c r="DV1205" s="15"/>
      <c r="DW1205" s="15"/>
      <c r="DX1205" s="15"/>
      <c r="DY1205" s="15"/>
      <c r="DZ1205" s="15"/>
      <c r="EA1205" s="15"/>
      <c r="EB1205" s="15"/>
      <c r="EC1205" s="15"/>
      <c r="ED1205" s="15"/>
      <c r="EE1205" s="15"/>
      <c r="EF1205" s="15"/>
      <c r="EG1205" s="15"/>
      <c r="EH1205" s="15"/>
      <c r="EI1205" s="15"/>
      <c r="EJ1205" s="15"/>
      <c r="EK1205" s="15"/>
      <c r="EL1205" s="15"/>
      <c r="EM1205" s="15"/>
      <c r="EN1205" s="15"/>
      <c r="EO1205" s="15"/>
      <c r="EP1205" s="88"/>
      <c r="EQ1205" s="88"/>
      <c r="ER1205" s="88"/>
      <c r="ES1205" s="88"/>
      <c r="ET1205" s="88"/>
      <c r="EU1205" s="88"/>
      <c r="EV1205" s="88"/>
      <c r="EW1205" s="88"/>
      <c r="EX1205" s="88"/>
      <c r="EY1205" s="88"/>
      <c r="EZ1205" s="88"/>
      <c r="FA1205" s="88"/>
      <c r="FB1205" s="15"/>
      <c r="FC1205" s="15"/>
      <c r="FD1205" s="15"/>
      <c r="FE1205" s="15"/>
      <c r="FF1205" s="15"/>
      <c r="FG1205" s="15"/>
      <c r="FH1205" s="15"/>
      <c r="FI1205" s="15"/>
      <c r="FJ1205" s="15"/>
    </row>
    <row r="1206" spans="2:166" ht="15" customHeight="1" x14ac:dyDescent="0.25">
      <c r="B1206" s="88"/>
      <c r="C1206" s="88"/>
      <c r="D1206" s="115"/>
      <c r="E1206" s="115"/>
      <c r="F1206" s="115"/>
      <c r="G1206" s="115"/>
      <c r="H1206" s="115"/>
      <c r="I1206" s="523"/>
      <c r="J1206" s="523"/>
      <c r="K1206" s="115"/>
      <c r="L1206" s="524"/>
      <c r="M1206" s="524"/>
      <c r="N1206" s="524"/>
      <c r="O1206" s="524"/>
      <c r="P1206" s="524"/>
      <c r="Q1206" s="524"/>
      <c r="R1206" s="524"/>
      <c r="S1206" s="525"/>
      <c r="T1206" s="526"/>
      <c r="U1206" s="115"/>
      <c r="V1206" s="526"/>
      <c r="W1206" s="115"/>
      <c r="X1206" s="115"/>
      <c r="Y1206" s="115"/>
      <c r="Z1206" s="527"/>
      <c r="AA1206" s="527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5"/>
      <c r="CR1206" s="15"/>
      <c r="CS1206" s="15"/>
      <c r="CT1206" s="88"/>
      <c r="CU1206" s="88"/>
      <c r="CV1206" s="88"/>
      <c r="CW1206" s="15"/>
      <c r="CX1206" s="15"/>
      <c r="CY1206" s="88"/>
      <c r="CZ1206" s="88"/>
      <c r="DA1206" s="88"/>
      <c r="DB1206" s="15"/>
      <c r="DC1206" s="15"/>
      <c r="DD1206" s="15"/>
      <c r="DE1206" s="15"/>
      <c r="DF1206" s="15"/>
      <c r="DG1206" s="15"/>
      <c r="DH1206" s="15"/>
      <c r="DI1206" s="15"/>
      <c r="DJ1206" s="15"/>
      <c r="DK1206" s="15"/>
      <c r="DL1206" s="15"/>
      <c r="DM1206" s="15"/>
      <c r="DN1206" s="15"/>
      <c r="DO1206" s="15"/>
      <c r="DP1206" s="15"/>
      <c r="DQ1206" s="15"/>
      <c r="DR1206" s="15"/>
      <c r="DS1206" s="15"/>
      <c r="DT1206" s="15"/>
      <c r="DU1206" s="15"/>
      <c r="DV1206" s="15"/>
      <c r="DW1206" s="15"/>
      <c r="DX1206" s="15"/>
      <c r="DY1206" s="15"/>
      <c r="DZ1206" s="15"/>
      <c r="EA1206" s="15"/>
      <c r="EB1206" s="15"/>
      <c r="EC1206" s="15"/>
      <c r="ED1206" s="15"/>
      <c r="EE1206" s="15"/>
      <c r="EF1206" s="15"/>
      <c r="EG1206" s="15"/>
      <c r="EH1206" s="15"/>
      <c r="EI1206" s="15"/>
      <c r="EJ1206" s="15"/>
      <c r="EK1206" s="15"/>
      <c r="EL1206" s="15"/>
      <c r="EM1206" s="15"/>
      <c r="EN1206" s="15"/>
      <c r="EO1206" s="15"/>
      <c r="EP1206" s="88"/>
      <c r="EQ1206" s="88"/>
      <c r="ER1206" s="88"/>
      <c r="ES1206" s="88"/>
      <c r="ET1206" s="88"/>
      <c r="EU1206" s="88"/>
      <c r="EV1206" s="88"/>
      <c r="EW1206" s="88"/>
      <c r="EX1206" s="88"/>
      <c r="EY1206" s="88"/>
      <c r="EZ1206" s="88"/>
      <c r="FA1206" s="88"/>
      <c r="FB1206" s="15"/>
      <c r="FC1206" s="15"/>
      <c r="FD1206" s="15"/>
      <c r="FE1206" s="15"/>
      <c r="FF1206" s="15"/>
      <c r="FG1206" s="15"/>
      <c r="FH1206" s="15"/>
      <c r="FI1206" s="15"/>
      <c r="FJ1206" s="15"/>
    </row>
    <row r="1207" spans="2:166" ht="15" customHeight="1" x14ac:dyDescent="0.25">
      <c r="B1207" s="88"/>
      <c r="C1207" s="88"/>
      <c r="D1207" s="115"/>
      <c r="E1207" s="115"/>
      <c r="F1207" s="115"/>
      <c r="G1207" s="115"/>
      <c r="H1207" s="115"/>
      <c r="I1207" s="523"/>
      <c r="J1207" s="523"/>
      <c r="K1207" s="115"/>
      <c r="L1207" s="524"/>
      <c r="M1207" s="524"/>
      <c r="N1207" s="524"/>
      <c r="O1207" s="524"/>
      <c r="P1207" s="524"/>
      <c r="Q1207" s="524"/>
      <c r="R1207" s="524"/>
      <c r="S1207" s="525"/>
      <c r="T1207" s="526"/>
      <c r="U1207" s="115"/>
      <c r="V1207" s="526"/>
      <c r="W1207" s="115"/>
      <c r="X1207" s="115"/>
      <c r="Y1207" s="115"/>
      <c r="Z1207" s="527"/>
      <c r="AA1207" s="527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5"/>
      <c r="CR1207" s="15"/>
      <c r="CS1207" s="15"/>
      <c r="CT1207" s="88"/>
      <c r="CU1207" s="88"/>
      <c r="CV1207" s="88"/>
      <c r="CW1207" s="15"/>
      <c r="CX1207" s="15"/>
      <c r="CY1207" s="88"/>
      <c r="CZ1207" s="88"/>
      <c r="DA1207" s="88"/>
      <c r="DB1207" s="15"/>
      <c r="DC1207" s="15"/>
      <c r="DD1207" s="15"/>
      <c r="DE1207" s="15"/>
      <c r="DF1207" s="15"/>
      <c r="DG1207" s="15"/>
      <c r="DH1207" s="15"/>
      <c r="DI1207" s="15"/>
      <c r="DJ1207" s="15"/>
      <c r="DK1207" s="15"/>
      <c r="DL1207" s="15"/>
      <c r="DM1207" s="15"/>
      <c r="DN1207" s="15"/>
      <c r="DO1207" s="15"/>
      <c r="DP1207" s="15"/>
      <c r="DQ1207" s="15"/>
      <c r="DR1207" s="15"/>
      <c r="DS1207" s="15"/>
      <c r="DT1207" s="15"/>
      <c r="DU1207" s="15"/>
      <c r="DV1207" s="15"/>
      <c r="DW1207" s="15"/>
      <c r="DX1207" s="15"/>
      <c r="DY1207" s="15"/>
      <c r="DZ1207" s="15"/>
      <c r="EA1207" s="15"/>
      <c r="EB1207" s="15"/>
      <c r="EC1207" s="15"/>
      <c r="ED1207" s="15"/>
      <c r="EE1207" s="15"/>
      <c r="EF1207" s="15"/>
      <c r="EG1207" s="15"/>
      <c r="EH1207" s="15"/>
      <c r="EI1207" s="15"/>
      <c r="EJ1207" s="15"/>
      <c r="EK1207" s="15"/>
      <c r="EL1207" s="15"/>
      <c r="EM1207" s="15"/>
      <c r="EN1207" s="15"/>
      <c r="EO1207" s="15"/>
      <c r="EP1207" s="88"/>
      <c r="EQ1207" s="88"/>
      <c r="ER1207" s="88"/>
      <c r="ES1207" s="88"/>
      <c r="ET1207" s="88"/>
      <c r="EU1207" s="88"/>
      <c r="EV1207" s="88"/>
      <c r="EW1207" s="88"/>
      <c r="EX1207" s="88"/>
      <c r="EY1207" s="88"/>
      <c r="EZ1207" s="88"/>
      <c r="FA1207" s="88"/>
      <c r="FB1207" s="15"/>
      <c r="FC1207" s="15"/>
      <c r="FD1207" s="15"/>
      <c r="FE1207" s="15"/>
      <c r="FF1207" s="15"/>
      <c r="FG1207" s="15"/>
      <c r="FH1207" s="15"/>
      <c r="FI1207" s="15"/>
      <c r="FJ1207" s="15"/>
    </row>
    <row r="1208" spans="2:166" ht="15" customHeight="1" x14ac:dyDescent="0.25">
      <c r="B1208" s="88"/>
      <c r="C1208" s="88"/>
      <c r="D1208" s="115"/>
      <c r="E1208" s="115"/>
      <c r="F1208" s="115"/>
      <c r="G1208" s="115"/>
      <c r="H1208" s="115"/>
      <c r="I1208" s="523"/>
      <c r="J1208" s="523"/>
      <c r="K1208" s="115"/>
      <c r="L1208" s="524"/>
      <c r="M1208" s="524"/>
      <c r="N1208" s="524"/>
      <c r="O1208" s="524"/>
      <c r="P1208" s="524"/>
      <c r="Q1208" s="524"/>
      <c r="R1208" s="524"/>
      <c r="S1208" s="525"/>
      <c r="T1208" s="526"/>
      <c r="U1208" s="115"/>
      <c r="V1208" s="526"/>
      <c r="W1208" s="115"/>
      <c r="X1208" s="115"/>
      <c r="Y1208" s="115"/>
      <c r="Z1208" s="527"/>
      <c r="AA1208" s="527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5"/>
      <c r="CR1208" s="15"/>
      <c r="CS1208" s="15"/>
      <c r="CT1208" s="88"/>
      <c r="CU1208" s="88"/>
      <c r="CV1208" s="88"/>
      <c r="CW1208" s="15"/>
      <c r="CX1208" s="15"/>
      <c r="CY1208" s="88"/>
      <c r="CZ1208" s="88"/>
      <c r="DA1208" s="88"/>
      <c r="DB1208" s="15"/>
      <c r="DC1208" s="15"/>
      <c r="DD1208" s="15"/>
      <c r="DE1208" s="15"/>
      <c r="DF1208" s="15"/>
      <c r="DG1208" s="15"/>
      <c r="DH1208" s="15"/>
      <c r="DI1208" s="15"/>
      <c r="DJ1208" s="15"/>
      <c r="DK1208" s="15"/>
      <c r="DL1208" s="15"/>
      <c r="DM1208" s="15"/>
      <c r="DN1208" s="15"/>
      <c r="DO1208" s="15"/>
      <c r="DP1208" s="15"/>
      <c r="DQ1208" s="15"/>
      <c r="DR1208" s="15"/>
      <c r="DS1208" s="15"/>
      <c r="DT1208" s="15"/>
      <c r="DU1208" s="15"/>
      <c r="DV1208" s="15"/>
      <c r="DW1208" s="15"/>
      <c r="DX1208" s="15"/>
      <c r="DY1208" s="15"/>
      <c r="DZ1208" s="15"/>
      <c r="EA1208" s="15"/>
      <c r="EB1208" s="15"/>
      <c r="EC1208" s="15"/>
      <c r="ED1208" s="15"/>
      <c r="EE1208" s="15"/>
      <c r="EF1208" s="15"/>
      <c r="EG1208" s="15"/>
      <c r="EH1208" s="15"/>
      <c r="EI1208" s="15"/>
      <c r="EJ1208" s="15"/>
      <c r="EK1208" s="15"/>
      <c r="EL1208" s="15"/>
      <c r="EM1208" s="15"/>
      <c r="EN1208" s="15"/>
      <c r="EO1208" s="15"/>
      <c r="EP1208" s="88"/>
      <c r="EQ1208" s="88"/>
      <c r="ER1208" s="88"/>
      <c r="ES1208" s="88"/>
      <c r="ET1208" s="88"/>
      <c r="EU1208" s="88"/>
      <c r="EV1208" s="88"/>
      <c r="EW1208" s="88"/>
      <c r="EX1208" s="88"/>
      <c r="EY1208" s="88"/>
      <c r="EZ1208" s="88"/>
      <c r="FA1208" s="88"/>
      <c r="FB1208" s="15"/>
      <c r="FC1208" s="15"/>
      <c r="FD1208" s="15"/>
      <c r="FE1208" s="15"/>
      <c r="FF1208" s="15"/>
      <c r="FG1208" s="15"/>
      <c r="FH1208" s="15"/>
      <c r="FI1208" s="15"/>
      <c r="FJ1208" s="15"/>
    </row>
    <row r="1209" spans="2:166" ht="15" customHeight="1" x14ac:dyDescent="0.25">
      <c r="B1209" s="88"/>
      <c r="C1209" s="88"/>
      <c r="D1209" s="115"/>
      <c r="E1209" s="115"/>
      <c r="F1209" s="115"/>
      <c r="G1209" s="115"/>
      <c r="H1209" s="115"/>
      <c r="I1209" s="523"/>
      <c r="J1209" s="523"/>
      <c r="K1209" s="115"/>
      <c r="L1209" s="524"/>
      <c r="M1209" s="524"/>
      <c r="N1209" s="524"/>
      <c r="O1209" s="524"/>
      <c r="P1209" s="524"/>
      <c r="Q1209" s="524"/>
      <c r="R1209" s="524"/>
      <c r="S1209" s="525"/>
      <c r="T1209" s="526"/>
      <c r="U1209" s="115"/>
      <c r="V1209" s="526"/>
      <c r="W1209" s="115"/>
      <c r="X1209" s="115"/>
      <c r="Y1209" s="115"/>
      <c r="Z1209" s="527"/>
      <c r="AA1209" s="527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88"/>
      <c r="CU1209" s="88"/>
      <c r="CV1209" s="88"/>
      <c r="CW1209" s="15"/>
      <c r="CX1209" s="15"/>
      <c r="CY1209" s="88"/>
      <c r="CZ1209" s="88"/>
      <c r="DA1209" s="88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  <c r="DO1209" s="15"/>
      <c r="DP1209" s="15"/>
      <c r="DQ1209" s="15"/>
      <c r="DR1209" s="15"/>
      <c r="DS1209" s="15"/>
      <c r="DT1209" s="15"/>
      <c r="DU1209" s="15"/>
      <c r="DV1209" s="15"/>
      <c r="DW1209" s="15"/>
      <c r="DX1209" s="15"/>
      <c r="DY1209" s="15"/>
      <c r="DZ1209" s="15"/>
      <c r="EA1209" s="15"/>
      <c r="EB1209" s="15"/>
      <c r="EC1209" s="15"/>
      <c r="ED1209" s="15"/>
      <c r="EE1209" s="15"/>
      <c r="EF1209" s="15"/>
      <c r="EG1209" s="15"/>
      <c r="EH1209" s="15"/>
      <c r="EI1209" s="15"/>
      <c r="EJ1209" s="15"/>
      <c r="EK1209" s="15"/>
      <c r="EL1209" s="15"/>
      <c r="EM1209" s="15"/>
      <c r="EN1209" s="15"/>
      <c r="EO1209" s="15"/>
      <c r="EP1209" s="88"/>
      <c r="EQ1209" s="88"/>
      <c r="ER1209" s="88"/>
      <c r="ES1209" s="88"/>
      <c r="ET1209" s="88"/>
      <c r="EU1209" s="88"/>
      <c r="EV1209" s="88"/>
      <c r="EW1209" s="88"/>
      <c r="EX1209" s="88"/>
      <c r="EY1209" s="88"/>
      <c r="EZ1209" s="88"/>
      <c r="FA1209" s="88"/>
      <c r="FB1209" s="15"/>
      <c r="FC1209" s="15"/>
      <c r="FD1209" s="15"/>
      <c r="FE1209" s="15"/>
      <c r="FF1209" s="15"/>
      <c r="FG1209" s="15"/>
      <c r="FH1209" s="15"/>
      <c r="FI1209" s="15"/>
      <c r="FJ1209" s="15"/>
    </row>
    <row r="1210" spans="2:166" ht="15" customHeight="1" x14ac:dyDescent="0.25">
      <c r="B1210" s="88"/>
      <c r="C1210" s="88"/>
      <c r="D1210" s="115"/>
      <c r="E1210" s="115"/>
      <c r="F1210" s="115"/>
      <c r="G1210" s="115"/>
      <c r="H1210" s="115"/>
      <c r="I1210" s="523"/>
      <c r="J1210" s="523"/>
      <c r="K1210" s="115"/>
      <c r="L1210" s="524"/>
      <c r="M1210" s="524"/>
      <c r="N1210" s="524"/>
      <c r="O1210" s="524"/>
      <c r="P1210" s="524"/>
      <c r="Q1210" s="524"/>
      <c r="R1210" s="524"/>
      <c r="S1210" s="525"/>
      <c r="T1210" s="526"/>
      <c r="U1210" s="115"/>
      <c r="V1210" s="526"/>
      <c r="W1210" s="115"/>
      <c r="X1210" s="115"/>
      <c r="Y1210" s="115"/>
      <c r="Z1210" s="527"/>
      <c r="AA1210" s="527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5"/>
      <c r="CR1210" s="15"/>
      <c r="CS1210" s="15"/>
      <c r="CT1210" s="88"/>
      <c r="CU1210" s="88"/>
      <c r="CV1210" s="88"/>
      <c r="CW1210" s="15"/>
      <c r="CX1210" s="15"/>
      <c r="CY1210" s="88"/>
      <c r="CZ1210" s="88"/>
      <c r="DA1210" s="88"/>
      <c r="DB1210" s="15"/>
      <c r="DC1210" s="15"/>
      <c r="DD1210" s="15"/>
      <c r="DE1210" s="15"/>
      <c r="DF1210" s="15"/>
      <c r="DG1210" s="15"/>
      <c r="DH1210" s="15"/>
      <c r="DI1210" s="15"/>
      <c r="DJ1210" s="15"/>
      <c r="DK1210" s="15"/>
      <c r="DL1210" s="15"/>
      <c r="DM1210" s="15"/>
      <c r="DN1210" s="15"/>
      <c r="DO1210" s="15"/>
      <c r="DP1210" s="15"/>
      <c r="DQ1210" s="15"/>
      <c r="DR1210" s="15"/>
      <c r="DS1210" s="15"/>
      <c r="DT1210" s="15"/>
      <c r="DU1210" s="15"/>
      <c r="DV1210" s="15"/>
      <c r="DW1210" s="15"/>
      <c r="DX1210" s="15"/>
      <c r="DY1210" s="15"/>
      <c r="DZ1210" s="15"/>
      <c r="EA1210" s="15"/>
      <c r="EB1210" s="15"/>
      <c r="EC1210" s="15"/>
      <c r="ED1210" s="15"/>
      <c r="EE1210" s="15"/>
      <c r="EF1210" s="15"/>
      <c r="EG1210" s="15"/>
      <c r="EH1210" s="15"/>
      <c r="EI1210" s="15"/>
      <c r="EJ1210" s="15"/>
      <c r="EK1210" s="15"/>
      <c r="EL1210" s="15"/>
      <c r="EM1210" s="15"/>
      <c r="EN1210" s="15"/>
      <c r="EO1210" s="15"/>
      <c r="EP1210" s="88"/>
      <c r="EQ1210" s="88"/>
      <c r="ER1210" s="88"/>
      <c r="ES1210" s="88"/>
      <c r="ET1210" s="88"/>
      <c r="EU1210" s="88"/>
      <c r="EV1210" s="88"/>
      <c r="EW1210" s="88"/>
      <c r="EX1210" s="88"/>
      <c r="EY1210" s="88"/>
      <c r="EZ1210" s="88"/>
      <c r="FA1210" s="88"/>
      <c r="FB1210" s="15"/>
      <c r="FC1210" s="15"/>
      <c r="FD1210" s="15"/>
      <c r="FE1210" s="15"/>
      <c r="FF1210" s="15"/>
      <c r="FG1210" s="15"/>
      <c r="FH1210" s="15"/>
      <c r="FI1210" s="15"/>
      <c r="FJ1210" s="15"/>
    </row>
    <row r="1211" spans="2:166" ht="15" customHeight="1" x14ac:dyDescent="0.25">
      <c r="B1211" s="88"/>
      <c r="C1211" s="88"/>
      <c r="D1211" s="115"/>
      <c r="E1211" s="115"/>
      <c r="F1211" s="115"/>
      <c r="G1211" s="115"/>
      <c r="H1211" s="115"/>
      <c r="I1211" s="523"/>
      <c r="J1211" s="523"/>
      <c r="K1211" s="115"/>
      <c r="L1211" s="524"/>
      <c r="M1211" s="524"/>
      <c r="N1211" s="524"/>
      <c r="O1211" s="524"/>
      <c r="P1211" s="524"/>
      <c r="Q1211" s="524"/>
      <c r="R1211" s="524"/>
      <c r="S1211" s="525"/>
      <c r="T1211" s="526"/>
      <c r="U1211" s="115"/>
      <c r="V1211" s="526"/>
      <c r="W1211" s="115"/>
      <c r="X1211" s="115"/>
      <c r="Y1211" s="115"/>
      <c r="Z1211" s="527"/>
      <c r="AA1211" s="527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88"/>
      <c r="CU1211" s="88"/>
      <c r="CV1211" s="88"/>
      <c r="CW1211" s="15"/>
      <c r="CX1211" s="15"/>
      <c r="CY1211" s="88"/>
      <c r="CZ1211" s="88"/>
      <c r="DA1211" s="88"/>
      <c r="DB1211" s="15"/>
      <c r="DC1211" s="15"/>
      <c r="DD1211" s="15"/>
      <c r="DE1211" s="15"/>
      <c r="DF1211" s="15"/>
      <c r="DG1211" s="15"/>
      <c r="DH1211" s="15"/>
      <c r="DI1211" s="15"/>
      <c r="DJ1211" s="15"/>
      <c r="DK1211" s="15"/>
      <c r="DL1211" s="15"/>
      <c r="DM1211" s="15"/>
      <c r="DN1211" s="15"/>
      <c r="DO1211" s="15"/>
      <c r="DP1211" s="15"/>
      <c r="DQ1211" s="15"/>
      <c r="DR1211" s="15"/>
      <c r="DS1211" s="15"/>
      <c r="DT1211" s="15"/>
      <c r="DU1211" s="15"/>
      <c r="DV1211" s="15"/>
      <c r="DW1211" s="15"/>
      <c r="DX1211" s="15"/>
      <c r="DY1211" s="15"/>
      <c r="DZ1211" s="15"/>
      <c r="EA1211" s="15"/>
      <c r="EB1211" s="15"/>
      <c r="EC1211" s="15"/>
      <c r="ED1211" s="15"/>
      <c r="EE1211" s="15"/>
      <c r="EF1211" s="15"/>
      <c r="EG1211" s="15"/>
      <c r="EH1211" s="15"/>
      <c r="EI1211" s="15"/>
      <c r="EJ1211" s="15"/>
      <c r="EK1211" s="15"/>
      <c r="EL1211" s="15"/>
      <c r="EM1211" s="15"/>
      <c r="EN1211" s="15"/>
      <c r="EO1211" s="15"/>
      <c r="EP1211" s="88"/>
      <c r="EQ1211" s="88"/>
      <c r="ER1211" s="88"/>
      <c r="ES1211" s="88"/>
      <c r="ET1211" s="88"/>
      <c r="EU1211" s="88"/>
      <c r="EV1211" s="88"/>
      <c r="EW1211" s="88"/>
      <c r="EX1211" s="88"/>
      <c r="EY1211" s="88"/>
      <c r="EZ1211" s="88"/>
      <c r="FA1211" s="88"/>
      <c r="FB1211" s="15"/>
      <c r="FC1211" s="15"/>
      <c r="FD1211" s="15"/>
      <c r="FE1211" s="15"/>
      <c r="FF1211" s="15"/>
      <c r="FG1211" s="15"/>
      <c r="FH1211" s="15"/>
      <c r="FI1211" s="15"/>
      <c r="FJ1211" s="15"/>
    </row>
    <row r="1212" spans="2:166" ht="15" customHeight="1" x14ac:dyDescent="0.25">
      <c r="B1212" s="88"/>
      <c r="C1212" s="88"/>
      <c r="D1212" s="115"/>
      <c r="E1212" s="115"/>
      <c r="F1212" s="115"/>
      <c r="G1212" s="115"/>
      <c r="H1212" s="115"/>
      <c r="I1212" s="523"/>
      <c r="J1212" s="523"/>
      <c r="K1212" s="115"/>
      <c r="L1212" s="524"/>
      <c r="M1212" s="524"/>
      <c r="N1212" s="524"/>
      <c r="O1212" s="524"/>
      <c r="P1212" s="524"/>
      <c r="Q1212" s="524"/>
      <c r="R1212" s="524"/>
      <c r="S1212" s="525"/>
      <c r="T1212" s="526"/>
      <c r="U1212" s="115"/>
      <c r="V1212" s="526"/>
      <c r="W1212" s="115"/>
      <c r="X1212" s="115"/>
      <c r="Y1212" s="115"/>
      <c r="Z1212" s="527"/>
      <c r="AA1212" s="527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5"/>
      <c r="CR1212" s="15"/>
      <c r="CS1212" s="15"/>
      <c r="CT1212" s="88"/>
      <c r="CU1212" s="88"/>
      <c r="CV1212" s="88"/>
      <c r="CW1212" s="15"/>
      <c r="CX1212" s="15"/>
      <c r="CY1212" s="88"/>
      <c r="CZ1212" s="88"/>
      <c r="DA1212" s="88"/>
      <c r="DB1212" s="15"/>
      <c r="DC1212" s="15"/>
      <c r="DD1212" s="15"/>
      <c r="DE1212" s="15"/>
      <c r="DF1212" s="15"/>
      <c r="DG1212" s="15"/>
      <c r="DH1212" s="15"/>
      <c r="DI1212" s="15"/>
      <c r="DJ1212" s="15"/>
      <c r="DK1212" s="15"/>
      <c r="DL1212" s="15"/>
      <c r="DM1212" s="15"/>
      <c r="DN1212" s="15"/>
      <c r="DO1212" s="15"/>
      <c r="DP1212" s="15"/>
      <c r="DQ1212" s="15"/>
      <c r="DR1212" s="15"/>
      <c r="DS1212" s="15"/>
      <c r="DT1212" s="15"/>
      <c r="DU1212" s="15"/>
      <c r="DV1212" s="15"/>
      <c r="DW1212" s="15"/>
      <c r="DX1212" s="15"/>
      <c r="DY1212" s="15"/>
      <c r="DZ1212" s="15"/>
      <c r="EA1212" s="15"/>
      <c r="EB1212" s="15"/>
      <c r="EC1212" s="15"/>
      <c r="ED1212" s="15"/>
      <c r="EE1212" s="15"/>
      <c r="EF1212" s="15"/>
      <c r="EG1212" s="15"/>
      <c r="EH1212" s="15"/>
      <c r="EI1212" s="15"/>
      <c r="EJ1212" s="15"/>
      <c r="EK1212" s="15"/>
      <c r="EL1212" s="15"/>
      <c r="EM1212" s="15"/>
      <c r="EN1212" s="15"/>
      <c r="EO1212" s="15"/>
      <c r="EP1212" s="88"/>
      <c r="EQ1212" s="88"/>
      <c r="ER1212" s="88"/>
      <c r="ES1212" s="88"/>
      <c r="ET1212" s="88"/>
      <c r="EU1212" s="88"/>
      <c r="EV1212" s="88"/>
      <c r="EW1212" s="88"/>
      <c r="EX1212" s="88"/>
      <c r="EY1212" s="88"/>
      <c r="EZ1212" s="88"/>
      <c r="FA1212" s="88"/>
      <c r="FB1212" s="15"/>
      <c r="FC1212" s="15"/>
      <c r="FD1212" s="15"/>
      <c r="FE1212" s="15"/>
      <c r="FF1212" s="15"/>
      <c r="FG1212" s="15"/>
      <c r="FH1212" s="15"/>
      <c r="FI1212" s="15"/>
      <c r="FJ1212" s="15"/>
    </row>
    <row r="1213" spans="2:166" ht="15" customHeight="1" x14ac:dyDescent="0.25">
      <c r="B1213" s="88"/>
      <c r="C1213" s="88"/>
      <c r="D1213" s="115"/>
      <c r="E1213" s="115"/>
      <c r="F1213" s="115"/>
      <c r="G1213" s="115"/>
      <c r="H1213" s="115"/>
      <c r="I1213" s="523"/>
      <c r="J1213" s="523"/>
      <c r="K1213" s="115"/>
      <c r="L1213" s="524"/>
      <c r="M1213" s="524"/>
      <c r="N1213" s="524"/>
      <c r="O1213" s="524"/>
      <c r="P1213" s="524"/>
      <c r="Q1213" s="524"/>
      <c r="R1213" s="524"/>
      <c r="S1213" s="525"/>
      <c r="T1213" s="526"/>
      <c r="U1213" s="115"/>
      <c r="V1213" s="526"/>
      <c r="W1213" s="115"/>
      <c r="X1213" s="115"/>
      <c r="Y1213" s="115"/>
      <c r="Z1213" s="527"/>
      <c r="AA1213" s="527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5"/>
      <c r="CR1213" s="15"/>
      <c r="CS1213" s="15"/>
      <c r="CT1213" s="88"/>
      <c r="CU1213" s="88"/>
      <c r="CV1213" s="88"/>
      <c r="CW1213" s="15"/>
      <c r="CX1213" s="15"/>
      <c r="CY1213" s="88"/>
      <c r="CZ1213" s="88"/>
      <c r="DA1213" s="88"/>
      <c r="DB1213" s="15"/>
      <c r="DC1213" s="15"/>
      <c r="DD1213" s="15"/>
      <c r="DE1213" s="15"/>
      <c r="DF1213" s="15"/>
      <c r="DG1213" s="15"/>
      <c r="DH1213" s="15"/>
      <c r="DI1213" s="15"/>
      <c r="DJ1213" s="15"/>
      <c r="DK1213" s="15"/>
      <c r="DL1213" s="15"/>
      <c r="DM1213" s="15"/>
      <c r="DN1213" s="15"/>
      <c r="DO1213" s="15"/>
      <c r="DP1213" s="15"/>
      <c r="DQ1213" s="15"/>
      <c r="DR1213" s="15"/>
      <c r="DS1213" s="15"/>
      <c r="DT1213" s="15"/>
      <c r="DU1213" s="15"/>
      <c r="DV1213" s="15"/>
      <c r="DW1213" s="15"/>
      <c r="DX1213" s="15"/>
      <c r="DY1213" s="15"/>
      <c r="DZ1213" s="15"/>
      <c r="EA1213" s="15"/>
      <c r="EB1213" s="15"/>
      <c r="EC1213" s="15"/>
      <c r="ED1213" s="15"/>
      <c r="EE1213" s="15"/>
      <c r="EF1213" s="15"/>
      <c r="EG1213" s="15"/>
      <c r="EH1213" s="15"/>
      <c r="EI1213" s="15"/>
      <c r="EJ1213" s="15"/>
      <c r="EK1213" s="15"/>
      <c r="EL1213" s="15"/>
      <c r="EM1213" s="15"/>
      <c r="EN1213" s="15"/>
      <c r="EO1213" s="15"/>
      <c r="EP1213" s="88"/>
      <c r="EQ1213" s="88"/>
      <c r="ER1213" s="88"/>
      <c r="ES1213" s="88"/>
      <c r="ET1213" s="88"/>
      <c r="EU1213" s="88"/>
      <c r="EV1213" s="88"/>
      <c r="EW1213" s="88"/>
      <c r="EX1213" s="88"/>
      <c r="EY1213" s="88"/>
      <c r="EZ1213" s="88"/>
      <c r="FA1213" s="88"/>
      <c r="FB1213" s="15"/>
      <c r="FC1213" s="15"/>
      <c r="FD1213" s="15"/>
      <c r="FE1213" s="15"/>
      <c r="FF1213" s="15"/>
      <c r="FG1213" s="15"/>
      <c r="FH1213" s="15"/>
      <c r="FI1213" s="15"/>
      <c r="FJ1213" s="15"/>
    </row>
    <row r="1214" spans="2:166" ht="15" customHeight="1" x14ac:dyDescent="0.25">
      <c r="B1214" s="88"/>
      <c r="C1214" s="88"/>
      <c r="D1214" s="115"/>
      <c r="E1214" s="115"/>
      <c r="F1214" s="115"/>
      <c r="G1214" s="115"/>
      <c r="H1214" s="115"/>
      <c r="I1214" s="523"/>
      <c r="J1214" s="523"/>
      <c r="K1214" s="115"/>
      <c r="L1214" s="524"/>
      <c r="M1214" s="524"/>
      <c r="N1214" s="524"/>
      <c r="O1214" s="524"/>
      <c r="P1214" s="524"/>
      <c r="Q1214" s="524"/>
      <c r="R1214" s="524"/>
      <c r="S1214" s="525"/>
      <c r="T1214" s="526"/>
      <c r="U1214" s="115"/>
      <c r="V1214" s="526"/>
      <c r="W1214" s="115"/>
      <c r="X1214" s="115"/>
      <c r="Y1214" s="115"/>
      <c r="Z1214" s="527"/>
      <c r="AA1214" s="527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5"/>
      <c r="CR1214" s="15"/>
      <c r="CS1214" s="15"/>
      <c r="CT1214" s="88"/>
      <c r="CU1214" s="88"/>
      <c r="CV1214" s="88"/>
      <c r="CW1214" s="15"/>
      <c r="CX1214" s="15"/>
      <c r="CY1214" s="88"/>
      <c r="CZ1214" s="88"/>
      <c r="DA1214" s="88"/>
      <c r="DB1214" s="15"/>
      <c r="DC1214" s="15"/>
      <c r="DD1214" s="15"/>
      <c r="DE1214" s="15"/>
      <c r="DF1214" s="15"/>
      <c r="DG1214" s="15"/>
      <c r="DH1214" s="15"/>
      <c r="DI1214" s="15"/>
      <c r="DJ1214" s="15"/>
      <c r="DK1214" s="15"/>
      <c r="DL1214" s="15"/>
      <c r="DM1214" s="15"/>
      <c r="DN1214" s="15"/>
      <c r="DO1214" s="15"/>
      <c r="DP1214" s="15"/>
      <c r="DQ1214" s="15"/>
      <c r="DR1214" s="15"/>
      <c r="DS1214" s="15"/>
      <c r="DT1214" s="15"/>
      <c r="DU1214" s="15"/>
      <c r="DV1214" s="15"/>
      <c r="DW1214" s="15"/>
      <c r="DX1214" s="15"/>
      <c r="DY1214" s="15"/>
      <c r="DZ1214" s="15"/>
      <c r="EA1214" s="15"/>
      <c r="EB1214" s="15"/>
      <c r="EC1214" s="15"/>
      <c r="ED1214" s="15"/>
      <c r="EE1214" s="15"/>
      <c r="EF1214" s="15"/>
      <c r="EG1214" s="15"/>
      <c r="EH1214" s="15"/>
      <c r="EI1214" s="15"/>
      <c r="EJ1214" s="15"/>
      <c r="EK1214" s="15"/>
      <c r="EL1214" s="15"/>
      <c r="EM1214" s="15"/>
      <c r="EN1214" s="15"/>
      <c r="EO1214" s="15"/>
      <c r="EP1214" s="88"/>
      <c r="EQ1214" s="88"/>
      <c r="ER1214" s="88"/>
      <c r="ES1214" s="88"/>
      <c r="ET1214" s="88"/>
      <c r="EU1214" s="88"/>
      <c r="EV1214" s="88"/>
      <c r="EW1214" s="88"/>
      <c r="EX1214" s="88"/>
      <c r="EY1214" s="88"/>
      <c r="EZ1214" s="88"/>
      <c r="FA1214" s="88"/>
      <c r="FB1214" s="15"/>
      <c r="FC1214" s="15"/>
      <c r="FD1214" s="15"/>
      <c r="FE1214" s="15"/>
      <c r="FF1214" s="15"/>
      <c r="FG1214" s="15"/>
      <c r="FH1214" s="15"/>
      <c r="FI1214" s="15"/>
      <c r="FJ1214" s="15"/>
    </row>
    <row r="1215" spans="2:166" ht="15" customHeight="1" x14ac:dyDescent="0.25">
      <c r="B1215" s="88"/>
      <c r="C1215" s="88"/>
      <c r="D1215" s="115"/>
      <c r="E1215" s="115"/>
      <c r="F1215" s="115"/>
      <c r="G1215" s="115"/>
      <c r="H1215" s="115"/>
      <c r="I1215" s="523"/>
      <c r="J1215" s="523"/>
      <c r="K1215" s="115"/>
      <c r="L1215" s="524"/>
      <c r="M1215" s="524"/>
      <c r="N1215" s="524"/>
      <c r="O1215" s="524"/>
      <c r="P1215" s="524"/>
      <c r="Q1215" s="524"/>
      <c r="R1215" s="524"/>
      <c r="S1215" s="525"/>
      <c r="T1215" s="526"/>
      <c r="U1215" s="115"/>
      <c r="V1215" s="526"/>
      <c r="W1215" s="115"/>
      <c r="X1215" s="115"/>
      <c r="Y1215" s="115"/>
      <c r="Z1215" s="527"/>
      <c r="AA1215" s="527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5"/>
      <c r="CR1215" s="15"/>
      <c r="CS1215" s="15"/>
      <c r="CT1215" s="88"/>
      <c r="CU1215" s="88"/>
      <c r="CV1215" s="88"/>
      <c r="CW1215" s="15"/>
      <c r="CX1215" s="15"/>
      <c r="CY1215" s="88"/>
      <c r="CZ1215" s="88"/>
      <c r="DA1215" s="88"/>
      <c r="DB1215" s="15"/>
      <c r="DC1215" s="15"/>
      <c r="DD1215" s="15"/>
      <c r="DE1215" s="15"/>
      <c r="DF1215" s="15"/>
      <c r="DG1215" s="15"/>
      <c r="DH1215" s="15"/>
      <c r="DI1215" s="15"/>
      <c r="DJ1215" s="15"/>
      <c r="DK1215" s="15"/>
      <c r="DL1215" s="15"/>
      <c r="DM1215" s="15"/>
      <c r="DN1215" s="15"/>
      <c r="DO1215" s="15"/>
      <c r="DP1215" s="15"/>
      <c r="DQ1215" s="15"/>
      <c r="DR1215" s="15"/>
      <c r="DS1215" s="15"/>
      <c r="DT1215" s="15"/>
      <c r="DU1215" s="15"/>
      <c r="DV1215" s="15"/>
      <c r="DW1215" s="15"/>
      <c r="DX1215" s="15"/>
      <c r="DY1215" s="15"/>
      <c r="DZ1215" s="15"/>
      <c r="EA1215" s="15"/>
      <c r="EB1215" s="15"/>
      <c r="EC1215" s="15"/>
      <c r="ED1215" s="15"/>
      <c r="EE1215" s="15"/>
      <c r="EF1215" s="15"/>
      <c r="EG1215" s="15"/>
      <c r="EH1215" s="15"/>
      <c r="EI1215" s="15"/>
      <c r="EJ1215" s="15"/>
      <c r="EK1215" s="15"/>
      <c r="EL1215" s="15"/>
      <c r="EM1215" s="15"/>
      <c r="EN1215" s="15"/>
      <c r="EO1215" s="15"/>
      <c r="EP1215" s="88"/>
      <c r="EQ1215" s="88"/>
      <c r="ER1215" s="88"/>
      <c r="ES1215" s="88"/>
      <c r="ET1215" s="88"/>
      <c r="EU1215" s="88"/>
      <c r="EV1215" s="88"/>
      <c r="EW1215" s="88"/>
      <c r="EX1215" s="88"/>
      <c r="EY1215" s="88"/>
      <c r="EZ1215" s="88"/>
      <c r="FA1215" s="88"/>
      <c r="FB1215" s="15"/>
      <c r="FC1215" s="15"/>
      <c r="FD1215" s="15"/>
      <c r="FE1215" s="15"/>
      <c r="FF1215" s="15"/>
      <c r="FG1215" s="15"/>
      <c r="FH1215" s="15"/>
      <c r="FI1215" s="15"/>
      <c r="FJ1215" s="15"/>
    </row>
    <row r="1216" spans="2:166" ht="15" customHeight="1" x14ac:dyDescent="0.25">
      <c r="B1216" s="88"/>
      <c r="C1216" s="88"/>
      <c r="D1216" s="115"/>
      <c r="E1216" s="115"/>
      <c r="F1216" s="115"/>
      <c r="G1216" s="115"/>
      <c r="H1216" s="115"/>
      <c r="I1216" s="523"/>
      <c r="J1216" s="523"/>
      <c r="K1216" s="115"/>
      <c r="L1216" s="524"/>
      <c r="M1216" s="524"/>
      <c r="N1216" s="524"/>
      <c r="O1216" s="524"/>
      <c r="P1216" s="524"/>
      <c r="Q1216" s="524"/>
      <c r="R1216" s="524"/>
      <c r="S1216" s="525"/>
      <c r="T1216" s="526"/>
      <c r="U1216" s="115"/>
      <c r="V1216" s="526"/>
      <c r="W1216" s="115"/>
      <c r="X1216" s="115"/>
      <c r="Y1216" s="115"/>
      <c r="Z1216" s="527"/>
      <c r="AA1216" s="527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88"/>
      <c r="CU1216" s="88"/>
      <c r="CV1216" s="88"/>
      <c r="CW1216" s="15"/>
      <c r="CX1216" s="15"/>
      <c r="CY1216" s="88"/>
      <c r="CZ1216" s="88"/>
      <c r="DA1216" s="88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  <c r="DO1216" s="15"/>
      <c r="DP1216" s="15"/>
      <c r="DQ1216" s="15"/>
      <c r="DR1216" s="15"/>
      <c r="DS1216" s="15"/>
      <c r="DT1216" s="15"/>
      <c r="DU1216" s="15"/>
      <c r="DV1216" s="15"/>
      <c r="DW1216" s="15"/>
      <c r="DX1216" s="15"/>
      <c r="DY1216" s="15"/>
      <c r="DZ1216" s="15"/>
      <c r="EA1216" s="15"/>
      <c r="EB1216" s="15"/>
      <c r="EC1216" s="15"/>
      <c r="ED1216" s="15"/>
      <c r="EE1216" s="15"/>
      <c r="EF1216" s="15"/>
      <c r="EG1216" s="15"/>
      <c r="EH1216" s="15"/>
      <c r="EI1216" s="15"/>
      <c r="EJ1216" s="15"/>
      <c r="EK1216" s="15"/>
      <c r="EL1216" s="15"/>
      <c r="EM1216" s="15"/>
      <c r="EN1216" s="15"/>
      <c r="EO1216" s="15"/>
      <c r="EP1216" s="88"/>
      <c r="EQ1216" s="88"/>
      <c r="ER1216" s="88"/>
      <c r="ES1216" s="88"/>
      <c r="ET1216" s="88"/>
      <c r="EU1216" s="88"/>
      <c r="EV1216" s="88"/>
      <c r="EW1216" s="88"/>
      <c r="EX1216" s="88"/>
      <c r="EY1216" s="88"/>
      <c r="EZ1216" s="88"/>
      <c r="FA1216" s="88"/>
      <c r="FB1216" s="15"/>
      <c r="FC1216" s="15"/>
      <c r="FD1216" s="15"/>
      <c r="FE1216" s="15"/>
      <c r="FF1216" s="15"/>
      <c r="FG1216" s="15"/>
      <c r="FH1216" s="15"/>
      <c r="FI1216" s="15"/>
      <c r="FJ1216" s="15"/>
    </row>
    <row r="1217" spans="2:166" ht="15" customHeight="1" x14ac:dyDescent="0.25">
      <c r="B1217" s="88"/>
      <c r="C1217" s="88"/>
      <c r="D1217" s="115"/>
      <c r="E1217" s="115"/>
      <c r="F1217" s="115"/>
      <c r="G1217" s="115"/>
      <c r="H1217" s="115"/>
      <c r="I1217" s="523"/>
      <c r="J1217" s="523"/>
      <c r="K1217" s="115"/>
      <c r="L1217" s="524"/>
      <c r="M1217" s="524"/>
      <c r="N1217" s="524"/>
      <c r="O1217" s="524"/>
      <c r="P1217" s="524"/>
      <c r="Q1217" s="524"/>
      <c r="R1217" s="524"/>
      <c r="S1217" s="525"/>
      <c r="T1217" s="526"/>
      <c r="U1217" s="115"/>
      <c r="V1217" s="526"/>
      <c r="W1217" s="115"/>
      <c r="X1217" s="115"/>
      <c r="Y1217" s="115"/>
      <c r="Z1217" s="527"/>
      <c r="AA1217" s="527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5"/>
      <c r="CR1217" s="15"/>
      <c r="CS1217" s="15"/>
      <c r="CT1217" s="88"/>
      <c r="CU1217" s="88"/>
      <c r="CV1217" s="88"/>
      <c r="CW1217" s="15"/>
      <c r="CX1217" s="15"/>
      <c r="CY1217" s="88"/>
      <c r="CZ1217" s="88"/>
      <c r="DA1217" s="88"/>
      <c r="DB1217" s="15"/>
      <c r="DC1217" s="15"/>
      <c r="DD1217" s="15"/>
      <c r="DE1217" s="15"/>
      <c r="DF1217" s="15"/>
      <c r="DG1217" s="15"/>
      <c r="DH1217" s="15"/>
      <c r="DI1217" s="15"/>
      <c r="DJ1217" s="15"/>
      <c r="DK1217" s="15"/>
      <c r="DL1217" s="15"/>
      <c r="DM1217" s="15"/>
      <c r="DN1217" s="15"/>
      <c r="DO1217" s="15"/>
      <c r="DP1217" s="15"/>
      <c r="DQ1217" s="15"/>
      <c r="DR1217" s="15"/>
      <c r="DS1217" s="15"/>
      <c r="DT1217" s="15"/>
      <c r="DU1217" s="15"/>
      <c r="DV1217" s="15"/>
      <c r="DW1217" s="15"/>
      <c r="DX1217" s="15"/>
      <c r="DY1217" s="15"/>
      <c r="DZ1217" s="15"/>
      <c r="EA1217" s="15"/>
      <c r="EB1217" s="15"/>
      <c r="EC1217" s="15"/>
      <c r="ED1217" s="15"/>
      <c r="EE1217" s="15"/>
      <c r="EF1217" s="15"/>
      <c r="EG1217" s="15"/>
      <c r="EH1217" s="15"/>
      <c r="EI1217" s="15"/>
      <c r="EJ1217" s="15"/>
      <c r="EK1217" s="15"/>
      <c r="EL1217" s="15"/>
      <c r="EM1217" s="15"/>
      <c r="EN1217" s="15"/>
      <c r="EO1217" s="15"/>
      <c r="EP1217" s="88"/>
      <c r="EQ1217" s="88"/>
      <c r="ER1217" s="88"/>
      <c r="ES1217" s="88"/>
      <c r="ET1217" s="88"/>
      <c r="EU1217" s="88"/>
      <c r="EV1217" s="88"/>
      <c r="EW1217" s="88"/>
      <c r="EX1217" s="88"/>
      <c r="EY1217" s="88"/>
      <c r="EZ1217" s="88"/>
      <c r="FA1217" s="88"/>
      <c r="FB1217" s="15"/>
      <c r="FC1217" s="15"/>
      <c r="FD1217" s="15"/>
      <c r="FE1217" s="15"/>
      <c r="FF1217" s="15"/>
      <c r="FG1217" s="15"/>
      <c r="FH1217" s="15"/>
      <c r="FI1217" s="15"/>
      <c r="FJ1217" s="15"/>
    </row>
    <row r="1218" spans="2:166" ht="15" customHeight="1" x14ac:dyDescent="0.25">
      <c r="B1218" s="88"/>
      <c r="C1218" s="88"/>
      <c r="D1218" s="115"/>
      <c r="E1218" s="115"/>
      <c r="F1218" s="115"/>
      <c r="G1218" s="115"/>
      <c r="H1218" s="115"/>
      <c r="I1218" s="523"/>
      <c r="J1218" s="523"/>
      <c r="K1218" s="115"/>
      <c r="L1218" s="524"/>
      <c r="M1218" s="524"/>
      <c r="N1218" s="524"/>
      <c r="O1218" s="524"/>
      <c r="P1218" s="524"/>
      <c r="Q1218" s="524"/>
      <c r="R1218" s="524"/>
      <c r="S1218" s="525"/>
      <c r="T1218" s="526"/>
      <c r="U1218" s="115"/>
      <c r="V1218" s="526"/>
      <c r="W1218" s="115"/>
      <c r="X1218" s="115"/>
      <c r="Y1218" s="115"/>
      <c r="Z1218" s="527"/>
      <c r="AA1218" s="527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5"/>
      <c r="CR1218" s="15"/>
      <c r="CS1218" s="15"/>
      <c r="CT1218" s="88"/>
      <c r="CU1218" s="88"/>
      <c r="CV1218" s="88"/>
      <c r="CW1218" s="15"/>
      <c r="CX1218" s="15"/>
      <c r="CY1218" s="88"/>
      <c r="CZ1218" s="88"/>
      <c r="DA1218" s="88"/>
      <c r="DB1218" s="15"/>
      <c r="DC1218" s="15"/>
      <c r="DD1218" s="15"/>
      <c r="DE1218" s="15"/>
      <c r="DF1218" s="15"/>
      <c r="DG1218" s="15"/>
      <c r="DH1218" s="15"/>
      <c r="DI1218" s="15"/>
      <c r="DJ1218" s="15"/>
      <c r="DK1218" s="15"/>
      <c r="DL1218" s="15"/>
      <c r="DM1218" s="15"/>
      <c r="DN1218" s="15"/>
      <c r="DO1218" s="15"/>
      <c r="DP1218" s="15"/>
      <c r="DQ1218" s="15"/>
      <c r="DR1218" s="15"/>
      <c r="DS1218" s="15"/>
      <c r="DT1218" s="15"/>
      <c r="DU1218" s="15"/>
      <c r="DV1218" s="15"/>
      <c r="DW1218" s="15"/>
      <c r="DX1218" s="15"/>
      <c r="DY1218" s="15"/>
      <c r="DZ1218" s="15"/>
      <c r="EA1218" s="15"/>
      <c r="EB1218" s="15"/>
      <c r="EC1218" s="15"/>
      <c r="ED1218" s="15"/>
      <c r="EE1218" s="15"/>
      <c r="EF1218" s="15"/>
      <c r="EG1218" s="15"/>
      <c r="EH1218" s="15"/>
      <c r="EI1218" s="15"/>
      <c r="EJ1218" s="15"/>
      <c r="EK1218" s="15"/>
      <c r="EL1218" s="15"/>
      <c r="EM1218" s="15"/>
      <c r="EN1218" s="15"/>
      <c r="EO1218" s="15"/>
      <c r="EP1218" s="88"/>
      <c r="EQ1218" s="88"/>
      <c r="ER1218" s="88"/>
      <c r="ES1218" s="88"/>
      <c r="ET1218" s="88"/>
      <c r="EU1218" s="88"/>
      <c r="EV1218" s="88"/>
      <c r="EW1218" s="88"/>
      <c r="EX1218" s="88"/>
      <c r="EY1218" s="88"/>
      <c r="EZ1218" s="88"/>
      <c r="FA1218" s="88"/>
      <c r="FB1218" s="15"/>
      <c r="FC1218" s="15"/>
      <c r="FD1218" s="15"/>
      <c r="FE1218" s="15"/>
      <c r="FF1218" s="15"/>
      <c r="FG1218" s="15"/>
      <c r="FH1218" s="15"/>
      <c r="FI1218" s="15"/>
      <c r="FJ1218" s="15"/>
    </row>
    <row r="1219" spans="2:166" ht="15" customHeight="1" x14ac:dyDescent="0.25">
      <c r="B1219" s="88"/>
      <c r="C1219" s="88"/>
      <c r="D1219" s="115"/>
      <c r="E1219" s="115"/>
      <c r="F1219" s="115"/>
      <c r="G1219" s="115"/>
      <c r="H1219" s="115"/>
      <c r="I1219" s="523"/>
      <c r="J1219" s="523"/>
      <c r="K1219" s="115"/>
      <c r="L1219" s="524"/>
      <c r="M1219" s="524"/>
      <c r="N1219" s="524"/>
      <c r="O1219" s="524"/>
      <c r="P1219" s="524"/>
      <c r="Q1219" s="524"/>
      <c r="R1219" s="524"/>
      <c r="S1219" s="525"/>
      <c r="T1219" s="526"/>
      <c r="U1219" s="115"/>
      <c r="V1219" s="526"/>
      <c r="W1219" s="115"/>
      <c r="X1219" s="115"/>
      <c r="Y1219" s="115"/>
      <c r="Z1219" s="527"/>
      <c r="AA1219" s="527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88"/>
      <c r="CU1219" s="88"/>
      <c r="CV1219" s="88"/>
      <c r="CW1219" s="15"/>
      <c r="CX1219" s="15"/>
      <c r="CY1219" s="88"/>
      <c r="CZ1219" s="88"/>
      <c r="DA1219" s="88"/>
      <c r="DB1219" s="15"/>
      <c r="DC1219" s="15"/>
      <c r="DD1219" s="15"/>
      <c r="DE1219" s="15"/>
      <c r="DF1219" s="15"/>
      <c r="DG1219" s="15"/>
      <c r="DH1219" s="15"/>
      <c r="DI1219" s="15"/>
      <c r="DJ1219" s="15"/>
      <c r="DK1219" s="15"/>
      <c r="DL1219" s="15"/>
      <c r="DM1219" s="15"/>
      <c r="DN1219" s="15"/>
      <c r="DO1219" s="15"/>
      <c r="DP1219" s="15"/>
      <c r="DQ1219" s="15"/>
      <c r="DR1219" s="15"/>
      <c r="DS1219" s="15"/>
      <c r="DT1219" s="15"/>
      <c r="DU1219" s="15"/>
      <c r="DV1219" s="15"/>
      <c r="DW1219" s="15"/>
      <c r="DX1219" s="15"/>
      <c r="DY1219" s="15"/>
      <c r="DZ1219" s="15"/>
      <c r="EA1219" s="15"/>
      <c r="EB1219" s="15"/>
      <c r="EC1219" s="15"/>
      <c r="ED1219" s="15"/>
      <c r="EE1219" s="15"/>
      <c r="EF1219" s="15"/>
      <c r="EG1219" s="15"/>
      <c r="EH1219" s="15"/>
      <c r="EI1219" s="15"/>
      <c r="EJ1219" s="15"/>
      <c r="EK1219" s="15"/>
      <c r="EL1219" s="15"/>
      <c r="EM1219" s="15"/>
      <c r="EN1219" s="15"/>
      <c r="EO1219" s="15"/>
      <c r="EP1219" s="88"/>
      <c r="EQ1219" s="88"/>
      <c r="ER1219" s="88"/>
      <c r="ES1219" s="88"/>
      <c r="ET1219" s="88"/>
      <c r="EU1219" s="88"/>
      <c r="EV1219" s="88"/>
      <c r="EW1219" s="88"/>
      <c r="EX1219" s="88"/>
      <c r="EY1219" s="88"/>
      <c r="EZ1219" s="88"/>
      <c r="FA1219" s="88"/>
      <c r="FB1219" s="15"/>
      <c r="FC1219" s="15"/>
      <c r="FD1219" s="15"/>
      <c r="FE1219" s="15"/>
      <c r="FF1219" s="15"/>
      <c r="FG1219" s="15"/>
      <c r="FH1219" s="15"/>
      <c r="FI1219" s="15"/>
      <c r="FJ1219" s="15"/>
    </row>
    <row r="1220" spans="2:166" ht="15" customHeight="1" x14ac:dyDescent="0.25">
      <c r="B1220" s="88"/>
      <c r="C1220" s="88"/>
      <c r="D1220" s="115"/>
      <c r="E1220" s="115"/>
      <c r="F1220" s="115"/>
      <c r="G1220" s="115"/>
      <c r="H1220" s="115"/>
      <c r="I1220" s="523"/>
      <c r="J1220" s="523"/>
      <c r="K1220" s="115"/>
      <c r="L1220" s="524"/>
      <c r="M1220" s="524"/>
      <c r="N1220" s="524"/>
      <c r="O1220" s="524"/>
      <c r="P1220" s="524"/>
      <c r="Q1220" s="524"/>
      <c r="R1220" s="524"/>
      <c r="S1220" s="525"/>
      <c r="T1220" s="526"/>
      <c r="U1220" s="115"/>
      <c r="V1220" s="526"/>
      <c r="W1220" s="115"/>
      <c r="X1220" s="115"/>
      <c r="Y1220" s="115"/>
      <c r="Z1220" s="527"/>
      <c r="AA1220" s="527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5"/>
      <c r="CR1220" s="15"/>
      <c r="CS1220" s="15"/>
      <c r="CT1220" s="88"/>
      <c r="CU1220" s="88"/>
      <c r="CV1220" s="88"/>
      <c r="CW1220" s="15"/>
      <c r="CX1220" s="15"/>
      <c r="CY1220" s="88"/>
      <c r="CZ1220" s="88"/>
      <c r="DA1220" s="88"/>
      <c r="DB1220" s="15"/>
      <c r="DC1220" s="15"/>
      <c r="DD1220" s="15"/>
      <c r="DE1220" s="15"/>
      <c r="DF1220" s="15"/>
      <c r="DG1220" s="15"/>
      <c r="DH1220" s="15"/>
      <c r="DI1220" s="15"/>
      <c r="DJ1220" s="15"/>
      <c r="DK1220" s="15"/>
      <c r="DL1220" s="15"/>
      <c r="DM1220" s="15"/>
      <c r="DN1220" s="15"/>
      <c r="DO1220" s="15"/>
      <c r="DP1220" s="15"/>
      <c r="DQ1220" s="15"/>
      <c r="DR1220" s="15"/>
      <c r="DS1220" s="15"/>
      <c r="DT1220" s="15"/>
      <c r="DU1220" s="15"/>
      <c r="DV1220" s="15"/>
      <c r="DW1220" s="15"/>
      <c r="DX1220" s="15"/>
      <c r="DY1220" s="15"/>
      <c r="DZ1220" s="15"/>
      <c r="EA1220" s="15"/>
      <c r="EB1220" s="15"/>
      <c r="EC1220" s="15"/>
      <c r="ED1220" s="15"/>
      <c r="EE1220" s="15"/>
      <c r="EF1220" s="15"/>
      <c r="EG1220" s="15"/>
      <c r="EH1220" s="15"/>
      <c r="EI1220" s="15"/>
      <c r="EJ1220" s="15"/>
      <c r="EK1220" s="15"/>
      <c r="EL1220" s="15"/>
      <c r="EM1220" s="15"/>
      <c r="EN1220" s="15"/>
      <c r="EO1220" s="15"/>
      <c r="EP1220" s="88"/>
      <c r="EQ1220" s="88"/>
      <c r="ER1220" s="88"/>
      <c r="ES1220" s="88"/>
      <c r="ET1220" s="88"/>
      <c r="EU1220" s="88"/>
      <c r="EV1220" s="88"/>
      <c r="EW1220" s="88"/>
      <c r="EX1220" s="88"/>
      <c r="EY1220" s="88"/>
      <c r="EZ1220" s="88"/>
      <c r="FA1220" s="88"/>
      <c r="FB1220" s="15"/>
      <c r="FC1220" s="15"/>
      <c r="FD1220" s="15"/>
      <c r="FE1220" s="15"/>
      <c r="FF1220" s="15"/>
      <c r="FG1220" s="15"/>
      <c r="FH1220" s="15"/>
      <c r="FI1220" s="15"/>
      <c r="FJ1220" s="15"/>
    </row>
    <row r="1221" spans="2:166" ht="15" customHeight="1" x14ac:dyDescent="0.25">
      <c r="B1221" s="88"/>
      <c r="C1221" s="88"/>
      <c r="D1221" s="115"/>
      <c r="E1221" s="115"/>
      <c r="F1221" s="115"/>
      <c r="G1221" s="115"/>
      <c r="H1221" s="115"/>
      <c r="I1221" s="523"/>
      <c r="J1221" s="523"/>
      <c r="K1221" s="115"/>
      <c r="L1221" s="524"/>
      <c r="M1221" s="524"/>
      <c r="N1221" s="524"/>
      <c r="O1221" s="524"/>
      <c r="P1221" s="524"/>
      <c r="Q1221" s="524"/>
      <c r="R1221" s="524"/>
      <c r="S1221" s="525"/>
      <c r="T1221" s="526"/>
      <c r="U1221" s="115"/>
      <c r="V1221" s="526"/>
      <c r="W1221" s="115"/>
      <c r="X1221" s="115"/>
      <c r="Y1221" s="115"/>
      <c r="Z1221" s="527"/>
      <c r="AA1221" s="527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5"/>
      <c r="CR1221" s="15"/>
      <c r="CS1221" s="15"/>
      <c r="CT1221" s="88"/>
      <c r="CU1221" s="88"/>
      <c r="CV1221" s="88"/>
      <c r="CW1221" s="15"/>
      <c r="CX1221" s="15"/>
      <c r="CY1221" s="88"/>
      <c r="CZ1221" s="88"/>
      <c r="DA1221" s="88"/>
      <c r="DB1221" s="15"/>
      <c r="DC1221" s="15"/>
      <c r="DD1221" s="15"/>
      <c r="DE1221" s="15"/>
      <c r="DF1221" s="15"/>
      <c r="DG1221" s="15"/>
      <c r="DH1221" s="15"/>
      <c r="DI1221" s="15"/>
      <c r="DJ1221" s="15"/>
      <c r="DK1221" s="15"/>
      <c r="DL1221" s="15"/>
      <c r="DM1221" s="15"/>
      <c r="DN1221" s="15"/>
      <c r="DO1221" s="15"/>
      <c r="DP1221" s="15"/>
      <c r="DQ1221" s="15"/>
      <c r="DR1221" s="15"/>
      <c r="DS1221" s="15"/>
      <c r="DT1221" s="15"/>
      <c r="DU1221" s="15"/>
      <c r="DV1221" s="15"/>
      <c r="DW1221" s="15"/>
      <c r="DX1221" s="15"/>
      <c r="DY1221" s="15"/>
      <c r="DZ1221" s="15"/>
      <c r="EA1221" s="15"/>
      <c r="EB1221" s="15"/>
      <c r="EC1221" s="15"/>
      <c r="ED1221" s="15"/>
      <c r="EE1221" s="15"/>
      <c r="EF1221" s="15"/>
      <c r="EG1221" s="15"/>
      <c r="EH1221" s="15"/>
      <c r="EI1221" s="15"/>
      <c r="EJ1221" s="15"/>
      <c r="EK1221" s="15"/>
      <c r="EL1221" s="15"/>
      <c r="EM1221" s="15"/>
      <c r="EN1221" s="15"/>
      <c r="EO1221" s="15"/>
      <c r="EP1221" s="88"/>
      <c r="EQ1221" s="88"/>
      <c r="ER1221" s="88"/>
      <c r="ES1221" s="88"/>
      <c r="ET1221" s="88"/>
      <c r="EU1221" s="88"/>
      <c r="EV1221" s="88"/>
      <c r="EW1221" s="88"/>
      <c r="EX1221" s="88"/>
      <c r="EY1221" s="88"/>
      <c r="EZ1221" s="88"/>
      <c r="FA1221" s="88"/>
      <c r="FB1221" s="15"/>
      <c r="FC1221" s="15"/>
      <c r="FD1221" s="15"/>
      <c r="FE1221" s="15"/>
      <c r="FF1221" s="15"/>
      <c r="FG1221" s="15"/>
      <c r="FH1221" s="15"/>
      <c r="FI1221" s="15"/>
      <c r="FJ1221" s="15"/>
    </row>
    <row r="1222" spans="2:166" ht="15" customHeight="1" x14ac:dyDescent="0.25">
      <c r="B1222" s="88"/>
      <c r="C1222" s="88"/>
      <c r="D1222" s="115"/>
      <c r="E1222" s="115"/>
      <c r="F1222" s="115"/>
      <c r="G1222" s="115"/>
      <c r="H1222" s="115"/>
      <c r="I1222" s="523"/>
      <c r="J1222" s="523"/>
      <c r="K1222" s="115"/>
      <c r="L1222" s="524"/>
      <c r="M1222" s="524"/>
      <c r="N1222" s="524"/>
      <c r="O1222" s="524"/>
      <c r="P1222" s="524"/>
      <c r="Q1222" s="524"/>
      <c r="R1222" s="524"/>
      <c r="S1222" s="525"/>
      <c r="T1222" s="526"/>
      <c r="U1222" s="115"/>
      <c r="V1222" s="526"/>
      <c r="W1222" s="115"/>
      <c r="X1222" s="115"/>
      <c r="Y1222" s="115"/>
      <c r="Z1222" s="527"/>
      <c r="AA1222" s="527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5"/>
      <c r="CR1222" s="15"/>
      <c r="CS1222" s="15"/>
      <c r="CT1222" s="88"/>
      <c r="CU1222" s="88"/>
      <c r="CV1222" s="88"/>
      <c r="CW1222" s="15"/>
      <c r="CX1222" s="15"/>
      <c r="CY1222" s="88"/>
      <c r="CZ1222" s="88"/>
      <c r="DA1222" s="88"/>
      <c r="DB1222" s="15"/>
      <c r="DC1222" s="15"/>
      <c r="DD1222" s="15"/>
      <c r="DE1222" s="15"/>
      <c r="DF1222" s="15"/>
      <c r="DG1222" s="15"/>
      <c r="DH1222" s="15"/>
      <c r="DI1222" s="15"/>
      <c r="DJ1222" s="15"/>
      <c r="DK1222" s="15"/>
      <c r="DL1222" s="15"/>
      <c r="DM1222" s="15"/>
      <c r="DN1222" s="15"/>
      <c r="DO1222" s="15"/>
      <c r="DP1222" s="15"/>
      <c r="DQ1222" s="15"/>
      <c r="DR1222" s="15"/>
      <c r="DS1222" s="15"/>
      <c r="DT1222" s="15"/>
      <c r="DU1222" s="15"/>
      <c r="DV1222" s="15"/>
      <c r="DW1222" s="15"/>
      <c r="DX1222" s="15"/>
      <c r="DY1222" s="15"/>
      <c r="DZ1222" s="15"/>
      <c r="EA1222" s="15"/>
      <c r="EB1222" s="15"/>
      <c r="EC1222" s="15"/>
      <c r="ED1222" s="15"/>
      <c r="EE1222" s="15"/>
      <c r="EF1222" s="15"/>
      <c r="EG1222" s="15"/>
      <c r="EH1222" s="15"/>
      <c r="EI1222" s="15"/>
      <c r="EJ1222" s="15"/>
      <c r="EK1222" s="15"/>
      <c r="EL1222" s="15"/>
      <c r="EM1222" s="15"/>
      <c r="EN1222" s="15"/>
      <c r="EO1222" s="15"/>
      <c r="EP1222" s="88"/>
      <c r="EQ1222" s="88"/>
      <c r="ER1222" s="88"/>
      <c r="ES1222" s="88"/>
      <c r="ET1222" s="88"/>
      <c r="EU1222" s="88"/>
      <c r="EV1222" s="88"/>
      <c r="EW1222" s="88"/>
      <c r="EX1222" s="88"/>
      <c r="EY1222" s="88"/>
      <c r="EZ1222" s="88"/>
      <c r="FA1222" s="88"/>
      <c r="FB1222" s="15"/>
      <c r="FC1222" s="15"/>
      <c r="FD1222" s="15"/>
      <c r="FE1222" s="15"/>
      <c r="FF1222" s="15"/>
      <c r="FG1222" s="15"/>
      <c r="FH1222" s="15"/>
      <c r="FI1222" s="15"/>
      <c r="FJ1222" s="15"/>
    </row>
    <row r="1223" spans="2:166" ht="15" customHeight="1" x14ac:dyDescent="0.25">
      <c r="B1223" s="88"/>
      <c r="C1223" s="88"/>
      <c r="D1223" s="115"/>
      <c r="E1223" s="115"/>
      <c r="F1223" s="115"/>
      <c r="G1223" s="115"/>
      <c r="H1223" s="115"/>
      <c r="I1223" s="523"/>
      <c r="J1223" s="523"/>
      <c r="K1223" s="115"/>
      <c r="L1223" s="524"/>
      <c r="M1223" s="524"/>
      <c r="N1223" s="524"/>
      <c r="O1223" s="524"/>
      <c r="P1223" s="524"/>
      <c r="Q1223" s="524"/>
      <c r="R1223" s="524"/>
      <c r="S1223" s="525"/>
      <c r="T1223" s="526"/>
      <c r="U1223" s="115"/>
      <c r="V1223" s="526"/>
      <c r="W1223" s="115"/>
      <c r="X1223" s="115"/>
      <c r="Y1223" s="115"/>
      <c r="Z1223" s="527"/>
      <c r="AA1223" s="527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88"/>
      <c r="CU1223" s="88"/>
      <c r="CV1223" s="88"/>
      <c r="CW1223" s="15"/>
      <c r="CX1223" s="15"/>
      <c r="CY1223" s="88"/>
      <c r="CZ1223" s="88"/>
      <c r="DA1223" s="88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  <c r="DO1223" s="15"/>
      <c r="DP1223" s="15"/>
      <c r="DQ1223" s="15"/>
      <c r="DR1223" s="15"/>
      <c r="DS1223" s="15"/>
      <c r="DT1223" s="15"/>
      <c r="DU1223" s="15"/>
      <c r="DV1223" s="15"/>
      <c r="DW1223" s="15"/>
      <c r="DX1223" s="15"/>
      <c r="DY1223" s="15"/>
      <c r="DZ1223" s="15"/>
      <c r="EA1223" s="15"/>
      <c r="EB1223" s="15"/>
      <c r="EC1223" s="15"/>
      <c r="ED1223" s="15"/>
      <c r="EE1223" s="15"/>
      <c r="EF1223" s="15"/>
      <c r="EG1223" s="15"/>
      <c r="EH1223" s="15"/>
      <c r="EI1223" s="15"/>
      <c r="EJ1223" s="15"/>
      <c r="EK1223" s="15"/>
      <c r="EL1223" s="15"/>
      <c r="EM1223" s="15"/>
      <c r="EN1223" s="15"/>
      <c r="EO1223" s="15"/>
      <c r="EP1223" s="88"/>
      <c r="EQ1223" s="88"/>
      <c r="ER1223" s="88"/>
      <c r="ES1223" s="88"/>
      <c r="ET1223" s="88"/>
      <c r="EU1223" s="88"/>
      <c r="EV1223" s="88"/>
      <c r="EW1223" s="88"/>
      <c r="EX1223" s="88"/>
      <c r="EY1223" s="88"/>
      <c r="EZ1223" s="88"/>
      <c r="FA1223" s="88"/>
      <c r="FB1223" s="15"/>
      <c r="FC1223" s="15"/>
      <c r="FD1223" s="15"/>
      <c r="FE1223" s="15"/>
      <c r="FF1223" s="15"/>
      <c r="FG1223" s="15"/>
      <c r="FH1223" s="15"/>
      <c r="FI1223" s="15"/>
      <c r="FJ1223" s="15"/>
    </row>
    <row r="1224" spans="2:166" ht="15" customHeight="1" x14ac:dyDescent="0.25">
      <c r="B1224" s="88"/>
      <c r="C1224" s="88"/>
      <c r="D1224" s="115"/>
      <c r="E1224" s="115"/>
      <c r="F1224" s="115"/>
      <c r="G1224" s="115"/>
      <c r="H1224" s="115"/>
      <c r="I1224" s="523"/>
      <c r="J1224" s="523"/>
      <c r="K1224" s="115"/>
      <c r="L1224" s="524"/>
      <c r="M1224" s="524"/>
      <c r="N1224" s="524"/>
      <c r="O1224" s="524"/>
      <c r="P1224" s="524"/>
      <c r="Q1224" s="524"/>
      <c r="R1224" s="524"/>
      <c r="S1224" s="525"/>
      <c r="T1224" s="526"/>
      <c r="U1224" s="115"/>
      <c r="V1224" s="526"/>
      <c r="W1224" s="115"/>
      <c r="X1224" s="115"/>
      <c r="Y1224" s="115"/>
      <c r="Z1224" s="527"/>
      <c r="AA1224" s="527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5"/>
      <c r="CR1224" s="15"/>
      <c r="CS1224" s="15"/>
      <c r="CT1224" s="88"/>
      <c r="CU1224" s="88"/>
      <c r="CV1224" s="88"/>
      <c r="CW1224" s="15"/>
      <c r="CX1224" s="15"/>
      <c r="CY1224" s="88"/>
      <c r="CZ1224" s="88"/>
      <c r="DA1224" s="88"/>
      <c r="DB1224" s="15"/>
      <c r="DC1224" s="15"/>
      <c r="DD1224" s="15"/>
      <c r="DE1224" s="15"/>
      <c r="DF1224" s="15"/>
      <c r="DG1224" s="15"/>
      <c r="DH1224" s="15"/>
      <c r="DI1224" s="15"/>
      <c r="DJ1224" s="15"/>
      <c r="DK1224" s="15"/>
      <c r="DL1224" s="15"/>
      <c r="DM1224" s="15"/>
      <c r="DN1224" s="15"/>
      <c r="DO1224" s="15"/>
      <c r="DP1224" s="15"/>
      <c r="DQ1224" s="15"/>
      <c r="DR1224" s="15"/>
      <c r="DS1224" s="15"/>
      <c r="DT1224" s="15"/>
      <c r="DU1224" s="15"/>
      <c r="DV1224" s="15"/>
      <c r="DW1224" s="15"/>
      <c r="DX1224" s="15"/>
      <c r="DY1224" s="15"/>
      <c r="DZ1224" s="15"/>
      <c r="EA1224" s="15"/>
      <c r="EB1224" s="15"/>
      <c r="EC1224" s="15"/>
      <c r="ED1224" s="15"/>
      <c r="EE1224" s="15"/>
      <c r="EF1224" s="15"/>
      <c r="EG1224" s="15"/>
      <c r="EH1224" s="15"/>
      <c r="EI1224" s="15"/>
      <c r="EJ1224" s="15"/>
      <c r="EK1224" s="15"/>
      <c r="EL1224" s="15"/>
      <c r="EM1224" s="15"/>
      <c r="EN1224" s="15"/>
      <c r="EO1224" s="15"/>
      <c r="EP1224" s="88"/>
      <c r="EQ1224" s="88"/>
      <c r="ER1224" s="88"/>
      <c r="ES1224" s="88"/>
      <c r="ET1224" s="88"/>
      <c r="EU1224" s="88"/>
      <c r="EV1224" s="88"/>
      <c r="EW1224" s="88"/>
      <c r="EX1224" s="88"/>
      <c r="EY1224" s="88"/>
      <c r="EZ1224" s="88"/>
      <c r="FA1224" s="88"/>
      <c r="FB1224" s="15"/>
      <c r="FC1224" s="15"/>
      <c r="FD1224" s="15"/>
      <c r="FE1224" s="15"/>
      <c r="FF1224" s="15"/>
      <c r="FG1224" s="15"/>
      <c r="FH1224" s="15"/>
      <c r="FI1224" s="15"/>
      <c r="FJ1224" s="15"/>
    </row>
    <row r="1225" spans="2:166" ht="15" customHeight="1" x14ac:dyDescent="0.25">
      <c r="B1225" s="88"/>
      <c r="C1225" s="88"/>
      <c r="D1225" s="115"/>
      <c r="E1225" s="115"/>
      <c r="F1225" s="115"/>
      <c r="G1225" s="115"/>
      <c r="H1225" s="115"/>
      <c r="I1225" s="523"/>
      <c r="J1225" s="523"/>
      <c r="K1225" s="115"/>
      <c r="L1225" s="524"/>
      <c r="M1225" s="524"/>
      <c r="N1225" s="524"/>
      <c r="O1225" s="524"/>
      <c r="P1225" s="524"/>
      <c r="Q1225" s="524"/>
      <c r="R1225" s="524"/>
      <c r="S1225" s="525"/>
      <c r="T1225" s="526"/>
      <c r="U1225" s="115"/>
      <c r="V1225" s="526"/>
      <c r="W1225" s="115"/>
      <c r="X1225" s="115"/>
      <c r="Y1225" s="115"/>
      <c r="Z1225" s="527"/>
      <c r="AA1225" s="527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88"/>
      <c r="CU1225" s="88"/>
      <c r="CV1225" s="88"/>
      <c r="CW1225" s="15"/>
      <c r="CX1225" s="15"/>
      <c r="CY1225" s="88"/>
      <c r="CZ1225" s="88"/>
      <c r="DA1225" s="88"/>
      <c r="DB1225" s="15"/>
      <c r="DC1225" s="15"/>
      <c r="DD1225" s="15"/>
      <c r="DE1225" s="15"/>
      <c r="DF1225" s="15"/>
      <c r="DG1225" s="15"/>
      <c r="DH1225" s="15"/>
      <c r="DI1225" s="15"/>
      <c r="DJ1225" s="15"/>
      <c r="DK1225" s="15"/>
      <c r="DL1225" s="15"/>
      <c r="DM1225" s="15"/>
      <c r="DN1225" s="15"/>
      <c r="DO1225" s="15"/>
      <c r="DP1225" s="15"/>
      <c r="DQ1225" s="15"/>
      <c r="DR1225" s="15"/>
      <c r="DS1225" s="15"/>
      <c r="DT1225" s="15"/>
      <c r="DU1225" s="15"/>
      <c r="DV1225" s="15"/>
      <c r="DW1225" s="15"/>
      <c r="DX1225" s="15"/>
      <c r="DY1225" s="15"/>
      <c r="DZ1225" s="15"/>
      <c r="EA1225" s="15"/>
      <c r="EB1225" s="15"/>
      <c r="EC1225" s="15"/>
      <c r="ED1225" s="15"/>
      <c r="EE1225" s="15"/>
      <c r="EF1225" s="15"/>
      <c r="EG1225" s="15"/>
      <c r="EH1225" s="15"/>
      <c r="EI1225" s="15"/>
      <c r="EJ1225" s="15"/>
      <c r="EK1225" s="15"/>
      <c r="EL1225" s="15"/>
      <c r="EM1225" s="15"/>
      <c r="EN1225" s="15"/>
      <c r="EO1225" s="15"/>
      <c r="EP1225" s="88"/>
      <c r="EQ1225" s="88"/>
      <c r="ER1225" s="88"/>
      <c r="ES1225" s="88"/>
      <c r="ET1225" s="88"/>
      <c r="EU1225" s="88"/>
      <c r="EV1225" s="88"/>
      <c r="EW1225" s="88"/>
      <c r="EX1225" s="88"/>
      <c r="EY1225" s="88"/>
      <c r="EZ1225" s="88"/>
      <c r="FA1225" s="88"/>
      <c r="FB1225" s="15"/>
      <c r="FC1225" s="15"/>
      <c r="FD1225" s="15"/>
      <c r="FE1225" s="15"/>
      <c r="FF1225" s="15"/>
      <c r="FG1225" s="15"/>
      <c r="FH1225" s="15"/>
      <c r="FI1225" s="15"/>
      <c r="FJ1225" s="15"/>
    </row>
    <row r="1226" spans="2:166" ht="15" customHeight="1" x14ac:dyDescent="0.25">
      <c r="B1226" s="88"/>
      <c r="C1226" s="88"/>
      <c r="D1226" s="115"/>
      <c r="E1226" s="115"/>
      <c r="F1226" s="115"/>
      <c r="G1226" s="115"/>
      <c r="H1226" s="115"/>
      <c r="I1226" s="523"/>
      <c r="J1226" s="523"/>
      <c r="K1226" s="115"/>
      <c r="L1226" s="524"/>
      <c r="M1226" s="524"/>
      <c r="N1226" s="524"/>
      <c r="O1226" s="524"/>
      <c r="P1226" s="524"/>
      <c r="Q1226" s="524"/>
      <c r="R1226" s="524"/>
      <c r="S1226" s="525"/>
      <c r="T1226" s="526"/>
      <c r="U1226" s="115"/>
      <c r="V1226" s="526"/>
      <c r="W1226" s="115"/>
      <c r="X1226" s="115"/>
      <c r="Y1226" s="115"/>
      <c r="Z1226" s="527"/>
      <c r="AA1226" s="527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5"/>
      <c r="CR1226" s="15"/>
      <c r="CS1226" s="15"/>
      <c r="CT1226" s="88"/>
      <c r="CU1226" s="88"/>
      <c r="CV1226" s="88"/>
      <c r="CW1226" s="15"/>
      <c r="CX1226" s="15"/>
      <c r="CY1226" s="88"/>
      <c r="CZ1226" s="88"/>
      <c r="DA1226" s="88"/>
      <c r="DB1226" s="15"/>
      <c r="DC1226" s="15"/>
      <c r="DD1226" s="15"/>
      <c r="DE1226" s="15"/>
      <c r="DF1226" s="15"/>
      <c r="DG1226" s="15"/>
      <c r="DH1226" s="15"/>
      <c r="DI1226" s="15"/>
      <c r="DJ1226" s="15"/>
      <c r="DK1226" s="15"/>
      <c r="DL1226" s="15"/>
      <c r="DM1226" s="15"/>
      <c r="DN1226" s="15"/>
      <c r="DO1226" s="15"/>
      <c r="DP1226" s="15"/>
      <c r="DQ1226" s="15"/>
      <c r="DR1226" s="15"/>
      <c r="DS1226" s="15"/>
      <c r="DT1226" s="15"/>
      <c r="DU1226" s="15"/>
      <c r="DV1226" s="15"/>
      <c r="DW1226" s="15"/>
      <c r="DX1226" s="15"/>
      <c r="DY1226" s="15"/>
      <c r="DZ1226" s="15"/>
      <c r="EA1226" s="15"/>
      <c r="EB1226" s="15"/>
      <c r="EC1226" s="15"/>
      <c r="ED1226" s="15"/>
      <c r="EE1226" s="15"/>
      <c r="EF1226" s="15"/>
      <c r="EG1226" s="15"/>
      <c r="EH1226" s="15"/>
      <c r="EI1226" s="15"/>
      <c r="EJ1226" s="15"/>
      <c r="EK1226" s="15"/>
      <c r="EL1226" s="15"/>
      <c r="EM1226" s="15"/>
      <c r="EN1226" s="15"/>
      <c r="EO1226" s="15"/>
      <c r="EP1226" s="88"/>
      <c r="EQ1226" s="88"/>
      <c r="ER1226" s="88"/>
      <c r="ES1226" s="88"/>
      <c r="ET1226" s="88"/>
      <c r="EU1226" s="88"/>
      <c r="EV1226" s="88"/>
      <c r="EW1226" s="88"/>
      <c r="EX1226" s="88"/>
      <c r="EY1226" s="88"/>
      <c r="EZ1226" s="88"/>
      <c r="FA1226" s="88"/>
      <c r="FB1226" s="15"/>
      <c r="FC1226" s="15"/>
      <c r="FD1226" s="15"/>
      <c r="FE1226" s="15"/>
      <c r="FF1226" s="15"/>
      <c r="FG1226" s="15"/>
      <c r="FH1226" s="15"/>
      <c r="FI1226" s="15"/>
      <c r="FJ1226" s="15"/>
    </row>
    <row r="1227" spans="2:166" ht="15" customHeight="1" x14ac:dyDescent="0.25">
      <c r="B1227" s="88"/>
      <c r="C1227" s="88"/>
      <c r="D1227" s="115"/>
      <c r="E1227" s="115"/>
      <c r="F1227" s="115"/>
      <c r="G1227" s="115"/>
      <c r="H1227" s="115"/>
      <c r="I1227" s="523"/>
      <c r="J1227" s="523"/>
      <c r="K1227" s="115"/>
      <c r="L1227" s="524"/>
      <c r="M1227" s="524"/>
      <c r="N1227" s="524"/>
      <c r="O1227" s="524"/>
      <c r="P1227" s="524"/>
      <c r="Q1227" s="524"/>
      <c r="R1227" s="524"/>
      <c r="S1227" s="525"/>
      <c r="T1227" s="526"/>
      <c r="U1227" s="115"/>
      <c r="V1227" s="526"/>
      <c r="W1227" s="115"/>
      <c r="X1227" s="115"/>
      <c r="Y1227" s="115"/>
      <c r="Z1227" s="527"/>
      <c r="AA1227" s="527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5"/>
      <c r="CR1227" s="15"/>
      <c r="CS1227" s="15"/>
      <c r="CT1227" s="88"/>
      <c r="CU1227" s="88"/>
      <c r="CV1227" s="88"/>
      <c r="CW1227" s="15"/>
      <c r="CX1227" s="15"/>
      <c r="CY1227" s="88"/>
      <c r="CZ1227" s="88"/>
      <c r="DA1227" s="88"/>
      <c r="DB1227" s="15"/>
      <c r="DC1227" s="15"/>
      <c r="DD1227" s="15"/>
      <c r="DE1227" s="15"/>
      <c r="DF1227" s="15"/>
      <c r="DG1227" s="15"/>
      <c r="DH1227" s="15"/>
      <c r="DI1227" s="15"/>
      <c r="DJ1227" s="15"/>
      <c r="DK1227" s="15"/>
      <c r="DL1227" s="15"/>
      <c r="DM1227" s="15"/>
      <c r="DN1227" s="15"/>
      <c r="DO1227" s="15"/>
      <c r="DP1227" s="15"/>
      <c r="DQ1227" s="15"/>
      <c r="DR1227" s="15"/>
      <c r="DS1227" s="15"/>
      <c r="DT1227" s="15"/>
      <c r="DU1227" s="15"/>
      <c r="DV1227" s="15"/>
      <c r="DW1227" s="15"/>
      <c r="DX1227" s="15"/>
      <c r="DY1227" s="15"/>
      <c r="DZ1227" s="15"/>
      <c r="EA1227" s="15"/>
      <c r="EB1227" s="15"/>
      <c r="EC1227" s="15"/>
      <c r="ED1227" s="15"/>
      <c r="EE1227" s="15"/>
      <c r="EF1227" s="15"/>
      <c r="EG1227" s="15"/>
      <c r="EH1227" s="15"/>
      <c r="EI1227" s="15"/>
      <c r="EJ1227" s="15"/>
      <c r="EK1227" s="15"/>
      <c r="EL1227" s="15"/>
      <c r="EM1227" s="15"/>
      <c r="EN1227" s="15"/>
      <c r="EO1227" s="15"/>
      <c r="EP1227" s="88"/>
      <c r="EQ1227" s="88"/>
      <c r="ER1227" s="88"/>
      <c r="ES1227" s="88"/>
      <c r="ET1227" s="88"/>
      <c r="EU1227" s="88"/>
      <c r="EV1227" s="88"/>
      <c r="EW1227" s="88"/>
      <c r="EX1227" s="88"/>
      <c r="EY1227" s="88"/>
      <c r="EZ1227" s="88"/>
      <c r="FA1227" s="88"/>
      <c r="FB1227" s="15"/>
      <c r="FC1227" s="15"/>
      <c r="FD1227" s="15"/>
      <c r="FE1227" s="15"/>
      <c r="FF1227" s="15"/>
      <c r="FG1227" s="15"/>
      <c r="FH1227" s="15"/>
      <c r="FI1227" s="15"/>
      <c r="FJ1227" s="15"/>
    </row>
    <row r="1228" spans="2:166" ht="15" customHeight="1" x14ac:dyDescent="0.25">
      <c r="B1228" s="88"/>
      <c r="C1228" s="88"/>
      <c r="D1228" s="115"/>
      <c r="E1228" s="115"/>
      <c r="F1228" s="115"/>
      <c r="G1228" s="115"/>
      <c r="H1228" s="115"/>
      <c r="I1228" s="523"/>
      <c r="J1228" s="523"/>
      <c r="K1228" s="115"/>
      <c r="L1228" s="524"/>
      <c r="M1228" s="524"/>
      <c r="N1228" s="524"/>
      <c r="O1228" s="524"/>
      <c r="P1228" s="524"/>
      <c r="Q1228" s="524"/>
      <c r="R1228" s="524"/>
      <c r="S1228" s="525"/>
      <c r="T1228" s="526"/>
      <c r="U1228" s="115"/>
      <c r="V1228" s="526"/>
      <c r="W1228" s="115"/>
      <c r="X1228" s="115"/>
      <c r="Y1228" s="115"/>
      <c r="Z1228" s="527"/>
      <c r="AA1228" s="527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5"/>
      <c r="CR1228" s="15"/>
      <c r="CS1228" s="15"/>
      <c r="CT1228" s="88"/>
      <c r="CU1228" s="88"/>
      <c r="CV1228" s="88"/>
      <c r="CW1228" s="15"/>
      <c r="CX1228" s="15"/>
      <c r="CY1228" s="88"/>
      <c r="CZ1228" s="88"/>
      <c r="DA1228" s="88"/>
      <c r="DB1228" s="15"/>
      <c r="DC1228" s="15"/>
      <c r="DD1228" s="15"/>
      <c r="DE1228" s="15"/>
      <c r="DF1228" s="15"/>
      <c r="DG1228" s="15"/>
      <c r="DH1228" s="15"/>
      <c r="DI1228" s="15"/>
      <c r="DJ1228" s="15"/>
      <c r="DK1228" s="15"/>
      <c r="DL1228" s="15"/>
      <c r="DM1228" s="15"/>
      <c r="DN1228" s="15"/>
      <c r="DO1228" s="15"/>
      <c r="DP1228" s="15"/>
      <c r="DQ1228" s="15"/>
      <c r="DR1228" s="15"/>
      <c r="DS1228" s="15"/>
      <c r="DT1228" s="15"/>
      <c r="DU1228" s="15"/>
      <c r="DV1228" s="15"/>
      <c r="DW1228" s="15"/>
      <c r="DX1228" s="15"/>
      <c r="DY1228" s="15"/>
      <c r="DZ1228" s="15"/>
      <c r="EA1228" s="15"/>
      <c r="EB1228" s="15"/>
      <c r="EC1228" s="15"/>
      <c r="ED1228" s="15"/>
      <c r="EE1228" s="15"/>
      <c r="EF1228" s="15"/>
      <c r="EG1228" s="15"/>
      <c r="EH1228" s="15"/>
      <c r="EI1228" s="15"/>
      <c r="EJ1228" s="15"/>
      <c r="EK1228" s="15"/>
      <c r="EL1228" s="15"/>
      <c r="EM1228" s="15"/>
      <c r="EN1228" s="15"/>
      <c r="EO1228" s="15"/>
      <c r="EP1228" s="88"/>
      <c r="EQ1228" s="88"/>
      <c r="ER1228" s="88"/>
      <c r="ES1228" s="88"/>
      <c r="ET1228" s="88"/>
      <c r="EU1228" s="88"/>
      <c r="EV1228" s="88"/>
      <c r="EW1228" s="88"/>
      <c r="EX1228" s="88"/>
      <c r="EY1228" s="88"/>
      <c r="EZ1228" s="88"/>
      <c r="FA1228" s="88"/>
      <c r="FB1228" s="15"/>
      <c r="FC1228" s="15"/>
      <c r="FD1228" s="15"/>
      <c r="FE1228" s="15"/>
      <c r="FF1228" s="15"/>
      <c r="FG1228" s="15"/>
      <c r="FH1228" s="15"/>
      <c r="FI1228" s="15"/>
      <c r="FJ1228" s="15"/>
    </row>
    <row r="1229" spans="2:166" ht="15" customHeight="1" x14ac:dyDescent="0.25">
      <c r="B1229" s="88"/>
      <c r="C1229" s="88"/>
      <c r="D1229" s="115"/>
      <c r="E1229" s="115"/>
      <c r="F1229" s="115"/>
      <c r="G1229" s="115"/>
      <c r="H1229" s="115"/>
      <c r="I1229" s="523"/>
      <c r="J1229" s="523"/>
      <c r="K1229" s="115"/>
      <c r="L1229" s="524"/>
      <c r="M1229" s="524"/>
      <c r="N1229" s="524"/>
      <c r="O1229" s="524"/>
      <c r="P1229" s="524"/>
      <c r="Q1229" s="524"/>
      <c r="R1229" s="524"/>
      <c r="S1229" s="525"/>
      <c r="T1229" s="526"/>
      <c r="U1229" s="115"/>
      <c r="V1229" s="526"/>
      <c r="W1229" s="115"/>
      <c r="X1229" s="115"/>
      <c r="Y1229" s="115"/>
      <c r="Z1229" s="527"/>
      <c r="AA1229" s="527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5"/>
      <c r="CR1229" s="15"/>
      <c r="CS1229" s="15"/>
      <c r="CT1229" s="88"/>
      <c r="CU1229" s="88"/>
      <c r="CV1229" s="88"/>
      <c r="CW1229" s="15"/>
      <c r="CX1229" s="15"/>
      <c r="CY1229" s="88"/>
      <c r="CZ1229" s="88"/>
      <c r="DA1229" s="88"/>
      <c r="DB1229" s="15"/>
      <c r="DC1229" s="15"/>
      <c r="DD1229" s="15"/>
      <c r="DE1229" s="15"/>
      <c r="DF1229" s="15"/>
      <c r="DG1229" s="15"/>
      <c r="DH1229" s="15"/>
      <c r="DI1229" s="15"/>
      <c r="DJ1229" s="15"/>
      <c r="DK1229" s="15"/>
      <c r="DL1229" s="15"/>
      <c r="DM1229" s="15"/>
      <c r="DN1229" s="15"/>
      <c r="DO1229" s="15"/>
      <c r="DP1229" s="15"/>
      <c r="DQ1229" s="15"/>
      <c r="DR1229" s="15"/>
      <c r="DS1229" s="15"/>
      <c r="DT1229" s="15"/>
      <c r="DU1229" s="15"/>
      <c r="DV1229" s="15"/>
      <c r="DW1229" s="15"/>
      <c r="DX1229" s="15"/>
      <c r="DY1229" s="15"/>
      <c r="DZ1229" s="15"/>
      <c r="EA1229" s="15"/>
      <c r="EB1229" s="15"/>
      <c r="EC1229" s="15"/>
      <c r="ED1229" s="15"/>
      <c r="EE1229" s="15"/>
      <c r="EF1229" s="15"/>
      <c r="EG1229" s="15"/>
      <c r="EH1229" s="15"/>
      <c r="EI1229" s="15"/>
      <c r="EJ1229" s="15"/>
      <c r="EK1229" s="15"/>
      <c r="EL1229" s="15"/>
      <c r="EM1229" s="15"/>
      <c r="EN1229" s="15"/>
      <c r="EO1229" s="15"/>
      <c r="EP1229" s="88"/>
      <c r="EQ1229" s="88"/>
      <c r="ER1229" s="88"/>
      <c r="ES1229" s="88"/>
      <c r="ET1229" s="88"/>
      <c r="EU1229" s="88"/>
      <c r="EV1229" s="88"/>
      <c r="EW1229" s="88"/>
      <c r="EX1229" s="88"/>
      <c r="EY1229" s="88"/>
      <c r="EZ1229" s="88"/>
      <c r="FA1229" s="88"/>
      <c r="FB1229" s="15"/>
      <c r="FC1229" s="15"/>
      <c r="FD1229" s="15"/>
      <c r="FE1229" s="15"/>
      <c r="FF1229" s="15"/>
      <c r="FG1229" s="15"/>
      <c r="FH1229" s="15"/>
      <c r="FI1229" s="15"/>
      <c r="FJ1229" s="15"/>
    </row>
    <row r="1230" spans="2:166" ht="15" customHeight="1" x14ac:dyDescent="0.25">
      <c r="B1230" s="88"/>
      <c r="C1230" s="88"/>
      <c r="D1230" s="115"/>
      <c r="E1230" s="115"/>
      <c r="F1230" s="115"/>
      <c r="G1230" s="115"/>
      <c r="H1230" s="115"/>
      <c r="I1230" s="523"/>
      <c r="J1230" s="523"/>
      <c r="K1230" s="115"/>
      <c r="L1230" s="524"/>
      <c r="M1230" s="524"/>
      <c r="N1230" s="524"/>
      <c r="O1230" s="524"/>
      <c r="P1230" s="524"/>
      <c r="Q1230" s="524"/>
      <c r="R1230" s="524"/>
      <c r="S1230" s="525"/>
      <c r="T1230" s="526"/>
      <c r="U1230" s="115"/>
      <c r="V1230" s="526"/>
      <c r="W1230" s="115"/>
      <c r="X1230" s="115"/>
      <c r="Y1230" s="115"/>
      <c r="Z1230" s="527"/>
      <c r="AA1230" s="527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88"/>
      <c r="CU1230" s="88"/>
      <c r="CV1230" s="88"/>
      <c r="CW1230" s="15"/>
      <c r="CX1230" s="15"/>
      <c r="CY1230" s="88"/>
      <c r="CZ1230" s="88"/>
      <c r="DA1230" s="88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  <c r="DO1230" s="15"/>
      <c r="DP1230" s="15"/>
      <c r="DQ1230" s="15"/>
      <c r="DR1230" s="15"/>
      <c r="DS1230" s="15"/>
      <c r="DT1230" s="15"/>
      <c r="DU1230" s="15"/>
      <c r="DV1230" s="15"/>
      <c r="DW1230" s="15"/>
      <c r="DX1230" s="15"/>
      <c r="DY1230" s="15"/>
      <c r="DZ1230" s="15"/>
      <c r="EA1230" s="15"/>
      <c r="EB1230" s="15"/>
      <c r="EC1230" s="15"/>
      <c r="ED1230" s="15"/>
      <c r="EE1230" s="15"/>
      <c r="EF1230" s="15"/>
      <c r="EG1230" s="15"/>
      <c r="EH1230" s="15"/>
      <c r="EI1230" s="15"/>
      <c r="EJ1230" s="15"/>
      <c r="EK1230" s="15"/>
      <c r="EL1230" s="15"/>
      <c r="EM1230" s="15"/>
      <c r="EN1230" s="15"/>
      <c r="EO1230" s="15"/>
      <c r="EP1230" s="88"/>
      <c r="EQ1230" s="88"/>
      <c r="ER1230" s="88"/>
      <c r="ES1230" s="88"/>
      <c r="ET1230" s="88"/>
      <c r="EU1230" s="88"/>
      <c r="EV1230" s="88"/>
      <c r="EW1230" s="88"/>
      <c r="EX1230" s="88"/>
      <c r="EY1230" s="88"/>
      <c r="EZ1230" s="88"/>
      <c r="FA1230" s="88"/>
      <c r="FB1230" s="15"/>
      <c r="FC1230" s="15"/>
      <c r="FD1230" s="15"/>
      <c r="FE1230" s="15"/>
      <c r="FF1230" s="15"/>
      <c r="FG1230" s="15"/>
      <c r="FH1230" s="15"/>
      <c r="FI1230" s="15"/>
      <c r="FJ1230" s="15"/>
    </row>
    <row r="1231" spans="2:166" ht="15" customHeight="1" x14ac:dyDescent="0.25">
      <c r="B1231" s="88"/>
      <c r="C1231" s="88"/>
      <c r="D1231" s="115"/>
      <c r="E1231" s="115"/>
      <c r="F1231" s="115"/>
      <c r="G1231" s="115"/>
      <c r="H1231" s="115"/>
      <c r="I1231" s="523"/>
      <c r="J1231" s="523"/>
      <c r="K1231" s="115"/>
      <c r="L1231" s="524"/>
      <c r="M1231" s="524"/>
      <c r="N1231" s="524"/>
      <c r="O1231" s="524"/>
      <c r="P1231" s="524"/>
      <c r="Q1231" s="524"/>
      <c r="R1231" s="524"/>
      <c r="S1231" s="525"/>
      <c r="T1231" s="526"/>
      <c r="U1231" s="115"/>
      <c r="V1231" s="526"/>
      <c r="W1231" s="115"/>
      <c r="X1231" s="115"/>
      <c r="Y1231" s="115"/>
      <c r="Z1231" s="527"/>
      <c r="AA1231" s="527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5"/>
      <c r="CR1231" s="15"/>
      <c r="CS1231" s="15"/>
      <c r="CT1231" s="88"/>
      <c r="CU1231" s="88"/>
      <c r="CV1231" s="88"/>
      <c r="CW1231" s="15"/>
      <c r="CX1231" s="15"/>
      <c r="CY1231" s="88"/>
      <c r="CZ1231" s="88"/>
      <c r="DA1231" s="88"/>
      <c r="DB1231" s="15"/>
      <c r="DC1231" s="15"/>
      <c r="DD1231" s="15"/>
      <c r="DE1231" s="15"/>
      <c r="DF1231" s="15"/>
      <c r="DG1231" s="15"/>
      <c r="DH1231" s="15"/>
      <c r="DI1231" s="15"/>
      <c r="DJ1231" s="15"/>
      <c r="DK1231" s="15"/>
      <c r="DL1231" s="15"/>
      <c r="DM1231" s="15"/>
      <c r="DN1231" s="15"/>
      <c r="DO1231" s="15"/>
      <c r="DP1231" s="15"/>
      <c r="DQ1231" s="15"/>
      <c r="DR1231" s="15"/>
      <c r="DS1231" s="15"/>
      <c r="DT1231" s="15"/>
      <c r="DU1231" s="15"/>
      <c r="DV1231" s="15"/>
      <c r="DW1231" s="15"/>
      <c r="DX1231" s="15"/>
      <c r="DY1231" s="15"/>
      <c r="DZ1231" s="15"/>
      <c r="EA1231" s="15"/>
      <c r="EB1231" s="15"/>
      <c r="EC1231" s="15"/>
      <c r="ED1231" s="15"/>
      <c r="EE1231" s="15"/>
      <c r="EF1231" s="15"/>
      <c r="EG1231" s="15"/>
      <c r="EH1231" s="15"/>
      <c r="EI1231" s="15"/>
      <c r="EJ1231" s="15"/>
      <c r="EK1231" s="15"/>
      <c r="EL1231" s="15"/>
      <c r="EM1231" s="15"/>
      <c r="EN1231" s="15"/>
      <c r="EO1231" s="15"/>
      <c r="EP1231" s="88"/>
      <c r="EQ1231" s="88"/>
      <c r="ER1231" s="88"/>
      <c r="ES1231" s="88"/>
      <c r="ET1231" s="88"/>
      <c r="EU1231" s="88"/>
      <c r="EV1231" s="88"/>
      <c r="EW1231" s="88"/>
      <c r="EX1231" s="88"/>
      <c r="EY1231" s="88"/>
      <c r="EZ1231" s="88"/>
      <c r="FA1231" s="88"/>
      <c r="FB1231" s="15"/>
      <c r="FC1231" s="15"/>
      <c r="FD1231" s="15"/>
      <c r="FE1231" s="15"/>
      <c r="FF1231" s="15"/>
      <c r="FG1231" s="15"/>
      <c r="FH1231" s="15"/>
      <c r="FI1231" s="15"/>
      <c r="FJ1231" s="15"/>
    </row>
    <row r="1232" spans="2:166" ht="15" customHeight="1" x14ac:dyDescent="0.25">
      <c r="B1232" s="88"/>
      <c r="C1232" s="88"/>
      <c r="D1232" s="115"/>
      <c r="E1232" s="115"/>
      <c r="F1232" s="115"/>
      <c r="G1232" s="115"/>
      <c r="H1232" s="115"/>
      <c r="I1232" s="523"/>
      <c r="J1232" s="523"/>
      <c r="K1232" s="115"/>
      <c r="L1232" s="524"/>
      <c r="M1232" s="524"/>
      <c r="N1232" s="524"/>
      <c r="O1232" s="524"/>
      <c r="P1232" s="524"/>
      <c r="Q1232" s="524"/>
      <c r="R1232" s="524"/>
      <c r="S1232" s="525"/>
      <c r="T1232" s="526"/>
      <c r="U1232" s="115"/>
      <c r="V1232" s="526"/>
      <c r="W1232" s="115"/>
      <c r="X1232" s="115"/>
      <c r="Y1232" s="115"/>
      <c r="Z1232" s="527"/>
      <c r="AA1232" s="527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5"/>
      <c r="CR1232" s="15"/>
      <c r="CS1232" s="15"/>
      <c r="CT1232" s="88"/>
      <c r="CU1232" s="88"/>
      <c r="CV1232" s="88"/>
      <c r="CW1232" s="15"/>
      <c r="CX1232" s="15"/>
      <c r="CY1232" s="88"/>
      <c r="CZ1232" s="88"/>
      <c r="DA1232" s="88"/>
      <c r="DB1232" s="15"/>
      <c r="DC1232" s="15"/>
      <c r="DD1232" s="15"/>
      <c r="DE1232" s="15"/>
      <c r="DF1232" s="15"/>
      <c r="DG1232" s="15"/>
      <c r="DH1232" s="15"/>
      <c r="DI1232" s="15"/>
      <c r="DJ1232" s="15"/>
      <c r="DK1232" s="15"/>
      <c r="DL1232" s="15"/>
      <c r="DM1232" s="15"/>
      <c r="DN1232" s="15"/>
      <c r="DO1232" s="15"/>
      <c r="DP1232" s="15"/>
      <c r="DQ1232" s="15"/>
      <c r="DR1232" s="15"/>
      <c r="DS1232" s="15"/>
      <c r="DT1232" s="15"/>
      <c r="DU1232" s="15"/>
      <c r="DV1232" s="15"/>
      <c r="DW1232" s="15"/>
      <c r="DX1232" s="15"/>
      <c r="DY1232" s="15"/>
      <c r="DZ1232" s="15"/>
      <c r="EA1232" s="15"/>
      <c r="EB1232" s="15"/>
      <c r="EC1232" s="15"/>
      <c r="ED1232" s="15"/>
      <c r="EE1232" s="15"/>
      <c r="EF1232" s="15"/>
      <c r="EG1232" s="15"/>
      <c r="EH1232" s="15"/>
      <c r="EI1232" s="15"/>
      <c r="EJ1232" s="15"/>
      <c r="EK1232" s="15"/>
      <c r="EL1232" s="15"/>
      <c r="EM1232" s="15"/>
      <c r="EN1232" s="15"/>
      <c r="EO1232" s="15"/>
      <c r="EP1232" s="88"/>
      <c r="EQ1232" s="88"/>
      <c r="ER1232" s="88"/>
      <c r="ES1232" s="88"/>
      <c r="ET1232" s="88"/>
      <c r="EU1232" s="88"/>
      <c r="EV1232" s="88"/>
      <c r="EW1232" s="88"/>
      <c r="EX1232" s="88"/>
      <c r="EY1232" s="88"/>
      <c r="EZ1232" s="88"/>
      <c r="FA1232" s="88"/>
      <c r="FB1232" s="15"/>
      <c r="FC1232" s="15"/>
      <c r="FD1232" s="15"/>
      <c r="FE1232" s="15"/>
      <c r="FF1232" s="15"/>
      <c r="FG1232" s="15"/>
      <c r="FH1232" s="15"/>
      <c r="FI1232" s="15"/>
      <c r="FJ1232" s="15"/>
    </row>
    <row r="1233" spans="2:166" ht="15" customHeight="1" x14ac:dyDescent="0.25">
      <c r="B1233" s="88"/>
      <c r="C1233" s="88"/>
      <c r="D1233" s="115"/>
      <c r="E1233" s="115"/>
      <c r="F1233" s="115"/>
      <c r="G1233" s="115"/>
      <c r="H1233" s="115"/>
      <c r="I1233" s="523"/>
      <c r="J1233" s="523"/>
      <c r="K1233" s="115"/>
      <c r="L1233" s="524"/>
      <c r="M1233" s="524"/>
      <c r="N1233" s="524"/>
      <c r="O1233" s="524"/>
      <c r="P1233" s="524"/>
      <c r="Q1233" s="524"/>
      <c r="R1233" s="524"/>
      <c r="S1233" s="525"/>
      <c r="T1233" s="526"/>
      <c r="U1233" s="115"/>
      <c r="V1233" s="526"/>
      <c r="W1233" s="115"/>
      <c r="X1233" s="115"/>
      <c r="Y1233" s="115"/>
      <c r="Z1233" s="527"/>
      <c r="AA1233" s="527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5"/>
      <c r="CR1233" s="15"/>
      <c r="CS1233" s="15"/>
      <c r="CT1233" s="88"/>
      <c r="CU1233" s="88"/>
      <c r="CV1233" s="88"/>
      <c r="CW1233" s="15"/>
      <c r="CX1233" s="15"/>
      <c r="CY1233" s="88"/>
      <c r="CZ1233" s="88"/>
      <c r="DA1233" s="88"/>
      <c r="DB1233" s="15"/>
      <c r="DC1233" s="15"/>
      <c r="DD1233" s="15"/>
      <c r="DE1233" s="15"/>
      <c r="DF1233" s="15"/>
      <c r="DG1233" s="15"/>
      <c r="DH1233" s="15"/>
      <c r="DI1233" s="15"/>
      <c r="DJ1233" s="15"/>
      <c r="DK1233" s="15"/>
      <c r="DL1233" s="15"/>
      <c r="DM1233" s="15"/>
      <c r="DN1233" s="15"/>
      <c r="DO1233" s="15"/>
      <c r="DP1233" s="15"/>
      <c r="DQ1233" s="15"/>
      <c r="DR1233" s="15"/>
      <c r="DS1233" s="15"/>
      <c r="DT1233" s="15"/>
      <c r="DU1233" s="15"/>
      <c r="DV1233" s="15"/>
      <c r="DW1233" s="15"/>
      <c r="DX1233" s="15"/>
      <c r="DY1233" s="15"/>
      <c r="DZ1233" s="15"/>
      <c r="EA1233" s="15"/>
      <c r="EB1233" s="15"/>
      <c r="EC1233" s="15"/>
      <c r="ED1233" s="15"/>
      <c r="EE1233" s="15"/>
      <c r="EF1233" s="15"/>
      <c r="EG1233" s="15"/>
      <c r="EH1233" s="15"/>
      <c r="EI1233" s="15"/>
      <c r="EJ1233" s="15"/>
      <c r="EK1233" s="15"/>
      <c r="EL1233" s="15"/>
      <c r="EM1233" s="15"/>
      <c r="EN1233" s="15"/>
      <c r="EO1233" s="15"/>
      <c r="EP1233" s="88"/>
      <c r="EQ1233" s="88"/>
      <c r="ER1233" s="88"/>
      <c r="ES1233" s="88"/>
      <c r="ET1233" s="88"/>
      <c r="EU1233" s="88"/>
      <c r="EV1233" s="88"/>
      <c r="EW1233" s="88"/>
      <c r="EX1233" s="88"/>
      <c r="EY1233" s="88"/>
      <c r="EZ1233" s="88"/>
      <c r="FA1233" s="88"/>
      <c r="FB1233" s="15"/>
      <c r="FC1233" s="15"/>
      <c r="FD1233" s="15"/>
      <c r="FE1233" s="15"/>
      <c r="FF1233" s="15"/>
      <c r="FG1233" s="15"/>
      <c r="FH1233" s="15"/>
      <c r="FI1233" s="15"/>
      <c r="FJ1233" s="15"/>
    </row>
    <row r="1234" spans="2:166" ht="15" customHeight="1" x14ac:dyDescent="0.25">
      <c r="B1234" s="88"/>
      <c r="C1234" s="88"/>
      <c r="D1234" s="115"/>
      <c r="E1234" s="115"/>
      <c r="F1234" s="115"/>
      <c r="G1234" s="115"/>
      <c r="H1234" s="115"/>
      <c r="I1234" s="523"/>
      <c r="J1234" s="523"/>
      <c r="K1234" s="115"/>
      <c r="L1234" s="524"/>
      <c r="M1234" s="524"/>
      <c r="N1234" s="524"/>
      <c r="O1234" s="524"/>
      <c r="P1234" s="524"/>
      <c r="Q1234" s="524"/>
      <c r="R1234" s="524"/>
      <c r="S1234" s="525"/>
      <c r="T1234" s="526"/>
      <c r="U1234" s="115"/>
      <c r="V1234" s="526"/>
      <c r="W1234" s="115"/>
      <c r="X1234" s="115"/>
      <c r="Y1234" s="115"/>
      <c r="Z1234" s="527"/>
      <c r="AA1234" s="527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5"/>
      <c r="CR1234" s="15"/>
      <c r="CS1234" s="15"/>
      <c r="CT1234" s="88"/>
      <c r="CU1234" s="88"/>
      <c r="CV1234" s="88"/>
      <c r="CW1234" s="15"/>
      <c r="CX1234" s="15"/>
      <c r="CY1234" s="88"/>
      <c r="CZ1234" s="88"/>
      <c r="DA1234" s="88"/>
      <c r="DB1234" s="15"/>
      <c r="DC1234" s="15"/>
      <c r="DD1234" s="15"/>
      <c r="DE1234" s="15"/>
      <c r="DF1234" s="15"/>
      <c r="DG1234" s="15"/>
      <c r="DH1234" s="15"/>
      <c r="DI1234" s="15"/>
      <c r="DJ1234" s="15"/>
      <c r="DK1234" s="15"/>
      <c r="DL1234" s="15"/>
      <c r="DM1234" s="15"/>
      <c r="DN1234" s="15"/>
      <c r="DO1234" s="15"/>
      <c r="DP1234" s="15"/>
      <c r="DQ1234" s="15"/>
      <c r="DR1234" s="15"/>
      <c r="DS1234" s="15"/>
      <c r="DT1234" s="15"/>
      <c r="DU1234" s="15"/>
      <c r="DV1234" s="15"/>
      <c r="DW1234" s="15"/>
      <c r="DX1234" s="15"/>
      <c r="DY1234" s="15"/>
      <c r="DZ1234" s="15"/>
      <c r="EA1234" s="15"/>
      <c r="EB1234" s="15"/>
      <c r="EC1234" s="15"/>
      <c r="ED1234" s="15"/>
      <c r="EE1234" s="15"/>
      <c r="EF1234" s="15"/>
      <c r="EG1234" s="15"/>
      <c r="EH1234" s="15"/>
      <c r="EI1234" s="15"/>
      <c r="EJ1234" s="15"/>
      <c r="EK1234" s="15"/>
      <c r="EL1234" s="15"/>
      <c r="EM1234" s="15"/>
      <c r="EN1234" s="15"/>
      <c r="EO1234" s="15"/>
      <c r="EP1234" s="88"/>
      <c r="EQ1234" s="88"/>
      <c r="ER1234" s="88"/>
      <c r="ES1234" s="88"/>
      <c r="ET1234" s="88"/>
      <c r="EU1234" s="88"/>
      <c r="EV1234" s="88"/>
      <c r="EW1234" s="88"/>
      <c r="EX1234" s="88"/>
      <c r="EY1234" s="88"/>
      <c r="EZ1234" s="88"/>
      <c r="FA1234" s="88"/>
      <c r="FB1234" s="15"/>
      <c r="FC1234" s="15"/>
      <c r="FD1234" s="15"/>
      <c r="FE1234" s="15"/>
      <c r="FF1234" s="15"/>
      <c r="FG1234" s="15"/>
      <c r="FH1234" s="15"/>
      <c r="FI1234" s="15"/>
      <c r="FJ1234" s="15"/>
    </row>
    <row r="1235" spans="2:166" ht="15" customHeight="1" x14ac:dyDescent="0.25">
      <c r="B1235" s="88"/>
      <c r="C1235" s="88"/>
      <c r="D1235" s="115"/>
      <c r="E1235" s="115"/>
      <c r="F1235" s="115"/>
      <c r="G1235" s="115"/>
      <c r="H1235" s="115"/>
      <c r="I1235" s="523"/>
      <c r="J1235" s="523"/>
      <c r="K1235" s="115"/>
      <c r="L1235" s="524"/>
      <c r="M1235" s="524"/>
      <c r="N1235" s="524"/>
      <c r="O1235" s="524"/>
      <c r="P1235" s="524"/>
      <c r="Q1235" s="524"/>
      <c r="R1235" s="524"/>
      <c r="S1235" s="525"/>
      <c r="T1235" s="526"/>
      <c r="U1235" s="115"/>
      <c r="V1235" s="526"/>
      <c r="W1235" s="115"/>
      <c r="X1235" s="115"/>
      <c r="Y1235" s="115"/>
      <c r="Z1235" s="527"/>
      <c r="AA1235" s="527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5"/>
      <c r="CR1235" s="15"/>
      <c r="CS1235" s="15"/>
      <c r="CT1235" s="88"/>
      <c r="CU1235" s="88"/>
      <c r="CV1235" s="88"/>
      <c r="CW1235" s="15"/>
      <c r="CX1235" s="15"/>
      <c r="CY1235" s="88"/>
      <c r="CZ1235" s="88"/>
      <c r="DA1235" s="88"/>
      <c r="DB1235" s="15"/>
      <c r="DC1235" s="15"/>
      <c r="DD1235" s="15"/>
      <c r="DE1235" s="15"/>
      <c r="DF1235" s="15"/>
      <c r="DG1235" s="15"/>
      <c r="DH1235" s="15"/>
      <c r="DI1235" s="15"/>
      <c r="DJ1235" s="15"/>
      <c r="DK1235" s="15"/>
      <c r="DL1235" s="15"/>
      <c r="DM1235" s="15"/>
      <c r="DN1235" s="15"/>
      <c r="DO1235" s="15"/>
      <c r="DP1235" s="15"/>
      <c r="DQ1235" s="15"/>
      <c r="DR1235" s="15"/>
      <c r="DS1235" s="15"/>
      <c r="DT1235" s="15"/>
      <c r="DU1235" s="15"/>
      <c r="DV1235" s="15"/>
      <c r="DW1235" s="15"/>
      <c r="DX1235" s="15"/>
      <c r="DY1235" s="15"/>
      <c r="DZ1235" s="15"/>
      <c r="EA1235" s="15"/>
      <c r="EB1235" s="15"/>
      <c r="EC1235" s="15"/>
      <c r="ED1235" s="15"/>
      <c r="EE1235" s="15"/>
      <c r="EF1235" s="15"/>
      <c r="EG1235" s="15"/>
      <c r="EH1235" s="15"/>
      <c r="EI1235" s="15"/>
      <c r="EJ1235" s="15"/>
      <c r="EK1235" s="15"/>
      <c r="EL1235" s="15"/>
      <c r="EM1235" s="15"/>
      <c r="EN1235" s="15"/>
      <c r="EO1235" s="15"/>
      <c r="EP1235" s="88"/>
      <c r="EQ1235" s="88"/>
      <c r="ER1235" s="88"/>
      <c r="ES1235" s="88"/>
      <c r="ET1235" s="88"/>
      <c r="EU1235" s="88"/>
      <c r="EV1235" s="88"/>
      <c r="EW1235" s="88"/>
      <c r="EX1235" s="88"/>
      <c r="EY1235" s="88"/>
      <c r="EZ1235" s="88"/>
      <c r="FA1235" s="88"/>
      <c r="FB1235" s="15"/>
      <c r="FC1235" s="15"/>
      <c r="FD1235" s="15"/>
      <c r="FE1235" s="15"/>
      <c r="FF1235" s="15"/>
      <c r="FG1235" s="15"/>
      <c r="FH1235" s="15"/>
      <c r="FI1235" s="15"/>
      <c r="FJ1235" s="15"/>
    </row>
    <row r="1236" spans="2:166" ht="15" customHeight="1" x14ac:dyDescent="0.25">
      <c r="B1236" s="88"/>
      <c r="C1236" s="88"/>
      <c r="D1236" s="115"/>
      <c r="E1236" s="115"/>
      <c r="F1236" s="115"/>
      <c r="G1236" s="115"/>
      <c r="H1236" s="115"/>
      <c r="I1236" s="523"/>
      <c r="J1236" s="523"/>
      <c r="K1236" s="115"/>
      <c r="L1236" s="524"/>
      <c r="M1236" s="524"/>
      <c r="N1236" s="524"/>
      <c r="O1236" s="524"/>
      <c r="P1236" s="524"/>
      <c r="Q1236" s="524"/>
      <c r="R1236" s="524"/>
      <c r="S1236" s="525"/>
      <c r="T1236" s="526"/>
      <c r="U1236" s="115"/>
      <c r="V1236" s="526"/>
      <c r="W1236" s="115"/>
      <c r="X1236" s="115"/>
      <c r="Y1236" s="115"/>
      <c r="Z1236" s="527"/>
      <c r="AA1236" s="527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88"/>
      <c r="CU1236" s="88"/>
      <c r="CV1236" s="88"/>
      <c r="CW1236" s="15"/>
      <c r="CX1236" s="15"/>
      <c r="CY1236" s="88"/>
      <c r="CZ1236" s="88"/>
      <c r="DA1236" s="88"/>
      <c r="DB1236" s="15"/>
      <c r="DC1236" s="15"/>
      <c r="DD1236" s="15"/>
      <c r="DE1236" s="15"/>
      <c r="DF1236" s="15"/>
      <c r="DG1236" s="15"/>
      <c r="DH1236" s="15"/>
      <c r="DI1236" s="15"/>
      <c r="DJ1236" s="15"/>
      <c r="DK1236" s="15"/>
      <c r="DL1236" s="15"/>
      <c r="DM1236" s="15"/>
      <c r="DN1236" s="15"/>
      <c r="DO1236" s="15"/>
      <c r="DP1236" s="15"/>
      <c r="DQ1236" s="15"/>
      <c r="DR1236" s="15"/>
      <c r="DS1236" s="15"/>
      <c r="DT1236" s="15"/>
      <c r="DU1236" s="15"/>
      <c r="DV1236" s="15"/>
      <c r="DW1236" s="15"/>
      <c r="DX1236" s="15"/>
      <c r="DY1236" s="15"/>
      <c r="DZ1236" s="15"/>
      <c r="EA1236" s="15"/>
      <c r="EB1236" s="15"/>
      <c r="EC1236" s="15"/>
      <c r="ED1236" s="15"/>
      <c r="EE1236" s="15"/>
      <c r="EF1236" s="15"/>
      <c r="EG1236" s="15"/>
      <c r="EH1236" s="15"/>
      <c r="EI1236" s="15"/>
      <c r="EJ1236" s="15"/>
      <c r="EK1236" s="15"/>
      <c r="EL1236" s="15"/>
      <c r="EM1236" s="15"/>
      <c r="EN1236" s="15"/>
      <c r="EO1236" s="15"/>
      <c r="EP1236" s="88"/>
      <c r="EQ1236" s="88"/>
      <c r="ER1236" s="88"/>
      <c r="ES1236" s="88"/>
      <c r="ET1236" s="88"/>
      <c r="EU1236" s="88"/>
      <c r="EV1236" s="88"/>
      <c r="EW1236" s="88"/>
      <c r="EX1236" s="88"/>
      <c r="EY1236" s="88"/>
      <c r="EZ1236" s="88"/>
      <c r="FA1236" s="88"/>
      <c r="FB1236" s="15"/>
      <c r="FC1236" s="15"/>
      <c r="FD1236" s="15"/>
      <c r="FE1236" s="15"/>
      <c r="FF1236" s="15"/>
      <c r="FG1236" s="15"/>
      <c r="FH1236" s="15"/>
      <c r="FI1236" s="15"/>
      <c r="FJ1236" s="15"/>
    </row>
    <row r="1237" spans="2:166" ht="15" customHeight="1" x14ac:dyDescent="0.25">
      <c r="B1237" s="88"/>
      <c r="C1237" s="88"/>
      <c r="D1237" s="115"/>
      <c r="E1237" s="115"/>
      <c r="F1237" s="115"/>
      <c r="G1237" s="115"/>
      <c r="H1237" s="115"/>
      <c r="I1237" s="523"/>
      <c r="J1237" s="523"/>
      <c r="K1237" s="115"/>
      <c r="L1237" s="524"/>
      <c r="M1237" s="524"/>
      <c r="N1237" s="524"/>
      <c r="O1237" s="524"/>
      <c r="P1237" s="524"/>
      <c r="Q1237" s="524"/>
      <c r="R1237" s="524"/>
      <c r="S1237" s="525"/>
      <c r="T1237" s="526"/>
      <c r="U1237" s="115"/>
      <c r="V1237" s="526"/>
      <c r="W1237" s="115"/>
      <c r="X1237" s="115"/>
      <c r="Y1237" s="115"/>
      <c r="Z1237" s="527"/>
      <c r="AA1237" s="527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88"/>
      <c r="CU1237" s="88"/>
      <c r="CV1237" s="88"/>
      <c r="CW1237" s="15"/>
      <c r="CX1237" s="15"/>
      <c r="CY1237" s="88"/>
      <c r="CZ1237" s="88"/>
      <c r="DA1237" s="88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  <c r="DO1237" s="15"/>
      <c r="DP1237" s="15"/>
      <c r="DQ1237" s="15"/>
      <c r="DR1237" s="15"/>
      <c r="DS1237" s="15"/>
      <c r="DT1237" s="15"/>
      <c r="DU1237" s="15"/>
      <c r="DV1237" s="15"/>
      <c r="DW1237" s="15"/>
      <c r="DX1237" s="15"/>
      <c r="DY1237" s="15"/>
      <c r="DZ1237" s="15"/>
      <c r="EA1237" s="15"/>
      <c r="EB1237" s="15"/>
      <c r="EC1237" s="15"/>
      <c r="ED1237" s="15"/>
      <c r="EE1237" s="15"/>
      <c r="EF1237" s="15"/>
      <c r="EG1237" s="15"/>
      <c r="EH1237" s="15"/>
      <c r="EI1237" s="15"/>
      <c r="EJ1237" s="15"/>
      <c r="EK1237" s="15"/>
      <c r="EL1237" s="15"/>
      <c r="EM1237" s="15"/>
      <c r="EN1237" s="15"/>
      <c r="EO1237" s="15"/>
      <c r="EP1237" s="88"/>
      <c r="EQ1237" s="88"/>
      <c r="ER1237" s="88"/>
      <c r="ES1237" s="88"/>
      <c r="ET1237" s="88"/>
      <c r="EU1237" s="88"/>
      <c r="EV1237" s="88"/>
      <c r="EW1237" s="88"/>
      <c r="EX1237" s="88"/>
      <c r="EY1237" s="88"/>
      <c r="EZ1237" s="88"/>
      <c r="FA1237" s="88"/>
      <c r="FB1237" s="15"/>
      <c r="FC1237" s="15"/>
      <c r="FD1237" s="15"/>
      <c r="FE1237" s="15"/>
      <c r="FF1237" s="15"/>
      <c r="FG1237" s="15"/>
      <c r="FH1237" s="15"/>
      <c r="FI1237" s="15"/>
      <c r="FJ1237" s="15"/>
    </row>
    <row r="1238" spans="2:166" ht="15" customHeight="1" x14ac:dyDescent="0.25">
      <c r="B1238" s="88"/>
      <c r="C1238" s="88"/>
      <c r="D1238" s="115"/>
      <c r="E1238" s="115"/>
      <c r="F1238" s="115"/>
      <c r="G1238" s="115"/>
      <c r="H1238" s="115"/>
      <c r="I1238" s="523"/>
      <c r="J1238" s="523"/>
      <c r="K1238" s="115"/>
      <c r="L1238" s="524"/>
      <c r="M1238" s="524"/>
      <c r="N1238" s="524"/>
      <c r="O1238" s="524"/>
      <c r="P1238" s="524"/>
      <c r="Q1238" s="524"/>
      <c r="R1238" s="524"/>
      <c r="S1238" s="525"/>
      <c r="T1238" s="526"/>
      <c r="U1238" s="115"/>
      <c r="V1238" s="526"/>
      <c r="W1238" s="115"/>
      <c r="X1238" s="115"/>
      <c r="Y1238" s="115"/>
      <c r="Z1238" s="527"/>
      <c r="AA1238" s="527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5"/>
      <c r="CR1238" s="15"/>
      <c r="CS1238" s="15"/>
      <c r="CT1238" s="88"/>
      <c r="CU1238" s="88"/>
      <c r="CV1238" s="88"/>
      <c r="CW1238" s="15"/>
      <c r="CX1238" s="15"/>
      <c r="CY1238" s="88"/>
      <c r="CZ1238" s="88"/>
      <c r="DA1238" s="88"/>
      <c r="DB1238" s="15"/>
      <c r="DC1238" s="15"/>
      <c r="DD1238" s="15"/>
      <c r="DE1238" s="15"/>
      <c r="DF1238" s="15"/>
      <c r="DG1238" s="15"/>
      <c r="DH1238" s="15"/>
      <c r="DI1238" s="15"/>
      <c r="DJ1238" s="15"/>
      <c r="DK1238" s="15"/>
      <c r="DL1238" s="15"/>
      <c r="DM1238" s="15"/>
      <c r="DN1238" s="15"/>
      <c r="DO1238" s="15"/>
      <c r="DP1238" s="15"/>
      <c r="DQ1238" s="15"/>
      <c r="DR1238" s="15"/>
      <c r="DS1238" s="15"/>
      <c r="DT1238" s="15"/>
      <c r="DU1238" s="15"/>
      <c r="DV1238" s="15"/>
      <c r="DW1238" s="15"/>
      <c r="DX1238" s="15"/>
      <c r="DY1238" s="15"/>
      <c r="DZ1238" s="15"/>
      <c r="EA1238" s="15"/>
      <c r="EB1238" s="15"/>
      <c r="EC1238" s="15"/>
      <c r="ED1238" s="15"/>
      <c r="EE1238" s="15"/>
      <c r="EF1238" s="15"/>
      <c r="EG1238" s="15"/>
      <c r="EH1238" s="15"/>
      <c r="EI1238" s="15"/>
      <c r="EJ1238" s="15"/>
      <c r="EK1238" s="15"/>
      <c r="EL1238" s="15"/>
      <c r="EM1238" s="15"/>
      <c r="EN1238" s="15"/>
      <c r="EO1238" s="15"/>
      <c r="EP1238" s="88"/>
      <c r="EQ1238" s="88"/>
      <c r="ER1238" s="88"/>
      <c r="ES1238" s="88"/>
      <c r="ET1238" s="88"/>
      <c r="EU1238" s="88"/>
      <c r="EV1238" s="88"/>
      <c r="EW1238" s="88"/>
      <c r="EX1238" s="88"/>
      <c r="EY1238" s="88"/>
      <c r="EZ1238" s="88"/>
      <c r="FA1238" s="88"/>
      <c r="FB1238" s="15"/>
      <c r="FC1238" s="15"/>
      <c r="FD1238" s="15"/>
      <c r="FE1238" s="15"/>
      <c r="FF1238" s="15"/>
      <c r="FG1238" s="15"/>
      <c r="FH1238" s="15"/>
      <c r="FI1238" s="15"/>
      <c r="FJ1238" s="15"/>
    </row>
    <row r="1239" spans="2:166" ht="15" customHeight="1" x14ac:dyDescent="0.25">
      <c r="B1239" s="88"/>
      <c r="C1239" s="88"/>
      <c r="D1239" s="115"/>
      <c r="E1239" s="115"/>
      <c r="F1239" s="115"/>
      <c r="G1239" s="115"/>
      <c r="H1239" s="115"/>
      <c r="I1239" s="523"/>
      <c r="J1239" s="523"/>
      <c r="K1239" s="115"/>
      <c r="L1239" s="524"/>
      <c r="M1239" s="524"/>
      <c r="N1239" s="524"/>
      <c r="O1239" s="524"/>
      <c r="P1239" s="524"/>
      <c r="Q1239" s="524"/>
      <c r="R1239" s="524"/>
      <c r="S1239" s="525"/>
      <c r="T1239" s="526"/>
      <c r="U1239" s="115"/>
      <c r="V1239" s="526"/>
      <c r="W1239" s="115"/>
      <c r="X1239" s="115"/>
      <c r="Y1239" s="115"/>
      <c r="Z1239" s="527"/>
      <c r="AA1239" s="527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5"/>
      <c r="CR1239" s="15"/>
      <c r="CS1239" s="15"/>
      <c r="CT1239" s="88"/>
      <c r="CU1239" s="88"/>
      <c r="CV1239" s="88"/>
      <c r="CW1239" s="15"/>
      <c r="CX1239" s="15"/>
      <c r="CY1239" s="88"/>
      <c r="CZ1239" s="88"/>
      <c r="DA1239" s="88"/>
      <c r="DB1239" s="15"/>
      <c r="DC1239" s="15"/>
      <c r="DD1239" s="15"/>
      <c r="DE1239" s="15"/>
      <c r="DF1239" s="15"/>
      <c r="DG1239" s="15"/>
      <c r="DH1239" s="15"/>
      <c r="DI1239" s="15"/>
      <c r="DJ1239" s="15"/>
      <c r="DK1239" s="15"/>
      <c r="DL1239" s="15"/>
      <c r="DM1239" s="15"/>
      <c r="DN1239" s="15"/>
      <c r="DO1239" s="15"/>
      <c r="DP1239" s="15"/>
      <c r="DQ1239" s="15"/>
      <c r="DR1239" s="15"/>
      <c r="DS1239" s="15"/>
      <c r="DT1239" s="15"/>
      <c r="DU1239" s="15"/>
      <c r="DV1239" s="15"/>
      <c r="DW1239" s="15"/>
      <c r="DX1239" s="15"/>
      <c r="DY1239" s="15"/>
      <c r="DZ1239" s="15"/>
      <c r="EA1239" s="15"/>
      <c r="EB1239" s="15"/>
      <c r="EC1239" s="15"/>
      <c r="ED1239" s="15"/>
      <c r="EE1239" s="15"/>
      <c r="EF1239" s="15"/>
      <c r="EG1239" s="15"/>
      <c r="EH1239" s="15"/>
      <c r="EI1239" s="15"/>
      <c r="EJ1239" s="15"/>
      <c r="EK1239" s="15"/>
      <c r="EL1239" s="15"/>
      <c r="EM1239" s="15"/>
      <c r="EN1239" s="15"/>
      <c r="EO1239" s="15"/>
      <c r="EP1239" s="88"/>
      <c r="EQ1239" s="88"/>
      <c r="ER1239" s="88"/>
      <c r="ES1239" s="88"/>
      <c r="ET1239" s="88"/>
      <c r="EU1239" s="88"/>
      <c r="EV1239" s="88"/>
      <c r="EW1239" s="88"/>
      <c r="EX1239" s="88"/>
      <c r="EY1239" s="88"/>
      <c r="EZ1239" s="88"/>
      <c r="FA1239" s="88"/>
      <c r="FB1239" s="15"/>
      <c r="FC1239" s="15"/>
      <c r="FD1239" s="15"/>
      <c r="FE1239" s="15"/>
      <c r="FF1239" s="15"/>
      <c r="FG1239" s="15"/>
      <c r="FH1239" s="15"/>
      <c r="FI1239" s="15"/>
      <c r="FJ1239" s="15"/>
    </row>
    <row r="1240" spans="2:166" ht="15" customHeight="1" x14ac:dyDescent="0.25">
      <c r="B1240" s="88"/>
      <c r="C1240" s="88"/>
      <c r="D1240" s="115"/>
      <c r="E1240" s="115"/>
      <c r="F1240" s="115"/>
      <c r="G1240" s="115"/>
      <c r="H1240" s="115"/>
      <c r="I1240" s="523"/>
      <c r="J1240" s="523"/>
      <c r="K1240" s="115"/>
      <c r="L1240" s="524"/>
      <c r="M1240" s="524"/>
      <c r="N1240" s="524"/>
      <c r="O1240" s="524"/>
      <c r="P1240" s="524"/>
      <c r="Q1240" s="524"/>
      <c r="R1240" s="524"/>
      <c r="S1240" s="525"/>
      <c r="T1240" s="526"/>
      <c r="U1240" s="115"/>
      <c r="V1240" s="526"/>
      <c r="W1240" s="115"/>
      <c r="X1240" s="115"/>
      <c r="Y1240" s="115"/>
      <c r="Z1240" s="527"/>
      <c r="AA1240" s="527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5"/>
      <c r="CR1240" s="15"/>
      <c r="CS1240" s="15"/>
      <c r="CT1240" s="88"/>
      <c r="CU1240" s="88"/>
      <c r="CV1240" s="88"/>
      <c r="CW1240" s="15"/>
      <c r="CX1240" s="15"/>
      <c r="CY1240" s="88"/>
      <c r="CZ1240" s="88"/>
      <c r="DA1240" s="88"/>
      <c r="DB1240" s="15"/>
      <c r="DC1240" s="15"/>
      <c r="DD1240" s="15"/>
      <c r="DE1240" s="15"/>
      <c r="DF1240" s="15"/>
      <c r="DG1240" s="15"/>
      <c r="DH1240" s="15"/>
      <c r="DI1240" s="15"/>
      <c r="DJ1240" s="15"/>
      <c r="DK1240" s="15"/>
      <c r="DL1240" s="15"/>
      <c r="DM1240" s="15"/>
      <c r="DN1240" s="15"/>
      <c r="DO1240" s="15"/>
      <c r="DP1240" s="15"/>
      <c r="DQ1240" s="15"/>
      <c r="DR1240" s="15"/>
      <c r="DS1240" s="15"/>
      <c r="DT1240" s="15"/>
      <c r="DU1240" s="15"/>
      <c r="DV1240" s="15"/>
      <c r="DW1240" s="15"/>
      <c r="DX1240" s="15"/>
      <c r="DY1240" s="15"/>
      <c r="DZ1240" s="15"/>
      <c r="EA1240" s="15"/>
      <c r="EB1240" s="15"/>
      <c r="EC1240" s="15"/>
      <c r="ED1240" s="15"/>
      <c r="EE1240" s="15"/>
      <c r="EF1240" s="15"/>
      <c r="EG1240" s="15"/>
      <c r="EH1240" s="15"/>
      <c r="EI1240" s="15"/>
      <c r="EJ1240" s="15"/>
      <c r="EK1240" s="15"/>
      <c r="EL1240" s="15"/>
      <c r="EM1240" s="15"/>
      <c r="EN1240" s="15"/>
      <c r="EO1240" s="15"/>
      <c r="EP1240" s="88"/>
      <c r="EQ1240" s="88"/>
      <c r="ER1240" s="88"/>
      <c r="ES1240" s="88"/>
      <c r="ET1240" s="88"/>
      <c r="EU1240" s="88"/>
      <c r="EV1240" s="88"/>
      <c r="EW1240" s="88"/>
      <c r="EX1240" s="88"/>
      <c r="EY1240" s="88"/>
      <c r="EZ1240" s="88"/>
      <c r="FA1240" s="88"/>
      <c r="FB1240" s="15"/>
      <c r="FC1240" s="15"/>
      <c r="FD1240" s="15"/>
      <c r="FE1240" s="15"/>
      <c r="FF1240" s="15"/>
      <c r="FG1240" s="15"/>
      <c r="FH1240" s="15"/>
      <c r="FI1240" s="15"/>
      <c r="FJ1240" s="15"/>
    </row>
    <row r="1241" spans="2:166" ht="15" customHeight="1" x14ac:dyDescent="0.25">
      <c r="B1241" s="88"/>
      <c r="C1241" s="88"/>
      <c r="D1241" s="115"/>
      <c r="E1241" s="115"/>
      <c r="F1241" s="115"/>
      <c r="G1241" s="115"/>
      <c r="H1241" s="115"/>
      <c r="I1241" s="523"/>
      <c r="J1241" s="523"/>
      <c r="K1241" s="115"/>
      <c r="L1241" s="524"/>
      <c r="M1241" s="524"/>
      <c r="N1241" s="524"/>
      <c r="O1241" s="524"/>
      <c r="P1241" s="524"/>
      <c r="Q1241" s="524"/>
      <c r="R1241" s="524"/>
      <c r="S1241" s="525"/>
      <c r="T1241" s="526"/>
      <c r="U1241" s="115"/>
      <c r="V1241" s="526"/>
      <c r="W1241" s="115"/>
      <c r="X1241" s="115"/>
      <c r="Y1241" s="115"/>
      <c r="Z1241" s="527"/>
      <c r="AA1241" s="527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5"/>
      <c r="CR1241" s="15"/>
      <c r="CS1241" s="15"/>
      <c r="CT1241" s="88"/>
      <c r="CU1241" s="88"/>
      <c r="CV1241" s="88"/>
      <c r="CW1241" s="15"/>
      <c r="CX1241" s="15"/>
      <c r="CY1241" s="88"/>
      <c r="CZ1241" s="88"/>
      <c r="DA1241" s="88"/>
      <c r="DB1241" s="15"/>
      <c r="DC1241" s="15"/>
      <c r="DD1241" s="15"/>
      <c r="DE1241" s="15"/>
      <c r="DF1241" s="15"/>
      <c r="DG1241" s="15"/>
      <c r="DH1241" s="15"/>
      <c r="DI1241" s="15"/>
      <c r="DJ1241" s="15"/>
      <c r="DK1241" s="15"/>
      <c r="DL1241" s="15"/>
      <c r="DM1241" s="15"/>
      <c r="DN1241" s="15"/>
      <c r="DO1241" s="15"/>
      <c r="DP1241" s="15"/>
      <c r="DQ1241" s="15"/>
      <c r="DR1241" s="15"/>
      <c r="DS1241" s="15"/>
      <c r="DT1241" s="15"/>
      <c r="DU1241" s="15"/>
      <c r="DV1241" s="15"/>
      <c r="DW1241" s="15"/>
      <c r="DX1241" s="15"/>
      <c r="DY1241" s="15"/>
      <c r="DZ1241" s="15"/>
      <c r="EA1241" s="15"/>
      <c r="EB1241" s="15"/>
      <c r="EC1241" s="15"/>
      <c r="ED1241" s="15"/>
      <c r="EE1241" s="15"/>
      <c r="EF1241" s="15"/>
      <c r="EG1241" s="15"/>
      <c r="EH1241" s="15"/>
      <c r="EI1241" s="15"/>
      <c r="EJ1241" s="15"/>
      <c r="EK1241" s="15"/>
      <c r="EL1241" s="15"/>
      <c r="EM1241" s="15"/>
      <c r="EN1241" s="15"/>
      <c r="EO1241" s="15"/>
      <c r="EP1241" s="88"/>
      <c r="EQ1241" s="88"/>
      <c r="ER1241" s="88"/>
      <c r="ES1241" s="88"/>
      <c r="ET1241" s="88"/>
      <c r="EU1241" s="88"/>
      <c r="EV1241" s="88"/>
      <c r="EW1241" s="88"/>
      <c r="EX1241" s="88"/>
      <c r="EY1241" s="88"/>
      <c r="EZ1241" s="88"/>
      <c r="FA1241" s="88"/>
      <c r="FB1241" s="15"/>
      <c r="FC1241" s="15"/>
      <c r="FD1241" s="15"/>
      <c r="FE1241" s="15"/>
      <c r="FF1241" s="15"/>
      <c r="FG1241" s="15"/>
      <c r="FH1241" s="15"/>
      <c r="FI1241" s="15"/>
      <c r="FJ1241" s="15"/>
    </row>
    <row r="1242" spans="2:166" ht="15" customHeight="1" x14ac:dyDescent="0.25">
      <c r="B1242" s="88"/>
      <c r="C1242" s="88"/>
      <c r="D1242" s="115"/>
      <c r="E1242" s="115"/>
      <c r="F1242" s="115"/>
      <c r="G1242" s="115"/>
      <c r="H1242" s="115"/>
      <c r="I1242" s="523"/>
      <c r="J1242" s="523"/>
      <c r="K1242" s="115"/>
      <c r="L1242" s="524"/>
      <c r="M1242" s="524"/>
      <c r="N1242" s="524"/>
      <c r="O1242" s="524"/>
      <c r="P1242" s="524"/>
      <c r="Q1242" s="524"/>
      <c r="R1242" s="524"/>
      <c r="S1242" s="525"/>
      <c r="T1242" s="526"/>
      <c r="U1242" s="115"/>
      <c r="V1242" s="526"/>
      <c r="W1242" s="115"/>
      <c r="X1242" s="115"/>
      <c r="Y1242" s="115"/>
      <c r="Z1242" s="527"/>
      <c r="AA1242" s="527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5"/>
      <c r="CR1242" s="15"/>
      <c r="CS1242" s="15"/>
      <c r="CT1242" s="88"/>
      <c r="CU1242" s="88"/>
      <c r="CV1242" s="88"/>
      <c r="CW1242" s="15"/>
      <c r="CX1242" s="15"/>
      <c r="CY1242" s="88"/>
      <c r="CZ1242" s="88"/>
      <c r="DA1242" s="88"/>
      <c r="DB1242" s="15"/>
      <c r="DC1242" s="15"/>
      <c r="DD1242" s="15"/>
      <c r="DE1242" s="15"/>
      <c r="DF1242" s="15"/>
      <c r="DG1242" s="15"/>
      <c r="DH1242" s="15"/>
      <c r="DI1242" s="15"/>
      <c r="DJ1242" s="15"/>
      <c r="DK1242" s="15"/>
      <c r="DL1242" s="15"/>
      <c r="DM1242" s="15"/>
      <c r="DN1242" s="15"/>
      <c r="DO1242" s="15"/>
      <c r="DP1242" s="15"/>
      <c r="DQ1242" s="15"/>
      <c r="DR1242" s="15"/>
      <c r="DS1242" s="15"/>
      <c r="DT1242" s="15"/>
      <c r="DU1242" s="15"/>
      <c r="DV1242" s="15"/>
      <c r="DW1242" s="15"/>
      <c r="DX1242" s="15"/>
      <c r="DY1242" s="15"/>
      <c r="DZ1242" s="15"/>
      <c r="EA1242" s="15"/>
      <c r="EB1242" s="15"/>
      <c r="EC1242" s="15"/>
      <c r="ED1242" s="15"/>
      <c r="EE1242" s="15"/>
      <c r="EF1242" s="15"/>
      <c r="EG1242" s="15"/>
      <c r="EH1242" s="15"/>
      <c r="EI1242" s="15"/>
      <c r="EJ1242" s="15"/>
      <c r="EK1242" s="15"/>
      <c r="EL1242" s="15"/>
      <c r="EM1242" s="15"/>
      <c r="EN1242" s="15"/>
      <c r="EO1242" s="15"/>
      <c r="EP1242" s="88"/>
      <c r="EQ1242" s="88"/>
      <c r="ER1242" s="88"/>
      <c r="ES1242" s="88"/>
      <c r="ET1242" s="88"/>
      <c r="EU1242" s="88"/>
      <c r="EV1242" s="88"/>
      <c r="EW1242" s="88"/>
      <c r="EX1242" s="88"/>
      <c r="EY1242" s="88"/>
      <c r="EZ1242" s="88"/>
      <c r="FA1242" s="88"/>
      <c r="FB1242" s="15"/>
      <c r="FC1242" s="15"/>
      <c r="FD1242" s="15"/>
      <c r="FE1242" s="15"/>
      <c r="FF1242" s="15"/>
      <c r="FG1242" s="15"/>
      <c r="FH1242" s="15"/>
      <c r="FI1242" s="15"/>
      <c r="FJ1242" s="15"/>
    </row>
    <row r="1243" spans="2:166" ht="15" customHeight="1" x14ac:dyDescent="0.25">
      <c r="B1243" s="88"/>
      <c r="C1243" s="88"/>
      <c r="D1243" s="115"/>
      <c r="E1243" s="115"/>
      <c r="F1243" s="115"/>
      <c r="G1243" s="115"/>
      <c r="H1243" s="115"/>
      <c r="I1243" s="523"/>
      <c r="J1243" s="523"/>
      <c r="K1243" s="115"/>
      <c r="L1243" s="524"/>
      <c r="M1243" s="524"/>
      <c r="N1243" s="524"/>
      <c r="O1243" s="524"/>
      <c r="P1243" s="524"/>
      <c r="Q1243" s="524"/>
      <c r="R1243" s="524"/>
      <c r="S1243" s="525"/>
      <c r="T1243" s="526"/>
      <c r="U1243" s="115"/>
      <c r="V1243" s="526"/>
      <c r="W1243" s="115"/>
      <c r="X1243" s="115"/>
      <c r="Y1243" s="115"/>
      <c r="Z1243" s="527"/>
      <c r="AA1243" s="527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5"/>
      <c r="CR1243" s="15"/>
      <c r="CS1243" s="15"/>
      <c r="CT1243" s="88"/>
      <c r="CU1243" s="88"/>
      <c r="CV1243" s="88"/>
      <c r="CW1243" s="15"/>
      <c r="CX1243" s="15"/>
      <c r="CY1243" s="88"/>
      <c r="CZ1243" s="88"/>
      <c r="DA1243" s="88"/>
      <c r="DB1243" s="15"/>
      <c r="DC1243" s="15"/>
      <c r="DD1243" s="15"/>
      <c r="DE1243" s="15"/>
      <c r="DF1243" s="15"/>
      <c r="DG1243" s="15"/>
      <c r="DH1243" s="15"/>
      <c r="DI1243" s="15"/>
      <c r="DJ1243" s="15"/>
      <c r="DK1243" s="15"/>
      <c r="DL1243" s="15"/>
      <c r="DM1243" s="15"/>
      <c r="DN1243" s="15"/>
      <c r="DO1243" s="15"/>
      <c r="DP1243" s="15"/>
      <c r="DQ1243" s="15"/>
      <c r="DR1243" s="15"/>
      <c r="DS1243" s="15"/>
      <c r="DT1243" s="15"/>
      <c r="DU1243" s="15"/>
      <c r="DV1243" s="15"/>
      <c r="DW1243" s="15"/>
      <c r="DX1243" s="15"/>
      <c r="DY1243" s="15"/>
      <c r="DZ1243" s="15"/>
      <c r="EA1243" s="15"/>
      <c r="EB1243" s="15"/>
      <c r="EC1243" s="15"/>
      <c r="ED1243" s="15"/>
      <c r="EE1243" s="15"/>
      <c r="EF1243" s="15"/>
      <c r="EG1243" s="15"/>
      <c r="EH1243" s="15"/>
      <c r="EI1243" s="15"/>
      <c r="EJ1243" s="15"/>
      <c r="EK1243" s="15"/>
      <c r="EL1243" s="15"/>
      <c r="EM1243" s="15"/>
      <c r="EN1243" s="15"/>
      <c r="EO1243" s="15"/>
      <c r="EP1243" s="88"/>
      <c r="EQ1243" s="88"/>
      <c r="ER1243" s="88"/>
      <c r="ES1243" s="88"/>
      <c r="ET1243" s="88"/>
      <c r="EU1243" s="88"/>
      <c r="EV1243" s="88"/>
      <c r="EW1243" s="88"/>
      <c r="EX1243" s="88"/>
      <c r="EY1243" s="88"/>
      <c r="EZ1243" s="88"/>
      <c r="FA1243" s="88"/>
      <c r="FB1243" s="15"/>
      <c r="FC1243" s="15"/>
      <c r="FD1243" s="15"/>
      <c r="FE1243" s="15"/>
      <c r="FF1243" s="15"/>
      <c r="FG1243" s="15"/>
      <c r="FH1243" s="15"/>
      <c r="FI1243" s="15"/>
      <c r="FJ1243" s="15"/>
    </row>
    <row r="1244" spans="2:166" ht="15" customHeight="1" x14ac:dyDescent="0.25">
      <c r="B1244" s="88"/>
      <c r="C1244" s="88"/>
      <c r="D1244" s="115"/>
      <c r="E1244" s="115"/>
      <c r="F1244" s="115"/>
      <c r="G1244" s="115"/>
      <c r="H1244" s="115"/>
      <c r="I1244" s="523"/>
      <c r="J1244" s="523"/>
      <c r="K1244" s="115"/>
      <c r="L1244" s="524"/>
      <c r="M1244" s="524"/>
      <c r="N1244" s="524"/>
      <c r="O1244" s="524"/>
      <c r="P1244" s="524"/>
      <c r="Q1244" s="524"/>
      <c r="R1244" s="524"/>
      <c r="S1244" s="525"/>
      <c r="T1244" s="526"/>
      <c r="U1244" s="115"/>
      <c r="V1244" s="526"/>
      <c r="W1244" s="115"/>
      <c r="X1244" s="115"/>
      <c r="Y1244" s="115"/>
      <c r="Z1244" s="527"/>
      <c r="AA1244" s="527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88"/>
      <c r="CU1244" s="88"/>
      <c r="CV1244" s="88"/>
      <c r="CW1244" s="15"/>
      <c r="CX1244" s="15"/>
      <c r="CY1244" s="88"/>
      <c r="CZ1244" s="88"/>
      <c r="DA1244" s="88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  <c r="DO1244" s="15"/>
      <c r="DP1244" s="15"/>
      <c r="DQ1244" s="15"/>
      <c r="DR1244" s="15"/>
      <c r="DS1244" s="15"/>
      <c r="DT1244" s="15"/>
      <c r="DU1244" s="15"/>
      <c r="DV1244" s="15"/>
      <c r="DW1244" s="15"/>
      <c r="DX1244" s="15"/>
      <c r="DY1244" s="15"/>
      <c r="DZ1244" s="15"/>
      <c r="EA1244" s="15"/>
      <c r="EB1244" s="15"/>
      <c r="EC1244" s="15"/>
      <c r="ED1244" s="15"/>
      <c r="EE1244" s="15"/>
      <c r="EF1244" s="15"/>
      <c r="EG1244" s="15"/>
      <c r="EH1244" s="15"/>
      <c r="EI1244" s="15"/>
      <c r="EJ1244" s="15"/>
      <c r="EK1244" s="15"/>
      <c r="EL1244" s="15"/>
      <c r="EM1244" s="15"/>
      <c r="EN1244" s="15"/>
      <c r="EO1244" s="15"/>
      <c r="EP1244" s="88"/>
      <c r="EQ1244" s="88"/>
      <c r="ER1244" s="88"/>
      <c r="ES1244" s="88"/>
      <c r="ET1244" s="88"/>
      <c r="EU1244" s="88"/>
      <c r="EV1244" s="88"/>
      <c r="EW1244" s="88"/>
      <c r="EX1244" s="88"/>
      <c r="EY1244" s="88"/>
      <c r="EZ1244" s="88"/>
      <c r="FA1244" s="88"/>
      <c r="FB1244" s="15"/>
      <c r="FC1244" s="15"/>
      <c r="FD1244" s="15"/>
      <c r="FE1244" s="15"/>
      <c r="FF1244" s="15"/>
      <c r="FG1244" s="15"/>
      <c r="FH1244" s="15"/>
      <c r="FI1244" s="15"/>
      <c r="FJ1244" s="15"/>
    </row>
    <row r="1245" spans="2:166" ht="15" customHeight="1" x14ac:dyDescent="0.25">
      <c r="B1245" s="88"/>
      <c r="C1245" s="88"/>
      <c r="D1245" s="115"/>
      <c r="E1245" s="115"/>
      <c r="F1245" s="115"/>
      <c r="G1245" s="115"/>
      <c r="H1245" s="115"/>
      <c r="I1245" s="523"/>
      <c r="J1245" s="523"/>
      <c r="K1245" s="115"/>
      <c r="L1245" s="524"/>
      <c r="M1245" s="524"/>
      <c r="N1245" s="524"/>
      <c r="O1245" s="524"/>
      <c r="P1245" s="524"/>
      <c r="Q1245" s="524"/>
      <c r="R1245" s="524"/>
      <c r="S1245" s="525"/>
      <c r="T1245" s="526"/>
      <c r="U1245" s="115"/>
      <c r="V1245" s="526"/>
      <c r="W1245" s="115"/>
      <c r="X1245" s="115"/>
      <c r="Y1245" s="115"/>
      <c r="Z1245" s="527"/>
      <c r="AA1245" s="527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88"/>
      <c r="CU1245" s="88"/>
      <c r="CV1245" s="88"/>
      <c r="CW1245" s="15"/>
      <c r="CX1245" s="15"/>
      <c r="CY1245" s="88"/>
      <c r="CZ1245" s="88"/>
      <c r="DA1245" s="88"/>
      <c r="DB1245" s="15"/>
      <c r="DC1245" s="15"/>
      <c r="DD1245" s="15"/>
      <c r="DE1245" s="15"/>
      <c r="DF1245" s="15"/>
      <c r="DG1245" s="15"/>
      <c r="DH1245" s="15"/>
      <c r="DI1245" s="15"/>
      <c r="DJ1245" s="15"/>
      <c r="DK1245" s="15"/>
      <c r="DL1245" s="15"/>
      <c r="DM1245" s="15"/>
      <c r="DN1245" s="15"/>
      <c r="DO1245" s="15"/>
      <c r="DP1245" s="15"/>
      <c r="DQ1245" s="15"/>
      <c r="DR1245" s="15"/>
      <c r="DS1245" s="15"/>
      <c r="DT1245" s="15"/>
      <c r="DU1245" s="15"/>
      <c r="DV1245" s="15"/>
      <c r="DW1245" s="15"/>
      <c r="DX1245" s="15"/>
      <c r="DY1245" s="15"/>
      <c r="DZ1245" s="15"/>
      <c r="EA1245" s="15"/>
      <c r="EB1245" s="15"/>
      <c r="EC1245" s="15"/>
      <c r="ED1245" s="15"/>
      <c r="EE1245" s="15"/>
      <c r="EF1245" s="15"/>
      <c r="EG1245" s="15"/>
      <c r="EH1245" s="15"/>
      <c r="EI1245" s="15"/>
      <c r="EJ1245" s="15"/>
      <c r="EK1245" s="15"/>
      <c r="EL1245" s="15"/>
      <c r="EM1245" s="15"/>
      <c r="EN1245" s="15"/>
      <c r="EO1245" s="15"/>
      <c r="EP1245" s="88"/>
      <c r="EQ1245" s="88"/>
      <c r="ER1245" s="88"/>
      <c r="ES1245" s="88"/>
      <c r="ET1245" s="88"/>
      <c r="EU1245" s="88"/>
      <c r="EV1245" s="88"/>
      <c r="EW1245" s="88"/>
      <c r="EX1245" s="88"/>
      <c r="EY1245" s="88"/>
      <c r="EZ1245" s="88"/>
      <c r="FA1245" s="88"/>
      <c r="FB1245" s="15"/>
      <c r="FC1245" s="15"/>
      <c r="FD1245" s="15"/>
      <c r="FE1245" s="15"/>
      <c r="FF1245" s="15"/>
      <c r="FG1245" s="15"/>
      <c r="FH1245" s="15"/>
      <c r="FI1245" s="15"/>
      <c r="FJ1245" s="15"/>
    </row>
    <row r="1246" spans="2:166" ht="15" customHeight="1" x14ac:dyDescent="0.25">
      <c r="B1246" s="88"/>
      <c r="C1246" s="88"/>
      <c r="D1246" s="115"/>
      <c r="E1246" s="115"/>
      <c r="F1246" s="115"/>
      <c r="G1246" s="115"/>
      <c r="H1246" s="115"/>
      <c r="I1246" s="523"/>
      <c r="J1246" s="523"/>
      <c r="K1246" s="115"/>
      <c r="L1246" s="524"/>
      <c r="M1246" s="524"/>
      <c r="N1246" s="524"/>
      <c r="O1246" s="524"/>
      <c r="P1246" s="524"/>
      <c r="Q1246" s="524"/>
      <c r="R1246" s="524"/>
      <c r="S1246" s="525"/>
      <c r="T1246" s="526"/>
      <c r="U1246" s="115"/>
      <c r="V1246" s="526"/>
      <c r="W1246" s="115"/>
      <c r="X1246" s="115"/>
      <c r="Y1246" s="115"/>
      <c r="Z1246" s="527"/>
      <c r="AA1246" s="527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88"/>
      <c r="CU1246" s="88"/>
      <c r="CV1246" s="88"/>
      <c r="CW1246" s="15"/>
      <c r="CX1246" s="15"/>
      <c r="CY1246" s="88"/>
      <c r="CZ1246" s="88"/>
      <c r="DA1246" s="88"/>
      <c r="DB1246" s="15"/>
      <c r="DC1246" s="15"/>
      <c r="DD1246" s="15"/>
      <c r="DE1246" s="15"/>
      <c r="DF1246" s="15"/>
      <c r="DG1246" s="15"/>
      <c r="DH1246" s="15"/>
      <c r="DI1246" s="15"/>
      <c r="DJ1246" s="15"/>
      <c r="DK1246" s="15"/>
      <c r="DL1246" s="15"/>
      <c r="DM1246" s="15"/>
      <c r="DN1246" s="15"/>
      <c r="DO1246" s="15"/>
      <c r="DP1246" s="15"/>
      <c r="DQ1246" s="15"/>
      <c r="DR1246" s="15"/>
      <c r="DS1246" s="15"/>
      <c r="DT1246" s="15"/>
      <c r="DU1246" s="15"/>
      <c r="DV1246" s="15"/>
      <c r="DW1246" s="15"/>
      <c r="DX1246" s="15"/>
      <c r="DY1246" s="15"/>
      <c r="DZ1246" s="15"/>
      <c r="EA1246" s="15"/>
      <c r="EB1246" s="15"/>
      <c r="EC1246" s="15"/>
      <c r="ED1246" s="15"/>
      <c r="EE1246" s="15"/>
      <c r="EF1246" s="15"/>
      <c r="EG1246" s="15"/>
      <c r="EH1246" s="15"/>
      <c r="EI1246" s="15"/>
      <c r="EJ1246" s="15"/>
      <c r="EK1246" s="15"/>
      <c r="EL1246" s="15"/>
      <c r="EM1246" s="15"/>
      <c r="EN1246" s="15"/>
      <c r="EO1246" s="15"/>
      <c r="EP1246" s="88"/>
      <c r="EQ1246" s="88"/>
      <c r="ER1246" s="88"/>
      <c r="ES1246" s="88"/>
      <c r="ET1246" s="88"/>
      <c r="EU1246" s="88"/>
      <c r="EV1246" s="88"/>
      <c r="EW1246" s="88"/>
      <c r="EX1246" s="88"/>
      <c r="EY1246" s="88"/>
      <c r="EZ1246" s="88"/>
      <c r="FA1246" s="88"/>
      <c r="FB1246" s="15"/>
      <c r="FC1246" s="15"/>
      <c r="FD1246" s="15"/>
      <c r="FE1246" s="15"/>
      <c r="FF1246" s="15"/>
      <c r="FG1246" s="15"/>
      <c r="FH1246" s="15"/>
      <c r="FI1246" s="15"/>
      <c r="FJ1246" s="15"/>
    </row>
    <row r="1247" spans="2:166" ht="15" customHeight="1" x14ac:dyDescent="0.25">
      <c r="B1247" s="88"/>
      <c r="C1247" s="88"/>
      <c r="D1247" s="115"/>
      <c r="E1247" s="115"/>
      <c r="F1247" s="115"/>
      <c r="G1247" s="115"/>
      <c r="H1247" s="115"/>
      <c r="I1247" s="523"/>
      <c r="J1247" s="523"/>
      <c r="K1247" s="115"/>
      <c r="L1247" s="524"/>
      <c r="M1247" s="524"/>
      <c r="N1247" s="524"/>
      <c r="O1247" s="524"/>
      <c r="P1247" s="524"/>
      <c r="Q1247" s="524"/>
      <c r="R1247" s="524"/>
      <c r="S1247" s="525"/>
      <c r="T1247" s="526"/>
      <c r="U1247" s="115"/>
      <c r="V1247" s="526"/>
      <c r="W1247" s="115"/>
      <c r="X1247" s="115"/>
      <c r="Y1247" s="115"/>
      <c r="Z1247" s="527"/>
      <c r="AA1247" s="527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5"/>
      <c r="CR1247" s="15"/>
      <c r="CS1247" s="15"/>
      <c r="CT1247" s="88"/>
      <c r="CU1247" s="88"/>
      <c r="CV1247" s="88"/>
      <c r="CW1247" s="15"/>
      <c r="CX1247" s="15"/>
      <c r="CY1247" s="88"/>
      <c r="CZ1247" s="88"/>
      <c r="DA1247" s="88"/>
      <c r="DB1247" s="15"/>
      <c r="DC1247" s="15"/>
      <c r="DD1247" s="15"/>
      <c r="DE1247" s="15"/>
      <c r="DF1247" s="15"/>
      <c r="DG1247" s="15"/>
      <c r="DH1247" s="15"/>
      <c r="DI1247" s="15"/>
      <c r="DJ1247" s="15"/>
      <c r="DK1247" s="15"/>
      <c r="DL1247" s="15"/>
      <c r="DM1247" s="15"/>
      <c r="DN1247" s="15"/>
      <c r="DO1247" s="15"/>
      <c r="DP1247" s="15"/>
      <c r="DQ1247" s="15"/>
      <c r="DR1247" s="15"/>
      <c r="DS1247" s="15"/>
      <c r="DT1247" s="15"/>
      <c r="DU1247" s="15"/>
      <c r="DV1247" s="15"/>
      <c r="DW1247" s="15"/>
      <c r="DX1247" s="15"/>
      <c r="DY1247" s="15"/>
      <c r="DZ1247" s="15"/>
      <c r="EA1247" s="15"/>
      <c r="EB1247" s="15"/>
      <c r="EC1247" s="15"/>
      <c r="ED1247" s="15"/>
      <c r="EE1247" s="15"/>
      <c r="EF1247" s="15"/>
      <c r="EG1247" s="15"/>
      <c r="EH1247" s="15"/>
      <c r="EI1247" s="15"/>
      <c r="EJ1247" s="15"/>
      <c r="EK1247" s="15"/>
      <c r="EL1247" s="15"/>
      <c r="EM1247" s="15"/>
      <c r="EN1247" s="15"/>
      <c r="EO1247" s="15"/>
      <c r="EP1247" s="88"/>
      <c r="EQ1247" s="88"/>
      <c r="ER1247" s="88"/>
      <c r="ES1247" s="88"/>
      <c r="ET1247" s="88"/>
      <c r="EU1247" s="88"/>
      <c r="EV1247" s="88"/>
      <c r="EW1247" s="88"/>
      <c r="EX1247" s="88"/>
      <c r="EY1247" s="88"/>
      <c r="EZ1247" s="88"/>
      <c r="FA1247" s="88"/>
      <c r="FB1247" s="15"/>
      <c r="FC1247" s="15"/>
      <c r="FD1247" s="15"/>
      <c r="FE1247" s="15"/>
      <c r="FF1247" s="15"/>
      <c r="FG1247" s="15"/>
      <c r="FH1247" s="15"/>
      <c r="FI1247" s="15"/>
      <c r="FJ1247" s="15"/>
    </row>
    <row r="1248" spans="2:166" ht="15" customHeight="1" x14ac:dyDescent="0.25">
      <c r="B1248" s="88"/>
      <c r="C1248" s="88"/>
      <c r="D1248" s="115"/>
      <c r="E1248" s="115"/>
      <c r="F1248" s="115"/>
      <c r="G1248" s="115"/>
      <c r="H1248" s="115"/>
      <c r="I1248" s="523"/>
      <c r="J1248" s="523"/>
      <c r="K1248" s="115"/>
      <c r="L1248" s="524"/>
      <c r="M1248" s="524"/>
      <c r="N1248" s="524"/>
      <c r="O1248" s="524"/>
      <c r="P1248" s="524"/>
      <c r="Q1248" s="524"/>
      <c r="R1248" s="524"/>
      <c r="S1248" s="525"/>
      <c r="T1248" s="526"/>
      <c r="U1248" s="115"/>
      <c r="V1248" s="526"/>
      <c r="W1248" s="115"/>
      <c r="X1248" s="115"/>
      <c r="Y1248" s="115"/>
      <c r="Z1248" s="527"/>
      <c r="AA1248" s="527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88"/>
      <c r="CU1248" s="88"/>
      <c r="CV1248" s="88"/>
      <c r="CW1248" s="15"/>
      <c r="CX1248" s="15"/>
      <c r="CY1248" s="88"/>
      <c r="CZ1248" s="88"/>
      <c r="DA1248" s="88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  <c r="DO1248" s="15"/>
      <c r="DP1248" s="15"/>
      <c r="DQ1248" s="15"/>
      <c r="DR1248" s="15"/>
      <c r="DS1248" s="15"/>
      <c r="DT1248" s="15"/>
      <c r="DU1248" s="15"/>
      <c r="DV1248" s="15"/>
      <c r="DW1248" s="15"/>
      <c r="DX1248" s="15"/>
      <c r="DY1248" s="15"/>
      <c r="DZ1248" s="15"/>
      <c r="EA1248" s="15"/>
      <c r="EB1248" s="15"/>
      <c r="EC1248" s="15"/>
      <c r="ED1248" s="15"/>
      <c r="EE1248" s="15"/>
      <c r="EF1248" s="15"/>
      <c r="EG1248" s="15"/>
      <c r="EH1248" s="15"/>
      <c r="EI1248" s="15"/>
      <c r="EJ1248" s="15"/>
      <c r="EK1248" s="15"/>
      <c r="EL1248" s="15"/>
      <c r="EM1248" s="15"/>
      <c r="EN1248" s="15"/>
      <c r="EO1248" s="15"/>
      <c r="EP1248" s="88"/>
      <c r="EQ1248" s="88"/>
      <c r="ER1248" s="88"/>
      <c r="ES1248" s="88"/>
      <c r="ET1248" s="88"/>
      <c r="EU1248" s="88"/>
      <c r="EV1248" s="88"/>
      <c r="EW1248" s="88"/>
      <c r="EX1248" s="88"/>
      <c r="EY1248" s="88"/>
      <c r="EZ1248" s="88"/>
      <c r="FA1248" s="88"/>
      <c r="FB1248" s="15"/>
      <c r="FC1248" s="15"/>
      <c r="FD1248" s="15"/>
      <c r="FE1248" s="15"/>
      <c r="FF1248" s="15"/>
      <c r="FG1248" s="15"/>
      <c r="FH1248" s="15"/>
      <c r="FI1248" s="15"/>
      <c r="FJ1248" s="15"/>
    </row>
    <row r="1249" spans="2:166" ht="15" customHeight="1" x14ac:dyDescent="0.25">
      <c r="B1249" s="88"/>
      <c r="C1249" s="88"/>
      <c r="D1249" s="115"/>
      <c r="E1249" s="115"/>
      <c r="F1249" s="115"/>
      <c r="G1249" s="115"/>
      <c r="H1249" s="115"/>
      <c r="I1249" s="523"/>
      <c r="J1249" s="523"/>
      <c r="K1249" s="115"/>
      <c r="L1249" s="524"/>
      <c r="M1249" s="524"/>
      <c r="N1249" s="524"/>
      <c r="O1249" s="524"/>
      <c r="P1249" s="524"/>
      <c r="Q1249" s="524"/>
      <c r="R1249" s="524"/>
      <c r="S1249" s="525"/>
      <c r="T1249" s="526"/>
      <c r="U1249" s="115"/>
      <c r="V1249" s="526"/>
      <c r="W1249" s="115"/>
      <c r="X1249" s="115"/>
      <c r="Y1249" s="115"/>
      <c r="Z1249" s="527"/>
      <c r="AA1249" s="527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88"/>
      <c r="CU1249" s="88"/>
      <c r="CV1249" s="88"/>
      <c r="CW1249" s="15"/>
      <c r="CX1249" s="15"/>
      <c r="CY1249" s="88"/>
      <c r="CZ1249" s="88"/>
      <c r="DA1249" s="88"/>
      <c r="DB1249" s="15"/>
      <c r="DC1249" s="15"/>
      <c r="DD1249" s="15"/>
      <c r="DE1249" s="15"/>
      <c r="DF1249" s="15"/>
      <c r="DG1249" s="15"/>
      <c r="DH1249" s="15"/>
      <c r="DI1249" s="15"/>
      <c r="DJ1249" s="15"/>
      <c r="DK1249" s="15"/>
      <c r="DL1249" s="15"/>
      <c r="DM1249" s="15"/>
      <c r="DN1249" s="15"/>
      <c r="DO1249" s="15"/>
      <c r="DP1249" s="15"/>
      <c r="DQ1249" s="15"/>
      <c r="DR1249" s="15"/>
      <c r="DS1249" s="15"/>
      <c r="DT1249" s="15"/>
      <c r="DU1249" s="15"/>
      <c r="DV1249" s="15"/>
      <c r="DW1249" s="15"/>
      <c r="DX1249" s="15"/>
      <c r="DY1249" s="15"/>
      <c r="DZ1249" s="15"/>
      <c r="EA1249" s="15"/>
      <c r="EB1249" s="15"/>
      <c r="EC1249" s="15"/>
      <c r="ED1249" s="15"/>
      <c r="EE1249" s="15"/>
      <c r="EF1249" s="15"/>
      <c r="EG1249" s="15"/>
      <c r="EH1249" s="15"/>
      <c r="EI1249" s="15"/>
      <c r="EJ1249" s="15"/>
      <c r="EK1249" s="15"/>
      <c r="EL1249" s="15"/>
      <c r="EM1249" s="15"/>
      <c r="EN1249" s="15"/>
      <c r="EO1249" s="15"/>
      <c r="EP1249" s="88"/>
      <c r="EQ1249" s="88"/>
      <c r="ER1249" s="88"/>
      <c r="ES1249" s="88"/>
      <c r="ET1249" s="88"/>
      <c r="EU1249" s="88"/>
      <c r="EV1249" s="88"/>
      <c r="EW1249" s="88"/>
      <c r="EX1249" s="88"/>
      <c r="EY1249" s="88"/>
      <c r="EZ1249" s="88"/>
      <c r="FA1249" s="88"/>
      <c r="FB1249" s="15"/>
      <c r="FC1249" s="15"/>
      <c r="FD1249" s="15"/>
      <c r="FE1249" s="15"/>
      <c r="FF1249" s="15"/>
      <c r="FG1249" s="15"/>
      <c r="FH1249" s="15"/>
      <c r="FI1249" s="15"/>
      <c r="FJ1249" s="15"/>
    </row>
    <row r="1250" spans="2:166" ht="15" customHeight="1" x14ac:dyDescent="0.25">
      <c r="B1250" s="88"/>
      <c r="C1250" s="88"/>
      <c r="D1250" s="115"/>
      <c r="E1250" s="115"/>
      <c r="F1250" s="115"/>
      <c r="G1250" s="115"/>
      <c r="H1250" s="115"/>
      <c r="I1250" s="523"/>
      <c r="J1250" s="523"/>
      <c r="K1250" s="115"/>
      <c r="L1250" s="524"/>
      <c r="M1250" s="524"/>
      <c r="N1250" s="524"/>
      <c r="O1250" s="524"/>
      <c r="P1250" s="524"/>
      <c r="Q1250" s="524"/>
      <c r="R1250" s="524"/>
      <c r="S1250" s="525"/>
      <c r="T1250" s="526"/>
      <c r="U1250" s="115"/>
      <c r="V1250" s="526"/>
      <c r="W1250" s="115"/>
      <c r="X1250" s="115"/>
      <c r="Y1250" s="115"/>
      <c r="Z1250" s="527"/>
      <c r="AA1250" s="527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5"/>
      <c r="CR1250" s="15"/>
      <c r="CS1250" s="15"/>
      <c r="CT1250" s="88"/>
      <c r="CU1250" s="88"/>
      <c r="CV1250" s="88"/>
      <c r="CW1250" s="15"/>
      <c r="CX1250" s="15"/>
      <c r="CY1250" s="88"/>
      <c r="CZ1250" s="88"/>
      <c r="DA1250" s="88"/>
      <c r="DB1250" s="15"/>
      <c r="DC1250" s="15"/>
      <c r="DD1250" s="15"/>
      <c r="DE1250" s="15"/>
      <c r="DF1250" s="15"/>
      <c r="DG1250" s="15"/>
      <c r="DH1250" s="15"/>
      <c r="DI1250" s="15"/>
      <c r="DJ1250" s="15"/>
      <c r="DK1250" s="15"/>
      <c r="DL1250" s="15"/>
      <c r="DM1250" s="15"/>
      <c r="DN1250" s="15"/>
      <c r="DO1250" s="15"/>
      <c r="DP1250" s="15"/>
      <c r="DQ1250" s="15"/>
      <c r="DR1250" s="15"/>
      <c r="DS1250" s="15"/>
      <c r="DT1250" s="15"/>
      <c r="DU1250" s="15"/>
      <c r="DV1250" s="15"/>
      <c r="DW1250" s="15"/>
      <c r="DX1250" s="15"/>
      <c r="DY1250" s="15"/>
      <c r="DZ1250" s="15"/>
      <c r="EA1250" s="15"/>
      <c r="EB1250" s="15"/>
      <c r="EC1250" s="15"/>
      <c r="ED1250" s="15"/>
      <c r="EE1250" s="15"/>
      <c r="EF1250" s="15"/>
      <c r="EG1250" s="15"/>
      <c r="EH1250" s="15"/>
      <c r="EI1250" s="15"/>
      <c r="EJ1250" s="15"/>
      <c r="EK1250" s="15"/>
      <c r="EL1250" s="15"/>
      <c r="EM1250" s="15"/>
      <c r="EN1250" s="15"/>
      <c r="EO1250" s="15"/>
      <c r="EP1250" s="88"/>
      <c r="EQ1250" s="88"/>
      <c r="ER1250" s="88"/>
      <c r="ES1250" s="88"/>
      <c r="ET1250" s="88"/>
      <c r="EU1250" s="88"/>
      <c r="EV1250" s="88"/>
      <c r="EW1250" s="88"/>
      <c r="EX1250" s="88"/>
      <c r="EY1250" s="88"/>
      <c r="EZ1250" s="88"/>
      <c r="FA1250" s="88"/>
      <c r="FB1250" s="15"/>
      <c r="FC1250" s="15"/>
      <c r="FD1250" s="15"/>
      <c r="FE1250" s="15"/>
      <c r="FF1250" s="15"/>
      <c r="FG1250" s="15"/>
      <c r="FH1250" s="15"/>
      <c r="FI1250" s="15"/>
      <c r="FJ1250" s="15"/>
    </row>
    <row r="1251" spans="2:166" ht="15" customHeight="1" x14ac:dyDescent="0.25">
      <c r="B1251" s="88"/>
      <c r="C1251" s="88"/>
      <c r="D1251" s="115"/>
      <c r="E1251" s="115"/>
      <c r="F1251" s="115"/>
      <c r="G1251" s="115"/>
      <c r="H1251" s="115"/>
      <c r="I1251" s="523"/>
      <c r="J1251" s="523"/>
      <c r="K1251" s="115"/>
      <c r="L1251" s="524"/>
      <c r="M1251" s="524"/>
      <c r="N1251" s="524"/>
      <c r="O1251" s="524"/>
      <c r="P1251" s="524"/>
      <c r="Q1251" s="524"/>
      <c r="R1251" s="524"/>
      <c r="S1251" s="525"/>
      <c r="T1251" s="526"/>
      <c r="U1251" s="115"/>
      <c r="V1251" s="526"/>
      <c r="W1251" s="115"/>
      <c r="X1251" s="115"/>
      <c r="Y1251" s="115"/>
      <c r="Z1251" s="527"/>
      <c r="AA1251" s="527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88"/>
      <c r="CU1251" s="88"/>
      <c r="CV1251" s="88"/>
      <c r="CW1251" s="15"/>
      <c r="CX1251" s="15"/>
      <c r="CY1251" s="88"/>
      <c r="CZ1251" s="88"/>
      <c r="DA1251" s="88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  <c r="DO1251" s="15"/>
      <c r="DP1251" s="15"/>
      <c r="DQ1251" s="15"/>
      <c r="DR1251" s="15"/>
      <c r="DS1251" s="15"/>
      <c r="DT1251" s="15"/>
      <c r="DU1251" s="15"/>
      <c r="DV1251" s="15"/>
      <c r="DW1251" s="15"/>
      <c r="DX1251" s="15"/>
      <c r="DY1251" s="15"/>
      <c r="DZ1251" s="15"/>
      <c r="EA1251" s="15"/>
      <c r="EB1251" s="15"/>
      <c r="EC1251" s="15"/>
      <c r="ED1251" s="15"/>
      <c r="EE1251" s="15"/>
      <c r="EF1251" s="15"/>
      <c r="EG1251" s="15"/>
      <c r="EH1251" s="15"/>
      <c r="EI1251" s="15"/>
      <c r="EJ1251" s="15"/>
      <c r="EK1251" s="15"/>
      <c r="EL1251" s="15"/>
      <c r="EM1251" s="15"/>
      <c r="EN1251" s="15"/>
      <c r="EO1251" s="15"/>
      <c r="EP1251" s="88"/>
      <c r="EQ1251" s="88"/>
      <c r="ER1251" s="88"/>
      <c r="ES1251" s="88"/>
      <c r="ET1251" s="88"/>
      <c r="EU1251" s="88"/>
      <c r="EV1251" s="88"/>
      <c r="EW1251" s="88"/>
      <c r="EX1251" s="88"/>
      <c r="EY1251" s="88"/>
      <c r="EZ1251" s="88"/>
      <c r="FA1251" s="88"/>
      <c r="FB1251" s="15"/>
      <c r="FC1251" s="15"/>
      <c r="FD1251" s="15"/>
      <c r="FE1251" s="15"/>
      <c r="FF1251" s="15"/>
      <c r="FG1251" s="15"/>
      <c r="FH1251" s="15"/>
      <c r="FI1251" s="15"/>
      <c r="FJ1251" s="15"/>
    </row>
    <row r="1252" spans="2:166" ht="15" customHeight="1" x14ac:dyDescent="0.25">
      <c r="B1252" s="88"/>
      <c r="C1252" s="88"/>
      <c r="D1252" s="115"/>
      <c r="E1252" s="115"/>
      <c r="F1252" s="115"/>
      <c r="G1252" s="115"/>
      <c r="H1252" s="115"/>
      <c r="I1252" s="523"/>
      <c r="J1252" s="523"/>
      <c r="K1252" s="115"/>
      <c r="L1252" s="524"/>
      <c r="M1252" s="524"/>
      <c r="N1252" s="524"/>
      <c r="O1252" s="524"/>
      <c r="P1252" s="524"/>
      <c r="Q1252" s="524"/>
      <c r="R1252" s="524"/>
      <c r="S1252" s="525"/>
      <c r="T1252" s="526"/>
      <c r="U1252" s="115"/>
      <c r="V1252" s="526"/>
      <c r="W1252" s="115"/>
      <c r="X1252" s="115"/>
      <c r="Y1252" s="115"/>
      <c r="Z1252" s="527"/>
      <c r="AA1252" s="527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5"/>
      <c r="CR1252" s="15"/>
      <c r="CS1252" s="15"/>
      <c r="CT1252" s="88"/>
      <c r="CU1252" s="88"/>
      <c r="CV1252" s="88"/>
      <c r="CW1252" s="15"/>
      <c r="CX1252" s="15"/>
      <c r="CY1252" s="88"/>
      <c r="CZ1252" s="88"/>
      <c r="DA1252" s="88"/>
      <c r="DB1252" s="15"/>
      <c r="DC1252" s="15"/>
      <c r="DD1252" s="15"/>
      <c r="DE1252" s="15"/>
      <c r="DF1252" s="15"/>
      <c r="DG1252" s="15"/>
      <c r="DH1252" s="15"/>
      <c r="DI1252" s="15"/>
      <c r="DJ1252" s="15"/>
      <c r="DK1252" s="15"/>
      <c r="DL1252" s="15"/>
      <c r="DM1252" s="15"/>
      <c r="DN1252" s="15"/>
      <c r="DO1252" s="15"/>
      <c r="DP1252" s="15"/>
      <c r="DQ1252" s="15"/>
      <c r="DR1252" s="15"/>
      <c r="DS1252" s="15"/>
      <c r="DT1252" s="15"/>
      <c r="DU1252" s="15"/>
      <c r="DV1252" s="15"/>
      <c r="DW1252" s="15"/>
      <c r="DX1252" s="15"/>
      <c r="DY1252" s="15"/>
      <c r="DZ1252" s="15"/>
      <c r="EA1252" s="15"/>
      <c r="EB1252" s="15"/>
      <c r="EC1252" s="15"/>
      <c r="ED1252" s="15"/>
      <c r="EE1252" s="15"/>
      <c r="EF1252" s="15"/>
      <c r="EG1252" s="15"/>
      <c r="EH1252" s="15"/>
      <c r="EI1252" s="15"/>
      <c r="EJ1252" s="15"/>
      <c r="EK1252" s="15"/>
      <c r="EL1252" s="15"/>
      <c r="EM1252" s="15"/>
      <c r="EN1252" s="15"/>
      <c r="EO1252" s="15"/>
      <c r="EP1252" s="88"/>
      <c r="EQ1252" s="88"/>
      <c r="ER1252" s="88"/>
      <c r="ES1252" s="88"/>
      <c r="ET1252" s="88"/>
      <c r="EU1252" s="88"/>
      <c r="EV1252" s="88"/>
      <c r="EW1252" s="88"/>
      <c r="EX1252" s="88"/>
      <c r="EY1252" s="88"/>
      <c r="EZ1252" s="88"/>
      <c r="FA1252" s="88"/>
      <c r="FB1252" s="15"/>
      <c r="FC1252" s="15"/>
      <c r="FD1252" s="15"/>
      <c r="FE1252" s="15"/>
      <c r="FF1252" s="15"/>
      <c r="FG1252" s="15"/>
      <c r="FH1252" s="15"/>
      <c r="FI1252" s="15"/>
      <c r="FJ1252" s="15"/>
    </row>
    <row r="1253" spans="2:166" ht="15" customHeight="1" x14ac:dyDescent="0.25">
      <c r="B1253" s="88"/>
      <c r="C1253" s="88"/>
      <c r="D1253" s="115"/>
      <c r="E1253" s="115"/>
      <c r="F1253" s="115"/>
      <c r="G1253" s="115"/>
      <c r="H1253" s="115"/>
      <c r="I1253" s="523"/>
      <c r="J1253" s="523"/>
      <c r="K1253" s="115"/>
      <c r="L1253" s="524"/>
      <c r="M1253" s="524"/>
      <c r="N1253" s="524"/>
      <c r="O1253" s="524"/>
      <c r="P1253" s="524"/>
      <c r="Q1253" s="524"/>
      <c r="R1253" s="524"/>
      <c r="S1253" s="525"/>
      <c r="T1253" s="526"/>
      <c r="U1253" s="115"/>
      <c r="V1253" s="526"/>
      <c r="W1253" s="115"/>
      <c r="X1253" s="115"/>
      <c r="Y1253" s="115"/>
      <c r="Z1253" s="527"/>
      <c r="AA1253" s="527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88"/>
      <c r="CU1253" s="88"/>
      <c r="CV1253" s="88"/>
      <c r="CW1253" s="15"/>
      <c r="CX1253" s="15"/>
      <c r="CY1253" s="88"/>
      <c r="CZ1253" s="88"/>
      <c r="DA1253" s="88"/>
      <c r="DB1253" s="15"/>
      <c r="DC1253" s="15"/>
      <c r="DD1253" s="15"/>
      <c r="DE1253" s="15"/>
      <c r="DF1253" s="15"/>
      <c r="DG1253" s="15"/>
      <c r="DH1253" s="15"/>
      <c r="DI1253" s="15"/>
      <c r="DJ1253" s="15"/>
      <c r="DK1253" s="15"/>
      <c r="DL1253" s="15"/>
      <c r="DM1253" s="15"/>
      <c r="DN1253" s="15"/>
      <c r="DO1253" s="15"/>
      <c r="DP1253" s="15"/>
      <c r="DQ1253" s="15"/>
      <c r="DR1253" s="15"/>
      <c r="DS1253" s="15"/>
      <c r="DT1253" s="15"/>
      <c r="DU1253" s="15"/>
      <c r="DV1253" s="15"/>
      <c r="DW1253" s="15"/>
      <c r="DX1253" s="15"/>
      <c r="DY1253" s="15"/>
      <c r="DZ1253" s="15"/>
      <c r="EA1253" s="15"/>
      <c r="EB1253" s="15"/>
      <c r="EC1253" s="15"/>
      <c r="ED1253" s="15"/>
      <c r="EE1253" s="15"/>
      <c r="EF1253" s="15"/>
      <c r="EG1253" s="15"/>
      <c r="EH1253" s="15"/>
      <c r="EI1253" s="15"/>
      <c r="EJ1253" s="15"/>
      <c r="EK1253" s="15"/>
      <c r="EL1253" s="15"/>
      <c r="EM1253" s="15"/>
      <c r="EN1253" s="15"/>
      <c r="EO1253" s="15"/>
      <c r="EP1253" s="88"/>
      <c r="EQ1253" s="88"/>
      <c r="ER1253" s="88"/>
      <c r="ES1253" s="88"/>
      <c r="ET1253" s="88"/>
      <c r="EU1253" s="88"/>
      <c r="EV1253" s="88"/>
      <c r="EW1253" s="88"/>
      <c r="EX1253" s="88"/>
      <c r="EY1253" s="88"/>
      <c r="EZ1253" s="88"/>
      <c r="FA1253" s="88"/>
      <c r="FB1253" s="15"/>
      <c r="FC1253" s="15"/>
      <c r="FD1253" s="15"/>
      <c r="FE1253" s="15"/>
      <c r="FF1253" s="15"/>
      <c r="FG1253" s="15"/>
      <c r="FH1253" s="15"/>
      <c r="FI1253" s="15"/>
      <c r="FJ1253" s="15"/>
    </row>
    <row r="1254" spans="2:166" ht="15" customHeight="1" x14ac:dyDescent="0.25">
      <c r="B1254" s="88"/>
      <c r="C1254" s="88"/>
      <c r="D1254" s="115"/>
      <c r="E1254" s="115"/>
      <c r="F1254" s="115"/>
      <c r="G1254" s="115"/>
      <c r="H1254" s="115"/>
      <c r="I1254" s="523"/>
      <c r="J1254" s="523"/>
      <c r="K1254" s="115"/>
      <c r="L1254" s="524"/>
      <c r="M1254" s="524"/>
      <c r="N1254" s="524"/>
      <c r="O1254" s="524"/>
      <c r="P1254" s="524"/>
      <c r="Q1254" s="524"/>
      <c r="R1254" s="524"/>
      <c r="S1254" s="525"/>
      <c r="T1254" s="526"/>
      <c r="U1254" s="115"/>
      <c r="V1254" s="526"/>
      <c r="W1254" s="115"/>
      <c r="X1254" s="115"/>
      <c r="Y1254" s="115"/>
      <c r="Z1254" s="527"/>
      <c r="AA1254" s="527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5"/>
      <c r="CR1254" s="15"/>
      <c r="CS1254" s="15"/>
      <c r="CT1254" s="88"/>
      <c r="CU1254" s="88"/>
      <c r="CV1254" s="88"/>
      <c r="CW1254" s="15"/>
      <c r="CX1254" s="15"/>
      <c r="CY1254" s="88"/>
      <c r="CZ1254" s="88"/>
      <c r="DA1254" s="88"/>
      <c r="DB1254" s="15"/>
      <c r="DC1254" s="15"/>
      <c r="DD1254" s="15"/>
      <c r="DE1254" s="15"/>
      <c r="DF1254" s="15"/>
      <c r="DG1254" s="15"/>
      <c r="DH1254" s="15"/>
      <c r="DI1254" s="15"/>
      <c r="DJ1254" s="15"/>
      <c r="DK1254" s="15"/>
      <c r="DL1254" s="15"/>
      <c r="DM1254" s="15"/>
      <c r="DN1254" s="15"/>
      <c r="DO1254" s="15"/>
      <c r="DP1254" s="15"/>
      <c r="DQ1254" s="15"/>
      <c r="DR1254" s="15"/>
      <c r="DS1254" s="15"/>
      <c r="DT1254" s="15"/>
      <c r="DU1254" s="15"/>
      <c r="DV1254" s="15"/>
      <c r="DW1254" s="15"/>
      <c r="DX1254" s="15"/>
      <c r="DY1254" s="15"/>
      <c r="DZ1254" s="15"/>
      <c r="EA1254" s="15"/>
      <c r="EB1254" s="15"/>
      <c r="EC1254" s="15"/>
      <c r="ED1254" s="15"/>
      <c r="EE1254" s="15"/>
      <c r="EF1254" s="15"/>
      <c r="EG1254" s="15"/>
      <c r="EH1254" s="15"/>
      <c r="EI1254" s="15"/>
      <c r="EJ1254" s="15"/>
      <c r="EK1254" s="15"/>
      <c r="EL1254" s="15"/>
      <c r="EM1254" s="15"/>
      <c r="EN1254" s="15"/>
      <c r="EO1254" s="15"/>
      <c r="EP1254" s="88"/>
      <c r="EQ1254" s="88"/>
      <c r="ER1254" s="88"/>
      <c r="ES1254" s="88"/>
      <c r="ET1254" s="88"/>
      <c r="EU1254" s="88"/>
      <c r="EV1254" s="88"/>
      <c r="EW1254" s="88"/>
      <c r="EX1254" s="88"/>
      <c r="EY1254" s="88"/>
      <c r="EZ1254" s="88"/>
      <c r="FA1254" s="88"/>
      <c r="FB1254" s="15"/>
      <c r="FC1254" s="15"/>
      <c r="FD1254" s="15"/>
      <c r="FE1254" s="15"/>
      <c r="FF1254" s="15"/>
      <c r="FG1254" s="15"/>
      <c r="FH1254" s="15"/>
      <c r="FI1254" s="15"/>
      <c r="FJ1254" s="15"/>
    </row>
    <row r="1255" spans="2:166" ht="15" customHeight="1" x14ac:dyDescent="0.25">
      <c r="B1255" s="88"/>
      <c r="C1255" s="88"/>
      <c r="D1255" s="115"/>
      <c r="E1255" s="115"/>
      <c r="F1255" s="115"/>
      <c r="G1255" s="115"/>
      <c r="H1255" s="115"/>
      <c r="I1255" s="523"/>
      <c r="J1255" s="523"/>
      <c r="K1255" s="115"/>
      <c r="L1255" s="524"/>
      <c r="M1255" s="524"/>
      <c r="N1255" s="524"/>
      <c r="O1255" s="524"/>
      <c r="P1255" s="524"/>
      <c r="Q1255" s="524"/>
      <c r="R1255" s="524"/>
      <c r="S1255" s="525"/>
      <c r="T1255" s="526"/>
      <c r="U1255" s="115"/>
      <c r="V1255" s="526"/>
      <c r="W1255" s="115"/>
      <c r="X1255" s="115"/>
      <c r="Y1255" s="115"/>
      <c r="Z1255" s="527"/>
      <c r="AA1255" s="527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5"/>
      <c r="CR1255" s="15"/>
      <c r="CS1255" s="15"/>
      <c r="CT1255" s="88"/>
      <c r="CU1255" s="88"/>
      <c r="CV1255" s="88"/>
      <c r="CW1255" s="15"/>
      <c r="CX1255" s="15"/>
      <c r="CY1255" s="88"/>
      <c r="CZ1255" s="88"/>
      <c r="DA1255" s="88"/>
      <c r="DB1255" s="15"/>
      <c r="DC1255" s="15"/>
      <c r="DD1255" s="15"/>
      <c r="DE1255" s="15"/>
      <c r="DF1255" s="15"/>
      <c r="DG1255" s="15"/>
      <c r="DH1255" s="15"/>
      <c r="DI1255" s="15"/>
      <c r="DJ1255" s="15"/>
      <c r="DK1255" s="15"/>
      <c r="DL1255" s="15"/>
      <c r="DM1255" s="15"/>
      <c r="DN1255" s="15"/>
      <c r="DO1255" s="15"/>
      <c r="DP1255" s="15"/>
      <c r="DQ1255" s="15"/>
      <c r="DR1255" s="15"/>
      <c r="DS1255" s="15"/>
      <c r="DT1255" s="15"/>
      <c r="DU1255" s="15"/>
      <c r="DV1255" s="15"/>
      <c r="DW1255" s="15"/>
      <c r="DX1255" s="15"/>
      <c r="DY1255" s="15"/>
      <c r="DZ1255" s="15"/>
      <c r="EA1255" s="15"/>
      <c r="EB1255" s="15"/>
      <c r="EC1255" s="15"/>
      <c r="ED1255" s="15"/>
      <c r="EE1255" s="15"/>
      <c r="EF1255" s="15"/>
      <c r="EG1255" s="15"/>
      <c r="EH1255" s="15"/>
      <c r="EI1255" s="15"/>
      <c r="EJ1255" s="15"/>
      <c r="EK1255" s="15"/>
      <c r="EL1255" s="15"/>
      <c r="EM1255" s="15"/>
      <c r="EN1255" s="15"/>
      <c r="EO1255" s="15"/>
      <c r="EP1255" s="88"/>
      <c r="EQ1255" s="88"/>
      <c r="ER1255" s="88"/>
      <c r="ES1255" s="88"/>
      <c r="ET1255" s="88"/>
      <c r="EU1255" s="88"/>
      <c r="EV1255" s="88"/>
      <c r="EW1255" s="88"/>
      <c r="EX1255" s="88"/>
      <c r="EY1255" s="88"/>
      <c r="EZ1255" s="88"/>
      <c r="FA1255" s="88"/>
      <c r="FB1255" s="15"/>
      <c r="FC1255" s="15"/>
      <c r="FD1255" s="15"/>
      <c r="FE1255" s="15"/>
      <c r="FF1255" s="15"/>
      <c r="FG1255" s="15"/>
      <c r="FH1255" s="15"/>
      <c r="FI1255" s="15"/>
      <c r="FJ1255" s="15"/>
    </row>
    <row r="1256" spans="2:166" ht="15" customHeight="1" x14ac:dyDescent="0.25">
      <c r="B1256" s="88"/>
      <c r="C1256" s="88"/>
      <c r="D1256" s="115"/>
      <c r="E1256" s="115"/>
      <c r="F1256" s="115"/>
      <c r="G1256" s="115"/>
      <c r="H1256" s="115"/>
      <c r="I1256" s="523"/>
      <c r="J1256" s="523"/>
      <c r="K1256" s="115"/>
      <c r="L1256" s="524"/>
      <c r="M1256" s="524"/>
      <c r="N1256" s="524"/>
      <c r="O1256" s="524"/>
      <c r="P1256" s="524"/>
      <c r="Q1256" s="524"/>
      <c r="R1256" s="524"/>
      <c r="S1256" s="525"/>
      <c r="T1256" s="526"/>
      <c r="U1256" s="115"/>
      <c r="V1256" s="526"/>
      <c r="W1256" s="115"/>
      <c r="X1256" s="115"/>
      <c r="Y1256" s="115"/>
      <c r="Z1256" s="527"/>
      <c r="AA1256" s="527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5"/>
      <c r="CR1256" s="15"/>
      <c r="CS1256" s="15"/>
      <c r="CT1256" s="88"/>
      <c r="CU1256" s="88"/>
      <c r="CV1256" s="88"/>
      <c r="CW1256" s="15"/>
      <c r="CX1256" s="15"/>
      <c r="CY1256" s="88"/>
      <c r="CZ1256" s="88"/>
      <c r="DA1256" s="88"/>
      <c r="DB1256" s="15"/>
      <c r="DC1256" s="15"/>
      <c r="DD1256" s="15"/>
      <c r="DE1256" s="15"/>
      <c r="DF1256" s="15"/>
      <c r="DG1256" s="15"/>
      <c r="DH1256" s="15"/>
      <c r="DI1256" s="15"/>
      <c r="DJ1256" s="15"/>
      <c r="DK1256" s="15"/>
      <c r="DL1256" s="15"/>
      <c r="DM1256" s="15"/>
      <c r="DN1256" s="15"/>
      <c r="DO1256" s="15"/>
      <c r="DP1256" s="15"/>
      <c r="DQ1256" s="15"/>
      <c r="DR1256" s="15"/>
      <c r="DS1256" s="15"/>
      <c r="DT1256" s="15"/>
      <c r="DU1256" s="15"/>
      <c r="DV1256" s="15"/>
      <c r="DW1256" s="15"/>
      <c r="DX1256" s="15"/>
      <c r="DY1256" s="15"/>
      <c r="DZ1256" s="15"/>
      <c r="EA1256" s="15"/>
      <c r="EB1256" s="15"/>
      <c r="EC1256" s="15"/>
      <c r="ED1256" s="15"/>
      <c r="EE1256" s="15"/>
      <c r="EF1256" s="15"/>
      <c r="EG1256" s="15"/>
      <c r="EH1256" s="15"/>
      <c r="EI1256" s="15"/>
      <c r="EJ1256" s="15"/>
      <c r="EK1256" s="15"/>
      <c r="EL1256" s="15"/>
      <c r="EM1256" s="15"/>
      <c r="EN1256" s="15"/>
      <c r="EO1256" s="15"/>
      <c r="EP1256" s="88"/>
      <c r="EQ1256" s="88"/>
      <c r="ER1256" s="88"/>
      <c r="ES1256" s="88"/>
      <c r="ET1256" s="88"/>
      <c r="EU1256" s="88"/>
      <c r="EV1256" s="88"/>
      <c r="EW1256" s="88"/>
      <c r="EX1256" s="88"/>
      <c r="EY1256" s="88"/>
      <c r="EZ1256" s="88"/>
      <c r="FA1256" s="88"/>
      <c r="FB1256" s="15"/>
      <c r="FC1256" s="15"/>
      <c r="FD1256" s="15"/>
      <c r="FE1256" s="15"/>
      <c r="FF1256" s="15"/>
      <c r="FG1256" s="15"/>
      <c r="FH1256" s="15"/>
      <c r="FI1256" s="15"/>
      <c r="FJ1256" s="15"/>
    </row>
    <row r="1257" spans="2:166" ht="15" customHeight="1" x14ac:dyDescent="0.25">
      <c r="B1257" s="88"/>
      <c r="C1257" s="88"/>
      <c r="D1257" s="115"/>
      <c r="E1257" s="115"/>
      <c r="F1257" s="115"/>
      <c r="G1257" s="115"/>
      <c r="H1257" s="115"/>
      <c r="I1257" s="523"/>
      <c r="J1257" s="523"/>
      <c r="K1257" s="115"/>
      <c r="L1257" s="524"/>
      <c r="M1257" s="524"/>
      <c r="N1257" s="524"/>
      <c r="O1257" s="524"/>
      <c r="P1257" s="524"/>
      <c r="Q1257" s="524"/>
      <c r="R1257" s="524"/>
      <c r="S1257" s="525"/>
      <c r="T1257" s="526"/>
      <c r="U1257" s="115"/>
      <c r="V1257" s="526"/>
      <c r="W1257" s="115"/>
      <c r="X1257" s="115"/>
      <c r="Y1257" s="115"/>
      <c r="Z1257" s="527"/>
      <c r="AA1257" s="527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88"/>
      <c r="CU1257" s="88"/>
      <c r="CV1257" s="88"/>
      <c r="CW1257" s="15"/>
      <c r="CX1257" s="15"/>
      <c r="CY1257" s="88"/>
      <c r="CZ1257" s="88"/>
      <c r="DA1257" s="88"/>
      <c r="DB1257" s="15"/>
      <c r="DC1257" s="15"/>
      <c r="DD1257" s="15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  <c r="DO1257" s="15"/>
      <c r="DP1257" s="15"/>
      <c r="DQ1257" s="15"/>
      <c r="DR1257" s="15"/>
      <c r="DS1257" s="15"/>
      <c r="DT1257" s="15"/>
      <c r="DU1257" s="15"/>
      <c r="DV1257" s="15"/>
      <c r="DW1257" s="15"/>
      <c r="DX1257" s="15"/>
      <c r="DY1257" s="15"/>
      <c r="DZ1257" s="15"/>
      <c r="EA1257" s="15"/>
      <c r="EB1257" s="15"/>
      <c r="EC1257" s="15"/>
      <c r="ED1257" s="15"/>
      <c r="EE1257" s="15"/>
      <c r="EF1257" s="15"/>
      <c r="EG1257" s="15"/>
      <c r="EH1257" s="15"/>
      <c r="EI1257" s="15"/>
      <c r="EJ1257" s="15"/>
      <c r="EK1257" s="15"/>
      <c r="EL1257" s="15"/>
      <c r="EM1257" s="15"/>
      <c r="EN1257" s="15"/>
      <c r="EO1257" s="15"/>
      <c r="EP1257" s="88"/>
      <c r="EQ1257" s="88"/>
      <c r="ER1257" s="88"/>
      <c r="ES1257" s="88"/>
      <c r="ET1257" s="88"/>
      <c r="EU1257" s="88"/>
      <c r="EV1257" s="88"/>
      <c r="EW1257" s="88"/>
      <c r="EX1257" s="88"/>
      <c r="EY1257" s="88"/>
      <c r="EZ1257" s="88"/>
      <c r="FA1257" s="88"/>
      <c r="FB1257" s="15"/>
      <c r="FC1257" s="15"/>
      <c r="FD1257" s="15"/>
      <c r="FE1257" s="15"/>
      <c r="FF1257" s="15"/>
      <c r="FG1257" s="15"/>
      <c r="FH1257" s="15"/>
      <c r="FI1257" s="15"/>
      <c r="FJ1257" s="15"/>
    </row>
    <row r="1258" spans="2:166" ht="15" customHeight="1" x14ac:dyDescent="0.25">
      <c r="B1258" s="88"/>
      <c r="C1258" s="88"/>
      <c r="D1258" s="115"/>
      <c r="E1258" s="115"/>
      <c r="F1258" s="115"/>
      <c r="G1258" s="115"/>
      <c r="H1258" s="115"/>
      <c r="I1258" s="523"/>
      <c r="J1258" s="523"/>
      <c r="K1258" s="115"/>
      <c r="L1258" s="524"/>
      <c r="M1258" s="524"/>
      <c r="N1258" s="524"/>
      <c r="O1258" s="524"/>
      <c r="P1258" s="524"/>
      <c r="Q1258" s="524"/>
      <c r="R1258" s="524"/>
      <c r="S1258" s="525"/>
      <c r="T1258" s="526"/>
      <c r="U1258" s="115"/>
      <c r="V1258" s="526"/>
      <c r="W1258" s="115"/>
      <c r="X1258" s="115"/>
      <c r="Y1258" s="115"/>
      <c r="Z1258" s="527"/>
      <c r="AA1258" s="527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88"/>
      <c r="CU1258" s="88"/>
      <c r="CV1258" s="88"/>
      <c r="CW1258" s="15"/>
      <c r="CX1258" s="15"/>
      <c r="CY1258" s="88"/>
      <c r="CZ1258" s="88"/>
      <c r="DA1258" s="88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  <c r="DO1258" s="15"/>
      <c r="DP1258" s="15"/>
      <c r="DQ1258" s="15"/>
      <c r="DR1258" s="15"/>
      <c r="DS1258" s="15"/>
      <c r="DT1258" s="15"/>
      <c r="DU1258" s="15"/>
      <c r="DV1258" s="15"/>
      <c r="DW1258" s="15"/>
      <c r="DX1258" s="15"/>
      <c r="DY1258" s="15"/>
      <c r="DZ1258" s="15"/>
      <c r="EA1258" s="15"/>
      <c r="EB1258" s="15"/>
      <c r="EC1258" s="15"/>
      <c r="ED1258" s="15"/>
      <c r="EE1258" s="15"/>
      <c r="EF1258" s="15"/>
      <c r="EG1258" s="15"/>
      <c r="EH1258" s="15"/>
      <c r="EI1258" s="15"/>
      <c r="EJ1258" s="15"/>
      <c r="EK1258" s="15"/>
      <c r="EL1258" s="15"/>
      <c r="EM1258" s="15"/>
      <c r="EN1258" s="15"/>
      <c r="EO1258" s="15"/>
      <c r="EP1258" s="88"/>
      <c r="EQ1258" s="88"/>
      <c r="ER1258" s="88"/>
      <c r="ES1258" s="88"/>
      <c r="ET1258" s="88"/>
      <c r="EU1258" s="88"/>
      <c r="EV1258" s="88"/>
      <c r="EW1258" s="88"/>
      <c r="EX1258" s="88"/>
      <c r="EY1258" s="88"/>
      <c r="EZ1258" s="88"/>
      <c r="FA1258" s="88"/>
      <c r="FB1258" s="15"/>
      <c r="FC1258" s="15"/>
      <c r="FD1258" s="15"/>
      <c r="FE1258" s="15"/>
      <c r="FF1258" s="15"/>
      <c r="FG1258" s="15"/>
      <c r="FH1258" s="15"/>
      <c r="FI1258" s="15"/>
      <c r="FJ1258" s="15"/>
    </row>
    <row r="1259" spans="2:166" ht="15" customHeight="1" x14ac:dyDescent="0.25">
      <c r="B1259" s="88"/>
      <c r="C1259" s="88"/>
      <c r="D1259" s="115"/>
      <c r="E1259" s="115"/>
      <c r="F1259" s="115"/>
      <c r="G1259" s="115"/>
      <c r="H1259" s="115"/>
      <c r="I1259" s="523"/>
      <c r="J1259" s="523"/>
      <c r="K1259" s="115"/>
      <c r="L1259" s="524"/>
      <c r="M1259" s="524"/>
      <c r="N1259" s="524"/>
      <c r="O1259" s="524"/>
      <c r="P1259" s="524"/>
      <c r="Q1259" s="524"/>
      <c r="R1259" s="524"/>
      <c r="S1259" s="525"/>
      <c r="T1259" s="526"/>
      <c r="U1259" s="115"/>
      <c r="V1259" s="526"/>
      <c r="W1259" s="115"/>
      <c r="X1259" s="115"/>
      <c r="Y1259" s="115"/>
      <c r="Z1259" s="527"/>
      <c r="AA1259" s="527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5"/>
      <c r="CR1259" s="15"/>
      <c r="CS1259" s="15"/>
      <c r="CT1259" s="88"/>
      <c r="CU1259" s="88"/>
      <c r="CV1259" s="88"/>
      <c r="CW1259" s="15"/>
      <c r="CX1259" s="15"/>
      <c r="CY1259" s="88"/>
      <c r="CZ1259" s="88"/>
      <c r="DA1259" s="88"/>
      <c r="DB1259" s="15"/>
      <c r="DC1259" s="15"/>
      <c r="DD1259" s="15"/>
      <c r="DE1259" s="15"/>
      <c r="DF1259" s="15"/>
      <c r="DG1259" s="15"/>
      <c r="DH1259" s="15"/>
      <c r="DI1259" s="15"/>
      <c r="DJ1259" s="15"/>
      <c r="DK1259" s="15"/>
      <c r="DL1259" s="15"/>
      <c r="DM1259" s="15"/>
      <c r="DN1259" s="15"/>
      <c r="DO1259" s="15"/>
      <c r="DP1259" s="15"/>
      <c r="DQ1259" s="15"/>
      <c r="DR1259" s="15"/>
      <c r="DS1259" s="15"/>
      <c r="DT1259" s="15"/>
      <c r="DU1259" s="15"/>
      <c r="DV1259" s="15"/>
      <c r="DW1259" s="15"/>
      <c r="DX1259" s="15"/>
      <c r="DY1259" s="15"/>
      <c r="DZ1259" s="15"/>
      <c r="EA1259" s="15"/>
      <c r="EB1259" s="15"/>
      <c r="EC1259" s="15"/>
      <c r="ED1259" s="15"/>
      <c r="EE1259" s="15"/>
      <c r="EF1259" s="15"/>
      <c r="EG1259" s="15"/>
      <c r="EH1259" s="15"/>
      <c r="EI1259" s="15"/>
      <c r="EJ1259" s="15"/>
      <c r="EK1259" s="15"/>
      <c r="EL1259" s="15"/>
      <c r="EM1259" s="15"/>
      <c r="EN1259" s="15"/>
      <c r="EO1259" s="15"/>
      <c r="EP1259" s="88"/>
      <c r="EQ1259" s="88"/>
      <c r="ER1259" s="88"/>
      <c r="ES1259" s="88"/>
      <c r="ET1259" s="88"/>
      <c r="EU1259" s="88"/>
      <c r="EV1259" s="88"/>
      <c r="EW1259" s="88"/>
      <c r="EX1259" s="88"/>
      <c r="EY1259" s="88"/>
      <c r="EZ1259" s="88"/>
      <c r="FA1259" s="88"/>
      <c r="FB1259" s="15"/>
      <c r="FC1259" s="15"/>
      <c r="FD1259" s="15"/>
      <c r="FE1259" s="15"/>
      <c r="FF1259" s="15"/>
      <c r="FG1259" s="15"/>
      <c r="FH1259" s="15"/>
      <c r="FI1259" s="15"/>
      <c r="FJ1259" s="15"/>
    </row>
    <row r="1260" spans="2:166" ht="15" customHeight="1" x14ac:dyDescent="0.25">
      <c r="B1260" s="88"/>
      <c r="C1260" s="88"/>
      <c r="D1260" s="115"/>
      <c r="E1260" s="115"/>
      <c r="F1260" s="115"/>
      <c r="G1260" s="115"/>
      <c r="H1260" s="115"/>
      <c r="I1260" s="523"/>
      <c r="J1260" s="523"/>
      <c r="K1260" s="115"/>
      <c r="L1260" s="524"/>
      <c r="M1260" s="524"/>
      <c r="N1260" s="524"/>
      <c r="O1260" s="524"/>
      <c r="P1260" s="524"/>
      <c r="Q1260" s="524"/>
      <c r="R1260" s="524"/>
      <c r="S1260" s="525"/>
      <c r="T1260" s="526"/>
      <c r="U1260" s="115"/>
      <c r="V1260" s="526"/>
      <c r="W1260" s="115"/>
      <c r="X1260" s="115"/>
      <c r="Y1260" s="115"/>
      <c r="Z1260" s="527"/>
      <c r="AA1260" s="527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5"/>
      <c r="CR1260" s="15"/>
      <c r="CS1260" s="15"/>
      <c r="CT1260" s="88"/>
      <c r="CU1260" s="88"/>
      <c r="CV1260" s="88"/>
      <c r="CW1260" s="15"/>
      <c r="CX1260" s="15"/>
      <c r="CY1260" s="88"/>
      <c r="CZ1260" s="88"/>
      <c r="DA1260" s="88"/>
      <c r="DB1260" s="15"/>
      <c r="DC1260" s="15"/>
      <c r="DD1260" s="15"/>
      <c r="DE1260" s="15"/>
      <c r="DF1260" s="15"/>
      <c r="DG1260" s="15"/>
      <c r="DH1260" s="15"/>
      <c r="DI1260" s="15"/>
      <c r="DJ1260" s="15"/>
      <c r="DK1260" s="15"/>
      <c r="DL1260" s="15"/>
      <c r="DM1260" s="15"/>
      <c r="DN1260" s="15"/>
      <c r="DO1260" s="15"/>
      <c r="DP1260" s="15"/>
      <c r="DQ1260" s="15"/>
      <c r="DR1260" s="15"/>
      <c r="DS1260" s="15"/>
      <c r="DT1260" s="15"/>
      <c r="DU1260" s="15"/>
      <c r="DV1260" s="15"/>
      <c r="DW1260" s="15"/>
      <c r="DX1260" s="15"/>
      <c r="DY1260" s="15"/>
      <c r="DZ1260" s="15"/>
      <c r="EA1260" s="15"/>
      <c r="EB1260" s="15"/>
      <c r="EC1260" s="15"/>
      <c r="ED1260" s="15"/>
      <c r="EE1260" s="15"/>
      <c r="EF1260" s="15"/>
      <c r="EG1260" s="15"/>
      <c r="EH1260" s="15"/>
      <c r="EI1260" s="15"/>
      <c r="EJ1260" s="15"/>
      <c r="EK1260" s="15"/>
      <c r="EL1260" s="15"/>
      <c r="EM1260" s="15"/>
      <c r="EN1260" s="15"/>
      <c r="EO1260" s="15"/>
      <c r="EP1260" s="88"/>
      <c r="EQ1260" s="88"/>
      <c r="ER1260" s="88"/>
      <c r="ES1260" s="88"/>
      <c r="ET1260" s="88"/>
      <c r="EU1260" s="88"/>
      <c r="EV1260" s="88"/>
      <c r="EW1260" s="88"/>
      <c r="EX1260" s="88"/>
      <c r="EY1260" s="88"/>
      <c r="EZ1260" s="88"/>
      <c r="FA1260" s="88"/>
      <c r="FB1260" s="15"/>
      <c r="FC1260" s="15"/>
      <c r="FD1260" s="15"/>
      <c r="FE1260" s="15"/>
      <c r="FF1260" s="15"/>
      <c r="FG1260" s="15"/>
      <c r="FH1260" s="15"/>
      <c r="FI1260" s="15"/>
      <c r="FJ1260" s="15"/>
    </row>
    <row r="1261" spans="2:166" ht="15" customHeight="1" x14ac:dyDescent="0.25">
      <c r="B1261" s="88"/>
      <c r="C1261" s="88"/>
      <c r="D1261" s="115"/>
      <c r="E1261" s="115"/>
      <c r="F1261" s="115"/>
      <c r="G1261" s="115"/>
      <c r="H1261" s="115"/>
      <c r="I1261" s="523"/>
      <c r="J1261" s="523"/>
      <c r="K1261" s="115"/>
      <c r="L1261" s="524"/>
      <c r="M1261" s="524"/>
      <c r="N1261" s="524"/>
      <c r="O1261" s="524"/>
      <c r="P1261" s="524"/>
      <c r="Q1261" s="524"/>
      <c r="R1261" s="524"/>
      <c r="S1261" s="525"/>
      <c r="T1261" s="526"/>
      <c r="U1261" s="115"/>
      <c r="V1261" s="526"/>
      <c r="W1261" s="115"/>
      <c r="X1261" s="115"/>
      <c r="Y1261" s="115"/>
      <c r="Z1261" s="527"/>
      <c r="AA1261" s="527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5"/>
      <c r="CR1261" s="15"/>
      <c r="CS1261" s="15"/>
      <c r="CT1261" s="88"/>
      <c r="CU1261" s="88"/>
      <c r="CV1261" s="88"/>
      <c r="CW1261" s="15"/>
      <c r="CX1261" s="15"/>
      <c r="CY1261" s="88"/>
      <c r="CZ1261" s="88"/>
      <c r="DA1261" s="88"/>
      <c r="DB1261" s="15"/>
      <c r="DC1261" s="15"/>
      <c r="DD1261" s="15"/>
      <c r="DE1261" s="15"/>
      <c r="DF1261" s="15"/>
      <c r="DG1261" s="15"/>
      <c r="DH1261" s="15"/>
      <c r="DI1261" s="15"/>
      <c r="DJ1261" s="15"/>
      <c r="DK1261" s="15"/>
      <c r="DL1261" s="15"/>
      <c r="DM1261" s="15"/>
      <c r="DN1261" s="15"/>
      <c r="DO1261" s="15"/>
      <c r="DP1261" s="15"/>
      <c r="DQ1261" s="15"/>
      <c r="DR1261" s="15"/>
      <c r="DS1261" s="15"/>
      <c r="DT1261" s="15"/>
      <c r="DU1261" s="15"/>
      <c r="DV1261" s="15"/>
      <c r="DW1261" s="15"/>
      <c r="DX1261" s="15"/>
      <c r="DY1261" s="15"/>
      <c r="DZ1261" s="15"/>
      <c r="EA1261" s="15"/>
      <c r="EB1261" s="15"/>
      <c r="EC1261" s="15"/>
      <c r="ED1261" s="15"/>
      <c r="EE1261" s="15"/>
      <c r="EF1261" s="15"/>
      <c r="EG1261" s="15"/>
      <c r="EH1261" s="15"/>
      <c r="EI1261" s="15"/>
      <c r="EJ1261" s="15"/>
      <c r="EK1261" s="15"/>
      <c r="EL1261" s="15"/>
      <c r="EM1261" s="15"/>
      <c r="EN1261" s="15"/>
      <c r="EO1261" s="15"/>
      <c r="EP1261" s="88"/>
      <c r="EQ1261" s="88"/>
      <c r="ER1261" s="88"/>
      <c r="ES1261" s="88"/>
      <c r="ET1261" s="88"/>
      <c r="EU1261" s="88"/>
      <c r="EV1261" s="88"/>
      <c r="EW1261" s="88"/>
      <c r="EX1261" s="88"/>
      <c r="EY1261" s="88"/>
      <c r="EZ1261" s="88"/>
      <c r="FA1261" s="88"/>
      <c r="FB1261" s="15"/>
      <c r="FC1261" s="15"/>
      <c r="FD1261" s="15"/>
      <c r="FE1261" s="15"/>
      <c r="FF1261" s="15"/>
      <c r="FG1261" s="15"/>
      <c r="FH1261" s="15"/>
      <c r="FI1261" s="15"/>
      <c r="FJ1261" s="15"/>
    </row>
    <row r="1262" spans="2:166" ht="15" customHeight="1" x14ac:dyDescent="0.25">
      <c r="B1262" s="88"/>
      <c r="C1262" s="88"/>
      <c r="D1262" s="115"/>
      <c r="E1262" s="115"/>
      <c r="F1262" s="115"/>
      <c r="G1262" s="115"/>
      <c r="H1262" s="115"/>
      <c r="I1262" s="523"/>
      <c r="J1262" s="523"/>
      <c r="K1262" s="115"/>
      <c r="L1262" s="524"/>
      <c r="M1262" s="524"/>
      <c r="N1262" s="524"/>
      <c r="O1262" s="524"/>
      <c r="P1262" s="524"/>
      <c r="Q1262" s="524"/>
      <c r="R1262" s="524"/>
      <c r="S1262" s="525"/>
      <c r="T1262" s="526"/>
      <c r="U1262" s="115"/>
      <c r="V1262" s="526"/>
      <c r="W1262" s="115"/>
      <c r="X1262" s="115"/>
      <c r="Y1262" s="115"/>
      <c r="Z1262" s="527"/>
      <c r="AA1262" s="527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  <c r="BU1262" s="15"/>
      <c r="BV1262" s="15"/>
      <c r="BW1262" s="15"/>
      <c r="BX1262" s="15"/>
      <c r="BY1262" s="15"/>
      <c r="BZ1262" s="15"/>
      <c r="CA1262" s="15"/>
      <c r="CB1262" s="15"/>
      <c r="CC1262" s="15"/>
      <c r="CD1262" s="15"/>
      <c r="CE1262" s="15"/>
      <c r="CF1262" s="15"/>
      <c r="CG1262" s="15"/>
      <c r="CH1262" s="15"/>
      <c r="CI1262" s="15"/>
      <c r="CJ1262" s="15"/>
      <c r="CK1262" s="15"/>
      <c r="CL1262" s="15"/>
      <c r="CM1262" s="15"/>
      <c r="CN1262" s="15"/>
      <c r="CO1262" s="15"/>
      <c r="CP1262" s="15"/>
      <c r="CQ1262" s="15"/>
      <c r="CR1262" s="15"/>
      <c r="CS1262" s="15"/>
      <c r="CT1262" s="88"/>
      <c r="CU1262" s="88"/>
      <c r="CV1262" s="88"/>
      <c r="CW1262" s="15"/>
      <c r="CX1262" s="15"/>
      <c r="CY1262" s="88"/>
      <c r="CZ1262" s="88"/>
      <c r="DA1262" s="88"/>
      <c r="DB1262" s="15"/>
      <c r="DC1262" s="15"/>
      <c r="DD1262" s="15"/>
      <c r="DE1262" s="15"/>
      <c r="DF1262" s="15"/>
      <c r="DG1262" s="15"/>
      <c r="DH1262" s="15"/>
      <c r="DI1262" s="15"/>
      <c r="DJ1262" s="15"/>
      <c r="DK1262" s="15"/>
      <c r="DL1262" s="15"/>
      <c r="DM1262" s="15"/>
      <c r="DN1262" s="15"/>
      <c r="DO1262" s="15"/>
      <c r="DP1262" s="15"/>
      <c r="DQ1262" s="15"/>
      <c r="DR1262" s="15"/>
      <c r="DS1262" s="15"/>
      <c r="DT1262" s="15"/>
      <c r="DU1262" s="15"/>
      <c r="DV1262" s="15"/>
      <c r="DW1262" s="15"/>
      <c r="DX1262" s="15"/>
      <c r="DY1262" s="15"/>
      <c r="DZ1262" s="15"/>
      <c r="EA1262" s="15"/>
      <c r="EB1262" s="15"/>
      <c r="EC1262" s="15"/>
      <c r="ED1262" s="15"/>
      <c r="EE1262" s="15"/>
      <c r="EF1262" s="15"/>
      <c r="EG1262" s="15"/>
      <c r="EH1262" s="15"/>
      <c r="EI1262" s="15"/>
      <c r="EJ1262" s="15"/>
      <c r="EK1262" s="15"/>
      <c r="EL1262" s="15"/>
      <c r="EM1262" s="15"/>
      <c r="EN1262" s="15"/>
      <c r="EO1262" s="15"/>
      <c r="EP1262" s="88"/>
      <c r="EQ1262" s="88"/>
      <c r="ER1262" s="88"/>
      <c r="ES1262" s="88"/>
      <c r="ET1262" s="88"/>
      <c r="EU1262" s="88"/>
      <c r="EV1262" s="88"/>
      <c r="EW1262" s="88"/>
      <c r="EX1262" s="88"/>
      <c r="EY1262" s="88"/>
      <c r="EZ1262" s="88"/>
      <c r="FA1262" s="88"/>
      <c r="FB1262" s="15"/>
      <c r="FC1262" s="15"/>
      <c r="FD1262" s="15"/>
      <c r="FE1262" s="15"/>
      <c r="FF1262" s="15"/>
      <c r="FG1262" s="15"/>
      <c r="FH1262" s="15"/>
      <c r="FI1262" s="15"/>
      <c r="FJ1262" s="15"/>
    </row>
    <row r="1263" spans="2:166" ht="15" customHeight="1" x14ac:dyDescent="0.25">
      <c r="B1263" s="88"/>
      <c r="C1263" s="88"/>
      <c r="D1263" s="115"/>
      <c r="E1263" s="115"/>
      <c r="F1263" s="115"/>
      <c r="G1263" s="115"/>
      <c r="H1263" s="115"/>
      <c r="I1263" s="523"/>
      <c r="J1263" s="523"/>
      <c r="K1263" s="115"/>
      <c r="L1263" s="524"/>
      <c r="M1263" s="524"/>
      <c r="N1263" s="524"/>
      <c r="O1263" s="524"/>
      <c r="P1263" s="524"/>
      <c r="Q1263" s="524"/>
      <c r="R1263" s="524"/>
      <c r="S1263" s="525"/>
      <c r="T1263" s="526"/>
      <c r="U1263" s="115"/>
      <c r="V1263" s="526"/>
      <c r="W1263" s="115"/>
      <c r="X1263" s="115"/>
      <c r="Y1263" s="115"/>
      <c r="Z1263" s="527"/>
      <c r="AA1263" s="527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  <c r="BU1263" s="15"/>
      <c r="BV1263" s="15"/>
      <c r="BW1263" s="15"/>
      <c r="BX1263" s="15"/>
      <c r="BY1263" s="15"/>
      <c r="BZ1263" s="15"/>
      <c r="CA1263" s="15"/>
      <c r="CB1263" s="15"/>
      <c r="CC1263" s="15"/>
      <c r="CD1263" s="15"/>
      <c r="CE1263" s="15"/>
      <c r="CF1263" s="15"/>
      <c r="CG1263" s="15"/>
      <c r="CH1263" s="15"/>
      <c r="CI1263" s="15"/>
      <c r="CJ1263" s="15"/>
      <c r="CK1263" s="15"/>
      <c r="CL1263" s="15"/>
      <c r="CM1263" s="15"/>
      <c r="CN1263" s="15"/>
      <c r="CO1263" s="15"/>
      <c r="CP1263" s="15"/>
      <c r="CQ1263" s="15"/>
      <c r="CR1263" s="15"/>
      <c r="CS1263" s="15"/>
      <c r="CT1263" s="88"/>
      <c r="CU1263" s="88"/>
      <c r="CV1263" s="88"/>
      <c r="CW1263" s="15"/>
      <c r="CX1263" s="15"/>
      <c r="CY1263" s="88"/>
      <c r="CZ1263" s="88"/>
      <c r="DA1263" s="88"/>
      <c r="DB1263" s="15"/>
      <c r="DC1263" s="15"/>
      <c r="DD1263" s="15"/>
      <c r="DE1263" s="15"/>
      <c r="DF1263" s="15"/>
      <c r="DG1263" s="15"/>
      <c r="DH1263" s="15"/>
      <c r="DI1263" s="15"/>
      <c r="DJ1263" s="15"/>
      <c r="DK1263" s="15"/>
      <c r="DL1263" s="15"/>
      <c r="DM1263" s="15"/>
      <c r="DN1263" s="15"/>
      <c r="DO1263" s="15"/>
      <c r="DP1263" s="15"/>
      <c r="DQ1263" s="15"/>
      <c r="DR1263" s="15"/>
      <c r="DS1263" s="15"/>
      <c r="DT1263" s="15"/>
      <c r="DU1263" s="15"/>
      <c r="DV1263" s="15"/>
      <c r="DW1263" s="15"/>
      <c r="DX1263" s="15"/>
      <c r="DY1263" s="15"/>
      <c r="DZ1263" s="15"/>
      <c r="EA1263" s="15"/>
      <c r="EB1263" s="15"/>
      <c r="EC1263" s="15"/>
      <c r="ED1263" s="15"/>
      <c r="EE1263" s="15"/>
      <c r="EF1263" s="15"/>
      <c r="EG1263" s="15"/>
      <c r="EH1263" s="15"/>
      <c r="EI1263" s="15"/>
      <c r="EJ1263" s="15"/>
      <c r="EK1263" s="15"/>
      <c r="EL1263" s="15"/>
      <c r="EM1263" s="15"/>
      <c r="EN1263" s="15"/>
      <c r="EO1263" s="15"/>
      <c r="EP1263" s="88"/>
      <c r="EQ1263" s="88"/>
      <c r="ER1263" s="88"/>
      <c r="ES1263" s="88"/>
      <c r="ET1263" s="88"/>
      <c r="EU1263" s="88"/>
      <c r="EV1263" s="88"/>
      <c r="EW1263" s="88"/>
      <c r="EX1263" s="88"/>
      <c r="EY1263" s="88"/>
      <c r="EZ1263" s="88"/>
      <c r="FA1263" s="88"/>
      <c r="FB1263" s="15"/>
      <c r="FC1263" s="15"/>
      <c r="FD1263" s="15"/>
      <c r="FE1263" s="15"/>
      <c r="FF1263" s="15"/>
      <c r="FG1263" s="15"/>
      <c r="FH1263" s="15"/>
      <c r="FI1263" s="15"/>
      <c r="FJ1263" s="15"/>
    </row>
    <row r="1264" spans="2:166" ht="15" customHeight="1" x14ac:dyDescent="0.25">
      <c r="B1264" s="88"/>
      <c r="C1264" s="88"/>
      <c r="D1264" s="115"/>
      <c r="E1264" s="115"/>
      <c r="F1264" s="115"/>
      <c r="G1264" s="115"/>
      <c r="H1264" s="115"/>
      <c r="I1264" s="523"/>
      <c r="J1264" s="523"/>
      <c r="K1264" s="115"/>
      <c r="L1264" s="524"/>
      <c r="M1264" s="524"/>
      <c r="N1264" s="524"/>
      <c r="O1264" s="524"/>
      <c r="P1264" s="524"/>
      <c r="Q1264" s="524"/>
      <c r="R1264" s="524"/>
      <c r="S1264" s="525"/>
      <c r="T1264" s="526"/>
      <c r="U1264" s="115"/>
      <c r="V1264" s="526"/>
      <c r="W1264" s="115"/>
      <c r="X1264" s="115"/>
      <c r="Y1264" s="115"/>
      <c r="Z1264" s="527"/>
      <c r="AA1264" s="527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  <c r="CA1264" s="15"/>
      <c r="CB1264" s="15"/>
      <c r="CC1264" s="15"/>
      <c r="CD1264" s="15"/>
      <c r="CE1264" s="15"/>
      <c r="CF1264" s="15"/>
      <c r="CG1264" s="15"/>
      <c r="CH1264" s="15"/>
      <c r="CI1264" s="15"/>
      <c r="CJ1264" s="15"/>
      <c r="CK1264" s="15"/>
      <c r="CL1264" s="15"/>
      <c r="CM1264" s="15"/>
      <c r="CN1264" s="15"/>
      <c r="CO1264" s="15"/>
      <c r="CP1264" s="15"/>
      <c r="CQ1264" s="15"/>
      <c r="CR1264" s="15"/>
      <c r="CS1264" s="15"/>
      <c r="CT1264" s="88"/>
      <c r="CU1264" s="88"/>
      <c r="CV1264" s="88"/>
      <c r="CW1264" s="15"/>
      <c r="CX1264" s="15"/>
      <c r="CY1264" s="88"/>
      <c r="CZ1264" s="88"/>
      <c r="DA1264" s="88"/>
      <c r="DB1264" s="15"/>
      <c r="DC1264" s="15"/>
      <c r="DD1264" s="15"/>
      <c r="DE1264" s="15"/>
      <c r="DF1264" s="15"/>
      <c r="DG1264" s="15"/>
      <c r="DH1264" s="15"/>
      <c r="DI1264" s="15"/>
      <c r="DJ1264" s="15"/>
      <c r="DK1264" s="15"/>
      <c r="DL1264" s="15"/>
      <c r="DM1264" s="15"/>
      <c r="DN1264" s="15"/>
      <c r="DO1264" s="15"/>
      <c r="DP1264" s="15"/>
      <c r="DQ1264" s="15"/>
      <c r="DR1264" s="15"/>
      <c r="DS1264" s="15"/>
      <c r="DT1264" s="15"/>
      <c r="DU1264" s="15"/>
      <c r="DV1264" s="15"/>
      <c r="DW1264" s="15"/>
      <c r="DX1264" s="15"/>
      <c r="DY1264" s="15"/>
      <c r="DZ1264" s="15"/>
      <c r="EA1264" s="15"/>
      <c r="EB1264" s="15"/>
      <c r="EC1264" s="15"/>
      <c r="ED1264" s="15"/>
      <c r="EE1264" s="15"/>
      <c r="EF1264" s="15"/>
      <c r="EG1264" s="15"/>
      <c r="EH1264" s="15"/>
      <c r="EI1264" s="15"/>
      <c r="EJ1264" s="15"/>
      <c r="EK1264" s="15"/>
      <c r="EL1264" s="15"/>
      <c r="EM1264" s="15"/>
      <c r="EN1264" s="15"/>
      <c r="EO1264" s="15"/>
      <c r="EP1264" s="88"/>
      <c r="EQ1264" s="88"/>
      <c r="ER1264" s="88"/>
      <c r="ES1264" s="88"/>
      <c r="ET1264" s="88"/>
      <c r="EU1264" s="88"/>
      <c r="EV1264" s="88"/>
      <c r="EW1264" s="88"/>
      <c r="EX1264" s="88"/>
      <c r="EY1264" s="88"/>
      <c r="EZ1264" s="88"/>
      <c r="FA1264" s="88"/>
      <c r="FB1264" s="15"/>
      <c r="FC1264" s="15"/>
      <c r="FD1264" s="15"/>
      <c r="FE1264" s="15"/>
      <c r="FF1264" s="15"/>
      <c r="FG1264" s="15"/>
      <c r="FH1264" s="15"/>
      <c r="FI1264" s="15"/>
      <c r="FJ1264" s="15"/>
    </row>
    <row r="1265" spans="2:166" ht="15" customHeight="1" x14ac:dyDescent="0.25">
      <c r="B1265" s="88"/>
      <c r="C1265" s="88"/>
      <c r="D1265" s="115"/>
      <c r="E1265" s="115"/>
      <c r="F1265" s="115"/>
      <c r="G1265" s="115"/>
      <c r="H1265" s="115"/>
      <c r="I1265" s="523"/>
      <c r="J1265" s="523"/>
      <c r="K1265" s="115"/>
      <c r="L1265" s="524"/>
      <c r="M1265" s="524"/>
      <c r="N1265" s="524"/>
      <c r="O1265" s="524"/>
      <c r="P1265" s="524"/>
      <c r="Q1265" s="524"/>
      <c r="R1265" s="524"/>
      <c r="S1265" s="525"/>
      <c r="T1265" s="526"/>
      <c r="U1265" s="115"/>
      <c r="V1265" s="526"/>
      <c r="W1265" s="115"/>
      <c r="X1265" s="115"/>
      <c r="Y1265" s="115"/>
      <c r="Z1265" s="527"/>
      <c r="AA1265" s="527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  <c r="BU1265" s="15"/>
      <c r="BV1265" s="15"/>
      <c r="BW1265" s="15"/>
      <c r="BX1265" s="15"/>
      <c r="BY1265" s="15"/>
      <c r="BZ1265" s="15"/>
      <c r="CA1265" s="15"/>
      <c r="CB1265" s="15"/>
      <c r="CC1265" s="15"/>
      <c r="CD1265" s="15"/>
      <c r="CE1265" s="15"/>
      <c r="CF1265" s="15"/>
      <c r="CG1265" s="15"/>
      <c r="CH1265" s="15"/>
      <c r="CI1265" s="15"/>
      <c r="CJ1265" s="15"/>
      <c r="CK1265" s="15"/>
      <c r="CL1265" s="15"/>
      <c r="CM1265" s="15"/>
      <c r="CN1265" s="15"/>
      <c r="CO1265" s="15"/>
      <c r="CP1265" s="15"/>
      <c r="CQ1265" s="15"/>
      <c r="CR1265" s="15"/>
      <c r="CS1265" s="15"/>
      <c r="CT1265" s="88"/>
      <c r="CU1265" s="88"/>
      <c r="CV1265" s="88"/>
      <c r="CW1265" s="15"/>
      <c r="CX1265" s="15"/>
      <c r="CY1265" s="88"/>
      <c r="CZ1265" s="88"/>
      <c r="DA1265" s="88"/>
      <c r="DB1265" s="15"/>
      <c r="DC1265" s="15"/>
      <c r="DD1265" s="15"/>
      <c r="DE1265" s="15"/>
      <c r="DF1265" s="15"/>
      <c r="DG1265" s="15"/>
      <c r="DH1265" s="15"/>
      <c r="DI1265" s="15"/>
      <c r="DJ1265" s="15"/>
      <c r="DK1265" s="15"/>
      <c r="DL1265" s="15"/>
      <c r="DM1265" s="15"/>
      <c r="DN1265" s="15"/>
      <c r="DO1265" s="15"/>
      <c r="DP1265" s="15"/>
      <c r="DQ1265" s="15"/>
      <c r="DR1265" s="15"/>
      <c r="DS1265" s="15"/>
      <c r="DT1265" s="15"/>
      <c r="DU1265" s="15"/>
      <c r="DV1265" s="15"/>
      <c r="DW1265" s="15"/>
      <c r="DX1265" s="15"/>
      <c r="DY1265" s="15"/>
      <c r="DZ1265" s="15"/>
      <c r="EA1265" s="15"/>
      <c r="EB1265" s="15"/>
      <c r="EC1265" s="15"/>
      <c r="ED1265" s="15"/>
      <c r="EE1265" s="15"/>
      <c r="EF1265" s="15"/>
      <c r="EG1265" s="15"/>
      <c r="EH1265" s="15"/>
      <c r="EI1265" s="15"/>
      <c r="EJ1265" s="15"/>
      <c r="EK1265" s="15"/>
      <c r="EL1265" s="15"/>
      <c r="EM1265" s="15"/>
      <c r="EN1265" s="15"/>
      <c r="EO1265" s="15"/>
      <c r="EP1265" s="88"/>
      <c r="EQ1265" s="88"/>
      <c r="ER1265" s="88"/>
      <c r="ES1265" s="88"/>
      <c r="ET1265" s="88"/>
      <c r="EU1265" s="88"/>
      <c r="EV1265" s="88"/>
      <c r="EW1265" s="88"/>
      <c r="EX1265" s="88"/>
      <c r="EY1265" s="88"/>
      <c r="EZ1265" s="88"/>
      <c r="FA1265" s="88"/>
      <c r="FB1265" s="15"/>
      <c r="FC1265" s="15"/>
      <c r="FD1265" s="15"/>
      <c r="FE1265" s="15"/>
      <c r="FF1265" s="15"/>
      <c r="FG1265" s="15"/>
      <c r="FH1265" s="15"/>
      <c r="FI1265" s="15"/>
      <c r="FJ1265" s="15"/>
    </row>
    <row r="1266" spans="2:166" ht="15" customHeight="1" x14ac:dyDescent="0.25">
      <c r="B1266" s="88"/>
      <c r="C1266" s="88"/>
      <c r="D1266" s="115"/>
      <c r="E1266" s="115"/>
      <c r="F1266" s="115"/>
      <c r="G1266" s="115"/>
      <c r="H1266" s="115"/>
      <c r="I1266" s="523"/>
      <c r="J1266" s="523"/>
      <c r="K1266" s="115"/>
      <c r="L1266" s="524"/>
      <c r="M1266" s="524"/>
      <c r="N1266" s="524"/>
      <c r="O1266" s="524"/>
      <c r="P1266" s="524"/>
      <c r="Q1266" s="524"/>
      <c r="R1266" s="524"/>
      <c r="S1266" s="525"/>
      <c r="T1266" s="526"/>
      <c r="U1266" s="115"/>
      <c r="V1266" s="526"/>
      <c r="W1266" s="115"/>
      <c r="X1266" s="115"/>
      <c r="Y1266" s="115"/>
      <c r="Z1266" s="527"/>
      <c r="AA1266" s="527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  <c r="BU1266" s="15"/>
      <c r="BV1266" s="15"/>
      <c r="BW1266" s="15"/>
      <c r="BX1266" s="15"/>
      <c r="BY1266" s="15"/>
      <c r="BZ1266" s="15"/>
      <c r="CA1266" s="15"/>
      <c r="CB1266" s="15"/>
      <c r="CC1266" s="15"/>
      <c r="CD1266" s="15"/>
      <c r="CE1266" s="15"/>
      <c r="CF1266" s="15"/>
      <c r="CG1266" s="15"/>
      <c r="CH1266" s="15"/>
      <c r="CI1266" s="15"/>
      <c r="CJ1266" s="15"/>
      <c r="CK1266" s="15"/>
      <c r="CL1266" s="15"/>
      <c r="CM1266" s="15"/>
      <c r="CN1266" s="15"/>
      <c r="CO1266" s="15"/>
      <c r="CP1266" s="15"/>
      <c r="CQ1266" s="15"/>
      <c r="CR1266" s="15"/>
      <c r="CS1266" s="15"/>
      <c r="CT1266" s="88"/>
      <c r="CU1266" s="88"/>
      <c r="CV1266" s="88"/>
      <c r="CW1266" s="15"/>
      <c r="CX1266" s="15"/>
      <c r="CY1266" s="88"/>
      <c r="CZ1266" s="88"/>
      <c r="DA1266" s="88"/>
      <c r="DB1266" s="15"/>
      <c r="DC1266" s="15"/>
      <c r="DD1266" s="15"/>
      <c r="DE1266" s="15"/>
      <c r="DF1266" s="15"/>
      <c r="DG1266" s="15"/>
      <c r="DH1266" s="15"/>
      <c r="DI1266" s="15"/>
      <c r="DJ1266" s="15"/>
      <c r="DK1266" s="15"/>
      <c r="DL1266" s="15"/>
      <c r="DM1266" s="15"/>
      <c r="DN1266" s="15"/>
      <c r="DO1266" s="15"/>
      <c r="DP1266" s="15"/>
      <c r="DQ1266" s="15"/>
      <c r="DR1266" s="15"/>
      <c r="DS1266" s="15"/>
      <c r="DT1266" s="15"/>
      <c r="DU1266" s="15"/>
      <c r="DV1266" s="15"/>
      <c r="DW1266" s="15"/>
      <c r="DX1266" s="15"/>
      <c r="DY1266" s="15"/>
      <c r="DZ1266" s="15"/>
      <c r="EA1266" s="15"/>
      <c r="EB1266" s="15"/>
      <c r="EC1266" s="15"/>
      <c r="ED1266" s="15"/>
      <c r="EE1266" s="15"/>
      <c r="EF1266" s="15"/>
      <c r="EG1266" s="15"/>
      <c r="EH1266" s="15"/>
      <c r="EI1266" s="15"/>
      <c r="EJ1266" s="15"/>
      <c r="EK1266" s="15"/>
      <c r="EL1266" s="15"/>
      <c r="EM1266" s="15"/>
      <c r="EN1266" s="15"/>
      <c r="EO1266" s="15"/>
      <c r="EP1266" s="88"/>
      <c r="EQ1266" s="88"/>
      <c r="ER1266" s="88"/>
      <c r="ES1266" s="88"/>
      <c r="ET1266" s="88"/>
      <c r="EU1266" s="88"/>
      <c r="EV1266" s="88"/>
      <c r="EW1266" s="88"/>
      <c r="EX1266" s="88"/>
      <c r="EY1266" s="88"/>
      <c r="EZ1266" s="88"/>
      <c r="FA1266" s="88"/>
      <c r="FB1266" s="15"/>
      <c r="FC1266" s="15"/>
      <c r="FD1266" s="15"/>
      <c r="FE1266" s="15"/>
      <c r="FF1266" s="15"/>
      <c r="FG1266" s="15"/>
      <c r="FH1266" s="15"/>
      <c r="FI1266" s="15"/>
      <c r="FJ1266" s="15"/>
    </row>
    <row r="1267" spans="2:166" ht="15" customHeight="1" x14ac:dyDescent="0.25">
      <c r="B1267" s="88"/>
      <c r="C1267" s="88"/>
      <c r="D1267" s="115"/>
      <c r="E1267" s="115"/>
      <c r="F1267" s="115"/>
      <c r="G1267" s="115"/>
      <c r="H1267" s="115"/>
      <c r="I1267" s="523"/>
      <c r="J1267" s="523"/>
      <c r="K1267" s="115"/>
      <c r="L1267" s="524"/>
      <c r="M1267" s="524"/>
      <c r="N1267" s="524"/>
      <c r="O1267" s="524"/>
      <c r="P1267" s="524"/>
      <c r="Q1267" s="524"/>
      <c r="R1267" s="524"/>
      <c r="S1267" s="525"/>
      <c r="T1267" s="526"/>
      <c r="U1267" s="115"/>
      <c r="V1267" s="526"/>
      <c r="W1267" s="115"/>
      <c r="X1267" s="115"/>
      <c r="Y1267" s="115"/>
      <c r="Z1267" s="527"/>
      <c r="AA1267" s="527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  <c r="BY1267" s="15"/>
      <c r="BZ1267" s="15"/>
      <c r="CA1267" s="15"/>
      <c r="CB1267" s="15"/>
      <c r="CC1267" s="15"/>
      <c r="CD1267" s="15"/>
      <c r="CE1267" s="15"/>
      <c r="CF1267" s="15"/>
      <c r="CG1267" s="15"/>
      <c r="CH1267" s="15"/>
      <c r="CI1267" s="15"/>
      <c r="CJ1267" s="15"/>
      <c r="CK1267" s="15"/>
      <c r="CL1267" s="15"/>
      <c r="CM1267" s="15"/>
      <c r="CN1267" s="15"/>
      <c r="CO1267" s="15"/>
      <c r="CP1267" s="15"/>
      <c r="CQ1267" s="15"/>
      <c r="CR1267" s="15"/>
      <c r="CS1267" s="15"/>
      <c r="CT1267" s="88"/>
      <c r="CU1267" s="88"/>
      <c r="CV1267" s="88"/>
      <c r="CW1267" s="15"/>
      <c r="CX1267" s="15"/>
      <c r="CY1267" s="88"/>
      <c r="CZ1267" s="88"/>
      <c r="DA1267" s="88"/>
      <c r="DB1267" s="15"/>
      <c r="DC1267" s="15"/>
      <c r="DD1267" s="15"/>
      <c r="DE1267" s="15"/>
      <c r="DF1267" s="15"/>
      <c r="DG1267" s="15"/>
      <c r="DH1267" s="15"/>
      <c r="DI1267" s="15"/>
      <c r="DJ1267" s="15"/>
      <c r="DK1267" s="15"/>
      <c r="DL1267" s="15"/>
      <c r="DM1267" s="15"/>
      <c r="DN1267" s="15"/>
      <c r="DO1267" s="15"/>
      <c r="DP1267" s="15"/>
      <c r="DQ1267" s="15"/>
      <c r="DR1267" s="15"/>
      <c r="DS1267" s="15"/>
      <c r="DT1267" s="15"/>
      <c r="DU1267" s="15"/>
      <c r="DV1267" s="15"/>
      <c r="DW1267" s="15"/>
      <c r="DX1267" s="15"/>
      <c r="DY1267" s="15"/>
      <c r="DZ1267" s="15"/>
      <c r="EA1267" s="15"/>
      <c r="EB1267" s="15"/>
      <c r="EC1267" s="15"/>
      <c r="ED1267" s="15"/>
      <c r="EE1267" s="15"/>
      <c r="EF1267" s="15"/>
      <c r="EG1267" s="15"/>
      <c r="EH1267" s="15"/>
      <c r="EI1267" s="15"/>
      <c r="EJ1267" s="15"/>
      <c r="EK1267" s="15"/>
      <c r="EL1267" s="15"/>
      <c r="EM1267" s="15"/>
      <c r="EN1267" s="15"/>
      <c r="EO1267" s="15"/>
      <c r="EP1267" s="88"/>
      <c r="EQ1267" s="88"/>
      <c r="ER1267" s="88"/>
      <c r="ES1267" s="88"/>
      <c r="ET1267" s="88"/>
      <c r="EU1267" s="88"/>
      <c r="EV1267" s="88"/>
      <c r="EW1267" s="88"/>
      <c r="EX1267" s="88"/>
      <c r="EY1267" s="88"/>
      <c r="EZ1267" s="88"/>
      <c r="FA1267" s="88"/>
      <c r="FB1267" s="15"/>
      <c r="FC1267" s="15"/>
      <c r="FD1267" s="15"/>
      <c r="FE1267" s="15"/>
      <c r="FF1267" s="15"/>
      <c r="FG1267" s="15"/>
      <c r="FH1267" s="15"/>
      <c r="FI1267" s="15"/>
      <c r="FJ1267" s="15"/>
    </row>
    <row r="1268" spans="2:166" ht="15" customHeight="1" x14ac:dyDescent="0.25">
      <c r="B1268" s="88"/>
      <c r="C1268" s="88"/>
      <c r="D1268" s="115"/>
      <c r="E1268" s="115"/>
      <c r="F1268" s="115"/>
      <c r="G1268" s="115"/>
      <c r="H1268" s="115"/>
      <c r="I1268" s="523"/>
      <c r="J1268" s="523"/>
      <c r="K1268" s="115"/>
      <c r="L1268" s="524"/>
      <c r="M1268" s="524"/>
      <c r="N1268" s="524"/>
      <c r="O1268" s="524"/>
      <c r="P1268" s="524"/>
      <c r="Q1268" s="524"/>
      <c r="R1268" s="524"/>
      <c r="S1268" s="525"/>
      <c r="T1268" s="526"/>
      <c r="U1268" s="115"/>
      <c r="V1268" s="526"/>
      <c r="W1268" s="115"/>
      <c r="X1268" s="115"/>
      <c r="Y1268" s="115"/>
      <c r="Z1268" s="527"/>
      <c r="AA1268" s="527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  <c r="BU1268" s="15"/>
      <c r="BV1268" s="15"/>
      <c r="BW1268" s="15"/>
      <c r="BX1268" s="15"/>
      <c r="BY1268" s="15"/>
      <c r="BZ1268" s="15"/>
      <c r="CA1268" s="15"/>
      <c r="CB1268" s="15"/>
      <c r="CC1268" s="15"/>
      <c r="CD1268" s="15"/>
      <c r="CE1268" s="15"/>
      <c r="CF1268" s="15"/>
      <c r="CG1268" s="15"/>
      <c r="CH1268" s="15"/>
      <c r="CI1268" s="15"/>
      <c r="CJ1268" s="15"/>
      <c r="CK1268" s="15"/>
      <c r="CL1268" s="15"/>
      <c r="CM1268" s="15"/>
      <c r="CN1268" s="15"/>
      <c r="CO1268" s="15"/>
      <c r="CP1268" s="15"/>
      <c r="CQ1268" s="15"/>
      <c r="CR1268" s="15"/>
      <c r="CS1268" s="15"/>
      <c r="CT1268" s="88"/>
      <c r="CU1268" s="88"/>
      <c r="CV1268" s="88"/>
      <c r="CW1268" s="15"/>
      <c r="CX1268" s="15"/>
      <c r="CY1268" s="88"/>
      <c r="CZ1268" s="88"/>
      <c r="DA1268" s="88"/>
      <c r="DB1268" s="15"/>
      <c r="DC1268" s="15"/>
      <c r="DD1268" s="15"/>
      <c r="DE1268" s="15"/>
      <c r="DF1268" s="15"/>
      <c r="DG1268" s="15"/>
      <c r="DH1268" s="15"/>
      <c r="DI1268" s="15"/>
      <c r="DJ1268" s="15"/>
      <c r="DK1268" s="15"/>
      <c r="DL1268" s="15"/>
      <c r="DM1268" s="15"/>
      <c r="DN1268" s="15"/>
      <c r="DO1268" s="15"/>
      <c r="DP1268" s="15"/>
      <c r="DQ1268" s="15"/>
      <c r="DR1268" s="15"/>
      <c r="DS1268" s="15"/>
      <c r="DT1268" s="15"/>
      <c r="DU1268" s="15"/>
      <c r="DV1268" s="15"/>
      <c r="DW1268" s="15"/>
      <c r="DX1268" s="15"/>
      <c r="DY1268" s="15"/>
      <c r="DZ1268" s="15"/>
      <c r="EA1268" s="15"/>
      <c r="EB1268" s="15"/>
      <c r="EC1268" s="15"/>
      <c r="ED1268" s="15"/>
      <c r="EE1268" s="15"/>
      <c r="EF1268" s="15"/>
      <c r="EG1268" s="15"/>
      <c r="EH1268" s="15"/>
      <c r="EI1268" s="15"/>
      <c r="EJ1268" s="15"/>
      <c r="EK1268" s="15"/>
      <c r="EL1268" s="15"/>
      <c r="EM1268" s="15"/>
      <c r="EN1268" s="15"/>
      <c r="EO1268" s="15"/>
      <c r="EP1268" s="88"/>
      <c r="EQ1268" s="88"/>
      <c r="ER1268" s="88"/>
      <c r="ES1268" s="88"/>
      <c r="ET1268" s="88"/>
      <c r="EU1268" s="88"/>
      <c r="EV1268" s="88"/>
      <c r="EW1268" s="88"/>
      <c r="EX1268" s="88"/>
      <c r="EY1268" s="88"/>
      <c r="EZ1268" s="88"/>
      <c r="FA1268" s="88"/>
      <c r="FB1268" s="15"/>
      <c r="FC1268" s="15"/>
      <c r="FD1268" s="15"/>
      <c r="FE1268" s="15"/>
      <c r="FF1268" s="15"/>
      <c r="FG1268" s="15"/>
      <c r="FH1268" s="15"/>
      <c r="FI1268" s="15"/>
      <c r="FJ1268" s="15"/>
    </row>
    <row r="1269" spans="2:166" ht="15" customHeight="1" x14ac:dyDescent="0.25">
      <c r="B1269" s="88"/>
      <c r="C1269" s="88"/>
      <c r="D1269" s="115"/>
      <c r="E1269" s="115"/>
      <c r="F1269" s="115"/>
      <c r="G1269" s="115"/>
      <c r="H1269" s="115"/>
      <c r="I1269" s="523"/>
      <c r="J1269" s="523"/>
      <c r="K1269" s="115"/>
      <c r="L1269" s="524"/>
      <c r="M1269" s="524"/>
      <c r="N1269" s="524"/>
      <c r="O1269" s="524"/>
      <c r="P1269" s="524"/>
      <c r="Q1269" s="524"/>
      <c r="R1269" s="524"/>
      <c r="S1269" s="525"/>
      <c r="T1269" s="526"/>
      <c r="U1269" s="115"/>
      <c r="V1269" s="526"/>
      <c r="W1269" s="115"/>
      <c r="X1269" s="115"/>
      <c r="Y1269" s="115"/>
      <c r="Z1269" s="527"/>
      <c r="AA1269" s="527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15"/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5"/>
      <c r="CQ1269" s="15"/>
      <c r="CR1269" s="15"/>
      <c r="CS1269" s="15"/>
      <c r="CT1269" s="88"/>
      <c r="CU1269" s="88"/>
      <c r="CV1269" s="88"/>
      <c r="CW1269" s="15"/>
      <c r="CX1269" s="15"/>
      <c r="CY1269" s="88"/>
      <c r="CZ1269" s="88"/>
      <c r="DA1269" s="88"/>
      <c r="DB1269" s="15"/>
      <c r="DC1269" s="15"/>
      <c r="DD1269" s="15"/>
      <c r="DE1269" s="15"/>
      <c r="DF1269" s="15"/>
      <c r="DG1269" s="15"/>
      <c r="DH1269" s="15"/>
      <c r="DI1269" s="15"/>
      <c r="DJ1269" s="15"/>
      <c r="DK1269" s="15"/>
      <c r="DL1269" s="15"/>
      <c r="DM1269" s="15"/>
      <c r="DN1269" s="15"/>
      <c r="DO1269" s="15"/>
      <c r="DP1269" s="15"/>
      <c r="DQ1269" s="15"/>
      <c r="DR1269" s="15"/>
      <c r="DS1269" s="15"/>
      <c r="DT1269" s="15"/>
      <c r="DU1269" s="15"/>
      <c r="DV1269" s="15"/>
      <c r="DW1269" s="15"/>
      <c r="DX1269" s="15"/>
      <c r="DY1269" s="15"/>
      <c r="DZ1269" s="15"/>
      <c r="EA1269" s="15"/>
      <c r="EB1269" s="15"/>
      <c r="EC1269" s="15"/>
      <c r="ED1269" s="15"/>
      <c r="EE1269" s="15"/>
      <c r="EF1269" s="15"/>
      <c r="EG1269" s="15"/>
      <c r="EH1269" s="15"/>
      <c r="EI1269" s="15"/>
      <c r="EJ1269" s="15"/>
      <c r="EK1269" s="15"/>
      <c r="EL1269" s="15"/>
      <c r="EM1269" s="15"/>
      <c r="EN1269" s="15"/>
      <c r="EO1269" s="15"/>
      <c r="EP1269" s="88"/>
      <c r="EQ1269" s="88"/>
      <c r="ER1269" s="88"/>
      <c r="ES1269" s="88"/>
      <c r="ET1269" s="88"/>
      <c r="EU1269" s="88"/>
      <c r="EV1269" s="88"/>
      <c r="EW1269" s="88"/>
      <c r="EX1269" s="88"/>
      <c r="EY1269" s="88"/>
      <c r="EZ1269" s="88"/>
      <c r="FA1269" s="88"/>
      <c r="FB1269" s="15"/>
      <c r="FC1269" s="15"/>
      <c r="FD1269" s="15"/>
      <c r="FE1269" s="15"/>
      <c r="FF1269" s="15"/>
      <c r="FG1269" s="15"/>
      <c r="FH1269" s="15"/>
      <c r="FI1269" s="15"/>
      <c r="FJ1269" s="15"/>
    </row>
    <row r="1270" spans="2:166" ht="15" customHeight="1" x14ac:dyDescent="0.25">
      <c r="B1270" s="88"/>
      <c r="C1270" s="88"/>
      <c r="D1270" s="115"/>
      <c r="E1270" s="115"/>
      <c r="F1270" s="115"/>
      <c r="G1270" s="115"/>
      <c r="H1270" s="115"/>
      <c r="I1270" s="523"/>
      <c r="J1270" s="523"/>
      <c r="K1270" s="115"/>
      <c r="L1270" s="524"/>
      <c r="M1270" s="524"/>
      <c r="N1270" s="524"/>
      <c r="O1270" s="524"/>
      <c r="P1270" s="524"/>
      <c r="Q1270" s="524"/>
      <c r="R1270" s="524"/>
      <c r="S1270" s="525"/>
      <c r="T1270" s="526"/>
      <c r="U1270" s="115"/>
      <c r="V1270" s="526"/>
      <c r="W1270" s="115"/>
      <c r="X1270" s="115"/>
      <c r="Y1270" s="115"/>
      <c r="Z1270" s="527"/>
      <c r="AA1270" s="527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  <c r="CA1270" s="15"/>
      <c r="CB1270" s="15"/>
      <c r="CC1270" s="15"/>
      <c r="CD1270" s="15"/>
      <c r="CE1270" s="15"/>
      <c r="CF1270" s="15"/>
      <c r="CG1270" s="15"/>
      <c r="CH1270" s="15"/>
      <c r="CI1270" s="15"/>
      <c r="CJ1270" s="15"/>
      <c r="CK1270" s="15"/>
      <c r="CL1270" s="15"/>
      <c r="CM1270" s="15"/>
      <c r="CN1270" s="15"/>
      <c r="CO1270" s="15"/>
      <c r="CP1270" s="15"/>
      <c r="CQ1270" s="15"/>
      <c r="CR1270" s="15"/>
      <c r="CS1270" s="15"/>
      <c r="CT1270" s="88"/>
      <c r="CU1270" s="88"/>
      <c r="CV1270" s="88"/>
      <c r="CW1270" s="15"/>
      <c r="CX1270" s="15"/>
      <c r="CY1270" s="88"/>
      <c r="CZ1270" s="88"/>
      <c r="DA1270" s="88"/>
      <c r="DB1270" s="15"/>
      <c r="DC1270" s="15"/>
      <c r="DD1270" s="15"/>
      <c r="DE1270" s="15"/>
      <c r="DF1270" s="15"/>
      <c r="DG1270" s="15"/>
      <c r="DH1270" s="15"/>
      <c r="DI1270" s="15"/>
      <c r="DJ1270" s="15"/>
      <c r="DK1270" s="15"/>
      <c r="DL1270" s="15"/>
      <c r="DM1270" s="15"/>
      <c r="DN1270" s="15"/>
      <c r="DO1270" s="15"/>
      <c r="DP1270" s="15"/>
      <c r="DQ1270" s="15"/>
      <c r="DR1270" s="15"/>
      <c r="DS1270" s="15"/>
      <c r="DT1270" s="15"/>
      <c r="DU1270" s="15"/>
      <c r="DV1270" s="15"/>
      <c r="DW1270" s="15"/>
      <c r="DX1270" s="15"/>
      <c r="DY1270" s="15"/>
      <c r="DZ1270" s="15"/>
      <c r="EA1270" s="15"/>
      <c r="EB1270" s="15"/>
      <c r="EC1270" s="15"/>
      <c r="ED1270" s="15"/>
      <c r="EE1270" s="15"/>
      <c r="EF1270" s="15"/>
      <c r="EG1270" s="15"/>
      <c r="EH1270" s="15"/>
      <c r="EI1270" s="15"/>
      <c r="EJ1270" s="15"/>
      <c r="EK1270" s="15"/>
      <c r="EL1270" s="15"/>
      <c r="EM1270" s="15"/>
      <c r="EN1270" s="15"/>
      <c r="EO1270" s="15"/>
      <c r="EP1270" s="88"/>
      <c r="EQ1270" s="88"/>
      <c r="ER1270" s="88"/>
      <c r="ES1270" s="88"/>
      <c r="ET1270" s="88"/>
      <c r="EU1270" s="88"/>
      <c r="EV1270" s="88"/>
      <c r="EW1270" s="88"/>
      <c r="EX1270" s="88"/>
      <c r="EY1270" s="88"/>
      <c r="EZ1270" s="88"/>
      <c r="FA1270" s="88"/>
      <c r="FB1270" s="15"/>
      <c r="FC1270" s="15"/>
      <c r="FD1270" s="15"/>
      <c r="FE1270" s="15"/>
      <c r="FF1270" s="15"/>
      <c r="FG1270" s="15"/>
      <c r="FH1270" s="15"/>
      <c r="FI1270" s="15"/>
      <c r="FJ1270" s="15"/>
    </row>
    <row r="1271" spans="2:166" ht="15" customHeight="1" x14ac:dyDescent="0.25">
      <c r="B1271" s="88"/>
      <c r="C1271" s="88"/>
      <c r="D1271" s="115"/>
      <c r="E1271" s="115"/>
      <c r="F1271" s="115"/>
      <c r="G1271" s="115"/>
      <c r="H1271" s="115"/>
      <c r="I1271" s="523"/>
      <c r="J1271" s="523"/>
      <c r="K1271" s="115"/>
      <c r="L1271" s="524"/>
      <c r="M1271" s="524"/>
      <c r="N1271" s="524"/>
      <c r="O1271" s="524"/>
      <c r="P1271" s="524"/>
      <c r="Q1271" s="524"/>
      <c r="R1271" s="524"/>
      <c r="S1271" s="525"/>
      <c r="T1271" s="526"/>
      <c r="U1271" s="115"/>
      <c r="V1271" s="526"/>
      <c r="W1271" s="115"/>
      <c r="X1271" s="115"/>
      <c r="Y1271" s="115"/>
      <c r="Z1271" s="527"/>
      <c r="AA1271" s="527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  <c r="BU1271" s="15"/>
      <c r="BV1271" s="15"/>
      <c r="BW1271" s="15"/>
      <c r="BX1271" s="15"/>
      <c r="BY1271" s="15"/>
      <c r="BZ1271" s="15"/>
      <c r="CA1271" s="15"/>
      <c r="CB1271" s="15"/>
      <c r="CC1271" s="15"/>
      <c r="CD1271" s="15"/>
      <c r="CE1271" s="15"/>
      <c r="CF1271" s="15"/>
      <c r="CG1271" s="15"/>
      <c r="CH1271" s="15"/>
      <c r="CI1271" s="15"/>
      <c r="CJ1271" s="15"/>
      <c r="CK1271" s="15"/>
      <c r="CL1271" s="15"/>
      <c r="CM1271" s="15"/>
      <c r="CN1271" s="15"/>
      <c r="CO1271" s="15"/>
      <c r="CP1271" s="15"/>
      <c r="CQ1271" s="15"/>
      <c r="CR1271" s="15"/>
      <c r="CS1271" s="15"/>
      <c r="CT1271" s="88"/>
      <c r="CU1271" s="88"/>
      <c r="CV1271" s="88"/>
      <c r="CW1271" s="15"/>
      <c r="CX1271" s="15"/>
      <c r="CY1271" s="88"/>
      <c r="CZ1271" s="88"/>
      <c r="DA1271" s="88"/>
      <c r="DB1271" s="15"/>
      <c r="DC1271" s="15"/>
      <c r="DD1271" s="15"/>
      <c r="DE1271" s="15"/>
      <c r="DF1271" s="15"/>
      <c r="DG1271" s="15"/>
      <c r="DH1271" s="15"/>
      <c r="DI1271" s="15"/>
      <c r="DJ1271" s="15"/>
      <c r="DK1271" s="15"/>
      <c r="DL1271" s="15"/>
      <c r="DM1271" s="15"/>
      <c r="DN1271" s="15"/>
      <c r="DO1271" s="15"/>
      <c r="DP1271" s="15"/>
      <c r="DQ1271" s="15"/>
      <c r="DR1271" s="15"/>
      <c r="DS1271" s="15"/>
      <c r="DT1271" s="15"/>
      <c r="DU1271" s="15"/>
      <c r="DV1271" s="15"/>
      <c r="DW1271" s="15"/>
      <c r="DX1271" s="15"/>
      <c r="DY1271" s="15"/>
      <c r="DZ1271" s="15"/>
      <c r="EA1271" s="15"/>
      <c r="EB1271" s="15"/>
      <c r="EC1271" s="15"/>
      <c r="ED1271" s="15"/>
      <c r="EE1271" s="15"/>
      <c r="EF1271" s="15"/>
      <c r="EG1271" s="15"/>
      <c r="EH1271" s="15"/>
      <c r="EI1271" s="15"/>
      <c r="EJ1271" s="15"/>
      <c r="EK1271" s="15"/>
      <c r="EL1271" s="15"/>
      <c r="EM1271" s="15"/>
      <c r="EN1271" s="15"/>
      <c r="EO1271" s="15"/>
      <c r="EP1271" s="88"/>
      <c r="EQ1271" s="88"/>
      <c r="ER1271" s="88"/>
      <c r="ES1271" s="88"/>
      <c r="ET1271" s="88"/>
      <c r="EU1271" s="88"/>
      <c r="EV1271" s="88"/>
      <c r="EW1271" s="88"/>
      <c r="EX1271" s="88"/>
      <c r="EY1271" s="88"/>
      <c r="EZ1271" s="88"/>
      <c r="FA1271" s="88"/>
      <c r="FB1271" s="15"/>
      <c r="FC1271" s="15"/>
      <c r="FD1271" s="15"/>
      <c r="FE1271" s="15"/>
      <c r="FF1271" s="15"/>
      <c r="FG1271" s="15"/>
      <c r="FH1271" s="15"/>
      <c r="FI1271" s="15"/>
      <c r="FJ1271" s="15"/>
    </row>
    <row r="1272" spans="2:166" ht="15" customHeight="1" x14ac:dyDescent="0.25">
      <c r="B1272" s="88"/>
      <c r="C1272" s="88"/>
      <c r="D1272" s="115"/>
      <c r="E1272" s="115"/>
      <c r="F1272" s="115"/>
      <c r="G1272" s="115"/>
      <c r="H1272" s="115"/>
      <c r="I1272" s="523"/>
      <c r="J1272" s="523"/>
      <c r="K1272" s="115"/>
      <c r="L1272" s="524"/>
      <c r="M1272" s="524"/>
      <c r="N1272" s="524"/>
      <c r="O1272" s="524"/>
      <c r="P1272" s="524"/>
      <c r="Q1272" s="524"/>
      <c r="R1272" s="524"/>
      <c r="S1272" s="525"/>
      <c r="T1272" s="526"/>
      <c r="U1272" s="115"/>
      <c r="V1272" s="526"/>
      <c r="W1272" s="115"/>
      <c r="X1272" s="115"/>
      <c r="Y1272" s="115"/>
      <c r="Z1272" s="527"/>
      <c r="AA1272" s="527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  <c r="BU1272" s="15"/>
      <c r="BV1272" s="15"/>
      <c r="BW1272" s="15"/>
      <c r="BX1272" s="15"/>
      <c r="BY1272" s="15"/>
      <c r="BZ1272" s="15"/>
      <c r="CA1272" s="15"/>
      <c r="CB1272" s="15"/>
      <c r="CC1272" s="15"/>
      <c r="CD1272" s="15"/>
      <c r="CE1272" s="15"/>
      <c r="CF1272" s="15"/>
      <c r="CG1272" s="15"/>
      <c r="CH1272" s="15"/>
      <c r="CI1272" s="15"/>
      <c r="CJ1272" s="15"/>
      <c r="CK1272" s="15"/>
      <c r="CL1272" s="15"/>
      <c r="CM1272" s="15"/>
      <c r="CN1272" s="15"/>
      <c r="CO1272" s="15"/>
      <c r="CP1272" s="15"/>
      <c r="CQ1272" s="15"/>
      <c r="CR1272" s="15"/>
      <c r="CS1272" s="15"/>
      <c r="CT1272" s="88"/>
      <c r="CU1272" s="88"/>
      <c r="CV1272" s="88"/>
      <c r="CW1272" s="15"/>
      <c r="CX1272" s="15"/>
      <c r="CY1272" s="88"/>
      <c r="CZ1272" s="88"/>
      <c r="DA1272" s="88"/>
      <c r="DB1272" s="15"/>
      <c r="DC1272" s="15"/>
      <c r="DD1272" s="15"/>
      <c r="DE1272" s="15"/>
      <c r="DF1272" s="15"/>
      <c r="DG1272" s="15"/>
      <c r="DH1272" s="15"/>
      <c r="DI1272" s="15"/>
      <c r="DJ1272" s="15"/>
      <c r="DK1272" s="15"/>
      <c r="DL1272" s="15"/>
      <c r="DM1272" s="15"/>
      <c r="DN1272" s="15"/>
      <c r="DO1272" s="15"/>
      <c r="DP1272" s="15"/>
      <c r="DQ1272" s="15"/>
      <c r="DR1272" s="15"/>
      <c r="DS1272" s="15"/>
      <c r="DT1272" s="15"/>
      <c r="DU1272" s="15"/>
      <c r="DV1272" s="15"/>
      <c r="DW1272" s="15"/>
      <c r="DX1272" s="15"/>
      <c r="DY1272" s="15"/>
      <c r="DZ1272" s="15"/>
      <c r="EA1272" s="15"/>
      <c r="EB1272" s="15"/>
      <c r="EC1272" s="15"/>
      <c r="ED1272" s="15"/>
      <c r="EE1272" s="15"/>
      <c r="EF1272" s="15"/>
      <c r="EG1272" s="15"/>
      <c r="EH1272" s="15"/>
      <c r="EI1272" s="15"/>
      <c r="EJ1272" s="15"/>
      <c r="EK1272" s="15"/>
      <c r="EL1272" s="15"/>
      <c r="EM1272" s="15"/>
      <c r="EN1272" s="15"/>
      <c r="EO1272" s="15"/>
      <c r="EP1272" s="88"/>
      <c r="EQ1272" s="88"/>
      <c r="ER1272" s="88"/>
      <c r="ES1272" s="88"/>
      <c r="ET1272" s="88"/>
      <c r="EU1272" s="88"/>
      <c r="EV1272" s="88"/>
      <c r="EW1272" s="88"/>
      <c r="EX1272" s="88"/>
      <c r="EY1272" s="88"/>
      <c r="EZ1272" s="88"/>
      <c r="FA1272" s="88"/>
      <c r="FB1272" s="15"/>
      <c r="FC1272" s="15"/>
      <c r="FD1272" s="15"/>
      <c r="FE1272" s="15"/>
      <c r="FF1272" s="15"/>
      <c r="FG1272" s="15"/>
      <c r="FH1272" s="15"/>
      <c r="FI1272" s="15"/>
      <c r="FJ1272" s="15"/>
    </row>
    <row r="1273" spans="2:166" ht="15" customHeight="1" x14ac:dyDescent="0.25">
      <c r="B1273" s="88"/>
      <c r="C1273" s="88"/>
      <c r="D1273" s="115"/>
      <c r="E1273" s="115"/>
      <c r="F1273" s="115"/>
      <c r="G1273" s="115"/>
      <c r="H1273" s="115"/>
      <c r="I1273" s="523"/>
      <c r="J1273" s="523"/>
      <c r="K1273" s="115"/>
      <c r="L1273" s="524"/>
      <c r="M1273" s="524"/>
      <c r="N1273" s="524"/>
      <c r="O1273" s="524"/>
      <c r="P1273" s="524"/>
      <c r="Q1273" s="524"/>
      <c r="R1273" s="524"/>
      <c r="S1273" s="525"/>
      <c r="T1273" s="526"/>
      <c r="U1273" s="115"/>
      <c r="V1273" s="526"/>
      <c r="W1273" s="115"/>
      <c r="X1273" s="115"/>
      <c r="Y1273" s="115"/>
      <c r="Z1273" s="527"/>
      <c r="AA1273" s="527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  <c r="BU1273" s="15"/>
      <c r="BV1273" s="15"/>
      <c r="BW1273" s="15"/>
      <c r="BX1273" s="15"/>
      <c r="BY1273" s="15"/>
      <c r="BZ1273" s="15"/>
      <c r="CA1273" s="15"/>
      <c r="CB1273" s="15"/>
      <c r="CC1273" s="15"/>
      <c r="CD1273" s="15"/>
      <c r="CE1273" s="15"/>
      <c r="CF1273" s="15"/>
      <c r="CG1273" s="15"/>
      <c r="CH1273" s="15"/>
      <c r="CI1273" s="15"/>
      <c r="CJ1273" s="15"/>
      <c r="CK1273" s="15"/>
      <c r="CL1273" s="15"/>
      <c r="CM1273" s="15"/>
      <c r="CN1273" s="15"/>
      <c r="CO1273" s="15"/>
      <c r="CP1273" s="15"/>
      <c r="CQ1273" s="15"/>
      <c r="CR1273" s="15"/>
      <c r="CS1273" s="15"/>
      <c r="CT1273" s="88"/>
      <c r="CU1273" s="88"/>
      <c r="CV1273" s="88"/>
      <c r="CW1273" s="15"/>
      <c r="CX1273" s="15"/>
      <c r="CY1273" s="88"/>
      <c r="CZ1273" s="88"/>
      <c r="DA1273" s="88"/>
      <c r="DB1273" s="15"/>
      <c r="DC1273" s="15"/>
      <c r="DD1273" s="15"/>
      <c r="DE1273" s="15"/>
      <c r="DF1273" s="15"/>
      <c r="DG1273" s="15"/>
      <c r="DH1273" s="15"/>
      <c r="DI1273" s="15"/>
      <c r="DJ1273" s="15"/>
      <c r="DK1273" s="15"/>
      <c r="DL1273" s="15"/>
      <c r="DM1273" s="15"/>
      <c r="DN1273" s="15"/>
      <c r="DO1273" s="15"/>
      <c r="DP1273" s="15"/>
      <c r="DQ1273" s="15"/>
      <c r="DR1273" s="15"/>
      <c r="DS1273" s="15"/>
      <c r="DT1273" s="15"/>
      <c r="DU1273" s="15"/>
      <c r="DV1273" s="15"/>
      <c r="DW1273" s="15"/>
      <c r="DX1273" s="15"/>
      <c r="DY1273" s="15"/>
      <c r="DZ1273" s="15"/>
      <c r="EA1273" s="15"/>
      <c r="EB1273" s="15"/>
      <c r="EC1273" s="15"/>
      <c r="ED1273" s="15"/>
      <c r="EE1273" s="15"/>
      <c r="EF1273" s="15"/>
      <c r="EG1273" s="15"/>
      <c r="EH1273" s="15"/>
      <c r="EI1273" s="15"/>
      <c r="EJ1273" s="15"/>
      <c r="EK1273" s="15"/>
      <c r="EL1273" s="15"/>
      <c r="EM1273" s="15"/>
      <c r="EN1273" s="15"/>
      <c r="EO1273" s="15"/>
      <c r="EP1273" s="88"/>
      <c r="EQ1273" s="88"/>
      <c r="ER1273" s="88"/>
      <c r="ES1273" s="88"/>
      <c r="ET1273" s="88"/>
      <c r="EU1273" s="88"/>
      <c r="EV1273" s="88"/>
      <c r="EW1273" s="88"/>
      <c r="EX1273" s="88"/>
      <c r="EY1273" s="88"/>
      <c r="EZ1273" s="88"/>
      <c r="FA1273" s="88"/>
      <c r="FB1273" s="15"/>
      <c r="FC1273" s="15"/>
      <c r="FD1273" s="15"/>
      <c r="FE1273" s="15"/>
      <c r="FF1273" s="15"/>
      <c r="FG1273" s="15"/>
      <c r="FH1273" s="15"/>
      <c r="FI1273" s="15"/>
      <c r="FJ1273" s="15"/>
    </row>
    <row r="1274" spans="2:166" ht="15" customHeight="1" x14ac:dyDescent="0.25">
      <c r="B1274" s="88"/>
      <c r="C1274" s="88"/>
      <c r="D1274" s="115"/>
      <c r="E1274" s="115"/>
      <c r="F1274" s="115"/>
      <c r="G1274" s="115"/>
      <c r="H1274" s="115"/>
      <c r="I1274" s="523"/>
      <c r="J1274" s="523"/>
      <c r="K1274" s="115"/>
      <c r="L1274" s="524"/>
      <c r="M1274" s="524"/>
      <c r="N1274" s="524"/>
      <c r="O1274" s="524"/>
      <c r="P1274" s="524"/>
      <c r="Q1274" s="524"/>
      <c r="R1274" s="524"/>
      <c r="S1274" s="525"/>
      <c r="T1274" s="526"/>
      <c r="U1274" s="115"/>
      <c r="V1274" s="526"/>
      <c r="W1274" s="115"/>
      <c r="X1274" s="115"/>
      <c r="Y1274" s="115"/>
      <c r="Z1274" s="527"/>
      <c r="AA1274" s="527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  <c r="BU1274" s="15"/>
      <c r="BV1274" s="15"/>
      <c r="BW1274" s="15"/>
      <c r="BX1274" s="15"/>
      <c r="BY1274" s="15"/>
      <c r="BZ1274" s="15"/>
      <c r="CA1274" s="15"/>
      <c r="CB1274" s="15"/>
      <c r="CC1274" s="15"/>
      <c r="CD1274" s="15"/>
      <c r="CE1274" s="15"/>
      <c r="CF1274" s="15"/>
      <c r="CG1274" s="15"/>
      <c r="CH1274" s="15"/>
      <c r="CI1274" s="15"/>
      <c r="CJ1274" s="15"/>
      <c r="CK1274" s="15"/>
      <c r="CL1274" s="15"/>
      <c r="CM1274" s="15"/>
      <c r="CN1274" s="15"/>
      <c r="CO1274" s="15"/>
      <c r="CP1274" s="15"/>
      <c r="CQ1274" s="15"/>
      <c r="CR1274" s="15"/>
      <c r="CS1274" s="15"/>
      <c r="CT1274" s="88"/>
      <c r="CU1274" s="88"/>
      <c r="CV1274" s="88"/>
      <c r="CW1274" s="15"/>
      <c r="CX1274" s="15"/>
      <c r="CY1274" s="88"/>
      <c r="CZ1274" s="88"/>
      <c r="DA1274" s="88"/>
      <c r="DB1274" s="15"/>
      <c r="DC1274" s="15"/>
      <c r="DD1274" s="15"/>
      <c r="DE1274" s="15"/>
      <c r="DF1274" s="15"/>
      <c r="DG1274" s="15"/>
      <c r="DH1274" s="15"/>
      <c r="DI1274" s="15"/>
      <c r="DJ1274" s="15"/>
      <c r="DK1274" s="15"/>
      <c r="DL1274" s="15"/>
      <c r="DM1274" s="15"/>
      <c r="DN1274" s="15"/>
      <c r="DO1274" s="15"/>
      <c r="DP1274" s="15"/>
      <c r="DQ1274" s="15"/>
      <c r="DR1274" s="15"/>
      <c r="DS1274" s="15"/>
      <c r="DT1274" s="15"/>
      <c r="DU1274" s="15"/>
      <c r="DV1274" s="15"/>
      <c r="DW1274" s="15"/>
      <c r="DX1274" s="15"/>
      <c r="DY1274" s="15"/>
      <c r="DZ1274" s="15"/>
      <c r="EA1274" s="15"/>
      <c r="EB1274" s="15"/>
      <c r="EC1274" s="15"/>
      <c r="ED1274" s="15"/>
      <c r="EE1274" s="15"/>
      <c r="EF1274" s="15"/>
      <c r="EG1274" s="15"/>
      <c r="EH1274" s="15"/>
      <c r="EI1274" s="15"/>
      <c r="EJ1274" s="15"/>
      <c r="EK1274" s="15"/>
      <c r="EL1274" s="15"/>
      <c r="EM1274" s="15"/>
      <c r="EN1274" s="15"/>
      <c r="EO1274" s="15"/>
      <c r="EP1274" s="88"/>
      <c r="EQ1274" s="88"/>
      <c r="ER1274" s="88"/>
      <c r="ES1274" s="88"/>
      <c r="ET1274" s="88"/>
      <c r="EU1274" s="88"/>
      <c r="EV1274" s="88"/>
      <c r="EW1274" s="88"/>
      <c r="EX1274" s="88"/>
      <c r="EY1274" s="88"/>
      <c r="EZ1274" s="88"/>
      <c r="FA1274" s="88"/>
      <c r="FB1274" s="15"/>
      <c r="FC1274" s="15"/>
      <c r="FD1274" s="15"/>
      <c r="FE1274" s="15"/>
      <c r="FF1274" s="15"/>
      <c r="FG1274" s="15"/>
      <c r="FH1274" s="15"/>
      <c r="FI1274" s="15"/>
      <c r="FJ1274" s="15"/>
    </row>
    <row r="1275" spans="2:166" ht="15" customHeight="1" x14ac:dyDescent="0.25">
      <c r="B1275" s="88"/>
      <c r="C1275" s="88"/>
      <c r="D1275" s="115"/>
      <c r="E1275" s="115"/>
      <c r="F1275" s="115"/>
      <c r="G1275" s="115"/>
      <c r="H1275" s="115"/>
      <c r="I1275" s="523"/>
      <c r="J1275" s="523"/>
      <c r="K1275" s="115"/>
      <c r="L1275" s="524"/>
      <c r="M1275" s="524"/>
      <c r="N1275" s="524"/>
      <c r="O1275" s="524"/>
      <c r="P1275" s="524"/>
      <c r="Q1275" s="524"/>
      <c r="R1275" s="524"/>
      <c r="S1275" s="525"/>
      <c r="T1275" s="526"/>
      <c r="U1275" s="115"/>
      <c r="V1275" s="526"/>
      <c r="W1275" s="115"/>
      <c r="X1275" s="115"/>
      <c r="Y1275" s="115"/>
      <c r="Z1275" s="527"/>
      <c r="AA1275" s="527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  <c r="BY1275" s="15"/>
      <c r="BZ1275" s="15"/>
      <c r="CA1275" s="15"/>
      <c r="CB1275" s="15"/>
      <c r="CC1275" s="15"/>
      <c r="CD1275" s="15"/>
      <c r="CE1275" s="15"/>
      <c r="CF1275" s="15"/>
      <c r="CG1275" s="15"/>
      <c r="CH1275" s="15"/>
      <c r="CI1275" s="15"/>
      <c r="CJ1275" s="15"/>
      <c r="CK1275" s="15"/>
      <c r="CL1275" s="15"/>
      <c r="CM1275" s="15"/>
      <c r="CN1275" s="15"/>
      <c r="CO1275" s="15"/>
      <c r="CP1275" s="15"/>
      <c r="CQ1275" s="15"/>
      <c r="CR1275" s="15"/>
      <c r="CS1275" s="15"/>
      <c r="CT1275" s="88"/>
      <c r="CU1275" s="88"/>
      <c r="CV1275" s="88"/>
      <c r="CW1275" s="15"/>
      <c r="CX1275" s="15"/>
      <c r="CY1275" s="88"/>
      <c r="CZ1275" s="88"/>
      <c r="DA1275" s="88"/>
      <c r="DB1275" s="15"/>
      <c r="DC1275" s="15"/>
      <c r="DD1275" s="15"/>
      <c r="DE1275" s="15"/>
      <c r="DF1275" s="15"/>
      <c r="DG1275" s="15"/>
      <c r="DH1275" s="15"/>
      <c r="DI1275" s="15"/>
      <c r="DJ1275" s="15"/>
      <c r="DK1275" s="15"/>
      <c r="DL1275" s="15"/>
      <c r="DM1275" s="15"/>
      <c r="DN1275" s="15"/>
      <c r="DO1275" s="15"/>
      <c r="DP1275" s="15"/>
      <c r="DQ1275" s="15"/>
      <c r="DR1275" s="15"/>
      <c r="DS1275" s="15"/>
      <c r="DT1275" s="15"/>
      <c r="DU1275" s="15"/>
      <c r="DV1275" s="15"/>
      <c r="DW1275" s="15"/>
      <c r="DX1275" s="15"/>
      <c r="DY1275" s="15"/>
      <c r="DZ1275" s="15"/>
      <c r="EA1275" s="15"/>
      <c r="EB1275" s="15"/>
      <c r="EC1275" s="15"/>
      <c r="ED1275" s="15"/>
      <c r="EE1275" s="15"/>
      <c r="EF1275" s="15"/>
      <c r="EG1275" s="15"/>
      <c r="EH1275" s="15"/>
      <c r="EI1275" s="15"/>
      <c r="EJ1275" s="15"/>
      <c r="EK1275" s="15"/>
      <c r="EL1275" s="15"/>
      <c r="EM1275" s="15"/>
      <c r="EN1275" s="15"/>
      <c r="EO1275" s="15"/>
      <c r="EP1275" s="88"/>
      <c r="EQ1275" s="88"/>
      <c r="ER1275" s="88"/>
      <c r="ES1275" s="88"/>
      <c r="ET1275" s="88"/>
      <c r="EU1275" s="88"/>
      <c r="EV1275" s="88"/>
      <c r="EW1275" s="88"/>
      <c r="EX1275" s="88"/>
      <c r="EY1275" s="88"/>
      <c r="EZ1275" s="88"/>
      <c r="FA1275" s="88"/>
      <c r="FB1275" s="15"/>
      <c r="FC1275" s="15"/>
      <c r="FD1275" s="15"/>
      <c r="FE1275" s="15"/>
      <c r="FF1275" s="15"/>
      <c r="FG1275" s="15"/>
      <c r="FH1275" s="15"/>
      <c r="FI1275" s="15"/>
      <c r="FJ1275" s="15"/>
    </row>
    <row r="1276" spans="2:166" ht="15" customHeight="1" x14ac:dyDescent="0.25">
      <c r="B1276" s="88"/>
      <c r="C1276" s="88"/>
      <c r="D1276" s="115"/>
      <c r="E1276" s="115"/>
      <c r="F1276" s="115"/>
      <c r="G1276" s="115"/>
      <c r="H1276" s="115"/>
      <c r="I1276" s="523"/>
      <c r="J1276" s="523"/>
      <c r="K1276" s="115"/>
      <c r="L1276" s="524"/>
      <c r="M1276" s="524"/>
      <c r="N1276" s="524"/>
      <c r="O1276" s="524"/>
      <c r="P1276" s="524"/>
      <c r="Q1276" s="524"/>
      <c r="R1276" s="524"/>
      <c r="S1276" s="525"/>
      <c r="T1276" s="526"/>
      <c r="U1276" s="115"/>
      <c r="V1276" s="526"/>
      <c r="W1276" s="115"/>
      <c r="X1276" s="115"/>
      <c r="Y1276" s="115"/>
      <c r="Z1276" s="527"/>
      <c r="AA1276" s="527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5"/>
      <c r="CR1276" s="15"/>
      <c r="CS1276" s="15"/>
      <c r="CT1276" s="88"/>
      <c r="CU1276" s="88"/>
      <c r="CV1276" s="88"/>
      <c r="CW1276" s="15"/>
      <c r="CX1276" s="15"/>
      <c r="CY1276" s="88"/>
      <c r="CZ1276" s="88"/>
      <c r="DA1276" s="88"/>
      <c r="DB1276" s="15"/>
      <c r="DC1276" s="15"/>
      <c r="DD1276" s="15"/>
      <c r="DE1276" s="15"/>
      <c r="DF1276" s="15"/>
      <c r="DG1276" s="15"/>
      <c r="DH1276" s="15"/>
      <c r="DI1276" s="15"/>
      <c r="DJ1276" s="15"/>
      <c r="DK1276" s="15"/>
      <c r="DL1276" s="15"/>
      <c r="DM1276" s="15"/>
      <c r="DN1276" s="15"/>
      <c r="DO1276" s="15"/>
      <c r="DP1276" s="15"/>
      <c r="DQ1276" s="15"/>
      <c r="DR1276" s="15"/>
      <c r="DS1276" s="15"/>
      <c r="DT1276" s="15"/>
      <c r="DU1276" s="15"/>
      <c r="DV1276" s="15"/>
      <c r="DW1276" s="15"/>
      <c r="DX1276" s="15"/>
      <c r="DY1276" s="15"/>
      <c r="DZ1276" s="15"/>
      <c r="EA1276" s="15"/>
      <c r="EB1276" s="15"/>
      <c r="EC1276" s="15"/>
      <c r="ED1276" s="15"/>
      <c r="EE1276" s="15"/>
      <c r="EF1276" s="15"/>
      <c r="EG1276" s="15"/>
      <c r="EH1276" s="15"/>
      <c r="EI1276" s="15"/>
      <c r="EJ1276" s="15"/>
      <c r="EK1276" s="15"/>
      <c r="EL1276" s="15"/>
      <c r="EM1276" s="15"/>
      <c r="EN1276" s="15"/>
      <c r="EO1276" s="15"/>
      <c r="EP1276" s="88"/>
      <c r="EQ1276" s="88"/>
      <c r="ER1276" s="88"/>
      <c r="ES1276" s="88"/>
      <c r="ET1276" s="88"/>
      <c r="EU1276" s="88"/>
      <c r="EV1276" s="88"/>
      <c r="EW1276" s="88"/>
      <c r="EX1276" s="88"/>
      <c r="EY1276" s="88"/>
      <c r="EZ1276" s="88"/>
      <c r="FA1276" s="88"/>
      <c r="FB1276" s="15"/>
      <c r="FC1276" s="15"/>
      <c r="FD1276" s="15"/>
      <c r="FE1276" s="15"/>
      <c r="FF1276" s="15"/>
      <c r="FG1276" s="15"/>
      <c r="FH1276" s="15"/>
      <c r="FI1276" s="15"/>
      <c r="FJ1276" s="15"/>
    </row>
    <row r="1277" spans="2:166" ht="15" customHeight="1" x14ac:dyDescent="0.25">
      <c r="B1277" s="88"/>
      <c r="C1277" s="88"/>
      <c r="D1277" s="115"/>
      <c r="E1277" s="115"/>
      <c r="F1277" s="115"/>
      <c r="G1277" s="115"/>
      <c r="H1277" s="115"/>
      <c r="I1277" s="523"/>
      <c r="J1277" s="523"/>
      <c r="K1277" s="115"/>
      <c r="L1277" s="524"/>
      <c r="M1277" s="524"/>
      <c r="N1277" s="524"/>
      <c r="O1277" s="524"/>
      <c r="P1277" s="524"/>
      <c r="Q1277" s="524"/>
      <c r="R1277" s="524"/>
      <c r="S1277" s="525"/>
      <c r="T1277" s="526"/>
      <c r="U1277" s="115"/>
      <c r="V1277" s="526"/>
      <c r="W1277" s="115"/>
      <c r="X1277" s="115"/>
      <c r="Y1277" s="115"/>
      <c r="Z1277" s="527"/>
      <c r="AA1277" s="527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  <c r="BY1277" s="15"/>
      <c r="BZ1277" s="15"/>
      <c r="CA1277" s="15"/>
      <c r="CB1277" s="15"/>
      <c r="CC1277" s="15"/>
      <c r="CD1277" s="15"/>
      <c r="CE1277" s="15"/>
      <c r="CF1277" s="15"/>
      <c r="CG1277" s="15"/>
      <c r="CH1277" s="15"/>
      <c r="CI1277" s="15"/>
      <c r="CJ1277" s="15"/>
      <c r="CK1277" s="15"/>
      <c r="CL1277" s="15"/>
      <c r="CM1277" s="15"/>
      <c r="CN1277" s="15"/>
      <c r="CO1277" s="15"/>
      <c r="CP1277" s="15"/>
      <c r="CQ1277" s="15"/>
      <c r="CR1277" s="15"/>
      <c r="CS1277" s="15"/>
      <c r="CT1277" s="88"/>
      <c r="CU1277" s="88"/>
      <c r="CV1277" s="88"/>
      <c r="CW1277" s="15"/>
      <c r="CX1277" s="15"/>
      <c r="CY1277" s="88"/>
      <c r="CZ1277" s="88"/>
      <c r="DA1277" s="88"/>
      <c r="DB1277" s="15"/>
      <c r="DC1277" s="15"/>
      <c r="DD1277" s="15"/>
      <c r="DE1277" s="15"/>
      <c r="DF1277" s="15"/>
      <c r="DG1277" s="15"/>
      <c r="DH1277" s="15"/>
      <c r="DI1277" s="15"/>
      <c r="DJ1277" s="15"/>
      <c r="DK1277" s="15"/>
      <c r="DL1277" s="15"/>
      <c r="DM1277" s="15"/>
      <c r="DN1277" s="15"/>
      <c r="DO1277" s="15"/>
      <c r="DP1277" s="15"/>
      <c r="DQ1277" s="15"/>
      <c r="DR1277" s="15"/>
      <c r="DS1277" s="15"/>
      <c r="DT1277" s="15"/>
      <c r="DU1277" s="15"/>
      <c r="DV1277" s="15"/>
      <c r="DW1277" s="15"/>
      <c r="DX1277" s="15"/>
      <c r="DY1277" s="15"/>
      <c r="DZ1277" s="15"/>
      <c r="EA1277" s="15"/>
      <c r="EB1277" s="15"/>
      <c r="EC1277" s="15"/>
      <c r="ED1277" s="15"/>
      <c r="EE1277" s="15"/>
      <c r="EF1277" s="15"/>
      <c r="EG1277" s="15"/>
      <c r="EH1277" s="15"/>
      <c r="EI1277" s="15"/>
      <c r="EJ1277" s="15"/>
      <c r="EK1277" s="15"/>
      <c r="EL1277" s="15"/>
      <c r="EM1277" s="15"/>
      <c r="EN1277" s="15"/>
      <c r="EO1277" s="15"/>
      <c r="EP1277" s="88"/>
      <c r="EQ1277" s="88"/>
      <c r="ER1277" s="88"/>
      <c r="ES1277" s="88"/>
      <c r="ET1277" s="88"/>
      <c r="EU1277" s="88"/>
      <c r="EV1277" s="88"/>
      <c r="EW1277" s="88"/>
      <c r="EX1277" s="88"/>
      <c r="EY1277" s="88"/>
      <c r="EZ1277" s="88"/>
      <c r="FA1277" s="88"/>
      <c r="FB1277" s="15"/>
      <c r="FC1277" s="15"/>
      <c r="FD1277" s="15"/>
      <c r="FE1277" s="15"/>
      <c r="FF1277" s="15"/>
      <c r="FG1277" s="15"/>
      <c r="FH1277" s="15"/>
      <c r="FI1277" s="15"/>
      <c r="FJ1277" s="15"/>
    </row>
    <row r="1278" spans="2:166" ht="15" customHeight="1" x14ac:dyDescent="0.25">
      <c r="B1278" s="88"/>
      <c r="C1278" s="88"/>
      <c r="D1278" s="115"/>
      <c r="E1278" s="115"/>
      <c r="F1278" s="115"/>
      <c r="G1278" s="115"/>
      <c r="H1278" s="115"/>
      <c r="I1278" s="523"/>
      <c r="J1278" s="523"/>
      <c r="K1278" s="115"/>
      <c r="L1278" s="524"/>
      <c r="M1278" s="524"/>
      <c r="N1278" s="524"/>
      <c r="O1278" s="524"/>
      <c r="P1278" s="524"/>
      <c r="Q1278" s="524"/>
      <c r="R1278" s="524"/>
      <c r="S1278" s="525"/>
      <c r="T1278" s="526"/>
      <c r="U1278" s="115"/>
      <c r="V1278" s="526"/>
      <c r="W1278" s="115"/>
      <c r="X1278" s="115"/>
      <c r="Y1278" s="115"/>
      <c r="Z1278" s="527"/>
      <c r="AA1278" s="527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  <c r="BY1278" s="15"/>
      <c r="BZ1278" s="15"/>
      <c r="CA1278" s="15"/>
      <c r="CB1278" s="15"/>
      <c r="CC1278" s="15"/>
      <c r="CD1278" s="15"/>
      <c r="CE1278" s="15"/>
      <c r="CF1278" s="15"/>
      <c r="CG1278" s="15"/>
      <c r="CH1278" s="15"/>
      <c r="CI1278" s="15"/>
      <c r="CJ1278" s="15"/>
      <c r="CK1278" s="15"/>
      <c r="CL1278" s="15"/>
      <c r="CM1278" s="15"/>
      <c r="CN1278" s="15"/>
      <c r="CO1278" s="15"/>
      <c r="CP1278" s="15"/>
      <c r="CQ1278" s="15"/>
      <c r="CR1278" s="15"/>
      <c r="CS1278" s="15"/>
      <c r="CT1278" s="88"/>
      <c r="CU1278" s="88"/>
      <c r="CV1278" s="88"/>
      <c r="CW1278" s="15"/>
      <c r="CX1278" s="15"/>
      <c r="CY1278" s="88"/>
      <c r="CZ1278" s="88"/>
      <c r="DA1278" s="88"/>
      <c r="DB1278" s="15"/>
      <c r="DC1278" s="15"/>
      <c r="DD1278" s="15"/>
      <c r="DE1278" s="15"/>
      <c r="DF1278" s="15"/>
      <c r="DG1278" s="15"/>
      <c r="DH1278" s="15"/>
      <c r="DI1278" s="15"/>
      <c r="DJ1278" s="15"/>
      <c r="DK1278" s="15"/>
      <c r="DL1278" s="15"/>
      <c r="DM1278" s="15"/>
      <c r="DN1278" s="15"/>
      <c r="DO1278" s="15"/>
      <c r="DP1278" s="15"/>
      <c r="DQ1278" s="15"/>
      <c r="DR1278" s="15"/>
      <c r="DS1278" s="15"/>
      <c r="DT1278" s="15"/>
      <c r="DU1278" s="15"/>
      <c r="DV1278" s="15"/>
      <c r="DW1278" s="15"/>
      <c r="DX1278" s="15"/>
      <c r="DY1278" s="15"/>
      <c r="DZ1278" s="15"/>
      <c r="EA1278" s="15"/>
      <c r="EB1278" s="15"/>
      <c r="EC1278" s="15"/>
      <c r="ED1278" s="15"/>
      <c r="EE1278" s="15"/>
      <c r="EF1278" s="15"/>
      <c r="EG1278" s="15"/>
      <c r="EH1278" s="15"/>
      <c r="EI1278" s="15"/>
      <c r="EJ1278" s="15"/>
      <c r="EK1278" s="15"/>
      <c r="EL1278" s="15"/>
      <c r="EM1278" s="15"/>
      <c r="EN1278" s="15"/>
      <c r="EO1278" s="15"/>
      <c r="EP1278" s="88"/>
      <c r="EQ1278" s="88"/>
      <c r="ER1278" s="88"/>
      <c r="ES1278" s="88"/>
      <c r="ET1278" s="88"/>
      <c r="EU1278" s="88"/>
      <c r="EV1278" s="88"/>
      <c r="EW1278" s="88"/>
      <c r="EX1278" s="88"/>
      <c r="EY1278" s="88"/>
      <c r="EZ1278" s="88"/>
      <c r="FA1278" s="88"/>
      <c r="FB1278" s="15"/>
      <c r="FC1278" s="15"/>
      <c r="FD1278" s="15"/>
      <c r="FE1278" s="15"/>
      <c r="FF1278" s="15"/>
      <c r="FG1278" s="15"/>
      <c r="FH1278" s="15"/>
      <c r="FI1278" s="15"/>
      <c r="FJ1278" s="15"/>
    </row>
    <row r="1279" spans="2:166" ht="15" customHeight="1" x14ac:dyDescent="0.25">
      <c r="B1279" s="88"/>
      <c r="C1279" s="88"/>
      <c r="D1279" s="115"/>
      <c r="E1279" s="115"/>
      <c r="F1279" s="115"/>
      <c r="G1279" s="115"/>
      <c r="H1279" s="115"/>
      <c r="I1279" s="523"/>
      <c r="J1279" s="523"/>
      <c r="K1279" s="115"/>
      <c r="L1279" s="524"/>
      <c r="M1279" s="524"/>
      <c r="N1279" s="524"/>
      <c r="O1279" s="524"/>
      <c r="P1279" s="524"/>
      <c r="Q1279" s="524"/>
      <c r="R1279" s="524"/>
      <c r="S1279" s="525"/>
      <c r="T1279" s="526"/>
      <c r="U1279" s="115"/>
      <c r="V1279" s="526"/>
      <c r="W1279" s="115"/>
      <c r="X1279" s="115"/>
      <c r="Y1279" s="115"/>
      <c r="Z1279" s="527"/>
      <c r="AA1279" s="527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  <c r="BY1279" s="15"/>
      <c r="BZ1279" s="15"/>
      <c r="CA1279" s="15"/>
      <c r="CB1279" s="15"/>
      <c r="CC1279" s="15"/>
      <c r="CD1279" s="15"/>
      <c r="CE1279" s="15"/>
      <c r="CF1279" s="15"/>
      <c r="CG1279" s="15"/>
      <c r="CH1279" s="15"/>
      <c r="CI1279" s="15"/>
      <c r="CJ1279" s="15"/>
      <c r="CK1279" s="15"/>
      <c r="CL1279" s="15"/>
      <c r="CM1279" s="15"/>
      <c r="CN1279" s="15"/>
      <c r="CO1279" s="15"/>
      <c r="CP1279" s="15"/>
      <c r="CQ1279" s="15"/>
      <c r="CR1279" s="15"/>
      <c r="CS1279" s="15"/>
      <c r="CT1279" s="88"/>
      <c r="CU1279" s="88"/>
      <c r="CV1279" s="88"/>
      <c r="CW1279" s="15"/>
      <c r="CX1279" s="15"/>
      <c r="CY1279" s="88"/>
      <c r="CZ1279" s="88"/>
      <c r="DA1279" s="88"/>
      <c r="DB1279" s="15"/>
      <c r="DC1279" s="15"/>
      <c r="DD1279" s="15"/>
      <c r="DE1279" s="15"/>
      <c r="DF1279" s="15"/>
      <c r="DG1279" s="15"/>
      <c r="DH1279" s="15"/>
      <c r="DI1279" s="15"/>
      <c r="DJ1279" s="15"/>
      <c r="DK1279" s="15"/>
      <c r="DL1279" s="15"/>
      <c r="DM1279" s="15"/>
      <c r="DN1279" s="15"/>
      <c r="DO1279" s="15"/>
      <c r="DP1279" s="15"/>
      <c r="DQ1279" s="15"/>
      <c r="DR1279" s="15"/>
      <c r="DS1279" s="15"/>
      <c r="DT1279" s="15"/>
      <c r="DU1279" s="15"/>
      <c r="DV1279" s="15"/>
      <c r="DW1279" s="15"/>
      <c r="DX1279" s="15"/>
      <c r="DY1279" s="15"/>
      <c r="DZ1279" s="15"/>
      <c r="EA1279" s="15"/>
      <c r="EB1279" s="15"/>
      <c r="EC1279" s="15"/>
      <c r="ED1279" s="15"/>
      <c r="EE1279" s="15"/>
      <c r="EF1279" s="15"/>
      <c r="EG1279" s="15"/>
      <c r="EH1279" s="15"/>
      <c r="EI1279" s="15"/>
      <c r="EJ1279" s="15"/>
      <c r="EK1279" s="15"/>
      <c r="EL1279" s="15"/>
      <c r="EM1279" s="15"/>
      <c r="EN1279" s="15"/>
      <c r="EO1279" s="15"/>
      <c r="EP1279" s="88"/>
      <c r="EQ1279" s="88"/>
      <c r="ER1279" s="88"/>
      <c r="ES1279" s="88"/>
      <c r="ET1279" s="88"/>
      <c r="EU1279" s="88"/>
      <c r="EV1279" s="88"/>
      <c r="EW1279" s="88"/>
      <c r="EX1279" s="88"/>
      <c r="EY1279" s="88"/>
      <c r="EZ1279" s="88"/>
      <c r="FA1279" s="88"/>
      <c r="FB1279" s="15"/>
      <c r="FC1279" s="15"/>
      <c r="FD1279" s="15"/>
      <c r="FE1279" s="15"/>
      <c r="FF1279" s="15"/>
      <c r="FG1279" s="15"/>
      <c r="FH1279" s="15"/>
      <c r="FI1279" s="15"/>
      <c r="FJ1279" s="15"/>
    </row>
    <row r="1280" spans="2:166" ht="15" customHeight="1" x14ac:dyDescent="0.25">
      <c r="B1280" s="88"/>
      <c r="C1280" s="88"/>
      <c r="D1280" s="115"/>
      <c r="E1280" s="115"/>
      <c r="F1280" s="115"/>
      <c r="G1280" s="115"/>
      <c r="H1280" s="115"/>
      <c r="I1280" s="523"/>
      <c r="J1280" s="523"/>
      <c r="K1280" s="115"/>
      <c r="L1280" s="524"/>
      <c r="M1280" s="524"/>
      <c r="N1280" s="524"/>
      <c r="O1280" s="524"/>
      <c r="P1280" s="524"/>
      <c r="Q1280" s="524"/>
      <c r="R1280" s="524"/>
      <c r="S1280" s="525"/>
      <c r="T1280" s="526"/>
      <c r="U1280" s="115"/>
      <c r="V1280" s="526"/>
      <c r="W1280" s="115"/>
      <c r="X1280" s="115"/>
      <c r="Y1280" s="115"/>
      <c r="Z1280" s="527"/>
      <c r="AA1280" s="527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  <c r="BY1280" s="15"/>
      <c r="BZ1280" s="15"/>
      <c r="CA1280" s="15"/>
      <c r="CB1280" s="15"/>
      <c r="CC1280" s="15"/>
      <c r="CD1280" s="15"/>
      <c r="CE1280" s="15"/>
      <c r="CF1280" s="15"/>
      <c r="CG1280" s="15"/>
      <c r="CH1280" s="15"/>
      <c r="CI1280" s="15"/>
      <c r="CJ1280" s="15"/>
      <c r="CK1280" s="15"/>
      <c r="CL1280" s="15"/>
      <c r="CM1280" s="15"/>
      <c r="CN1280" s="15"/>
      <c r="CO1280" s="15"/>
      <c r="CP1280" s="15"/>
      <c r="CQ1280" s="15"/>
      <c r="CR1280" s="15"/>
      <c r="CS1280" s="15"/>
      <c r="CT1280" s="88"/>
      <c r="CU1280" s="88"/>
      <c r="CV1280" s="88"/>
      <c r="CW1280" s="15"/>
      <c r="CX1280" s="15"/>
      <c r="CY1280" s="88"/>
      <c r="CZ1280" s="88"/>
      <c r="DA1280" s="88"/>
      <c r="DB1280" s="15"/>
      <c r="DC1280" s="15"/>
      <c r="DD1280" s="15"/>
      <c r="DE1280" s="15"/>
      <c r="DF1280" s="15"/>
      <c r="DG1280" s="15"/>
      <c r="DH1280" s="15"/>
      <c r="DI1280" s="15"/>
      <c r="DJ1280" s="15"/>
      <c r="DK1280" s="15"/>
      <c r="DL1280" s="15"/>
      <c r="DM1280" s="15"/>
      <c r="DN1280" s="15"/>
      <c r="DO1280" s="15"/>
      <c r="DP1280" s="15"/>
      <c r="DQ1280" s="15"/>
      <c r="DR1280" s="15"/>
      <c r="DS1280" s="15"/>
      <c r="DT1280" s="15"/>
      <c r="DU1280" s="15"/>
      <c r="DV1280" s="15"/>
      <c r="DW1280" s="15"/>
      <c r="DX1280" s="15"/>
      <c r="DY1280" s="15"/>
      <c r="DZ1280" s="15"/>
      <c r="EA1280" s="15"/>
      <c r="EB1280" s="15"/>
      <c r="EC1280" s="15"/>
      <c r="ED1280" s="15"/>
      <c r="EE1280" s="15"/>
      <c r="EF1280" s="15"/>
      <c r="EG1280" s="15"/>
      <c r="EH1280" s="15"/>
      <c r="EI1280" s="15"/>
      <c r="EJ1280" s="15"/>
      <c r="EK1280" s="15"/>
      <c r="EL1280" s="15"/>
      <c r="EM1280" s="15"/>
      <c r="EN1280" s="15"/>
      <c r="EO1280" s="15"/>
      <c r="EP1280" s="88"/>
      <c r="EQ1280" s="88"/>
      <c r="ER1280" s="88"/>
      <c r="ES1280" s="88"/>
      <c r="ET1280" s="88"/>
      <c r="EU1280" s="88"/>
      <c r="EV1280" s="88"/>
      <c r="EW1280" s="88"/>
      <c r="EX1280" s="88"/>
      <c r="EY1280" s="88"/>
      <c r="EZ1280" s="88"/>
      <c r="FA1280" s="88"/>
      <c r="FB1280" s="15"/>
      <c r="FC1280" s="15"/>
      <c r="FD1280" s="15"/>
      <c r="FE1280" s="15"/>
      <c r="FF1280" s="15"/>
      <c r="FG1280" s="15"/>
      <c r="FH1280" s="15"/>
      <c r="FI1280" s="15"/>
      <c r="FJ1280" s="15"/>
    </row>
    <row r="1281" spans="2:166" ht="15" customHeight="1" x14ac:dyDescent="0.25">
      <c r="B1281" s="88"/>
      <c r="C1281" s="88"/>
      <c r="D1281" s="115"/>
      <c r="E1281" s="115"/>
      <c r="F1281" s="115"/>
      <c r="G1281" s="115"/>
      <c r="H1281" s="115"/>
      <c r="I1281" s="523"/>
      <c r="J1281" s="523"/>
      <c r="K1281" s="115"/>
      <c r="L1281" s="524"/>
      <c r="M1281" s="524"/>
      <c r="N1281" s="524"/>
      <c r="O1281" s="524"/>
      <c r="P1281" s="524"/>
      <c r="Q1281" s="524"/>
      <c r="R1281" s="524"/>
      <c r="S1281" s="525"/>
      <c r="T1281" s="526"/>
      <c r="U1281" s="115"/>
      <c r="V1281" s="526"/>
      <c r="W1281" s="115"/>
      <c r="X1281" s="115"/>
      <c r="Y1281" s="115"/>
      <c r="Z1281" s="527"/>
      <c r="AA1281" s="527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  <c r="BY1281" s="15"/>
      <c r="BZ1281" s="15"/>
      <c r="CA1281" s="15"/>
      <c r="CB1281" s="15"/>
      <c r="CC1281" s="15"/>
      <c r="CD1281" s="15"/>
      <c r="CE1281" s="15"/>
      <c r="CF1281" s="15"/>
      <c r="CG1281" s="15"/>
      <c r="CH1281" s="15"/>
      <c r="CI1281" s="15"/>
      <c r="CJ1281" s="15"/>
      <c r="CK1281" s="15"/>
      <c r="CL1281" s="15"/>
      <c r="CM1281" s="15"/>
      <c r="CN1281" s="15"/>
      <c r="CO1281" s="15"/>
      <c r="CP1281" s="15"/>
      <c r="CQ1281" s="15"/>
      <c r="CR1281" s="15"/>
      <c r="CS1281" s="15"/>
      <c r="CT1281" s="88"/>
      <c r="CU1281" s="88"/>
      <c r="CV1281" s="88"/>
      <c r="CW1281" s="15"/>
      <c r="CX1281" s="15"/>
      <c r="CY1281" s="88"/>
      <c r="CZ1281" s="88"/>
      <c r="DA1281" s="88"/>
      <c r="DB1281" s="15"/>
      <c r="DC1281" s="15"/>
      <c r="DD1281" s="15"/>
      <c r="DE1281" s="15"/>
      <c r="DF1281" s="15"/>
      <c r="DG1281" s="15"/>
      <c r="DH1281" s="15"/>
      <c r="DI1281" s="15"/>
      <c r="DJ1281" s="15"/>
      <c r="DK1281" s="15"/>
      <c r="DL1281" s="15"/>
      <c r="DM1281" s="15"/>
      <c r="DN1281" s="15"/>
      <c r="DO1281" s="15"/>
      <c r="DP1281" s="15"/>
      <c r="DQ1281" s="15"/>
      <c r="DR1281" s="15"/>
      <c r="DS1281" s="15"/>
      <c r="DT1281" s="15"/>
      <c r="DU1281" s="15"/>
      <c r="DV1281" s="15"/>
      <c r="DW1281" s="15"/>
      <c r="DX1281" s="15"/>
      <c r="DY1281" s="15"/>
      <c r="DZ1281" s="15"/>
      <c r="EA1281" s="15"/>
      <c r="EB1281" s="15"/>
      <c r="EC1281" s="15"/>
      <c r="ED1281" s="15"/>
      <c r="EE1281" s="15"/>
      <c r="EF1281" s="15"/>
      <c r="EG1281" s="15"/>
      <c r="EH1281" s="15"/>
      <c r="EI1281" s="15"/>
      <c r="EJ1281" s="15"/>
      <c r="EK1281" s="15"/>
      <c r="EL1281" s="15"/>
      <c r="EM1281" s="15"/>
      <c r="EN1281" s="15"/>
      <c r="EO1281" s="15"/>
      <c r="EP1281" s="88"/>
      <c r="EQ1281" s="88"/>
      <c r="ER1281" s="88"/>
      <c r="ES1281" s="88"/>
      <c r="ET1281" s="88"/>
      <c r="EU1281" s="88"/>
      <c r="EV1281" s="88"/>
      <c r="EW1281" s="88"/>
      <c r="EX1281" s="88"/>
      <c r="EY1281" s="88"/>
      <c r="EZ1281" s="88"/>
      <c r="FA1281" s="88"/>
      <c r="FB1281" s="15"/>
      <c r="FC1281" s="15"/>
      <c r="FD1281" s="15"/>
      <c r="FE1281" s="15"/>
      <c r="FF1281" s="15"/>
      <c r="FG1281" s="15"/>
      <c r="FH1281" s="15"/>
      <c r="FI1281" s="15"/>
      <c r="FJ1281" s="15"/>
    </row>
    <row r="1282" spans="2:166" ht="15" customHeight="1" x14ac:dyDescent="0.25">
      <c r="B1282" s="88"/>
      <c r="C1282" s="88"/>
      <c r="D1282" s="115"/>
      <c r="E1282" s="115"/>
      <c r="F1282" s="115"/>
      <c r="G1282" s="115"/>
      <c r="H1282" s="115"/>
      <c r="I1282" s="523"/>
      <c r="J1282" s="523"/>
      <c r="K1282" s="115"/>
      <c r="L1282" s="524"/>
      <c r="M1282" s="524"/>
      <c r="N1282" s="524"/>
      <c r="O1282" s="524"/>
      <c r="P1282" s="524"/>
      <c r="Q1282" s="524"/>
      <c r="R1282" s="524"/>
      <c r="S1282" s="525"/>
      <c r="T1282" s="526"/>
      <c r="U1282" s="115"/>
      <c r="V1282" s="526"/>
      <c r="W1282" s="115"/>
      <c r="X1282" s="115"/>
      <c r="Y1282" s="115"/>
      <c r="Z1282" s="527"/>
      <c r="AA1282" s="527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5"/>
      <c r="CR1282" s="15"/>
      <c r="CS1282" s="15"/>
      <c r="CT1282" s="88"/>
      <c r="CU1282" s="88"/>
      <c r="CV1282" s="88"/>
      <c r="CW1282" s="15"/>
      <c r="CX1282" s="15"/>
      <c r="CY1282" s="88"/>
      <c r="CZ1282" s="88"/>
      <c r="DA1282" s="88"/>
      <c r="DB1282" s="15"/>
      <c r="DC1282" s="15"/>
      <c r="DD1282" s="15"/>
      <c r="DE1282" s="15"/>
      <c r="DF1282" s="15"/>
      <c r="DG1282" s="15"/>
      <c r="DH1282" s="15"/>
      <c r="DI1282" s="15"/>
      <c r="DJ1282" s="15"/>
      <c r="DK1282" s="15"/>
      <c r="DL1282" s="15"/>
      <c r="DM1282" s="15"/>
      <c r="DN1282" s="15"/>
      <c r="DO1282" s="15"/>
      <c r="DP1282" s="15"/>
      <c r="DQ1282" s="15"/>
      <c r="DR1282" s="15"/>
      <c r="DS1282" s="15"/>
      <c r="DT1282" s="15"/>
      <c r="DU1282" s="15"/>
      <c r="DV1282" s="15"/>
      <c r="DW1282" s="15"/>
      <c r="DX1282" s="15"/>
      <c r="DY1282" s="15"/>
      <c r="DZ1282" s="15"/>
      <c r="EA1282" s="15"/>
      <c r="EB1282" s="15"/>
      <c r="EC1282" s="15"/>
      <c r="ED1282" s="15"/>
      <c r="EE1282" s="15"/>
      <c r="EF1282" s="15"/>
      <c r="EG1282" s="15"/>
      <c r="EH1282" s="15"/>
      <c r="EI1282" s="15"/>
      <c r="EJ1282" s="15"/>
      <c r="EK1282" s="15"/>
      <c r="EL1282" s="15"/>
      <c r="EM1282" s="15"/>
      <c r="EN1282" s="15"/>
      <c r="EO1282" s="15"/>
      <c r="EP1282" s="88"/>
      <c r="EQ1282" s="88"/>
      <c r="ER1282" s="88"/>
      <c r="ES1282" s="88"/>
      <c r="ET1282" s="88"/>
      <c r="EU1282" s="88"/>
      <c r="EV1282" s="88"/>
      <c r="EW1282" s="88"/>
      <c r="EX1282" s="88"/>
      <c r="EY1282" s="88"/>
      <c r="EZ1282" s="88"/>
      <c r="FA1282" s="88"/>
      <c r="FB1282" s="15"/>
      <c r="FC1282" s="15"/>
      <c r="FD1282" s="15"/>
      <c r="FE1282" s="15"/>
      <c r="FF1282" s="15"/>
      <c r="FG1282" s="15"/>
      <c r="FH1282" s="15"/>
      <c r="FI1282" s="15"/>
      <c r="FJ1282" s="15"/>
    </row>
    <row r="1283" spans="2:166" ht="15" customHeight="1" x14ac:dyDescent="0.25">
      <c r="B1283" s="88"/>
      <c r="C1283" s="88"/>
      <c r="D1283" s="115"/>
      <c r="E1283" s="115"/>
      <c r="F1283" s="115"/>
      <c r="G1283" s="115"/>
      <c r="H1283" s="115"/>
      <c r="I1283" s="523"/>
      <c r="J1283" s="523"/>
      <c r="K1283" s="115"/>
      <c r="L1283" s="524"/>
      <c r="M1283" s="524"/>
      <c r="N1283" s="524"/>
      <c r="O1283" s="524"/>
      <c r="P1283" s="524"/>
      <c r="Q1283" s="524"/>
      <c r="R1283" s="524"/>
      <c r="S1283" s="525"/>
      <c r="T1283" s="526"/>
      <c r="U1283" s="115"/>
      <c r="V1283" s="526"/>
      <c r="W1283" s="115"/>
      <c r="X1283" s="115"/>
      <c r="Y1283" s="115"/>
      <c r="Z1283" s="527"/>
      <c r="AA1283" s="527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  <c r="BU1283" s="15"/>
      <c r="BV1283" s="15"/>
      <c r="BW1283" s="15"/>
      <c r="BX1283" s="15"/>
      <c r="BY1283" s="15"/>
      <c r="BZ1283" s="15"/>
      <c r="CA1283" s="15"/>
      <c r="CB1283" s="15"/>
      <c r="CC1283" s="15"/>
      <c r="CD1283" s="15"/>
      <c r="CE1283" s="15"/>
      <c r="CF1283" s="15"/>
      <c r="CG1283" s="15"/>
      <c r="CH1283" s="15"/>
      <c r="CI1283" s="15"/>
      <c r="CJ1283" s="15"/>
      <c r="CK1283" s="15"/>
      <c r="CL1283" s="15"/>
      <c r="CM1283" s="15"/>
      <c r="CN1283" s="15"/>
      <c r="CO1283" s="15"/>
      <c r="CP1283" s="15"/>
      <c r="CQ1283" s="15"/>
      <c r="CR1283" s="15"/>
      <c r="CS1283" s="15"/>
      <c r="CT1283" s="88"/>
      <c r="CU1283" s="88"/>
      <c r="CV1283" s="88"/>
      <c r="CW1283" s="15"/>
      <c r="CX1283" s="15"/>
      <c r="CY1283" s="88"/>
      <c r="CZ1283" s="88"/>
      <c r="DA1283" s="88"/>
      <c r="DB1283" s="15"/>
      <c r="DC1283" s="15"/>
      <c r="DD1283" s="15"/>
      <c r="DE1283" s="15"/>
      <c r="DF1283" s="15"/>
      <c r="DG1283" s="15"/>
      <c r="DH1283" s="15"/>
      <c r="DI1283" s="15"/>
      <c r="DJ1283" s="15"/>
      <c r="DK1283" s="15"/>
      <c r="DL1283" s="15"/>
      <c r="DM1283" s="15"/>
      <c r="DN1283" s="15"/>
      <c r="DO1283" s="15"/>
      <c r="DP1283" s="15"/>
      <c r="DQ1283" s="15"/>
      <c r="DR1283" s="15"/>
      <c r="DS1283" s="15"/>
      <c r="DT1283" s="15"/>
      <c r="DU1283" s="15"/>
      <c r="DV1283" s="15"/>
      <c r="DW1283" s="15"/>
      <c r="DX1283" s="15"/>
      <c r="DY1283" s="15"/>
      <c r="DZ1283" s="15"/>
      <c r="EA1283" s="15"/>
      <c r="EB1283" s="15"/>
      <c r="EC1283" s="15"/>
      <c r="ED1283" s="15"/>
      <c r="EE1283" s="15"/>
      <c r="EF1283" s="15"/>
      <c r="EG1283" s="15"/>
      <c r="EH1283" s="15"/>
      <c r="EI1283" s="15"/>
      <c r="EJ1283" s="15"/>
      <c r="EK1283" s="15"/>
      <c r="EL1283" s="15"/>
      <c r="EM1283" s="15"/>
      <c r="EN1283" s="15"/>
      <c r="EO1283" s="15"/>
      <c r="EP1283" s="88"/>
      <c r="EQ1283" s="88"/>
      <c r="ER1283" s="88"/>
      <c r="ES1283" s="88"/>
      <c r="ET1283" s="88"/>
      <c r="EU1283" s="88"/>
      <c r="EV1283" s="88"/>
      <c r="EW1283" s="88"/>
      <c r="EX1283" s="88"/>
      <c r="EY1283" s="88"/>
      <c r="EZ1283" s="88"/>
      <c r="FA1283" s="88"/>
      <c r="FB1283" s="15"/>
      <c r="FC1283" s="15"/>
      <c r="FD1283" s="15"/>
      <c r="FE1283" s="15"/>
      <c r="FF1283" s="15"/>
      <c r="FG1283" s="15"/>
      <c r="FH1283" s="15"/>
      <c r="FI1283" s="15"/>
      <c r="FJ1283" s="15"/>
    </row>
    <row r="1284" spans="2:166" ht="15" customHeight="1" x14ac:dyDescent="0.25">
      <c r="B1284" s="88"/>
      <c r="C1284" s="88"/>
      <c r="D1284" s="115"/>
      <c r="E1284" s="115"/>
      <c r="F1284" s="115"/>
      <c r="G1284" s="115"/>
      <c r="H1284" s="115"/>
      <c r="I1284" s="523"/>
      <c r="J1284" s="523"/>
      <c r="K1284" s="115"/>
      <c r="L1284" s="524"/>
      <c r="M1284" s="524"/>
      <c r="N1284" s="524"/>
      <c r="O1284" s="524"/>
      <c r="P1284" s="524"/>
      <c r="Q1284" s="524"/>
      <c r="R1284" s="524"/>
      <c r="S1284" s="525"/>
      <c r="T1284" s="526"/>
      <c r="U1284" s="115"/>
      <c r="V1284" s="526"/>
      <c r="W1284" s="115"/>
      <c r="X1284" s="115"/>
      <c r="Y1284" s="115"/>
      <c r="Z1284" s="527"/>
      <c r="AA1284" s="527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  <c r="BU1284" s="15"/>
      <c r="BV1284" s="15"/>
      <c r="BW1284" s="15"/>
      <c r="BX1284" s="15"/>
      <c r="BY1284" s="15"/>
      <c r="BZ1284" s="15"/>
      <c r="CA1284" s="15"/>
      <c r="CB1284" s="15"/>
      <c r="CC1284" s="15"/>
      <c r="CD1284" s="15"/>
      <c r="CE1284" s="15"/>
      <c r="CF1284" s="15"/>
      <c r="CG1284" s="15"/>
      <c r="CH1284" s="15"/>
      <c r="CI1284" s="15"/>
      <c r="CJ1284" s="15"/>
      <c r="CK1284" s="15"/>
      <c r="CL1284" s="15"/>
      <c r="CM1284" s="15"/>
      <c r="CN1284" s="15"/>
      <c r="CO1284" s="15"/>
      <c r="CP1284" s="15"/>
      <c r="CQ1284" s="15"/>
      <c r="CR1284" s="15"/>
      <c r="CS1284" s="15"/>
      <c r="CT1284" s="88"/>
      <c r="CU1284" s="88"/>
      <c r="CV1284" s="88"/>
      <c r="CW1284" s="15"/>
      <c r="CX1284" s="15"/>
      <c r="CY1284" s="88"/>
      <c r="CZ1284" s="88"/>
      <c r="DA1284" s="88"/>
      <c r="DB1284" s="15"/>
      <c r="DC1284" s="15"/>
      <c r="DD1284" s="15"/>
      <c r="DE1284" s="15"/>
      <c r="DF1284" s="15"/>
      <c r="DG1284" s="15"/>
      <c r="DH1284" s="15"/>
      <c r="DI1284" s="15"/>
      <c r="DJ1284" s="15"/>
      <c r="DK1284" s="15"/>
      <c r="DL1284" s="15"/>
      <c r="DM1284" s="15"/>
      <c r="DN1284" s="15"/>
      <c r="DO1284" s="15"/>
      <c r="DP1284" s="15"/>
      <c r="DQ1284" s="15"/>
      <c r="DR1284" s="15"/>
      <c r="DS1284" s="15"/>
      <c r="DT1284" s="15"/>
      <c r="DU1284" s="15"/>
      <c r="DV1284" s="15"/>
      <c r="DW1284" s="15"/>
      <c r="DX1284" s="15"/>
      <c r="DY1284" s="15"/>
      <c r="DZ1284" s="15"/>
      <c r="EA1284" s="15"/>
      <c r="EB1284" s="15"/>
      <c r="EC1284" s="15"/>
      <c r="ED1284" s="15"/>
      <c r="EE1284" s="15"/>
      <c r="EF1284" s="15"/>
      <c r="EG1284" s="15"/>
      <c r="EH1284" s="15"/>
      <c r="EI1284" s="15"/>
      <c r="EJ1284" s="15"/>
      <c r="EK1284" s="15"/>
      <c r="EL1284" s="15"/>
      <c r="EM1284" s="15"/>
      <c r="EN1284" s="15"/>
      <c r="EO1284" s="15"/>
      <c r="EP1284" s="88"/>
      <c r="EQ1284" s="88"/>
      <c r="ER1284" s="88"/>
      <c r="ES1284" s="88"/>
      <c r="ET1284" s="88"/>
      <c r="EU1284" s="88"/>
      <c r="EV1284" s="88"/>
      <c r="EW1284" s="88"/>
      <c r="EX1284" s="88"/>
      <c r="EY1284" s="88"/>
      <c r="EZ1284" s="88"/>
      <c r="FA1284" s="88"/>
      <c r="FB1284" s="15"/>
      <c r="FC1284" s="15"/>
      <c r="FD1284" s="15"/>
      <c r="FE1284" s="15"/>
      <c r="FF1284" s="15"/>
      <c r="FG1284" s="15"/>
      <c r="FH1284" s="15"/>
      <c r="FI1284" s="15"/>
      <c r="FJ1284" s="15"/>
    </row>
    <row r="1285" spans="2:166" ht="15" customHeight="1" x14ac:dyDescent="0.25">
      <c r="B1285" s="88"/>
      <c r="C1285" s="88"/>
      <c r="D1285" s="115"/>
      <c r="E1285" s="115"/>
      <c r="F1285" s="115"/>
      <c r="G1285" s="115"/>
      <c r="H1285" s="115"/>
      <c r="I1285" s="523"/>
      <c r="J1285" s="523"/>
      <c r="K1285" s="115"/>
      <c r="L1285" s="524"/>
      <c r="M1285" s="524"/>
      <c r="N1285" s="524"/>
      <c r="O1285" s="524"/>
      <c r="P1285" s="524"/>
      <c r="Q1285" s="524"/>
      <c r="R1285" s="524"/>
      <c r="S1285" s="525"/>
      <c r="T1285" s="526"/>
      <c r="U1285" s="115"/>
      <c r="V1285" s="526"/>
      <c r="W1285" s="115"/>
      <c r="X1285" s="115"/>
      <c r="Y1285" s="115"/>
      <c r="Z1285" s="527"/>
      <c r="AA1285" s="527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  <c r="BU1285" s="15"/>
      <c r="BV1285" s="15"/>
      <c r="BW1285" s="15"/>
      <c r="BX1285" s="15"/>
      <c r="BY1285" s="15"/>
      <c r="BZ1285" s="15"/>
      <c r="CA1285" s="15"/>
      <c r="CB1285" s="15"/>
      <c r="CC1285" s="15"/>
      <c r="CD1285" s="15"/>
      <c r="CE1285" s="15"/>
      <c r="CF1285" s="15"/>
      <c r="CG1285" s="15"/>
      <c r="CH1285" s="15"/>
      <c r="CI1285" s="15"/>
      <c r="CJ1285" s="15"/>
      <c r="CK1285" s="15"/>
      <c r="CL1285" s="15"/>
      <c r="CM1285" s="15"/>
      <c r="CN1285" s="15"/>
      <c r="CO1285" s="15"/>
      <c r="CP1285" s="15"/>
      <c r="CQ1285" s="15"/>
      <c r="CR1285" s="15"/>
      <c r="CS1285" s="15"/>
      <c r="CT1285" s="88"/>
      <c r="CU1285" s="88"/>
      <c r="CV1285" s="88"/>
      <c r="CW1285" s="15"/>
      <c r="CX1285" s="15"/>
      <c r="CY1285" s="88"/>
      <c r="CZ1285" s="88"/>
      <c r="DA1285" s="88"/>
      <c r="DB1285" s="15"/>
      <c r="DC1285" s="15"/>
      <c r="DD1285" s="15"/>
      <c r="DE1285" s="15"/>
      <c r="DF1285" s="15"/>
      <c r="DG1285" s="15"/>
      <c r="DH1285" s="15"/>
      <c r="DI1285" s="15"/>
      <c r="DJ1285" s="15"/>
      <c r="DK1285" s="15"/>
      <c r="DL1285" s="15"/>
      <c r="DM1285" s="15"/>
      <c r="DN1285" s="15"/>
      <c r="DO1285" s="15"/>
      <c r="DP1285" s="15"/>
      <c r="DQ1285" s="15"/>
      <c r="DR1285" s="15"/>
      <c r="DS1285" s="15"/>
      <c r="DT1285" s="15"/>
      <c r="DU1285" s="15"/>
      <c r="DV1285" s="15"/>
      <c r="DW1285" s="15"/>
      <c r="DX1285" s="15"/>
      <c r="DY1285" s="15"/>
      <c r="DZ1285" s="15"/>
      <c r="EA1285" s="15"/>
      <c r="EB1285" s="15"/>
      <c r="EC1285" s="15"/>
      <c r="ED1285" s="15"/>
      <c r="EE1285" s="15"/>
      <c r="EF1285" s="15"/>
      <c r="EG1285" s="15"/>
      <c r="EH1285" s="15"/>
      <c r="EI1285" s="15"/>
      <c r="EJ1285" s="15"/>
      <c r="EK1285" s="15"/>
      <c r="EL1285" s="15"/>
      <c r="EM1285" s="15"/>
      <c r="EN1285" s="15"/>
      <c r="EO1285" s="15"/>
      <c r="EP1285" s="88"/>
      <c r="EQ1285" s="88"/>
      <c r="ER1285" s="88"/>
      <c r="ES1285" s="88"/>
      <c r="ET1285" s="88"/>
      <c r="EU1285" s="88"/>
      <c r="EV1285" s="88"/>
      <c r="EW1285" s="88"/>
      <c r="EX1285" s="88"/>
      <c r="EY1285" s="88"/>
      <c r="EZ1285" s="88"/>
      <c r="FA1285" s="88"/>
      <c r="FB1285" s="15"/>
      <c r="FC1285" s="15"/>
      <c r="FD1285" s="15"/>
      <c r="FE1285" s="15"/>
      <c r="FF1285" s="15"/>
      <c r="FG1285" s="15"/>
      <c r="FH1285" s="15"/>
      <c r="FI1285" s="15"/>
      <c r="FJ1285" s="15"/>
    </row>
    <row r="1286" spans="2:166" ht="15" customHeight="1" x14ac:dyDescent="0.25">
      <c r="B1286" s="88"/>
      <c r="C1286" s="88"/>
      <c r="D1286" s="115"/>
      <c r="E1286" s="115"/>
      <c r="F1286" s="115"/>
      <c r="G1286" s="115"/>
      <c r="H1286" s="115"/>
      <c r="I1286" s="523"/>
      <c r="J1286" s="523"/>
      <c r="K1286" s="115"/>
      <c r="L1286" s="524"/>
      <c r="M1286" s="524"/>
      <c r="N1286" s="524"/>
      <c r="O1286" s="524"/>
      <c r="P1286" s="524"/>
      <c r="Q1286" s="524"/>
      <c r="R1286" s="524"/>
      <c r="S1286" s="525"/>
      <c r="T1286" s="526"/>
      <c r="U1286" s="115"/>
      <c r="V1286" s="526"/>
      <c r="W1286" s="115"/>
      <c r="X1286" s="115"/>
      <c r="Y1286" s="115"/>
      <c r="Z1286" s="527"/>
      <c r="AA1286" s="527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  <c r="BY1286" s="15"/>
      <c r="BZ1286" s="15"/>
      <c r="CA1286" s="15"/>
      <c r="CB1286" s="15"/>
      <c r="CC1286" s="15"/>
      <c r="CD1286" s="15"/>
      <c r="CE1286" s="15"/>
      <c r="CF1286" s="15"/>
      <c r="CG1286" s="15"/>
      <c r="CH1286" s="15"/>
      <c r="CI1286" s="15"/>
      <c r="CJ1286" s="15"/>
      <c r="CK1286" s="15"/>
      <c r="CL1286" s="15"/>
      <c r="CM1286" s="15"/>
      <c r="CN1286" s="15"/>
      <c r="CO1286" s="15"/>
      <c r="CP1286" s="15"/>
      <c r="CQ1286" s="15"/>
      <c r="CR1286" s="15"/>
      <c r="CS1286" s="15"/>
      <c r="CT1286" s="88"/>
      <c r="CU1286" s="88"/>
      <c r="CV1286" s="88"/>
      <c r="CW1286" s="15"/>
      <c r="CX1286" s="15"/>
      <c r="CY1286" s="88"/>
      <c r="CZ1286" s="88"/>
      <c r="DA1286" s="88"/>
      <c r="DB1286" s="15"/>
      <c r="DC1286" s="15"/>
      <c r="DD1286" s="15"/>
      <c r="DE1286" s="15"/>
      <c r="DF1286" s="15"/>
      <c r="DG1286" s="15"/>
      <c r="DH1286" s="15"/>
      <c r="DI1286" s="15"/>
      <c r="DJ1286" s="15"/>
      <c r="DK1286" s="15"/>
      <c r="DL1286" s="15"/>
      <c r="DM1286" s="15"/>
      <c r="DN1286" s="15"/>
      <c r="DO1286" s="15"/>
      <c r="DP1286" s="15"/>
      <c r="DQ1286" s="15"/>
      <c r="DR1286" s="15"/>
      <c r="DS1286" s="15"/>
      <c r="DT1286" s="15"/>
      <c r="DU1286" s="15"/>
      <c r="DV1286" s="15"/>
      <c r="DW1286" s="15"/>
      <c r="DX1286" s="15"/>
      <c r="DY1286" s="15"/>
      <c r="DZ1286" s="15"/>
      <c r="EA1286" s="15"/>
      <c r="EB1286" s="15"/>
      <c r="EC1286" s="15"/>
      <c r="ED1286" s="15"/>
      <c r="EE1286" s="15"/>
      <c r="EF1286" s="15"/>
      <c r="EG1286" s="15"/>
      <c r="EH1286" s="15"/>
      <c r="EI1286" s="15"/>
      <c r="EJ1286" s="15"/>
      <c r="EK1286" s="15"/>
      <c r="EL1286" s="15"/>
      <c r="EM1286" s="15"/>
      <c r="EN1286" s="15"/>
      <c r="EO1286" s="15"/>
      <c r="EP1286" s="88"/>
      <c r="EQ1286" s="88"/>
      <c r="ER1286" s="88"/>
      <c r="ES1286" s="88"/>
      <c r="ET1286" s="88"/>
      <c r="EU1286" s="88"/>
      <c r="EV1286" s="88"/>
      <c r="EW1286" s="88"/>
      <c r="EX1286" s="88"/>
      <c r="EY1286" s="88"/>
      <c r="EZ1286" s="88"/>
      <c r="FA1286" s="88"/>
      <c r="FB1286" s="15"/>
      <c r="FC1286" s="15"/>
      <c r="FD1286" s="15"/>
      <c r="FE1286" s="15"/>
      <c r="FF1286" s="15"/>
      <c r="FG1286" s="15"/>
      <c r="FH1286" s="15"/>
      <c r="FI1286" s="15"/>
      <c r="FJ1286" s="15"/>
    </row>
    <row r="1287" spans="2:166" ht="15" customHeight="1" x14ac:dyDescent="0.25">
      <c r="B1287" s="88"/>
      <c r="C1287" s="88"/>
      <c r="D1287" s="115"/>
      <c r="E1287" s="115"/>
      <c r="F1287" s="115"/>
      <c r="G1287" s="115"/>
      <c r="H1287" s="115"/>
      <c r="I1287" s="523"/>
      <c r="J1287" s="523"/>
      <c r="K1287" s="115"/>
      <c r="L1287" s="524"/>
      <c r="M1287" s="524"/>
      <c r="N1287" s="524"/>
      <c r="O1287" s="524"/>
      <c r="P1287" s="524"/>
      <c r="Q1287" s="524"/>
      <c r="R1287" s="524"/>
      <c r="S1287" s="525"/>
      <c r="T1287" s="526"/>
      <c r="U1287" s="115"/>
      <c r="V1287" s="526"/>
      <c r="W1287" s="115"/>
      <c r="X1287" s="115"/>
      <c r="Y1287" s="115"/>
      <c r="Z1287" s="527"/>
      <c r="AA1287" s="527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  <c r="BY1287" s="15"/>
      <c r="BZ1287" s="15"/>
      <c r="CA1287" s="15"/>
      <c r="CB1287" s="15"/>
      <c r="CC1287" s="15"/>
      <c r="CD1287" s="15"/>
      <c r="CE1287" s="15"/>
      <c r="CF1287" s="15"/>
      <c r="CG1287" s="15"/>
      <c r="CH1287" s="15"/>
      <c r="CI1287" s="15"/>
      <c r="CJ1287" s="15"/>
      <c r="CK1287" s="15"/>
      <c r="CL1287" s="15"/>
      <c r="CM1287" s="15"/>
      <c r="CN1287" s="15"/>
      <c r="CO1287" s="15"/>
      <c r="CP1287" s="15"/>
      <c r="CQ1287" s="15"/>
      <c r="CR1287" s="15"/>
      <c r="CS1287" s="15"/>
      <c r="CT1287" s="88"/>
      <c r="CU1287" s="88"/>
      <c r="CV1287" s="88"/>
      <c r="CW1287" s="15"/>
      <c r="CX1287" s="15"/>
      <c r="CY1287" s="88"/>
      <c r="CZ1287" s="88"/>
      <c r="DA1287" s="88"/>
      <c r="DB1287" s="15"/>
      <c r="DC1287" s="15"/>
      <c r="DD1287" s="15"/>
      <c r="DE1287" s="15"/>
      <c r="DF1287" s="15"/>
      <c r="DG1287" s="15"/>
      <c r="DH1287" s="15"/>
      <c r="DI1287" s="15"/>
      <c r="DJ1287" s="15"/>
      <c r="DK1287" s="15"/>
      <c r="DL1287" s="15"/>
      <c r="DM1287" s="15"/>
      <c r="DN1287" s="15"/>
      <c r="DO1287" s="15"/>
      <c r="DP1287" s="15"/>
      <c r="DQ1287" s="15"/>
      <c r="DR1287" s="15"/>
      <c r="DS1287" s="15"/>
      <c r="DT1287" s="15"/>
      <c r="DU1287" s="15"/>
      <c r="DV1287" s="15"/>
      <c r="DW1287" s="15"/>
      <c r="DX1287" s="15"/>
      <c r="DY1287" s="15"/>
      <c r="DZ1287" s="15"/>
      <c r="EA1287" s="15"/>
      <c r="EB1287" s="15"/>
      <c r="EC1287" s="15"/>
      <c r="ED1287" s="15"/>
      <c r="EE1287" s="15"/>
      <c r="EF1287" s="15"/>
      <c r="EG1287" s="15"/>
      <c r="EH1287" s="15"/>
      <c r="EI1287" s="15"/>
      <c r="EJ1287" s="15"/>
      <c r="EK1287" s="15"/>
      <c r="EL1287" s="15"/>
      <c r="EM1287" s="15"/>
      <c r="EN1287" s="15"/>
      <c r="EO1287" s="15"/>
      <c r="EP1287" s="88"/>
      <c r="EQ1287" s="88"/>
      <c r="ER1287" s="88"/>
      <c r="ES1287" s="88"/>
      <c r="ET1287" s="88"/>
      <c r="EU1287" s="88"/>
      <c r="EV1287" s="88"/>
      <c r="EW1287" s="88"/>
      <c r="EX1287" s="88"/>
      <c r="EY1287" s="88"/>
      <c r="EZ1287" s="88"/>
      <c r="FA1287" s="88"/>
      <c r="FB1287" s="15"/>
      <c r="FC1287" s="15"/>
      <c r="FD1287" s="15"/>
      <c r="FE1287" s="15"/>
      <c r="FF1287" s="15"/>
      <c r="FG1287" s="15"/>
      <c r="FH1287" s="15"/>
      <c r="FI1287" s="15"/>
      <c r="FJ1287" s="15"/>
    </row>
    <row r="1288" spans="2:166" ht="15" customHeight="1" x14ac:dyDescent="0.25">
      <c r="B1288" s="88"/>
      <c r="C1288" s="88"/>
      <c r="D1288" s="115"/>
      <c r="E1288" s="115"/>
      <c r="F1288" s="115"/>
      <c r="G1288" s="115"/>
      <c r="H1288" s="115"/>
      <c r="I1288" s="523"/>
      <c r="J1288" s="523"/>
      <c r="K1288" s="115"/>
      <c r="L1288" s="524"/>
      <c r="M1288" s="524"/>
      <c r="N1288" s="524"/>
      <c r="O1288" s="524"/>
      <c r="P1288" s="524"/>
      <c r="Q1288" s="524"/>
      <c r="R1288" s="524"/>
      <c r="S1288" s="525"/>
      <c r="T1288" s="526"/>
      <c r="U1288" s="115"/>
      <c r="V1288" s="526"/>
      <c r="W1288" s="115"/>
      <c r="X1288" s="115"/>
      <c r="Y1288" s="115"/>
      <c r="Z1288" s="527"/>
      <c r="AA1288" s="527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  <c r="CA1288" s="15"/>
      <c r="CB1288" s="15"/>
      <c r="CC1288" s="15"/>
      <c r="CD1288" s="15"/>
      <c r="CE1288" s="15"/>
      <c r="CF1288" s="15"/>
      <c r="CG1288" s="15"/>
      <c r="CH1288" s="15"/>
      <c r="CI1288" s="15"/>
      <c r="CJ1288" s="15"/>
      <c r="CK1288" s="15"/>
      <c r="CL1288" s="15"/>
      <c r="CM1288" s="15"/>
      <c r="CN1288" s="15"/>
      <c r="CO1288" s="15"/>
      <c r="CP1288" s="15"/>
      <c r="CQ1288" s="15"/>
      <c r="CR1288" s="15"/>
      <c r="CS1288" s="15"/>
      <c r="CT1288" s="88"/>
      <c r="CU1288" s="88"/>
      <c r="CV1288" s="88"/>
      <c r="CW1288" s="15"/>
      <c r="CX1288" s="15"/>
      <c r="CY1288" s="88"/>
      <c r="CZ1288" s="88"/>
      <c r="DA1288" s="88"/>
      <c r="DB1288" s="15"/>
      <c r="DC1288" s="15"/>
      <c r="DD1288" s="15"/>
      <c r="DE1288" s="15"/>
      <c r="DF1288" s="15"/>
      <c r="DG1288" s="15"/>
      <c r="DH1288" s="15"/>
      <c r="DI1288" s="15"/>
      <c r="DJ1288" s="15"/>
      <c r="DK1288" s="15"/>
      <c r="DL1288" s="15"/>
      <c r="DM1288" s="15"/>
      <c r="DN1288" s="15"/>
      <c r="DO1288" s="15"/>
      <c r="DP1288" s="15"/>
      <c r="DQ1288" s="15"/>
      <c r="DR1288" s="15"/>
      <c r="DS1288" s="15"/>
      <c r="DT1288" s="15"/>
      <c r="DU1288" s="15"/>
      <c r="DV1288" s="15"/>
      <c r="DW1288" s="15"/>
      <c r="DX1288" s="15"/>
      <c r="DY1288" s="15"/>
      <c r="DZ1288" s="15"/>
      <c r="EA1288" s="15"/>
      <c r="EB1288" s="15"/>
      <c r="EC1288" s="15"/>
      <c r="ED1288" s="15"/>
      <c r="EE1288" s="15"/>
      <c r="EF1288" s="15"/>
      <c r="EG1288" s="15"/>
      <c r="EH1288" s="15"/>
      <c r="EI1288" s="15"/>
      <c r="EJ1288" s="15"/>
      <c r="EK1288" s="15"/>
      <c r="EL1288" s="15"/>
      <c r="EM1288" s="15"/>
      <c r="EN1288" s="15"/>
      <c r="EO1288" s="15"/>
      <c r="EP1288" s="88"/>
      <c r="EQ1288" s="88"/>
      <c r="ER1288" s="88"/>
      <c r="ES1288" s="88"/>
      <c r="ET1288" s="88"/>
      <c r="EU1288" s="88"/>
      <c r="EV1288" s="88"/>
      <c r="EW1288" s="88"/>
      <c r="EX1288" s="88"/>
      <c r="EY1288" s="88"/>
      <c r="EZ1288" s="88"/>
      <c r="FA1288" s="88"/>
      <c r="FB1288" s="15"/>
      <c r="FC1288" s="15"/>
      <c r="FD1288" s="15"/>
      <c r="FE1288" s="15"/>
      <c r="FF1288" s="15"/>
      <c r="FG1288" s="15"/>
      <c r="FH1288" s="15"/>
      <c r="FI1288" s="15"/>
      <c r="FJ1288" s="15"/>
    </row>
    <row r="1289" spans="2:166" ht="15" customHeight="1" x14ac:dyDescent="0.25">
      <c r="B1289" s="88"/>
      <c r="C1289" s="88"/>
      <c r="D1289" s="115"/>
      <c r="E1289" s="115"/>
      <c r="F1289" s="115"/>
      <c r="G1289" s="115"/>
      <c r="H1289" s="115"/>
      <c r="I1289" s="523"/>
      <c r="J1289" s="523"/>
      <c r="K1289" s="115"/>
      <c r="L1289" s="524"/>
      <c r="M1289" s="524"/>
      <c r="N1289" s="524"/>
      <c r="O1289" s="524"/>
      <c r="P1289" s="524"/>
      <c r="Q1289" s="524"/>
      <c r="R1289" s="524"/>
      <c r="S1289" s="525"/>
      <c r="T1289" s="526"/>
      <c r="U1289" s="115"/>
      <c r="V1289" s="526"/>
      <c r="W1289" s="115"/>
      <c r="X1289" s="115"/>
      <c r="Y1289" s="115"/>
      <c r="Z1289" s="527"/>
      <c r="AA1289" s="527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  <c r="BU1289" s="15"/>
      <c r="BV1289" s="15"/>
      <c r="BW1289" s="15"/>
      <c r="BX1289" s="15"/>
      <c r="BY1289" s="15"/>
      <c r="BZ1289" s="15"/>
      <c r="CA1289" s="15"/>
      <c r="CB1289" s="15"/>
      <c r="CC1289" s="15"/>
      <c r="CD1289" s="15"/>
      <c r="CE1289" s="15"/>
      <c r="CF1289" s="15"/>
      <c r="CG1289" s="15"/>
      <c r="CH1289" s="15"/>
      <c r="CI1289" s="15"/>
      <c r="CJ1289" s="15"/>
      <c r="CK1289" s="15"/>
      <c r="CL1289" s="15"/>
      <c r="CM1289" s="15"/>
      <c r="CN1289" s="15"/>
      <c r="CO1289" s="15"/>
      <c r="CP1289" s="15"/>
      <c r="CQ1289" s="15"/>
      <c r="CR1289" s="15"/>
      <c r="CS1289" s="15"/>
      <c r="CT1289" s="88"/>
      <c r="CU1289" s="88"/>
      <c r="CV1289" s="88"/>
      <c r="CW1289" s="15"/>
      <c r="CX1289" s="15"/>
      <c r="CY1289" s="88"/>
      <c r="CZ1289" s="88"/>
      <c r="DA1289" s="88"/>
      <c r="DB1289" s="15"/>
      <c r="DC1289" s="15"/>
      <c r="DD1289" s="15"/>
      <c r="DE1289" s="15"/>
      <c r="DF1289" s="15"/>
      <c r="DG1289" s="15"/>
      <c r="DH1289" s="15"/>
      <c r="DI1289" s="15"/>
      <c r="DJ1289" s="15"/>
      <c r="DK1289" s="15"/>
      <c r="DL1289" s="15"/>
      <c r="DM1289" s="15"/>
      <c r="DN1289" s="15"/>
      <c r="DO1289" s="15"/>
      <c r="DP1289" s="15"/>
      <c r="DQ1289" s="15"/>
      <c r="DR1289" s="15"/>
      <c r="DS1289" s="15"/>
      <c r="DT1289" s="15"/>
      <c r="DU1289" s="15"/>
      <c r="DV1289" s="15"/>
      <c r="DW1289" s="15"/>
      <c r="DX1289" s="15"/>
      <c r="DY1289" s="15"/>
      <c r="DZ1289" s="15"/>
      <c r="EA1289" s="15"/>
      <c r="EB1289" s="15"/>
      <c r="EC1289" s="15"/>
      <c r="ED1289" s="15"/>
      <c r="EE1289" s="15"/>
      <c r="EF1289" s="15"/>
      <c r="EG1289" s="15"/>
      <c r="EH1289" s="15"/>
      <c r="EI1289" s="15"/>
      <c r="EJ1289" s="15"/>
      <c r="EK1289" s="15"/>
      <c r="EL1289" s="15"/>
      <c r="EM1289" s="15"/>
      <c r="EN1289" s="15"/>
      <c r="EO1289" s="15"/>
      <c r="EP1289" s="88"/>
      <c r="EQ1289" s="88"/>
      <c r="ER1289" s="88"/>
      <c r="ES1289" s="88"/>
      <c r="ET1289" s="88"/>
      <c r="EU1289" s="88"/>
      <c r="EV1289" s="88"/>
      <c r="EW1289" s="88"/>
      <c r="EX1289" s="88"/>
      <c r="EY1289" s="88"/>
      <c r="EZ1289" s="88"/>
      <c r="FA1289" s="88"/>
      <c r="FB1289" s="15"/>
      <c r="FC1289" s="15"/>
      <c r="FD1289" s="15"/>
      <c r="FE1289" s="15"/>
      <c r="FF1289" s="15"/>
      <c r="FG1289" s="15"/>
      <c r="FH1289" s="15"/>
      <c r="FI1289" s="15"/>
      <c r="FJ1289" s="15"/>
    </row>
    <row r="1290" spans="2:166" ht="15" customHeight="1" x14ac:dyDescent="0.25">
      <c r="B1290" s="88"/>
      <c r="C1290" s="88"/>
      <c r="D1290" s="115"/>
      <c r="E1290" s="115"/>
      <c r="F1290" s="115"/>
      <c r="G1290" s="115"/>
      <c r="H1290" s="115"/>
      <c r="I1290" s="523"/>
      <c r="J1290" s="523"/>
      <c r="K1290" s="115"/>
      <c r="L1290" s="524"/>
      <c r="M1290" s="524"/>
      <c r="N1290" s="524"/>
      <c r="O1290" s="524"/>
      <c r="P1290" s="524"/>
      <c r="Q1290" s="524"/>
      <c r="R1290" s="524"/>
      <c r="S1290" s="525"/>
      <c r="T1290" s="526"/>
      <c r="U1290" s="115"/>
      <c r="V1290" s="526"/>
      <c r="W1290" s="115"/>
      <c r="X1290" s="115"/>
      <c r="Y1290" s="115"/>
      <c r="Z1290" s="527"/>
      <c r="AA1290" s="527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5"/>
      <c r="BV1290" s="15"/>
      <c r="BW1290" s="15"/>
      <c r="BX1290" s="15"/>
      <c r="BY1290" s="15"/>
      <c r="BZ1290" s="15"/>
      <c r="CA1290" s="15"/>
      <c r="CB1290" s="15"/>
      <c r="CC1290" s="15"/>
      <c r="CD1290" s="15"/>
      <c r="CE1290" s="15"/>
      <c r="CF1290" s="15"/>
      <c r="CG1290" s="15"/>
      <c r="CH1290" s="15"/>
      <c r="CI1290" s="15"/>
      <c r="CJ1290" s="15"/>
      <c r="CK1290" s="15"/>
      <c r="CL1290" s="15"/>
      <c r="CM1290" s="15"/>
      <c r="CN1290" s="15"/>
      <c r="CO1290" s="15"/>
      <c r="CP1290" s="15"/>
      <c r="CQ1290" s="15"/>
      <c r="CR1290" s="15"/>
      <c r="CS1290" s="15"/>
      <c r="CT1290" s="88"/>
      <c r="CU1290" s="88"/>
      <c r="CV1290" s="88"/>
      <c r="CW1290" s="15"/>
      <c r="CX1290" s="15"/>
      <c r="CY1290" s="88"/>
      <c r="CZ1290" s="88"/>
      <c r="DA1290" s="88"/>
      <c r="DB1290" s="15"/>
      <c r="DC1290" s="15"/>
      <c r="DD1290" s="15"/>
      <c r="DE1290" s="15"/>
      <c r="DF1290" s="15"/>
      <c r="DG1290" s="15"/>
      <c r="DH1290" s="15"/>
      <c r="DI1290" s="15"/>
      <c r="DJ1290" s="15"/>
      <c r="DK1290" s="15"/>
      <c r="DL1290" s="15"/>
      <c r="DM1290" s="15"/>
      <c r="DN1290" s="15"/>
      <c r="DO1290" s="15"/>
      <c r="DP1290" s="15"/>
      <c r="DQ1290" s="15"/>
      <c r="DR1290" s="15"/>
      <c r="DS1290" s="15"/>
      <c r="DT1290" s="15"/>
      <c r="DU1290" s="15"/>
      <c r="DV1290" s="15"/>
      <c r="DW1290" s="15"/>
      <c r="DX1290" s="15"/>
      <c r="DY1290" s="15"/>
      <c r="DZ1290" s="15"/>
      <c r="EA1290" s="15"/>
      <c r="EB1290" s="15"/>
      <c r="EC1290" s="15"/>
      <c r="ED1290" s="15"/>
      <c r="EE1290" s="15"/>
      <c r="EF1290" s="15"/>
      <c r="EG1290" s="15"/>
      <c r="EH1290" s="15"/>
      <c r="EI1290" s="15"/>
      <c r="EJ1290" s="15"/>
      <c r="EK1290" s="15"/>
      <c r="EL1290" s="15"/>
      <c r="EM1290" s="15"/>
      <c r="EN1290" s="15"/>
      <c r="EO1290" s="15"/>
      <c r="EP1290" s="88"/>
      <c r="EQ1290" s="88"/>
      <c r="ER1290" s="88"/>
      <c r="ES1290" s="88"/>
      <c r="ET1290" s="88"/>
      <c r="EU1290" s="88"/>
      <c r="EV1290" s="88"/>
      <c r="EW1290" s="88"/>
      <c r="EX1290" s="88"/>
      <c r="EY1290" s="88"/>
      <c r="EZ1290" s="88"/>
      <c r="FA1290" s="88"/>
      <c r="FB1290" s="15"/>
      <c r="FC1290" s="15"/>
      <c r="FD1290" s="15"/>
      <c r="FE1290" s="15"/>
      <c r="FF1290" s="15"/>
      <c r="FG1290" s="15"/>
      <c r="FH1290" s="15"/>
      <c r="FI1290" s="15"/>
      <c r="FJ1290" s="15"/>
    </row>
    <row r="1291" spans="2:166" ht="15" customHeight="1" x14ac:dyDescent="0.25">
      <c r="B1291" s="88"/>
      <c r="C1291" s="88"/>
      <c r="D1291" s="115"/>
      <c r="E1291" s="115"/>
      <c r="F1291" s="115"/>
      <c r="G1291" s="115"/>
      <c r="H1291" s="115"/>
      <c r="I1291" s="523"/>
      <c r="J1291" s="523"/>
      <c r="K1291" s="115"/>
      <c r="L1291" s="524"/>
      <c r="M1291" s="524"/>
      <c r="N1291" s="524"/>
      <c r="O1291" s="524"/>
      <c r="P1291" s="524"/>
      <c r="Q1291" s="524"/>
      <c r="R1291" s="524"/>
      <c r="S1291" s="525"/>
      <c r="T1291" s="526"/>
      <c r="U1291" s="115"/>
      <c r="V1291" s="526"/>
      <c r="W1291" s="115"/>
      <c r="X1291" s="115"/>
      <c r="Y1291" s="115"/>
      <c r="Z1291" s="527"/>
      <c r="AA1291" s="527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  <c r="BY1291" s="15"/>
      <c r="BZ1291" s="15"/>
      <c r="CA1291" s="15"/>
      <c r="CB1291" s="15"/>
      <c r="CC1291" s="15"/>
      <c r="CD1291" s="15"/>
      <c r="CE1291" s="15"/>
      <c r="CF1291" s="15"/>
      <c r="CG1291" s="15"/>
      <c r="CH1291" s="15"/>
      <c r="CI1291" s="15"/>
      <c r="CJ1291" s="15"/>
      <c r="CK1291" s="15"/>
      <c r="CL1291" s="15"/>
      <c r="CM1291" s="15"/>
      <c r="CN1291" s="15"/>
      <c r="CO1291" s="15"/>
      <c r="CP1291" s="15"/>
      <c r="CQ1291" s="15"/>
      <c r="CR1291" s="15"/>
      <c r="CS1291" s="15"/>
      <c r="CT1291" s="88"/>
      <c r="CU1291" s="88"/>
      <c r="CV1291" s="88"/>
      <c r="CW1291" s="15"/>
      <c r="CX1291" s="15"/>
      <c r="CY1291" s="88"/>
      <c r="CZ1291" s="88"/>
      <c r="DA1291" s="88"/>
      <c r="DB1291" s="15"/>
      <c r="DC1291" s="15"/>
      <c r="DD1291" s="15"/>
      <c r="DE1291" s="15"/>
      <c r="DF1291" s="15"/>
      <c r="DG1291" s="15"/>
      <c r="DH1291" s="15"/>
      <c r="DI1291" s="15"/>
      <c r="DJ1291" s="15"/>
      <c r="DK1291" s="15"/>
      <c r="DL1291" s="15"/>
      <c r="DM1291" s="15"/>
      <c r="DN1291" s="15"/>
      <c r="DO1291" s="15"/>
      <c r="DP1291" s="15"/>
      <c r="DQ1291" s="15"/>
      <c r="DR1291" s="15"/>
      <c r="DS1291" s="15"/>
      <c r="DT1291" s="15"/>
      <c r="DU1291" s="15"/>
      <c r="DV1291" s="15"/>
      <c r="DW1291" s="15"/>
      <c r="DX1291" s="15"/>
      <c r="DY1291" s="15"/>
      <c r="DZ1291" s="15"/>
      <c r="EA1291" s="15"/>
      <c r="EB1291" s="15"/>
      <c r="EC1291" s="15"/>
      <c r="ED1291" s="15"/>
      <c r="EE1291" s="15"/>
      <c r="EF1291" s="15"/>
      <c r="EG1291" s="15"/>
      <c r="EH1291" s="15"/>
      <c r="EI1291" s="15"/>
      <c r="EJ1291" s="15"/>
      <c r="EK1291" s="15"/>
      <c r="EL1291" s="15"/>
      <c r="EM1291" s="15"/>
      <c r="EN1291" s="15"/>
      <c r="EO1291" s="15"/>
      <c r="EP1291" s="88"/>
      <c r="EQ1291" s="88"/>
      <c r="ER1291" s="88"/>
      <c r="ES1291" s="88"/>
      <c r="ET1291" s="88"/>
      <c r="EU1291" s="88"/>
      <c r="EV1291" s="88"/>
      <c r="EW1291" s="88"/>
      <c r="EX1291" s="88"/>
      <c r="EY1291" s="88"/>
      <c r="EZ1291" s="88"/>
      <c r="FA1291" s="88"/>
      <c r="FB1291" s="15"/>
      <c r="FC1291" s="15"/>
      <c r="FD1291" s="15"/>
      <c r="FE1291" s="15"/>
      <c r="FF1291" s="15"/>
      <c r="FG1291" s="15"/>
      <c r="FH1291" s="15"/>
      <c r="FI1291" s="15"/>
      <c r="FJ1291" s="15"/>
    </row>
    <row r="1292" spans="2:166" ht="15" customHeight="1" x14ac:dyDescent="0.25">
      <c r="B1292" s="88"/>
      <c r="C1292" s="88"/>
      <c r="D1292" s="115"/>
      <c r="E1292" s="115"/>
      <c r="F1292" s="115"/>
      <c r="G1292" s="115"/>
      <c r="H1292" s="115"/>
      <c r="I1292" s="523"/>
      <c r="J1292" s="523"/>
      <c r="K1292" s="115"/>
      <c r="L1292" s="524"/>
      <c r="M1292" s="524"/>
      <c r="N1292" s="524"/>
      <c r="O1292" s="524"/>
      <c r="P1292" s="524"/>
      <c r="Q1292" s="524"/>
      <c r="R1292" s="524"/>
      <c r="S1292" s="525"/>
      <c r="T1292" s="526"/>
      <c r="U1292" s="115"/>
      <c r="V1292" s="526"/>
      <c r="W1292" s="115"/>
      <c r="X1292" s="115"/>
      <c r="Y1292" s="115"/>
      <c r="Z1292" s="527"/>
      <c r="AA1292" s="527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  <c r="BY1292" s="15"/>
      <c r="BZ1292" s="15"/>
      <c r="CA1292" s="15"/>
      <c r="CB1292" s="15"/>
      <c r="CC1292" s="15"/>
      <c r="CD1292" s="15"/>
      <c r="CE1292" s="15"/>
      <c r="CF1292" s="15"/>
      <c r="CG1292" s="15"/>
      <c r="CH1292" s="15"/>
      <c r="CI1292" s="15"/>
      <c r="CJ1292" s="15"/>
      <c r="CK1292" s="15"/>
      <c r="CL1292" s="15"/>
      <c r="CM1292" s="15"/>
      <c r="CN1292" s="15"/>
      <c r="CO1292" s="15"/>
      <c r="CP1292" s="15"/>
      <c r="CQ1292" s="15"/>
      <c r="CR1292" s="15"/>
      <c r="CS1292" s="15"/>
      <c r="CT1292" s="88"/>
      <c r="CU1292" s="88"/>
      <c r="CV1292" s="88"/>
      <c r="CW1292" s="15"/>
      <c r="CX1292" s="15"/>
      <c r="CY1292" s="88"/>
      <c r="CZ1292" s="88"/>
      <c r="DA1292" s="88"/>
      <c r="DB1292" s="15"/>
      <c r="DC1292" s="15"/>
      <c r="DD1292" s="15"/>
      <c r="DE1292" s="15"/>
      <c r="DF1292" s="15"/>
      <c r="DG1292" s="15"/>
      <c r="DH1292" s="15"/>
      <c r="DI1292" s="15"/>
      <c r="DJ1292" s="15"/>
      <c r="DK1292" s="15"/>
      <c r="DL1292" s="15"/>
      <c r="DM1292" s="15"/>
      <c r="DN1292" s="15"/>
      <c r="DO1292" s="15"/>
      <c r="DP1292" s="15"/>
      <c r="DQ1292" s="15"/>
      <c r="DR1292" s="15"/>
      <c r="DS1292" s="15"/>
      <c r="DT1292" s="15"/>
      <c r="DU1292" s="15"/>
      <c r="DV1292" s="15"/>
      <c r="DW1292" s="15"/>
      <c r="DX1292" s="15"/>
      <c r="DY1292" s="15"/>
      <c r="DZ1292" s="15"/>
      <c r="EA1292" s="15"/>
      <c r="EB1292" s="15"/>
      <c r="EC1292" s="15"/>
      <c r="ED1292" s="15"/>
      <c r="EE1292" s="15"/>
      <c r="EF1292" s="15"/>
      <c r="EG1292" s="15"/>
      <c r="EH1292" s="15"/>
      <c r="EI1292" s="15"/>
      <c r="EJ1292" s="15"/>
      <c r="EK1292" s="15"/>
      <c r="EL1292" s="15"/>
      <c r="EM1292" s="15"/>
      <c r="EN1292" s="15"/>
      <c r="EO1292" s="15"/>
      <c r="EP1292" s="88"/>
      <c r="EQ1292" s="88"/>
      <c r="ER1292" s="88"/>
      <c r="ES1292" s="88"/>
      <c r="ET1292" s="88"/>
      <c r="EU1292" s="88"/>
      <c r="EV1292" s="88"/>
      <c r="EW1292" s="88"/>
      <c r="EX1292" s="88"/>
      <c r="EY1292" s="88"/>
      <c r="EZ1292" s="88"/>
      <c r="FA1292" s="88"/>
      <c r="FB1292" s="15"/>
      <c r="FC1292" s="15"/>
      <c r="FD1292" s="15"/>
      <c r="FE1292" s="15"/>
      <c r="FF1292" s="15"/>
      <c r="FG1292" s="15"/>
      <c r="FH1292" s="15"/>
      <c r="FI1292" s="15"/>
      <c r="FJ1292" s="15"/>
    </row>
    <row r="1293" spans="2:166" ht="15" customHeight="1" x14ac:dyDescent="0.25">
      <c r="B1293" s="88"/>
      <c r="C1293" s="88"/>
      <c r="D1293" s="115"/>
      <c r="E1293" s="115"/>
      <c r="F1293" s="115"/>
      <c r="G1293" s="115"/>
      <c r="H1293" s="115"/>
      <c r="I1293" s="523"/>
      <c r="J1293" s="523"/>
      <c r="K1293" s="115"/>
      <c r="L1293" s="524"/>
      <c r="M1293" s="524"/>
      <c r="N1293" s="524"/>
      <c r="O1293" s="524"/>
      <c r="P1293" s="524"/>
      <c r="Q1293" s="524"/>
      <c r="R1293" s="524"/>
      <c r="S1293" s="525"/>
      <c r="T1293" s="526"/>
      <c r="U1293" s="115"/>
      <c r="V1293" s="526"/>
      <c r="W1293" s="115"/>
      <c r="X1293" s="115"/>
      <c r="Y1293" s="115"/>
      <c r="Z1293" s="527"/>
      <c r="AA1293" s="527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  <c r="BU1293" s="15"/>
      <c r="BV1293" s="15"/>
      <c r="BW1293" s="15"/>
      <c r="BX1293" s="15"/>
      <c r="BY1293" s="15"/>
      <c r="BZ1293" s="15"/>
      <c r="CA1293" s="15"/>
      <c r="CB1293" s="15"/>
      <c r="CC1293" s="15"/>
      <c r="CD1293" s="15"/>
      <c r="CE1293" s="15"/>
      <c r="CF1293" s="15"/>
      <c r="CG1293" s="15"/>
      <c r="CH1293" s="15"/>
      <c r="CI1293" s="15"/>
      <c r="CJ1293" s="15"/>
      <c r="CK1293" s="15"/>
      <c r="CL1293" s="15"/>
      <c r="CM1293" s="15"/>
      <c r="CN1293" s="15"/>
      <c r="CO1293" s="15"/>
      <c r="CP1293" s="15"/>
      <c r="CQ1293" s="15"/>
      <c r="CR1293" s="15"/>
      <c r="CS1293" s="15"/>
      <c r="CT1293" s="88"/>
      <c r="CU1293" s="88"/>
      <c r="CV1293" s="88"/>
      <c r="CW1293" s="15"/>
      <c r="CX1293" s="15"/>
      <c r="CY1293" s="88"/>
      <c r="CZ1293" s="88"/>
      <c r="DA1293" s="88"/>
      <c r="DB1293" s="15"/>
      <c r="DC1293" s="15"/>
      <c r="DD1293" s="15"/>
      <c r="DE1293" s="15"/>
      <c r="DF1293" s="15"/>
      <c r="DG1293" s="15"/>
      <c r="DH1293" s="15"/>
      <c r="DI1293" s="15"/>
      <c r="DJ1293" s="15"/>
      <c r="DK1293" s="15"/>
      <c r="DL1293" s="15"/>
      <c r="DM1293" s="15"/>
      <c r="DN1293" s="15"/>
      <c r="DO1293" s="15"/>
      <c r="DP1293" s="15"/>
      <c r="DQ1293" s="15"/>
      <c r="DR1293" s="15"/>
      <c r="DS1293" s="15"/>
      <c r="DT1293" s="15"/>
      <c r="DU1293" s="15"/>
      <c r="DV1293" s="15"/>
      <c r="DW1293" s="15"/>
      <c r="DX1293" s="15"/>
      <c r="DY1293" s="15"/>
      <c r="DZ1293" s="15"/>
      <c r="EA1293" s="15"/>
      <c r="EB1293" s="15"/>
      <c r="EC1293" s="15"/>
      <c r="ED1293" s="15"/>
      <c r="EE1293" s="15"/>
      <c r="EF1293" s="15"/>
      <c r="EG1293" s="15"/>
      <c r="EH1293" s="15"/>
      <c r="EI1293" s="15"/>
      <c r="EJ1293" s="15"/>
      <c r="EK1293" s="15"/>
      <c r="EL1293" s="15"/>
      <c r="EM1293" s="15"/>
      <c r="EN1293" s="15"/>
      <c r="EO1293" s="15"/>
      <c r="EP1293" s="88"/>
      <c r="EQ1293" s="88"/>
      <c r="ER1293" s="88"/>
      <c r="ES1293" s="88"/>
      <c r="ET1293" s="88"/>
      <c r="EU1293" s="88"/>
      <c r="EV1293" s="88"/>
      <c r="EW1293" s="88"/>
      <c r="EX1293" s="88"/>
      <c r="EY1293" s="88"/>
      <c r="EZ1293" s="88"/>
      <c r="FA1293" s="88"/>
      <c r="FB1293" s="15"/>
      <c r="FC1293" s="15"/>
      <c r="FD1293" s="15"/>
      <c r="FE1293" s="15"/>
      <c r="FF1293" s="15"/>
      <c r="FG1293" s="15"/>
      <c r="FH1293" s="15"/>
      <c r="FI1293" s="15"/>
      <c r="FJ1293" s="15"/>
    </row>
    <row r="1294" spans="2:166" ht="15" customHeight="1" x14ac:dyDescent="0.25">
      <c r="B1294" s="88"/>
      <c r="C1294" s="88"/>
      <c r="D1294" s="115"/>
      <c r="E1294" s="115"/>
      <c r="F1294" s="115"/>
      <c r="G1294" s="115"/>
      <c r="H1294" s="115"/>
      <c r="I1294" s="523"/>
      <c r="J1294" s="523"/>
      <c r="K1294" s="115"/>
      <c r="L1294" s="524"/>
      <c r="M1294" s="524"/>
      <c r="N1294" s="524"/>
      <c r="O1294" s="524"/>
      <c r="P1294" s="524"/>
      <c r="Q1294" s="524"/>
      <c r="R1294" s="524"/>
      <c r="S1294" s="525"/>
      <c r="T1294" s="526"/>
      <c r="U1294" s="115"/>
      <c r="V1294" s="526"/>
      <c r="W1294" s="115"/>
      <c r="X1294" s="115"/>
      <c r="Y1294" s="115"/>
      <c r="Z1294" s="527"/>
      <c r="AA1294" s="527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  <c r="BY1294" s="15"/>
      <c r="BZ1294" s="15"/>
      <c r="CA1294" s="15"/>
      <c r="CB1294" s="15"/>
      <c r="CC1294" s="15"/>
      <c r="CD1294" s="15"/>
      <c r="CE1294" s="15"/>
      <c r="CF1294" s="15"/>
      <c r="CG1294" s="15"/>
      <c r="CH1294" s="15"/>
      <c r="CI1294" s="15"/>
      <c r="CJ1294" s="15"/>
      <c r="CK1294" s="15"/>
      <c r="CL1294" s="15"/>
      <c r="CM1294" s="15"/>
      <c r="CN1294" s="15"/>
      <c r="CO1294" s="15"/>
      <c r="CP1294" s="15"/>
      <c r="CQ1294" s="15"/>
      <c r="CR1294" s="15"/>
      <c r="CS1294" s="15"/>
      <c r="CT1294" s="88"/>
      <c r="CU1294" s="88"/>
      <c r="CV1294" s="88"/>
      <c r="CW1294" s="15"/>
      <c r="CX1294" s="15"/>
      <c r="CY1294" s="88"/>
      <c r="CZ1294" s="88"/>
      <c r="DA1294" s="88"/>
      <c r="DB1294" s="15"/>
      <c r="DC1294" s="15"/>
      <c r="DD1294" s="15"/>
      <c r="DE1294" s="15"/>
      <c r="DF1294" s="15"/>
      <c r="DG1294" s="15"/>
      <c r="DH1294" s="15"/>
      <c r="DI1294" s="15"/>
      <c r="DJ1294" s="15"/>
      <c r="DK1294" s="15"/>
      <c r="DL1294" s="15"/>
      <c r="DM1294" s="15"/>
      <c r="DN1294" s="15"/>
      <c r="DO1294" s="15"/>
      <c r="DP1294" s="15"/>
      <c r="DQ1294" s="15"/>
      <c r="DR1294" s="15"/>
      <c r="DS1294" s="15"/>
      <c r="DT1294" s="15"/>
      <c r="DU1294" s="15"/>
      <c r="DV1294" s="15"/>
      <c r="DW1294" s="15"/>
      <c r="DX1294" s="15"/>
      <c r="DY1294" s="15"/>
      <c r="DZ1294" s="15"/>
      <c r="EA1294" s="15"/>
      <c r="EB1294" s="15"/>
      <c r="EC1294" s="15"/>
      <c r="ED1294" s="15"/>
      <c r="EE1294" s="15"/>
      <c r="EF1294" s="15"/>
      <c r="EG1294" s="15"/>
      <c r="EH1294" s="15"/>
      <c r="EI1294" s="15"/>
      <c r="EJ1294" s="15"/>
      <c r="EK1294" s="15"/>
      <c r="EL1294" s="15"/>
      <c r="EM1294" s="15"/>
      <c r="EN1294" s="15"/>
      <c r="EO1294" s="15"/>
      <c r="EP1294" s="88"/>
      <c r="EQ1294" s="88"/>
      <c r="ER1294" s="88"/>
      <c r="ES1294" s="88"/>
      <c r="ET1294" s="88"/>
      <c r="EU1294" s="88"/>
      <c r="EV1294" s="88"/>
      <c r="EW1294" s="88"/>
      <c r="EX1294" s="88"/>
      <c r="EY1294" s="88"/>
      <c r="EZ1294" s="88"/>
      <c r="FA1294" s="88"/>
      <c r="FB1294" s="15"/>
      <c r="FC1294" s="15"/>
      <c r="FD1294" s="15"/>
      <c r="FE1294" s="15"/>
      <c r="FF1294" s="15"/>
      <c r="FG1294" s="15"/>
      <c r="FH1294" s="15"/>
      <c r="FI1294" s="15"/>
      <c r="FJ1294" s="15"/>
    </row>
    <row r="1295" spans="2:166" ht="15" customHeight="1" x14ac:dyDescent="0.25">
      <c r="B1295" s="88"/>
      <c r="C1295" s="88"/>
      <c r="D1295" s="115"/>
      <c r="E1295" s="115"/>
      <c r="F1295" s="115"/>
      <c r="G1295" s="115"/>
      <c r="H1295" s="115"/>
      <c r="I1295" s="523"/>
      <c r="J1295" s="523"/>
      <c r="K1295" s="115"/>
      <c r="L1295" s="524"/>
      <c r="M1295" s="524"/>
      <c r="N1295" s="524"/>
      <c r="O1295" s="524"/>
      <c r="P1295" s="524"/>
      <c r="Q1295" s="524"/>
      <c r="R1295" s="524"/>
      <c r="S1295" s="525"/>
      <c r="T1295" s="526"/>
      <c r="U1295" s="115"/>
      <c r="V1295" s="526"/>
      <c r="W1295" s="115"/>
      <c r="X1295" s="115"/>
      <c r="Y1295" s="115"/>
      <c r="Z1295" s="527"/>
      <c r="AA1295" s="527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  <c r="BU1295" s="15"/>
      <c r="BV1295" s="15"/>
      <c r="BW1295" s="15"/>
      <c r="BX1295" s="15"/>
      <c r="BY1295" s="15"/>
      <c r="BZ1295" s="15"/>
      <c r="CA1295" s="15"/>
      <c r="CB1295" s="15"/>
      <c r="CC1295" s="15"/>
      <c r="CD1295" s="15"/>
      <c r="CE1295" s="15"/>
      <c r="CF1295" s="15"/>
      <c r="CG1295" s="15"/>
      <c r="CH1295" s="15"/>
      <c r="CI1295" s="15"/>
      <c r="CJ1295" s="15"/>
      <c r="CK1295" s="15"/>
      <c r="CL1295" s="15"/>
      <c r="CM1295" s="15"/>
      <c r="CN1295" s="15"/>
      <c r="CO1295" s="15"/>
      <c r="CP1295" s="15"/>
      <c r="CQ1295" s="15"/>
      <c r="CR1295" s="15"/>
      <c r="CS1295" s="15"/>
      <c r="CT1295" s="88"/>
      <c r="CU1295" s="88"/>
      <c r="CV1295" s="88"/>
      <c r="CW1295" s="15"/>
      <c r="CX1295" s="15"/>
      <c r="CY1295" s="88"/>
      <c r="CZ1295" s="88"/>
      <c r="DA1295" s="88"/>
      <c r="DB1295" s="15"/>
      <c r="DC1295" s="15"/>
      <c r="DD1295" s="15"/>
      <c r="DE1295" s="15"/>
      <c r="DF1295" s="15"/>
      <c r="DG1295" s="15"/>
      <c r="DH1295" s="15"/>
      <c r="DI1295" s="15"/>
      <c r="DJ1295" s="15"/>
      <c r="DK1295" s="15"/>
      <c r="DL1295" s="15"/>
      <c r="DM1295" s="15"/>
      <c r="DN1295" s="15"/>
      <c r="DO1295" s="15"/>
      <c r="DP1295" s="15"/>
      <c r="DQ1295" s="15"/>
      <c r="DR1295" s="15"/>
      <c r="DS1295" s="15"/>
      <c r="DT1295" s="15"/>
      <c r="DU1295" s="15"/>
      <c r="DV1295" s="15"/>
      <c r="DW1295" s="15"/>
      <c r="DX1295" s="15"/>
      <c r="DY1295" s="15"/>
      <c r="DZ1295" s="15"/>
      <c r="EA1295" s="15"/>
      <c r="EB1295" s="15"/>
      <c r="EC1295" s="15"/>
      <c r="ED1295" s="15"/>
      <c r="EE1295" s="15"/>
      <c r="EF1295" s="15"/>
      <c r="EG1295" s="15"/>
      <c r="EH1295" s="15"/>
      <c r="EI1295" s="15"/>
      <c r="EJ1295" s="15"/>
      <c r="EK1295" s="15"/>
      <c r="EL1295" s="15"/>
      <c r="EM1295" s="15"/>
      <c r="EN1295" s="15"/>
      <c r="EO1295" s="15"/>
      <c r="EP1295" s="88"/>
      <c r="EQ1295" s="88"/>
      <c r="ER1295" s="88"/>
      <c r="ES1295" s="88"/>
      <c r="ET1295" s="88"/>
      <c r="EU1295" s="88"/>
      <c r="EV1295" s="88"/>
      <c r="EW1295" s="88"/>
      <c r="EX1295" s="88"/>
      <c r="EY1295" s="88"/>
      <c r="EZ1295" s="88"/>
      <c r="FA1295" s="88"/>
      <c r="FB1295" s="15"/>
      <c r="FC1295" s="15"/>
      <c r="FD1295" s="15"/>
      <c r="FE1295" s="15"/>
      <c r="FF1295" s="15"/>
      <c r="FG1295" s="15"/>
      <c r="FH1295" s="15"/>
      <c r="FI1295" s="15"/>
      <c r="FJ1295" s="15"/>
    </row>
    <row r="1296" spans="2:166" ht="15" customHeight="1" x14ac:dyDescent="0.25">
      <c r="B1296" s="88"/>
      <c r="C1296" s="88"/>
      <c r="D1296" s="115"/>
      <c r="E1296" s="115"/>
      <c r="F1296" s="115"/>
      <c r="G1296" s="115"/>
      <c r="H1296" s="115"/>
      <c r="I1296" s="523"/>
      <c r="J1296" s="523"/>
      <c r="K1296" s="115"/>
      <c r="L1296" s="524"/>
      <c r="M1296" s="524"/>
      <c r="N1296" s="524"/>
      <c r="O1296" s="524"/>
      <c r="P1296" s="524"/>
      <c r="Q1296" s="524"/>
      <c r="R1296" s="524"/>
      <c r="S1296" s="525"/>
      <c r="T1296" s="526"/>
      <c r="U1296" s="115"/>
      <c r="V1296" s="526"/>
      <c r="W1296" s="115"/>
      <c r="X1296" s="115"/>
      <c r="Y1296" s="115"/>
      <c r="Z1296" s="527"/>
      <c r="AA1296" s="527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  <c r="BO1296" s="15"/>
      <c r="BP1296" s="15"/>
      <c r="BQ1296" s="15"/>
      <c r="BR1296" s="15"/>
      <c r="BS1296" s="15"/>
      <c r="BT1296" s="15"/>
      <c r="BU1296" s="15"/>
      <c r="BV1296" s="15"/>
      <c r="BW1296" s="15"/>
      <c r="BX1296" s="15"/>
      <c r="BY1296" s="15"/>
      <c r="BZ1296" s="15"/>
      <c r="CA1296" s="15"/>
      <c r="CB1296" s="15"/>
      <c r="CC1296" s="15"/>
      <c r="CD1296" s="15"/>
      <c r="CE1296" s="15"/>
      <c r="CF1296" s="15"/>
      <c r="CG1296" s="15"/>
      <c r="CH1296" s="15"/>
      <c r="CI1296" s="15"/>
      <c r="CJ1296" s="15"/>
      <c r="CK1296" s="15"/>
      <c r="CL1296" s="15"/>
      <c r="CM1296" s="15"/>
      <c r="CN1296" s="15"/>
      <c r="CO1296" s="15"/>
      <c r="CP1296" s="15"/>
      <c r="CQ1296" s="15"/>
      <c r="CR1296" s="15"/>
      <c r="CS1296" s="15"/>
      <c r="CT1296" s="88"/>
      <c r="CU1296" s="88"/>
      <c r="CV1296" s="88"/>
      <c r="CW1296" s="15"/>
      <c r="CX1296" s="15"/>
      <c r="CY1296" s="88"/>
      <c r="CZ1296" s="88"/>
      <c r="DA1296" s="88"/>
      <c r="DB1296" s="15"/>
      <c r="DC1296" s="15"/>
      <c r="DD1296" s="15"/>
      <c r="DE1296" s="15"/>
      <c r="DF1296" s="15"/>
      <c r="DG1296" s="15"/>
      <c r="DH1296" s="15"/>
      <c r="DI1296" s="15"/>
      <c r="DJ1296" s="15"/>
      <c r="DK1296" s="15"/>
      <c r="DL1296" s="15"/>
      <c r="DM1296" s="15"/>
      <c r="DN1296" s="15"/>
      <c r="DO1296" s="15"/>
      <c r="DP1296" s="15"/>
      <c r="DQ1296" s="15"/>
      <c r="DR1296" s="15"/>
      <c r="DS1296" s="15"/>
      <c r="DT1296" s="15"/>
      <c r="DU1296" s="15"/>
      <c r="DV1296" s="15"/>
      <c r="DW1296" s="15"/>
      <c r="DX1296" s="15"/>
      <c r="DY1296" s="15"/>
      <c r="DZ1296" s="15"/>
      <c r="EA1296" s="15"/>
      <c r="EB1296" s="15"/>
      <c r="EC1296" s="15"/>
      <c r="ED1296" s="15"/>
      <c r="EE1296" s="15"/>
      <c r="EF1296" s="15"/>
      <c r="EG1296" s="15"/>
      <c r="EH1296" s="15"/>
      <c r="EI1296" s="15"/>
      <c r="EJ1296" s="15"/>
      <c r="EK1296" s="15"/>
      <c r="EL1296" s="15"/>
      <c r="EM1296" s="15"/>
      <c r="EN1296" s="15"/>
      <c r="EO1296" s="15"/>
      <c r="EP1296" s="88"/>
      <c r="EQ1296" s="88"/>
      <c r="ER1296" s="88"/>
      <c r="ES1296" s="88"/>
      <c r="ET1296" s="88"/>
      <c r="EU1296" s="88"/>
      <c r="EV1296" s="88"/>
      <c r="EW1296" s="88"/>
      <c r="EX1296" s="88"/>
      <c r="EY1296" s="88"/>
      <c r="EZ1296" s="88"/>
      <c r="FA1296" s="88"/>
      <c r="FB1296" s="15"/>
      <c r="FC1296" s="15"/>
      <c r="FD1296" s="15"/>
      <c r="FE1296" s="15"/>
      <c r="FF1296" s="15"/>
      <c r="FG1296" s="15"/>
      <c r="FH1296" s="15"/>
      <c r="FI1296" s="15"/>
      <c r="FJ1296" s="15"/>
    </row>
    <row r="1297" spans="2:166" ht="15" customHeight="1" x14ac:dyDescent="0.25">
      <c r="B1297" s="88"/>
      <c r="C1297" s="88"/>
      <c r="D1297" s="115"/>
      <c r="E1297" s="115"/>
      <c r="F1297" s="115"/>
      <c r="G1297" s="115"/>
      <c r="H1297" s="115"/>
      <c r="I1297" s="523"/>
      <c r="J1297" s="523"/>
      <c r="K1297" s="115"/>
      <c r="L1297" s="524"/>
      <c r="M1297" s="524"/>
      <c r="N1297" s="524"/>
      <c r="O1297" s="524"/>
      <c r="P1297" s="524"/>
      <c r="Q1297" s="524"/>
      <c r="R1297" s="524"/>
      <c r="S1297" s="525"/>
      <c r="T1297" s="526"/>
      <c r="U1297" s="115"/>
      <c r="V1297" s="526"/>
      <c r="W1297" s="115"/>
      <c r="X1297" s="115"/>
      <c r="Y1297" s="115"/>
      <c r="Z1297" s="527"/>
      <c r="AA1297" s="527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  <c r="BO1297" s="15"/>
      <c r="BP1297" s="15"/>
      <c r="BQ1297" s="15"/>
      <c r="BR1297" s="15"/>
      <c r="BS1297" s="15"/>
      <c r="BT1297" s="15"/>
      <c r="BU1297" s="15"/>
      <c r="BV1297" s="15"/>
      <c r="BW1297" s="15"/>
      <c r="BX1297" s="15"/>
      <c r="BY1297" s="15"/>
      <c r="BZ1297" s="15"/>
      <c r="CA1297" s="15"/>
      <c r="CB1297" s="15"/>
      <c r="CC1297" s="15"/>
      <c r="CD1297" s="15"/>
      <c r="CE1297" s="15"/>
      <c r="CF1297" s="15"/>
      <c r="CG1297" s="15"/>
      <c r="CH1297" s="15"/>
      <c r="CI1297" s="15"/>
      <c r="CJ1297" s="15"/>
      <c r="CK1297" s="15"/>
      <c r="CL1297" s="15"/>
      <c r="CM1297" s="15"/>
      <c r="CN1297" s="15"/>
      <c r="CO1297" s="15"/>
      <c r="CP1297" s="15"/>
      <c r="CQ1297" s="15"/>
      <c r="CR1297" s="15"/>
      <c r="CS1297" s="15"/>
      <c r="CT1297" s="88"/>
      <c r="CU1297" s="88"/>
      <c r="CV1297" s="88"/>
      <c r="CW1297" s="15"/>
      <c r="CX1297" s="15"/>
      <c r="CY1297" s="88"/>
      <c r="CZ1297" s="88"/>
      <c r="DA1297" s="88"/>
      <c r="DB1297" s="15"/>
      <c r="DC1297" s="15"/>
      <c r="DD1297" s="15"/>
      <c r="DE1297" s="15"/>
      <c r="DF1297" s="15"/>
      <c r="DG1297" s="15"/>
      <c r="DH1297" s="15"/>
      <c r="DI1297" s="15"/>
      <c r="DJ1297" s="15"/>
      <c r="DK1297" s="15"/>
      <c r="DL1297" s="15"/>
      <c r="DM1297" s="15"/>
      <c r="DN1297" s="15"/>
      <c r="DO1297" s="15"/>
      <c r="DP1297" s="15"/>
      <c r="DQ1297" s="15"/>
      <c r="DR1297" s="15"/>
      <c r="DS1297" s="15"/>
      <c r="DT1297" s="15"/>
      <c r="DU1297" s="15"/>
      <c r="DV1297" s="15"/>
      <c r="DW1297" s="15"/>
      <c r="DX1297" s="15"/>
      <c r="DY1297" s="15"/>
      <c r="DZ1297" s="15"/>
      <c r="EA1297" s="15"/>
      <c r="EB1297" s="15"/>
      <c r="EC1297" s="15"/>
      <c r="ED1297" s="15"/>
      <c r="EE1297" s="15"/>
      <c r="EF1297" s="15"/>
      <c r="EG1297" s="15"/>
      <c r="EH1297" s="15"/>
      <c r="EI1297" s="15"/>
      <c r="EJ1297" s="15"/>
      <c r="EK1297" s="15"/>
      <c r="EL1297" s="15"/>
      <c r="EM1297" s="15"/>
      <c r="EN1297" s="15"/>
      <c r="EO1297" s="15"/>
      <c r="EP1297" s="88"/>
      <c r="EQ1297" s="88"/>
      <c r="ER1297" s="88"/>
      <c r="ES1297" s="88"/>
      <c r="ET1297" s="88"/>
      <c r="EU1297" s="88"/>
      <c r="EV1297" s="88"/>
      <c r="EW1297" s="88"/>
      <c r="EX1297" s="88"/>
      <c r="EY1297" s="88"/>
      <c r="EZ1297" s="88"/>
      <c r="FA1297" s="88"/>
      <c r="FB1297" s="15"/>
      <c r="FC1297" s="15"/>
      <c r="FD1297" s="15"/>
      <c r="FE1297" s="15"/>
      <c r="FF1297" s="15"/>
      <c r="FG1297" s="15"/>
      <c r="FH1297" s="15"/>
      <c r="FI1297" s="15"/>
      <c r="FJ1297" s="15"/>
    </row>
    <row r="1298" spans="2:166" ht="15" customHeight="1" x14ac:dyDescent="0.25">
      <c r="B1298" s="88"/>
      <c r="C1298" s="88"/>
      <c r="D1298" s="115"/>
      <c r="E1298" s="115"/>
      <c r="F1298" s="115"/>
      <c r="G1298" s="115"/>
      <c r="H1298" s="115"/>
      <c r="I1298" s="523"/>
      <c r="J1298" s="523"/>
      <c r="K1298" s="115"/>
      <c r="L1298" s="524"/>
      <c r="M1298" s="524"/>
      <c r="N1298" s="524"/>
      <c r="O1298" s="524"/>
      <c r="P1298" s="524"/>
      <c r="Q1298" s="524"/>
      <c r="R1298" s="524"/>
      <c r="S1298" s="525"/>
      <c r="T1298" s="526"/>
      <c r="U1298" s="115"/>
      <c r="V1298" s="526"/>
      <c r="W1298" s="115"/>
      <c r="X1298" s="115"/>
      <c r="Y1298" s="115"/>
      <c r="Z1298" s="527"/>
      <c r="AA1298" s="527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  <c r="BO1298" s="15"/>
      <c r="BP1298" s="15"/>
      <c r="BQ1298" s="15"/>
      <c r="BR1298" s="15"/>
      <c r="BS1298" s="15"/>
      <c r="BT1298" s="15"/>
      <c r="BU1298" s="15"/>
      <c r="BV1298" s="15"/>
      <c r="BW1298" s="15"/>
      <c r="BX1298" s="15"/>
      <c r="BY1298" s="15"/>
      <c r="BZ1298" s="15"/>
      <c r="CA1298" s="15"/>
      <c r="CB1298" s="15"/>
      <c r="CC1298" s="15"/>
      <c r="CD1298" s="15"/>
      <c r="CE1298" s="15"/>
      <c r="CF1298" s="15"/>
      <c r="CG1298" s="15"/>
      <c r="CH1298" s="15"/>
      <c r="CI1298" s="15"/>
      <c r="CJ1298" s="15"/>
      <c r="CK1298" s="15"/>
      <c r="CL1298" s="15"/>
      <c r="CM1298" s="15"/>
      <c r="CN1298" s="15"/>
      <c r="CO1298" s="15"/>
      <c r="CP1298" s="15"/>
      <c r="CQ1298" s="15"/>
      <c r="CR1298" s="15"/>
      <c r="CS1298" s="15"/>
      <c r="CT1298" s="88"/>
      <c r="CU1298" s="88"/>
      <c r="CV1298" s="88"/>
      <c r="CW1298" s="15"/>
      <c r="CX1298" s="15"/>
      <c r="CY1298" s="88"/>
      <c r="CZ1298" s="88"/>
      <c r="DA1298" s="88"/>
      <c r="DB1298" s="15"/>
      <c r="DC1298" s="15"/>
      <c r="DD1298" s="15"/>
      <c r="DE1298" s="15"/>
      <c r="DF1298" s="15"/>
      <c r="DG1298" s="15"/>
      <c r="DH1298" s="15"/>
      <c r="DI1298" s="15"/>
      <c r="DJ1298" s="15"/>
      <c r="DK1298" s="15"/>
      <c r="DL1298" s="15"/>
      <c r="DM1298" s="15"/>
      <c r="DN1298" s="15"/>
      <c r="DO1298" s="15"/>
      <c r="DP1298" s="15"/>
      <c r="DQ1298" s="15"/>
      <c r="DR1298" s="15"/>
      <c r="DS1298" s="15"/>
      <c r="DT1298" s="15"/>
      <c r="DU1298" s="15"/>
      <c r="DV1298" s="15"/>
      <c r="DW1298" s="15"/>
      <c r="DX1298" s="15"/>
      <c r="DY1298" s="15"/>
      <c r="DZ1298" s="15"/>
      <c r="EA1298" s="15"/>
      <c r="EB1298" s="15"/>
      <c r="EC1298" s="15"/>
      <c r="ED1298" s="15"/>
      <c r="EE1298" s="15"/>
      <c r="EF1298" s="15"/>
      <c r="EG1298" s="15"/>
      <c r="EH1298" s="15"/>
      <c r="EI1298" s="15"/>
      <c r="EJ1298" s="15"/>
      <c r="EK1298" s="15"/>
      <c r="EL1298" s="15"/>
      <c r="EM1298" s="15"/>
      <c r="EN1298" s="15"/>
      <c r="EO1298" s="15"/>
      <c r="EP1298" s="88"/>
      <c r="EQ1298" s="88"/>
      <c r="ER1298" s="88"/>
      <c r="ES1298" s="88"/>
      <c r="ET1298" s="88"/>
      <c r="EU1298" s="88"/>
      <c r="EV1298" s="88"/>
      <c r="EW1298" s="88"/>
      <c r="EX1298" s="88"/>
      <c r="EY1298" s="88"/>
      <c r="EZ1298" s="88"/>
      <c r="FA1298" s="88"/>
      <c r="FB1298" s="15"/>
      <c r="FC1298" s="15"/>
      <c r="FD1298" s="15"/>
      <c r="FE1298" s="15"/>
      <c r="FF1298" s="15"/>
      <c r="FG1298" s="15"/>
      <c r="FH1298" s="15"/>
      <c r="FI1298" s="15"/>
      <c r="FJ1298" s="15"/>
    </row>
    <row r="1299" spans="2:166" ht="15" customHeight="1" x14ac:dyDescent="0.25">
      <c r="B1299" s="88"/>
      <c r="C1299" s="88"/>
      <c r="D1299" s="115"/>
      <c r="E1299" s="115"/>
      <c r="F1299" s="115"/>
      <c r="G1299" s="115"/>
      <c r="H1299" s="115"/>
      <c r="I1299" s="523"/>
      <c r="J1299" s="523"/>
      <c r="K1299" s="115"/>
      <c r="L1299" s="524"/>
      <c r="M1299" s="524"/>
      <c r="N1299" s="524"/>
      <c r="O1299" s="524"/>
      <c r="P1299" s="524"/>
      <c r="Q1299" s="524"/>
      <c r="R1299" s="524"/>
      <c r="S1299" s="525"/>
      <c r="T1299" s="526"/>
      <c r="U1299" s="115"/>
      <c r="V1299" s="526"/>
      <c r="W1299" s="115"/>
      <c r="X1299" s="115"/>
      <c r="Y1299" s="115"/>
      <c r="Z1299" s="527"/>
      <c r="AA1299" s="527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  <c r="BY1299" s="15"/>
      <c r="BZ1299" s="15"/>
      <c r="CA1299" s="15"/>
      <c r="CB1299" s="15"/>
      <c r="CC1299" s="15"/>
      <c r="CD1299" s="15"/>
      <c r="CE1299" s="15"/>
      <c r="CF1299" s="15"/>
      <c r="CG1299" s="15"/>
      <c r="CH1299" s="15"/>
      <c r="CI1299" s="15"/>
      <c r="CJ1299" s="15"/>
      <c r="CK1299" s="15"/>
      <c r="CL1299" s="15"/>
      <c r="CM1299" s="15"/>
      <c r="CN1299" s="15"/>
      <c r="CO1299" s="15"/>
      <c r="CP1299" s="15"/>
      <c r="CQ1299" s="15"/>
      <c r="CR1299" s="15"/>
      <c r="CS1299" s="15"/>
      <c r="CT1299" s="88"/>
      <c r="CU1299" s="88"/>
      <c r="CV1299" s="88"/>
      <c r="CW1299" s="15"/>
      <c r="CX1299" s="15"/>
      <c r="CY1299" s="88"/>
      <c r="CZ1299" s="88"/>
      <c r="DA1299" s="88"/>
      <c r="DB1299" s="15"/>
      <c r="DC1299" s="15"/>
      <c r="DD1299" s="15"/>
      <c r="DE1299" s="15"/>
      <c r="DF1299" s="15"/>
      <c r="DG1299" s="15"/>
      <c r="DH1299" s="15"/>
      <c r="DI1299" s="15"/>
      <c r="DJ1299" s="15"/>
      <c r="DK1299" s="15"/>
      <c r="DL1299" s="15"/>
      <c r="DM1299" s="15"/>
      <c r="DN1299" s="15"/>
      <c r="DO1299" s="15"/>
      <c r="DP1299" s="15"/>
      <c r="DQ1299" s="15"/>
      <c r="DR1299" s="15"/>
      <c r="DS1299" s="15"/>
      <c r="DT1299" s="15"/>
      <c r="DU1299" s="15"/>
      <c r="DV1299" s="15"/>
      <c r="DW1299" s="15"/>
      <c r="DX1299" s="15"/>
      <c r="DY1299" s="15"/>
      <c r="DZ1299" s="15"/>
      <c r="EA1299" s="15"/>
      <c r="EB1299" s="15"/>
      <c r="EC1299" s="15"/>
      <c r="ED1299" s="15"/>
      <c r="EE1299" s="15"/>
      <c r="EF1299" s="15"/>
      <c r="EG1299" s="15"/>
      <c r="EH1299" s="15"/>
      <c r="EI1299" s="15"/>
      <c r="EJ1299" s="15"/>
      <c r="EK1299" s="15"/>
      <c r="EL1299" s="15"/>
      <c r="EM1299" s="15"/>
      <c r="EN1299" s="15"/>
      <c r="EO1299" s="15"/>
      <c r="EP1299" s="88"/>
      <c r="EQ1299" s="88"/>
      <c r="ER1299" s="88"/>
      <c r="ES1299" s="88"/>
      <c r="ET1299" s="88"/>
      <c r="EU1299" s="88"/>
      <c r="EV1299" s="88"/>
      <c r="EW1299" s="88"/>
      <c r="EX1299" s="88"/>
      <c r="EY1299" s="88"/>
      <c r="EZ1299" s="88"/>
      <c r="FA1299" s="88"/>
      <c r="FB1299" s="15"/>
      <c r="FC1299" s="15"/>
      <c r="FD1299" s="15"/>
      <c r="FE1299" s="15"/>
      <c r="FF1299" s="15"/>
      <c r="FG1299" s="15"/>
      <c r="FH1299" s="15"/>
      <c r="FI1299" s="15"/>
      <c r="FJ1299" s="15"/>
    </row>
    <row r="1300" spans="2:166" ht="15" customHeight="1" x14ac:dyDescent="0.25">
      <c r="B1300" s="88"/>
      <c r="C1300" s="88"/>
      <c r="D1300" s="115"/>
      <c r="E1300" s="115"/>
      <c r="F1300" s="115"/>
      <c r="G1300" s="115"/>
      <c r="H1300" s="115"/>
      <c r="I1300" s="523"/>
      <c r="J1300" s="523"/>
      <c r="K1300" s="115"/>
      <c r="L1300" s="524"/>
      <c r="M1300" s="524"/>
      <c r="N1300" s="524"/>
      <c r="O1300" s="524"/>
      <c r="P1300" s="524"/>
      <c r="Q1300" s="524"/>
      <c r="R1300" s="524"/>
      <c r="S1300" s="525"/>
      <c r="T1300" s="526"/>
      <c r="U1300" s="115"/>
      <c r="V1300" s="526"/>
      <c r="W1300" s="115"/>
      <c r="X1300" s="115"/>
      <c r="Y1300" s="115"/>
      <c r="Z1300" s="527"/>
      <c r="AA1300" s="527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  <c r="CA1300" s="15"/>
      <c r="CB1300" s="15"/>
      <c r="CC1300" s="15"/>
      <c r="CD1300" s="15"/>
      <c r="CE1300" s="15"/>
      <c r="CF1300" s="15"/>
      <c r="CG1300" s="15"/>
      <c r="CH1300" s="15"/>
      <c r="CI1300" s="15"/>
      <c r="CJ1300" s="15"/>
      <c r="CK1300" s="15"/>
      <c r="CL1300" s="15"/>
      <c r="CM1300" s="15"/>
      <c r="CN1300" s="15"/>
      <c r="CO1300" s="15"/>
      <c r="CP1300" s="15"/>
      <c r="CQ1300" s="15"/>
      <c r="CR1300" s="15"/>
      <c r="CS1300" s="15"/>
      <c r="CT1300" s="88"/>
      <c r="CU1300" s="88"/>
      <c r="CV1300" s="88"/>
      <c r="CW1300" s="15"/>
      <c r="CX1300" s="15"/>
      <c r="CY1300" s="88"/>
      <c r="CZ1300" s="88"/>
      <c r="DA1300" s="88"/>
      <c r="DB1300" s="15"/>
      <c r="DC1300" s="15"/>
      <c r="DD1300" s="15"/>
      <c r="DE1300" s="15"/>
      <c r="DF1300" s="15"/>
      <c r="DG1300" s="15"/>
      <c r="DH1300" s="15"/>
      <c r="DI1300" s="15"/>
      <c r="DJ1300" s="15"/>
      <c r="DK1300" s="15"/>
      <c r="DL1300" s="15"/>
      <c r="DM1300" s="15"/>
      <c r="DN1300" s="15"/>
      <c r="DO1300" s="15"/>
      <c r="DP1300" s="15"/>
      <c r="DQ1300" s="15"/>
      <c r="DR1300" s="15"/>
      <c r="DS1300" s="15"/>
      <c r="DT1300" s="15"/>
      <c r="DU1300" s="15"/>
      <c r="DV1300" s="15"/>
      <c r="DW1300" s="15"/>
      <c r="DX1300" s="15"/>
      <c r="DY1300" s="15"/>
      <c r="DZ1300" s="15"/>
      <c r="EA1300" s="15"/>
      <c r="EB1300" s="15"/>
      <c r="EC1300" s="15"/>
      <c r="ED1300" s="15"/>
      <c r="EE1300" s="15"/>
      <c r="EF1300" s="15"/>
      <c r="EG1300" s="15"/>
      <c r="EH1300" s="15"/>
      <c r="EI1300" s="15"/>
      <c r="EJ1300" s="15"/>
      <c r="EK1300" s="15"/>
      <c r="EL1300" s="15"/>
      <c r="EM1300" s="15"/>
      <c r="EN1300" s="15"/>
      <c r="EO1300" s="15"/>
      <c r="EP1300" s="88"/>
      <c r="EQ1300" s="88"/>
      <c r="ER1300" s="88"/>
      <c r="ES1300" s="88"/>
      <c r="ET1300" s="88"/>
      <c r="EU1300" s="88"/>
      <c r="EV1300" s="88"/>
      <c r="EW1300" s="88"/>
      <c r="EX1300" s="88"/>
      <c r="EY1300" s="88"/>
      <c r="EZ1300" s="88"/>
      <c r="FA1300" s="88"/>
      <c r="FB1300" s="15"/>
      <c r="FC1300" s="15"/>
      <c r="FD1300" s="15"/>
      <c r="FE1300" s="15"/>
      <c r="FF1300" s="15"/>
      <c r="FG1300" s="15"/>
      <c r="FH1300" s="15"/>
      <c r="FI1300" s="15"/>
      <c r="FJ1300" s="15"/>
    </row>
    <row r="1301" spans="2:166" ht="15" customHeight="1" x14ac:dyDescent="0.25">
      <c r="B1301" s="88"/>
      <c r="C1301" s="88"/>
      <c r="D1301" s="115"/>
      <c r="E1301" s="115"/>
      <c r="F1301" s="115"/>
      <c r="G1301" s="115"/>
      <c r="H1301" s="115"/>
      <c r="I1301" s="523"/>
      <c r="J1301" s="523"/>
      <c r="K1301" s="115"/>
      <c r="L1301" s="524"/>
      <c r="M1301" s="524"/>
      <c r="N1301" s="524"/>
      <c r="O1301" s="524"/>
      <c r="P1301" s="524"/>
      <c r="Q1301" s="524"/>
      <c r="R1301" s="524"/>
      <c r="S1301" s="525"/>
      <c r="T1301" s="526"/>
      <c r="U1301" s="115"/>
      <c r="V1301" s="526"/>
      <c r="W1301" s="115"/>
      <c r="X1301" s="115"/>
      <c r="Y1301" s="115"/>
      <c r="Z1301" s="527"/>
      <c r="AA1301" s="527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  <c r="BU1301" s="15"/>
      <c r="BV1301" s="15"/>
      <c r="BW1301" s="15"/>
      <c r="BX1301" s="15"/>
      <c r="BY1301" s="15"/>
      <c r="BZ1301" s="15"/>
      <c r="CA1301" s="15"/>
      <c r="CB1301" s="15"/>
      <c r="CC1301" s="15"/>
      <c r="CD1301" s="15"/>
      <c r="CE1301" s="15"/>
      <c r="CF1301" s="15"/>
      <c r="CG1301" s="15"/>
      <c r="CH1301" s="15"/>
      <c r="CI1301" s="15"/>
      <c r="CJ1301" s="15"/>
      <c r="CK1301" s="15"/>
      <c r="CL1301" s="15"/>
      <c r="CM1301" s="15"/>
      <c r="CN1301" s="15"/>
      <c r="CO1301" s="15"/>
      <c r="CP1301" s="15"/>
      <c r="CQ1301" s="15"/>
      <c r="CR1301" s="15"/>
      <c r="CS1301" s="15"/>
      <c r="CT1301" s="88"/>
      <c r="CU1301" s="88"/>
      <c r="CV1301" s="88"/>
      <c r="CW1301" s="15"/>
      <c r="CX1301" s="15"/>
      <c r="CY1301" s="88"/>
      <c r="CZ1301" s="88"/>
      <c r="DA1301" s="88"/>
      <c r="DB1301" s="15"/>
      <c r="DC1301" s="15"/>
      <c r="DD1301" s="15"/>
      <c r="DE1301" s="15"/>
      <c r="DF1301" s="15"/>
      <c r="DG1301" s="15"/>
      <c r="DH1301" s="15"/>
      <c r="DI1301" s="15"/>
      <c r="DJ1301" s="15"/>
      <c r="DK1301" s="15"/>
      <c r="DL1301" s="15"/>
      <c r="DM1301" s="15"/>
      <c r="DN1301" s="15"/>
      <c r="DO1301" s="15"/>
      <c r="DP1301" s="15"/>
      <c r="DQ1301" s="15"/>
      <c r="DR1301" s="15"/>
      <c r="DS1301" s="15"/>
      <c r="DT1301" s="15"/>
      <c r="DU1301" s="15"/>
      <c r="DV1301" s="15"/>
      <c r="DW1301" s="15"/>
      <c r="DX1301" s="15"/>
      <c r="DY1301" s="15"/>
      <c r="DZ1301" s="15"/>
      <c r="EA1301" s="15"/>
      <c r="EB1301" s="15"/>
      <c r="EC1301" s="15"/>
      <c r="ED1301" s="15"/>
      <c r="EE1301" s="15"/>
      <c r="EF1301" s="15"/>
      <c r="EG1301" s="15"/>
      <c r="EH1301" s="15"/>
      <c r="EI1301" s="15"/>
      <c r="EJ1301" s="15"/>
      <c r="EK1301" s="15"/>
      <c r="EL1301" s="15"/>
      <c r="EM1301" s="15"/>
      <c r="EN1301" s="15"/>
      <c r="EO1301" s="15"/>
      <c r="EP1301" s="88"/>
      <c r="EQ1301" s="88"/>
      <c r="ER1301" s="88"/>
      <c r="ES1301" s="88"/>
      <c r="ET1301" s="88"/>
      <c r="EU1301" s="88"/>
      <c r="EV1301" s="88"/>
      <c r="EW1301" s="88"/>
      <c r="EX1301" s="88"/>
      <c r="EY1301" s="88"/>
      <c r="EZ1301" s="88"/>
      <c r="FA1301" s="88"/>
      <c r="FB1301" s="15"/>
      <c r="FC1301" s="15"/>
      <c r="FD1301" s="15"/>
      <c r="FE1301" s="15"/>
      <c r="FF1301" s="15"/>
      <c r="FG1301" s="15"/>
      <c r="FH1301" s="15"/>
      <c r="FI1301" s="15"/>
      <c r="FJ1301" s="15"/>
    </row>
    <row r="1302" spans="2:166" ht="15" customHeight="1" x14ac:dyDescent="0.25">
      <c r="B1302" s="88"/>
      <c r="C1302" s="88"/>
      <c r="D1302" s="115"/>
      <c r="E1302" s="115"/>
      <c r="F1302" s="115"/>
      <c r="G1302" s="115"/>
      <c r="H1302" s="115"/>
      <c r="I1302" s="523"/>
      <c r="J1302" s="523"/>
      <c r="K1302" s="115"/>
      <c r="L1302" s="524"/>
      <c r="M1302" s="524"/>
      <c r="N1302" s="524"/>
      <c r="O1302" s="524"/>
      <c r="P1302" s="524"/>
      <c r="Q1302" s="524"/>
      <c r="R1302" s="524"/>
      <c r="S1302" s="525"/>
      <c r="T1302" s="526"/>
      <c r="U1302" s="115"/>
      <c r="V1302" s="526"/>
      <c r="W1302" s="115"/>
      <c r="X1302" s="115"/>
      <c r="Y1302" s="115"/>
      <c r="Z1302" s="527"/>
      <c r="AA1302" s="527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  <c r="BU1302" s="15"/>
      <c r="BV1302" s="15"/>
      <c r="BW1302" s="15"/>
      <c r="BX1302" s="15"/>
      <c r="BY1302" s="15"/>
      <c r="BZ1302" s="15"/>
      <c r="CA1302" s="15"/>
      <c r="CB1302" s="15"/>
      <c r="CC1302" s="15"/>
      <c r="CD1302" s="15"/>
      <c r="CE1302" s="15"/>
      <c r="CF1302" s="15"/>
      <c r="CG1302" s="15"/>
      <c r="CH1302" s="15"/>
      <c r="CI1302" s="15"/>
      <c r="CJ1302" s="15"/>
      <c r="CK1302" s="15"/>
      <c r="CL1302" s="15"/>
      <c r="CM1302" s="15"/>
      <c r="CN1302" s="15"/>
      <c r="CO1302" s="15"/>
      <c r="CP1302" s="15"/>
      <c r="CQ1302" s="15"/>
      <c r="CR1302" s="15"/>
      <c r="CS1302" s="15"/>
      <c r="CT1302" s="88"/>
      <c r="CU1302" s="88"/>
      <c r="CV1302" s="88"/>
      <c r="CW1302" s="15"/>
      <c r="CX1302" s="15"/>
      <c r="CY1302" s="88"/>
      <c r="CZ1302" s="88"/>
      <c r="DA1302" s="88"/>
      <c r="DB1302" s="15"/>
      <c r="DC1302" s="15"/>
      <c r="DD1302" s="15"/>
      <c r="DE1302" s="15"/>
      <c r="DF1302" s="15"/>
      <c r="DG1302" s="15"/>
      <c r="DH1302" s="15"/>
      <c r="DI1302" s="15"/>
      <c r="DJ1302" s="15"/>
      <c r="DK1302" s="15"/>
      <c r="DL1302" s="15"/>
      <c r="DM1302" s="15"/>
      <c r="DN1302" s="15"/>
      <c r="DO1302" s="15"/>
      <c r="DP1302" s="15"/>
      <c r="DQ1302" s="15"/>
      <c r="DR1302" s="15"/>
      <c r="DS1302" s="15"/>
      <c r="DT1302" s="15"/>
      <c r="DU1302" s="15"/>
      <c r="DV1302" s="15"/>
      <c r="DW1302" s="15"/>
      <c r="DX1302" s="15"/>
      <c r="DY1302" s="15"/>
      <c r="DZ1302" s="15"/>
      <c r="EA1302" s="15"/>
      <c r="EB1302" s="15"/>
      <c r="EC1302" s="15"/>
      <c r="ED1302" s="15"/>
      <c r="EE1302" s="15"/>
      <c r="EF1302" s="15"/>
      <c r="EG1302" s="15"/>
      <c r="EH1302" s="15"/>
      <c r="EI1302" s="15"/>
      <c r="EJ1302" s="15"/>
      <c r="EK1302" s="15"/>
      <c r="EL1302" s="15"/>
      <c r="EM1302" s="15"/>
      <c r="EN1302" s="15"/>
      <c r="EO1302" s="15"/>
      <c r="EP1302" s="88"/>
      <c r="EQ1302" s="88"/>
      <c r="ER1302" s="88"/>
      <c r="ES1302" s="88"/>
      <c r="ET1302" s="88"/>
      <c r="EU1302" s="88"/>
      <c r="EV1302" s="88"/>
      <c r="EW1302" s="88"/>
      <c r="EX1302" s="88"/>
      <c r="EY1302" s="88"/>
      <c r="EZ1302" s="88"/>
      <c r="FA1302" s="88"/>
      <c r="FB1302" s="15"/>
      <c r="FC1302" s="15"/>
      <c r="FD1302" s="15"/>
      <c r="FE1302" s="15"/>
      <c r="FF1302" s="15"/>
      <c r="FG1302" s="15"/>
      <c r="FH1302" s="15"/>
      <c r="FI1302" s="15"/>
      <c r="FJ1302" s="15"/>
    </row>
    <row r="1303" spans="2:166" ht="15" customHeight="1" x14ac:dyDescent="0.25">
      <c r="B1303" s="88"/>
      <c r="C1303" s="88"/>
      <c r="D1303" s="115"/>
      <c r="E1303" s="115"/>
      <c r="F1303" s="115"/>
      <c r="G1303" s="115"/>
      <c r="H1303" s="115"/>
      <c r="I1303" s="523"/>
      <c r="J1303" s="523"/>
      <c r="K1303" s="115"/>
      <c r="L1303" s="524"/>
      <c r="M1303" s="524"/>
      <c r="N1303" s="524"/>
      <c r="O1303" s="524"/>
      <c r="P1303" s="524"/>
      <c r="Q1303" s="524"/>
      <c r="R1303" s="524"/>
      <c r="S1303" s="525"/>
      <c r="T1303" s="526"/>
      <c r="U1303" s="115"/>
      <c r="V1303" s="526"/>
      <c r="W1303" s="115"/>
      <c r="X1303" s="115"/>
      <c r="Y1303" s="115"/>
      <c r="Z1303" s="527"/>
      <c r="AA1303" s="527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  <c r="BU1303" s="15"/>
      <c r="BV1303" s="15"/>
      <c r="BW1303" s="15"/>
      <c r="BX1303" s="15"/>
      <c r="BY1303" s="15"/>
      <c r="BZ1303" s="15"/>
      <c r="CA1303" s="15"/>
      <c r="CB1303" s="15"/>
      <c r="CC1303" s="15"/>
      <c r="CD1303" s="15"/>
      <c r="CE1303" s="15"/>
      <c r="CF1303" s="15"/>
      <c r="CG1303" s="15"/>
      <c r="CH1303" s="15"/>
      <c r="CI1303" s="15"/>
      <c r="CJ1303" s="15"/>
      <c r="CK1303" s="15"/>
      <c r="CL1303" s="15"/>
      <c r="CM1303" s="15"/>
      <c r="CN1303" s="15"/>
      <c r="CO1303" s="15"/>
      <c r="CP1303" s="15"/>
      <c r="CQ1303" s="15"/>
      <c r="CR1303" s="15"/>
      <c r="CS1303" s="15"/>
      <c r="CT1303" s="88"/>
      <c r="CU1303" s="88"/>
      <c r="CV1303" s="88"/>
      <c r="CW1303" s="15"/>
      <c r="CX1303" s="15"/>
      <c r="CY1303" s="88"/>
      <c r="CZ1303" s="88"/>
      <c r="DA1303" s="88"/>
      <c r="DB1303" s="15"/>
      <c r="DC1303" s="15"/>
      <c r="DD1303" s="15"/>
      <c r="DE1303" s="15"/>
      <c r="DF1303" s="15"/>
      <c r="DG1303" s="15"/>
      <c r="DH1303" s="15"/>
      <c r="DI1303" s="15"/>
      <c r="DJ1303" s="15"/>
      <c r="DK1303" s="15"/>
      <c r="DL1303" s="15"/>
      <c r="DM1303" s="15"/>
      <c r="DN1303" s="15"/>
      <c r="DO1303" s="15"/>
      <c r="DP1303" s="15"/>
      <c r="DQ1303" s="15"/>
      <c r="DR1303" s="15"/>
      <c r="DS1303" s="15"/>
      <c r="DT1303" s="15"/>
      <c r="DU1303" s="15"/>
      <c r="DV1303" s="15"/>
      <c r="DW1303" s="15"/>
      <c r="DX1303" s="15"/>
      <c r="DY1303" s="15"/>
      <c r="DZ1303" s="15"/>
      <c r="EA1303" s="15"/>
      <c r="EB1303" s="15"/>
      <c r="EC1303" s="15"/>
      <c r="ED1303" s="15"/>
      <c r="EE1303" s="15"/>
      <c r="EF1303" s="15"/>
      <c r="EG1303" s="15"/>
      <c r="EH1303" s="15"/>
      <c r="EI1303" s="15"/>
      <c r="EJ1303" s="15"/>
      <c r="EK1303" s="15"/>
      <c r="EL1303" s="15"/>
      <c r="EM1303" s="15"/>
      <c r="EN1303" s="15"/>
      <c r="EO1303" s="15"/>
      <c r="EP1303" s="88"/>
      <c r="EQ1303" s="88"/>
      <c r="ER1303" s="88"/>
      <c r="ES1303" s="88"/>
      <c r="ET1303" s="88"/>
      <c r="EU1303" s="88"/>
      <c r="EV1303" s="88"/>
      <c r="EW1303" s="88"/>
      <c r="EX1303" s="88"/>
      <c r="EY1303" s="88"/>
      <c r="EZ1303" s="88"/>
      <c r="FA1303" s="88"/>
      <c r="FB1303" s="15"/>
      <c r="FC1303" s="15"/>
      <c r="FD1303" s="15"/>
      <c r="FE1303" s="15"/>
      <c r="FF1303" s="15"/>
      <c r="FG1303" s="15"/>
      <c r="FH1303" s="15"/>
      <c r="FI1303" s="15"/>
      <c r="FJ1303" s="15"/>
    </row>
    <row r="1304" spans="2:166" ht="15" customHeight="1" x14ac:dyDescent="0.25">
      <c r="B1304" s="88"/>
      <c r="C1304" s="88"/>
      <c r="D1304" s="115"/>
      <c r="E1304" s="115"/>
      <c r="F1304" s="115"/>
      <c r="G1304" s="115"/>
      <c r="H1304" s="115"/>
      <c r="I1304" s="523"/>
      <c r="J1304" s="523"/>
      <c r="K1304" s="115"/>
      <c r="L1304" s="524"/>
      <c r="M1304" s="524"/>
      <c r="N1304" s="524"/>
      <c r="O1304" s="524"/>
      <c r="P1304" s="524"/>
      <c r="Q1304" s="524"/>
      <c r="R1304" s="524"/>
      <c r="S1304" s="525"/>
      <c r="T1304" s="526"/>
      <c r="U1304" s="115"/>
      <c r="V1304" s="526"/>
      <c r="W1304" s="115"/>
      <c r="X1304" s="115"/>
      <c r="Y1304" s="115"/>
      <c r="Z1304" s="527"/>
      <c r="AA1304" s="527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  <c r="BU1304" s="15"/>
      <c r="BV1304" s="15"/>
      <c r="BW1304" s="15"/>
      <c r="BX1304" s="15"/>
      <c r="BY1304" s="15"/>
      <c r="BZ1304" s="15"/>
      <c r="CA1304" s="15"/>
      <c r="CB1304" s="15"/>
      <c r="CC1304" s="15"/>
      <c r="CD1304" s="15"/>
      <c r="CE1304" s="15"/>
      <c r="CF1304" s="15"/>
      <c r="CG1304" s="15"/>
      <c r="CH1304" s="15"/>
      <c r="CI1304" s="15"/>
      <c r="CJ1304" s="15"/>
      <c r="CK1304" s="15"/>
      <c r="CL1304" s="15"/>
      <c r="CM1304" s="15"/>
      <c r="CN1304" s="15"/>
      <c r="CO1304" s="15"/>
      <c r="CP1304" s="15"/>
      <c r="CQ1304" s="15"/>
      <c r="CR1304" s="15"/>
      <c r="CS1304" s="15"/>
      <c r="CT1304" s="88"/>
      <c r="CU1304" s="88"/>
      <c r="CV1304" s="88"/>
      <c r="CW1304" s="15"/>
      <c r="CX1304" s="15"/>
      <c r="CY1304" s="88"/>
      <c r="CZ1304" s="88"/>
      <c r="DA1304" s="88"/>
      <c r="DB1304" s="15"/>
      <c r="DC1304" s="15"/>
      <c r="DD1304" s="15"/>
      <c r="DE1304" s="15"/>
      <c r="DF1304" s="15"/>
      <c r="DG1304" s="15"/>
      <c r="DH1304" s="15"/>
      <c r="DI1304" s="15"/>
      <c r="DJ1304" s="15"/>
      <c r="DK1304" s="15"/>
      <c r="DL1304" s="15"/>
      <c r="DM1304" s="15"/>
      <c r="DN1304" s="15"/>
      <c r="DO1304" s="15"/>
      <c r="DP1304" s="15"/>
      <c r="DQ1304" s="15"/>
      <c r="DR1304" s="15"/>
      <c r="DS1304" s="15"/>
      <c r="DT1304" s="15"/>
      <c r="DU1304" s="15"/>
      <c r="DV1304" s="15"/>
      <c r="DW1304" s="15"/>
      <c r="DX1304" s="15"/>
      <c r="DY1304" s="15"/>
      <c r="DZ1304" s="15"/>
      <c r="EA1304" s="15"/>
      <c r="EB1304" s="15"/>
      <c r="EC1304" s="15"/>
      <c r="ED1304" s="15"/>
      <c r="EE1304" s="15"/>
      <c r="EF1304" s="15"/>
      <c r="EG1304" s="15"/>
      <c r="EH1304" s="15"/>
      <c r="EI1304" s="15"/>
      <c r="EJ1304" s="15"/>
      <c r="EK1304" s="15"/>
      <c r="EL1304" s="15"/>
      <c r="EM1304" s="15"/>
      <c r="EN1304" s="15"/>
      <c r="EO1304" s="15"/>
      <c r="EP1304" s="88"/>
      <c r="EQ1304" s="88"/>
      <c r="ER1304" s="88"/>
      <c r="ES1304" s="88"/>
      <c r="ET1304" s="88"/>
      <c r="EU1304" s="88"/>
      <c r="EV1304" s="88"/>
      <c r="EW1304" s="88"/>
      <c r="EX1304" s="88"/>
      <c r="EY1304" s="88"/>
      <c r="EZ1304" s="88"/>
      <c r="FA1304" s="88"/>
      <c r="FB1304" s="15"/>
      <c r="FC1304" s="15"/>
      <c r="FD1304" s="15"/>
      <c r="FE1304" s="15"/>
      <c r="FF1304" s="15"/>
      <c r="FG1304" s="15"/>
      <c r="FH1304" s="15"/>
      <c r="FI1304" s="15"/>
      <c r="FJ1304" s="15"/>
    </row>
    <row r="1305" spans="2:166" ht="15" customHeight="1" x14ac:dyDescent="0.25">
      <c r="B1305" s="88"/>
      <c r="C1305" s="88"/>
      <c r="D1305" s="115"/>
      <c r="E1305" s="115"/>
      <c r="F1305" s="115"/>
      <c r="G1305" s="115"/>
      <c r="H1305" s="115"/>
      <c r="I1305" s="523"/>
      <c r="J1305" s="523"/>
      <c r="K1305" s="115"/>
      <c r="L1305" s="524"/>
      <c r="M1305" s="524"/>
      <c r="N1305" s="524"/>
      <c r="O1305" s="524"/>
      <c r="P1305" s="524"/>
      <c r="Q1305" s="524"/>
      <c r="R1305" s="524"/>
      <c r="S1305" s="525"/>
      <c r="T1305" s="526"/>
      <c r="U1305" s="115"/>
      <c r="V1305" s="526"/>
      <c r="W1305" s="115"/>
      <c r="X1305" s="115"/>
      <c r="Y1305" s="115"/>
      <c r="Z1305" s="527"/>
      <c r="AA1305" s="527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  <c r="BU1305" s="15"/>
      <c r="BV1305" s="15"/>
      <c r="BW1305" s="15"/>
      <c r="BX1305" s="15"/>
      <c r="BY1305" s="15"/>
      <c r="BZ1305" s="15"/>
      <c r="CA1305" s="15"/>
      <c r="CB1305" s="15"/>
      <c r="CC1305" s="15"/>
      <c r="CD1305" s="15"/>
      <c r="CE1305" s="15"/>
      <c r="CF1305" s="15"/>
      <c r="CG1305" s="15"/>
      <c r="CH1305" s="15"/>
      <c r="CI1305" s="15"/>
      <c r="CJ1305" s="15"/>
      <c r="CK1305" s="15"/>
      <c r="CL1305" s="15"/>
      <c r="CM1305" s="15"/>
      <c r="CN1305" s="15"/>
      <c r="CO1305" s="15"/>
      <c r="CP1305" s="15"/>
      <c r="CQ1305" s="15"/>
      <c r="CR1305" s="15"/>
      <c r="CS1305" s="15"/>
      <c r="CT1305" s="88"/>
      <c r="CU1305" s="88"/>
      <c r="CV1305" s="88"/>
      <c r="CW1305" s="15"/>
      <c r="CX1305" s="15"/>
      <c r="CY1305" s="88"/>
      <c r="CZ1305" s="88"/>
      <c r="DA1305" s="88"/>
      <c r="DB1305" s="15"/>
      <c r="DC1305" s="15"/>
      <c r="DD1305" s="15"/>
      <c r="DE1305" s="15"/>
      <c r="DF1305" s="15"/>
      <c r="DG1305" s="15"/>
      <c r="DH1305" s="15"/>
      <c r="DI1305" s="15"/>
      <c r="DJ1305" s="15"/>
      <c r="DK1305" s="15"/>
      <c r="DL1305" s="15"/>
      <c r="DM1305" s="15"/>
      <c r="DN1305" s="15"/>
      <c r="DO1305" s="15"/>
      <c r="DP1305" s="15"/>
      <c r="DQ1305" s="15"/>
      <c r="DR1305" s="15"/>
      <c r="DS1305" s="15"/>
      <c r="DT1305" s="15"/>
      <c r="DU1305" s="15"/>
      <c r="DV1305" s="15"/>
      <c r="DW1305" s="15"/>
      <c r="DX1305" s="15"/>
      <c r="DY1305" s="15"/>
      <c r="DZ1305" s="15"/>
      <c r="EA1305" s="15"/>
      <c r="EB1305" s="15"/>
      <c r="EC1305" s="15"/>
      <c r="ED1305" s="15"/>
      <c r="EE1305" s="15"/>
      <c r="EF1305" s="15"/>
      <c r="EG1305" s="15"/>
      <c r="EH1305" s="15"/>
      <c r="EI1305" s="15"/>
      <c r="EJ1305" s="15"/>
      <c r="EK1305" s="15"/>
      <c r="EL1305" s="15"/>
      <c r="EM1305" s="15"/>
      <c r="EN1305" s="15"/>
      <c r="EO1305" s="15"/>
      <c r="EP1305" s="88"/>
      <c r="EQ1305" s="88"/>
      <c r="ER1305" s="88"/>
      <c r="ES1305" s="88"/>
      <c r="ET1305" s="88"/>
      <c r="EU1305" s="88"/>
      <c r="EV1305" s="88"/>
      <c r="EW1305" s="88"/>
      <c r="EX1305" s="88"/>
      <c r="EY1305" s="88"/>
      <c r="EZ1305" s="88"/>
      <c r="FA1305" s="88"/>
      <c r="FB1305" s="15"/>
      <c r="FC1305" s="15"/>
      <c r="FD1305" s="15"/>
      <c r="FE1305" s="15"/>
      <c r="FF1305" s="15"/>
      <c r="FG1305" s="15"/>
      <c r="FH1305" s="15"/>
      <c r="FI1305" s="15"/>
      <c r="FJ1305" s="15"/>
    </row>
    <row r="1306" spans="2:166" ht="15" customHeight="1" x14ac:dyDescent="0.25">
      <c r="B1306" s="88"/>
      <c r="C1306" s="88"/>
      <c r="D1306" s="115"/>
      <c r="E1306" s="115"/>
      <c r="F1306" s="115"/>
      <c r="G1306" s="115"/>
      <c r="H1306" s="115"/>
      <c r="I1306" s="523"/>
      <c r="J1306" s="523"/>
      <c r="K1306" s="115"/>
      <c r="L1306" s="524"/>
      <c r="M1306" s="524"/>
      <c r="N1306" s="524"/>
      <c r="O1306" s="524"/>
      <c r="P1306" s="524"/>
      <c r="Q1306" s="524"/>
      <c r="R1306" s="524"/>
      <c r="S1306" s="525"/>
      <c r="T1306" s="526"/>
      <c r="U1306" s="115"/>
      <c r="V1306" s="526"/>
      <c r="W1306" s="115"/>
      <c r="X1306" s="115"/>
      <c r="Y1306" s="115"/>
      <c r="Z1306" s="527"/>
      <c r="AA1306" s="527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  <c r="BY1306" s="15"/>
      <c r="BZ1306" s="15"/>
      <c r="CA1306" s="15"/>
      <c r="CB1306" s="15"/>
      <c r="CC1306" s="15"/>
      <c r="CD1306" s="15"/>
      <c r="CE1306" s="15"/>
      <c r="CF1306" s="15"/>
      <c r="CG1306" s="15"/>
      <c r="CH1306" s="15"/>
      <c r="CI1306" s="15"/>
      <c r="CJ1306" s="15"/>
      <c r="CK1306" s="15"/>
      <c r="CL1306" s="15"/>
      <c r="CM1306" s="15"/>
      <c r="CN1306" s="15"/>
      <c r="CO1306" s="15"/>
      <c r="CP1306" s="15"/>
      <c r="CQ1306" s="15"/>
      <c r="CR1306" s="15"/>
      <c r="CS1306" s="15"/>
      <c r="CT1306" s="88"/>
      <c r="CU1306" s="88"/>
      <c r="CV1306" s="88"/>
      <c r="CW1306" s="15"/>
      <c r="CX1306" s="15"/>
      <c r="CY1306" s="88"/>
      <c r="CZ1306" s="88"/>
      <c r="DA1306" s="88"/>
      <c r="DB1306" s="15"/>
      <c r="DC1306" s="15"/>
      <c r="DD1306" s="15"/>
      <c r="DE1306" s="15"/>
      <c r="DF1306" s="15"/>
      <c r="DG1306" s="15"/>
      <c r="DH1306" s="15"/>
      <c r="DI1306" s="15"/>
      <c r="DJ1306" s="15"/>
      <c r="DK1306" s="15"/>
      <c r="DL1306" s="15"/>
      <c r="DM1306" s="15"/>
      <c r="DN1306" s="15"/>
      <c r="DO1306" s="15"/>
      <c r="DP1306" s="15"/>
      <c r="DQ1306" s="15"/>
      <c r="DR1306" s="15"/>
      <c r="DS1306" s="15"/>
      <c r="DT1306" s="15"/>
      <c r="DU1306" s="15"/>
      <c r="DV1306" s="15"/>
      <c r="DW1306" s="15"/>
      <c r="DX1306" s="15"/>
      <c r="DY1306" s="15"/>
      <c r="DZ1306" s="15"/>
      <c r="EA1306" s="15"/>
      <c r="EB1306" s="15"/>
      <c r="EC1306" s="15"/>
      <c r="ED1306" s="15"/>
      <c r="EE1306" s="15"/>
      <c r="EF1306" s="15"/>
      <c r="EG1306" s="15"/>
      <c r="EH1306" s="15"/>
      <c r="EI1306" s="15"/>
      <c r="EJ1306" s="15"/>
      <c r="EK1306" s="15"/>
      <c r="EL1306" s="15"/>
      <c r="EM1306" s="15"/>
      <c r="EN1306" s="15"/>
      <c r="EO1306" s="15"/>
      <c r="EP1306" s="88"/>
      <c r="EQ1306" s="88"/>
      <c r="ER1306" s="88"/>
      <c r="ES1306" s="88"/>
      <c r="ET1306" s="88"/>
      <c r="EU1306" s="88"/>
      <c r="EV1306" s="88"/>
      <c r="EW1306" s="88"/>
      <c r="EX1306" s="88"/>
      <c r="EY1306" s="88"/>
      <c r="EZ1306" s="88"/>
      <c r="FA1306" s="88"/>
      <c r="FB1306" s="15"/>
      <c r="FC1306" s="15"/>
      <c r="FD1306" s="15"/>
      <c r="FE1306" s="15"/>
      <c r="FF1306" s="15"/>
      <c r="FG1306" s="15"/>
      <c r="FH1306" s="15"/>
      <c r="FI1306" s="15"/>
      <c r="FJ1306" s="15"/>
    </row>
    <row r="1307" spans="2:166" ht="15" customHeight="1" x14ac:dyDescent="0.25">
      <c r="B1307" s="88"/>
      <c r="C1307" s="88"/>
      <c r="D1307" s="115"/>
      <c r="E1307" s="115"/>
      <c r="F1307" s="115"/>
      <c r="G1307" s="115"/>
      <c r="H1307" s="115"/>
      <c r="I1307" s="523"/>
      <c r="J1307" s="523"/>
      <c r="K1307" s="115"/>
      <c r="L1307" s="524"/>
      <c r="M1307" s="524"/>
      <c r="N1307" s="524"/>
      <c r="O1307" s="524"/>
      <c r="P1307" s="524"/>
      <c r="Q1307" s="524"/>
      <c r="R1307" s="524"/>
      <c r="S1307" s="525"/>
      <c r="T1307" s="526"/>
      <c r="U1307" s="115"/>
      <c r="V1307" s="526"/>
      <c r="W1307" s="115"/>
      <c r="X1307" s="115"/>
      <c r="Y1307" s="115"/>
      <c r="Z1307" s="527"/>
      <c r="AA1307" s="527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  <c r="BO1307" s="15"/>
      <c r="BP1307" s="15"/>
      <c r="BQ1307" s="15"/>
      <c r="BR1307" s="15"/>
      <c r="BS1307" s="15"/>
      <c r="BT1307" s="15"/>
      <c r="BU1307" s="15"/>
      <c r="BV1307" s="15"/>
      <c r="BW1307" s="15"/>
      <c r="BX1307" s="15"/>
      <c r="BY1307" s="15"/>
      <c r="BZ1307" s="15"/>
      <c r="CA1307" s="15"/>
      <c r="CB1307" s="15"/>
      <c r="CC1307" s="15"/>
      <c r="CD1307" s="15"/>
      <c r="CE1307" s="15"/>
      <c r="CF1307" s="15"/>
      <c r="CG1307" s="15"/>
      <c r="CH1307" s="15"/>
      <c r="CI1307" s="15"/>
      <c r="CJ1307" s="15"/>
      <c r="CK1307" s="15"/>
      <c r="CL1307" s="15"/>
      <c r="CM1307" s="15"/>
      <c r="CN1307" s="15"/>
      <c r="CO1307" s="15"/>
      <c r="CP1307" s="15"/>
      <c r="CQ1307" s="15"/>
      <c r="CR1307" s="15"/>
      <c r="CS1307" s="15"/>
      <c r="CT1307" s="88"/>
      <c r="CU1307" s="88"/>
      <c r="CV1307" s="88"/>
      <c r="CW1307" s="15"/>
      <c r="CX1307" s="15"/>
      <c r="CY1307" s="88"/>
      <c r="CZ1307" s="88"/>
      <c r="DA1307" s="88"/>
      <c r="DB1307" s="15"/>
      <c r="DC1307" s="15"/>
      <c r="DD1307" s="15"/>
      <c r="DE1307" s="15"/>
      <c r="DF1307" s="15"/>
      <c r="DG1307" s="15"/>
      <c r="DH1307" s="15"/>
      <c r="DI1307" s="15"/>
      <c r="DJ1307" s="15"/>
      <c r="DK1307" s="15"/>
      <c r="DL1307" s="15"/>
      <c r="DM1307" s="15"/>
      <c r="DN1307" s="15"/>
      <c r="DO1307" s="15"/>
      <c r="DP1307" s="15"/>
      <c r="DQ1307" s="15"/>
      <c r="DR1307" s="15"/>
      <c r="DS1307" s="15"/>
      <c r="DT1307" s="15"/>
      <c r="DU1307" s="15"/>
      <c r="DV1307" s="15"/>
      <c r="DW1307" s="15"/>
      <c r="DX1307" s="15"/>
      <c r="DY1307" s="15"/>
      <c r="DZ1307" s="15"/>
      <c r="EA1307" s="15"/>
      <c r="EB1307" s="15"/>
      <c r="EC1307" s="15"/>
      <c r="ED1307" s="15"/>
      <c r="EE1307" s="15"/>
      <c r="EF1307" s="15"/>
      <c r="EG1307" s="15"/>
      <c r="EH1307" s="15"/>
      <c r="EI1307" s="15"/>
      <c r="EJ1307" s="15"/>
      <c r="EK1307" s="15"/>
      <c r="EL1307" s="15"/>
      <c r="EM1307" s="15"/>
      <c r="EN1307" s="15"/>
      <c r="EO1307" s="15"/>
      <c r="EP1307" s="88"/>
      <c r="EQ1307" s="88"/>
      <c r="ER1307" s="88"/>
      <c r="ES1307" s="88"/>
      <c r="ET1307" s="88"/>
      <c r="EU1307" s="88"/>
      <c r="EV1307" s="88"/>
      <c r="EW1307" s="88"/>
      <c r="EX1307" s="88"/>
      <c r="EY1307" s="88"/>
      <c r="EZ1307" s="88"/>
      <c r="FA1307" s="88"/>
      <c r="FB1307" s="15"/>
      <c r="FC1307" s="15"/>
      <c r="FD1307" s="15"/>
      <c r="FE1307" s="15"/>
      <c r="FF1307" s="15"/>
      <c r="FG1307" s="15"/>
      <c r="FH1307" s="15"/>
      <c r="FI1307" s="15"/>
      <c r="FJ1307" s="15"/>
    </row>
    <row r="1308" spans="2:166" ht="15" customHeight="1" x14ac:dyDescent="0.25">
      <c r="B1308" s="88"/>
      <c r="C1308" s="88"/>
      <c r="D1308" s="115"/>
      <c r="E1308" s="115"/>
      <c r="F1308" s="115"/>
      <c r="G1308" s="115"/>
      <c r="H1308" s="115"/>
      <c r="I1308" s="523"/>
      <c r="J1308" s="523"/>
      <c r="K1308" s="115"/>
      <c r="L1308" s="524"/>
      <c r="M1308" s="524"/>
      <c r="N1308" s="524"/>
      <c r="O1308" s="524"/>
      <c r="P1308" s="524"/>
      <c r="Q1308" s="524"/>
      <c r="R1308" s="524"/>
      <c r="S1308" s="525"/>
      <c r="T1308" s="526"/>
      <c r="U1308" s="115"/>
      <c r="V1308" s="526"/>
      <c r="W1308" s="115"/>
      <c r="X1308" s="115"/>
      <c r="Y1308" s="115"/>
      <c r="Z1308" s="527"/>
      <c r="AA1308" s="527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  <c r="BO1308" s="15"/>
      <c r="BP1308" s="15"/>
      <c r="BQ1308" s="15"/>
      <c r="BR1308" s="15"/>
      <c r="BS1308" s="15"/>
      <c r="BT1308" s="15"/>
      <c r="BU1308" s="15"/>
      <c r="BV1308" s="15"/>
      <c r="BW1308" s="15"/>
      <c r="BX1308" s="15"/>
      <c r="BY1308" s="15"/>
      <c r="BZ1308" s="15"/>
      <c r="CA1308" s="15"/>
      <c r="CB1308" s="15"/>
      <c r="CC1308" s="15"/>
      <c r="CD1308" s="15"/>
      <c r="CE1308" s="15"/>
      <c r="CF1308" s="15"/>
      <c r="CG1308" s="15"/>
      <c r="CH1308" s="15"/>
      <c r="CI1308" s="15"/>
      <c r="CJ1308" s="15"/>
      <c r="CK1308" s="15"/>
      <c r="CL1308" s="15"/>
      <c r="CM1308" s="15"/>
      <c r="CN1308" s="15"/>
      <c r="CO1308" s="15"/>
      <c r="CP1308" s="15"/>
      <c r="CQ1308" s="15"/>
      <c r="CR1308" s="15"/>
      <c r="CS1308" s="15"/>
      <c r="CT1308" s="88"/>
      <c r="CU1308" s="88"/>
      <c r="CV1308" s="88"/>
      <c r="CW1308" s="15"/>
      <c r="CX1308" s="15"/>
      <c r="CY1308" s="88"/>
      <c r="CZ1308" s="88"/>
      <c r="DA1308" s="88"/>
      <c r="DB1308" s="15"/>
      <c r="DC1308" s="15"/>
      <c r="DD1308" s="15"/>
      <c r="DE1308" s="15"/>
      <c r="DF1308" s="15"/>
      <c r="DG1308" s="15"/>
      <c r="DH1308" s="15"/>
      <c r="DI1308" s="15"/>
      <c r="DJ1308" s="15"/>
      <c r="DK1308" s="15"/>
      <c r="DL1308" s="15"/>
      <c r="DM1308" s="15"/>
      <c r="DN1308" s="15"/>
      <c r="DO1308" s="15"/>
      <c r="DP1308" s="15"/>
      <c r="DQ1308" s="15"/>
      <c r="DR1308" s="15"/>
      <c r="DS1308" s="15"/>
      <c r="DT1308" s="15"/>
      <c r="DU1308" s="15"/>
      <c r="DV1308" s="15"/>
      <c r="DW1308" s="15"/>
      <c r="DX1308" s="15"/>
      <c r="DY1308" s="15"/>
      <c r="DZ1308" s="15"/>
      <c r="EA1308" s="15"/>
      <c r="EB1308" s="15"/>
      <c r="EC1308" s="15"/>
      <c r="ED1308" s="15"/>
      <c r="EE1308" s="15"/>
      <c r="EF1308" s="15"/>
      <c r="EG1308" s="15"/>
      <c r="EH1308" s="15"/>
      <c r="EI1308" s="15"/>
      <c r="EJ1308" s="15"/>
      <c r="EK1308" s="15"/>
      <c r="EL1308" s="15"/>
      <c r="EM1308" s="15"/>
      <c r="EN1308" s="15"/>
      <c r="EO1308" s="15"/>
      <c r="EP1308" s="88"/>
      <c r="EQ1308" s="88"/>
      <c r="ER1308" s="88"/>
      <c r="ES1308" s="88"/>
      <c r="ET1308" s="88"/>
      <c r="EU1308" s="88"/>
      <c r="EV1308" s="88"/>
      <c r="EW1308" s="88"/>
      <c r="EX1308" s="88"/>
      <c r="EY1308" s="88"/>
      <c r="EZ1308" s="88"/>
      <c r="FA1308" s="88"/>
      <c r="FB1308" s="15"/>
      <c r="FC1308" s="15"/>
      <c r="FD1308" s="15"/>
      <c r="FE1308" s="15"/>
      <c r="FF1308" s="15"/>
      <c r="FG1308" s="15"/>
      <c r="FH1308" s="15"/>
      <c r="FI1308" s="15"/>
      <c r="FJ1308" s="15"/>
    </row>
    <row r="1309" spans="2:166" ht="15" customHeight="1" x14ac:dyDescent="0.25">
      <c r="B1309" s="88"/>
      <c r="C1309" s="88"/>
      <c r="D1309" s="115"/>
      <c r="E1309" s="115"/>
      <c r="F1309" s="115"/>
      <c r="G1309" s="115"/>
      <c r="H1309" s="115"/>
      <c r="I1309" s="523"/>
      <c r="J1309" s="523"/>
      <c r="K1309" s="115"/>
      <c r="L1309" s="524"/>
      <c r="M1309" s="524"/>
      <c r="N1309" s="524"/>
      <c r="O1309" s="524"/>
      <c r="P1309" s="524"/>
      <c r="Q1309" s="524"/>
      <c r="R1309" s="524"/>
      <c r="S1309" s="525"/>
      <c r="T1309" s="526"/>
      <c r="U1309" s="115"/>
      <c r="V1309" s="526"/>
      <c r="W1309" s="115"/>
      <c r="X1309" s="115"/>
      <c r="Y1309" s="115"/>
      <c r="Z1309" s="527"/>
      <c r="AA1309" s="527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  <c r="BO1309" s="15"/>
      <c r="BP1309" s="15"/>
      <c r="BQ1309" s="15"/>
      <c r="BR1309" s="15"/>
      <c r="BS1309" s="15"/>
      <c r="BT1309" s="15"/>
      <c r="BU1309" s="15"/>
      <c r="BV1309" s="15"/>
      <c r="BW1309" s="15"/>
      <c r="BX1309" s="15"/>
      <c r="BY1309" s="15"/>
      <c r="BZ1309" s="15"/>
      <c r="CA1309" s="15"/>
      <c r="CB1309" s="15"/>
      <c r="CC1309" s="15"/>
      <c r="CD1309" s="15"/>
      <c r="CE1309" s="15"/>
      <c r="CF1309" s="15"/>
      <c r="CG1309" s="15"/>
      <c r="CH1309" s="15"/>
      <c r="CI1309" s="15"/>
      <c r="CJ1309" s="15"/>
      <c r="CK1309" s="15"/>
      <c r="CL1309" s="15"/>
      <c r="CM1309" s="15"/>
      <c r="CN1309" s="15"/>
      <c r="CO1309" s="15"/>
      <c r="CP1309" s="15"/>
      <c r="CQ1309" s="15"/>
      <c r="CR1309" s="15"/>
      <c r="CS1309" s="15"/>
      <c r="CT1309" s="88"/>
      <c r="CU1309" s="88"/>
      <c r="CV1309" s="88"/>
      <c r="CW1309" s="15"/>
      <c r="CX1309" s="15"/>
      <c r="CY1309" s="88"/>
      <c r="CZ1309" s="88"/>
      <c r="DA1309" s="88"/>
      <c r="DB1309" s="15"/>
      <c r="DC1309" s="15"/>
      <c r="DD1309" s="15"/>
      <c r="DE1309" s="15"/>
      <c r="DF1309" s="15"/>
      <c r="DG1309" s="15"/>
      <c r="DH1309" s="15"/>
      <c r="DI1309" s="15"/>
      <c r="DJ1309" s="15"/>
      <c r="DK1309" s="15"/>
      <c r="DL1309" s="15"/>
      <c r="DM1309" s="15"/>
      <c r="DN1309" s="15"/>
      <c r="DO1309" s="15"/>
      <c r="DP1309" s="15"/>
      <c r="DQ1309" s="15"/>
      <c r="DR1309" s="15"/>
      <c r="DS1309" s="15"/>
      <c r="DT1309" s="15"/>
      <c r="DU1309" s="15"/>
      <c r="DV1309" s="15"/>
      <c r="DW1309" s="15"/>
      <c r="DX1309" s="15"/>
      <c r="DY1309" s="15"/>
      <c r="DZ1309" s="15"/>
      <c r="EA1309" s="15"/>
      <c r="EB1309" s="15"/>
      <c r="EC1309" s="15"/>
      <c r="ED1309" s="15"/>
      <c r="EE1309" s="15"/>
      <c r="EF1309" s="15"/>
      <c r="EG1309" s="15"/>
      <c r="EH1309" s="15"/>
      <c r="EI1309" s="15"/>
      <c r="EJ1309" s="15"/>
      <c r="EK1309" s="15"/>
      <c r="EL1309" s="15"/>
      <c r="EM1309" s="15"/>
      <c r="EN1309" s="15"/>
      <c r="EO1309" s="15"/>
      <c r="EP1309" s="88"/>
      <c r="EQ1309" s="88"/>
      <c r="ER1309" s="88"/>
      <c r="ES1309" s="88"/>
      <c r="ET1309" s="88"/>
      <c r="EU1309" s="88"/>
      <c r="EV1309" s="88"/>
      <c r="EW1309" s="88"/>
      <c r="EX1309" s="88"/>
      <c r="EY1309" s="88"/>
      <c r="EZ1309" s="88"/>
      <c r="FA1309" s="88"/>
      <c r="FB1309" s="15"/>
      <c r="FC1309" s="15"/>
      <c r="FD1309" s="15"/>
      <c r="FE1309" s="15"/>
      <c r="FF1309" s="15"/>
      <c r="FG1309" s="15"/>
      <c r="FH1309" s="15"/>
      <c r="FI1309" s="15"/>
      <c r="FJ1309" s="15"/>
    </row>
    <row r="1310" spans="2:166" ht="15" customHeight="1" x14ac:dyDescent="0.25">
      <c r="B1310" s="88"/>
      <c r="C1310" s="88"/>
      <c r="D1310" s="115"/>
      <c r="E1310" s="115"/>
      <c r="F1310" s="115"/>
      <c r="G1310" s="115"/>
      <c r="H1310" s="115"/>
      <c r="I1310" s="523"/>
      <c r="J1310" s="523"/>
      <c r="K1310" s="115"/>
      <c r="L1310" s="524"/>
      <c r="M1310" s="524"/>
      <c r="N1310" s="524"/>
      <c r="O1310" s="524"/>
      <c r="P1310" s="524"/>
      <c r="Q1310" s="524"/>
      <c r="R1310" s="524"/>
      <c r="S1310" s="525"/>
      <c r="T1310" s="526"/>
      <c r="U1310" s="115"/>
      <c r="V1310" s="526"/>
      <c r="W1310" s="115"/>
      <c r="X1310" s="115"/>
      <c r="Y1310" s="115"/>
      <c r="Z1310" s="527"/>
      <c r="AA1310" s="527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  <c r="BO1310" s="15"/>
      <c r="BP1310" s="15"/>
      <c r="BQ1310" s="15"/>
      <c r="BR1310" s="15"/>
      <c r="BS1310" s="15"/>
      <c r="BT1310" s="15"/>
      <c r="BU1310" s="15"/>
      <c r="BV1310" s="15"/>
      <c r="BW1310" s="15"/>
      <c r="BX1310" s="15"/>
      <c r="BY1310" s="15"/>
      <c r="BZ1310" s="15"/>
      <c r="CA1310" s="15"/>
      <c r="CB1310" s="15"/>
      <c r="CC1310" s="15"/>
      <c r="CD1310" s="15"/>
      <c r="CE1310" s="15"/>
      <c r="CF1310" s="15"/>
      <c r="CG1310" s="15"/>
      <c r="CH1310" s="15"/>
      <c r="CI1310" s="15"/>
      <c r="CJ1310" s="15"/>
      <c r="CK1310" s="15"/>
      <c r="CL1310" s="15"/>
      <c r="CM1310" s="15"/>
      <c r="CN1310" s="15"/>
      <c r="CO1310" s="15"/>
      <c r="CP1310" s="15"/>
      <c r="CQ1310" s="15"/>
      <c r="CR1310" s="15"/>
      <c r="CS1310" s="15"/>
      <c r="CT1310" s="88"/>
      <c r="CU1310" s="88"/>
      <c r="CV1310" s="88"/>
      <c r="CW1310" s="15"/>
      <c r="CX1310" s="15"/>
      <c r="CY1310" s="88"/>
      <c r="CZ1310" s="88"/>
      <c r="DA1310" s="88"/>
      <c r="DB1310" s="15"/>
      <c r="DC1310" s="15"/>
      <c r="DD1310" s="15"/>
      <c r="DE1310" s="15"/>
      <c r="DF1310" s="15"/>
      <c r="DG1310" s="15"/>
      <c r="DH1310" s="15"/>
      <c r="DI1310" s="15"/>
      <c r="DJ1310" s="15"/>
      <c r="DK1310" s="15"/>
      <c r="DL1310" s="15"/>
      <c r="DM1310" s="15"/>
      <c r="DN1310" s="15"/>
      <c r="DO1310" s="15"/>
      <c r="DP1310" s="15"/>
      <c r="DQ1310" s="15"/>
      <c r="DR1310" s="15"/>
      <c r="DS1310" s="15"/>
      <c r="DT1310" s="15"/>
      <c r="DU1310" s="15"/>
      <c r="DV1310" s="15"/>
      <c r="DW1310" s="15"/>
      <c r="DX1310" s="15"/>
      <c r="DY1310" s="15"/>
      <c r="DZ1310" s="15"/>
      <c r="EA1310" s="15"/>
      <c r="EB1310" s="15"/>
      <c r="EC1310" s="15"/>
      <c r="ED1310" s="15"/>
      <c r="EE1310" s="15"/>
      <c r="EF1310" s="15"/>
      <c r="EG1310" s="15"/>
      <c r="EH1310" s="15"/>
      <c r="EI1310" s="15"/>
      <c r="EJ1310" s="15"/>
      <c r="EK1310" s="15"/>
      <c r="EL1310" s="15"/>
      <c r="EM1310" s="15"/>
      <c r="EN1310" s="15"/>
      <c r="EO1310" s="15"/>
      <c r="EP1310" s="88"/>
      <c r="EQ1310" s="88"/>
      <c r="ER1310" s="88"/>
      <c r="ES1310" s="88"/>
      <c r="ET1310" s="88"/>
      <c r="EU1310" s="88"/>
      <c r="EV1310" s="88"/>
      <c r="EW1310" s="88"/>
      <c r="EX1310" s="88"/>
      <c r="EY1310" s="88"/>
      <c r="EZ1310" s="88"/>
      <c r="FA1310" s="88"/>
      <c r="FB1310" s="15"/>
      <c r="FC1310" s="15"/>
      <c r="FD1310" s="15"/>
      <c r="FE1310" s="15"/>
      <c r="FF1310" s="15"/>
      <c r="FG1310" s="15"/>
      <c r="FH1310" s="15"/>
      <c r="FI1310" s="15"/>
      <c r="FJ1310" s="15"/>
    </row>
    <row r="1311" spans="2:166" ht="15" customHeight="1" x14ac:dyDescent="0.25">
      <c r="B1311" s="88"/>
      <c r="C1311" s="88"/>
      <c r="D1311" s="115"/>
      <c r="E1311" s="115"/>
      <c r="F1311" s="115"/>
      <c r="G1311" s="115"/>
      <c r="H1311" s="115"/>
      <c r="I1311" s="523"/>
      <c r="J1311" s="523"/>
      <c r="K1311" s="115"/>
      <c r="L1311" s="524"/>
      <c r="M1311" s="524"/>
      <c r="N1311" s="524"/>
      <c r="O1311" s="524"/>
      <c r="P1311" s="524"/>
      <c r="Q1311" s="524"/>
      <c r="R1311" s="524"/>
      <c r="S1311" s="525"/>
      <c r="T1311" s="526"/>
      <c r="U1311" s="115"/>
      <c r="V1311" s="526"/>
      <c r="W1311" s="115"/>
      <c r="X1311" s="115"/>
      <c r="Y1311" s="115"/>
      <c r="Z1311" s="527"/>
      <c r="AA1311" s="527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  <c r="BO1311" s="15"/>
      <c r="BP1311" s="15"/>
      <c r="BQ1311" s="15"/>
      <c r="BR1311" s="15"/>
      <c r="BS1311" s="15"/>
      <c r="BT1311" s="15"/>
      <c r="BU1311" s="15"/>
      <c r="BV1311" s="15"/>
      <c r="BW1311" s="15"/>
      <c r="BX1311" s="15"/>
      <c r="BY1311" s="15"/>
      <c r="BZ1311" s="15"/>
      <c r="CA1311" s="15"/>
      <c r="CB1311" s="15"/>
      <c r="CC1311" s="15"/>
      <c r="CD1311" s="15"/>
      <c r="CE1311" s="15"/>
      <c r="CF1311" s="15"/>
      <c r="CG1311" s="15"/>
      <c r="CH1311" s="15"/>
      <c r="CI1311" s="15"/>
      <c r="CJ1311" s="15"/>
      <c r="CK1311" s="15"/>
      <c r="CL1311" s="15"/>
      <c r="CM1311" s="15"/>
      <c r="CN1311" s="15"/>
      <c r="CO1311" s="15"/>
      <c r="CP1311" s="15"/>
      <c r="CQ1311" s="15"/>
      <c r="CR1311" s="15"/>
      <c r="CS1311" s="15"/>
      <c r="CT1311" s="88"/>
      <c r="CU1311" s="88"/>
      <c r="CV1311" s="88"/>
      <c r="CW1311" s="15"/>
      <c r="CX1311" s="15"/>
      <c r="CY1311" s="88"/>
      <c r="CZ1311" s="88"/>
      <c r="DA1311" s="88"/>
      <c r="DB1311" s="15"/>
      <c r="DC1311" s="15"/>
      <c r="DD1311" s="15"/>
      <c r="DE1311" s="15"/>
      <c r="DF1311" s="15"/>
      <c r="DG1311" s="15"/>
      <c r="DH1311" s="15"/>
      <c r="DI1311" s="15"/>
      <c r="DJ1311" s="15"/>
      <c r="DK1311" s="15"/>
      <c r="DL1311" s="15"/>
      <c r="DM1311" s="15"/>
      <c r="DN1311" s="15"/>
      <c r="DO1311" s="15"/>
      <c r="DP1311" s="15"/>
      <c r="DQ1311" s="15"/>
      <c r="DR1311" s="15"/>
      <c r="DS1311" s="15"/>
      <c r="DT1311" s="15"/>
      <c r="DU1311" s="15"/>
      <c r="DV1311" s="15"/>
      <c r="DW1311" s="15"/>
      <c r="DX1311" s="15"/>
      <c r="DY1311" s="15"/>
      <c r="DZ1311" s="15"/>
      <c r="EA1311" s="15"/>
      <c r="EB1311" s="15"/>
      <c r="EC1311" s="15"/>
      <c r="ED1311" s="15"/>
      <c r="EE1311" s="15"/>
      <c r="EF1311" s="15"/>
      <c r="EG1311" s="15"/>
      <c r="EH1311" s="15"/>
      <c r="EI1311" s="15"/>
      <c r="EJ1311" s="15"/>
      <c r="EK1311" s="15"/>
      <c r="EL1311" s="15"/>
      <c r="EM1311" s="15"/>
      <c r="EN1311" s="15"/>
      <c r="EO1311" s="15"/>
      <c r="EP1311" s="88"/>
      <c r="EQ1311" s="88"/>
      <c r="ER1311" s="88"/>
      <c r="ES1311" s="88"/>
      <c r="ET1311" s="88"/>
      <c r="EU1311" s="88"/>
      <c r="EV1311" s="88"/>
      <c r="EW1311" s="88"/>
      <c r="EX1311" s="88"/>
      <c r="EY1311" s="88"/>
      <c r="EZ1311" s="88"/>
      <c r="FA1311" s="88"/>
      <c r="FB1311" s="15"/>
      <c r="FC1311" s="15"/>
      <c r="FD1311" s="15"/>
      <c r="FE1311" s="15"/>
      <c r="FF1311" s="15"/>
      <c r="FG1311" s="15"/>
      <c r="FH1311" s="15"/>
      <c r="FI1311" s="15"/>
      <c r="FJ1311" s="15"/>
    </row>
    <row r="1312" spans="2:166" ht="15" customHeight="1" x14ac:dyDescent="0.25">
      <c r="B1312" s="88"/>
      <c r="C1312" s="88"/>
      <c r="D1312" s="115"/>
      <c r="E1312" s="115"/>
      <c r="F1312" s="115"/>
      <c r="G1312" s="115"/>
      <c r="H1312" s="115"/>
      <c r="I1312" s="523"/>
      <c r="J1312" s="523"/>
      <c r="K1312" s="115"/>
      <c r="L1312" s="524"/>
      <c r="M1312" s="524"/>
      <c r="N1312" s="524"/>
      <c r="O1312" s="524"/>
      <c r="P1312" s="524"/>
      <c r="Q1312" s="524"/>
      <c r="R1312" s="524"/>
      <c r="S1312" s="525"/>
      <c r="T1312" s="526"/>
      <c r="U1312" s="115"/>
      <c r="V1312" s="526"/>
      <c r="W1312" s="115"/>
      <c r="X1312" s="115"/>
      <c r="Y1312" s="115"/>
      <c r="Z1312" s="527"/>
      <c r="AA1312" s="527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  <c r="BY1312" s="15"/>
      <c r="BZ1312" s="15"/>
      <c r="CA1312" s="15"/>
      <c r="CB1312" s="15"/>
      <c r="CC1312" s="15"/>
      <c r="CD1312" s="15"/>
      <c r="CE1312" s="15"/>
      <c r="CF1312" s="15"/>
      <c r="CG1312" s="15"/>
      <c r="CH1312" s="15"/>
      <c r="CI1312" s="15"/>
      <c r="CJ1312" s="15"/>
      <c r="CK1312" s="15"/>
      <c r="CL1312" s="15"/>
      <c r="CM1312" s="15"/>
      <c r="CN1312" s="15"/>
      <c r="CO1312" s="15"/>
      <c r="CP1312" s="15"/>
      <c r="CQ1312" s="15"/>
      <c r="CR1312" s="15"/>
      <c r="CS1312" s="15"/>
      <c r="CT1312" s="88"/>
      <c r="CU1312" s="88"/>
      <c r="CV1312" s="88"/>
      <c r="CW1312" s="15"/>
      <c r="CX1312" s="15"/>
      <c r="CY1312" s="88"/>
      <c r="CZ1312" s="88"/>
      <c r="DA1312" s="88"/>
      <c r="DB1312" s="15"/>
      <c r="DC1312" s="15"/>
      <c r="DD1312" s="15"/>
      <c r="DE1312" s="15"/>
      <c r="DF1312" s="15"/>
      <c r="DG1312" s="15"/>
      <c r="DH1312" s="15"/>
      <c r="DI1312" s="15"/>
      <c r="DJ1312" s="15"/>
      <c r="DK1312" s="15"/>
      <c r="DL1312" s="15"/>
      <c r="DM1312" s="15"/>
      <c r="DN1312" s="15"/>
      <c r="DO1312" s="15"/>
      <c r="DP1312" s="15"/>
      <c r="DQ1312" s="15"/>
      <c r="DR1312" s="15"/>
      <c r="DS1312" s="15"/>
      <c r="DT1312" s="15"/>
      <c r="DU1312" s="15"/>
      <c r="DV1312" s="15"/>
      <c r="DW1312" s="15"/>
      <c r="DX1312" s="15"/>
      <c r="DY1312" s="15"/>
      <c r="DZ1312" s="15"/>
      <c r="EA1312" s="15"/>
      <c r="EB1312" s="15"/>
      <c r="EC1312" s="15"/>
      <c r="ED1312" s="15"/>
      <c r="EE1312" s="15"/>
      <c r="EF1312" s="15"/>
      <c r="EG1312" s="15"/>
      <c r="EH1312" s="15"/>
      <c r="EI1312" s="15"/>
      <c r="EJ1312" s="15"/>
      <c r="EK1312" s="15"/>
      <c r="EL1312" s="15"/>
      <c r="EM1312" s="15"/>
      <c r="EN1312" s="15"/>
      <c r="EO1312" s="15"/>
      <c r="EP1312" s="88"/>
      <c r="EQ1312" s="88"/>
      <c r="ER1312" s="88"/>
      <c r="ES1312" s="88"/>
      <c r="ET1312" s="88"/>
      <c r="EU1312" s="88"/>
      <c r="EV1312" s="88"/>
      <c r="EW1312" s="88"/>
      <c r="EX1312" s="88"/>
      <c r="EY1312" s="88"/>
      <c r="EZ1312" s="88"/>
      <c r="FA1312" s="88"/>
      <c r="FB1312" s="15"/>
      <c r="FC1312" s="15"/>
      <c r="FD1312" s="15"/>
      <c r="FE1312" s="15"/>
      <c r="FF1312" s="15"/>
      <c r="FG1312" s="15"/>
      <c r="FH1312" s="15"/>
      <c r="FI1312" s="15"/>
      <c r="FJ1312" s="15"/>
    </row>
    <row r="1313" spans="2:166" ht="15" customHeight="1" x14ac:dyDescent="0.25">
      <c r="B1313" s="88"/>
      <c r="C1313" s="88"/>
      <c r="D1313" s="115"/>
      <c r="E1313" s="115"/>
      <c r="F1313" s="115"/>
      <c r="G1313" s="115"/>
      <c r="H1313" s="115"/>
      <c r="I1313" s="523"/>
      <c r="J1313" s="523"/>
      <c r="K1313" s="115"/>
      <c r="L1313" s="524"/>
      <c r="M1313" s="524"/>
      <c r="N1313" s="524"/>
      <c r="O1313" s="524"/>
      <c r="P1313" s="524"/>
      <c r="Q1313" s="524"/>
      <c r="R1313" s="524"/>
      <c r="S1313" s="525"/>
      <c r="T1313" s="526"/>
      <c r="U1313" s="115"/>
      <c r="V1313" s="526"/>
      <c r="W1313" s="115"/>
      <c r="X1313" s="115"/>
      <c r="Y1313" s="115"/>
      <c r="Z1313" s="527"/>
      <c r="AA1313" s="527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  <c r="BO1313" s="15"/>
      <c r="BP1313" s="15"/>
      <c r="BQ1313" s="15"/>
      <c r="BR1313" s="15"/>
      <c r="BS1313" s="15"/>
      <c r="BT1313" s="15"/>
      <c r="BU1313" s="15"/>
      <c r="BV1313" s="15"/>
      <c r="BW1313" s="15"/>
      <c r="BX1313" s="15"/>
      <c r="BY1313" s="15"/>
      <c r="BZ1313" s="15"/>
      <c r="CA1313" s="15"/>
      <c r="CB1313" s="15"/>
      <c r="CC1313" s="15"/>
      <c r="CD1313" s="15"/>
      <c r="CE1313" s="15"/>
      <c r="CF1313" s="15"/>
      <c r="CG1313" s="15"/>
      <c r="CH1313" s="15"/>
      <c r="CI1313" s="15"/>
      <c r="CJ1313" s="15"/>
      <c r="CK1313" s="15"/>
      <c r="CL1313" s="15"/>
      <c r="CM1313" s="15"/>
      <c r="CN1313" s="15"/>
      <c r="CO1313" s="15"/>
      <c r="CP1313" s="15"/>
      <c r="CQ1313" s="15"/>
      <c r="CR1313" s="15"/>
      <c r="CS1313" s="15"/>
      <c r="CT1313" s="88"/>
      <c r="CU1313" s="88"/>
      <c r="CV1313" s="88"/>
      <c r="CW1313" s="15"/>
      <c r="CX1313" s="15"/>
      <c r="CY1313" s="88"/>
      <c r="CZ1313" s="88"/>
      <c r="DA1313" s="88"/>
      <c r="DB1313" s="15"/>
      <c r="DC1313" s="15"/>
      <c r="DD1313" s="15"/>
      <c r="DE1313" s="15"/>
      <c r="DF1313" s="15"/>
      <c r="DG1313" s="15"/>
      <c r="DH1313" s="15"/>
      <c r="DI1313" s="15"/>
      <c r="DJ1313" s="15"/>
      <c r="DK1313" s="15"/>
      <c r="DL1313" s="15"/>
      <c r="DM1313" s="15"/>
      <c r="DN1313" s="15"/>
      <c r="DO1313" s="15"/>
      <c r="DP1313" s="15"/>
      <c r="DQ1313" s="15"/>
      <c r="DR1313" s="15"/>
      <c r="DS1313" s="15"/>
      <c r="DT1313" s="15"/>
      <c r="DU1313" s="15"/>
      <c r="DV1313" s="15"/>
      <c r="DW1313" s="15"/>
      <c r="DX1313" s="15"/>
      <c r="DY1313" s="15"/>
      <c r="DZ1313" s="15"/>
      <c r="EA1313" s="15"/>
      <c r="EB1313" s="15"/>
      <c r="EC1313" s="15"/>
      <c r="ED1313" s="15"/>
      <c r="EE1313" s="15"/>
      <c r="EF1313" s="15"/>
      <c r="EG1313" s="15"/>
      <c r="EH1313" s="15"/>
      <c r="EI1313" s="15"/>
      <c r="EJ1313" s="15"/>
      <c r="EK1313" s="15"/>
      <c r="EL1313" s="15"/>
      <c r="EM1313" s="15"/>
      <c r="EN1313" s="15"/>
      <c r="EO1313" s="15"/>
      <c r="EP1313" s="88"/>
      <c r="EQ1313" s="88"/>
      <c r="ER1313" s="88"/>
      <c r="ES1313" s="88"/>
      <c r="ET1313" s="88"/>
      <c r="EU1313" s="88"/>
      <c r="EV1313" s="88"/>
      <c r="EW1313" s="88"/>
      <c r="EX1313" s="88"/>
      <c r="EY1313" s="88"/>
      <c r="EZ1313" s="88"/>
      <c r="FA1313" s="88"/>
      <c r="FB1313" s="15"/>
      <c r="FC1313" s="15"/>
      <c r="FD1313" s="15"/>
      <c r="FE1313" s="15"/>
      <c r="FF1313" s="15"/>
      <c r="FG1313" s="15"/>
      <c r="FH1313" s="15"/>
      <c r="FI1313" s="15"/>
      <c r="FJ1313" s="15"/>
    </row>
    <row r="1314" spans="2:166" ht="15" customHeight="1" x14ac:dyDescent="0.25">
      <c r="B1314" s="88"/>
      <c r="C1314" s="88"/>
      <c r="D1314" s="115"/>
      <c r="E1314" s="115"/>
      <c r="F1314" s="115"/>
      <c r="G1314" s="115"/>
      <c r="H1314" s="115"/>
      <c r="I1314" s="523"/>
      <c r="J1314" s="523"/>
      <c r="K1314" s="115"/>
      <c r="L1314" s="524"/>
      <c r="M1314" s="524"/>
      <c r="N1314" s="524"/>
      <c r="O1314" s="524"/>
      <c r="P1314" s="524"/>
      <c r="Q1314" s="524"/>
      <c r="R1314" s="524"/>
      <c r="S1314" s="525"/>
      <c r="T1314" s="526"/>
      <c r="U1314" s="115"/>
      <c r="V1314" s="526"/>
      <c r="W1314" s="115"/>
      <c r="X1314" s="115"/>
      <c r="Y1314" s="115"/>
      <c r="Z1314" s="527"/>
      <c r="AA1314" s="527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  <c r="BO1314" s="15"/>
      <c r="BP1314" s="15"/>
      <c r="BQ1314" s="15"/>
      <c r="BR1314" s="15"/>
      <c r="BS1314" s="15"/>
      <c r="BT1314" s="15"/>
      <c r="BU1314" s="15"/>
      <c r="BV1314" s="15"/>
      <c r="BW1314" s="15"/>
      <c r="BX1314" s="15"/>
      <c r="BY1314" s="15"/>
      <c r="BZ1314" s="15"/>
      <c r="CA1314" s="15"/>
      <c r="CB1314" s="15"/>
      <c r="CC1314" s="15"/>
      <c r="CD1314" s="15"/>
      <c r="CE1314" s="15"/>
      <c r="CF1314" s="15"/>
      <c r="CG1314" s="15"/>
      <c r="CH1314" s="15"/>
      <c r="CI1314" s="15"/>
      <c r="CJ1314" s="15"/>
      <c r="CK1314" s="15"/>
      <c r="CL1314" s="15"/>
      <c r="CM1314" s="15"/>
      <c r="CN1314" s="15"/>
      <c r="CO1314" s="15"/>
      <c r="CP1314" s="15"/>
      <c r="CQ1314" s="15"/>
      <c r="CR1314" s="15"/>
      <c r="CS1314" s="15"/>
      <c r="CT1314" s="88"/>
      <c r="CU1314" s="88"/>
      <c r="CV1314" s="88"/>
      <c r="CW1314" s="15"/>
      <c r="CX1314" s="15"/>
      <c r="CY1314" s="88"/>
      <c r="CZ1314" s="88"/>
      <c r="DA1314" s="88"/>
      <c r="DB1314" s="15"/>
      <c r="DC1314" s="15"/>
      <c r="DD1314" s="15"/>
      <c r="DE1314" s="15"/>
      <c r="DF1314" s="15"/>
      <c r="DG1314" s="15"/>
      <c r="DH1314" s="15"/>
      <c r="DI1314" s="15"/>
      <c r="DJ1314" s="15"/>
      <c r="DK1314" s="15"/>
      <c r="DL1314" s="15"/>
      <c r="DM1314" s="15"/>
      <c r="DN1314" s="15"/>
      <c r="DO1314" s="15"/>
      <c r="DP1314" s="15"/>
      <c r="DQ1314" s="15"/>
      <c r="DR1314" s="15"/>
      <c r="DS1314" s="15"/>
      <c r="DT1314" s="15"/>
      <c r="DU1314" s="15"/>
      <c r="DV1314" s="15"/>
      <c r="DW1314" s="15"/>
      <c r="DX1314" s="15"/>
      <c r="DY1314" s="15"/>
      <c r="DZ1314" s="15"/>
      <c r="EA1314" s="15"/>
      <c r="EB1314" s="15"/>
      <c r="EC1314" s="15"/>
      <c r="ED1314" s="15"/>
      <c r="EE1314" s="15"/>
      <c r="EF1314" s="15"/>
      <c r="EG1314" s="15"/>
      <c r="EH1314" s="15"/>
      <c r="EI1314" s="15"/>
      <c r="EJ1314" s="15"/>
      <c r="EK1314" s="15"/>
      <c r="EL1314" s="15"/>
      <c r="EM1314" s="15"/>
      <c r="EN1314" s="15"/>
      <c r="EO1314" s="15"/>
      <c r="EP1314" s="88"/>
      <c r="EQ1314" s="88"/>
      <c r="ER1314" s="88"/>
      <c r="ES1314" s="88"/>
      <c r="ET1314" s="88"/>
      <c r="EU1314" s="88"/>
      <c r="EV1314" s="88"/>
      <c r="EW1314" s="88"/>
      <c r="EX1314" s="88"/>
      <c r="EY1314" s="88"/>
      <c r="EZ1314" s="88"/>
      <c r="FA1314" s="88"/>
      <c r="FB1314" s="15"/>
      <c r="FC1314" s="15"/>
      <c r="FD1314" s="15"/>
      <c r="FE1314" s="15"/>
      <c r="FF1314" s="15"/>
      <c r="FG1314" s="15"/>
      <c r="FH1314" s="15"/>
      <c r="FI1314" s="15"/>
      <c r="FJ1314" s="15"/>
    </row>
    <row r="1315" spans="2:166" ht="15" customHeight="1" x14ac:dyDescent="0.25">
      <c r="B1315" s="88"/>
      <c r="C1315" s="88"/>
      <c r="D1315" s="115"/>
      <c r="E1315" s="115"/>
      <c r="F1315" s="115"/>
      <c r="G1315" s="115"/>
      <c r="H1315" s="115"/>
      <c r="I1315" s="523"/>
      <c r="J1315" s="523"/>
      <c r="K1315" s="115"/>
      <c r="L1315" s="524"/>
      <c r="M1315" s="524"/>
      <c r="N1315" s="524"/>
      <c r="O1315" s="524"/>
      <c r="P1315" s="524"/>
      <c r="Q1315" s="524"/>
      <c r="R1315" s="524"/>
      <c r="S1315" s="525"/>
      <c r="T1315" s="526"/>
      <c r="U1315" s="115"/>
      <c r="V1315" s="526"/>
      <c r="W1315" s="115"/>
      <c r="X1315" s="115"/>
      <c r="Y1315" s="115"/>
      <c r="Z1315" s="527"/>
      <c r="AA1315" s="527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  <c r="BO1315" s="15"/>
      <c r="BP1315" s="15"/>
      <c r="BQ1315" s="15"/>
      <c r="BR1315" s="15"/>
      <c r="BS1315" s="15"/>
      <c r="BT1315" s="15"/>
      <c r="BU1315" s="15"/>
      <c r="BV1315" s="15"/>
      <c r="BW1315" s="15"/>
      <c r="BX1315" s="15"/>
      <c r="BY1315" s="15"/>
      <c r="BZ1315" s="15"/>
      <c r="CA1315" s="15"/>
      <c r="CB1315" s="15"/>
      <c r="CC1315" s="15"/>
      <c r="CD1315" s="15"/>
      <c r="CE1315" s="15"/>
      <c r="CF1315" s="15"/>
      <c r="CG1315" s="15"/>
      <c r="CH1315" s="15"/>
      <c r="CI1315" s="15"/>
      <c r="CJ1315" s="15"/>
      <c r="CK1315" s="15"/>
      <c r="CL1315" s="15"/>
      <c r="CM1315" s="15"/>
      <c r="CN1315" s="15"/>
      <c r="CO1315" s="15"/>
      <c r="CP1315" s="15"/>
      <c r="CQ1315" s="15"/>
      <c r="CR1315" s="15"/>
      <c r="CS1315" s="15"/>
      <c r="CT1315" s="88"/>
      <c r="CU1315" s="88"/>
      <c r="CV1315" s="88"/>
      <c r="CW1315" s="15"/>
      <c r="CX1315" s="15"/>
      <c r="CY1315" s="88"/>
      <c r="CZ1315" s="88"/>
      <c r="DA1315" s="88"/>
      <c r="DB1315" s="15"/>
      <c r="DC1315" s="15"/>
      <c r="DD1315" s="15"/>
      <c r="DE1315" s="15"/>
      <c r="DF1315" s="15"/>
      <c r="DG1315" s="15"/>
      <c r="DH1315" s="15"/>
      <c r="DI1315" s="15"/>
      <c r="DJ1315" s="15"/>
      <c r="DK1315" s="15"/>
      <c r="DL1315" s="15"/>
      <c r="DM1315" s="15"/>
      <c r="DN1315" s="15"/>
      <c r="DO1315" s="15"/>
      <c r="DP1315" s="15"/>
      <c r="DQ1315" s="15"/>
      <c r="DR1315" s="15"/>
      <c r="DS1315" s="15"/>
      <c r="DT1315" s="15"/>
      <c r="DU1315" s="15"/>
      <c r="DV1315" s="15"/>
      <c r="DW1315" s="15"/>
      <c r="DX1315" s="15"/>
      <c r="DY1315" s="15"/>
      <c r="DZ1315" s="15"/>
      <c r="EA1315" s="15"/>
      <c r="EB1315" s="15"/>
      <c r="EC1315" s="15"/>
      <c r="ED1315" s="15"/>
      <c r="EE1315" s="15"/>
      <c r="EF1315" s="15"/>
      <c r="EG1315" s="15"/>
      <c r="EH1315" s="15"/>
      <c r="EI1315" s="15"/>
      <c r="EJ1315" s="15"/>
      <c r="EK1315" s="15"/>
      <c r="EL1315" s="15"/>
      <c r="EM1315" s="15"/>
      <c r="EN1315" s="15"/>
      <c r="EO1315" s="15"/>
      <c r="EP1315" s="88"/>
      <c r="EQ1315" s="88"/>
      <c r="ER1315" s="88"/>
      <c r="ES1315" s="88"/>
      <c r="ET1315" s="88"/>
      <c r="EU1315" s="88"/>
      <c r="EV1315" s="88"/>
      <c r="EW1315" s="88"/>
      <c r="EX1315" s="88"/>
      <c r="EY1315" s="88"/>
      <c r="EZ1315" s="88"/>
      <c r="FA1315" s="88"/>
      <c r="FB1315" s="15"/>
      <c r="FC1315" s="15"/>
      <c r="FD1315" s="15"/>
      <c r="FE1315" s="15"/>
      <c r="FF1315" s="15"/>
      <c r="FG1315" s="15"/>
      <c r="FH1315" s="15"/>
      <c r="FI1315" s="15"/>
      <c r="FJ1315" s="15"/>
    </row>
    <row r="1316" spans="2:166" ht="15" customHeight="1" x14ac:dyDescent="0.25">
      <c r="B1316" s="88"/>
      <c r="C1316" s="88"/>
      <c r="D1316" s="115"/>
      <c r="E1316" s="115"/>
      <c r="F1316" s="115"/>
      <c r="G1316" s="115"/>
      <c r="H1316" s="115"/>
      <c r="I1316" s="523"/>
      <c r="J1316" s="523"/>
      <c r="K1316" s="115"/>
      <c r="L1316" s="524"/>
      <c r="M1316" s="524"/>
      <c r="N1316" s="524"/>
      <c r="O1316" s="524"/>
      <c r="P1316" s="524"/>
      <c r="Q1316" s="524"/>
      <c r="R1316" s="524"/>
      <c r="S1316" s="525"/>
      <c r="T1316" s="526"/>
      <c r="U1316" s="115"/>
      <c r="V1316" s="526"/>
      <c r="W1316" s="115"/>
      <c r="X1316" s="115"/>
      <c r="Y1316" s="115"/>
      <c r="Z1316" s="527"/>
      <c r="AA1316" s="527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  <c r="BO1316" s="15"/>
      <c r="BP1316" s="15"/>
      <c r="BQ1316" s="15"/>
      <c r="BR1316" s="15"/>
      <c r="BS1316" s="15"/>
      <c r="BT1316" s="15"/>
      <c r="BU1316" s="15"/>
      <c r="BV1316" s="15"/>
      <c r="BW1316" s="15"/>
      <c r="BX1316" s="15"/>
      <c r="BY1316" s="15"/>
      <c r="BZ1316" s="15"/>
      <c r="CA1316" s="15"/>
      <c r="CB1316" s="15"/>
      <c r="CC1316" s="15"/>
      <c r="CD1316" s="15"/>
      <c r="CE1316" s="15"/>
      <c r="CF1316" s="15"/>
      <c r="CG1316" s="15"/>
      <c r="CH1316" s="15"/>
      <c r="CI1316" s="15"/>
      <c r="CJ1316" s="15"/>
      <c r="CK1316" s="15"/>
      <c r="CL1316" s="15"/>
      <c r="CM1316" s="15"/>
      <c r="CN1316" s="15"/>
      <c r="CO1316" s="15"/>
      <c r="CP1316" s="15"/>
      <c r="CQ1316" s="15"/>
      <c r="CR1316" s="15"/>
      <c r="CS1316" s="15"/>
      <c r="CT1316" s="88"/>
      <c r="CU1316" s="88"/>
      <c r="CV1316" s="88"/>
      <c r="CW1316" s="15"/>
      <c r="CX1316" s="15"/>
      <c r="CY1316" s="88"/>
      <c r="CZ1316" s="88"/>
      <c r="DA1316" s="88"/>
      <c r="DB1316" s="15"/>
      <c r="DC1316" s="15"/>
      <c r="DD1316" s="15"/>
      <c r="DE1316" s="15"/>
      <c r="DF1316" s="15"/>
      <c r="DG1316" s="15"/>
      <c r="DH1316" s="15"/>
      <c r="DI1316" s="15"/>
      <c r="DJ1316" s="15"/>
      <c r="DK1316" s="15"/>
      <c r="DL1316" s="15"/>
      <c r="DM1316" s="15"/>
      <c r="DN1316" s="15"/>
      <c r="DO1316" s="15"/>
      <c r="DP1316" s="15"/>
      <c r="DQ1316" s="15"/>
      <c r="DR1316" s="15"/>
      <c r="DS1316" s="15"/>
      <c r="DT1316" s="15"/>
      <c r="DU1316" s="15"/>
      <c r="DV1316" s="15"/>
      <c r="DW1316" s="15"/>
      <c r="DX1316" s="15"/>
      <c r="DY1316" s="15"/>
      <c r="DZ1316" s="15"/>
      <c r="EA1316" s="15"/>
      <c r="EB1316" s="15"/>
      <c r="EC1316" s="15"/>
      <c r="ED1316" s="15"/>
      <c r="EE1316" s="15"/>
      <c r="EF1316" s="15"/>
      <c r="EG1316" s="15"/>
      <c r="EH1316" s="15"/>
      <c r="EI1316" s="15"/>
      <c r="EJ1316" s="15"/>
      <c r="EK1316" s="15"/>
      <c r="EL1316" s="15"/>
      <c r="EM1316" s="15"/>
      <c r="EN1316" s="15"/>
      <c r="EO1316" s="15"/>
      <c r="EP1316" s="88"/>
      <c r="EQ1316" s="88"/>
      <c r="ER1316" s="88"/>
      <c r="ES1316" s="88"/>
      <c r="ET1316" s="88"/>
      <c r="EU1316" s="88"/>
      <c r="EV1316" s="88"/>
      <c r="EW1316" s="88"/>
      <c r="EX1316" s="88"/>
      <c r="EY1316" s="88"/>
      <c r="EZ1316" s="88"/>
      <c r="FA1316" s="88"/>
      <c r="FB1316" s="15"/>
      <c r="FC1316" s="15"/>
      <c r="FD1316" s="15"/>
      <c r="FE1316" s="15"/>
      <c r="FF1316" s="15"/>
      <c r="FG1316" s="15"/>
      <c r="FH1316" s="15"/>
      <c r="FI1316" s="15"/>
      <c r="FJ1316" s="15"/>
    </row>
    <row r="1317" spans="2:166" ht="15" customHeight="1" x14ac:dyDescent="0.25">
      <c r="B1317" s="88"/>
      <c r="C1317" s="88"/>
      <c r="D1317" s="115"/>
      <c r="E1317" s="115"/>
      <c r="F1317" s="115"/>
      <c r="G1317" s="115"/>
      <c r="H1317" s="115"/>
      <c r="I1317" s="523"/>
      <c r="J1317" s="523"/>
      <c r="K1317" s="115"/>
      <c r="L1317" s="524"/>
      <c r="M1317" s="524"/>
      <c r="N1317" s="524"/>
      <c r="O1317" s="524"/>
      <c r="P1317" s="524"/>
      <c r="Q1317" s="524"/>
      <c r="R1317" s="524"/>
      <c r="S1317" s="525"/>
      <c r="T1317" s="526"/>
      <c r="U1317" s="115"/>
      <c r="V1317" s="526"/>
      <c r="W1317" s="115"/>
      <c r="X1317" s="115"/>
      <c r="Y1317" s="115"/>
      <c r="Z1317" s="527"/>
      <c r="AA1317" s="527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  <c r="BO1317" s="15"/>
      <c r="BP1317" s="15"/>
      <c r="BQ1317" s="15"/>
      <c r="BR1317" s="15"/>
      <c r="BS1317" s="15"/>
      <c r="BT1317" s="15"/>
      <c r="BU1317" s="15"/>
      <c r="BV1317" s="15"/>
      <c r="BW1317" s="15"/>
      <c r="BX1317" s="15"/>
      <c r="BY1317" s="15"/>
      <c r="BZ1317" s="15"/>
      <c r="CA1317" s="15"/>
      <c r="CB1317" s="15"/>
      <c r="CC1317" s="15"/>
      <c r="CD1317" s="15"/>
      <c r="CE1317" s="15"/>
      <c r="CF1317" s="15"/>
      <c r="CG1317" s="15"/>
      <c r="CH1317" s="15"/>
      <c r="CI1317" s="15"/>
      <c r="CJ1317" s="15"/>
      <c r="CK1317" s="15"/>
      <c r="CL1317" s="15"/>
      <c r="CM1317" s="15"/>
      <c r="CN1317" s="15"/>
      <c r="CO1317" s="15"/>
      <c r="CP1317" s="15"/>
      <c r="CQ1317" s="15"/>
      <c r="CR1317" s="15"/>
      <c r="CS1317" s="15"/>
      <c r="CT1317" s="88"/>
      <c r="CU1317" s="88"/>
      <c r="CV1317" s="88"/>
      <c r="CW1317" s="15"/>
      <c r="CX1317" s="15"/>
      <c r="CY1317" s="88"/>
      <c r="CZ1317" s="88"/>
      <c r="DA1317" s="88"/>
      <c r="DB1317" s="15"/>
      <c r="DC1317" s="15"/>
      <c r="DD1317" s="15"/>
      <c r="DE1317" s="15"/>
      <c r="DF1317" s="15"/>
      <c r="DG1317" s="15"/>
      <c r="DH1317" s="15"/>
      <c r="DI1317" s="15"/>
      <c r="DJ1317" s="15"/>
      <c r="DK1317" s="15"/>
      <c r="DL1317" s="15"/>
      <c r="DM1317" s="15"/>
      <c r="DN1317" s="15"/>
      <c r="DO1317" s="15"/>
      <c r="DP1317" s="15"/>
      <c r="DQ1317" s="15"/>
      <c r="DR1317" s="15"/>
      <c r="DS1317" s="15"/>
      <c r="DT1317" s="15"/>
      <c r="DU1317" s="15"/>
      <c r="DV1317" s="15"/>
      <c r="DW1317" s="15"/>
      <c r="DX1317" s="15"/>
      <c r="DY1317" s="15"/>
      <c r="DZ1317" s="15"/>
      <c r="EA1317" s="15"/>
      <c r="EB1317" s="15"/>
      <c r="EC1317" s="15"/>
      <c r="ED1317" s="15"/>
      <c r="EE1317" s="15"/>
      <c r="EF1317" s="15"/>
      <c r="EG1317" s="15"/>
      <c r="EH1317" s="15"/>
      <c r="EI1317" s="15"/>
      <c r="EJ1317" s="15"/>
      <c r="EK1317" s="15"/>
      <c r="EL1317" s="15"/>
      <c r="EM1317" s="15"/>
      <c r="EN1317" s="15"/>
      <c r="EO1317" s="15"/>
      <c r="EP1317" s="88"/>
      <c r="EQ1317" s="88"/>
      <c r="ER1317" s="88"/>
      <c r="ES1317" s="88"/>
      <c r="ET1317" s="88"/>
      <c r="EU1317" s="88"/>
      <c r="EV1317" s="88"/>
      <c r="EW1317" s="88"/>
      <c r="EX1317" s="88"/>
      <c r="EY1317" s="88"/>
      <c r="EZ1317" s="88"/>
      <c r="FA1317" s="88"/>
      <c r="FB1317" s="15"/>
      <c r="FC1317" s="15"/>
      <c r="FD1317" s="15"/>
      <c r="FE1317" s="15"/>
      <c r="FF1317" s="15"/>
      <c r="FG1317" s="15"/>
      <c r="FH1317" s="15"/>
      <c r="FI1317" s="15"/>
      <c r="FJ1317" s="15"/>
    </row>
    <row r="1318" spans="2:166" ht="15" customHeight="1" x14ac:dyDescent="0.25">
      <c r="B1318" s="88"/>
      <c r="C1318" s="88"/>
      <c r="D1318" s="115"/>
      <c r="E1318" s="115"/>
      <c r="F1318" s="115"/>
      <c r="G1318" s="115"/>
      <c r="H1318" s="115"/>
      <c r="I1318" s="523"/>
      <c r="J1318" s="523"/>
      <c r="K1318" s="115"/>
      <c r="L1318" s="524"/>
      <c r="M1318" s="524"/>
      <c r="N1318" s="524"/>
      <c r="O1318" s="524"/>
      <c r="P1318" s="524"/>
      <c r="Q1318" s="524"/>
      <c r="R1318" s="524"/>
      <c r="S1318" s="525"/>
      <c r="T1318" s="526"/>
      <c r="U1318" s="115"/>
      <c r="V1318" s="526"/>
      <c r="W1318" s="115"/>
      <c r="X1318" s="115"/>
      <c r="Y1318" s="115"/>
      <c r="Z1318" s="527"/>
      <c r="AA1318" s="527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  <c r="BY1318" s="15"/>
      <c r="BZ1318" s="15"/>
      <c r="CA1318" s="15"/>
      <c r="CB1318" s="15"/>
      <c r="CC1318" s="15"/>
      <c r="CD1318" s="15"/>
      <c r="CE1318" s="15"/>
      <c r="CF1318" s="15"/>
      <c r="CG1318" s="15"/>
      <c r="CH1318" s="15"/>
      <c r="CI1318" s="15"/>
      <c r="CJ1318" s="15"/>
      <c r="CK1318" s="15"/>
      <c r="CL1318" s="15"/>
      <c r="CM1318" s="15"/>
      <c r="CN1318" s="15"/>
      <c r="CO1318" s="15"/>
      <c r="CP1318" s="15"/>
      <c r="CQ1318" s="15"/>
      <c r="CR1318" s="15"/>
      <c r="CS1318" s="15"/>
      <c r="CT1318" s="88"/>
      <c r="CU1318" s="88"/>
      <c r="CV1318" s="88"/>
      <c r="CW1318" s="15"/>
      <c r="CX1318" s="15"/>
      <c r="CY1318" s="88"/>
      <c r="CZ1318" s="88"/>
      <c r="DA1318" s="88"/>
      <c r="DB1318" s="15"/>
      <c r="DC1318" s="15"/>
      <c r="DD1318" s="15"/>
      <c r="DE1318" s="15"/>
      <c r="DF1318" s="15"/>
      <c r="DG1318" s="15"/>
      <c r="DH1318" s="15"/>
      <c r="DI1318" s="15"/>
      <c r="DJ1318" s="15"/>
      <c r="DK1318" s="15"/>
      <c r="DL1318" s="15"/>
      <c r="DM1318" s="15"/>
      <c r="DN1318" s="15"/>
      <c r="DO1318" s="15"/>
      <c r="DP1318" s="15"/>
      <c r="DQ1318" s="15"/>
      <c r="DR1318" s="15"/>
      <c r="DS1318" s="15"/>
      <c r="DT1318" s="15"/>
      <c r="DU1318" s="15"/>
      <c r="DV1318" s="15"/>
      <c r="DW1318" s="15"/>
      <c r="DX1318" s="15"/>
      <c r="DY1318" s="15"/>
      <c r="DZ1318" s="15"/>
      <c r="EA1318" s="15"/>
      <c r="EB1318" s="15"/>
      <c r="EC1318" s="15"/>
      <c r="ED1318" s="15"/>
      <c r="EE1318" s="15"/>
      <c r="EF1318" s="15"/>
      <c r="EG1318" s="15"/>
      <c r="EH1318" s="15"/>
      <c r="EI1318" s="15"/>
      <c r="EJ1318" s="15"/>
      <c r="EK1318" s="15"/>
      <c r="EL1318" s="15"/>
      <c r="EM1318" s="15"/>
      <c r="EN1318" s="15"/>
      <c r="EO1318" s="15"/>
      <c r="EP1318" s="88"/>
      <c r="EQ1318" s="88"/>
      <c r="ER1318" s="88"/>
      <c r="ES1318" s="88"/>
      <c r="ET1318" s="88"/>
      <c r="EU1318" s="88"/>
      <c r="EV1318" s="88"/>
      <c r="EW1318" s="88"/>
      <c r="EX1318" s="88"/>
      <c r="EY1318" s="88"/>
      <c r="EZ1318" s="88"/>
      <c r="FA1318" s="88"/>
      <c r="FB1318" s="15"/>
      <c r="FC1318" s="15"/>
      <c r="FD1318" s="15"/>
      <c r="FE1318" s="15"/>
      <c r="FF1318" s="15"/>
      <c r="FG1318" s="15"/>
      <c r="FH1318" s="15"/>
      <c r="FI1318" s="15"/>
      <c r="FJ1318" s="15"/>
    </row>
    <row r="1319" spans="2:166" ht="15" customHeight="1" x14ac:dyDescent="0.25">
      <c r="B1319" s="88"/>
      <c r="C1319" s="88"/>
      <c r="D1319" s="115"/>
      <c r="E1319" s="115"/>
      <c r="F1319" s="115"/>
      <c r="G1319" s="115"/>
      <c r="H1319" s="115"/>
      <c r="I1319" s="523"/>
      <c r="J1319" s="523"/>
      <c r="K1319" s="115"/>
      <c r="L1319" s="524"/>
      <c r="M1319" s="524"/>
      <c r="N1319" s="524"/>
      <c r="O1319" s="524"/>
      <c r="P1319" s="524"/>
      <c r="Q1319" s="524"/>
      <c r="R1319" s="524"/>
      <c r="S1319" s="525"/>
      <c r="T1319" s="526"/>
      <c r="U1319" s="115"/>
      <c r="V1319" s="526"/>
      <c r="W1319" s="115"/>
      <c r="X1319" s="115"/>
      <c r="Y1319" s="115"/>
      <c r="Z1319" s="527"/>
      <c r="AA1319" s="527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  <c r="BO1319" s="15"/>
      <c r="BP1319" s="15"/>
      <c r="BQ1319" s="15"/>
      <c r="BR1319" s="15"/>
      <c r="BS1319" s="15"/>
      <c r="BT1319" s="15"/>
      <c r="BU1319" s="15"/>
      <c r="BV1319" s="15"/>
      <c r="BW1319" s="15"/>
      <c r="BX1319" s="15"/>
      <c r="BY1319" s="15"/>
      <c r="BZ1319" s="15"/>
      <c r="CA1319" s="15"/>
      <c r="CB1319" s="15"/>
      <c r="CC1319" s="15"/>
      <c r="CD1319" s="15"/>
      <c r="CE1319" s="15"/>
      <c r="CF1319" s="15"/>
      <c r="CG1319" s="15"/>
      <c r="CH1319" s="15"/>
      <c r="CI1319" s="15"/>
      <c r="CJ1319" s="15"/>
      <c r="CK1319" s="15"/>
      <c r="CL1319" s="15"/>
      <c r="CM1319" s="15"/>
      <c r="CN1319" s="15"/>
      <c r="CO1319" s="15"/>
      <c r="CP1319" s="15"/>
      <c r="CQ1319" s="15"/>
      <c r="CR1319" s="15"/>
      <c r="CS1319" s="15"/>
      <c r="CT1319" s="88"/>
      <c r="CU1319" s="88"/>
      <c r="CV1319" s="88"/>
      <c r="CW1319" s="15"/>
      <c r="CX1319" s="15"/>
      <c r="CY1319" s="88"/>
      <c r="CZ1319" s="88"/>
      <c r="DA1319" s="88"/>
      <c r="DB1319" s="15"/>
      <c r="DC1319" s="15"/>
      <c r="DD1319" s="15"/>
      <c r="DE1319" s="15"/>
      <c r="DF1319" s="15"/>
      <c r="DG1319" s="15"/>
      <c r="DH1319" s="15"/>
      <c r="DI1319" s="15"/>
      <c r="DJ1319" s="15"/>
      <c r="DK1319" s="15"/>
      <c r="DL1319" s="15"/>
      <c r="DM1319" s="15"/>
      <c r="DN1319" s="15"/>
      <c r="DO1319" s="15"/>
      <c r="DP1319" s="15"/>
      <c r="DQ1319" s="15"/>
      <c r="DR1319" s="15"/>
      <c r="DS1319" s="15"/>
      <c r="DT1319" s="15"/>
      <c r="DU1319" s="15"/>
      <c r="DV1319" s="15"/>
      <c r="DW1319" s="15"/>
      <c r="DX1319" s="15"/>
      <c r="DY1319" s="15"/>
      <c r="DZ1319" s="15"/>
      <c r="EA1319" s="15"/>
      <c r="EB1319" s="15"/>
      <c r="EC1319" s="15"/>
      <c r="ED1319" s="15"/>
      <c r="EE1319" s="15"/>
      <c r="EF1319" s="15"/>
      <c r="EG1319" s="15"/>
      <c r="EH1319" s="15"/>
      <c r="EI1319" s="15"/>
      <c r="EJ1319" s="15"/>
      <c r="EK1319" s="15"/>
      <c r="EL1319" s="15"/>
      <c r="EM1319" s="15"/>
      <c r="EN1319" s="15"/>
      <c r="EO1319" s="15"/>
      <c r="EP1319" s="88"/>
      <c r="EQ1319" s="88"/>
      <c r="ER1319" s="88"/>
      <c r="ES1319" s="88"/>
      <c r="ET1319" s="88"/>
      <c r="EU1319" s="88"/>
      <c r="EV1319" s="88"/>
      <c r="EW1319" s="88"/>
      <c r="EX1319" s="88"/>
      <c r="EY1319" s="88"/>
      <c r="EZ1319" s="88"/>
      <c r="FA1319" s="88"/>
      <c r="FB1319" s="15"/>
      <c r="FC1319" s="15"/>
      <c r="FD1319" s="15"/>
      <c r="FE1319" s="15"/>
      <c r="FF1319" s="15"/>
      <c r="FG1319" s="15"/>
      <c r="FH1319" s="15"/>
      <c r="FI1319" s="15"/>
      <c r="FJ1319" s="15"/>
    </row>
    <row r="1320" spans="2:166" ht="15" customHeight="1" x14ac:dyDescent="0.25">
      <c r="B1320" s="88"/>
      <c r="C1320" s="88"/>
      <c r="D1320" s="115"/>
      <c r="E1320" s="115"/>
      <c r="F1320" s="115"/>
      <c r="G1320" s="115"/>
      <c r="H1320" s="115"/>
      <c r="I1320" s="523"/>
      <c r="J1320" s="523"/>
      <c r="K1320" s="115"/>
      <c r="L1320" s="524"/>
      <c r="M1320" s="524"/>
      <c r="N1320" s="524"/>
      <c r="O1320" s="524"/>
      <c r="P1320" s="524"/>
      <c r="Q1320" s="524"/>
      <c r="R1320" s="524"/>
      <c r="S1320" s="525"/>
      <c r="T1320" s="526"/>
      <c r="U1320" s="115"/>
      <c r="V1320" s="526"/>
      <c r="W1320" s="115"/>
      <c r="X1320" s="115"/>
      <c r="Y1320" s="115"/>
      <c r="Z1320" s="527"/>
      <c r="AA1320" s="527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  <c r="BO1320" s="15"/>
      <c r="BP1320" s="15"/>
      <c r="BQ1320" s="15"/>
      <c r="BR1320" s="15"/>
      <c r="BS1320" s="15"/>
      <c r="BT1320" s="15"/>
      <c r="BU1320" s="15"/>
      <c r="BV1320" s="15"/>
      <c r="BW1320" s="15"/>
      <c r="BX1320" s="15"/>
      <c r="BY1320" s="15"/>
      <c r="BZ1320" s="15"/>
      <c r="CA1320" s="15"/>
      <c r="CB1320" s="15"/>
      <c r="CC1320" s="15"/>
      <c r="CD1320" s="15"/>
      <c r="CE1320" s="15"/>
      <c r="CF1320" s="15"/>
      <c r="CG1320" s="15"/>
      <c r="CH1320" s="15"/>
      <c r="CI1320" s="15"/>
      <c r="CJ1320" s="15"/>
      <c r="CK1320" s="15"/>
      <c r="CL1320" s="15"/>
      <c r="CM1320" s="15"/>
      <c r="CN1320" s="15"/>
      <c r="CO1320" s="15"/>
      <c r="CP1320" s="15"/>
      <c r="CQ1320" s="15"/>
      <c r="CR1320" s="15"/>
      <c r="CS1320" s="15"/>
      <c r="CT1320" s="88"/>
      <c r="CU1320" s="88"/>
      <c r="CV1320" s="88"/>
      <c r="CW1320" s="15"/>
      <c r="CX1320" s="15"/>
      <c r="CY1320" s="88"/>
      <c r="CZ1320" s="88"/>
      <c r="DA1320" s="88"/>
      <c r="DB1320" s="15"/>
      <c r="DC1320" s="15"/>
      <c r="DD1320" s="15"/>
      <c r="DE1320" s="15"/>
      <c r="DF1320" s="15"/>
      <c r="DG1320" s="15"/>
      <c r="DH1320" s="15"/>
      <c r="DI1320" s="15"/>
      <c r="DJ1320" s="15"/>
      <c r="DK1320" s="15"/>
      <c r="DL1320" s="15"/>
      <c r="DM1320" s="15"/>
      <c r="DN1320" s="15"/>
      <c r="DO1320" s="15"/>
      <c r="DP1320" s="15"/>
      <c r="DQ1320" s="15"/>
      <c r="DR1320" s="15"/>
      <c r="DS1320" s="15"/>
      <c r="DT1320" s="15"/>
      <c r="DU1320" s="15"/>
      <c r="DV1320" s="15"/>
      <c r="DW1320" s="15"/>
      <c r="DX1320" s="15"/>
      <c r="DY1320" s="15"/>
      <c r="DZ1320" s="15"/>
      <c r="EA1320" s="15"/>
      <c r="EB1320" s="15"/>
      <c r="EC1320" s="15"/>
      <c r="ED1320" s="15"/>
      <c r="EE1320" s="15"/>
      <c r="EF1320" s="15"/>
      <c r="EG1320" s="15"/>
      <c r="EH1320" s="15"/>
      <c r="EI1320" s="15"/>
      <c r="EJ1320" s="15"/>
      <c r="EK1320" s="15"/>
      <c r="EL1320" s="15"/>
      <c r="EM1320" s="15"/>
      <c r="EN1320" s="15"/>
      <c r="EO1320" s="15"/>
      <c r="EP1320" s="88"/>
      <c r="EQ1320" s="88"/>
      <c r="ER1320" s="88"/>
      <c r="ES1320" s="88"/>
      <c r="ET1320" s="88"/>
      <c r="EU1320" s="88"/>
      <c r="EV1320" s="88"/>
      <c r="EW1320" s="88"/>
      <c r="EX1320" s="88"/>
      <c r="EY1320" s="88"/>
      <c r="EZ1320" s="88"/>
      <c r="FA1320" s="88"/>
      <c r="FB1320" s="15"/>
      <c r="FC1320" s="15"/>
      <c r="FD1320" s="15"/>
      <c r="FE1320" s="15"/>
      <c r="FF1320" s="15"/>
      <c r="FG1320" s="15"/>
      <c r="FH1320" s="15"/>
      <c r="FI1320" s="15"/>
      <c r="FJ1320" s="15"/>
    </row>
    <row r="1321" spans="2:166" ht="15" customHeight="1" x14ac:dyDescent="0.25">
      <c r="B1321" s="88"/>
      <c r="C1321" s="88"/>
      <c r="D1321" s="115"/>
      <c r="E1321" s="115"/>
      <c r="F1321" s="115"/>
      <c r="G1321" s="115"/>
      <c r="H1321" s="115"/>
      <c r="I1321" s="523"/>
      <c r="J1321" s="523"/>
      <c r="K1321" s="115"/>
      <c r="L1321" s="524"/>
      <c r="M1321" s="524"/>
      <c r="N1321" s="524"/>
      <c r="O1321" s="524"/>
      <c r="P1321" s="524"/>
      <c r="Q1321" s="524"/>
      <c r="R1321" s="524"/>
      <c r="S1321" s="525"/>
      <c r="T1321" s="526"/>
      <c r="U1321" s="115"/>
      <c r="V1321" s="526"/>
      <c r="W1321" s="115"/>
      <c r="X1321" s="115"/>
      <c r="Y1321" s="115"/>
      <c r="Z1321" s="527"/>
      <c r="AA1321" s="527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  <c r="BO1321" s="15"/>
      <c r="BP1321" s="15"/>
      <c r="BQ1321" s="15"/>
      <c r="BR1321" s="15"/>
      <c r="BS1321" s="15"/>
      <c r="BT1321" s="15"/>
      <c r="BU1321" s="15"/>
      <c r="BV1321" s="15"/>
      <c r="BW1321" s="15"/>
      <c r="BX1321" s="15"/>
      <c r="BY1321" s="15"/>
      <c r="BZ1321" s="15"/>
      <c r="CA1321" s="15"/>
      <c r="CB1321" s="15"/>
      <c r="CC1321" s="15"/>
      <c r="CD1321" s="15"/>
      <c r="CE1321" s="15"/>
      <c r="CF1321" s="15"/>
      <c r="CG1321" s="15"/>
      <c r="CH1321" s="15"/>
      <c r="CI1321" s="15"/>
      <c r="CJ1321" s="15"/>
      <c r="CK1321" s="15"/>
      <c r="CL1321" s="15"/>
      <c r="CM1321" s="15"/>
      <c r="CN1321" s="15"/>
      <c r="CO1321" s="15"/>
      <c r="CP1321" s="15"/>
      <c r="CQ1321" s="15"/>
      <c r="CR1321" s="15"/>
      <c r="CS1321" s="15"/>
      <c r="CT1321" s="88"/>
      <c r="CU1321" s="88"/>
      <c r="CV1321" s="88"/>
      <c r="CW1321" s="15"/>
      <c r="CX1321" s="15"/>
      <c r="CY1321" s="88"/>
      <c r="CZ1321" s="88"/>
      <c r="DA1321" s="88"/>
      <c r="DB1321" s="15"/>
      <c r="DC1321" s="15"/>
      <c r="DD1321" s="15"/>
      <c r="DE1321" s="15"/>
      <c r="DF1321" s="15"/>
      <c r="DG1321" s="15"/>
      <c r="DH1321" s="15"/>
      <c r="DI1321" s="15"/>
      <c r="DJ1321" s="15"/>
      <c r="DK1321" s="15"/>
      <c r="DL1321" s="15"/>
      <c r="DM1321" s="15"/>
      <c r="DN1321" s="15"/>
      <c r="DO1321" s="15"/>
      <c r="DP1321" s="15"/>
      <c r="DQ1321" s="15"/>
      <c r="DR1321" s="15"/>
      <c r="DS1321" s="15"/>
      <c r="DT1321" s="15"/>
      <c r="DU1321" s="15"/>
      <c r="DV1321" s="15"/>
      <c r="DW1321" s="15"/>
      <c r="DX1321" s="15"/>
      <c r="DY1321" s="15"/>
      <c r="DZ1321" s="15"/>
      <c r="EA1321" s="15"/>
      <c r="EB1321" s="15"/>
      <c r="EC1321" s="15"/>
      <c r="ED1321" s="15"/>
      <c r="EE1321" s="15"/>
      <c r="EF1321" s="15"/>
      <c r="EG1321" s="15"/>
      <c r="EH1321" s="15"/>
      <c r="EI1321" s="15"/>
      <c r="EJ1321" s="15"/>
      <c r="EK1321" s="15"/>
      <c r="EL1321" s="15"/>
      <c r="EM1321" s="15"/>
      <c r="EN1321" s="15"/>
      <c r="EO1321" s="15"/>
      <c r="EP1321" s="88"/>
      <c r="EQ1321" s="88"/>
      <c r="ER1321" s="88"/>
      <c r="ES1321" s="88"/>
      <c r="ET1321" s="88"/>
      <c r="EU1321" s="88"/>
      <c r="EV1321" s="88"/>
      <c r="EW1321" s="88"/>
      <c r="EX1321" s="88"/>
      <c r="EY1321" s="88"/>
      <c r="EZ1321" s="88"/>
      <c r="FA1321" s="88"/>
      <c r="FB1321" s="15"/>
      <c r="FC1321" s="15"/>
      <c r="FD1321" s="15"/>
      <c r="FE1321" s="15"/>
      <c r="FF1321" s="15"/>
      <c r="FG1321" s="15"/>
      <c r="FH1321" s="15"/>
      <c r="FI1321" s="15"/>
      <c r="FJ1321" s="15"/>
    </row>
    <row r="1322" spans="2:166" ht="15" customHeight="1" x14ac:dyDescent="0.25">
      <c r="B1322" s="88"/>
      <c r="C1322" s="88"/>
      <c r="D1322" s="115"/>
      <c r="E1322" s="115"/>
      <c r="F1322" s="115"/>
      <c r="G1322" s="115"/>
      <c r="H1322" s="115"/>
      <c r="I1322" s="523"/>
      <c r="J1322" s="523"/>
      <c r="K1322" s="115"/>
      <c r="L1322" s="524"/>
      <c r="M1322" s="524"/>
      <c r="N1322" s="524"/>
      <c r="O1322" s="524"/>
      <c r="P1322" s="524"/>
      <c r="Q1322" s="524"/>
      <c r="R1322" s="524"/>
      <c r="S1322" s="525"/>
      <c r="T1322" s="526"/>
      <c r="U1322" s="115"/>
      <c r="V1322" s="526"/>
      <c r="W1322" s="115"/>
      <c r="X1322" s="115"/>
      <c r="Y1322" s="115"/>
      <c r="Z1322" s="527"/>
      <c r="AA1322" s="527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  <c r="BO1322" s="15"/>
      <c r="BP1322" s="15"/>
      <c r="BQ1322" s="15"/>
      <c r="BR1322" s="15"/>
      <c r="BS1322" s="15"/>
      <c r="BT1322" s="15"/>
      <c r="BU1322" s="15"/>
      <c r="BV1322" s="15"/>
      <c r="BW1322" s="15"/>
      <c r="BX1322" s="15"/>
      <c r="BY1322" s="15"/>
      <c r="BZ1322" s="15"/>
      <c r="CA1322" s="15"/>
      <c r="CB1322" s="15"/>
      <c r="CC1322" s="15"/>
      <c r="CD1322" s="15"/>
      <c r="CE1322" s="15"/>
      <c r="CF1322" s="15"/>
      <c r="CG1322" s="15"/>
      <c r="CH1322" s="15"/>
      <c r="CI1322" s="15"/>
      <c r="CJ1322" s="15"/>
      <c r="CK1322" s="15"/>
      <c r="CL1322" s="15"/>
      <c r="CM1322" s="15"/>
      <c r="CN1322" s="15"/>
      <c r="CO1322" s="15"/>
      <c r="CP1322" s="15"/>
      <c r="CQ1322" s="15"/>
      <c r="CR1322" s="15"/>
      <c r="CS1322" s="15"/>
      <c r="CT1322" s="88"/>
      <c r="CU1322" s="88"/>
      <c r="CV1322" s="88"/>
      <c r="CW1322" s="15"/>
      <c r="CX1322" s="15"/>
      <c r="CY1322" s="88"/>
      <c r="CZ1322" s="88"/>
      <c r="DA1322" s="88"/>
      <c r="DB1322" s="15"/>
      <c r="DC1322" s="15"/>
      <c r="DD1322" s="15"/>
      <c r="DE1322" s="15"/>
      <c r="DF1322" s="15"/>
      <c r="DG1322" s="15"/>
      <c r="DH1322" s="15"/>
      <c r="DI1322" s="15"/>
      <c r="DJ1322" s="15"/>
      <c r="DK1322" s="15"/>
      <c r="DL1322" s="15"/>
      <c r="DM1322" s="15"/>
      <c r="DN1322" s="15"/>
      <c r="DO1322" s="15"/>
      <c r="DP1322" s="15"/>
      <c r="DQ1322" s="15"/>
      <c r="DR1322" s="15"/>
      <c r="DS1322" s="15"/>
      <c r="DT1322" s="15"/>
      <c r="DU1322" s="15"/>
      <c r="DV1322" s="15"/>
      <c r="DW1322" s="15"/>
      <c r="DX1322" s="15"/>
      <c r="DY1322" s="15"/>
      <c r="DZ1322" s="15"/>
      <c r="EA1322" s="15"/>
      <c r="EB1322" s="15"/>
      <c r="EC1322" s="15"/>
      <c r="ED1322" s="15"/>
      <c r="EE1322" s="15"/>
      <c r="EF1322" s="15"/>
      <c r="EG1322" s="15"/>
      <c r="EH1322" s="15"/>
      <c r="EI1322" s="15"/>
      <c r="EJ1322" s="15"/>
      <c r="EK1322" s="15"/>
      <c r="EL1322" s="15"/>
      <c r="EM1322" s="15"/>
      <c r="EN1322" s="15"/>
      <c r="EO1322" s="15"/>
      <c r="EP1322" s="88"/>
      <c r="EQ1322" s="88"/>
      <c r="ER1322" s="88"/>
      <c r="ES1322" s="88"/>
      <c r="ET1322" s="88"/>
      <c r="EU1322" s="88"/>
      <c r="EV1322" s="88"/>
      <c r="EW1322" s="88"/>
      <c r="EX1322" s="88"/>
      <c r="EY1322" s="88"/>
      <c r="EZ1322" s="88"/>
      <c r="FA1322" s="88"/>
      <c r="FB1322" s="15"/>
      <c r="FC1322" s="15"/>
      <c r="FD1322" s="15"/>
      <c r="FE1322" s="15"/>
      <c r="FF1322" s="15"/>
      <c r="FG1322" s="15"/>
      <c r="FH1322" s="15"/>
      <c r="FI1322" s="15"/>
      <c r="FJ1322" s="15"/>
    </row>
    <row r="1323" spans="2:166" ht="15" customHeight="1" x14ac:dyDescent="0.25">
      <c r="B1323" s="88"/>
      <c r="C1323" s="88"/>
      <c r="D1323" s="115"/>
      <c r="E1323" s="115"/>
      <c r="F1323" s="115"/>
      <c r="G1323" s="115"/>
      <c r="H1323" s="115"/>
      <c r="I1323" s="523"/>
      <c r="J1323" s="523"/>
      <c r="K1323" s="115"/>
      <c r="L1323" s="524"/>
      <c r="M1323" s="524"/>
      <c r="N1323" s="524"/>
      <c r="O1323" s="524"/>
      <c r="P1323" s="524"/>
      <c r="Q1323" s="524"/>
      <c r="R1323" s="524"/>
      <c r="S1323" s="525"/>
      <c r="T1323" s="526"/>
      <c r="U1323" s="115"/>
      <c r="V1323" s="526"/>
      <c r="W1323" s="115"/>
      <c r="X1323" s="115"/>
      <c r="Y1323" s="115"/>
      <c r="Z1323" s="527"/>
      <c r="AA1323" s="527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  <c r="BO1323" s="15"/>
      <c r="BP1323" s="15"/>
      <c r="BQ1323" s="15"/>
      <c r="BR1323" s="15"/>
      <c r="BS1323" s="15"/>
      <c r="BT1323" s="15"/>
      <c r="BU1323" s="15"/>
      <c r="BV1323" s="15"/>
      <c r="BW1323" s="15"/>
      <c r="BX1323" s="15"/>
      <c r="BY1323" s="15"/>
      <c r="BZ1323" s="15"/>
      <c r="CA1323" s="15"/>
      <c r="CB1323" s="15"/>
      <c r="CC1323" s="15"/>
      <c r="CD1323" s="15"/>
      <c r="CE1323" s="15"/>
      <c r="CF1323" s="15"/>
      <c r="CG1323" s="15"/>
      <c r="CH1323" s="15"/>
      <c r="CI1323" s="15"/>
      <c r="CJ1323" s="15"/>
      <c r="CK1323" s="15"/>
      <c r="CL1323" s="15"/>
      <c r="CM1323" s="15"/>
      <c r="CN1323" s="15"/>
      <c r="CO1323" s="15"/>
      <c r="CP1323" s="15"/>
      <c r="CQ1323" s="15"/>
      <c r="CR1323" s="15"/>
      <c r="CS1323" s="15"/>
      <c r="CT1323" s="88"/>
      <c r="CU1323" s="88"/>
      <c r="CV1323" s="88"/>
      <c r="CW1323" s="15"/>
      <c r="CX1323" s="15"/>
      <c r="CY1323" s="88"/>
      <c r="CZ1323" s="88"/>
      <c r="DA1323" s="88"/>
      <c r="DB1323" s="15"/>
      <c r="DC1323" s="15"/>
      <c r="DD1323" s="15"/>
      <c r="DE1323" s="15"/>
      <c r="DF1323" s="15"/>
      <c r="DG1323" s="15"/>
      <c r="DH1323" s="15"/>
      <c r="DI1323" s="15"/>
      <c r="DJ1323" s="15"/>
      <c r="DK1323" s="15"/>
      <c r="DL1323" s="15"/>
      <c r="DM1323" s="15"/>
      <c r="DN1323" s="15"/>
      <c r="DO1323" s="15"/>
      <c r="DP1323" s="15"/>
      <c r="DQ1323" s="15"/>
      <c r="DR1323" s="15"/>
      <c r="DS1323" s="15"/>
      <c r="DT1323" s="15"/>
      <c r="DU1323" s="15"/>
      <c r="DV1323" s="15"/>
      <c r="DW1323" s="15"/>
      <c r="DX1323" s="15"/>
      <c r="DY1323" s="15"/>
      <c r="DZ1323" s="15"/>
      <c r="EA1323" s="15"/>
      <c r="EB1323" s="15"/>
      <c r="EC1323" s="15"/>
      <c r="ED1323" s="15"/>
      <c r="EE1323" s="15"/>
      <c r="EF1323" s="15"/>
      <c r="EG1323" s="15"/>
      <c r="EH1323" s="15"/>
      <c r="EI1323" s="15"/>
      <c r="EJ1323" s="15"/>
      <c r="EK1323" s="15"/>
      <c r="EL1323" s="15"/>
      <c r="EM1323" s="15"/>
      <c r="EN1323" s="15"/>
      <c r="EO1323" s="15"/>
      <c r="EP1323" s="88"/>
      <c r="EQ1323" s="88"/>
      <c r="ER1323" s="88"/>
      <c r="ES1323" s="88"/>
      <c r="ET1323" s="88"/>
      <c r="EU1323" s="88"/>
      <c r="EV1323" s="88"/>
      <c r="EW1323" s="88"/>
      <c r="EX1323" s="88"/>
      <c r="EY1323" s="88"/>
      <c r="EZ1323" s="88"/>
      <c r="FA1323" s="88"/>
      <c r="FB1323" s="15"/>
      <c r="FC1323" s="15"/>
      <c r="FD1323" s="15"/>
      <c r="FE1323" s="15"/>
      <c r="FF1323" s="15"/>
      <c r="FG1323" s="15"/>
      <c r="FH1323" s="15"/>
      <c r="FI1323" s="15"/>
      <c r="FJ1323" s="15"/>
    </row>
    <row r="1324" spans="2:166" ht="15" customHeight="1" x14ac:dyDescent="0.25">
      <c r="B1324" s="88"/>
      <c r="C1324" s="88"/>
      <c r="D1324" s="115"/>
      <c r="E1324" s="115"/>
      <c r="F1324" s="115"/>
      <c r="G1324" s="115"/>
      <c r="H1324" s="115"/>
      <c r="I1324" s="523"/>
      <c r="J1324" s="523"/>
      <c r="K1324" s="115"/>
      <c r="L1324" s="524"/>
      <c r="M1324" s="524"/>
      <c r="N1324" s="524"/>
      <c r="O1324" s="524"/>
      <c r="P1324" s="524"/>
      <c r="Q1324" s="524"/>
      <c r="R1324" s="524"/>
      <c r="S1324" s="525"/>
      <c r="T1324" s="526"/>
      <c r="U1324" s="115"/>
      <c r="V1324" s="526"/>
      <c r="W1324" s="115"/>
      <c r="X1324" s="115"/>
      <c r="Y1324" s="115"/>
      <c r="Z1324" s="527"/>
      <c r="AA1324" s="527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  <c r="BY1324" s="15"/>
      <c r="BZ1324" s="15"/>
      <c r="CA1324" s="15"/>
      <c r="CB1324" s="15"/>
      <c r="CC1324" s="15"/>
      <c r="CD1324" s="15"/>
      <c r="CE1324" s="15"/>
      <c r="CF1324" s="15"/>
      <c r="CG1324" s="15"/>
      <c r="CH1324" s="15"/>
      <c r="CI1324" s="15"/>
      <c r="CJ1324" s="15"/>
      <c r="CK1324" s="15"/>
      <c r="CL1324" s="15"/>
      <c r="CM1324" s="15"/>
      <c r="CN1324" s="15"/>
      <c r="CO1324" s="15"/>
      <c r="CP1324" s="15"/>
      <c r="CQ1324" s="15"/>
      <c r="CR1324" s="15"/>
      <c r="CS1324" s="15"/>
      <c r="CT1324" s="88"/>
      <c r="CU1324" s="88"/>
      <c r="CV1324" s="88"/>
      <c r="CW1324" s="15"/>
      <c r="CX1324" s="15"/>
      <c r="CY1324" s="88"/>
      <c r="CZ1324" s="88"/>
      <c r="DA1324" s="88"/>
      <c r="DB1324" s="15"/>
      <c r="DC1324" s="15"/>
      <c r="DD1324" s="15"/>
      <c r="DE1324" s="15"/>
      <c r="DF1324" s="15"/>
      <c r="DG1324" s="15"/>
      <c r="DH1324" s="15"/>
      <c r="DI1324" s="15"/>
      <c r="DJ1324" s="15"/>
      <c r="DK1324" s="15"/>
      <c r="DL1324" s="15"/>
      <c r="DM1324" s="15"/>
      <c r="DN1324" s="15"/>
      <c r="DO1324" s="15"/>
      <c r="DP1324" s="15"/>
      <c r="DQ1324" s="15"/>
      <c r="DR1324" s="15"/>
      <c r="DS1324" s="15"/>
      <c r="DT1324" s="15"/>
      <c r="DU1324" s="15"/>
      <c r="DV1324" s="15"/>
      <c r="DW1324" s="15"/>
      <c r="DX1324" s="15"/>
      <c r="DY1324" s="15"/>
      <c r="DZ1324" s="15"/>
      <c r="EA1324" s="15"/>
      <c r="EB1324" s="15"/>
      <c r="EC1324" s="15"/>
      <c r="ED1324" s="15"/>
      <c r="EE1324" s="15"/>
      <c r="EF1324" s="15"/>
      <c r="EG1324" s="15"/>
      <c r="EH1324" s="15"/>
      <c r="EI1324" s="15"/>
      <c r="EJ1324" s="15"/>
      <c r="EK1324" s="15"/>
      <c r="EL1324" s="15"/>
      <c r="EM1324" s="15"/>
      <c r="EN1324" s="15"/>
      <c r="EO1324" s="15"/>
      <c r="EP1324" s="88"/>
      <c r="EQ1324" s="88"/>
      <c r="ER1324" s="88"/>
      <c r="ES1324" s="88"/>
      <c r="ET1324" s="88"/>
      <c r="EU1324" s="88"/>
      <c r="EV1324" s="88"/>
      <c r="EW1324" s="88"/>
      <c r="EX1324" s="88"/>
      <c r="EY1324" s="88"/>
      <c r="EZ1324" s="88"/>
      <c r="FA1324" s="88"/>
      <c r="FB1324" s="15"/>
      <c r="FC1324" s="15"/>
      <c r="FD1324" s="15"/>
      <c r="FE1324" s="15"/>
      <c r="FF1324" s="15"/>
      <c r="FG1324" s="15"/>
      <c r="FH1324" s="15"/>
      <c r="FI1324" s="15"/>
      <c r="FJ1324" s="15"/>
    </row>
    <row r="1325" spans="2:166" ht="15" customHeight="1" x14ac:dyDescent="0.25">
      <c r="B1325" s="88"/>
      <c r="C1325" s="88"/>
      <c r="D1325" s="115"/>
      <c r="E1325" s="115"/>
      <c r="F1325" s="115"/>
      <c r="G1325" s="115"/>
      <c r="H1325" s="115"/>
      <c r="I1325" s="523"/>
      <c r="J1325" s="523"/>
      <c r="K1325" s="115"/>
      <c r="L1325" s="524"/>
      <c r="M1325" s="524"/>
      <c r="N1325" s="524"/>
      <c r="O1325" s="524"/>
      <c r="P1325" s="524"/>
      <c r="Q1325" s="524"/>
      <c r="R1325" s="524"/>
      <c r="S1325" s="525"/>
      <c r="T1325" s="526"/>
      <c r="U1325" s="115"/>
      <c r="V1325" s="526"/>
      <c r="W1325" s="115"/>
      <c r="X1325" s="115"/>
      <c r="Y1325" s="115"/>
      <c r="Z1325" s="527"/>
      <c r="AA1325" s="527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  <c r="BO1325" s="15"/>
      <c r="BP1325" s="15"/>
      <c r="BQ1325" s="15"/>
      <c r="BR1325" s="15"/>
      <c r="BS1325" s="15"/>
      <c r="BT1325" s="15"/>
      <c r="BU1325" s="15"/>
      <c r="BV1325" s="15"/>
      <c r="BW1325" s="15"/>
      <c r="BX1325" s="15"/>
      <c r="BY1325" s="15"/>
      <c r="BZ1325" s="15"/>
      <c r="CA1325" s="15"/>
      <c r="CB1325" s="15"/>
      <c r="CC1325" s="15"/>
      <c r="CD1325" s="15"/>
      <c r="CE1325" s="15"/>
      <c r="CF1325" s="15"/>
      <c r="CG1325" s="15"/>
      <c r="CH1325" s="15"/>
      <c r="CI1325" s="15"/>
      <c r="CJ1325" s="15"/>
      <c r="CK1325" s="15"/>
      <c r="CL1325" s="15"/>
      <c r="CM1325" s="15"/>
      <c r="CN1325" s="15"/>
      <c r="CO1325" s="15"/>
      <c r="CP1325" s="15"/>
      <c r="CQ1325" s="15"/>
      <c r="CR1325" s="15"/>
      <c r="CS1325" s="15"/>
      <c r="CT1325" s="88"/>
      <c r="CU1325" s="88"/>
      <c r="CV1325" s="88"/>
      <c r="CW1325" s="15"/>
      <c r="CX1325" s="15"/>
      <c r="CY1325" s="88"/>
      <c r="CZ1325" s="88"/>
      <c r="DA1325" s="88"/>
      <c r="DB1325" s="15"/>
      <c r="DC1325" s="15"/>
      <c r="DD1325" s="15"/>
      <c r="DE1325" s="15"/>
      <c r="DF1325" s="15"/>
      <c r="DG1325" s="15"/>
      <c r="DH1325" s="15"/>
      <c r="DI1325" s="15"/>
      <c r="DJ1325" s="15"/>
      <c r="DK1325" s="15"/>
      <c r="DL1325" s="15"/>
      <c r="DM1325" s="15"/>
      <c r="DN1325" s="15"/>
      <c r="DO1325" s="15"/>
      <c r="DP1325" s="15"/>
      <c r="DQ1325" s="15"/>
      <c r="DR1325" s="15"/>
      <c r="DS1325" s="15"/>
      <c r="DT1325" s="15"/>
      <c r="DU1325" s="15"/>
      <c r="DV1325" s="15"/>
      <c r="DW1325" s="15"/>
      <c r="DX1325" s="15"/>
      <c r="DY1325" s="15"/>
      <c r="DZ1325" s="15"/>
      <c r="EA1325" s="15"/>
      <c r="EB1325" s="15"/>
      <c r="EC1325" s="15"/>
      <c r="ED1325" s="15"/>
      <c r="EE1325" s="15"/>
      <c r="EF1325" s="15"/>
      <c r="EG1325" s="15"/>
      <c r="EH1325" s="15"/>
      <c r="EI1325" s="15"/>
      <c r="EJ1325" s="15"/>
      <c r="EK1325" s="15"/>
      <c r="EL1325" s="15"/>
      <c r="EM1325" s="15"/>
      <c r="EN1325" s="15"/>
      <c r="EO1325" s="15"/>
      <c r="EP1325" s="88"/>
      <c r="EQ1325" s="88"/>
      <c r="ER1325" s="88"/>
      <c r="ES1325" s="88"/>
      <c r="ET1325" s="88"/>
      <c r="EU1325" s="88"/>
      <c r="EV1325" s="88"/>
      <c r="EW1325" s="88"/>
      <c r="EX1325" s="88"/>
      <c r="EY1325" s="88"/>
      <c r="EZ1325" s="88"/>
      <c r="FA1325" s="88"/>
      <c r="FB1325" s="15"/>
      <c r="FC1325" s="15"/>
      <c r="FD1325" s="15"/>
      <c r="FE1325" s="15"/>
      <c r="FF1325" s="15"/>
      <c r="FG1325" s="15"/>
      <c r="FH1325" s="15"/>
      <c r="FI1325" s="15"/>
      <c r="FJ1325" s="15"/>
    </row>
    <row r="1326" spans="2:166" ht="15" customHeight="1" x14ac:dyDescent="0.25">
      <c r="B1326" s="88"/>
      <c r="C1326" s="88"/>
      <c r="D1326" s="115"/>
      <c r="E1326" s="115"/>
      <c r="F1326" s="115"/>
      <c r="G1326" s="115"/>
      <c r="H1326" s="115"/>
      <c r="I1326" s="523"/>
      <c r="J1326" s="523"/>
      <c r="K1326" s="115"/>
      <c r="L1326" s="524"/>
      <c r="M1326" s="524"/>
      <c r="N1326" s="524"/>
      <c r="O1326" s="524"/>
      <c r="P1326" s="524"/>
      <c r="Q1326" s="524"/>
      <c r="R1326" s="524"/>
      <c r="S1326" s="525"/>
      <c r="T1326" s="526"/>
      <c r="U1326" s="115"/>
      <c r="V1326" s="526"/>
      <c r="W1326" s="115"/>
      <c r="X1326" s="115"/>
      <c r="Y1326" s="115"/>
      <c r="Z1326" s="527"/>
      <c r="AA1326" s="527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  <c r="BO1326" s="15"/>
      <c r="BP1326" s="15"/>
      <c r="BQ1326" s="15"/>
      <c r="BR1326" s="15"/>
      <c r="BS1326" s="15"/>
      <c r="BT1326" s="15"/>
      <c r="BU1326" s="15"/>
      <c r="BV1326" s="15"/>
      <c r="BW1326" s="15"/>
      <c r="BX1326" s="15"/>
      <c r="BY1326" s="15"/>
      <c r="BZ1326" s="15"/>
      <c r="CA1326" s="15"/>
      <c r="CB1326" s="15"/>
      <c r="CC1326" s="15"/>
      <c r="CD1326" s="15"/>
      <c r="CE1326" s="15"/>
      <c r="CF1326" s="15"/>
      <c r="CG1326" s="15"/>
      <c r="CH1326" s="15"/>
      <c r="CI1326" s="15"/>
      <c r="CJ1326" s="15"/>
      <c r="CK1326" s="15"/>
      <c r="CL1326" s="15"/>
      <c r="CM1326" s="15"/>
      <c r="CN1326" s="15"/>
      <c r="CO1326" s="15"/>
      <c r="CP1326" s="15"/>
      <c r="CQ1326" s="15"/>
      <c r="CR1326" s="15"/>
      <c r="CS1326" s="15"/>
      <c r="CT1326" s="88"/>
      <c r="CU1326" s="88"/>
      <c r="CV1326" s="88"/>
      <c r="CW1326" s="15"/>
      <c r="CX1326" s="15"/>
      <c r="CY1326" s="88"/>
      <c r="CZ1326" s="88"/>
      <c r="DA1326" s="88"/>
      <c r="DB1326" s="15"/>
      <c r="DC1326" s="15"/>
      <c r="DD1326" s="15"/>
      <c r="DE1326" s="15"/>
      <c r="DF1326" s="15"/>
      <c r="DG1326" s="15"/>
      <c r="DH1326" s="15"/>
      <c r="DI1326" s="15"/>
      <c r="DJ1326" s="15"/>
      <c r="DK1326" s="15"/>
      <c r="DL1326" s="15"/>
      <c r="DM1326" s="15"/>
      <c r="DN1326" s="15"/>
      <c r="DO1326" s="15"/>
      <c r="DP1326" s="15"/>
      <c r="DQ1326" s="15"/>
      <c r="DR1326" s="15"/>
      <c r="DS1326" s="15"/>
      <c r="DT1326" s="15"/>
      <c r="DU1326" s="15"/>
      <c r="DV1326" s="15"/>
      <c r="DW1326" s="15"/>
      <c r="DX1326" s="15"/>
      <c r="DY1326" s="15"/>
      <c r="DZ1326" s="15"/>
      <c r="EA1326" s="15"/>
      <c r="EB1326" s="15"/>
      <c r="EC1326" s="15"/>
      <c r="ED1326" s="15"/>
      <c r="EE1326" s="15"/>
      <c r="EF1326" s="15"/>
      <c r="EG1326" s="15"/>
      <c r="EH1326" s="15"/>
      <c r="EI1326" s="15"/>
      <c r="EJ1326" s="15"/>
      <c r="EK1326" s="15"/>
      <c r="EL1326" s="15"/>
      <c r="EM1326" s="15"/>
      <c r="EN1326" s="15"/>
      <c r="EO1326" s="15"/>
      <c r="EP1326" s="88"/>
      <c r="EQ1326" s="88"/>
      <c r="ER1326" s="88"/>
      <c r="ES1326" s="88"/>
      <c r="ET1326" s="88"/>
      <c r="EU1326" s="88"/>
      <c r="EV1326" s="88"/>
      <c r="EW1326" s="88"/>
      <c r="EX1326" s="88"/>
      <c r="EY1326" s="88"/>
      <c r="EZ1326" s="88"/>
      <c r="FA1326" s="88"/>
      <c r="FB1326" s="15"/>
      <c r="FC1326" s="15"/>
      <c r="FD1326" s="15"/>
      <c r="FE1326" s="15"/>
      <c r="FF1326" s="15"/>
      <c r="FG1326" s="15"/>
      <c r="FH1326" s="15"/>
      <c r="FI1326" s="15"/>
      <c r="FJ1326" s="15"/>
    </row>
    <row r="1327" spans="2:166" ht="15" customHeight="1" x14ac:dyDescent="0.25">
      <c r="B1327" s="88"/>
      <c r="C1327" s="88"/>
      <c r="D1327" s="115"/>
      <c r="E1327" s="115"/>
      <c r="F1327" s="115"/>
      <c r="G1327" s="115"/>
      <c r="H1327" s="115"/>
      <c r="I1327" s="523"/>
      <c r="J1327" s="523"/>
      <c r="K1327" s="115"/>
      <c r="L1327" s="524"/>
      <c r="M1327" s="524"/>
      <c r="N1327" s="524"/>
      <c r="O1327" s="524"/>
      <c r="P1327" s="524"/>
      <c r="Q1327" s="524"/>
      <c r="R1327" s="524"/>
      <c r="S1327" s="525"/>
      <c r="T1327" s="526"/>
      <c r="U1327" s="115"/>
      <c r="V1327" s="526"/>
      <c r="W1327" s="115"/>
      <c r="X1327" s="115"/>
      <c r="Y1327" s="115"/>
      <c r="Z1327" s="527"/>
      <c r="AA1327" s="527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  <c r="BO1327" s="15"/>
      <c r="BP1327" s="15"/>
      <c r="BQ1327" s="15"/>
      <c r="BR1327" s="15"/>
      <c r="BS1327" s="15"/>
      <c r="BT1327" s="15"/>
      <c r="BU1327" s="15"/>
      <c r="BV1327" s="15"/>
      <c r="BW1327" s="15"/>
      <c r="BX1327" s="15"/>
      <c r="BY1327" s="15"/>
      <c r="BZ1327" s="15"/>
      <c r="CA1327" s="15"/>
      <c r="CB1327" s="15"/>
      <c r="CC1327" s="15"/>
      <c r="CD1327" s="15"/>
      <c r="CE1327" s="15"/>
      <c r="CF1327" s="15"/>
      <c r="CG1327" s="15"/>
      <c r="CH1327" s="15"/>
      <c r="CI1327" s="15"/>
      <c r="CJ1327" s="15"/>
      <c r="CK1327" s="15"/>
      <c r="CL1327" s="15"/>
      <c r="CM1327" s="15"/>
      <c r="CN1327" s="15"/>
      <c r="CO1327" s="15"/>
      <c r="CP1327" s="15"/>
      <c r="CQ1327" s="15"/>
      <c r="CR1327" s="15"/>
      <c r="CS1327" s="15"/>
      <c r="CT1327" s="88"/>
      <c r="CU1327" s="88"/>
      <c r="CV1327" s="88"/>
      <c r="CW1327" s="15"/>
      <c r="CX1327" s="15"/>
      <c r="CY1327" s="88"/>
      <c r="CZ1327" s="88"/>
      <c r="DA1327" s="88"/>
      <c r="DB1327" s="15"/>
      <c r="DC1327" s="15"/>
      <c r="DD1327" s="15"/>
      <c r="DE1327" s="15"/>
      <c r="DF1327" s="15"/>
      <c r="DG1327" s="15"/>
      <c r="DH1327" s="15"/>
      <c r="DI1327" s="15"/>
      <c r="DJ1327" s="15"/>
      <c r="DK1327" s="15"/>
      <c r="DL1327" s="15"/>
      <c r="DM1327" s="15"/>
      <c r="DN1327" s="15"/>
      <c r="DO1327" s="15"/>
      <c r="DP1327" s="15"/>
      <c r="DQ1327" s="15"/>
      <c r="DR1327" s="15"/>
      <c r="DS1327" s="15"/>
      <c r="DT1327" s="15"/>
      <c r="DU1327" s="15"/>
      <c r="DV1327" s="15"/>
      <c r="DW1327" s="15"/>
      <c r="DX1327" s="15"/>
      <c r="DY1327" s="15"/>
      <c r="DZ1327" s="15"/>
      <c r="EA1327" s="15"/>
      <c r="EB1327" s="15"/>
      <c r="EC1327" s="15"/>
      <c r="ED1327" s="15"/>
      <c r="EE1327" s="15"/>
      <c r="EF1327" s="15"/>
      <c r="EG1327" s="15"/>
      <c r="EH1327" s="15"/>
      <c r="EI1327" s="15"/>
      <c r="EJ1327" s="15"/>
      <c r="EK1327" s="15"/>
      <c r="EL1327" s="15"/>
      <c r="EM1327" s="15"/>
      <c r="EN1327" s="15"/>
      <c r="EO1327" s="15"/>
      <c r="EP1327" s="88"/>
      <c r="EQ1327" s="88"/>
      <c r="ER1327" s="88"/>
      <c r="ES1327" s="88"/>
      <c r="ET1327" s="88"/>
      <c r="EU1327" s="88"/>
      <c r="EV1327" s="88"/>
      <c r="EW1327" s="88"/>
      <c r="EX1327" s="88"/>
      <c r="EY1327" s="88"/>
      <c r="EZ1327" s="88"/>
      <c r="FA1327" s="88"/>
      <c r="FB1327" s="15"/>
      <c r="FC1327" s="15"/>
      <c r="FD1327" s="15"/>
      <c r="FE1327" s="15"/>
      <c r="FF1327" s="15"/>
      <c r="FG1327" s="15"/>
      <c r="FH1327" s="15"/>
      <c r="FI1327" s="15"/>
      <c r="FJ1327" s="15"/>
    </row>
    <row r="1328" spans="2:166" ht="15" customHeight="1" x14ac:dyDescent="0.25">
      <c r="B1328" s="88"/>
      <c r="C1328" s="88"/>
      <c r="D1328" s="115"/>
      <c r="E1328" s="115"/>
      <c r="F1328" s="115"/>
      <c r="G1328" s="115"/>
      <c r="H1328" s="115"/>
      <c r="I1328" s="523"/>
      <c r="J1328" s="523"/>
      <c r="K1328" s="115"/>
      <c r="L1328" s="524"/>
      <c r="M1328" s="524"/>
      <c r="N1328" s="524"/>
      <c r="O1328" s="524"/>
      <c r="P1328" s="524"/>
      <c r="Q1328" s="524"/>
      <c r="R1328" s="524"/>
      <c r="S1328" s="525"/>
      <c r="T1328" s="526"/>
      <c r="U1328" s="115"/>
      <c r="V1328" s="526"/>
      <c r="W1328" s="115"/>
      <c r="X1328" s="115"/>
      <c r="Y1328" s="115"/>
      <c r="Z1328" s="527"/>
      <c r="AA1328" s="527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  <c r="BO1328" s="15"/>
      <c r="BP1328" s="15"/>
      <c r="BQ1328" s="15"/>
      <c r="BR1328" s="15"/>
      <c r="BS1328" s="15"/>
      <c r="BT1328" s="15"/>
      <c r="BU1328" s="15"/>
      <c r="BV1328" s="15"/>
      <c r="BW1328" s="15"/>
      <c r="BX1328" s="15"/>
      <c r="BY1328" s="15"/>
      <c r="BZ1328" s="15"/>
      <c r="CA1328" s="15"/>
      <c r="CB1328" s="15"/>
      <c r="CC1328" s="15"/>
      <c r="CD1328" s="15"/>
      <c r="CE1328" s="15"/>
      <c r="CF1328" s="15"/>
      <c r="CG1328" s="15"/>
      <c r="CH1328" s="15"/>
      <c r="CI1328" s="15"/>
      <c r="CJ1328" s="15"/>
      <c r="CK1328" s="15"/>
      <c r="CL1328" s="15"/>
      <c r="CM1328" s="15"/>
      <c r="CN1328" s="15"/>
      <c r="CO1328" s="15"/>
      <c r="CP1328" s="15"/>
      <c r="CQ1328" s="15"/>
      <c r="CR1328" s="15"/>
      <c r="CS1328" s="15"/>
      <c r="CT1328" s="88"/>
      <c r="CU1328" s="88"/>
      <c r="CV1328" s="88"/>
      <c r="CW1328" s="15"/>
      <c r="CX1328" s="15"/>
      <c r="CY1328" s="88"/>
      <c r="CZ1328" s="88"/>
      <c r="DA1328" s="88"/>
      <c r="DB1328" s="15"/>
      <c r="DC1328" s="15"/>
      <c r="DD1328" s="15"/>
      <c r="DE1328" s="15"/>
      <c r="DF1328" s="15"/>
      <c r="DG1328" s="15"/>
      <c r="DH1328" s="15"/>
      <c r="DI1328" s="15"/>
      <c r="DJ1328" s="15"/>
      <c r="DK1328" s="15"/>
      <c r="DL1328" s="15"/>
      <c r="DM1328" s="15"/>
      <c r="DN1328" s="15"/>
      <c r="DO1328" s="15"/>
      <c r="DP1328" s="15"/>
      <c r="DQ1328" s="15"/>
      <c r="DR1328" s="15"/>
      <c r="DS1328" s="15"/>
      <c r="DT1328" s="15"/>
      <c r="DU1328" s="15"/>
      <c r="DV1328" s="15"/>
      <c r="DW1328" s="15"/>
      <c r="DX1328" s="15"/>
      <c r="DY1328" s="15"/>
      <c r="DZ1328" s="15"/>
      <c r="EA1328" s="15"/>
      <c r="EB1328" s="15"/>
      <c r="EC1328" s="15"/>
      <c r="ED1328" s="15"/>
      <c r="EE1328" s="15"/>
      <c r="EF1328" s="15"/>
      <c r="EG1328" s="15"/>
      <c r="EH1328" s="15"/>
      <c r="EI1328" s="15"/>
      <c r="EJ1328" s="15"/>
      <c r="EK1328" s="15"/>
      <c r="EL1328" s="15"/>
      <c r="EM1328" s="15"/>
      <c r="EN1328" s="15"/>
      <c r="EO1328" s="15"/>
      <c r="EP1328" s="88"/>
      <c r="EQ1328" s="88"/>
      <c r="ER1328" s="88"/>
      <c r="ES1328" s="88"/>
      <c r="ET1328" s="88"/>
      <c r="EU1328" s="88"/>
      <c r="EV1328" s="88"/>
      <c r="EW1328" s="88"/>
      <c r="EX1328" s="88"/>
      <c r="EY1328" s="88"/>
      <c r="EZ1328" s="88"/>
      <c r="FA1328" s="88"/>
      <c r="FB1328" s="15"/>
      <c r="FC1328" s="15"/>
      <c r="FD1328" s="15"/>
      <c r="FE1328" s="15"/>
      <c r="FF1328" s="15"/>
      <c r="FG1328" s="15"/>
      <c r="FH1328" s="15"/>
      <c r="FI1328" s="15"/>
      <c r="FJ1328" s="15"/>
    </row>
    <row r="1329" spans="2:166" ht="15" customHeight="1" x14ac:dyDescent="0.25">
      <c r="B1329" s="88"/>
      <c r="C1329" s="88"/>
      <c r="D1329" s="115"/>
      <c r="E1329" s="115"/>
      <c r="F1329" s="115"/>
      <c r="G1329" s="115"/>
      <c r="H1329" s="115"/>
      <c r="I1329" s="523"/>
      <c r="J1329" s="523"/>
      <c r="K1329" s="115"/>
      <c r="L1329" s="524"/>
      <c r="M1329" s="524"/>
      <c r="N1329" s="524"/>
      <c r="O1329" s="524"/>
      <c r="P1329" s="524"/>
      <c r="Q1329" s="524"/>
      <c r="R1329" s="524"/>
      <c r="S1329" s="525"/>
      <c r="T1329" s="526"/>
      <c r="U1329" s="115"/>
      <c r="V1329" s="526"/>
      <c r="W1329" s="115"/>
      <c r="X1329" s="115"/>
      <c r="Y1329" s="115"/>
      <c r="Z1329" s="527"/>
      <c r="AA1329" s="527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  <c r="BU1329" s="15"/>
      <c r="BV1329" s="15"/>
      <c r="BW1329" s="15"/>
      <c r="BX1329" s="15"/>
      <c r="BY1329" s="15"/>
      <c r="BZ1329" s="15"/>
      <c r="CA1329" s="15"/>
      <c r="CB1329" s="15"/>
      <c r="CC1329" s="15"/>
      <c r="CD1329" s="15"/>
      <c r="CE1329" s="15"/>
      <c r="CF1329" s="15"/>
      <c r="CG1329" s="15"/>
      <c r="CH1329" s="15"/>
      <c r="CI1329" s="15"/>
      <c r="CJ1329" s="15"/>
      <c r="CK1329" s="15"/>
      <c r="CL1329" s="15"/>
      <c r="CM1329" s="15"/>
      <c r="CN1329" s="15"/>
      <c r="CO1329" s="15"/>
      <c r="CP1329" s="15"/>
      <c r="CQ1329" s="15"/>
      <c r="CR1329" s="15"/>
      <c r="CS1329" s="15"/>
      <c r="CT1329" s="88"/>
      <c r="CU1329" s="88"/>
      <c r="CV1329" s="88"/>
      <c r="CW1329" s="15"/>
      <c r="CX1329" s="15"/>
      <c r="CY1329" s="88"/>
      <c r="CZ1329" s="88"/>
      <c r="DA1329" s="88"/>
      <c r="DB1329" s="15"/>
      <c r="DC1329" s="15"/>
      <c r="DD1329" s="15"/>
      <c r="DE1329" s="15"/>
      <c r="DF1329" s="15"/>
      <c r="DG1329" s="15"/>
      <c r="DH1329" s="15"/>
      <c r="DI1329" s="15"/>
      <c r="DJ1329" s="15"/>
      <c r="DK1329" s="15"/>
      <c r="DL1329" s="15"/>
      <c r="DM1329" s="15"/>
      <c r="DN1329" s="15"/>
      <c r="DO1329" s="15"/>
      <c r="DP1329" s="15"/>
      <c r="DQ1329" s="15"/>
      <c r="DR1329" s="15"/>
      <c r="DS1329" s="15"/>
      <c r="DT1329" s="15"/>
      <c r="DU1329" s="15"/>
      <c r="DV1329" s="15"/>
      <c r="DW1329" s="15"/>
      <c r="DX1329" s="15"/>
      <c r="DY1329" s="15"/>
      <c r="DZ1329" s="15"/>
      <c r="EA1329" s="15"/>
      <c r="EB1329" s="15"/>
      <c r="EC1329" s="15"/>
      <c r="ED1329" s="15"/>
      <c r="EE1329" s="15"/>
      <c r="EF1329" s="15"/>
      <c r="EG1329" s="15"/>
      <c r="EH1329" s="15"/>
      <c r="EI1329" s="15"/>
      <c r="EJ1329" s="15"/>
      <c r="EK1329" s="15"/>
      <c r="EL1329" s="15"/>
      <c r="EM1329" s="15"/>
      <c r="EN1329" s="15"/>
      <c r="EO1329" s="15"/>
      <c r="EP1329" s="88"/>
      <c r="EQ1329" s="88"/>
      <c r="ER1329" s="88"/>
      <c r="ES1329" s="88"/>
      <c r="ET1329" s="88"/>
      <c r="EU1329" s="88"/>
      <c r="EV1329" s="88"/>
      <c r="EW1329" s="88"/>
      <c r="EX1329" s="88"/>
      <c r="EY1329" s="88"/>
      <c r="EZ1329" s="88"/>
      <c r="FA1329" s="88"/>
      <c r="FB1329" s="15"/>
      <c r="FC1329" s="15"/>
      <c r="FD1329" s="15"/>
      <c r="FE1329" s="15"/>
      <c r="FF1329" s="15"/>
      <c r="FG1329" s="15"/>
      <c r="FH1329" s="15"/>
      <c r="FI1329" s="15"/>
      <c r="FJ1329" s="15"/>
    </row>
    <row r="1330" spans="2:166" ht="15" customHeight="1" x14ac:dyDescent="0.25">
      <c r="B1330" s="88"/>
      <c r="C1330" s="88"/>
      <c r="D1330" s="115"/>
      <c r="E1330" s="115"/>
      <c r="F1330" s="115"/>
      <c r="G1330" s="115"/>
      <c r="H1330" s="115"/>
      <c r="I1330" s="523"/>
      <c r="J1330" s="523"/>
      <c r="K1330" s="115"/>
      <c r="L1330" s="524"/>
      <c r="M1330" s="524"/>
      <c r="N1330" s="524"/>
      <c r="O1330" s="524"/>
      <c r="P1330" s="524"/>
      <c r="Q1330" s="524"/>
      <c r="R1330" s="524"/>
      <c r="S1330" s="525"/>
      <c r="T1330" s="526"/>
      <c r="U1330" s="115"/>
      <c r="V1330" s="526"/>
      <c r="W1330" s="115"/>
      <c r="X1330" s="115"/>
      <c r="Y1330" s="115"/>
      <c r="Z1330" s="527"/>
      <c r="AA1330" s="527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  <c r="BY1330" s="15"/>
      <c r="BZ1330" s="15"/>
      <c r="CA1330" s="15"/>
      <c r="CB1330" s="15"/>
      <c r="CC1330" s="15"/>
      <c r="CD1330" s="15"/>
      <c r="CE1330" s="15"/>
      <c r="CF1330" s="15"/>
      <c r="CG1330" s="15"/>
      <c r="CH1330" s="15"/>
      <c r="CI1330" s="15"/>
      <c r="CJ1330" s="15"/>
      <c r="CK1330" s="15"/>
      <c r="CL1330" s="15"/>
      <c r="CM1330" s="15"/>
      <c r="CN1330" s="15"/>
      <c r="CO1330" s="15"/>
      <c r="CP1330" s="15"/>
      <c r="CQ1330" s="15"/>
      <c r="CR1330" s="15"/>
      <c r="CS1330" s="15"/>
      <c r="CT1330" s="88"/>
      <c r="CU1330" s="88"/>
      <c r="CV1330" s="88"/>
      <c r="CW1330" s="15"/>
      <c r="CX1330" s="15"/>
      <c r="CY1330" s="88"/>
      <c r="CZ1330" s="88"/>
      <c r="DA1330" s="88"/>
      <c r="DB1330" s="15"/>
      <c r="DC1330" s="15"/>
      <c r="DD1330" s="15"/>
      <c r="DE1330" s="15"/>
      <c r="DF1330" s="15"/>
      <c r="DG1330" s="15"/>
      <c r="DH1330" s="15"/>
      <c r="DI1330" s="15"/>
      <c r="DJ1330" s="15"/>
      <c r="DK1330" s="15"/>
      <c r="DL1330" s="15"/>
      <c r="DM1330" s="15"/>
      <c r="DN1330" s="15"/>
      <c r="DO1330" s="15"/>
      <c r="DP1330" s="15"/>
      <c r="DQ1330" s="15"/>
      <c r="DR1330" s="15"/>
      <c r="DS1330" s="15"/>
      <c r="DT1330" s="15"/>
      <c r="DU1330" s="15"/>
      <c r="DV1330" s="15"/>
      <c r="DW1330" s="15"/>
      <c r="DX1330" s="15"/>
      <c r="DY1330" s="15"/>
      <c r="DZ1330" s="15"/>
      <c r="EA1330" s="15"/>
      <c r="EB1330" s="15"/>
      <c r="EC1330" s="15"/>
      <c r="ED1330" s="15"/>
      <c r="EE1330" s="15"/>
      <c r="EF1330" s="15"/>
      <c r="EG1330" s="15"/>
      <c r="EH1330" s="15"/>
      <c r="EI1330" s="15"/>
      <c r="EJ1330" s="15"/>
      <c r="EK1330" s="15"/>
      <c r="EL1330" s="15"/>
      <c r="EM1330" s="15"/>
      <c r="EN1330" s="15"/>
      <c r="EO1330" s="15"/>
      <c r="EP1330" s="88"/>
      <c r="EQ1330" s="88"/>
      <c r="ER1330" s="88"/>
      <c r="ES1330" s="88"/>
      <c r="ET1330" s="88"/>
      <c r="EU1330" s="88"/>
      <c r="EV1330" s="88"/>
      <c r="EW1330" s="88"/>
      <c r="EX1330" s="88"/>
      <c r="EY1330" s="88"/>
      <c r="EZ1330" s="88"/>
      <c r="FA1330" s="88"/>
      <c r="FB1330" s="15"/>
      <c r="FC1330" s="15"/>
      <c r="FD1330" s="15"/>
      <c r="FE1330" s="15"/>
      <c r="FF1330" s="15"/>
      <c r="FG1330" s="15"/>
      <c r="FH1330" s="15"/>
      <c r="FI1330" s="15"/>
      <c r="FJ1330" s="15"/>
    </row>
    <row r="1331" spans="2:166" ht="15" customHeight="1" x14ac:dyDescent="0.25">
      <c r="B1331" s="88"/>
      <c r="C1331" s="88"/>
      <c r="D1331" s="115"/>
      <c r="E1331" s="115"/>
      <c r="F1331" s="115"/>
      <c r="G1331" s="115"/>
      <c r="H1331" s="115"/>
      <c r="I1331" s="523"/>
      <c r="J1331" s="523"/>
      <c r="K1331" s="115"/>
      <c r="L1331" s="524"/>
      <c r="M1331" s="524"/>
      <c r="N1331" s="524"/>
      <c r="O1331" s="524"/>
      <c r="P1331" s="524"/>
      <c r="Q1331" s="524"/>
      <c r="R1331" s="524"/>
      <c r="S1331" s="525"/>
      <c r="T1331" s="526"/>
      <c r="U1331" s="115"/>
      <c r="V1331" s="526"/>
      <c r="W1331" s="115"/>
      <c r="X1331" s="115"/>
      <c r="Y1331" s="115"/>
      <c r="Z1331" s="527"/>
      <c r="AA1331" s="527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  <c r="BU1331" s="15"/>
      <c r="BV1331" s="15"/>
      <c r="BW1331" s="15"/>
      <c r="BX1331" s="15"/>
      <c r="BY1331" s="15"/>
      <c r="BZ1331" s="15"/>
      <c r="CA1331" s="15"/>
      <c r="CB1331" s="15"/>
      <c r="CC1331" s="15"/>
      <c r="CD1331" s="15"/>
      <c r="CE1331" s="15"/>
      <c r="CF1331" s="15"/>
      <c r="CG1331" s="15"/>
      <c r="CH1331" s="15"/>
      <c r="CI1331" s="15"/>
      <c r="CJ1331" s="15"/>
      <c r="CK1331" s="15"/>
      <c r="CL1331" s="15"/>
      <c r="CM1331" s="15"/>
      <c r="CN1331" s="15"/>
      <c r="CO1331" s="15"/>
      <c r="CP1331" s="15"/>
      <c r="CQ1331" s="15"/>
      <c r="CR1331" s="15"/>
      <c r="CS1331" s="15"/>
      <c r="CT1331" s="88"/>
      <c r="CU1331" s="88"/>
      <c r="CV1331" s="88"/>
      <c r="CW1331" s="15"/>
      <c r="CX1331" s="15"/>
      <c r="CY1331" s="88"/>
      <c r="CZ1331" s="88"/>
      <c r="DA1331" s="88"/>
      <c r="DB1331" s="15"/>
      <c r="DC1331" s="15"/>
      <c r="DD1331" s="15"/>
      <c r="DE1331" s="15"/>
      <c r="DF1331" s="15"/>
      <c r="DG1331" s="15"/>
      <c r="DH1331" s="15"/>
      <c r="DI1331" s="15"/>
      <c r="DJ1331" s="15"/>
      <c r="DK1331" s="15"/>
      <c r="DL1331" s="15"/>
      <c r="DM1331" s="15"/>
      <c r="DN1331" s="15"/>
      <c r="DO1331" s="15"/>
      <c r="DP1331" s="15"/>
      <c r="DQ1331" s="15"/>
      <c r="DR1331" s="15"/>
      <c r="DS1331" s="15"/>
      <c r="DT1331" s="15"/>
      <c r="DU1331" s="15"/>
      <c r="DV1331" s="15"/>
      <c r="DW1331" s="15"/>
      <c r="DX1331" s="15"/>
      <c r="DY1331" s="15"/>
      <c r="DZ1331" s="15"/>
      <c r="EA1331" s="15"/>
      <c r="EB1331" s="15"/>
      <c r="EC1331" s="15"/>
      <c r="ED1331" s="15"/>
      <c r="EE1331" s="15"/>
      <c r="EF1331" s="15"/>
      <c r="EG1331" s="15"/>
      <c r="EH1331" s="15"/>
      <c r="EI1331" s="15"/>
      <c r="EJ1331" s="15"/>
      <c r="EK1331" s="15"/>
      <c r="EL1331" s="15"/>
      <c r="EM1331" s="15"/>
      <c r="EN1331" s="15"/>
      <c r="EO1331" s="15"/>
      <c r="EP1331" s="88"/>
      <c r="EQ1331" s="88"/>
      <c r="ER1331" s="88"/>
      <c r="ES1331" s="88"/>
      <c r="ET1331" s="88"/>
      <c r="EU1331" s="88"/>
      <c r="EV1331" s="88"/>
      <c r="EW1331" s="88"/>
      <c r="EX1331" s="88"/>
      <c r="EY1331" s="88"/>
      <c r="EZ1331" s="88"/>
      <c r="FA1331" s="88"/>
      <c r="FB1331" s="15"/>
      <c r="FC1331" s="15"/>
      <c r="FD1331" s="15"/>
      <c r="FE1331" s="15"/>
      <c r="FF1331" s="15"/>
      <c r="FG1331" s="15"/>
      <c r="FH1331" s="15"/>
      <c r="FI1331" s="15"/>
      <c r="FJ1331" s="15"/>
    </row>
    <row r="1332" spans="2:166" ht="15" customHeight="1" x14ac:dyDescent="0.25">
      <c r="B1332" s="88"/>
      <c r="C1332" s="88"/>
      <c r="D1332" s="115"/>
      <c r="E1332" s="115"/>
      <c r="F1332" s="115"/>
      <c r="G1332" s="115"/>
      <c r="H1332" s="115"/>
      <c r="I1332" s="523"/>
      <c r="J1332" s="523"/>
      <c r="K1332" s="115"/>
      <c r="L1332" s="524"/>
      <c r="M1332" s="524"/>
      <c r="N1332" s="524"/>
      <c r="O1332" s="524"/>
      <c r="P1332" s="524"/>
      <c r="Q1332" s="524"/>
      <c r="R1332" s="524"/>
      <c r="S1332" s="525"/>
      <c r="T1332" s="526"/>
      <c r="U1332" s="115"/>
      <c r="V1332" s="526"/>
      <c r="W1332" s="115"/>
      <c r="X1332" s="115"/>
      <c r="Y1332" s="115"/>
      <c r="Z1332" s="527"/>
      <c r="AA1332" s="527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  <c r="BY1332" s="15"/>
      <c r="BZ1332" s="15"/>
      <c r="CA1332" s="15"/>
      <c r="CB1332" s="15"/>
      <c r="CC1332" s="15"/>
      <c r="CD1332" s="15"/>
      <c r="CE1332" s="15"/>
      <c r="CF1332" s="15"/>
      <c r="CG1332" s="15"/>
      <c r="CH1332" s="15"/>
      <c r="CI1332" s="15"/>
      <c r="CJ1332" s="15"/>
      <c r="CK1332" s="15"/>
      <c r="CL1332" s="15"/>
      <c r="CM1332" s="15"/>
      <c r="CN1332" s="15"/>
      <c r="CO1332" s="15"/>
      <c r="CP1332" s="15"/>
      <c r="CQ1332" s="15"/>
      <c r="CR1332" s="15"/>
      <c r="CS1332" s="15"/>
      <c r="CT1332" s="88"/>
      <c r="CU1332" s="88"/>
      <c r="CV1332" s="88"/>
      <c r="CW1332" s="15"/>
      <c r="CX1332" s="15"/>
      <c r="CY1332" s="88"/>
      <c r="CZ1332" s="88"/>
      <c r="DA1332" s="88"/>
      <c r="DB1332" s="15"/>
      <c r="DC1332" s="15"/>
      <c r="DD1332" s="15"/>
      <c r="DE1332" s="15"/>
      <c r="DF1332" s="15"/>
      <c r="DG1332" s="15"/>
      <c r="DH1332" s="15"/>
      <c r="DI1332" s="15"/>
      <c r="DJ1332" s="15"/>
      <c r="DK1332" s="15"/>
      <c r="DL1332" s="15"/>
      <c r="DM1332" s="15"/>
      <c r="DN1332" s="15"/>
      <c r="DO1332" s="15"/>
      <c r="DP1332" s="15"/>
      <c r="DQ1332" s="15"/>
      <c r="DR1332" s="15"/>
      <c r="DS1332" s="15"/>
      <c r="DT1332" s="15"/>
      <c r="DU1332" s="15"/>
      <c r="DV1332" s="15"/>
      <c r="DW1332" s="15"/>
      <c r="DX1332" s="15"/>
      <c r="DY1332" s="15"/>
      <c r="DZ1332" s="15"/>
      <c r="EA1332" s="15"/>
      <c r="EB1332" s="15"/>
      <c r="EC1332" s="15"/>
      <c r="ED1332" s="15"/>
      <c r="EE1332" s="15"/>
      <c r="EF1332" s="15"/>
      <c r="EG1332" s="15"/>
      <c r="EH1332" s="15"/>
      <c r="EI1332" s="15"/>
      <c r="EJ1332" s="15"/>
      <c r="EK1332" s="15"/>
      <c r="EL1332" s="15"/>
      <c r="EM1332" s="15"/>
      <c r="EN1332" s="15"/>
      <c r="EO1332" s="15"/>
      <c r="EP1332" s="88"/>
      <c r="EQ1332" s="88"/>
      <c r="ER1332" s="88"/>
      <c r="ES1332" s="88"/>
      <c r="ET1332" s="88"/>
      <c r="EU1332" s="88"/>
      <c r="EV1332" s="88"/>
      <c r="EW1332" s="88"/>
      <c r="EX1332" s="88"/>
      <c r="EY1332" s="88"/>
      <c r="EZ1332" s="88"/>
      <c r="FA1332" s="88"/>
      <c r="FB1332" s="15"/>
      <c r="FC1332" s="15"/>
      <c r="FD1332" s="15"/>
      <c r="FE1332" s="15"/>
      <c r="FF1332" s="15"/>
      <c r="FG1332" s="15"/>
      <c r="FH1332" s="15"/>
      <c r="FI1332" s="15"/>
      <c r="FJ1332" s="15"/>
    </row>
    <row r="1333" spans="2:166" ht="15" customHeight="1" x14ac:dyDescent="0.25">
      <c r="B1333" s="88"/>
      <c r="C1333" s="88"/>
      <c r="D1333" s="115"/>
      <c r="E1333" s="115"/>
      <c r="F1333" s="115"/>
      <c r="G1333" s="115"/>
      <c r="H1333" s="115"/>
      <c r="I1333" s="523"/>
      <c r="J1333" s="523"/>
      <c r="K1333" s="115"/>
      <c r="L1333" s="524"/>
      <c r="M1333" s="524"/>
      <c r="N1333" s="524"/>
      <c r="O1333" s="524"/>
      <c r="P1333" s="524"/>
      <c r="Q1333" s="524"/>
      <c r="R1333" s="524"/>
      <c r="S1333" s="525"/>
      <c r="T1333" s="526"/>
      <c r="U1333" s="115"/>
      <c r="V1333" s="526"/>
      <c r="W1333" s="115"/>
      <c r="X1333" s="115"/>
      <c r="Y1333" s="115"/>
      <c r="Z1333" s="527"/>
      <c r="AA1333" s="527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  <c r="BU1333" s="15"/>
      <c r="BV1333" s="15"/>
      <c r="BW1333" s="15"/>
      <c r="BX1333" s="15"/>
      <c r="BY1333" s="15"/>
      <c r="BZ1333" s="15"/>
      <c r="CA1333" s="15"/>
      <c r="CB1333" s="15"/>
      <c r="CC1333" s="15"/>
      <c r="CD1333" s="15"/>
      <c r="CE1333" s="15"/>
      <c r="CF1333" s="15"/>
      <c r="CG1333" s="15"/>
      <c r="CH1333" s="15"/>
      <c r="CI1333" s="15"/>
      <c r="CJ1333" s="15"/>
      <c r="CK1333" s="15"/>
      <c r="CL1333" s="15"/>
      <c r="CM1333" s="15"/>
      <c r="CN1333" s="15"/>
      <c r="CO1333" s="15"/>
      <c r="CP1333" s="15"/>
      <c r="CQ1333" s="15"/>
      <c r="CR1333" s="15"/>
      <c r="CS1333" s="15"/>
      <c r="CT1333" s="88"/>
      <c r="CU1333" s="88"/>
      <c r="CV1333" s="88"/>
      <c r="CW1333" s="15"/>
      <c r="CX1333" s="15"/>
      <c r="CY1333" s="88"/>
      <c r="CZ1333" s="88"/>
      <c r="DA1333" s="88"/>
      <c r="DB1333" s="15"/>
      <c r="DC1333" s="15"/>
      <c r="DD1333" s="15"/>
      <c r="DE1333" s="15"/>
      <c r="DF1333" s="15"/>
      <c r="DG1333" s="15"/>
      <c r="DH1333" s="15"/>
      <c r="DI1333" s="15"/>
      <c r="DJ1333" s="15"/>
      <c r="DK1333" s="15"/>
      <c r="DL1333" s="15"/>
      <c r="DM1333" s="15"/>
      <c r="DN1333" s="15"/>
      <c r="DO1333" s="15"/>
      <c r="DP1333" s="15"/>
      <c r="DQ1333" s="15"/>
      <c r="DR1333" s="15"/>
      <c r="DS1333" s="15"/>
      <c r="DT1333" s="15"/>
      <c r="DU1333" s="15"/>
      <c r="DV1333" s="15"/>
      <c r="DW1333" s="15"/>
      <c r="DX1333" s="15"/>
      <c r="DY1333" s="15"/>
      <c r="DZ1333" s="15"/>
      <c r="EA1333" s="15"/>
      <c r="EB1333" s="15"/>
      <c r="EC1333" s="15"/>
      <c r="ED1333" s="15"/>
      <c r="EE1333" s="15"/>
      <c r="EF1333" s="15"/>
      <c r="EG1333" s="15"/>
      <c r="EH1333" s="15"/>
      <c r="EI1333" s="15"/>
      <c r="EJ1333" s="15"/>
      <c r="EK1333" s="15"/>
      <c r="EL1333" s="15"/>
      <c r="EM1333" s="15"/>
      <c r="EN1333" s="15"/>
      <c r="EO1333" s="15"/>
      <c r="EP1333" s="88"/>
      <c r="EQ1333" s="88"/>
      <c r="ER1333" s="88"/>
      <c r="ES1333" s="88"/>
      <c r="ET1333" s="88"/>
      <c r="EU1333" s="88"/>
      <c r="EV1333" s="88"/>
      <c r="EW1333" s="88"/>
      <c r="EX1333" s="88"/>
      <c r="EY1333" s="88"/>
      <c r="EZ1333" s="88"/>
      <c r="FA1333" s="88"/>
      <c r="FB1333" s="15"/>
      <c r="FC1333" s="15"/>
      <c r="FD1333" s="15"/>
      <c r="FE1333" s="15"/>
      <c r="FF1333" s="15"/>
      <c r="FG1333" s="15"/>
      <c r="FH1333" s="15"/>
      <c r="FI1333" s="15"/>
      <c r="FJ1333" s="15"/>
    </row>
    <row r="1334" spans="2:166" ht="15" customHeight="1" x14ac:dyDescent="0.25">
      <c r="B1334" s="88"/>
      <c r="C1334" s="88"/>
      <c r="D1334" s="115"/>
      <c r="E1334" s="115"/>
      <c r="F1334" s="115"/>
      <c r="G1334" s="115"/>
      <c r="H1334" s="115"/>
      <c r="I1334" s="523"/>
      <c r="J1334" s="523"/>
      <c r="K1334" s="115"/>
      <c r="L1334" s="524"/>
      <c r="M1334" s="524"/>
      <c r="N1334" s="524"/>
      <c r="O1334" s="524"/>
      <c r="P1334" s="524"/>
      <c r="Q1334" s="524"/>
      <c r="R1334" s="524"/>
      <c r="S1334" s="525"/>
      <c r="T1334" s="526"/>
      <c r="U1334" s="115"/>
      <c r="V1334" s="526"/>
      <c r="W1334" s="115"/>
      <c r="X1334" s="115"/>
      <c r="Y1334" s="115"/>
      <c r="Z1334" s="527"/>
      <c r="AA1334" s="527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  <c r="BO1334" s="15"/>
      <c r="BP1334" s="15"/>
      <c r="BQ1334" s="15"/>
      <c r="BR1334" s="15"/>
      <c r="BS1334" s="15"/>
      <c r="BT1334" s="15"/>
      <c r="BU1334" s="15"/>
      <c r="BV1334" s="15"/>
      <c r="BW1334" s="15"/>
      <c r="BX1334" s="15"/>
      <c r="BY1334" s="15"/>
      <c r="BZ1334" s="15"/>
      <c r="CA1334" s="15"/>
      <c r="CB1334" s="15"/>
      <c r="CC1334" s="15"/>
      <c r="CD1334" s="15"/>
      <c r="CE1334" s="15"/>
      <c r="CF1334" s="15"/>
      <c r="CG1334" s="15"/>
      <c r="CH1334" s="15"/>
      <c r="CI1334" s="15"/>
      <c r="CJ1334" s="15"/>
      <c r="CK1334" s="15"/>
      <c r="CL1334" s="15"/>
      <c r="CM1334" s="15"/>
      <c r="CN1334" s="15"/>
      <c r="CO1334" s="15"/>
      <c r="CP1334" s="15"/>
      <c r="CQ1334" s="15"/>
      <c r="CR1334" s="15"/>
      <c r="CS1334" s="15"/>
      <c r="CT1334" s="88"/>
      <c r="CU1334" s="88"/>
      <c r="CV1334" s="88"/>
      <c r="CW1334" s="15"/>
      <c r="CX1334" s="15"/>
      <c r="CY1334" s="88"/>
      <c r="CZ1334" s="88"/>
      <c r="DA1334" s="88"/>
      <c r="DB1334" s="15"/>
      <c r="DC1334" s="15"/>
      <c r="DD1334" s="15"/>
      <c r="DE1334" s="15"/>
      <c r="DF1334" s="15"/>
      <c r="DG1334" s="15"/>
      <c r="DH1334" s="15"/>
      <c r="DI1334" s="15"/>
      <c r="DJ1334" s="15"/>
      <c r="DK1334" s="15"/>
      <c r="DL1334" s="15"/>
      <c r="DM1334" s="15"/>
      <c r="DN1334" s="15"/>
      <c r="DO1334" s="15"/>
      <c r="DP1334" s="15"/>
      <c r="DQ1334" s="15"/>
      <c r="DR1334" s="15"/>
      <c r="DS1334" s="15"/>
      <c r="DT1334" s="15"/>
      <c r="DU1334" s="15"/>
      <c r="DV1334" s="15"/>
      <c r="DW1334" s="15"/>
      <c r="DX1334" s="15"/>
      <c r="DY1334" s="15"/>
      <c r="DZ1334" s="15"/>
      <c r="EA1334" s="15"/>
      <c r="EB1334" s="15"/>
      <c r="EC1334" s="15"/>
      <c r="ED1334" s="15"/>
      <c r="EE1334" s="15"/>
      <c r="EF1334" s="15"/>
      <c r="EG1334" s="15"/>
      <c r="EH1334" s="15"/>
      <c r="EI1334" s="15"/>
      <c r="EJ1334" s="15"/>
      <c r="EK1334" s="15"/>
      <c r="EL1334" s="15"/>
      <c r="EM1334" s="15"/>
      <c r="EN1334" s="15"/>
      <c r="EO1334" s="15"/>
      <c r="EP1334" s="88"/>
      <c r="EQ1334" s="88"/>
      <c r="ER1334" s="88"/>
      <c r="ES1334" s="88"/>
      <c r="ET1334" s="88"/>
      <c r="EU1334" s="88"/>
      <c r="EV1334" s="88"/>
      <c r="EW1334" s="88"/>
      <c r="EX1334" s="88"/>
      <c r="EY1334" s="88"/>
      <c r="EZ1334" s="88"/>
      <c r="FA1334" s="88"/>
      <c r="FB1334" s="15"/>
      <c r="FC1334" s="15"/>
      <c r="FD1334" s="15"/>
      <c r="FE1334" s="15"/>
      <c r="FF1334" s="15"/>
      <c r="FG1334" s="15"/>
      <c r="FH1334" s="15"/>
      <c r="FI1334" s="15"/>
      <c r="FJ1334" s="15"/>
    </row>
    <row r="1335" spans="2:166" ht="15" customHeight="1" x14ac:dyDescent="0.25">
      <c r="B1335" s="88"/>
      <c r="C1335" s="88"/>
      <c r="D1335" s="115"/>
      <c r="E1335" s="115"/>
      <c r="F1335" s="115"/>
      <c r="G1335" s="115"/>
      <c r="H1335" s="115"/>
      <c r="I1335" s="523"/>
      <c r="J1335" s="523"/>
      <c r="K1335" s="115"/>
      <c r="L1335" s="524"/>
      <c r="M1335" s="524"/>
      <c r="N1335" s="524"/>
      <c r="O1335" s="524"/>
      <c r="P1335" s="524"/>
      <c r="Q1335" s="524"/>
      <c r="R1335" s="524"/>
      <c r="S1335" s="525"/>
      <c r="T1335" s="526"/>
      <c r="U1335" s="115"/>
      <c r="V1335" s="526"/>
      <c r="W1335" s="115"/>
      <c r="X1335" s="115"/>
      <c r="Y1335" s="115"/>
      <c r="Z1335" s="527"/>
      <c r="AA1335" s="527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  <c r="BO1335" s="15"/>
      <c r="BP1335" s="15"/>
      <c r="BQ1335" s="15"/>
      <c r="BR1335" s="15"/>
      <c r="BS1335" s="15"/>
      <c r="BT1335" s="15"/>
      <c r="BU1335" s="15"/>
      <c r="BV1335" s="15"/>
      <c r="BW1335" s="15"/>
      <c r="BX1335" s="15"/>
      <c r="BY1335" s="15"/>
      <c r="BZ1335" s="15"/>
      <c r="CA1335" s="15"/>
      <c r="CB1335" s="15"/>
      <c r="CC1335" s="15"/>
      <c r="CD1335" s="15"/>
      <c r="CE1335" s="15"/>
      <c r="CF1335" s="15"/>
      <c r="CG1335" s="15"/>
      <c r="CH1335" s="15"/>
      <c r="CI1335" s="15"/>
      <c r="CJ1335" s="15"/>
      <c r="CK1335" s="15"/>
      <c r="CL1335" s="15"/>
      <c r="CM1335" s="15"/>
      <c r="CN1335" s="15"/>
      <c r="CO1335" s="15"/>
      <c r="CP1335" s="15"/>
      <c r="CQ1335" s="15"/>
      <c r="CR1335" s="15"/>
      <c r="CS1335" s="15"/>
      <c r="CT1335" s="88"/>
      <c r="CU1335" s="88"/>
      <c r="CV1335" s="88"/>
      <c r="CW1335" s="15"/>
      <c r="CX1335" s="15"/>
      <c r="CY1335" s="88"/>
      <c r="CZ1335" s="88"/>
      <c r="DA1335" s="88"/>
      <c r="DB1335" s="15"/>
      <c r="DC1335" s="15"/>
      <c r="DD1335" s="15"/>
      <c r="DE1335" s="15"/>
      <c r="DF1335" s="15"/>
      <c r="DG1335" s="15"/>
      <c r="DH1335" s="15"/>
      <c r="DI1335" s="15"/>
      <c r="DJ1335" s="15"/>
      <c r="DK1335" s="15"/>
      <c r="DL1335" s="15"/>
      <c r="DM1335" s="15"/>
      <c r="DN1335" s="15"/>
      <c r="DO1335" s="15"/>
      <c r="DP1335" s="15"/>
      <c r="DQ1335" s="15"/>
      <c r="DR1335" s="15"/>
      <c r="DS1335" s="15"/>
      <c r="DT1335" s="15"/>
      <c r="DU1335" s="15"/>
      <c r="DV1335" s="15"/>
      <c r="DW1335" s="15"/>
      <c r="DX1335" s="15"/>
      <c r="DY1335" s="15"/>
      <c r="DZ1335" s="15"/>
      <c r="EA1335" s="15"/>
      <c r="EB1335" s="15"/>
      <c r="EC1335" s="15"/>
      <c r="ED1335" s="15"/>
      <c r="EE1335" s="15"/>
      <c r="EF1335" s="15"/>
      <c r="EG1335" s="15"/>
      <c r="EH1335" s="15"/>
      <c r="EI1335" s="15"/>
      <c r="EJ1335" s="15"/>
      <c r="EK1335" s="15"/>
      <c r="EL1335" s="15"/>
      <c r="EM1335" s="15"/>
      <c r="EN1335" s="15"/>
      <c r="EO1335" s="15"/>
      <c r="EP1335" s="88"/>
      <c r="EQ1335" s="88"/>
      <c r="ER1335" s="88"/>
      <c r="ES1335" s="88"/>
      <c r="ET1335" s="88"/>
      <c r="EU1335" s="88"/>
      <c r="EV1335" s="88"/>
      <c r="EW1335" s="88"/>
      <c r="EX1335" s="88"/>
      <c r="EY1335" s="88"/>
      <c r="EZ1335" s="88"/>
      <c r="FA1335" s="88"/>
      <c r="FB1335" s="15"/>
      <c r="FC1335" s="15"/>
      <c r="FD1335" s="15"/>
      <c r="FE1335" s="15"/>
      <c r="FF1335" s="15"/>
      <c r="FG1335" s="15"/>
      <c r="FH1335" s="15"/>
      <c r="FI1335" s="15"/>
      <c r="FJ1335" s="15"/>
    </row>
    <row r="1336" spans="2:166" ht="15" customHeight="1" x14ac:dyDescent="0.25">
      <c r="B1336" s="88"/>
      <c r="C1336" s="88"/>
      <c r="D1336" s="115"/>
      <c r="E1336" s="115"/>
      <c r="F1336" s="115"/>
      <c r="G1336" s="115"/>
      <c r="H1336" s="115"/>
      <c r="I1336" s="523"/>
      <c r="J1336" s="523"/>
      <c r="K1336" s="115"/>
      <c r="L1336" s="524"/>
      <c r="M1336" s="524"/>
      <c r="N1336" s="524"/>
      <c r="O1336" s="524"/>
      <c r="P1336" s="524"/>
      <c r="Q1336" s="524"/>
      <c r="R1336" s="524"/>
      <c r="S1336" s="525"/>
      <c r="T1336" s="526"/>
      <c r="U1336" s="115"/>
      <c r="V1336" s="526"/>
      <c r="W1336" s="115"/>
      <c r="X1336" s="115"/>
      <c r="Y1336" s="115"/>
      <c r="Z1336" s="527"/>
      <c r="AA1336" s="527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  <c r="BY1336" s="15"/>
      <c r="BZ1336" s="15"/>
      <c r="CA1336" s="15"/>
      <c r="CB1336" s="15"/>
      <c r="CC1336" s="15"/>
      <c r="CD1336" s="15"/>
      <c r="CE1336" s="15"/>
      <c r="CF1336" s="15"/>
      <c r="CG1336" s="15"/>
      <c r="CH1336" s="15"/>
      <c r="CI1336" s="15"/>
      <c r="CJ1336" s="15"/>
      <c r="CK1336" s="15"/>
      <c r="CL1336" s="15"/>
      <c r="CM1336" s="15"/>
      <c r="CN1336" s="15"/>
      <c r="CO1336" s="15"/>
      <c r="CP1336" s="15"/>
      <c r="CQ1336" s="15"/>
      <c r="CR1336" s="15"/>
      <c r="CS1336" s="15"/>
      <c r="CT1336" s="88"/>
      <c r="CU1336" s="88"/>
      <c r="CV1336" s="88"/>
      <c r="CW1336" s="15"/>
      <c r="CX1336" s="15"/>
      <c r="CY1336" s="88"/>
      <c r="CZ1336" s="88"/>
      <c r="DA1336" s="88"/>
      <c r="DB1336" s="15"/>
      <c r="DC1336" s="15"/>
      <c r="DD1336" s="15"/>
      <c r="DE1336" s="15"/>
      <c r="DF1336" s="15"/>
      <c r="DG1336" s="15"/>
      <c r="DH1336" s="15"/>
      <c r="DI1336" s="15"/>
      <c r="DJ1336" s="15"/>
      <c r="DK1336" s="15"/>
      <c r="DL1336" s="15"/>
      <c r="DM1336" s="15"/>
      <c r="DN1336" s="15"/>
      <c r="DO1336" s="15"/>
      <c r="DP1336" s="15"/>
      <c r="DQ1336" s="15"/>
      <c r="DR1336" s="15"/>
      <c r="DS1336" s="15"/>
      <c r="DT1336" s="15"/>
      <c r="DU1336" s="15"/>
      <c r="DV1336" s="15"/>
      <c r="DW1336" s="15"/>
      <c r="DX1336" s="15"/>
      <c r="DY1336" s="15"/>
      <c r="DZ1336" s="15"/>
      <c r="EA1336" s="15"/>
      <c r="EB1336" s="15"/>
      <c r="EC1336" s="15"/>
      <c r="ED1336" s="15"/>
      <c r="EE1336" s="15"/>
      <c r="EF1336" s="15"/>
      <c r="EG1336" s="15"/>
      <c r="EH1336" s="15"/>
      <c r="EI1336" s="15"/>
      <c r="EJ1336" s="15"/>
      <c r="EK1336" s="15"/>
      <c r="EL1336" s="15"/>
      <c r="EM1336" s="15"/>
      <c r="EN1336" s="15"/>
      <c r="EO1336" s="15"/>
      <c r="EP1336" s="88"/>
      <c r="EQ1336" s="88"/>
      <c r="ER1336" s="88"/>
      <c r="ES1336" s="88"/>
      <c r="ET1336" s="88"/>
      <c r="EU1336" s="88"/>
      <c r="EV1336" s="88"/>
      <c r="EW1336" s="88"/>
      <c r="EX1336" s="88"/>
      <c r="EY1336" s="88"/>
      <c r="EZ1336" s="88"/>
      <c r="FA1336" s="88"/>
      <c r="FB1336" s="15"/>
      <c r="FC1336" s="15"/>
      <c r="FD1336" s="15"/>
      <c r="FE1336" s="15"/>
      <c r="FF1336" s="15"/>
      <c r="FG1336" s="15"/>
      <c r="FH1336" s="15"/>
      <c r="FI1336" s="15"/>
      <c r="FJ1336" s="15"/>
    </row>
    <row r="1337" spans="2:166" ht="15" customHeight="1" x14ac:dyDescent="0.25">
      <c r="B1337" s="88"/>
      <c r="C1337" s="88"/>
      <c r="D1337" s="115"/>
      <c r="E1337" s="115"/>
      <c r="F1337" s="115"/>
      <c r="G1337" s="115"/>
      <c r="H1337" s="115"/>
      <c r="I1337" s="523"/>
      <c r="J1337" s="523"/>
      <c r="K1337" s="115"/>
      <c r="L1337" s="524"/>
      <c r="M1337" s="524"/>
      <c r="N1337" s="524"/>
      <c r="O1337" s="524"/>
      <c r="P1337" s="524"/>
      <c r="Q1337" s="524"/>
      <c r="R1337" s="524"/>
      <c r="S1337" s="525"/>
      <c r="T1337" s="526"/>
      <c r="U1337" s="115"/>
      <c r="V1337" s="526"/>
      <c r="W1337" s="115"/>
      <c r="X1337" s="115"/>
      <c r="Y1337" s="115"/>
      <c r="Z1337" s="527"/>
      <c r="AA1337" s="527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  <c r="BO1337" s="15"/>
      <c r="BP1337" s="15"/>
      <c r="BQ1337" s="15"/>
      <c r="BR1337" s="15"/>
      <c r="BS1337" s="15"/>
      <c r="BT1337" s="15"/>
      <c r="BU1337" s="15"/>
      <c r="BV1337" s="15"/>
      <c r="BW1337" s="15"/>
      <c r="BX1337" s="15"/>
      <c r="BY1337" s="15"/>
      <c r="BZ1337" s="15"/>
      <c r="CA1337" s="15"/>
      <c r="CB1337" s="15"/>
      <c r="CC1337" s="15"/>
      <c r="CD1337" s="15"/>
      <c r="CE1337" s="15"/>
      <c r="CF1337" s="15"/>
      <c r="CG1337" s="15"/>
      <c r="CH1337" s="15"/>
      <c r="CI1337" s="15"/>
      <c r="CJ1337" s="15"/>
      <c r="CK1337" s="15"/>
      <c r="CL1337" s="15"/>
      <c r="CM1337" s="15"/>
      <c r="CN1337" s="15"/>
      <c r="CO1337" s="15"/>
      <c r="CP1337" s="15"/>
      <c r="CQ1337" s="15"/>
      <c r="CR1337" s="15"/>
      <c r="CS1337" s="15"/>
      <c r="CT1337" s="88"/>
      <c r="CU1337" s="88"/>
      <c r="CV1337" s="88"/>
      <c r="CW1337" s="15"/>
      <c r="CX1337" s="15"/>
      <c r="CY1337" s="88"/>
      <c r="CZ1337" s="88"/>
      <c r="DA1337" s="88"/>
      <c r="DB1337" s="15"/>
      <c r="DC1337" s="15"/>
      <c r="DD1337" s="15"/>
      <c r="DE1337" s="15"/>
      <c r="DF1337" s="15"/>
      <c r="DG1337" s="15"/>
      <c r="DH1337" s="15"/>
      <c r="DI1337" s="15"/>
      <c r="DJ1337" s="15"/>
      <c r="DK1337" s="15"/>
      <c r="DL1337" s="15"/>
      <c r="DM1337" s="15"/>
      <c r="DN1337" s="15"/>
      <c r="DO1337" s="15"/>
      <c r="DP1337" s="15"/>
      <c r="DQ1337" s="15"/>
      <c r="DR1337" s="15"/>
      <c r="DS1337" s="15"/>
      <c r="DT1337" s="15"/>
      <c r="DU1337" s="15"/>
      <c r="DV1337" s="15"/>
      <c r="DW1337" s="15"/>
      <c r="DX1337" s="15"/>
      <c r="DY1337" s="15"/>
      <c r="DZ1337" s="15"/>
      <c r="EA1337" s="15"/>
      <c r="EB1337" s="15"/>
      <c r="EC1337" s="15"/>
      <c r="ED1337" s="15"/>
      <c r="EE1337" s="15"/>
      <c r="EF1337" s="15"/>
      <c r="EG1337" s="15"/>
      <c r="EH1337" s="15"/>
      <c r="EI1337" s="15"/>
      <c r="EJ1337" s="15"/>
      <c r="EK1337" s="15"/>
      <c r="EL1337" s="15"/>
      <c r="EM1337" s="15"/>
      <c r="EN1337" s="15"/>
      <c r="EO1337" s="15"/>
      <c r="EP1337" s="88"/>
      <c r="EQ1337" s="88"/>
      <c r="ER1337" s="88"/>
      <c r="ES1337" s="88"/>
      <c r="ET1337" s="88"/>
      <c r="EU1337" s="88"/>
      <c r="EV1337" s="88"/>
      <c r="EW1337" s="88"/>
      <c r="EX1337" s="88"/>
      <c r="EY1337" s="88"/>
      <c r="EZ1337" s="88"/>
      <c r="FA1337" s="88"/>
      <c r="FB1337" s="15"/>
      <c r="FC1337" s="15"/>
      <c r="FD1337" s="15"/>
      <c r="FE1337" s="15"/>
      <c r="FF1337" s="15"/>
      <c r="FG1337" s="15"/>
      <c r="FH1337" s="15"/>
      <c r="FI1337" s="15"/>
      <c r="FJ1337" s="15"/>
    </row>
    <row r="1338" spans="2:166" ht="15" customHeight="1" x14ac:dyDescent="0.25">
      <c r="B1338" s="88"/>
      <c r="C1338" s="88"/>
      <c r="D1338" s="115"/>
      <c r="E1338" s="115"/>
      <c r="F1338" s="115"/>
      <c r="G1338" s="115"/>
      <c r="H1338" s="115"/>
      <c r="I1338" s="523"/>
      <c r="J1338" s="523"/>
      <c r="K1338" s="115"/>
      <c r="L1338" s="524"/>
      <c r="M1338" s="524"/>
      <c r="N1338" s="524"/>
      <c r="O1338" s="524"/>
      <c r="P1338" s="524"/>
      <c r="Q1338" s="524"/>
      <c r="R1338" s="524"/>
      <c r="S1338" s="525"/>
      <c r="T1338" s="526"/>
      <c r="U1338" s="115"/>
      <c r="V1338" s="526"/>
      <c r="W1338" s="115"/>
      <c r="X1338" s="115"/>
      <c r="Y1338" s="115"/>
      <c r="Z1338" s="527"/>
      <c r="AA1338" s="527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  <c r="BO1338" s="15"/>
      <c r="BP1338" s="15"/>
      <c r="BQ1338" s="15"/>
      <c r="BR1338" s="15"/>
      <c r="BS1338" s="15"/>
      <c r="BT1338" s="15"/>
      <c r="BU1338" s="15"/>
      <c r="BV1338" s="15"/>
      <c r="BW1338" s="15"/>
      <c r="BX1338" s="15"/>
      <c r="BY1338" s="15"/>
      <c r="BZ1338" s="15"/>
      <c r="CA1338" s="15"/>
      <c r="CB1338" s="15"/>
      <c r="CC1338" s="15"/>
      <c r="CD1338" s="15"/>
      <c r="CE1338" s="15"/>
      <c r="CF1338" s="15"/>
      <c r="CG1338" s="15"/>
      <c r="CH1338" s="15"/>
      <c r="CI1338" s="15"/>
      <c r="CJ1338" s="15"/>
      <c r="CK1338" s="15"/>
      <c r="CL1338" s="15"/>
      <c r="CM1338" s="15"/>
      <c r="CN1338" s="15"/>
      <c r="CO1338" s="15"/>
      <c r="CP1338" s="15"/>
      <c r="CQ1338" s="15"/>
      <c r="CR1338" s="15"/>
      <c r="CS1338" s="15"/>
      <c r="CT1338" s="88"/>
      <c r="CU1338" s="88"/>
      <c r="CV1338" s="88"/>
      <c r="CW1338" s="15"/>
      <c r="CX1338" s="15"/>
      <c r="CY1338" s="88"/>
      <c r="CZ1338" s="88"/>
      <c r="DA1338" s="88"/>
      <c r="DB1338" s="15"/>
      <c r="DC1338" s="15"/>
      <c r="DD1338" s="15"/>
      <c r="DE1338" s="15"/>
      <c r="DF1338" s="15"/>
      <c r="DG1338" s="15"/>
      <c r="DH1338" s="15"/>
      <c r="DI1338" s="15"/>
      <c r="DJ1338" s="15"/>
      <c r="DK1338" s="15"/>
      <c r="DL1338" s="15"/>
      <c r="DM1338" s="15"/>
      <c r="DN1338" s="15"/>
      <c r="DO1338" s="15"/>
      <c r="DP1338" s="15"/>
      <c r="DQ1338" s="15"/>
      <c r="DR1338" s="15"/>
      <c r="DS1338" s="15"/>
      <c r="DT1338" s="15"/>
      <c r="DU1338" s="15"/>
      <c r="DV1338" s="15"/>
      <c r="DW1338" s="15"/>
      <c r="DX1338" s="15"/>
      <c r="DY1338" s="15"/>
      <c r="DZ1338" s="15"/>
      <c r="EA1338" s="15"/>
      <c r="EB1338" s="15"/>
      <c r="EC1338" s="15"/>
      <c r="ED1338" s="15"/>
      <c r="EE1338" s="15"/>
      <c r="EF1338" s="15"/>
      <c r="EG1338" s="15"/>
      <c r="EH1338" s="15"/>
      <c r="EI1338" s="15"/>
      <c r="EJ1338" s="15"/>
      <c r="EK1338" s="15"/>
      <c r="EL1338" s="15"/>
      <c r="EM1338" s="15"/>
      <c r="EN1338" s="15"/>
      <c r="EO1338" s="15"/>
      <c r="EP1338" s="88"/>
      <c r="EQ1338" s="88"/>
      <c r="ER1338" s="88"/>
      <c r="ES1338" s="88"/>
      <c r="ET1338" s="88"/>
      <c r="EU1338" s="88"/>
      <c r="EV1338" s="88"/>
      <c r="EW1338" s="88"/>
      <c r="EX1338" s="88"/>
      <c r="EY1338" s="88"/>
      <c r="EZ1338" s="88"/>
      <c r="FA1338" s="88"/>
      <c r="FB1338" s="15"/>
      <c r="FC1338" s="15"/>
      <c r="FD1338" s="15"/>
      <c r="FE1338" s="15"/>
      <c r="FF1338" s="15"/>
      <c r="FG1338" s="15"/>
      <c r="FH1338" s="15"/>
      <c r="FI1338" s="15"/>
      <c r="FJ1338" s="15"/>
    </row>
    <row r="1339" spans="2:166" ht="15" customHeight="1" x14ac:dyDescent="0.25">
      <c r="B1339" s="88"/>
      <c r="C1339" s="88"/>
      <c r="D1339" s="115"/>
      <c r="E1339" s="115"/>
      <c r="F1339" s="115"/>
      <c r="G1339" s="115"/>
      <c r="H1339" s="115"/>
      <c r="I1339" s="523"/>
      <c r="J1339" s="523"/>
      <c r="K1339" s="115"/>
      <c r="L1339" s="524"/>
      <c r="M1339" s="524"/>
      <c r="N1339" s="524"/>
      <c r="O1339" s="524"/>
      <c r="P1339" s="524"/>
      <c r="Q1339" s="524"/>
      <c r="R1339" s="524"/>
      <c r="S1339" s="525"/>
      <c r="T1339" s="526"/>
      <c r="U1339" s="115"/>
      <c r="V1339" s="526"/>
      <c r="W1339" s="115"/>
      <c r="X1339" s="115"/>
      <c r="Y1339" s="115"/>
      <c r="Z1339" s="527"/>
      <c r="AA1339" s="527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  <c r="BO1339" s="15"/>
      <c r="BP1339" s="15"/>
      <c r="BQ1339" s="15"/>
      <c r="BR1339" s="15"/>
      <c r="BS1339" s="15"/>
      <c r="BT1339" s="15"/>
      <c r="BU1339" s="15"/>
      <c r="BV1339" s="15"/>
      <c r="BW1339" s="15"/>
      <c r="BX1339" s="15"/>
      <c r="BY1339" s="15"/>
      <c r="BZ1339" s="15"/>
      <c r="CA1339" s="15"/>
      <c r="CB1339" s="15"/>
      <c r="CC1339" s="15"/>
      <c r="CD1339" s="15"/>
      <c r="CE1339" s="15"/>
      <c r="CF1339" s="15"/>
      <c r="CG1339" s="15"/>
      <c r="CH1339" s="15"/>
      <c r="CI1339" s="15"/>
      <c r="CJ1339" s="15"/>
      <c r="CK1339" s="15"/>
      <c r="CL1339" s="15"/>
      <c r="CM1339" s="15"/>
      <c r="CN1339" s="15"/>
      <c r="CO1339" s="15"/>
      <c r="CP1339" s="15"/>
      <c r="CQ1339" s="15"/>
      <c r="CR1339" s="15"/>
      <c r="CS1339" s="15"/>
      <c r="CT1339" s="88"/>
      <c r="CU1339" s="88"/>
      <c r="CV1339" s="88"/>
      <c r="CW1339" s="15"/>
      <c r="CX1339" s="15"/>
      <c r="CY1339" s="88"/>
      <c r="CZ1339" s="88"/>
      <c r="DA1339" s="88"/>
      <c r="DB1339" s="15"/>
      <c r="DC1339" s="15"/>
      <c r="DD1339" s="15"/>
      <c r="DE1339" s="15"/>
      <c r="DF1339" s="15"/>
      <c r="DG1339" s="15"/>
      <c r="DH1339" s="15"/>
      <c r="DI1339" s="15"/>
      <c r="DJ1339" s="15"/>
      <c r="DK1339" s="15"/>
      <c r="DL1339" s="15"/>
      <c r="DM1339" s="15"/>
      <c r="DN1339" s="15"/>
      <c r="DO1339" s="15"/>
      <c r="DP1339" s="15"/>
      <c r="DQ1339" s="15"/>
      <c r="DR1339" s="15"/>
      <c r="DS1339" s="15"/>
      <c r="DT1339" s="15"/>
      <c r="DU1339" s="15"/>
      <c r="DV1339" s="15"/>
      <c r="DW1339" s="15"/>
      <c r="DX1339" s="15"/>
      <c r="DY1339" s="15"/>
      <c r="DZ1339" s="15"/>
      <c r="EA1339" s="15"/>
      <c r="EB1339" s="15"/>
      <c r="EC1339" s="15"/>
      <c r="ED1339" s="15"/>
      <c r="EE1339" s="15"/>
      <c r="EF1339" s="15"/>
      <c r="EG1339" s="15"/>
      <c r="EH1339" s="15"/>
      <c r="EI1339" s="15"/>
      <c r="EJ1339" s="15"/>
      <c r="EK1339" s="15"/>
      <c r="EL1339" s="15"/>
      <c r="EM1339" s="15"/>
      <c r="EN1339" s="15"/>
      <c r="EO1339" s="15"/>
      <c r="EP1339" s="88"/>
      <c r="EQ1339" s="88"/>
      <c r="ER1339" s="88"/>
      <c r="ES1339" s="88"/>
      <c r="ET1339" s="88"/>
      <c r="EU1339" s="88"/>
      <c r="EV1339" s="88"/>
      <c r="EW1339" s="88"/>
      <c r="EX1339" s="88"/>
      <c r="EY1339" s="88"/>
      <c r="EZ1339" s="88"/>
      <c r="FA1339" s="88"/>
      <c r="FB1339" s="15"/>
      <c r="FC1339" s="15"/>
      <c r="FD1339" s="15"/>
      <c r="FE1339" s="15"/>
      <c r="FF1339" s="15"/>
      <c r="FG1339" s="15"/>
      <c r="FH1339" s="15"/>
      <c r="FI1339" s="15"/>
      <c r="FJ1339" s="15"/>
    </row>
    <row r="1340" spans="2:166" ht="15" customHeight="1" x14ac:dyDescent="0.25">
      <c r="B1340" s="88"/>
      <c r="C1340" s="88"/>
      <c r="D1340" s="115"/>
      <c r="E1340" s="115"/>
      <c r="F1340" s="115"/>
      <c r="G1340" s="115"/>
      <c r="H1340" s="115"/>
      <c r="I1340" s="523"/>
      <c r="J1340" s="523"/>
      <c r="K1340" s="115"/>
      <c r="L1340" s="524"/>
      <c r="M1340" s="524"/>
      <c r="N1340" s="524"/>
      <c r="O1340" s="524"/>
      <c r="P1340" s="524"/>
      <c r="Q1340" s="524"/>
      <c r="R1340" s="524"/>
      <c r="S1340" s="525"/>
      <c r="T1340" s="526"/>
      <c r="U1340" s="115"/>
      <c r="V1340" s="526"/>
      <c r="W1340" s="115"/>
      <c r="X1340" s="115"/>
      <c r="Y1340" s="115"/>
      <c r="Z1340" s="527"/>
      <c r="AA1340" s="527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  <c r="BU1340" s="15"/>
      <c r="BV1340" s="15"/>
      <c r="BW1340" s="15"/>
      <c r="BX1340" s="15"/>
      <c r="BY1340" s="15"/>
      <c r="BZ1340" s="15"/>
      <c r="CA1340" s="15"/>
      <c r="CB1340" s="15"/>
      <c r="CC1340" s="15"/>
      <c r="CD1340" s="15"/>
      <c r="CE1340" s="15"/>
      <c r="CF1340" s="15"/>
      <c r="CG1340" s="15"/>
      <c r="CH1340" s="15"/>
      <c r="CI1340" s="15"/>
      <c r="CJ1340" s="15"/>
      <c r="CK1340" s="15"/>
      <c r="CL1340" s="15"/>
      <c r="CM1340" s="15"/>
      <c r="CN1340" s="15"/>
      <c r="CO1340" s="15"/>
      <c r="CP1340" s="15"/>
      <c r="CQ1340" s="15"/>
      <c r="CR1340" s="15"/>
      <c r="CS1340" s="15"/>
      <c r="CT1340" s="88"/>
      <c r="CU1340" s="88"/>
      <c r="CV1340" s="88"/>
      <c r="CW1340" s="15"/>
      <c r="CX1340" s="15"/>
      <c r="CY1340" s="88"/>
      <c r="CZ1340" s="88"/>
      <c r="DA1340" s="88"/>
      <c r="DB1340" s="15"/>
      <c r="DC1340" s="15"/>
      <c r="DD1340" s="15"/>
      <c r="DE1340" s="15"/>
      <c r="DF1340" s="15"/>
      <c r="DG1340" s="15"/>
      <c r="DH1340" s="15"/>
      <c r="DI1340" s="15"/>
      <c r="DJ1340" s="15"/>
      <c r="DK1340" s="15"/>
      <c r="DL1340" s="15"/>
      <c r="DM1340" s="15"/>
      <c r="DN1340" s="15"/>
      <c r="DO1340" s="15"/>
      <c r="DP1340" s="15"/>
      <c r="DQ1340" s="15"/>
      <c r="DR1340" s="15"/>
      <c r="DS1340" s="15"/>
      <c r="DT1340" s="15"/>
      <c r="DU1340" s="15"/>
      <c r="DV1340" s="15"/>
      <c r="DW1340" s="15"/>
      <c r="DX1340" s="15"/>
      <c r="DY1340" s="15"/>
      <c r="DZ1340" s="15"/>
      <c r="EA1340" s="15"/>
      <c r="EB1340" s="15"/>
      <c r="EC1340" s="15"/>
      <c r="ED1340" s="15"/>
      <c r="EE1340" s="15"/>
      <c r="EF1340" s="15"/>
      <c r="EG1340" s="15"/>
      <c r="EH1340" s="15"/>
      <c r="EI1340" s="15"/>
      <c r="EJ1340" s="15"/>
      <c r="EK1340" s="15"/>
      <c r="EL1340" s="15"/>
      <c r="EM1340" s="15"/>
      <c r="EN1340" s="15"/>
      <c r="EO1340" s="15"/>
      <c r="EP1340" s="88"/>
      <c r="EQ1340" s="88"/>
      <c r="ER1340" s="88"/>
      <c r="ES1340" s="88"/>
      <c r="ET1340" s="88"/>
      <c r="EU1340" s="88"/>
      <c r="EV1340" s="88"/>
      <c r="EW1340" s="88"/>
      <c r="EX1340" s="88"/>
      <c r="EY1340" s="88"/>
      <c r="EZ1340" s="88"/>
      <c r="FA1340" s="88"/>
      <c r="FB1340" s="15"/>
      <c r="FC1340" s="15"/>
      <c r="FD1340" s="15"/>
      <c r="FE1340" s="15"/>
      <c r="FF1340" s="15"/>
      <c r="FG1340" s="15"/>
      <c r="FH1340" s="15"/>
      <c r="FI1340" s="15"/>
      <c r="FJ1340" s="15"/>
    </row>
    <row r="1341" spans="2:166" ht="15" customHeight="1" x14ac:dyDescent="0.25">
      <c r="B1341" s="88"/>
      <c r="C1341" s="88"/>
      <c r="D1341" s="115"/>
      <c r="E1341" s="115"/>
      <c r="F1341" s="115"/>
      <c r="G1341" s="115"/>
      <c r="H1341" s="115"/>
      <c r="I1341" s="523"/>
      <c r="J1341" s="523"/>
      <c r="K1341" s="115"/>
      <c r="L1341" s="524"/>
      <c r="M1341" s="524"/>
      <c r="N1341" s="524"/>
      <c r="O1341" s="524"/>
      <c r="P1341" s="524"/>
      <c r="Q1341" s="524"/>
      <c r="R1341" s="524"/>
      <c r="S1341" s="525"/>
      <c r="T1341" s="526"/>
      <c r="U1341" s="115"/>
      <c r="V1341" s="526"/>
      <c r="W1341" s="115"/>
      <c r="X1341" s="115"/>
      <c r="Y1341" s="115"/>
      <c r="Z1341" s="527"/>
      <c r="AA1341" s="527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  <c r="BO1341" s="15"/>
      <c r="BP1341" s="15"/>
      <c r="BQ1341" s="15"/>
      <c r="BR1341" s="15"/>
      <c r="BS1341" s="15"/>
      <c r="BT1341" s="15"/>
      <c r="BU1341" s="15"/>
      <c r="BV1341" s="15"/>
      <c r="BW1341" s="15"/>
      <c r="BX1341" s="15"/>
      <c r="BY1341" s="15"/>
      <c r="BZ1341" s="15"/>
      <c r="CA1341" s="15"/>
      <c r="CB1341" s="15"/>
      <c r="CC1341" s="15"/>
      <c r="CD1341" s="15"/>
      <c r="CE1341" s="15"/>
      <c r="CF1341" s="15"/>
      <c r="CG1341" s="15"/>
      <c r="CH1341" s="15"/>
      <c r="CI1341" s="15"/>
      <c r="CJ1341" s="15"/>
      <c r="CK1341" s="15"/>
      <c r="CL1341" s="15"/>
      <c r="CM1341" s="15"/>
      <c r="CN1341" s="15"/>
      <c r="CO1341" s="15"/>
      <c r="CP1341" s="15"/>
      <c r="CQ1341" s="15"/>
      <c r="CR1341" s="15"/>
      <c r="CS1341" s="15"/>
      <c r="CT1341" s="88"/>
      <c r="CU1341" s="88"/>
      <c r="CV1341" s="88"/>
      <c r="CW1341" s="15"/>
      <c r="CX1341" s="15"/>
      <c r="CY1341" s="88"/>
      <c r="CZ1341" s="88"/>
      <c r="DA1341" s="88"/>
      <c r="DB1341" s="15"/>
      <c r="DC1341" s="15"/>
      <c r="DD1341" s="15"/>
      <c r="DE1341" s="15"/>
      <c r="DF1341" s="15"/>
      <c r="DG1341" s="15"/>
      <c r="DH1341" s="15"/>
      <c r="DI1341" s="15"/>
      <c r="DJ1341" s="15"/>
      <c r="DK1341" s="15"/>
      <c r="DL1341" s="15"/>
      <c r="DM1341" s="15"/>
      <c r="DN1341" s="15"/>
      <c r="DO1341" s="15"/>
      <c r="DP1341" s="15"/>
      <c r="DQ1341" s="15"/>
      <c r="DR1341" s="15"/>
      <c r="DS1341" s="15"/>
      <c r="DT1341" s="15"/>
      <c r="DU1341" s="15"/>
      <c r="DV1341" s="15"/>
      <c r="DW1341" s="15"/>
      <c r="DX1341" s="15"/>
      <c r="DY1341" s="15"/>
      <c r="DZ1341" s="15"/>
      <c r="EA1341" s="15"/>
      <c r="EB1341" s="15"/>
      <c r="EC1341" s="15"/>
      <c r="ED1341" s="15"/>
      <c r="EE1341" s="15"/>
      <c r="EF1341" s="15"/>
      <c r="EG1341" s="15"/>
      <c r="EH1341" s="15"/>
      <c r="EI1341" s="15"/>
      <c r="EJ1341" s="15"/>
      <c r="EK1341" s="15"/>
      <c r="EL1341" s="15"/>
      <c r="EM1341" s="15"/>
      <c r="EN1341" s="15"/>
      <c r="EO1341" s="15"/>
      <c r="EP1341" s="88"/>
      <c r="EQ1341" s="88"/>
      <c r="ER1341" s="88"/>
      <c r="ES1341" s="88"/>
      <c r="ET1341" s="88"/>
      <c r="EU1341" s="88"/>
      <c r="EV1341" s="88"/>
      <c r="EW1341" s="88"/>
      <c r="EX1341" s="88"/>
      <c r="EY1341" s="88"/>
      <c r="EZ1341" s="88"/>
      <c r="FA1341" s="88"/>
      <c r="FB1341" s="15"/>
      <c r="FC1341" s="15"/>
      <c r="FD1341" s="15"/>
      <c r="FE1341" s="15"/>
      <c r="FF1341" s="15"/>
      <c r="FG1341" s="15"/>
      <c r="FH1341" s="15"/>
      <c r="FI1341" s="15"/>
      <c r="FJ1341" s="15"/>
    </row>
    <row r="1342" spans="2:166" ht="15" customHeight="1" x14ac:dyDescent="0.25">
      <c r="B1342" s="88"/>
      <c r="C1342" s="88"/>
      <c r="D1342" s="115"/>
      <c r="E1342" s="115"/>
      <c r="F1342" s="115"/>
      <c r="G1342" s="115"/>
      <c r="H1342" s="115"/>
      <c r="I1342" s="523"/>
      <c r="J1342" s="523"/>
      <c r="K1342" s="115"/>
      <c r="L1342" s="524"/>
      <c r="M1342" s="524"/>
      <c r="N1342" s="524"/>
      <c r="O1342" s="524"/>
      <c r="P1342" s="524"/>
      <c r="Q1342" s="524"/>
      <c r="R1342" s="524"/>
      <c r="S1342" s="525"/>
      <c r="T1342" s="526"/>
      <c r="U1342" s="115"/>
      <c r="V1342" s="526"/>
      <c r="W1342" s="115"/>
      <c r="X1342" s="115"/>
      <c r="Y1342" s="115"/>
      <c r="Z1342" s="527"/>
      <c r="AA1342" s="527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  <c r="CA1342" s="15"/>
      <c r="CB1342" s="15"/>
      <c r="CC1342" s="15"/>
      <c r="CD1342" s="15"/>
      <c r="CE1342" s="15"/>
      <c r="CF1342" s="15"/>
      <c r="CG1342" s="15"/>
      <c r="CH1342" s="15"/>
      <c r="CI1342" s="15"/>
      <c r="CJ1342" s="15"/>
      <c r="CK1342" s="15"/>
      <c r="CL1342" s="15"/>
      <c r="CM1342" s="15"/>
      <c r="CN1342" s="15"/>
      <c r="CO1342" s="15"/>
      <c r="CP1342" s="15"/>
      <c r="CQ1342" s="15"/>
      <c r="CR1342" s="15"/>
      <c r="CS1342" s="15"/>
      <c r="CT1342" s="88"/>
      <c r="CU1342" s="88"/>
      <c r="CV1342" s="88"/>
      <c r="CW1342" s="15"/>
      <c r="CX1342" s="15"/>
      <c r="CY1342" s="88"/>
      <c r="CZ1342" s="88"/>
      <c r="DA1342" s="88"/>
      <c r="DB1342" s="15"/>
      <c r="DC1342" s="15"/>
      <c r="DD1342" s="15"/>
      <c r="DE1342" s="15"/>
      <c r="DF1342" s="15"/>
      <c r="DG1342" s="15"/>
      <c r="DH1342" s="15"/>
      <c r="DI1342" s="15"/>
      <c r="DJ1342" s="15"/>
      <c r="DK1342" s="15"/>
      <c r="DL1342" s="15"/>
      <c r="DM1342" s="15"/>
      <c r="DN1342" s="15"/>
      <c r="DO1342" s="15"/>
      <c r="DP1342" s="15"/>
      <c r="DQ1342" s="15"/>
      <c r="DR1342" s="15"/>
      <c r="DS1342" s="15"/>
      <c r="DT1342" s="15"/>
      <c r="DU1342" s="15"/>
      <c r="DV1342" s="15"/>
      <c r="DW1342" s="15"/>
      <c r="DX1342" s="15"/>
      <c r="DY1342" s="15"/>
      <c r="DZ1342" s="15"/>
      <c r="EA1342" s="15"/>
      <c r="EB1342" s="15"/>
      <c r="EC1342" s="15"/>
      <c r="ED1342" s="15"/>
      <c r="EE1342" s="15"/>
      <c r="EF1342" s="15"/>
      <c r="EG1342" s="15"/>
      <c r="EH1342" s="15"/>
      <c r="EI1342" s="15"/>
      <c r="EJ1342" s="15"/>
      <c r="EK1342" s="15"/>
      <c r="EL1342" s="15"/>
      <c r="EM1342" s="15"/>
      <c r="EN1342" s="15"/>
      <c r="EO1342" s="15"/>
      <c r="EP1342" s="88"/>
      <c r="EQ1342" s="88"/>
      <c r="ER1342" s="88"/>
      <c r="ES1342" s="88"/>
      <c r="ET1342" s="88"/>
      <c r="EU1342" s="88"/>
      <c r="EV1342" s="88"/>
      <c r="EW1342" s="88"/>
      <c r="EX1342" s="88"/>
      <c r="EY1342" s="88"/>
      <c r="EZ1342" s="88"/>
      <c r="FA1342" s="88"/>
      <c r="FB1342" s="15"/>
      <c r="FC1342" s="15"/>
      <c r="FD1342" s="15"/>
      <c r="FE1342" s="15"/>
      <c r="FF1342" s="15"/>
      <c r="FG1342" s="15"/>
      <c r="FH1342" s="15"/>
      <c r="FI1342" s="15"/>
      <c r="FJ1342" s="15"/>
    </row>
    <row r="1343" spans="2:166" ht="15" customHeight="1" x14ac:dyDescent="0.25">
      <c r="B1343" s="88"/>
      <c r="C1343" s="88"/>
      <c r="D1343" s="115"/>
      <c r="E1343" s="115"/>
      <c r="F1343" s="115"/>
      <c r="G1343" s="115"/>
      <c r="H1343" s="115"/>
      <c r="I1343" s="523"/>
      <c r="J1343" s="523"/>
      <c r="K1343" s="115"/>
      <c r="L1343" s="524"/>
      <c r="M1343" s="524"/>
      <c r="N1343" s="524"/>
      <c r="O1343" s="524"/>
      <c r="P1343" s="524"/>
      <c r="Q1343" s="524"/>
      <c r="R1343" s="524"/>
      <c r="S1343" s="525"/>
      <c r="T1343" s="526"/>
      <c r="U1343" s="115"/>
      <c r="V1343" s="526"/>
      <c r="W1343" s="115"/>
      <c r="X1343" s="115"/>
      <c r="Y1343" s="115"/>
      <c r="Z1343" s="527"/>
      <c r="AA1343" s="527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15"/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5"/>
      <c r="CQ1343" s="15"/>
      <c r="CR1343" s="15"/>
      <c r="CS1343" s="15"/>
      <c r="CT1343" s="88"/>
      <c r="CU1343" s="88"/>
      <c r="CV1343" s="88"/>
      <c r="CW1343" s="15"/>
      <c r="CX1343" s="15"/>
      <c r="CY1343" s="88"/>
      <c r="CZ1343" s="88"/>
      <c r="DA1343" s="88"/>
      <c r="DB1343" s="15"/>
      <c r="DC1343" s="15"/>
      <c r="DD1343" s="15"/>
      <c r="DE1343" s="15"/>
      <c r="DF1343" s="15"/>
      <c r="DG1343" s="15"/>
      <c r="DH1343" s="15"/>
      <c r="DI1343" s="15"/>
      <c r="DJ1343" s="15"/>
      <c r="DK1343" s="15"/>
      <c r="DL1343" s="15"/>
      <c r="DM1343" s="15"/>
      <c r="DN1343" s="15"/>
      <c r="DO1343" s="15"/>
      <c r="DP1343" s="15"/>
      <c r="DQ1343" s="15"/>
      <c r="DR1343" s="15"/>
      <c r="DS1343" s="15"/>
      <c r="DT1343" s="15"/>
      <c r="DU1343" s="15"/>
      <c r="DV1343" s="15"/>
      <c r="DW1343" s="15"/>
      <c r="DX1343" s="15"/>
      <c r="DY1343" s="15"/>
      <c r="DZ1343" s="15"/>
      <c r="EA1343" s="15"/>
      <c r="EB1343" s="15"/>
      <c r="EC1343" s="15"/>
      <c r="ED1343" s="15"/>
      <c r="EE1343" s="15"/>
      <c r="EF1343" s="15"/>
      <c r="EG1343" s="15"/>
      <c r="EH1343" s="15"/>
      <c r="EI1343" s="15"/>
      <c r="EJ1343" s="15"/>
      <c r="EK1343" s="15"/>
      <c r="EL1343" s="15"/>
      <c r="EM1343" s="15"/>
      <c r="EN1343" s="15"/>
      <c r="EO1343" s="15"/>
      <c r="EP1343" s="88"/>
      <c r="EQ1343" s="88"/>
      <c r="ER1343" s="88"/>
      <c r="ES1343" s="88"/>
      <c r="ET1343" s="88"/>
      <c r="EU1343" s="88"/>
      <c r="EV1343" s="88"/>
      <c r="EW1343" s="88"/>
      <c r="EX1343" s="88"/>
      <c r="EY1343" s="88"/>
      <c r="EZ1343" s="88"/>
      <c r="FA1343" s="88"/>
      <c r="FB1343" s="15"/>
      <c r="FC1343" s="15"/>
      <c r="FD1343" s="15"/>
      <c r="FE1343" s="15"/>
      <c r="FF1343" s="15"/>
      <c r="FG1343" s="15"/>
      <c r="FH1343" s="15"/>
      <c r="FI1343" s="15"/>
      <c r="FJ1343" s="15"/>
    </row>
    <row r="1344" spans="2:166" ht="15" customHeight="1" x14ac:dyDescent="0.25">
      <c r="B1344" s="88"/>
      <c r="C1344" s="88"/>
      <c r="D1344" s="115"/>
      <c r="E1344" s="115"/>
      <c r="F1344" s="115"/>
      <c r="G1344" s="115"/>
      <c r="H1344" s="115"/>
      <c r="I1344" s="523"/>
      <c r="J1344" s="523"/>
      <c r="K1344" s="115"/>
      <c r="L1344" s="524"/>
      <c r="M1344" s="524"/>
      <c r="N1344" s="524"/>
      <c r="O1344" s="524"/>
      <c r="P1344" s="524"/>
      <c r="Q1344" s="524"/>
      <c r="R1344" s="524"/>
      <c r="S1344" s="525"/>
      <c r="T1344" s="526"/>
      <c r="U1344" s="115"/>
      <c r="V1344" s="526"/>
      <c r="W1344" s="115"/>
      <c r="X1344" s="115"/>
      <c r="Y1344" s="115"/>
      <c r="Z1344" s="527"/>
      <c r="AA1344" s="527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  <c r="BO1344" s="15"/>
      <c r="BP1344" s="15"/>
      <c r="BQ1344" s="15"/>
      <c r="BR1344" s="15"/>
      <c r="BS1344" s="15"/>
      <c r="BT1344" s="15"/>
      <c r="BU1344" s="15"/>
      <c r="BV1344" s="15"/>
      <c r="BW1344" s="15"/>
      <c r="BX1344" s="15"/>
      <c r="BY1344" s="15"/>
      <c r="BZ1344" s="15"/>
      <c r="CA1344" s="15"/>
      <c r="CB1344" s="15"/>
      <c r="CC1344" s="15"/>
      <c r="CD1344" s="15"/>
      <c r="CE1344" s="15"/>
      <c r="CF1344" s="15"/>
      <c r="CG1344" s="15"/>
      <c r="CH1344" s="15"/>
      <c r="CI1344" s="15"/>
      <c r="CJ1344" s="15"/>
      <c r="CK1344" s="15"/>
      <c r="CL1344" s="15"/>
      <c r="CM1344" s="15"/>
      <c r="CN1344" s="15"/>
      <c r="CO1344" s="15"/>
      <c r="CP1344" s="15"/>
      <c r="CQ1344" s="15"/>
      <c r="CR1344" s="15"/>
      <c r="CS1344" s="15"/>
      <c r="CT1344" s="88"/>
      <c r="CU1344" s="88"/>
      <c r="CV1344" s="88"/>
      <c r="CW1344" s="15"/>
      <c r="CX1344" s="15"/>
      <c r="CY1344" s="88"/>
      <c r="CZ1344" s="88"/>
      <c r="DA1344" s="88"/>
      <c r="DB1344" s="15"/>
      <c r="DC1344" s="15"/>
      <c r="DD1344" s="15"/>
      <c r="DE1344" s="15"/>
      <c r="DF1344" s="15"/>
      <c r="DG1344" s="15"/>
      <c r="DH1344" s="15"/>
      <c r="DI1344" s="15"/>
      <c r="DJ1344" s="15"/>
      <c r="DK1344" s="15"/>
      <c r="DL1344" s="15"/>
      <c r="DM1344" s="15"/>
      <c r="DN1344" s="15"/>
      <c r="DO1344" s="15"/>
      <c r="DP1344" s="15"/>
      <c r="DQ1344" s="15"/>
      <c r="DR1344" s="15"/>
      <c r="DS1344" s="15"/>
      <c r="DT1344" s="15"/>
      <c r="DU1344" s="15"/>
      <c r="DV1344" s="15"/>
      <c r="DW1344" s="15"/>
      <c r="DX1344" s="15"/>
      <c r="DY1344" s="15"/>
      <c r="DZ1344" s="15"/>
      <c r="EA1344" s="15"/>
      <c r="EB1344" s="15"/>
      <c r="EC1344" s="15"/>
      <c r="ED1344" s="15"/>
      <c r="EE1344" s="15"/>
      <c r="EF1344" s="15"/>
      <c r="EG1344" s="15"/>
      <c r="EH1344" s="15"/>
      <c r="EI1344" s="15"/>
      <c r="EJ1344" s="15"/>
      <c r="EK1344" s="15"/>
      <c r="EL1344" s="15"/>
      <c r="EM1344" s="15"/>
      <c r="EN1344" s="15"/>
      <c r="EO1344" s="15"/>
      <c r="EP1344" s="88"/>
      <c r="EQ1344" s="88"/>
      <c r="ER1344" s="88"/>
      <c r="ES1344" s="88"/>
      <c r="ET1344" s="88"/>
      <c r="EU1344" s="88"/>
      <c r="EV1344" s="88"/>
      <c r="EW1344" s="88"/>
      <c r="EX1344" s="88"/>
      <c r="EY1344" s="88"/>
      <c r="EZ1344" s="88"/>
      <c r="FA1344" s="88"/>
      <c r="FB1344" s="15"/>
      <c r="FC1344" s="15"/>
      <c r="FD1344" s="15"/>
      <c r="FE1344" s="15"/>
      <c r="FF1344" s="15"/>
      <c r="FG1344" s="15"/>
      <c r="FH1344" s="15"/>
      <c r="FI1344" s="15"/>
      <c r="FJ1344" s="15"/>
    </row>
    <row r="1345" spans="2:166" ht="15" customHeight="1" x14ac:dyDescent="0.25">
      <c r="B1345" s="88"/>
      <c r="C1345" s="88"/>
      <c r="D1345" s="115"/>
      <c r="E1345" s="115"/>
      <c r="F1345" s="115"/>
      <c r="G1345" s="115"/>
      <c r="H1345" s="115"/>
      <c r="I1345" s="523"/>
      <c r="J1345" s="523"/>
      <c r="K1345" s="115"/>
      <c r="L1345" s="524"/>
      <c r="M1345" s="524"/>
      <c r="N1345" s="524"/>
      <c r="O1345" s="524"/>
      <c r="P1345" s="524"/>
      <c r="Q1345" s="524"/>
      <c r="R1345" s="524"/>
      <c r="S1345" s="525"/>
      <c r="T1345" s="526"/>
      <c r="U1345" s="115"/>
      <c r="V1345" s="526"/>
      <c r="W1345" s="115"/>
      <c r="X1345" s="115"/>
      <c r="Y1345" s="115"/>
      <c r="Z1345" s="527"/>
      <c r="AA1345" s="527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  <c r="BO1345" s="15"/>
      <c r="BP1345" s="15"/>
      <c r="BQ1345" s="15"/>
      <c r="BR1345" s="15"/>
      <c r="BS1345" s="15"/>
      <c r="BT1345" s="15"/>
      <c r="BU1345" s="15"/>
      <c r="BV1345" s="15"/>
      <c r="BW1345" s="15"/>
      <c r="BX1345" s="15"/>
      <c r="BY1345" s="15"/>
      <c r="BZ1345" s="15"/>
      <c r="CA1345" s="15"/>
      <c r="CB1345" s="15"/>
      <c r="CC1345" s="15"/>
      <c r="CD1345" s="15"/>
      <c r="CE1345" s="15"/>
      <c r="CF1345" s="15"/>
      <c r="CG1345" s="15"/>
      <c r="CH1345" s="15"/>
      <c r="CI1345" s="15"/>
      <c r="CJ1345" s="15"/>
      <c r="CK1345" s="15"/>
      <c r="CL1345" s="15"/>
      <c r="CM1345" s="15"/>
      <c r="CN1345" s="15"/>
      <c r="CO1345" s="15"/>
      <c r="CP1345" s="15"/>
      <c r="CQ1345" s="15"/>
      <c r="CR1345" s="15"/>
      <c r="CS1345" s="15"/>
      <c r="CT1345" s="88"/>
      <c r="CU1345" s="88"/>
      <c r="CV1345" s="88"/>
      <c r="CW1345" s="15"/>
      <c r="CX1345" s="15"/>
      <c r="CY1345" s="88"/>
      <c r="CZ1345" s="88"/>
      <c r="DA1345" s="88"/>
      <c r="DB1345" s="15"/>
      <c r="DC1345" s="15"/>
      <c r="DD1345" s="15"/>
      <c r="DE1345" s="15"/>
      <c r="DF1345" s="15"/>
      <c r="DG1345" s="15"/>
      <c r="DH1345" s="15"/>
      <c r="DI1345" s="15"/>
      <c r="DJ1345" s="15"/>
      <c r="DK1345" s="15"/>
      <c r="DL1345" s="15"/>
      <c r="DM1345" s="15"/>
      <c r="DN1345" s="15"/>
      <c r="DO1345" s="15"/>
      <c r="DP1345" s="15"/>
      <c r="DQ1345" s="15"/>
      <c r="DR1345" s="15"/>
      <c r="DS1345" s="15"/>
      <c r="DT1345" s="15"/>
      <c r="DU1345" s="15"/>
      <c r="DV1345" s="15"/>
      <c r="DW1345" s="15"/>
      <c r="DX1345" s="15"/>
      <c r="DY1345" s="15"/>
      <c r="DZ1345" s="15"/>
      <c r="EA1345" s="15"/>
      <c r="EB1345" s="15"/>
      <c r="EC1345" s="15"/>
      <c r="ED1345" s="15"/>
      <c r="EE1345" s="15"/>
      <c r="EF1345" s="15"/>
      <c r="EG1345" s="15"/>
      <c r="EH1345" s="15"/>
      <c r="EI1345" s="15"/>
      <c r="EJ1345" s="15"/>
      <c r="EK1345" s="15"/>
      <c r="EL1345" s="15"/>
      <c r="EM1345" s="15"/>
      <c r="EN1345" s="15"/>
      <c r="EO1345" s="15"/>
      <c r="EP1345" s="88"/>
      <c r="EQ1345" s="88"/>
      <c r="ER1345" s="88"/>
      <c r="ES1345" s="88"/>
      <c r="ET1345" s="88"/>
      <c r="EU1345" s="88"/>
      <c r="EV1345" s="88"/>
      <c r="EW1345" s="88"/>
      <c r="EX1345" s="88"/>
      <c r="EY1345" s="88"/>
      <c r="EZ1345" s="88"/>
      <c r="FA1345" s="88"/>
      <c r="FB1345" s="15"/>
      <c r="FC1345" s="15"/>
      <c r="FD1345" s="15"/>
      <c r="FE1345" s="15"/>
      <c r="FF1345" s="15"/>
      <c r="FG1345" s="15"/>
      <c r="FH1345" s="15"/>
      <c r="FI1345" s="15"/>
      <c r="FJ1345" s="15"/>
    </row>
    <row r="1346" spans="2:166" ht="15" customHeight="1" x14ac:dyDescent="0.25">
      <c r="B1346" s="88"/>
      <c r="C1346" s="88"/>
      <c r="D1346" s="115"/>
      <c r="E1346" s="115"/>
      <c r="F1346" s="115"/>
      <c r="G1346" s="115"/>
      <c r="H1346" s="115"/>
      <c r="I1346" s="523"/>
      <c r="J1346" s="523"/>
      <c r="K1346" s="115"/>
      <c r="L1346" s="524"/>
      <c r="M1346" s="524"/>
      <c r="N1346" s="524"/>
      <c r="O1346" s="524"/>
      <c r="P1346" s="524"/>
      <c r="Q1346" s="524"/>
      <c r="R1346" s="524"/>
      <c r="S1346" s="525"/>
      <c r="T1346" s="526"/>
      <c r="U1346" s="115"/>
      <c r="V1346" s="526"/>
      <c r="W1346" s="115"/>
      <c r="X1346" s="115"/>
      <c r="Y1346" s="115"/>
      <c r="Z1346" s="527"/>
      <c r="AA1346" s="527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  <c r="BO1346" s="15"/>
      <c r="BP1346" s="15"/>
      <c r="BQ1346" s="15"/>
      <c r="BR1346" s="15"/>
      <c r="BS1346" s="15"/>
      <c r="BT1346" s="15"/>
      <c r="BU1346" s="15"/>
      <c r="BV1346" s="15"/>
      <c r="BW1346" s="15"/>
      <c r="BX1346" s="15"/>
      <c r="BY1346" s="15"/>
      <c r="BZ1346" s="15"/>
      <c r="CA1346" s="15"/>
      <c r="CB1346" s="15"/>
      <c r="CC1346" s="15"/>
      <c r="CD1346" s="15"/>
      <c r="CE1346" s="15"/>
      <c r="CF1346" s="15"/>
      <c r="CG1346" s="15"/>
      <c r="CH1346" s="15"/>
      <c r="CI1346" s="15"/>
      <c r="CJ1346" s="15"/>
      <c r="CK1346" s="15"/>
      <c r="CL1346" s="15"/>
      <c r="CM1346" s="15"/>
      <c r="CN1346" s="15"/>
      <c r="CO1346" s="15"/>
      <c r="CP1346" s="15"/>
      <c r="CQ1346" s="15"/>
      <c r="CR1346" s="15"/>
      <c r="CS1346" s="15"/>
      <c r="CT1346" s="88"/>
      <c r="CU1346" s="88"/>
      <c r="CV1346" s="88"/>
      <c r="CW1346" s="15"/>
      <c r="CX1346" s="15"/>
      <c r="CY1346" s="88"/>
      <c r="CZ1346" s="88"/>
      <c r="DA1346" s="88"/>
      <c r="DB1346" s="15"/>
      <c r="DC1346" s="15"/>
      <c r="DD1346" s="15"/>
      <c r="DE1346" s="15"/>
      <c r="DF1346" s="15"/>
      <c r="DG1346" s="15"/>
      <c r="DH1346" s="15"/>
      <c r="DI1346" s="15"/>
      <c r="DJ1346" s="15"/>
      <c r="DK1346" s="15"/>
      <c r="DL1346" s="15"/>
      <c r="DM1346" s="15"/>
      <c r="DN1346" s="15"/>
      <c r="DO1346" s="15"/>
      <c r="DP1346" s="15"/>
      <c r="DQ1346" s="15"/>
      <c r="DR1346" s="15"/>
      <c r="DS1346" s="15"/>
      <c r="DT1346" s="15"/>
      <c r="DU1346" s="15"/>
      <c r="DV1346" s="15"/>
      <c r="DW1346" s="15"/>
      <c r="DX1346" s="15"/>
      <c r="DY1346" s="15"/>
      <c r="DZ1346" s="15"/>
      <c r="EA1346" s="15"/>
      <c r="EB1346" s="15"/>
      <c r="EC1346" s="15"/>
      <c r="ED1346" s="15"/>
      <c r="EE1346" s="15"/>
      <c r="EF1346" s="15"/>
      <c r="EG1346" s="15"/>
      <c r="EH1346" s="15"/>
      <c r="EI1346" s="15"/>
      <c r="EJ1346" s="15"/>
      <c r="EK1346" s="15"/>
      <c r="EL1346" s="15"/>
      <c r="EM1346" s="15"/>
      <c r="EN1346" s="15"/>
      <c r="EO1346" s="15"/>
      <c r="EP1346" s="88"/>
      <c r="EQ1346" s="88"/>
      <c r="ER1346" s="88"/>
      <c r="ES1346" s="88"/>
      <c r="ET1346" s="88"/>
      <c r="EU1346" s="88"/>
      <c r="EV1346" s="88"/>
      <c r="EW1346" s="88"/>
      <c r="EX1346" s="88"/>
      <c r="EY1346" s="88"/>
      <c r="EZ1346" s="88"/>
      <c r="FA1346" s="88"/>
      <c r="FB1346" s="15"/>
      <c r="FC1346" s="15"/>
      <c r="FD1346" s="15"/>
      <c r="FE1346" s="15"/>
      <c r="FF1346" s="15"/>
      <c r="FG1346" s="15"/>
      <c r="FH1346" s="15"/>
      <c r="FI1346" s="15"/>
      <c r="FJ1346" s="15"/>
    </row>
    <row r="1347" spans="2:166" ht="15" customHeight="1" x14ac:dyDescent="0.25">
      <c r="B1347" s="88"/>
      <c r="C1347" s="88"/>
      <c r="D1347" s="115"/>
      <c r="E1347" s="115"/>
      <c r="F1347" s="115"/>
      <c r="G1347" s="115"/>
      <c r="H1347" s="115"/>
      <c r="I1347" s="523"/>
      <c r="J1347" s="523"/>
      <c r="K1347" s="115"/>
      <c r="L1347" s="524"/>
      <c r="M1347" s="524"/>
      <c r="N1347" s="524"/>
      <c r="O1347" s="524"/>
      <c r="P1347" s="524"/>
      <c r="Q1347" s="524"/>
      <c r="R1347" s="524"/>
      <c r="S1347" s="525"/>
      <c r="T1347" s="526"/>
      <c r="U1347" s="115"/>
      <c r="V1347" s="526"/>
      <c r="W1347" s="115"/>
      <c r="X1347" s="115"/>
      <c r="Y1347" s="115"/>
      <c r="Z1347" s="527"/>
      <c r="AA1347" s="527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  <c r="BO1347" s="15"/>
      <c r="BP1347" s="15"/>
      <c r="BQ1347" s="15"/>
      <c r="BR1347" s="15"/>
      <c r="BS1347" s="15"/>
      <c r="BT1347" s="15"/>
      <c r="BU1347" s="15"/>
      <c r="BV1347" s="15"/>
      <c r="BW1347" s="15"/>
      <c r="BX1347" s="15"/>
      <c r="BY1347" s="15"/>
      <c r="BZ1347" s="15"/>
      <c r="CA1347" s="15"/>
      <c r="CB1347" s="15"/>
      <c r="CC1347" s="15"/>
      <c r="CD1347" s="15"/>
      <c r="CE1347" s="15"/>
      <c r="CF1347" s="15"/>
      <c r="CG1347" s="15"/>
      <c r="CH1347" s="15"/>
      <c r="CI1347" s="15"/>
      <c r="CJ1347" s="15"/>
      <c r="CK1347" s="15"/>
      <c r="CL1347" s="15"/>
      <c r="CM1347" s="15"/>
      <c r="CN1347" s="15"/>
      <c r="CO1347" s="15"/>
      <c r="CP1347" s="15"/>
      <c r="CQ1347" s="15"/>
      <c r="CR1347" s="15"/>
      <c r="CS1347" s="15"/>
      <c r="CT1347" s="88"/>
      <c r="CU1347" s="88"/>
      <c r="CV1347" s="88"/>
      <c r="CW1347" s="15"/>
      <c r="CX1347" s="15"/>
      <c r="CY1347" s="88"/>
      <c r="CZ1347" s="88"/>
      <c r="DA1347" s="88"/>
      <c r="DB1347" s="15"/>
      <c r="DC1347" s="15"/>
      <c r="DD1347" s="15"/>
      <c r="DE1347" s="15"/>
      <c r="DF1347" s="15"/>
      <c r="DG1347" s="15"/>
      <c r="DH1347" s="15"/>
      <c r="DI1347" s="15"/>
      <c r="DJ1347" s="15"/>
      <c r="DK1347" s="15"/>
      <c r="DL1347" s="15"/>
      <c r="DM1347" s="15"/>
      <c r="DN1347" s="15"/>
      <c r="DO1347" s="15"/>
      <c r="DP1347" s="15"/>
      <c r="DQ1347" s="15"/>
      <c r="DR1347" s="15"/>
      <c r="DS1347" s="15"/>
      <c r="DT1347" s="15"/>
      <c r="DU1347" s="15"/>
      <c r="DV1347" s="15"/>
      <c r="DW1347" s="15"/>
      <c r="DX1347" s="15"/>
      <c r="DY1347" s="15"/>
      <c r="DZ1347" s="15"/>
      <c r="EA1347" s="15"/>
      <c r="EB1347" s="15"/>
      <c r="EC1347" s="15"/>
      <c r="ED1347" s="15"/>
      <c r="EE1347" s="15"/>
      <c r="EF1347" s="15"/>
      <c r="EG1347" s="15"/>
      <c r="EH1347" s="15"/>
      <c r="EI1347" s="15"/>
      <c r="EJ1347" s="15"/>
      <c r="EK1347" s="15"/>
      <c r="EL1347" s="15"/>
      <c r="EM1347" s="15"/>
      <c r="EN1347" s="15"/>
      <c r="EO1347" s="15"/>
      <c r="EP1347" s="88"/>
      <c r="EQ1347" s="88"/>
      <c r="ER1347" s="88"/>
      <c r="ES1347" s="88"/>
      <c r="ET1347" s="88"/>
      <c r="EU1347" s="88"/>
      <c r="EV1347" s="88"/>
      <c r="EW1347" s="88"/>
      <c r="EX1347" s="88"/>
      <c r="EY1347" s="88"/>
      <c r="EZ1347" s="88"/>
      <c r="FA1347" s="88"/>
      <c r="FB1347" s="15"/>
      <c r="FC1347" s="15"/>
      <c r="FD1347" s="15"/>
      <c r="FE1347" s="15"/>
      <c r="FF1347" s="15"/>
      <c r="FG1347" s="15"/>
      <c r="FH1347" s="15"/>
      <c r="FI1347" s="15"/>
      <c r="FJ1347" s="15"/>
    </row>
    <row r="1348" spans="2:166" ht="15" customHeight="1" x14ac:dyDescent="0.25">
      <c r="B1348" s="88"/>
      <c r="C1348" s="88"/>
      <c r="D1348" s="115"/>
      <c r="E1348" s="115"/>
      <c r="F1348" s="115"/>
      <c r="G1348" s="115"/>
      <c r="H1348" s="115"/>
      <c r="I1348" s="523"/>
      <c r="J1348" s="523"/>
      <c r="K1348" s="115"/>
      <c r="L1348" s="524"/>
      <c r="M1348" s="524"/>
      <c r="N1348" s="524"/>
      <c r="O1348" s="524"/>
      <c r="P1348" s="524"/>
      <c r="Q1348" s="524"/>
      <c r="R1348" s="524"/>
      <c r="S1348" s="525"/>
      <c r="T1348" s="526"/>
      <c r="U1348" s="115"/>
      <c r="V1348" s="526"/>
      <c r="W1348" s="115"/>
      <c r="X1348" s="115"/>
      <c r="Y1348" s="115"/>
      <c r="Z1348" s="527"/>
      <c r="AA1348" s="527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  <c r="BY1348" s="15"/>
      <c r="BZ1348" s="15"/>
      <c r="CA1348" s="15"/>
      <c r="CB1348" s="15"/>
      <c r="CC1348" s="15"/>
      <c r="CD1348" s="15"/>
      <c r="CE1348" s="15"/>
      <c r="CF1348" s="15"/>
      <c r="CG1348" s="15"/>
      <c r="CH1348" s="15"/>
      <c r="CI1348" s="15"/>
      <c r="CJ1348" s="15"/>
      <c r="CK1348" s="15"/>
      <c r="CL1348" s="15"/>
      <c r="CM1348" s="15"/>
      <c r="CN1348" s="15"/>
      <c r="CO1348" s="15"/>
      <c r="CP1348" s="15"/>
      <c r="CQ1348" s="15"/>
      <c r="CR1348" s="15"/>
      <c r="CS1348" s="15"/>
      <c r="CT1348" s="88"/>
      <c r="CU1348" s="88"/>
      <c r="CV1348" s="88"/>
      <c r="CW1348" s="15"/>
      <c r="CX1348" s="15"/>
      <c r="CY1348" s="88"/>
      <c r="CZ1348" s="88"/>
      <c r="DA1348" s="88"/>
      <c r="DB1348" s="15"/>
      <c r="DC1348" s="15"/>
      <c r="DD1348" s="15"/>
      <c r="DE1348" s="15"/>
      <c r="DF1348" s="15"/>
      <c r="DG1348" s="15"/>
      <c r="DH1348" s="15"/>
      <c r="DI1348" s="15"/>
      <c r="DJ1348" s="15"/>
      <c r="DK1348" s="15"/>
      <c r="DL1348" s="15"/>
      <c r="DM1348" s="15"/>
      <c r="DN1348" s="15"/>
      <c r="DO1348" s="15"/>
      <c r="DP1348" s="15"/>
      <c r="DQ1348" s="15"/>
      <c r="DR1348" s="15"/>
      <c r="DS1348" s="15"/>
      <c r="DT1348" s="15"/>
      <c r="DU1348" s="15"/>
      <c r="DV1348" s="15"/>
      <c r="DW1348" s="15"/>
      <c r="DX1348" s="15"/>
      <c r="DY1348" s="15"/>
      <c r="DZ1348" s="15"/>
      <c r="EA1348" s="15"/>
      <c r="EB1348" s="15"/>
      <c r="EC1348" s="15"/>
      <c r="ED1348" s="15"/>
      <c r="EE1348" s="15"/>
      <c r="EF1348" s="15"/>
      <c r="EG1348" s="15"/>
      <c r="EH1348" s="15"/>
      <c r="EI1348" s="15"/>
      <c r="EJ1348" s="15"/>
      <c r="EK1348" s="15"/>
      <c r="EL1348" s="15"/>
      <c r="EM1348" s="15"/>
      <c r="EN1348" s="15"/>
      <c r="EO1348" s="15"/>
      <c r="EP1348" s="88"/>
      <c r="EQ1348" s="88"/>
      <c r="ER1348" s="88"/>
      <c r="ES1348" s="88"/>
      <c r="ET1348" s="88"/>
      <c r="EU1348" s="88"/>
      <c r="EV1348" s="88"/>
      <c r="EW1348" s="88"/>
      <c r="EX1348" s="88"/>
      <c r="EY1348" s="88"/>
      <c r="EZ1348" s="88"/>
      <c r="FA1348" s="88"/>
      <c r="FB1348" s="15"/>
      <c r="FC1348" s="15"/>
      <c r="FD1348" s="15"/>
      <c r="FE1348" s="15"/>
      <c r="FF1348" s="15"/>
      <c r="FG1348" s="15"/>
      <c r="FH1348" s="15"/>
      <c r="FI1348" s="15"/>
      <c r="FJ1348" s="15"/>
    </row>
    <row r="1349" spans="2:166" ht="15" customHeight="1" x14ac:dyDescent="0.25">
      <c r="B1349" s="88"/>
      <c r="C1349" s="88"/>
      <c r="D1349" s="115"/>
      <c r="E1349" s="115"/>
      <c r="F1349" s="115"/>
      <c r="G1349" s="115"/>
      <c r="H1349" s="115"/>
      <c r="I1349" s="523"/>
      <c r="J1349" s="523"/>
      <c r="K1349" s="115"/>
      <c r="L1349" s="524"/>
      <c r="M1349" s="524"/>
      <c r="N1349" s="524"/>
      <c r="O1349" s="524"/>
      <c r="P1349" s="524"/>
      <c r="Q1349" s="524"/>
      <c r="R1349" s="524"/>
      <c r="S1349" s="525"/>
      <c r="T1349" s="526"/>
      <c r="U1349" s="115"/>
      <c r="V1349" s="526"/>
      <c r="W1349" s="115"/>
      <c r="X1349" s="115"/>
      <c r="Y1349" s="115"/>
      <c r="Z1349" s="527"/>
      <c r="AA1349" s="527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  <c r="BO1349" s="15"/>
      <c r="BP1349" s="15"/>
      <c r="BQ1349" s="15"/>
      <c r="BR1349" s="15"/>
      <c r="BS1349" s="15"/>
      <c r="BT1349" s="15"/>
      <c r="BU1349" s="15"/>
      <c r="BV1349" s="15"/>
      <c r="BW1349" s="15"/>
      <c r="BX1349" s="15"/>
      <c r="BY1349" s="15"/>
      <c r="BZ1349" s="15"/>
      <c r="CA1349" s="15"/>
      <c r="CB1349" s="15"/>
      <c r="CC1349" s="15"/>
      <c r="CD1349" s="15"/>
      <c r="CE1349" s="15"/>
      <c r="CF1349" s="15"/>
      <c r="CG1349" s="15"/>
      <c r="CH1349" s="15"/>
      <c r="CI1349" s="15"/>
      <c r="CJ1349" s="15"/>
      <c r="CK1349" s="15"/>
      <c r="CL1349" s="15"/>
      <c r="CM1349" s="15"/>
      <c r="CN1349" s="15"/>
      <c r="CO1349" s="15"/>
      <c r="CP1349" s="15"/>
      <c r="CQ1349" s="15"/>
      <c r="CR1349" s="15"/>
      <c r="CS1349" s="15"/>
      <c r="CT1349" s="88"/>
      <c r="CU1349" s="88"/>
      <c r="CV1349" s="88"/>
      <c r="CW1349" s="15"/>
      <c r="CX1349" s="15"/>
      <c r="CY1349" s="88"/>
      <c r="CZ1349" s="88"/>
      <c r="DA1349" s="88"/>
      <c r="DB1349" s="15"/>
      <c r="DC1349" s="15"/>
      <c r="DD1349" s="15"/>
      <c r="DE1349" s="15"/>
      <c r="DF1349" s="15"/>
      <c r="DG1349" s="15"/>
      <c r="DH1349" s="15"/>
      <c r="DI1349" s="15"/>
      <c r="DJ1349" s="15"/>
      <c r="DK1349" s="15"/>
      <c r="DL1349" s="15"/>
      <c r="DM1349" s="15"/>
      <c r="DN1349" s="15"/>
      <c r="DO1349" s="15"/>
      <c r="DP1349" s="15"/>
      <c r="DQ1349" s="15"/>
      <c r="DR1349" s="15"/>
      <c r="DS1349" s="15"/>
      <c r="DT1349" s="15"/>
      <c r="DU1349" s="15"/>
      <c r="DV1349" s="15"/>
      <c r="DW1349" s="15"/>
      <c r="DX1349" s="15"/>
      <c r="DY1349" s="15"/>
      <c r="DZ1349" s="15"/>
      <c r="EA1349" s="15"/>
      <c r="EB1349" s="15"/>
      <c r="EC1349" s="15"/>
      <c r="ED1349" s="15"/>
      <c r="EE1349" s="15"/>
      <c r="EF1349" s="15"/>
      <c r="EG1349" s="15"/>
      <c r="EH1349" s="15"/>
      <c r="EI1349" s="15"/>
      <c r="EJ1349" s="15"/>
      <c r="EK1349" s="15"/>
      <c r="EL1349" s="15"/>
      <c r="EM1349" s="15"/>
      <c r="EN1349" s="15"/>
      <c r="EO1349" s="15"/>
      <c r="EP1349" s="88"/>
      <c r="EQ1349" s="88"/>
      <c r="ER1349" s="88"/>
      <c r="ES1349" s="88"/>
      <c r="ET1349" s="88"/>
      <c r="EU1349" s="88"/>
      <c r="EV1349" s="88"/>
      <c r="EW1349" s="88"/>
      <c r="EX1349" s="88"/>
      <c r="EY1349" s="88"/>
      <c r="EZ1349" s="88"/>
      <c r="FA1349" s="88"/>
      <c r="FB1349" s="15"/>
      <c r="FC1349" s="15"/>
      <c r="FD1349" s="15"/>
      <c r="FE1349" s="15"/>
      <c r="FF1349" s="15"/>
      <c r="FG1349" s="15"/>
      <c r="FH1349" s="15"/>
      <c r="FI1349" s="15"/>
      <c r="FJ1349" s="15"/>
    </row>
    <row r="1350" spans="2:166" ht="15" customHeight="1" x14ac:dyDescent="0.25">
      <c r="B1350" s="88"/>
      <c r="C1350" s="88"/>
      <c r="D1350" s="115"/>
      <c r="E1350" s="115"/>
      <c r="F1350" s="115"/>
      <c r="G1350" s="115"/>
      <c r="H1350" s="115"/>
      <c r="I1350" s="523"/>
      <c r="J1350" s="523"/>
      <c r="K1350" s="115"/>
      <c r="L1350" s="524"/>
      <c r="M1350" s="524"/>
      <c r="N1350" s="524"/>
      <c r="O1350" s="524"/>
      <c r="P1350" s="524"/>
      <c r="Q1350" s="524"/>
      <c r="R1350" s="524"/>
      <c r="S1350" s="525"/>
      <c r="T1350" s="526"/>
      <c r="U1350" s="115"/>
      <c r="V1350" s="526"/>
      <c r="W1350" s="115"/>
      <c r="X1350" s="115"/>
      <c r="Y1350" s="115"/>
      <c r="Z1350" s="527"/>
      <c r="AA1350" s="527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  <c r="BO1350" s="15"/>
      <c r="BP1350" s="15"/>
      <c r="BQ1350" s="15"/>
      <c r="BR1350" s="15"/>
      <c r="BS1350" s="15"/>
      <c r="BT1350" s="15"/>
      <c r="BU1350" s="15"/>
      <c r="BV1350" s="15"/>
      <c r="BW1350" s="15"/>
      <c r="BX1350" s="15"/>
      <c r="BY1350" s="15"/>
      <c r="BZ1350" s="15"/>
      <c r="CA1350" s="15"/>
      <c r="CB1350" s="15"/>
      <c r="CC1350" s="15"/>
      <c r="CD1350" s="15"/>
      <c r="CE1350" s="15"/>
      <c r="CF1350" s="15"/>
      <c r="CG1350" s="15"/>
      <c r="CH1350" s="15"/>
      <c r="CI1350" s="15"/>
      <c r="CJ1350" s="15"/>
      <c r="CK1350" s="15"/>
      <c r="CL1350" s="15"/>
      <c r="CM1350" s="15"/>
      <c r="CN1350" s="15"/>
      <c r="CO1350" s="15"/>
      <c r="CP1350" s="15"/>
      <c r="CQ1350" s="15"/>
      <c r="CR1350" s="15"/>
      <c r="CS1350" s="15"/>
      <c r="CT1350" s="88"/>
      <c r="CU1350" s="88"/>
      <c r="CV1350" s="88"/>
      <c r="CW1350" s="15"/>
      <c r="CX1350" s="15"/>
      <c r="CY1350" s="88"/>
      <c r="CZ1350" s="88"/>
      <c r="DA1350" s="88"/>
      <c r="DB1350" s="15"/>
      <c r="DC1350" s="15"/>
      <c r="DD1350" s="15"/>
      <c r="DE1350" s="15"/>
      <c r="DF1350" s="15"/>
      <c r="DG1350" s="15"/>
      <c r="DH1350" s="15"/>
      <c r="DI1350" s="15"/>
      <c r="DJ1350" s="15"/>
      <c r="DK1350" s="15"/>
      <c r="DL1350" s="15"/>
      <c r="DM1350" s="15"/>
      <c r="DN1350" s="15"/>
      <c r="DO1350" s="15"/>
      <c r="DP1350" s="15"/>
      <c r="DQ1350" s="15"/>
      <c r="DR1350" s="15"/>
      <c r="DS1350" s="15"/>
      <c r="DT1350" s="15"/>
      <c r="DU1350" s="15"/>
      <c r="DV1350" s="15"/>
      <c r="DW1350" s="15"/>
      <c r="DX1350" s="15"/>
      <c r="DY1350" s="15"/>
      <c r="DZ1350" s="15"/>
      <c r="EA1350" s="15"/>
      <c r="EB1350" s="15"/>
      <c r="EC1350" s="15"/>
      <c r="ED1350" s="15"/>
      <c r="EE1350" s="15"/>
      <c r="EF1350" s="15"/>
      <c r="EG1350" s="15"/>
      <c r="EH1350" s="15"/>
      <c r="EI1350" s="15"/>
      <c r="EJ1350" s="15"/>
      <c r="EK1350" s="15"/>
      <c r="EL1350" s="15"/>
      <c r="EM1350" s="15"/>
      <c r="EN1350" s="15"/>
      <c r="EO1350" s="15"/>
      <c r="EP1350" s="88"/>
      <c r="EQ1350" s="88"/>
      <c r="ER1350" s="88"/>
      <c r="ES1350" s="88"/>
      <c r="ET1350" s="88"/>
      <c r="EU1350" s="88"/>
      <c r="EV1350" s="88"/>
      <c r="EW1350" s="88"/>
      <c r="EX1350" s="88"/>
      <c r="EY1350" s="88"/>
      <c r="EZ1350" s="88"/>
      <c r="FA1350" s="88"/>
      <c r="FB1350" s="15"/>
      <c r="FC1350" s="15"/>
      <c r="FD1350" s="15"/>
      <c r="FE1350" s="15"/>
      <c r="FF1350" s="15"/>
      <c r="FG1350" s="15"/>
      <c r="FH1350" s="15"/>
      <c r="FI1350" s="15"/>
      <c r="FJ1350" s="15"/>
    </row>
    <row r="1351" spans="2:166" ht="15" customHeight="1" x14ac:dyDescent="0.25">
      <c r="B1351" s="88"/>
      <c r="C1351" s="88"/>
      <c r="D1351" s="115"/>
      <c r="E1351" s="115"/>
      <c r="F1351" s="115"/>
      <c r="G1351" s="115"/>
      <c r="H1351" s="115"/>
      <c r="I1351" s="523"/>
      <c r="J1351" s="523"/>
      <c r="K1351" s="115"/>
      <c r="L1351" s="524"/>
      <c r="M1351" s="524"/>
      <c r="N1351" s="524"/>
      <c r="O1351" s="524"/>
      <c r="P1351" s="524"/>
      <c r="Q1351" s="524"/>
      <c r="R1351" s="524"/>
      <c r="S1351" s="525"/>
      <c r="T1351" s="526"/>
      <c r="U1351" s="115"/>
      <c r="V1351" s="526"/>
      <c r="W1351" s="115"/>
      <c r="X1351" s="115"/>
      <c r="Y1351" s="115"/>
      <c r="Z1351" s="527"/>
      <c r="AA1351" s="527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  <c r="BU1351" s="15"/>
      <c r="BV1351" s="15"/>
      <c r="BW1351" s="15"/>
      <c r="BX1351" s="15"/>
      <c r="BY1351" s="15"/>
      <c r="BZ1351" s="15"/>
      <c r="CA1351" s="15"/>
      <c r="CB1351" s="15"/>
      <c r="CC1351" s="15"/>
      <c r="CD1351" s="15"/>
      <c r="CE1351" s="15"/>
      <c r="CF1351" s="15"/>
      <c r="CG1351" s="15"/>
      <c r="CH1351" s="15"/>
      <c r="CI1351" s="15"/>
      <c r="CJ1351" s="15"/>
      <c r="CK1351" s="15"/>
      <c r="CL1351" s="15"/>
      <c r="CM1351" s="15"/>
      <c r="CN1351" s="15"/>
      <c r="CO1351" s="15"/>
      <c r="CP1351" s="15"/>
      <c r="CQ1351" s="15"/>
      <c r="CR1351" s="15"/>
      <c r="CS1351" s="15"/>
      <c r="CT1351" s="88"/>
      <c r="CU1351" s="88"/>
      <c r="CV1351" s="88"/>
      <c r="CW1351" s="15"/>
      <c r="CX1351" s="15"/>
      <c r="CY1351" s="88"/>
      <c r="CZ1351" s="88"/>
      <c r="DA1351" s="88"/>
      <c r="DB1351" s="15"/>
      <c r="DC1351" s="15"/>
      <c r="DD1351" s="15"/>
      <c r="DE1351" s="15"/>
      <c r="DF1351" s="15"/>
      <c r="DG1351" s="15"/>
      <c r="DH1351" s="15"/>
      <c r="DI1351" s="15"/>
      <c r="DJ1351" s="15"/>
      <c r="DK1351" s="15"/>
      <c r="DL1351" s="15"/>
      <c r="DM1351" s="15"/>
      <c r="DN1351" s="15"/>
      <c r="DO1351" s="15"/>
      <c r="DP1351" s="15"/>
      <c r="DQ1351" s="15"/>
      <c r="DR1351" s="15"/>
      <c r="DS1351" s="15"/>
      <c r="DT1351" s="15"/>
      <c r="DU1351" s="15"/>
      <c r="DV1351" s="15"/>
      <c r="DW1351" s="15"/>
      <c r="DX1351" s="15"/>
      <c r="DY1351" s="15"/>
      <c r="DZ1351" s="15"/>
      <c r="EA1351" s="15"/>
      <c r="EB1351" s="15"/>
      <c r="EC1351" s="15"/>
      <c r="ED1351" s="15"/>
      <c r="EE1351" s="15"/>
      <c r="EF1351" s="15"/>
      <c r="EG1351" s="15"/>
      <c r="EH1351" s="15"/>
      <c r="EI1351" s="15"/>
      <c r="EJ1351" s="15"/>
      <c r="EK1351" s="15"/>
      <c r="EL1351" s="15"/>
      <c r="EM1351" s="15"/>
      <c r="EN1351" s="15"/>
      <c r="EO1351" s="15"/>
      <c r="EP1351" s="88"/>
      <c r="EQ1351" s="88"/>
      <c r="ER1351" s="88"/>
      <c r="ES1351" s="88"/>
      <c r="ET1351" s="88"/>
      <c r="EU1351" s="88"/>
      <c r="EV1351" s="88"/>
      <c r="EW1351" s="88"/>
      <c r="EX1351" s="88"/>
      <c r="EY1351" s="88"/>
      <c r="EZ1351" s="88"/>
      <c r="FA1351" s="88"/>
      <c r="FB1351" s="15"/>
      <c r="FC1351" s="15"/>
      <c r="FD1351" s="15"/>
      <c r="FE1351" s="15"/>
      <c r="FF1351" s="15"/>
      <c r="FG1351" s="15"/>
      <c r="FH1351" s="15"/>
      <c r="FI1351" s="15"/>
      <c r="FJ1351" s="15"/>
    </row>
    <row r="1352" spans="2:166" ht="15" customHeight="1" x14ac:dyDescent="0.25">
      <c r="B1352" s="88"/>
      <c r="C1352" s="88"/>
      <c r="D1352" s="115"/>
      <c r="E1352" s="115"/>
      <c r="F1352" s="115"/>
      <c r="G1352" s="115"/>
      <c r="H1352" s="115"/>
      <c r="I1352" s="523"/>
      <c r="J1352" s="523"/>
      <c r="K1352" s="115"/>
      <c r="L1352" s="524"/>
      <c r="M1352" s="524"/>
      <c r="N1352" s="524"/>
      <c r="O1352" s="524"/>
      <c r="P1352" s="524"/>
      <c r="Q1352" s="524"/>
      <c r="R1352" s="524"/>
      <c r="S1352" s="525"/>
      <c r="T1352" s="526"/>
      <c r="U1352" s="115"/>
      <c r="V1352" s="526"/>
      <c r="W1352" s="115"/>
      <c r="X1352" s="115"/>
      <c r="Y1352" s="115"/>
      <c r="Z1352" s="527"/>
      <c r="AA1352" s="527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  <c r="BO1352" s="15"/>
      <c r="BP1352" s="15"/>
      <c r="BQ1352" s="15"/>
      <c r="BR1352" s="15"/>
      <c r="BS1352" s="15"/>
      <c r="BT1352" s="15"/>
      <c r="BU1352" s="15"/>
      <c r="BV1352" s="15"/>
      <c r="BW1352" s="15"/>
      <c r="BX1352" s="15"/>
      <c r="BY1352" s="15"/>
      <c r="BZ1352" s="15"/>
      <c r="CA1352" s="15"/>
      <c r="CB1352" s="15"/>
      <c r="CC1352" s="15"/>
      <c r="CD1352" s="15"/>
      <c r="CE1352" s="15"/>
      <c r="CF1352" s="15"/>
      <c r="CG1352" s="15"/>
      <c r="CH1352" s="15"/>
      <c r="CI1352" s="15"/>
      <c r="CJ1352" s="15"/>
      <c r="CK1352" s="15"/>
      <c r="CL1352" s="15"/>
      <c r="CM1352" s="15"/>
      <c r="CN1352" s="15"/>
      <c r="CO1352" s="15"/>
      <c r="CP1352" s="15"/>
      <c r="CQ1352" s="15"/>
      <c r="CR1352" s="15"/>
      <c r="CS1352" s="15"/>
      <c r="CT1352" s="88"/>
      <c r="CU1352" s="88"/>
      <c r="CV1352" s="88"/>
      <c r="CW1352" s="15"/>
      <c r="CX1352" s="15"/>
      <c r="CY1352" s="88"/>
      <c r="CZ1352" s="88"/>
      <c r="DA1352" s="88"/>
      <c r="DB1352" s="15"/>
      <c r="DC1352" s="15"/>
      <c r="DD1352" s="15"/>
      <c r="DE1352" s="15"/>
      <c r="DF1352" s="15"/>
      <c r="DG1352" s="15"/>
      <c r="DH1352" s="15"/>
      <c r="DI1352" s="15"/>
      <c r="DJ1352" s="15"/>
      <c r="DK1352" s="15"/>
      <c r="DL1352" s="15"/>
      <c r="DM1352" s="15"/>
      <c r="DN1352" s="15"/>
      <c r="DO1352" s="15"/>
      <c r="DP1352" s="15"/>
      <c r="DQ1352" s="15"/>
      <c r="DR1352" s="15"/>
      <c r="DS1352" s="15"/>
      <c r="DT1352" s="15"/>
      <c r="DU1352" s="15"/>
      <c r="DV1352" s="15"/>
      <c r="DW1352" s="15"/>
      <c r="DX1352" s="15"/>
      <c r="DY1352" s="15"/>
      <c r="DZ1352" s="15"/>
      <c r="EA1352" s="15"/>
      <c r="EB1352" s="15"/>
      <c r="EC1352" s="15"/>
      <c r="ED1352" s="15"/>
      <c r="EE1352" s="15"/>
      <c r="EF1352" s="15"/>
      <c r="EG1352" s="15"/>
      <c r="EH1352" s="15"/>
      <c r="EI1352" s="15"/>
      <c r="EJ1352" s="15"/>
      <c r="EK1352" s="15"/>
      <c r="EL1352" s="15"/>
      <c r="EM1352" s="15"/>
      <c r="EN1352" s="15"/>
      <c r="EO1352" s="15"/>
      <c r="EP1352" s="88"/>
      <c r="EQ1352" s="88"/>
      <c r="ER1352" s="88"/>
      <c r="ES1352" s="88"/>
      <c r="ET1352" s="88"/>
      <c r="EU1352" s="88"/>
      <c r="EV1352" s="88"/>
      <c r="EW1352" s="88"/>
      <c r="EX1352" s="88"/>
      <c r="EY1352" s="88"/>
      <c r="EZ1352" s="88"/>
      <c r="FA1352" s="88"/>
      <c r="FB1352" s="15"/>
      <c r="FC1352" s="15"/>
      <c r="FD1352" s="15"/>
      <c r="FE1352" s="15"/>
      <c r="FF1352" s="15"/>
      <c r="FG1352" s="15"/>
      <c r="FH1352" s="15"/>
      <c r="FI1352" s="15"/>
      <c r="FJ1352" s="15"/>
    </row>
    <row r="1353" spans="2:166" ht="15" customHeight="1" x14ac:dyDescent="0.25">
      <c r="B1353" s="88"/>
      <c r="C1353" s="88"/>
      <c r="D1353" s="115"/>
      <c r="E1353" s="115"/>
      <c r="F1353" s="115"/>
      <c r="G1353" s="115"/>
      <c r="H1353" s="115"/>
      <c r="I1353" s="523"/>
      <c r="J1353" s="523"/>
      <c r="K1353" s="115"/>
      <c r="L1353" s="524"/>
      <c r="M1353" s="524"/>
      <c r="N1353" s="524"/>
      <c r="O1353" s="524"/>
      <c r="P1353" s="524"/>
      <c r="Q1353" s="524"/>
      <c r="R1353" s="524"/>
      <c r="S1353" s="525"/>
      <c r="T1353" s="526"/>
      <c r="U1353" s="115"/>
      <c r="V1353" s="526"/>
      <c r="W1353" s="115"/>
      <c r="X1353" s="115"/>
      <c r="Y1353" s="115"/>
      <c r="Z1353" s="527"/>
      <c r="AA1353" s="527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  <c r="BO1353" s="15"/>
      <c r="BP1353" s="15"/>
      <c r="BQ1353" s="15"/>
      <c r="BR1353" s="15"/>
      <c r="BS1353" s="15"/>
      <c r="BT1353" s="15"/>
      <c r="BU1353" s="15"/>
      <c r="BV1353" s="15"/>
      <c r="BW1353" s="15"/>
      <c r="BX1353" s="15"/>
      <c r="BY1353" s="15"/>
      <c r="BZ1353" s="15"/>
      <c r="CA1353" s="15"/>
      <c r="CB1353" s="15"/>
      <c r="CC1353" s="15"/>
      <c r="CD1353" s="15"/>
      <c r="CE1353" s="15"/>
      <c r="CF1353" s="15"/>
      <c r="CG1353" s="15"/>
      <c r="CH1353" s="15"/>
      <c r="CI1353" s="15"/>
      <c r="CJ1353" s="15"/>
      <c r="CK1353" s="15"/>
      <c r="CL1353" s="15"/>
      <c r="CM1353" s="15"/>
      <c r="CN1353" s="15"/>
      <c r="CO1353" s="15"/>
      <c r="CP1353" s="15"/>
      <c r="CQ1353" s="15"/>
      <c r="CR1353" s="15"/>
      <c r="CS1353" s="15"/>
      <c r="CT1353" s="88"/>
      <c r="CU1353" s="88"/>
      <c r="CV1353" s="88"/>
      <c r="CW1353" s="15"/>
      <c r="CX1353" s="15"/>
      <c r="CY1353" s="88"/>
      <c r="CZ1353" s="88"/>
      <c r="DA1353" s="88"/>
      <c r="DB1353" s="15"/>
      <c r="DC1353" s="15"/>
      <c r="DD1353" s="15"/>
      <c r="DE1353" s="15"/>
      <c r="DF1353" s="15"/>
      <c r="DG1353" s="15"/>
      <c r="DH1353" s="15"/>
      <c r="DI1353" s="15"/>
      <c r="DJ1353" s="15"/>
      <c r="DK1353" s="15"/>
      <c r="DL1353" s="15"/>
      <c r="DM1353" s="15"/>
      <c r="DN1353" s="15"/>
      <c r="DO1353" s="15"/>
      <c r="DP1353" s="15"/>
      <c r="DQ1353" s="15"/>
      <c r="DR1353" s="15"/>
      <c r="DS1353" s="15"/>
      <c r="DT1353" s="15"/>
      <c r="DU1353" s="15"/>
      <c r="DV1353" s="15"/>
      <c r="DW1353" s="15"/>
      <c r="DX1353" s="15"/>
      <c r="DY1353" s="15"/>
      <c r="DZ1353" s="15"/>
      <c r="EA1353" s="15"/>
      <c r="EB1353" s="15"/>
      <c r="EC1353" s="15"/>
      <c r="ED1353" s="15"/>
      <c r="EE1353" s="15"/>
      <c r="EF1353" s="15"/>
      <c r="EG1353" s="15"/>
      <c r="EH1353" s="15"/>
      <c r="EI1353" s="15"/>
      <c r="EJ1353" s="15"/>
      <c r="EK1353" s="15"/>
      <c r="EL1353" s="15"/>
      <c r="EM1353" s="15"/>
      <c r="EN1353" s="15"/>
      <c r="EO1353" s="15"/>
      <c r="EP1353" s="88"/>
      <c r="EQ1353" s="88"/>
      <c r="ER1353" s="88"/>
      <c r="ES1353" s="88"/>
      <c r="ET1353" s="88"/>
      <c r="EU1353" s="88"/>
      <c r="EV1353" s="88"/>
      <c r="EW1353" s="88"/>
      <c r="EX1353" s="88"/>
      <c r="EY1353" s="88"/>
      <c r="EZ1353" s="88"/>
      <c r="FA1353" s="88"/>
      <c r="FB1353" s="15"/>
      <c r="FC1353" s="15"/>
      <c r="FD1353" s="15"/>
      <c r="FE1353" s="15"/>
      <c r="FF1353" s="15"/>
      <c r="FG1353" s="15"/>
      <c r="FH1353" s="15"/>
      <c r="FI1353" s="15"/>
      <c r="FJ1353" s="15"/>
    </row>
    <row r="1354" spans="2:166" ht="15" customHeight="1" x14ac:dyDescent="0.25">
      <c r="B1354" s="88"/>
      <c r="C1354" s="88"/>
      <c r="D1354" s="115"/>
      <c r="E1354" s="115"/>
      <c r="F1354" s="115"/>
      <c r="G1354" s="115"/>
      <c r="H1354" s="115"/>
      <c r="I1354" s="523"/>
      <c r="J1354" s="523"/>
      <c r="K1354" s="115"/>
      <c r="L1354" s="524"/>
      <c r="M1354" s="524"/>
      <c r="N1354" s="524"/>
      <c r="O1354" s="524"/>
      <c r="P1354" s="524"/>
      <c r="Q1354" s="524"/>
      <c r="R1354" s="524"/>
      <c r="S1354" s="525"/>
      <c r="T1354" s="526"/>
      <c r="U1354" s="115"/>
      <c r="V1354" s="526"/>
      <c r="W1354" s="115"/>
      <c r="X1354" s="115"/>
      <c r="Y1354" s="115"/>
      <c r="Z1354" s="527"/>
      <c r="AA1354" s="527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  <c r="BY1354" s="15"/>
      <c r="BZ1354" s="15"/>
      <c r="CA1354" s="15"/>
      <c r="CB1354" s="15"/>
      <c r="CC1354" s="15"/>
      <c r="CD1354" s="15"/>
      <c r="CE1354" s="15"/>
      <c r="CF1354" s="15"/>
      <c r="CG1354" s="15"/>
      <c r="CH1354" s="15"/>
      <c r="CI1354" s="15"/>
      <c r="CJ1354" s="15"/>
      <c r="CK1354" s="15"/>
      <c r="CL1354" s="15"/>
      <c r="CM1354" s="15"/>
      <c r="CN1354" s="15"/>
      <c r="CO1354" s="15"/>
      <c r="CP1354" s="15"/>
      <c r="CQ1354" s="15"/>
      <c r="CR1354" s="15"/>
      <c r="CS1354" s="15"/>
      <c r="CT1354" s="88"/>
      <c r="CU1354" s="88"/>
      <c r="CV1354" s="88"/>
      <c r="CW1354" s="15"/>
      <c r="CX1354" s="15"/>
      <c r="CY1354" s="88"/>
      <c r="CZ1354" s="88"/>
      <c r="DA1354" s="88"/>
      <c r="DB1354" s="15"/>
      <c r="DC1354" s="15"/>
      <c r="DD1354" s="15"/>
      <c r="DE1354" s="15"/>
      <c r="DF1354" s="15"/>
      <c r="DG1354" s="15"/>
      <c r="DH1354" s="15"/>
      <c r="DI1354" s="15"/>
      <c r="DJ1354" s="15"/>
      <c r="DK1354" s="15"/>
      <c r="DL1354" s="15"/>
      <c r="DM1354" s="15"/>
      <c r="DN1354" s="15"/>
      <c r="DO1354" s="15"/>
      <c r="DP1354" s="15"/>
      <c r="DQ1354" s="15"/>
      <c r="DR1354" s="15"/>
      <c r="DS1354" s="15"/>
      <c r="DT1354" s="15"/>
      <c r="DU1354" s="15"/>
      <c r="DV1354" s="15"/>
      <c r="DW1354" s="15"/>
      <c r="DX1354" s="15"/>
      <c r="DY1354" s="15"/>
      <c r="DZ1354" s="15"/>
      <c r="EA1354" s="15"/>
      <c r="EB1354" s="15"/>
      <c r="EC1354" s="15"/>
      <c r="ED1354" s="15"/>
      <c r="EE1354" s="15"/>
      <c r="EF1354" s="15"/>
      <c r="EG1354" s="15"/>
      <c r="EH1354" s="15"/>
      <c r="EI1354" s="15"/>
      <c r="EJ1354" s="15"/>
      <c r="EK1354" s="15"/>
      <c r="EL1354" s="15"/>
      <c r="EM1354" s="15"/>
      <c r="EN1354" s="15"/>
      <c r="EO1354" s="15"/>
      <c r="EP1354" s="88"/>
      <c r="EQ1354" s="88"/>
      <c r="ER1354" s="88"/>
      <c r="ES1354" s="88"/>
      <c r="ET1354" s="88"/>
      <c r="EU1354" s="88"/>
      <c r="EV1354" s="88"/>
      <c r="EW1354" s="88"/>
      <c r="EX1354" s="88"/>
      <c r="EY1354" s="88"/>
      <c r="EZ1354" s="88"/>
      <c r="FA1354" s="88"/>
      <c r="FB1354" s="15"/>
      <c r="FC1354" s="15"/>
      <c r="FD1354" s="15"/>
      <c r="FE1354" s="15"/>
      <c r="FF1354" s="15"/>
      <c r="FG1354" s="15"/>
      <c r="FH1354" s="15"/>
      <c r="FI1354" s="15"/>
      <c r="FJ1354" s="15"/>
    </row>
    <row r="1355" spans="2:166" ht="15" customHeight="1" x14ac:dyDescent="0.25">
      <c r="B1355" s="88"/>
      <c r="C1355" s="88"/>
      <c r="D1355" s="115"/>
      <c r="E1355" s="115"/>
      <c r="F1355" s="115"/>
      <c r="G1355" s="115"/>
      <c r="H1355" s="115"/>
      <c r="I1355" s="523"/>
      <c r="J1355" s="523"/>
      <c r="K1355" s="115"/>
      <c r="L1355" s="524"/>
      <c r="M1355" s="524"/>
      <c r="N1355" s="524"/>
      <c r="O1355" s="524"/>
      <c r="P1355" s="524"/>
      <c r="Q1355" s="524"/>
      <c r="R1355" s="524"/>
      <c r="S1355" s="525"/>
      <c r="T1355" s="526"/>
      <c r="U1355" s="115"/>
      <c r="V1355" s="526"/>
      <c r="W1355" s="115"/>
      <c r="X1355" s="115"/>
      <c r="Y1355" s="115"/>
      <c r="Z1355" s="527"/>
      <c r="AA1355" s="527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  <c r="BU1355" s="15"/>
      <c r="BV1355" s="15"/>
      <c r="BW1355" s="15"/>
      <c r="BX1355" s="15"/>
      <c r="BY1355" s="15"/>
      <c r="BZ1355" s="15"/>
      <c r="CA1355" s="15"/>
      <c r="CB1355" s="15"/>
      <c r="CC1355" s="15"/>
      <c r="CD1355" s="15"/>
      <c r="CE1355" s="15"/>
      <c r="CF1355" s="15"/>
      <c r="CG1355" s="15"/>
      <c r="CH1355" s="15"/>
      <c r="CI1355" s="15"/>
      <c r="CJ1355" s="15"/>
      <c r="CK1355" s="15"/>
      <c r="CL1355" s="15"/>
      <c r="CM1355" s="15"/>
      <c r="CN1355" s="15"/>
      <c r="CO1355" s="15"/>
      <c r="CP1355" s="15"/>
      <c r="CQ1355" s="15"/>
      <c r="CR1355" s="15"/>
      <c r="CS1355" s="15"/>
      <c r="CT1355" s="88"/>
      <c r="CU1355" s="88"/>
      <c r="CV1355" s="88"/>
      <c r="CW1355" s="15"/>
      <c r="CX1355" s="15"/>
      <c r="CY1355" s="88"/>
      <c r="CZ1355" s="88"/>
      <c r="DA1355" s="88"/>
      <c r="DB1355" s="15"/>
      <c r="DC1355" s="15"/>
      <c r="DD1355" s="15"/>
      <c r="DE1355" s="15"/>
      <c r="DF1355" s="15"/>
      <c r="DG1355" s="15"/>
      <c r="DH1355" s="15"/>
      <c r="DI1355" s="15"/>
      <c r="DJ1355" s="15"/>
      <c r="DK1355" s="15"/>
      <c r="DL1355" s="15"/>
      <c r="DM1355" s="15"/>
      <c r="DN1355" s="15"/>
      <c r="DO1355" s="15"/>
      <c r="DP1355" s="15"/>
      <c r="DQ1355" s="15"/>
      <c r="DR1355" s="15"/>
      <c r="DS1355" s="15"/>
      <c r="DT1355" s="15"/>
      <c r="DU1355" s="15"/>
      <c r="DV1355" s="15"/>
      <c r="DW1355" s="15"/>
      <c r="DX1355" s="15"/>
      <c r="DY1355" s="15"/>
      <c r="DZ1355" s="15"/>
      <c r="EA1355" s="15"/>
      <c r="EB1355" s="15"/>
      <c r="EC1355" s="15"/>
      <c r="ED1355" s="15"/>
      <c r="EE1355" s="15"/>
      <c r="EF1355" s="15"/>
      <c r="EG1355" s="15"/>
      <c r="EH1355" s="15"/>
      <c r="EI1355" s="15"/>
      <c r="EJ1355" s="15"/>
      <c r="EK1355" s="15"/>
      <c r="EL1355" s="15"/>
      <c r="EM1355" s="15"/>
      <c r="EN1355" s="15"/>
      <c r="EO1355" s="15"/>
      <c r="EP1355" s="88"/>
      <c r="EQ1355" s="88"/>
      <c r="ER1355" s="88"/>
      <c r="ES1355" s="88"/>
      <c r="ET1355" s="88"/>
      <c r="EU1355" s="88"/>
      <c r="EV1355" s="88"/>
      <c r="EW1355" s="88"/>
      <c r="EX1355" s="88"/>
      <c r="EY1355" s="88"/>
      <c r="EZ1355" s="88"/>
      <c r="FA1355" s="88"/>
      <c r="FB1355" s="15"/>
      <c r="FC1355" s="15"/>
      <c r="FD1355" s="15"/>
      <c r="FE1355" s="15"/>
      <c r="FF1355" s="15"/>
      <c r="FG1355" s="15"/>
      <c r="FH1355" s="15"/>
      <c r="FI1355" s="15"/>
      <c r="FJ1355" s="15"/>
    </row>
    <row r="1356" spans="2:166" ht="15" customHeight="1" x14ac:dyDescent="0.25">
      <c r="B1356" s="88"/>
      <c r="C1356" s="88"/>
      <c r="D1356" s="115"/>
      <c r="E1356" s="115"/>
      <c r="F1356" s="115"/>
      <c r="G1356" s="115"/>
      <c r="H1356" s="115"/>
      <c r="I1356" s="523"/>
      <c r="J1356" s="523"/>
      <c r="K1356" s="115"/>
      <c r="L1356" s="524"/>
      <c r="M1356" s="524"/>
      <c r="N1356" s="524"/>
      <c r="O1356" s="524"/>
      <c r="P1356" s="524"/>
      <c r="Q1356" s="524"/>
      <c r="R1356" s="524"/>
      <c r="S1356" s="525"/>
      <c r="T1356" s="526"/>
      <c r="U1356" s="115"/>
      <c r="V1356" s="526"/>
      <c r="W1356" s="115"/>
      <c r="X1356" s="115"/>
      <c r="Y1356" s="115"/>
      <c r="Z1356" s="527"/>
      <c r="AA1356" s="527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  <c r="BU1356" s="15"/>
      <c r="BV1356" s="15"/>
      <c r="BW1356" s="15"/>
      <c r="BX1356" s="15"/>
      <c r="BY1356" s="15"/>
      <c r="BZ1356" s="15"/>
      <c r="CA1356" s="15"/>
      <c r="CB1356" s="15"/>
      <c r="CC1356" s="15"/>
      <c r="CD1356" s="15"/>
      <c r="CE1356" s="15"/>
      <c r="CF1356" s="15"/>
      <c r="CG1356" s="15"/>
      <c r="CH1356" s="15"/>
      <c r="CI1356" s="15"/>
      <c r="CJ1356" s="15"/>
      <c r="CK1356" s="15"/>
      <c r="CL1356" s="15"/>
      <c r="CM1356" s="15"/>
      <c r="CN1356" s="15"/>
      <c r="CO1356" s="15"/>
      <c r="CP1356" s="15"/>
      <c r="CQ1356" s="15"/>
      <c r="CR1356" s="15"/>
      <c r="CS1356" s="15"/>
      <c r="CT1356" s="88"/>
      <c r="CU1356" s="88"/>
      <c r="CV1356" s="88"/>
      <c r="CW1356" s="15"/>
      <c r="CX1356" s="15"/>
      <c r="CY1356" s="88"/>
      <c r="CZ1356" s="88"/>
      <c r="DA1356" s="88"/>
      <c r="DB1356" s="15"/>
      <c r="DC1356" s="15"/>
      <c r="DD1356" s="15"/>
      <c r="DE1356" s="15"/>
      <c r="DF1356" s="15"/>
      <c r="DG1356" s="15"/>
      <c r="DH1356" s="15"/>
      <c r="DI1356" s="15"/>
      <c r="DJ1356" s="15"/>
      <c r="DK1356" s="15"/>
      <c r="DL1356" s="15"/>
      <c r="DM1356" s="15"/>
      <c r="DN1356" s="15"/>
      <c r="DO1356" s="15"/>
      <c r="DP1356" s="15"/>
      <c r="DQ1356" s="15"/>
      <c r="DR1356" s="15"/>
      <c r="DS1356" s="15"/>
      <c r="DT1356" s="15"/>
      <c r="DU1356" s="15"/>
      <c r="DV1356" s="15"/>
      <c r="DW1356" s="15"/>
      <c r="DX1356" s="15"/>
      <c r="DY1356" s="15"/>
      <c r="DZ1356" s="15"/>
      <c r="EA1356" s="15"/>
      <c r="EB1356" s="15"/>
      <c r="EC1356" s="15"/>
      <c r="ED1356" s="15"/>
      <c r="EE1356" s="15"/>
      <c r="EF1356" s="15"/>
      <c r="EG1356" s="15"/>
      <c r="EH1356" s="15"/>
      <c r="EI1356" s="15"/>
      <c r="EJ1356" s="15"/>
      <c r="EK1356" s="15"/>
      <c r="EL1356" s="15"/>
      <c r="EM1356" s="15"/>
      <c r="EN1356" s="15"/>
      <c r="EO1356" s="15"/>
      <c r="EP1356" s="88"/>
      <c r="EQ1356" s="88"/>
      <c r="ER1356" s="88"/>
      <c r="ES1356" s="88"/>
      <c r="ET1356" s="88"/>
      <c r="EU1356" s="88"/>
      <c r="EV1356" s="88"/>
      <c r="EW1356" s="88"/>
      <c r="EX1356" s="88"/>
      <c r="EY1356" s="88"/>
      <c r="EZ1356" s="88"/>
      <c r="FA1356" s="88"/>
      <c r="FB1356" s="15"/>
      <c r="FC1356" s="15"/>
      <c r="FD1356" s="15"/>
      <c r="FE1356" s="15"/>
      <c r="FF1356" s="15"/>
      <c r="FG1356" s="15"/>
      <c r="FH1356" s="15"/>
      <c r="FI1356" s="15"/>
      <c r="FJ1356" s="15"/>
    </row>
    <row r="1357" spans="2:166" ht="15" customHeight="1" x14ac:dyDescent="0.25">
      <c r="B1357" s="88"/>
      <c r="C1357" s="88"/>
      <c r="D1357" s="115"/>
      <c r="E1357" s="115"/>
      <c r="F1357" s="115"/>
      <c r="G1357" s="115"/>
      <c r="H1357" s="115"/>
      <c r="I1357" s="523"/>
      <c r="J1357" s="523"/>
      <c r="K1357" s="115"/>
      <c r="L1357" s="524"/>
      <c r="M1357" s="524"/>
      <c r="N1357" s="524"/>
      <c r="O1357" s="524"/>
      <c r="P1357" s="524"/>
      <c r="Q1357" s="524"/>
      <c r="R1357" s="524"/>
      <c r="S1357" s="525"/>
      <c r="T1357" s="526"/>
      <c r="U1357" s="115"/>
      <c r="V1357" s="526"/>
      <c r="W1357" s="115"/>
      <c r="X1357" s="115"/>
      <c r="Y1357" s="115"/>
      <c r="Z1357" s="527"/>
      <c r="AA1357" s="527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  <c r="BO1357" s="15"/>
      <c r="BP1357" s="15"/>
      <c r="BQ1357" s="15"/>
      <c r="BR1357" s="15"/>
      <c r="BS1357" s="15"/>
      <c r="BT1357" s="15"/>
      <c r="BU1357" s="15"/>
      <c r="BV1357" s="15"/>
      <c r="BW1357" s="15"/>
      <c r="BX1357" s="15"/>
      <c r="BY1357" s="15"/>
      <c r="BZ1357" s="15"/>
      <c r="CA1357" s="15"/>
      <c r="CB1357" s="15"/>
      <c r="CC1357" s="15"/>
      <c r="CD1357" s="15"/>
      <c r="CE1357" s="15"/>
      <c r="CF1357" s="15"/>
      <c r="CG1357" s="15"/>
      <c r="CH1357" s="15"/>
      <c r="CI1357" s="15"/>
      <c r="CJ1357" s="15"/>
      <c r="CK1357" s="15"/>
      <c r="CL1357" s="15"/>
      <c r="CM1357" s="15"/>
      <c r="CN1357" s="15"/>
      <c r="CO1357" s="15"/>
      <c r="CP1357" s="15"/>
      <c r="CQ1357" s="15"/>
      <c r="CR1357" s="15"/>
      <c r="CS1357" s="15"/>
      <c r="CT1357" s="88"/>
      <c r="CU1357" s="88"/>
      <c r="CV1357" s="88"/>
      <c r="CW1357" s="15"/>
      <c r="CX1357" s="15"/>
      <c r="CY1357" s="88"/>
      <c r="CZ1357" s="88"/>
      <c r="DA1357" s="88"/>
      <c r="DB1357" s="15"/>
      <c r="DC1357" s="15"/>
      <c r="DD1357" s="15"/>
      <c r="DE1357" s="15"/>
      <c r="DF1357" s="15"/>
      <c r="DG1357" s="15"/>
      <c r="DH1357" s="15"/>
      <c r="DI1357" s="15"/>
      <c r="DJ1357" s="15"/>
      <c r="DK1357" s="15"/>
      <c r="DL1357" s="15"/>
      <c r="DM1357" s="15"/>
      <c r="DN1357" s="15"/>
      <c r="DO1357" s="15"/>
      <c r="DP1357" s="15"/>
      <c r="DQ1357" s="15"/>
      <c r="DR1357" s="15"/>
      <c r="DS1357" s="15"/>
      <c r="DT1357" s="15"/>
      <c r="DU1357" s="15"/>
      <c r="DV1357" s="15"/>
      <c r="DW1357" s="15"/>
      <c r="DX1357" s="15"/>
      <c r="DY1357" s="15"/>
      <c r="DZ1357" s="15"/>
      <c r="EA1357" s="15"/>
      <c r="EB1357" s="15"/>
      <c r="EC1357" s="15"/>
      <c r="ED1357" s="15"/>
      <c r="EE1357" s="15"/>
      <c r="EF1357" s="15"/>
      <c r="EG1357" s="15"/>
      <c r="EH1357" s="15"/>
      <c r="EI1357" s="15"/>
      <c r="EJ1357" s="15"/>
      <c r="EK1357" s="15"/>
      <c r="EL1357" s="15"/>
      <c r="EM1357" s="15"/>
      <c r="EN1357" s="15"/>
      <c r="EO1357" s="15"/>
      <c r="EP1357" s="88"/>
      <c r="EQ1357" s="88"/>
      <c r="ER1357" s="88"/>
      <c r="ES1357" s="88"/>
      <c r="ET1357" s="88"/>
      <c r="EU1357" s="88"/>
      <c r="EV1357" s="88"/>
      <c r="EW1357" s="88"/>
      <c r="EX1357" s="88"/>
      <c r="EY1357" s="88"/>
      <c r="EZ1357" s="88"/>
      <c r="FA1357" s="88"/>
      <c r="FB1357" s="15"/>
      <c r="FC1357" s="15"/>
      <c r="FD1357" s="15"/>
      <c r="FE1357" s="15"/>
      <c r="FF1357" s="15"/>
      <c r="FG1357" s="15"/>
      <c r="FH1357" s="15"/>
      <c r="FI1357" s="15"/>
      <c r="FJ1357" s="15"/>
    </row>
    <row r="1358" spans="2:166" ht="15" customHeight="1" x14ac:dyDescent="0.25">
      <c r="B1358" s="88"/>
      <c r="C1358" s="88"/>
      <c r="D1358" s="115"/>
      <c r="E1358" s="115"/>
      <c r="F1358" s="115"/>
      <c r="G1358" s="115"/>
      <c r="H1358" s="115"/>
      <c r="I1358" s="523"/>
      <c r="J1358" s="523"/>
      <c r="K1358" s="115"/>
      <c r="L1358" s="524"/>
      <c r="M1358" s="524"/>
      <c r="N1358" s="524"/>
      <c r="O1358" s="524"/>
      <c r="P1358" s="524"/>
      <c r="Q1358" s="524"/>
      <c r="R1358" s="524"/>
      <c r="S1358" s="525"/>
      <c r="T1358" s="526"/>
      <c r="U1358" s="115"/>
      <c r="V1358" s="526"/>
      <c r="W1358" s="115"/>
      <c r="X1358" s="115"/>
      <c r="Y1358" s="115"/>
      <c r="Z1358" s="527"/>
      <c r="AA1358" s="527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  <c r="BO1358" s="15"/>
      <c r="BP1358" s="15"/>
      <c r="BQ1358" s="15"/>
      <c r="BR1358" s="15"/>
      <c r="BS1358" s="15"/>
      <c r="BT1358" s="15"/>
      <c r="BU1358" s="15"/>
      <c r="BV1358" s="15"/>
      <c r="BW1358" s="15"/>
      <c r="BX1358" s="15"/>
      <c r="BY1358" s="15"/>
      <c r="BZ1358" s="15"/>
      <c r="CA1358" s="15"/>
      <c r="CB1358" s="15"/>
      <c r="CC1358" s="15"/>
      <c r="CD1358" s="15"/>
      <c r="CE1358" s="15"/>
      <c r="CF1358" s="15"/>
      <c r="CG1358" s="15"/>
      <c r="CH1358" s="15"/>
      <c r="CI1358" s="15"/>
      <c r="CJ1358" s="15"/>
      <c r="CK1358" s="15"/>
      <c r="CL1358" s="15"/>
      <c r="CM1358" s="15"/>
      <c r="CN1358" s="15"/>
      <c r="CO1358" s="15"/>
      <c r="CP1358" s="15"/>
      <c r="CQ1358" s="15"/>
      <c r="CR1358" s="15"/>
      <c r="CS1358" s="15"/>
      <c r="CT1358" s="88"/>
      <c r="CU1358" s="88"/>
      <c r="CV1358" s="88"/>
      <c r="CW1358" s="15"/>
      <c r="CX1358" s="15"/>
      <c r="CY1358" s="88"/>
      <c r="CZ1358" s="88"/>
      <c r="DA1358" s="88"/>
      <c r="DB1358" s="15"/>
      <c r="DC1358" s="15"/>
      <c r="DD1358" s="15"/>
      <c r="DE1358" s="15"/>
      <c r="DF1358" s="15"/>
      <c r="DG1358" s="15"/>
      <c r="DH1358" s="15"/>
      <c r="DI1358" s="15"/>
      <c r="DJ1358" s="15"/>
      <c r="DK1358" s="15"/>
      <c r="DL1358" s="15"/>
      <c r="DM1358" s="15"/>
      <c r="DN1358" s="15"/>
      <c r="DO1358" s="15"/>
      <c r="DP1358" s="15"/>
      <c r="DQ1358" s="15"/>
      <c r="DR1358" s="15"/>
      <c r="DS1358" s="15"/>
      <c r="DT1358" s="15"/>
      <c r="DU1358" s="15"/>
      <c r="DV1358" s="15"/>
      <c r="DW1358" s="15"/>
      <c r="DX1358" s="15"/>
      <c r="DY1358" s="15"/>
      <c r="DZ1358" s="15"/>
      <c r="EA1358" s="15"/>
      <c r="EB1358" s="15"/>
      <c r="EC1358" s="15"/>
      <c r="ED1358" s="15"/>
      <c r="EE1358" s="15"/>
      <c r="EF1358" s="15"/>
      <c r="EG1358" s="15"/>
      <c r="EH1358" s="15"/>
      <c r="EI1358" s="15"/>
      <c r="EJ1358" s="15"/>
      <c r="EK1358" s="15"/>
      <c r="EL1358" s="15"/>
      <c r="EM1358" s="15"/>
      <c r="EN1358" s="15"/>
      <c r="EO1358" s="15"/>
      <c r="EP1358" s="88"/>
      <c r="EQ1358" s="88"/>
      <c r="ER1358" s="88"/>
      <c r="ES1358" s="88"/>
      <c r="ET1358" s="88"/>
      <c r="EU1358" s="88"/>
      <c r="EV1358" s="88"/>
      <c r="EW1358" s="88"/>
      <c r="EX1358" s="88"/>
      <c r="EY1358" s="88"/>
      <c r="EZ1358" s="88"/>
      <c r="FA1358" s="88"/>
      <c r="FB1358" s="15"/>
      <c r="FC1358" s="15"/>
      <c r="FD1358" s="15"/>
      <c r="FE1358" s="15"/>
      <c r="FF1358" s="15"/>
      <c r="FG1358" s="15"/>
      <c r="FH1358" s="15"/>
      <c r="FI1358" s="15"/>
      <c r="FJ1358" s="15"/>
    </row>
    <row r="1359" spans="2:166" ht="15" customHeight="1" x14ac:dyDescent="0.25">
      <c r="B1359" s="88"/>
      <c r="C1359" s="88"/>
      <c r="D1359" s="115"/>
      <c r="E1359" s="115"/>
      <c r="F1359" s="115"/>
      <c r="G1359" s="115"/>
      <c r="H1359" s="115"/>
      <c r="I1359" s="523"/>
      <c r="J1359" s="523"/>
      <c r="K1359" s="115"/>
      <c r="L1359" s="524"/>
      <c r="M1359" s="524"/>
      <c r="N1359" s="524"/>
      <c r="O1359" s="524"/>
      <c r="P1359" s="524"/>
      <c r="Q1359" s="524"/>
      <c r="R1359" s="524"/>
      <c r="S1359" s="525"/>
      <c r="T1359" s="526"/>
      <c r="U1359" s="115"/>
      <c r="V1359" s="526"/>
      <c r="W1359" s="115"/>
      <c r="X1359" s="115"/>
      <c r="Y1359" s="115"/>
      <c r="Z1359" s="527"/>
      <c r="AA1359" s="527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  <c r="BO1359" s="15"/>
      <c r="BP1359" s="15"/>
      <c r="BQ1359" s="15"/>
      <c r="BR1359" s="15"/>
      <c r="BS1359" s="15"/>
      <c r="BT1359" s="15"/>
      <c r="BU1359" s="15"/>
      <c r="BV1359" s="15"/>
      <c r="BW1359" s="15"/>
      <c r="BX1359" s="15"/>
      <c r="BY1359" s="15"/>
      <c r="BZ1359" s="15"/>
      <c r="CA1359" s="15"/>
      <c r="CB1359" s="15"/>
      <c r="CC1359" s="15"/>
      <c r="CD1359" s="15"/>
      <c r="CE1359" s="15"/>
      <c r="CF1359" s="15"/>
      <c r="CG1359" s="15"/>
      <c r="CH1359" s="15"/>
      <c r="CI1359" s="15"/>
      <c r="CJ1359" s="15"/>
      <c r="CK1359" s="15"/>
      <c r="CL1359" s="15"/>
      <c r="CM1359" s="15"/>
      <c r="CN1359" s="15"/>
      <c r="CO1359" s="15"/>
      <c r="CP1359" s="15"/>
      <c r="CQ1359" s="15"/>
      <c r="CR1359" s="15"/>
      <c r="CS1359" s="15"/>
      <c r="CT1359" s="88"/>
      <c r="CU1359" s="88"/>
      <c r="CV1359" s="88"/>
      <c r="CW1359" s="15"/>
      <c r="CX1359" s="15"/>
      <c r="CY1359" s="88"/>
      <c r="CZ1359" s="88"/>
      <c r="DA1359" s="88"/>
      <c r="DB1359" s="15"/>
      <c r="DC1359" s="15"/>
      <c r="DD1359" s="15"/>
      <c r="DE1359" s="15"/>
      <c r="DF1359" s="15"/>
      <c r="DG1359" s="15"/>
      <c r="DH1359" s="15"/>
      <c r="DI1359" s="15"/>
      <c r="DJ1359" s="15"/>
      <c r="DK1359" s="15"/>
      <c r="DL1359" s="15"/>
      <c r="DM1359" s="15"/>
      <c r="DN1359" s="15"/>
      <c r="DO1359" s="15"/>
      <c r="DP1359" s="15"/>
      <c r="DQ1359" s="15"/>
      <c r="DR1359" s="15"/>
      <c r="DS1359" s="15"/>
      <c r="DT1359" s="15"/>
      <c r="DU1359" s="15"/>
      <c r="DV1359" s="15"/>
      <c r="DW1359" s="15"/>
      <c r="DX1359" s="15"/>
      <c r="DY1359" s="15"/>
      <c r="DZ1359" s="15"/>
      <c r="EA1359" s="15"/>
      <c r="EB1359" s="15"/>
      <c r="EC1359" s="15"/>
      <c r="ED1359" s="15"/>
      <c r="EE1359" s="15"/>
      <c r="EF1359" s="15"/>
      <c r="EG1359" s="15"/>
      <c r="EH1359" s="15"/>
      <c r="EI1359" s="15"/>
      <c r="EJ1359" s="15"/>
      <c r="EK1359" s="15"/>
      <c r="EL1359" s="15"/>
      <c r="EM1359" s="15"/>
      <c r="EN1359" s="15"/>
      <c r="EO1359" s="15"/>
      <c r="EP1359" s="88"/>
      <c r="EQ1359" s="88"/>
      <c r="ER1359" s="88"/>
      <c r="ES1359" s="88"/>
      <c r="ET1359" s="88"/>
      <c r="EU1359" s="88"/>
      <c r="EV1359" s="88"/>
      <c r="EW1359" s="88"/>
      <c r="EX1359" s="88"/>
      <c r="EY1359" s="88"/>
      <c r="EZ1359" s="88"/>
      <c r="FA1359" s="88"/>
      <c r="FB1359" s="15"/>
      <c r="FC1359" s="15"/>
      <c r="FD1359" s="15"/>
      <c r="FE1359" s="15"/>
      <c r="FF1359" s="15"/>
      <c r="FG1359" s="15"/>
      <c r="FH1359" s="15"/>
      <c r="FI1359" s="15"/>
      <c r="FJ1359" s="15"/>
    </row>
    <row r="1360" spans="2:166" ht="15" customHeight="1" x14ac:dyDescent="0.25">
      <c r="B1360" s="88"/>
      <c r="C1360" s="88"/>
      <c r="D1360" s="115"/>
      <c r="E1360" s="115"/>
      <c r="F1360" s="115"/>
      <c r="G1360" s="115"/>
      <c r="H1360" s="115"/>
      <c r="I1360" s="523"/>
      <c r="J1360" s="523"/>
      <c r="K1360" s="115"/>
      <c r="L1360" s="524"/>
      <c r="M1360" s="524"/>
      <c r="N1360" s="524"/>
      <c r="O1360" s="524"/>
      <c r="P1360" s="524"/>
      <c r="Q1360" s="524"/>
      <c r="R1360" s="524"/>
      <c r="S1360" s="525"/>
      <c r="T1360" s="526"/>
      <c r="U1360" s="115"/>
      <c r="V1360" s="526"/>
      <c r="W1360" s="115"/>
      <c r="X1360" s="115"/>
      <c r="Y1360" s="115"/>
      <c r="Z1360" s="527"/>
      <c r="AA1360" s="527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  <c r="BY1360" s="15"/>
      <c r="BZ1360" s="15"/>
      <c r="CA1360" s="15"/>
      <c r="CB1360" s="15"/>
      <c r="CC1360" s="15"/>
      <c r="CD1360" s="15"/>
      <c r="CE1360" s="15"/>
      <c r="CF1360" s="15"/>
      <c r="CG1360" s="15"/>
      <c r="CH1360" s="15"/>
      <c r="CI1360" s="15"/>
      <c r="CJ1360" s="15"/>
      <c r="CK1360" s="15"/>
      <c r="CL1360" s="15"/>
      <c r="CM1360" s="15"/>
      <c r="CN1360" s="15"/>
      <c r="CO1360" s="15"/>
      <c r="CP1360" s="15"/>
      <c r="CQ1360" s="15"/>
      <c r="CR1360" s="15"/>
      <c r="CS1360" s="15"/>
      <c r="CT1360" s="88"/>
      <c r="CU1360" s="88"/>
      <c r="CV1360" s="88"/>
      <c r="CW1360" s="15"/>
      <c r="CX1360" s="15"/>
      <c r="CY1360" s="88"/>
      <c r="CZ1360" s="88"/>
      <c r="DA1360" s="88"/>
      <c r="DB1360" s="15"/>
      <c r="DC1360" s="15"/>
      <c r="DD1360" s="15"/>
      <c r="DE1360" s="15"/>
      <c r="DF1360" s="15"/>
      <c r="DG1360" s="15"/>
      <c r="DH1360" s="15"/>
      <c r="DI1360" s="15"/>
      <c r="DJ1360" s="15"/>
      <c r="DK1360" s="15"/>
      <c r="DL1360" s="15"/>
      <c r="DM1360" s="15"/>
      <c r="DN1360" s="15"/>
      <c r="DO1360" s="15"/>
      <c r="DP1360" s="15"/>
      <c r="DQ1360" s="15"/>
      <c r="DR1360" s="15"/>
      <c r="DS1360" s="15"/>
      <c r="DT1360" s="15"/>
      <c r="DU1360" s="15"/>
      <c r="DV1360" s="15"/>
      <c r="DW1360" s="15"/>
      <c r="DX1360" s="15"/>
      <c r="DY1360" s="15"/>
      <c r="DZ1360" s="15"/>
      <c r="EA1360" s="15"/>
      <c r="EB1360" s="15"/>
      <c r="EC1360" s="15"/>
      <c r="ED1360" s="15"/>
      <c r="EE1360" s="15"/>
      <c r="EF1360" s="15"/>
      <c r="EG1360" s="15"/>
      <c r="EH1360" s="15"/>
      <c r="EI1360" s="15"/>
      <c r="EJ1360" s="15"/>
      <c r="EK1360" s="15"/>
      <c r="EL1360" s="15"/>
      <c r="EM1360" s="15"/>
      <c r="EN1360" s="15"/>
      <c r="EO1360" s="15"/>
      <c r="EP1360" s="88"/>
      <c r="EQ1360" s="88"/>
      <c r="ER1360" s="88"/>
      <c r="ES1360" s="88"/>
      <c r="ET1360" s="88"/>
      <c r="EU1360" s="88"/>
      <c r="EV1360" s="88"/>
      <c r="EW1360" s="88"/>
      <c r="EX1360" s="88"/>
      <c r="EY1360" s="88"/>
      <c r="EZ1360" s="88"/>
      <c r="FA1360" s="88"/>
      <c r="FB1360" s="15"/>
      <c r="FC1360" s="15"/>
      <c r="FD1360" s="15"/>
      <c r="FE1360" s="15"/>
      <c r="FF1360" s="15"/>
      <c r="FG1360" s="15"/>
      <c r="FH1360" s="15"/>
      <c r="FI1360" s="15"/>
      <c r="FJ1360" s="15"/>
    </row>
    <row r="1361" spans="2:166" ht="15" customHeight="1" x14ac:dyDescent="0.25">
      <c r="B1361" s="88"/>
      <c r="C1361" s="88"/>
      <c r="D1361" s="115"/>
      <c r="E1361" s="115"/>
      <c r="F1361" s="115"/>
      <c r="G1361" s="115"/>
      <c r="H1361" s="115"/>
      <c r="I1361" s="523"/>
      <c r="J1361" s="523"/>
      <c r="K1361" s="115"/>
      <c r="L1361" s="524"/>
      <c r="M1361" s="524"/>
      <c r="N1361" s="524"/>
      <c r="O1361" s="524"/>
      <c r="P1361" s="524"/>
      <c r="Q1361" s="524"/>
      <c r="R1361" s="524"/>
      <c r="S1361" s="525"/>
      <c r="T1361" s="526"/>
      <c r="U1361" s="115"/>
      <c r="V1361" s="526"/>
      <c r="W1361" s="115"/>
      <c r="X1361" s="115"/>
      <c r="Y1361" s="115"/>
      <c r="Z1361" s="527"/>
      <c r="AA1361" s="527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  <c r="BO1361" s="15"/>
      <c r="BP1361" s="15"/>
      <c r="BQ1361" s="15"/>
      <c r="BR1361" s="15"/>
      <c r="BS1361" s="15"/>
      <c r="BT1361" s="15"/>
      <c r="BU1361" s="15"/>
      <c r="BV1361" s="15"/>
      <c r="BW1361" s="15"/>
      <c r="BX1361" s="15"/>
      <c r="BY1361" s="15"/>
      <c r="BZ1361" s="15"/>
      <c r="CA1361" s="15"/>
      <c r="CB1361" s="15"/>
      <c r="CC1361" s="15"/>
      <c r="CD1361" s="15"/>
      <c r="CE1361" s="15"/>
      <c r="CF1361" s="15"/>
      <c r="CG1361" s="15"/>
      <c r="CH1361" s="15"/>
      <c r="CI1361" s="15"/>
      <c r="CJ1361" s="15"/>
      <c r="CK1361" s="15"/>
      <c r="CL1361" s="15"/>
      <c r="CM1361" s="15"/>
      <c r="CN1361" s="15"/>
      <c r="CO1361" s="15"/>
      <c r="CP1361" s="15"/>
      <c r="CQ1361" s="15"/>
      <c r="CR1361" s="15"/>
      <c r="CS1361" s="15"/>
      <c r="CT1361" s="88"/>
      <c r="CU1361" s="88"/>
      <c r="CV1361" s="88"/>
      <c r="CW1361" s="15"/>
      <c r="CX1361" s="15"/>
      <c r="CY1361" s="88"/>
      <c r="CZ1361" s="88"/>
      <c r="DA1361" s="88"/>
      <c r="DB1361" s="15"/>
      <c r="DC1361" s="15"/>
      <c r="DD1361" s="15"/>
      <c r="DE1361" s="15"/>
      <c r="DF1361" s="15"/>
      <c r="DG1361" s="15"/>
      <c r="DH1361" s="15"/>
      <c r="DI1361" s="15"/>
      <c r="DJ1361" s="15"/>
      <c r="DK1361" s="15"/>
      <c r="DL1361" s="15"/>
      <c r="DM1361" s="15"/>
      <c r="DN1361" s="15"/>
      <c r="DO1361" s="15"/>
      <c r="DP1361" s="15"/>
      <c r="DQ1361" s="15"/>
      <c r="DR1361" s="15"/>
      <c r="DS1361" s="15"/>
      <c r="DT1361" s="15"/>
      <c r="DU1361" s="15"/>
      <c r="DV1361" s="15"/>
      <c r="DW1361" s="15"/>
      <c r="DX1361" s="15"/>
      <c r="DY1361" s="15"/>
      <c r="DZ1361" s="15"/>
      <c r="EA1361" s="15"/>
      <c r="EB1361" s="15"/>
      <c r="EC1361" s="15"/>
      <c r="ED1361" s="15"/>
      <c r="EE1361" s="15"/>
      <c r="EF1361" s="15"/>
      <c r="EG1361" s="15"/>
      <c r="EH1361" s="15"/>
      <c r="EI1361" s="15"/>
      <c r="EJ1361" s="15"/>
      <c r="EK1361" s="15"/>
      <c r="EL1361" s="15"/>
      <c r="EM1361" s="15"/>
      <c r="EN1361" s="15"/>
      <c r="EO1361" s="15"/>
      <c r="EP1361" s="88"/>
      <c r="EQ1361" s="88"/>
      <c r="ER1361" s="88"/>
      <c r="ES1361" s="88"/>
      <c r="ET1361" s="88"/>
      <c r="EU1361" s="88"/>
      <c r="EV1361" s="88"/>
      <c r="EW1361" s="88"/>
      <c r="EX1361" s="88"/>
      <c r="EY1361" s="88"/>
      <c r="EZ1361" s="88"/>
      <c r="FA1361" s="88"/>
      <c r="FB1361" s="15"/>
      <c r="FC1361" s="15"/>
      <c r="FD1361" s="15"/>
      <c r="FE1361" s="15"/>
      <c r="FF1361" s="15"/>
      <c r="FG1361" s="15"/>
      <c r="FH1361" s="15"/>
      <c r="FI1361" s="15"/>
      <c r="FJ1361" s="15"/>
    </row>
    <row r="1362" spans="2:166" ht="15" customHeight="1" x14ac:dyDescent="0.25">
      <c r="B1362" s="88"/>
      <c r="C1362" s="88"/>
      <c r="D1362" s="115"/>
      <c r="E1362" s="115"/>
      <c r="F1362" s="115"/>
      <c r="G1362" s="115"/>
      <c r="H1362" s="115"/>
      <c r="I1362" s="523"/>
      <c r="J1362" s="523"/>
      <c r="K1362" s="115"/>
      <c r="L1362" s="524"/>
      <c r="M1362" s="524"/>
      <c r="N1362" s="524"/>
      <c r="O1362" s="524"/>
      <c r="P1362" s="524"/>
      <c r="Q1362" s="524"/>
      <c r="R1362" s="524"/>
      <c r="S1362" s="525"/>
      <c r="T1362" s="526"/>
      <c r="U1362" s="115"/>
      <c r="V1362" s="526"/>
      <c r="W1362" s="115"/>
      <c r="X1362" s="115"/>
      <c r="Y1362" s="115"/>
      <c r="Z1362" s="527"/>
      <c r="AA1362" s="527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  <c r="BO1362" s="15"/>
      <c r="BP1362" s="15"/>
      <c r="BQ1362" s="15"/>
      <c r="BR1362" s="15"/>
      <c r="BS1362" s="15"/>
      <c r="BT1362" s="15"/>
      <c r="BU1362" s="15"/>
      <c r="BV1362" s="15"/>
      <c r="BW1362" s="15"/>
      <c r="BX1362" s="15"/>
      <c r="BY1362" s="15"/>
      <c r="BZ1362" s="15"/>
      <c r="CA1362" s="15"/>
      <c r="CB1362" s="15"/>
      <c r="CC1362" s="15"/>
      <c r="CD1362" s="15"/>
      <c r="CE1362" s="15"/>
      <c r="CF1362" s="15"/>
      <c r="CG1362" s="15"/>
      <c r="CH1362" s="15"/>
      <c r="CI1362" s="15"/>
      <c r="CJ1362" s="15"/>
      <c r="CK1362" s="15"/>
      <c r="CL1362" s="15"/>
      <c r="CM1362" s="15"/>
      <c r="CN1362" s="15"/>
      <c r="CO1362" s="15"/>
      <c r="CP1362" s="15"/>
      <c r="CQ1362" s="15"/>
      <c r="CR1362" s="15"/>
      <c r="CS1362" s="15"/>
      <c r="CT1362" s="88"/>
      <c r="CU1362" s="88"/>
      <c r="CV1362" s="88"/>
      <c r="CW1362" s="15"/>
      <c r="CX1362" s="15"/>
      <c r="CY1362" s="88"/>
      <c r="CZ1362" s="88"/>
      <c r="DA1362" s="88"/>
      <c r="DB1362" s="15"/>
      <c r="DC1362" s="15"/>
      <c r="DD1362" s="15"/>
      <c r="DE1362" s="15"/>
      <c r="DF1362" s="15"/>
      <c r="DG1362" s="15"/>
      <c r="DH1362" s="15"/>
      <c r="DI1362" s="15"/>
      <c r="DJ1362" s="15"/>
      <c r="DK1362" s="15"/>
      <c r="DL1362" s="15"/>
      <c r="DM1362" s="15"/>
      <c r="DN1362" s="15"/>
      <c r="DO1362" s="15"/>
      <c r="DP1362" s="15"/>
      <c r="DQ1362" s="15"/>
      <c r="DR1362" s="15"/>
      <c r="DS1362" s="15"/>
      <c r="DT1362" s="15"/>
      <c r="DU1362" s="15"/>
      <c r="DV1362" s="15"/>
      <c r="DW1362" s="15"/>
      <c r="DX1362" s="15"/>
      <c r="DY1362" s="15"/>
      <c r="DZ1362" s="15"/>
      <c r="EA1362" s="15"/>
      <c r="EB1362" s="15"/>
      <c r="EC1362" s="15"/>
      <c r="ED1362" s="15"/>
      <c r="EE1362" s="15"/>
      <c r="EF1362" s="15"/>
      <c r="EG1362" s="15"/>
      <c r="EH1362" s="15"/>
      <c r="EI1362" s="15"/>
      <c r="EJ1362" s="15"/>
      <c r="EK1362" s="15"/>
      <c r="EL1362" s="15"/>
      <c r="EM1362" s="15"/>
      <c r="EN1362" s="15"/>
      <c r="EO1362" s="15"/>
      <c r="EP1362" s="88"/>
      <c r="EQ1362" s="88"/>
      <c r="ER1362" s="88"/>
      <c r="ES1362" s="88"/>
      <c r="ET1362" s="88"/>
      <c r="EU1362" s="88"/>
      <c r="EV1362" s="88"/>
      <c r="EW1362" s="88"/>
      <c r="EX1362" s="88"/>
      <c r="EY1362" s="88"/>
      <c r="EZ1362" s="88"/>
      <c r="FA1362" s="88"/>
      <c r="FB1362" s="15"/>
      <c r="FC1362" s="15"/>
      <c r="FD1362" s="15"/>
      <c r="FE1362" s="15"/>
      <c r="FF1362" s="15"/>
      <c r="FG1362" s="15"/>
      <c r="FH1362" s="15"/>
      <c r="FI1362" s="15"/>
      <c r="FJ1362" s="15"/>
    </row>
    <row r="1363" spans="2:166" ht="15" customHeight="1" x14ac:dyDescent="0.25">
      <c r="B1363" s="88"/>
      <c r="C1363" s="88"/>
      <c r="D1363" s="115"/>
      <c r="E1363" s="115"/>
      <c r="F1363" s="115"/>
      <c r="G1363" s="115"/>
      <c r="H1363" s="115"/>
      <c r="I1363" s="523"/>
      <c r="J1363" s="523"/>
      <c r="K1363" s="115"/>
      <c r="L1363" s="524"/>
      <c r="M1363" s="524"/>
      <c r="N1363" s="524"/>
      <c r="O1363" s="524"/>
      <c r="P1363" s="524"/>
      <c r="Q1363" s="524"/>
      <c r="R1363" s="524"/>
      <c r="S1363" s="525"/>
      <c r="T1363" s="526"/>
      <c r="U1363" s="115"/>
      <c r="V1363" s="526"/>
      <c r="W1363" s="115"/>
      <c r="X1363" s="115"/>
      <c r="Y1363" s="115"/>
      <c r="Z1363" s="527"/>
      <c r="AA1363" s="527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  <c r="BO1363" s="15"/>
      <c r="BP1363" s="15"/>
      <c r="BQ1363" s="15"/>
      <c r="BR1363" s="15"/>
      <c r="BS1363" s="15"/>
      <c r="BT1363" s="15"/>
      <c r="BU1363" s="15"/>
      <c r="BV1363" s="15"/>
      <c r="BW1363" s="15"/>
      <c r="BX1363" s="15"/>
      <c r="BY1363" s="15"/>
      <c r="BZ1363" s="15"/>
      <c r="CA1363" s="15"/>
      <c r="CB1363" s="15"/>
      <c r="CC1363" s="15"/>
      <c r="CD1363" s="15"/>
      <c r="CE1363" s="15"/>
      <c r="CF1363" s="15"/>
      <c r="CG1363" s="15"/>
      <c r="CH1363" s="15"/>
      <c r="CI1363" s="15"/>
      <c r="CJ1363" s="15"/>
      <c r="CK1363" s="15"/>
      <c r="CL1363" s="15"/>
      <c r="CM1363" s="15"/>
      <c r="CN1363" s="15"/>
      <c r="CO1363" s="15"/>
      <c r="CP1363" s="15"/>
      <c r="CQ1363" s="15"/>
      <c r="CR1363" s="15"/>
      <c r="CS1363" s="15"/>
      <c r="CT1363" s="88"/>
      <c r="CU1363" s="88"/>
      <c r="CV1363" s="88"/>
      <c r="CW1363" s="15"/>
      <c r="CX1363" s="15"/>
      <c r="CY1363" s="88"/>
      <c r="CZ1363" s="88"/>
      <c r="DA1363" s="88"/>
      <c r="DB1363" s="15"/>
      <c r="DC1363" s="15"/>
      <c r="DD1363" s="15"/>
      <c r="DE1363" s="15"/>
      <c r="DF1363" s="15"/>
      <c r="DG1363" s="15"/>
      <c r="DH1363" s="15"/>
      <c r="DI1363" s="15"/>
      <c r="DJ1363" s="15"/>
      <c r="DK1363" s="15"/>
      <c r="DL1363" s="15"/>
      <c r="DM1363" s="15"/>
      <c r="DN1363" s="15"/>
      <c r="DO1363" s="15"/>
      <c r="DP1363" s="15"/>
      <c r="DQ1363" s="15"/>
      <c r="DR1363" s="15"/>
      <c r="DS1363" s="15"/>
      <c r="DT1363" s="15"/>
      <c r="DU1363" s="15"/>
      <c r="DV1363" s="15"/>
      <c r="DW1363" s="15"/>
      <c r="DX1363" s="15"/>
      <c r="DY1363" s="15"/>
      <c r="DZ1363" s="15"/>
      <c r="EA1363" s="15"/>
      <c r="EB1363" s="15"/>
      <c r="EC1363" s="15"/>
      <c r="ED1363" s="15"/>
      <c r="EE1363" s="15"/>
      <c r="EF1363" s="15"/>
      <c r="EG1363" s="15"/>
      <c r="EH1363" s="15"/>
      <c r="EI1363" s="15"/>
      <c r="EJ1363" s="15"/>
      <c r="EK1363" s="15"/>
      <c r="EL1363" s="15"/>
      <c r="EM1363" s="15"/>
      <c r="EN1363" s="15"/>
      <c r="EO1363" s="15"/>
      <c r="EP1363" s="88"/>
      <c r="EQ1363" s="88"/>
      <c r="ER1363" s="88"/>
      <c r="ES1363" s="88"/>
      <c r="ET1363" s="88"/>
      <c r="EU1363" s="88"/>
      <c r="EV1363" s="88"/>
      <c r="EW1363" s="88"/>
      <c r="EX1363" s="88"/>
      <c r="EY1363" s="88"/>
      <c r="EZ1363" s="88"/>
      <c r="FA1363" s="88"/>
      <c r="FB1363" s="15"/>
      <c r="FC1363" s="15"/>
      <c r="FD1363" s="15"/>
      <c r="FE1363" s="15"/>
      <c r="FF1363" s="15"/>
      <c r="FG1363" s="15"/>
      <c r="FH1363" s="15"/>
      <c r="FI1363" s="15"/>
      <c r="FJ1363" s="15"/>
    </row>
    <row r="1364" spans="2:166" ht="15" customHeight="1" x14ac:dyDescent="0.25">
      <c r="B1364" s="88"/>
      <c r="C1364" s="88"/>
      <c r="D1364" s="115"/>
      <c r="E1364" s="115"/>
      <c r="F1364" s="115"/>
      <c r="G1364" s="115"/>
      <c r="H1364" s="115"/>
      <c r="I1364" s="523"/>
      <c r="J1364" s="523"/>
      <c r="K1364" s="115"/>
      <c r="L1364" s="524"/>
      <c r="M1364" s="524"/>
      <c r="N1364" s="524"/>
      <c r="O1364" s="524"/>
      <c r="P1364" s="524"/>
      <c r="Q1364" s="524"/>
      <c r="R1364" s="524"/>
      <c r="S1364" s="525"/>
      <c r="T1364" s="526"/>
      <c r="U1364" s="115"/>
      <c r="V1364" s="526"/>
      <c r="W1364" s="115"/>
      <c r="X1364" s="115"/>
      <c r="Y1364" s="115"/>
      <c r="Z1364" s="527"/>
      <c r="AA1364" s="527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  <c r="BU1364" s="15"/>
      <c r="BV1364" s="15"/>
      <c r="BW1364" s="15"/>
      <c r="BX1364" s="15"/>
      <c r="BY1364" s="15"/>
      <c r="BZ1364" s="15"/>
      <c r="CA1364" s="15"/>
      <c r="CB1364" s="15"/>
      <c r="CC1364" s="15"/>
      <c r="CD1364" s="15"/>
      <c r="CE1364" s="15"/>
      <c r="CF1364" s="15"/>
      <c r="CG1364" s="15"/>
      <c r="CH1364" s="15"/>
      <c r="CI1364" s="15"/>
      <c r="CJ1364" s="15"/>
      <c r="CK1364" s="15"/>
      <c r="CL1364" s="15"/>
      <c r="CM1364" s="15"/>
      <c r="CN1364" s="15"/>
      <c r="CO1364" s="15"/>
      <c r="CP1364" s="15"/>
      <c r="CQ1364" s="15"/>
      <c r="CR1364" s="15"/>
      <c r="CS1364" s="15"/>
      <c r="CT1364" s="88"/>
      <c r="CU1364" s="88"/>
      <c r="CV1364" s="88"/>
      <c r="CW1364" s="15"/>
      <c r="CX1364" s="15"/>
      <c r="CY1364" s="88"/>
      <c r="CZ1364" s="88"/>
      <c r="DA1364" s="88"/>
      <c r="DB1364" s="15"/>
      <c r="DC1364" s="15"/>
      <c r="DD1364" s="15"/>
      <c r="DE1364" s="15"/>
      <c r="DF1364" s="15"/>
      <c r="DG1364" s="15"/>
      <c r="DH1364" s="15"/>
      <c r="DI1364" s="15"/>
      <c r="DJ1364" s="15"/>
      <c r="DK1364" s="15"/>
      <c r="DL1364" s="15"/>
      <c r="DM1364" s="15"/>
      <c r="DN1364" s="15"/>
      <c r="DO1364" s="15"/>
      <c r="DP1364" s="15"/>
      <c r="DQ1364" s="15"/>
      <c r="DR1364" s="15"/>
      <c r="DS1364" s="15"/>
      <c r="DT1364" s="15"/>
      <c r="DU1364" s="15"/>
      <c r="DV1364" s="15"/>
      <c r="DW1364" s="15"/>
      <c r="DX1364" s="15"/>
      <c r="DY1364" s="15"/>
      <c r="DZ1364" s="15"/>
      <c r="EA1364" s="15"/>
      <c r="EB1364" s="15"/>
      <c r="EC1364" s="15"/>
      <c r="ED1364" s="15"/>
      <c r="EE1364" s="15"/>
      <c r="EF1364" s="15"/>
      <c r="EG1364" s="15"/>
      <c r="EH1364" s="15"/>
      <c r="EI1364" s="15"/>
      <c r="EJ1364" s="15"/>
      <c r="EK1364" s="15"/>
      <c r="EL1364" s="15"/>
      <c r="EM1364" s="15"/>
      <c r="EN1364" s="15"/>
      <c r="EO1364" s="15"/>
      <c r="EP1364" s="88"/>
      <c r="EQ1364" s="88"/>
      <c r="ER1364" s="88"/>
      <c r="ES1364" s="88"/>
      <c r="ET1364" s="88"/>
      <c r="EU1364" s="88"/>
      <c r="EV1364" s="88"/>
      <c r="EW1364" s="88"/>
      <c r="EX1364" s="88"/>
      <c r="EY1364" s="88"/>
      <c r="EZ1364" s="88"/>
      <c r="FA1364" s="88"/>
      <c r="FB1364" s="15"/>
      <c r="FC1364" s="15"/>
      <c r="FD1364" s="15"/>
      <c r="FE1364" s="15"/>
      <c r="FF1364" s="15"/>
      <c r="FG1364" s="15"/>
      <c r="FH1364" s="15"/>
      <c r="FI1364" s="15"/>
      <c r="FJ1364" s="15"/>
    </row>
    <row r="1365" spans="2:166" ht="15" customHeight="1" x14ac:dyDescent="0.25">
      <c r="B1365" s="88"/>
      <c r="C1365" s="88"/>
      <c r="D1365" s="115"/>
      <c r="E1365" s="115"/>
      <c r="F1365" s="115"/>
      <c r="G1365" s="115"/>
      <c r="H1365" s="115"/>
      <c r="I1365" s="523"/>
      <c r="J1365" s="523"/>
      <c r="K1365" s="115"/>
      <c r="L1365" s="524"/>
      <c r="M1365" s="524"/>
      <c r="N1365" s="524"/>
      <c r="O1365" s="524"/>
      <c r="P1365" s="524"/>
      <c r="Q1365" s="524"/>
      <c r="R1365" s="524"/>
      <c r="S1365" s="525"/>
      <c r="T1365" s="526"/>
      <c r="U1365" s="115"/>
      <c r="V1365" s="526"/>
      <c r="W1365" s="115"/>
      <c r="X1365" s="115"/>
      <c r="Y1365" s="115"/>
      <c r="Z1365" s="527"/>
      <c r="AA1365" s="527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  <c r="BO1365" s="15"/>
      <c r="BP1365" s="15"/>
      <c r="BQ1365" s="15"/>
      <c r="BR1365" s="15"/>
      <c r="BS1365" s="15"/>
      <c r="BT1365" s="15"/>
      <c r="BU1365" s="15"/>
      <c r="BV1365" s="15"/>
      <c r="BW1365" s="15"/>
      <c r="BX1365" s="15"/>
      <c r="BY1365" s="15"/>
      <c r="BZ1365" s="15"/>
      <c r="CA1365" s="15"/>
      <c r="CB1365" s="15"/>
      <c r="CC1365" s="15"/>
      <c r="CD1365" s="15"/>
      <c r="CE1365" s="15"/>
      <c r="CF1365" s="15"/>
      <c r="CG1365" s="15"/>
      <c r="CH1365" s="15"/>
      <c r="CI1365" s="15"/>
      <c r="CJ1365" s="15"/>
      <c r="CK1365" s="15"/>
      <c r="CL1365" s="15"/>
      <c r="CM1365" s="15"/>
      <c r="CN1365" s="15"/>
      <c r="CO1365" s="15"/>
      <c r="CP1365" s="15"/>
      <c r="CQ1365" s="15"/>
      <c r="CR1365" s="15"/>
      <c r="CS1365" s="15"/>
      <c r="CT1365" s="88"/>
      <c r="CU1365" s="88"/>
      <c r="CV1365" s="88"/>
      <c r="CW1365" s="15"/>
      <c r="CX1365" s="15"/>
      <c r="CY1365" s="88"/>
      <c r="CZ1365" s="88"/>
      <c r="DA1365" s="88"/>
      <c r="DB1365" s="15"/>
      <c r="DC1365" s="15"/>
      <c r="DD1365" s="15"/>
      <c r="DE1365" s="15"/>
      <c r="DF1365" s="15"/>
      <c r="DG1365" s="15"/>
      <c r="DH1365" s="15"/>
      <c r="DI1365" s="15"/>
      <c r="DJ1365" s="15"/>
      <c r="DK1365" s="15"/>
      <c r="DL1365" s="15"/>
      <c r="DM1365" s="15"/>
      <c r="DN1365" s="15"/>
      <c r="DO1365" s="15"/>
      <c r="DP1365" s="15"/>
      <c r="DQ1365" s="15"/>
      <c r="DR1365" s="15"/>
      <c r="DS1365" s="15"/>
      <c r="DT1365" s="15"/>
      <c r="DU1365" s="15"/>
      <c r="DV1365" s="15"/>
      <c r="DW1365" s="15"/>
      <c r="DX1365" s="15"/>
      <c r="DY1365" s="15"/>
      <c r="DZ1365" s="15"/>
      <c r="EA1365" s="15"/>
      <c r="EB1365" s="15"/>
      <c r="EC1365" s="15"/>
      <c r="ED1365" s="15"/>
      <c r="EE1365" s="15"/>
      <c r="EF1365" s="15"/>
      <c r="EG1365" s="15"/>
      <c r="EH1365" s="15"/>
      <c r="EI1365" s="15"/>
      <c r="EJ1365" s="15"/>
      <c r="EK1365" s="15"/>
      <c r="EL1365" s="15"/>
      <c r="EM1365" s="15"/>
      <c r="EN1365" s="15"/>
      <c r="EO1365" s="15"/>
      <c r="EP1365" s="88"/>
      <c r="EQ1365" s="88"/>
      <c r="ER1365" s="88"/>
      <c r="ES1365" s="88"/>
      <c r="ET1365" s="88"/>
      <c r="EU1365" s="88"/>
      <c r="EV1365" s="88"/>
      <c r="EW1365" s="88"/>
      <c r="EX1365" s="88"/>
      <c r="EY1365" s="88"/>
      <c r="EZ1365" s="88"/>
      <c r="FA1365" s="88"/>
      <c r="FB1365" s="15"/>
      <c r="FC1365" s="15"/>
      <c r="FD1365" s="15"/>
      <c r="FE1365" s="15"/>
      <c r="FF1365" s="15"/>
      <c r="FG1365" s="15"/>
      <c r="FH1365" s="15"/>
      <c r="FI1365" s="15"/>
      <c r="FJ1365" s="15"/>
    </row>
    <row r="1366" spans="2:166" ht="15" customHeight="1" x14ac:dyDescent="0.25">
      <c r="B1366" s="88"/>
      <c r="C1366" s="88"/>
      <c r="D1366" s="115"/>
      <c r="E1366" s="115"/>
      <c r="F1366" s="115"/>
      <c r="G1366" s="115"/>
      <c r="H1366" s="115"/>
      <c r="I1366" s="523"/>
      <c r="J1366" s="523"/>
      <c r="K1366" s="115"/>
      <c r="L1366" s="524"/>
      <c r="M1366" s="524"/>
      <c r="N1366" s="524"/>
      <c r="O1366" s="524"/>
      <c r="P1366" s="524"/>
      <c r="Q1366" s="524"/>
      <c r="R1366" s="524"/>
      <c r="S1366" s="525"/>
      <c r="T1366" s="526"/>
      <c r="U1366" s="115"/>
      <c r="V1366" s="526"/>
      <c r="W1366" s="115"/>
      <c r="X1366" s="115"/>
      <c r="Y1366" s="115"/>
      <c r="Z1366" s="527"/>
      <c r="AA1366" s="527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  <c r="BO1366" s="15"/>
      <c r="BP1366" s="15"/>
      <c r="BQ1366" s="15"/>
      <c r="BR1366" s="15"/>
      <c r="BS1366" s="15"/>
      <c r="BT1366" s="15"/>
      <c r="BU1366" s="15"/>
      <c r="BV1366" s="15"/>
      <c r="BW1366" s="15"/>
      <c r="BX1366" s="15"/>
      <c r="BY1366" s="15"/>
      <c r="BZ1366" s="15"/>
      <c r="CA1366" s="15"/>
      <c r="CB1366" s="15"/>
      <c r="CC1366" s="15"/>
      <c r="CD1366" s="15"/>
      <c r="CE1366" s="15"/>
      <c r="CF1366" s="15"/>
      <c r="CG1366" s="15"/>
      <c r="CH1366" s="15"/>
      <c r="CI1366" s="15"/>
      <c r="CJ1366" s="15"/>
      <c r="CK1366" s="15"/>
      <c r="CL1366" s="15"/>
      <c r="CM1366" s="15"/>
      <c r="CN1366" s="15"/>
      <c r="CO1366" s="15"/>
      <c r="CP1366" s="15"/>
      <c r="CQ1366" s="15"/>
      <c r="CR1366" s="15"/>
      <c r="CS1366" s="15"/>
      <c r="CT1366" s="88"/>
      <c r="CU1366" s="88"/>
      <c r="CV1366" s="88"/>
      <c r="CW1366" s="15"/>
      <c r="CX1366" s="15"/>
      <c r="CY1366" s="88"/>
      <c r="CZ1366" s="88"/>
      <c r="DA1366" s="88"/>
      <c r="DB1366" s="15"/>
      <c r="DC1366" s="15"/>
      <c r="DD1366" s="15"/>
      <c r="DE1366" s="15"/>
      <c r="DF1366" s="15"/>
      <c r="DG1366" s="15"/>
      <c r="DH1366" s="15"/>
      <c r="DI1366" s="15"/>
      <c r="DJ1366" s="15"/>
      <c r="DK1366" s="15"/>
      <c r="DL1366" s="15"/>
      <c r="DM1366" s="15"/>
      <c r="DN1366" s="15"/>
      <c r="DO1366" s="15"/>
      <c r="DP1366" s="15"/>
      <c r="DQ1366" s="15"/>
      <c r="DR1366" s="15"/>
      <c r="DS1366" s="15"/>
      <c r="DT1366" s="15"/>
      <c r="DU1366" s="15"/>
      <c r="DV1366" s="15"/>
      <c r="DW1366" s="15"/>
      <c r="DX1366" s="15"/>
      <c r="DY1366" s="15"/>
      <c r="DZ1366" s="15"/>
      <c r="EA1366" s="15"/>
      <c r="EB1366" s="15"/>
      <c r="EC1366" s="15"/>
      <c r="ED1366" s="15"/>
      <c r="EE1366" s="15"/>
      <c r="EF1366" s="15"/>
      <c r="EG1366" s="15"/>
      <c r="EH1366" s="15"/>
      <c r="EI1366" s="15"/>
      <c r="EJ1366" s="15"/>
      <c r="EK1366" s="15"/>
      <c r="EL1366" s="15"/>
      <c r="EM1366" s="15"/>
      <c r="EN1366" s="15"/>
      <c r="EO1366" s="15"/>
      <c r="EP1366" s="88"/>
      <c r="EQ1366" s="88"/>
      <c r="ER1366" s="88"/>
      <c r="ES1366" s="88"/>
      <c r="ET1366" s="88"/>
      <c r="EU1366" s="88"/>
      <c r="EV1366" s="88"/>
      <c r="EW1366" s="88"/>
      <c r="EX1366" s="88"/>
      <c r="EY1366" s="88"/>
      <c r="EZ1366" s="88"/>
      <c r="FA1366" s="88"/>
      <c r="FB1366" s="15"/>
      <c r="FC1366" s="15"/>
      <c r="FD1366" s="15"/>
      <c r="FE1366" s="15"/>
      <c r="FF1366" s="15"/>
      <c r="FG1366" s="15"/>
      <c r="FH1366" s="15"/>
      <c r="FI1366" s="15"/>
      <c r="FJ1366" s="15"/>
    </row>
    <row r="1367" spans="2:166" ht="15" customHeight="1" x14ac:dyDescent="0.25">
      <c r="B1367" s="88"/>
      <c r="C1367" s="88"/>
      <c r="D1367" s="115"/>
      <c r="E1367" s="115"/>
      <c r="F1367" s="115"/>
      <c r="G1367" s="115"/>
      <c r="H1367" s="115"/>
      <c r="I1367" s="523"/>
      <c r="J1367" s="523"/>
      <c r="K1367" s="115"/>
      <c r="L1367" s="524"/>
      <c r="M1367" s="524"/>
      <c r="N1367" s="524"/>
      <c r="O1367" s="524"/>
      <c r="P1367" s="524"/>
      <c r="Q1367" s="524"/>
      <c r="R1367" s="524"/>
      <c r="S1367" s="525"/>
      <c r="T1367" s="526"/>
      <c r="U1367" s="115"/>
      <c r="V1367" s="526"/>
      <c r="W1367" s="115"/>
      <c r="X1367" s="115"/>
      <c r="Y1367" s="115"/>
      <c r="Z1367" s="527"/>
      <c r="AA1367" s="527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  <c r="BO1367" s="15"/>
      <c r="BP1367" s="15"/>
      <c r="BQ1367" s="15"/>
      <c r="BR1367" s="15"/>
      <c r="BS1367" s="15"/>
      <c r="BT1367" s="15"/>
      <c r="BU1367" s="15"/>
      <c r="BV1367" s="15"/>
      <c r="BW1367" s="15"/>
      <c r="BX1367" s="15"/>
      <c r="BY1367" s="15"/>
      <c r="BZ1367" s="15"/>
      <c r="CA1367" s="15"/>
      <c r="CB1367" s="15"/>
      <c r="CC1367" s="15"/>
      <c r="CD1367" s="15"/>
      <c r="CE1367" s="15"/>
      <c r="CF1367" s="15"/>
      <c r="CG1367" s="15"/>
      <c r="CH1367" s="15"/>
      <c r="CI1367" s="15"/>
      <c r="CJ1367" s="15"/>
      <c r="CK1367" s="15"/>
      <c r="CL1367" s="15"/>
      <c r="CM1367" s="15"/>
      <c r="CN1367" s="15"/>
      <c r="CO1367" s="15"/>
      <c r="CP1367" s="15"/>
      <c r="CQ1367" s="15"/>
      <c r="CR1367" s="15"/>
      <c r="CS1367" s="15"/>
      <c r="CT1367" s="88"/>
      <c r="CU1367" s="88"/>
      <c r="CV1367" s="88"/>
      <c r="CW1367" s="15"/>
      <c r="CX1367" s="15"/>
      <c r="CY1367" s="88"/>
      <c r="CZ1367" s="88"/>
      <c r="DA1367" s="88"/>
      <c r="DB1367" s="15"/>
      <c r="DC1367" s="15"/>
      <c r="DD1367" s="15"/>
      <c r="DE1367" s="15"/>
      <c r="DF1367" s="15"/>
      <c r="DG1367" s="15"/>
      <c r="DH1367" s="15"/>
      <c r="DI1367" s="15"/>
      <c r="DJ1367" s="15"/>
      <c r="DK1367" s="15"/>
      <c r="DL1367" s="15"/>
      <c r="DM1367" s="15"/>
      <c r="DN1367" s="15"/>
      <c r="DO1367" s="15"/>
      <c r="DP1367" s="15"/>
      <c r="DQ1367" s="15"/>
      <c r="DR1367" s="15"/>
      <c r="DS1367" s="15"/>
      <c r="DT1367" s="15"/>
      <c r="DU1367" s="15"/>
      <c r="DV1367" s="15"/>
      <c r="DW1367" s="15"/>
      <c r="DX1367" s="15"/>
      <c r="DY1367" s="15"/>
      <c r="DZ1367" s="15"/>
      <c r="EA1367" s="15"/>
      <c r="EB1367" s="15"/>
      <c r="EC1367" s="15"/>
      <c r="ED1367" s="15"/>
      <c r="EE1367" s="15"/>
      <c r="EF1367" s="15"/>
      <c r="EG1367" s="15"/>
      <c r="EH1367" s="15"/>
      <c r="EI1367" s="15"/>
      <c r="EJ1367" s="15"/>
      <c r="EK1367" s="15"/>
      <c r="EL1367" s="15"/>
      <c r="EM1367" s="15"/>
      <c r="EN1367" s="15"/>
      <c r="EO1367" s="15"/>
      <c r="EP1367" s="88"/>
      <c r="EQ1367" s="88"/>
      <c r="ER1367" s="88"/>
      <c r="ES1367" s="88"/>
      <c r="ET1367" s="88"/>
      <c r="EU1367" s="88"/>
      <c r="EV1367" s="88"/>
      <c r="EW1367" s="88"/>
      <c r="EX1367" s="88"/>
      <c r="EY1367" s="88"/>
      <c r="EZ1367" s="88"/>
      <c r="FA1367" s="88"/>
      <c r="FB1367" s="15"/>
      <c r="FC1367" s="15"/>
      <c r="FD1367" s="15"/>
      <c r="FE1367" s="15"/>
      <c r="FF1367" s="15"/>
      <c r="FG1367" s="15"/>
      <c r="FH1367" s="15"/>
      <c r="FI1367" s="15"/>
      <c r="FJ1367" s="15"/>
    </row>
    <row r="1368" spans="2:166" ht="15" customHeight="1" x14ac:dyDescent="0.25">
      <c r="B1368" s="88"/>
      <c r="C1368" s="88"/>
      <c r="D1368" s="115"/>
      <c r="E1368" s="115"/>
      <c r="F1368" s="115"/>
      <c r="G1368" s="115"/>
      <c r="H1368" s="115"/>
      <c r="I1368" s="523"/>
      <c r="J1368" s="523"/>
      <c r="K1368" s="115"/>
      <c r="L1368" s="524"/>
      <c r="M1368" s="524"/>
      <c r="N1368" s="524"/>
      <c r="O1368" s="524"/>
      <c r="P1368" s="524"/>
      <c r="Q1368" s="524"/>
      <c r="R1368" s="524"/>
      <c r="S1368" s="525"/>
      <c r="T1368" s="526"/>
      <c r="U1368" s="115"/>
      <c r="V1368" s="526"/>
      <c r="W1368" s="115"/>
      <c r="X1368" s="115"/>
      <c r="Y1368" s="115"/>
      <c r="Z1368" s="527"/>
      <c r="AA1368" s="527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  <c r="BO1368" s="15"/>
      <c r="BP1368" s="15"/>
      <c r="BQ1368" s="15"/>
      <c r="BR1368" s="15"/>
      <c r="BS1368" s="15"/>
      <c r="BT1368" s="15"/>
      <c r="BU1368" s="15"/>
      <c r="BV1368" s="15"/>
      <c r="BW1368" s="15"/>
      <c r="BX1368" s="15"/>
      <c r="BY1368" s="15"/>
      <c r="BZ1368" s="15"/>
      <c r="CA1368" s="15"/>
      <c r="CB1368" s="15"/>
      <c r="CC1368" s="15"/>
      <c r="CD1368" s="15"/>
      <c r="CE1368" s="15"/>
      <c r="CF1368" s="15"/>
      <c r="CG1368" s="15"/>
      <c r="CH1368" s="15"/>
      <c r="CI1368" s="15"/>
      <c r="CJ1368" s="15"/>
      <c r="CK1368" s="15"/>
      <c r="CL1368" s="15"/>
      <c r="CM1368" s="15"/>
      <c r="CN1368" s="15"/>
      <c r="CO1368" s="15"/>
      <c r="CP1368" s="15"/>
      <c r="CQ1368" s="15"/>
      <c r="CR1368" s="15"/>
      <c r="CS1368" s="15"/>
      <c r="CT1368" s="88"/>
      <c r="CU1368" s="88"/>
      <c r="CV1368" s="88"/>
      <c r="CW1368" s="15"/>
      <c r="CX1368" s="15"/>
      <c r="CY1368" s="88"/>
      <c r="CZ1368" s="88"/>
      <c r="DA1368" s="88"/>
      <c r="DB1368" s="15"/>
      <c r="DC1368" s="15"/>
      <c r="DD1368" s="15"/>
      <c r="DE1368" s="15"/>
      <c r="DF1368" s="15"/>
      <c r="DG1368" s="15"/>
      <c r="DH1368" s="15"/>
      <c r="DI1368" s="15"/>
      <c r="DJ1368" s="15"/>
      <c r="DK1368" s="15"/>
      <c r="DL1368" s="15"/>
      <c r="DM1368" s="15"/>
      <c r="DN1368" s="15"/>
      <c r="DO1368" s="15"/>
      <c r="DP1368" s="15"/>
      <c r="DQ1368" s="15"/>
      <c r="DR1368" s="15"/>
      <c r="DS1368" s="15"/>
      <c r="DT1368" s="15"/>
      <c r="DU1368" s="15"/>
      <c r="DV1368" s="15"/>
      <c r="DW1368" s="15"/>
      <c r="DX1368" s="15"/>
      <c r="DY1368" s="15"/>
      <c r="DZ1368" s="15"/>
      <c r="EA1368" s="15"/>
      <c r="EB1368" s="15"/>
      <c r="EC1368" s="15"/>
      <c r="ED1368" s="15"/>
      <c r="EE1368" s="15"/>
      <c r="EF1368" s="15"/>
      <c r="EG1368" s="15"/>
      <c r="EH1368" s="15"/>
      <c r="EI1368" s="15"/>
      <c r="EJ1368" s="15"/>
      <c r="EK1368" s="15"/>
      <c r="EL1368" s="15"/>
      <c r="EM1368" s="15"/>
      <c r="EN1368" s="15"/>
      <c r="EO1368" s="15"/>
      <c r="EP1368" s="88"/>
      <c r="EQ1368" s="88"/>
      <c r="ER1368" s="88"/>
      <c r="ES1368" s="88"/>
      <c r="ET1368" s="88"/>
      <c r="EU1368" s="88"/>
      <c r="EV1368" s="88"/>
      <c r="EW1368" s="88"/>
      <c r="EX1368" s="88"/>
      <c r="EY1368" s="88"/>
      <c r="EZ1368" s="88"/>
      <c r="FA1368" s="88"/>
      <c r="FB1368" s="15"/>
      <c r="FC1368" s="15"/>
      <c r="FD1368" s="15"/>
      <c r="FE1368" s="15"/>
      <c r="FF1368" s="15"/>
      <c r="FG1368" s="15"/>
      <c r="FH1368" s="15"/>
      <c r="FI1368" s="15"/>
      <c r="FJ1368" s="15"/>
    </row>
    <row r="1369" spans="2:166" ht="15" customHeight="1" x14ac:dyDescent="0.25">
      <c r="B1369" s="88"/>
      <c r="C1369" s="88"/>
      <c r="D1369" s="115"/>
      <c r="E1369" s="115"/>
      <c r="F1369" s="115"/>
      <c r="G1369" s="115"/>
      <c r="H1369" s="115"/>
      <c r="I1369" s="523"/>
      <c r="J1369" s="523"/>
      <c r="K1369" s="115"/>
      <c r="L1369" s="524"/>
      <c r="M1369" s="524"/>
      <c r="N1369" s="524"/>
      <c r="O1369" s="524"/>
      <c r="P1369" s="524"/>
      <c r="Q1369" s="524"/>
      <c r="R1369" s="524"/>
      <c r="S1369" s="525"/>
      <c r="T1369" s="526"/>
      <c r="U1369" s="115"/>
      <c r="V1369" s="526"/>
      <c r="W1369" s="115"/>
      <c r="X1369" s="115"/>
      <c r="Y1369" s="115"/>
      <c r="Z1369" s="527"/>
      <c r="AA1369" s="527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  <c r="BU1369" s="15"/>
      <c r="BV1369" s="15"/>
      <c r="BW1369" s="15"/>
      <c r="BX1369" s="15"/>
      <c r="BY1369" s="15"/>
      <c r="BZ1369" s="15"/>
      <c r="CA1369" s="15"/>
      <c r="CB1369" s="15"/>
      <c r="CC1369" s="15"/>
      <c r="CD1369" s="15"/>
      <c r="CE1369" s="15"/>
      <c r="CF1369" s="15"/>
      <c r="CG1369" s="15"/>
      <c r="CH1369" s="15"/>
      <c r="CI1369" s="15"/>
      <c r="CJ1369" s="15"/>
      <c r="CK1369" s="15"/>
      <c r="CL1369" s="15"/>
      <c r="CM1369" s="15"/>
      <c r="CN1369" s="15"/>
      <c r="CO1369" s="15"/>
      <c r="CP1369" s="15"/>
      <c r="CQ1369" s="15"/>
      <c r="CR1369" s="15"/>
      <c r="CS1369" s="15"/>
      <c r="CT1369" s="88"/>
      <c r="CU1369" s="88"/>
      <c r="CV1369" s="88"/>
      <c r="CW1369" s="15"/>
      <c r="CX1369" s="15"/>
      <c r="CY1369" s="88"/>
      <c r="CZ1369" s="88"/>
      <c r="DA1369" s="88"/>
      <c r="DB1369" s="15"/>
      <c r="DC1369" s="15"/>
      <c r="DD1369" s="15"/>
      <c r="DE1369" s="15"/>
      <c r="DF1369" s="15"/>
      <c r="DG1369" s="15"/>
      <c r="DH1369" s="15"/>
      <c r="DI1369" s="15"/>
      <c r="DJ1369" s="15"/>
      <c r="DK1369" s="15"/>
      <c r="DL1369" s="15"/>
      <c r="DM1369" s="15"/>
      <c r="DN1369" s="15"/>
      <c r="DO1369" s="15"/>
      <c r="DP1369" s="15"/>
      <c r="DQ1369" s="15"/>
      <c r="DR1369" s="15"/>
      <c r="DS1369" s="15"/>
      <c r="DT1369" s="15"/>
      <c r="DU1369" s="15"/>
      <c r="DV1369" s="15"/>
      <c r="DW1369" s="15"/>
      <c r="DX1369" s="15"/>
      <c r="DY1369" s="15"/>
      <c r="DZ1369" s="15"/>
      <c r="EA1369" s="15"/>
      <c r="EB1369" s="15"/>
      <c r="EC1369" s="15"/>
      <c r="ED1369" s="15"/>
      <c r="EE1369" s="15"/>
      <c r="EF1369" s="15"/>
      <c r="EG1369" s="15"/>
      <c r="EH1369" s="15"/>
      <c r="EI1369" s="15"/>
      <c r="EJ1369" s="15"/>
      <c r="EK1369" s="15"/>
      <c r="EL1369" s="15"/>
      <c r="EM1369" s="15"/>
      <c r="EN1369" s="15"/>
      <c r="EO1369" s="15"/>
      <c r="EP1369" s="88"/>
      <c r="EQ1369" s="88"/>
      <c r="ER1369" s="88"/>
      <c r="ES1369" s="88"/>
      <c r="ET1369" s="88"/>
      <c r="EU1369" s="88"/>
      <c r="EV1369" s="88"/>
      <c r="EW1369" s="88"/>
      <c r="EX1369" s="88"/>
      <c r="EY1369" s="88"/>
      <c r="EZ1369" s="88"/>
      <c r="FA1369" s="88"/>
      <c r="FB1369" s="15"/>
      <c r="FC1369" s="15"/>
      <c r="FD1369" s="15"/>
      <c r="FE1369" s="15"/>
      <c r="FF1369" s="15"/>
      <c r="FG1369" s="15"/>
      <c r="FH1369" s="15"/>
      <c r="FI1369" s="15"/>
      <c r="FJ1369" s="15"/>
    </row>
    <row r="1370" spans="2:166" ht="15" customHeight="1" x14ac:dyDescent="0.25">
      <c r="B1370" s="88"/>
      <c r="C1370" s="88"/>
      <c r="D1370" s="115"/>
      <c r="E1370" s="115"/>
      <c r="F1370" s="115"/>
      <c r="G1370" s="115"/>
      <c r="H1370" s="115"/>
      <c r="I1370" s="523"/>
      <c r="J1370" s="523"/>
      <c r="K1370" s="115"/>
      <c r="L1370" s="524"/>
      <c r="M1370" s="524"/>
      <c r="N1370" s="524"/>
      <c r="O1370" s="524"/>
      <c r="P1370" s="524"/>
      <c r="Q1370" s="524"/>
      <c r="R1370" s="524"/>
      <c r="S1370" s="525"/>
      <c r="T1370" s="526"/>
      <c r="U1370" s="115"/>
      <c r="V1370" s="526"/>
      <c r="W1370" s="115"/>
      <c r="X1370" s="115"/>
      <c r="Y1370" s="115"/>
      <c r="Z1370" s="527"/>
      <c r="AA1370" s="527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  <c r="BO1370" s="15"/>
      <c r="BP1370" s="15"/>
      <c r="BQ1370" s="15"/>
      <c r="BR1370" s="15"/>
      <c r="BS1370" s="15"/>
      <c r="BT1370" s="15"/>
      <c r="BU1370" s="15"/>
      <c r="BV1370" s="15"/>
      <c r="BW1370" s="15"/>
      <c r="BX1370" s="15"/>
      <c r="BY1370" s="15"/>
      <c r="BZ1370" s="15"/>
      <c r="CA1370" s="15"/>
      <c r="CB1370" s="15"/>
      <c r="CC1370" s="15"/>
      <c r="CD1370" s="15"/>
      <c r="CE1370" s="15"/>
      <c r="CF1370" s="15"/>
      <c r="CG1370" s="15"/>
      <c r="CH1370" s="15"/>
      <c r="CI1370" s="15"/>
      <c r="CJ1370" s="15"/>
      <c r="CK1370" s="15"/>
      <c r="CL1370" s="15"/>
      <c r="CM1370" s="15"/>
      <c r="CN1370" s="15"/>
      <c r="CO1370" s="15"/>
      <c r="CP1370" s="15"/>
      <c r="CQ1370" s="15"/>
      <c r="CR1370" s="15"/>
      <c r="CS1370" s="15"/>
      <c r="CT1370" s="88"/>
      <c r="CU1370" s="88"/>
      <c r="CV1370" s="88"/>
      <c r="CW1370" s="15"/>
      <c r="CX1370" s="15"/>
      <c r="CY1370" s="88"/>
      <c r="CZ1370" s="88"/>
      <c r="DA1370" s="88"/>
      <c r="DB1370" s="15"/>
      <c r="DC1370" s="15"/>
      <c r="DD1370" s="15"/>
      <c r="DE1370" s="15"/>
      <c r="DF1370" s="15"/>
      <c r="DG1370" s="15"/>
      <c r="DH1370" s="15"/>
      <c r="DI1370" s="15"/>
      <c r="DJ1370" s="15"/>
      <c r="DK1370" s="15"/>
      <c r="DL1370" s="15"/>
      <c r="DM1370" s="15"/>
      <c r="DN1370" s="15"/>
      <c r="DO1370" s="15"/>
      <c r="DP1370" s="15"/>
      <c r="DQ1370" s="15"/>
      <c r="DR1370" s="15"/>
      <c r="DS1370" s="15"/>
      <c r="DT1370" s="15"/>
      <c r="DU1370" s="15"/>
      <c r="DV1370" s="15"/>
      <c r="DW1370" s="15"/>
      <c r="DX1370" s="15"/>
      <c r="DY1370" s="15"/>
      <c r="DZ1370" s="15"/>
      <c r="EA1370" s="15"/>
      <c r="EB1370" s="15"/>
      <c r="EC1370" s="15"/>
      <c r="ED1370" s="15"/>
      <c r="EE1370" s="15"/>
      <c r="EF1370" s="15"/>
      <c r="EG1370" s="15"/>
      <c r="EH1370" s="15"/>
      <c r="EI1370" s="15"/>
      <c r="EJ1370" s="15"/>
      <c r="EK1370" s="15"/>
      <c r="EL1370" s="15"/>
      <c r="EM1370" s="15"/>
      <c r="EN1370" s="15"/>
      <c r="EO1370" s="15"/>
      <c r="EP1370" s="88"/>
      <c r="EQ1370" s="88"/>
      <c r="ER1370" s="88"/>
      <c r="ES1370" s="88"/>
      <c r="ET1370" s="88"/>
      <c r="EU1370" s="88"/>
      <c r="EV1370" s="88"/>
      <c r="EW1370" s="88"/>
      <c r="EX1370" s="88"/>
      <c r="EY1370" s="88"/>
      <c r="EZ1370" s="88"/>
      <c r="FA1370" s="88"/>
      <c r="FB1370" s="15"/>
      <c r="FC1370" s="15"/>
      <c r="FD1370" s="15"/>
      <c r="FE1370" s="15"/>
      <c r="FF1370" s="15"/>
      <c r="FG1370" s="15"/>
      <c r="FH1370" s="15"/>
      <c r="FI1370" s="15"/>
      <c r="FJ1370" s="15"/>
    </row>
    <row r="1371" spans="2:166" ht="15" customHeight="1" x14ac:dyDescent="0.25">
      <c r="B1371" s="88"/>
      <c r="C1371" s="88"/>
      <c r="D1371" s="115"/>
      <c r="E1371" s="115"/>
      <c r="F1371" s="115"/>
      <c r="G1371" s="115"/>
      <c r="H1371" s="115"/>
      <c r="I1371" s="523"/>
      <c r="J1371" s="523"/>
      <c r="K1371" s="115"/>
      <c r="L1371" s="524"/>
      <c r="M1371" s="524"/>
      <c r="N1371" s="524"/>
      <c r="O1371" s="524"/>
      <c r="P1371" s="524"/>
      <c r="Q1371" s="524"/>
      <c r="R1371" s="524"/>
      <c r="S1371" s="525"/>
      <c r="T1371" s="526"/>
      <c r="U1371" s="115"/>
      <c r="V1371" s="526"/>
      <c r="W1371" s="115"/>
      <c r="X1371" s="115"/>
      <c r="Y1371" s="115"/>
      <c r="Z1371" s="527"/>
      <c r="AA1371" s="527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  <c r="BO1371" s="15"/>
      <c r="BP1371" s="15"/>
      <c r="BQ1371" s="15"/>
      <c r="BR1371" s="15"/>
      <c r="BS1371" s="15"/>
      <c r="BT1371" s="15"/>
      <c r="BU1371" s="15"/>
      <c r="BV1371" s="15"/>
      <c r="BW1371" s="15"/>
      <c r="BX1371" s="15"/>
      <c r="BY1371" s="15"/>
      <c r="BZ1371" s="15"/>
      <c r="CA1371" s="15"/>
      <c r="CB1371" s="15"/>
      <c r="CC1371" s="15"/>
      <c r="CD1371" s="15"/>
      <c r="CE1371" s="15"/>
      <c r="CF1371" s="15"/>
      <c r="CG1371" s="15"/>
      <c r="CH1371" s="15"/>
      <c r="CI1371" s="15"/>
      <c r="CJ1371" s="15"/>
      <c r="CK1371" s="15"/>
      <c r="CL1371" s="15"/>
      <c r="CM1371" s="15"/>
      <c r="CN1371" s="15"/>
      <c r="CO1371" s="15"/>
      <c r="CP1371" s="15"/>
      <c r="CQ1371" s="15"/>
      <c r="CR1371" s="15"/>
      <c r="CS1371" s="15"/>
      <c r="CT1371" s="88"/>
      <c r="CU1371" s="88"/>
      <c r="CV1371" s="88"/>
      <c r="CW1371" s="15"/>
      <c r="CX1371" s="15"/>
      <c r="CY1371" s="88"/>
      <c r="CZ1371" s="88"/>
      <c r="DA1371" s="88"/>
      <c r="DB1371" s="15"/>
      <c r="DC1371" s="15"/>
      <c r="DD1371" s="15"/>
      <c r="DE1371" s="15"/>
      <c r="DF1371" s="15"/>
      <c r="DG1371" s="15"/>
      <c r="DH1371" s="15"/>
      <c r="DI1371" s="15"/>
      <c r="DJ1371" s="15"/>
      <c r="DK1371" s="15"/>
      <c r="DL1371" s="15"/>
      <c r="DM1371" s="15"/>
      <c r="DN1371" s="15"/>
      <c r="DO1371" s="15"/>
      <c r="DP1371" s="15"/>
      <c r="DQ1371" s="15"/>
      <c r="DR1371" s="15"/>
      <c r="DS1371" s="15"/>
      <c r="DT1371" s="15"/>
      <c r="DU1371" s="15"/>
      <c r="DV1371" s="15"/>
      <c r="DW1371" s="15"/>
      <c r="DX1371" s="15"/>
      <c r="DY1371" s="15"/>
      <c r="DZ1371" s="15"/>
      <c r="EA1371" s="15"/>
      <c r="EB1371" s="15"/>
      <c r="EC1371" s="15"/>
      <c r="ED1371" s="15"/>
      <c r="EE1371" s="15"/>
      <c r="EF1371" s="15"/>
      <c r="EG1371" s="15"/>
      <c r="EH1371" s="15"/>
      <c r="EI1371" s="15"/>
      <c r="EJ1371" s="15"/>
      <c r="EK1371" s="15"/>
      <c r="EL1371" s="15"/>
      <c r="EM1371" s="15"/>
      <c r="EN1371" s="15"/>
      <c r="EO1371" s="15"/>
      <c r="EP1371" s="88"/>
      <c r="EQ1371" s="88"/>
      <c r="ER1371" s="88"/>
      <c r="ES1371" s="88"/>
      <c r="ET1371" s="88"/>
      <c r="EU1371" s="88"/>
      <c r="EV1371" s="88"/>
      <c r="EW1371" s="88"/>
      <c r="EX1371" s="88"/>
      <c r="EY1371" s="88"/>
      <c r="EZ1371" s="88"/>
      <c r="FA1371" s="88"/>
      <c r="FB1371" s="15"/>
      <c r="FC1371" s="15"/>
      <c r="FD1371" s="15"/>
      <c r="FE1371" s="15"/>
      <c r="FF1371" s="15"/>
      <c r="FG1371" s="15"/>
      <c r="FH1371" s="15"/>
      <c r="FI1371" s="15"/>
      <c r="FJ1371" s="15"/>
    </row>
    <row r="1372" spans="2:166" ht="15" customHeight="1" x14ac:dyDescent="0.25">
      <c r="B1372" s="88"/>
      <c r="C1372" s="88"/>
      <c r="D1372" s="115"/>
      <c r="E1372" s="115"/>
      <c r="F1372" s="115"/>
      <c r="G1372" s="115"/>
      <c r="H1372" s="115"/>
      <c r="I1372" s="523"/>
      <c r="J1372" s="523"/>
      <c r="K1372" s="115"/>
      <c r="L1372" s="524"/>
      <c r="M1372" s="524"/>
      <c r="N1372" s="524"/>
      <c r="O1372" s="524"/>
      <c r="P1372" s="524"/>
      <c r="Q1372" s="524"/>
      <c r="R1372" s="524"/>
      <c r="S1372" s="525"/>
      <c r="T1372" s="526"/>
      <c r="U1372" s="115"/>
      <c r="V1372" s="526"/>
      <c r="W1372" s="115"/>
      <c r="X1372" s="115"/>
      <c r="Y1372" s="115"/>
      <c r="Z1372" s="527"/>
      <c r="AA1372" s="527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  <c r="BO1372" s="15"/>
      <c r="BP1372" s="15"/>
      <c r="BQ1372" s="15"/>
      <c r="BR1372" s="15"/>
      <c r="BS1372" s="15"/>
      <c r="BT1372" s="15"/>
      <c r="BU1372" s="15"/>
      <c r="BV1372" s="15"/>
      <c r="BW1372" s="15"/>
      <c r="BX1372" s="15"/>
      <c r="BY1372" s="15"/>
      <c r="BZ1372" s="15"/>
      <c r="CA1372" s="15"/>
      <c r="CB1372" s="15"/>
      <c r="CC1372" s="15"/>
      <c r="CD1372" s="15"/>
      <c r="CE1372" s="15"/>
      <c r="CF1372" s="15"/>
      <c r="CG1372" s="15"/>
      <c r="CH1372" s="15"/>
      <c r="CI1372" s="15"/>
      <c r="CJ1372" s="15"/>
      <c r="CK1372" s="15"/>
      <c r="CL1372" s="15"/>
      <c r="CM1372" s="15"/>
      <c r="CN1372" s="15"/>
      <c r="CO1372" s="15"/>
      <c r="CP1372" s="15"/>
      <c r="CQ1372" s="15"/>
      <c r="CR1372" s="15"/>
      <c r="CS1372" s="15"/>
      <c r="CT1372" s="88"/>
      <c r="CU1372" s="88"/>
      <c r="CV1372" s="88"/>
      <c r="CW1372" s="15"/>
      <c r="CX1372" s="15"/>
      <c r="CY1372" s="88"/>
      <c r="CZ1372" s="88"/>
      <c r="DA1372" s="88"/>
      <c r="DB1372" s="15"/>
      <c r="DC1372" s="15"/>
      <c r="DD1372" s="15"/>
      <c r="DE1372" s="15"/>
      <c r="DF1372" s="15"/>
      <c r="DG1372" s="15"/>
      <c r="DH1372" s="15"/>
      <c r="DI1372" s="15"/>
      <c r="DJ1372" s="15"/>
      <c r="DK1372" s="15"/>
      <c r="DL1372" s="15"/>
      <c r="DM1372" s="15"/>
      <c r="DN1372" s="15"/>
      <c r="DO1372" s="15"/>
      <c r="DP1372" s="15"/>
      <c r="DQ1372" s="15"/>
      <c r="DR1372" s="15"/>
      <c r="DS1372" s="15"/>
      <c r="DT1372" s="15"/>
      <c r="DU1372" s="15"/>
      <c r="DV1372" s="15"/>
      <c r="DW1372" s="15"/>
      <c r="DX1372" s="15"/>
      <c r="DY1372" s="15"/>
      <c r="DZ1372" s="15"/>
      <c r="EA1372" s="15"/>
      <c r="EB1372" s="15"/>
      <c r="EC1372" s="15"/>
      <c r="ED1372" s="15"/>
      <c r="EE1372" s="15"/>
      <c r="EF1372" s="15"/>
      <c r="EG1372" s="15"/>
      <c r="EH1372" s="15"/>
      <c r="EI1372" s="15"/>
      <c r="EJ1372" s="15"/>
      <c r="EK1372" s="15"/>
      <c r="EL1372" s="15"/>
      <c r="EM1372" s="15"/>
      <c r="EN1372" s="15"/>
      <c r="EO1372" s="15"/>
      <c r="EP1372" s="88"/>
      <c r="EQ1372" s="88"/>
      <c r="ER1372" s="88"/>
      <c r="ES1372" s="88"/>
      <c r="ET1372" s="88"/>
      <c r="EU1372" s="88"/>
      <c r="EV1372" s="88"/>
      <c r="EW1372" s="88"/>
      <c r="EX1372" s="88"/>
      <c r="EY1372" s="88"/>
      <c r="EZ1372" s="88"/>
      <c r="FA1372" s="88"/>
      <c r="FB1372" s="15"/>
      <c r="FC1372" s="15"/>
      <c r="FD1372" s="15"/>
      <c r="FE1372" s="15"/>
      <c r="FF1372" s="15"/>
      <c r="FG1372" s="15"/>
      <c r="FH1372" s="15"/>
      <c r="FI1372" s="15"/>
      <c r="FJ1372" s="15"/>
    </row>
    <row r="1373" spans="2:166" ht="15" customHeight="1" x14ac:dyDescent="0.25">
      <c r="B1373" s="88"/>
      <c r="C1373" s="88"/>
      <c r="D1373" s="115"/>
      <c r="E1373" s="115"/>
      <c r="F1373" s="115"/>
      <c r="G1373" s="115"/>
      <c r="H1373" s="115"/>
      <c r="I1373" s="523"/>
      <c r="J1373" s="523"/>
      <c r="K1373" s="115"/>
      <c r="L1373" s="524"/>
      <c r="M1373" s="524"/>
      <c r="N1373" s="524"/>
      <c r="O1373" s="524"/>
      <c r="P1373" s="524"/>
      <c r="Q1373" s="524"/>
      <c r="R1373" s="524"/>
      <c r="S1373" s="525"/>
      <c r="T1373" s="526"/>
      <c r="U1373" s="115"/>
      <c r="V1373" s="526"/>
      <c r="W1373" s="115"/>
      <c r="X1373" s="115"/>
      <c r="Y1373" s="115"/>
      <c r="Z1373" s="527"/>
      <c r="AA1373" s="527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  <c r="BU1373" s="15"/>
      <c r="BV1373" s="15"/>
      <c r="BW1373" s="15"/>
      <c r="BX1373" s="15"/>
      <c r="BY1373" s="15"/>
      <c r="BZ1373" s="15"/>
      <c r="CA1373" s="15"/>
      <c r="CB1373" s="15"/>
      <c r="CC1373" s="15"/>
      <c r="CD1373" s="15"/>
      <c r="CE1373" s="15"/>
      <c r="CF1373" s="15"/>
      <c r="CG1373" s="15"/>
      <c r="CH1373" s="15"/>
      <c r="CI1373" s="15"/>
      <c r="CJ1373" s="15"/>
      <c r="CK1373" s="15"/>
      <c r="CL1373" s="15"/>
      <c r="CM1373" s="15"/>
      <c r="CN1373" s="15"/>
      <c r="CO1373" s="15"/>
      <c r="CP1373" s="15"/>
      <c r="CQ1373" s="15"/>
      <c r="CR1373" s="15"/>
      <c r="CS1373" s="15"/>
      <c r="CT1373" s="88"/>
      <c r="CU1373" s="88"/>
      <c r="CV1373" s="88"/>
      <c r="CW1373" s="15"/>
      <c r="CX1373" s="15"/>
      <c r="CY1373" s="88"/>
      <c r="CZ1373" s="88"/>
      <c r="DA1373" s="88"/>
      <c r="DB1373" s="15"/>
      <c r="DC1373" s="15"/>
      <c r="DD1373" s="15"/>
      <c r="DE1373" s="15"/>
      <c r="DF1373" s="15"/>
      <c r="DG1373" s="15"/>
      <c r="DH1373" s="15"/>
      <c r="DI1373" s="15"/>
      <c r="DJ1373" s="15"/>
      <c r="DK1373" s="15"/>
      <c r="DL1373" s="15"/>
      <c r="DM1373" s="15"/>
      <c r="DN1373" s="15"/>
      <c r="DO1373" s="15"/>
      <c r="DP1373" s="15"/>
      <c r="DQ1373" s="15"/>
      <c r="DR1373" s="15"/>
      <c r="DS1373" s="15"/>
      <c r="DT1373" s="15"/>
      <c r="DU1373" s="15"/>
      <c r="DV1373" s="15"/>
      <c r="DW1373" s="15"/>
      <c r="DX1373" s="15"/>
      <c r="DY1373" s="15"/>
      <c r="DZ1373" s="15"/>
      <c r="EA1373" s="15"/>
      <c r="EB1373" s="15"/>
      <c r="EC1373" s="15"/>
      <c r="ED1373" s="15"/>
      <c r="EE1373" s="15"/>
      <c r="EF1373" s="15"/>
      <c r="EG1373" s="15"/>
      <c r="EH1373" s="15"/>
      <c r="EI1373" s="15"/>
      <c r="EJ1373" s="15"/>
      <c r="EK1373" s="15"/>
      <c r="EL1373" s="15"/>
      <c r="EM1373" s="15"/>
      <c r="EN1373" s="15"/>
      <c r="EO1373" s="15"/>
      <c r="EP1373" s="88"/>
      <c r="EQ1373" s="88"/>
      <c r="ER1373" s="88"/>
      <c r="ES1373" s="88"/>
      <c r="ET1373" s="88"/>
      <c r="EU1373" s="88"/>
      <c r="EV1373" s="88"/>
      <c r="EW1373" s="88"/>
      <c r="EX1373" s="88"/>
      <c r="EY1373" s="88"/>
      <c r="EZ1373" s="88"/>
      <c r="FA1373" s="88"/>
      <c r="FB1373" s="15"/>
      <c r="FC1373" s="15"/>
      <c r="FD1373" s="15"/>
      <c r="FE1373" s="15"/>
      <c r="FF1373" s="15"/>
      <c r="FG1373" s="15"/>
      <c r="FH1373" s="15"/>
      <c r="FI1373" s="15"/>
      <c r="FJ1373" s="15"/>
    </row>
    <row r="1374" spans="2:166" ht="15" customHeight="1" x14ac:dyDescent="0.25">
      <c r="B1374" s="88"/>
      <c r="C1374" s="88"/>
      <c r="D1374" s="115"/>
      <c r="E1374" s="115"/>
      <c r="F1374" s="115"/>
      <c r="G1374" s="115"/>
      <c r="H1374" s="115"/>
      <c r="I1374" s="523"/>
      <c r="J1374" s="523"/>
      <c r="K1374" s="115"/>
      <c r="L1374" s="524"/>
      <c r="M1374" s="524"/>
      <c r="N1374" s="524"/>
      <c r="O1374" s="524"/>
      <c r="P1374" s="524"/>
      <c r="Q1374" s="524"/>
      <c r="R1374" s="524"/>
      <c r="S1374" s="525"/>
      <c r="T1374" s="526"/>
      <c r="U1374" s="115"/>
      <c r="V1374" s="526"/>
      <c r="W1374" s="115"/>
      <c r="X1374" s="115"/>
      <c r="Y1374" s="115"/>
      <c r="Z1374" s="527"/>
      <c r="AA1374" s="527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  <c r="BO1374" s="15"/>
      <c r="BP1374" s="15"/>
      <c r="BQ1374" s="15"/>
      <c r="BR1374" s="15"/>
      <c r="BS1374" s="15"/>
      <c r="BT1374" s="15"/>
      <c r="BU1374" s="15"/>
      <c r="BV1374" s="15"/>
      <c r="BW1374" s="15"/>
      <c r="BX1374" s="15"/>
      <c r="BY1374" s="15"/>
      <c r="BZ1374" s="15"/>
      <c r="CA1374" s="15"/>
      <c r="CB1374" s="15"/>
      <c r="CC1374" s="15"/>
      <c r="CD1374" s="15"/>
      <c r="CE1374" s="15"/>
      <c r="CF1374" s="15"/>
      <c r="CG1374" s="15"/>
      <c r="CH1374" s="15"/>
      <c r="CI1374" s="15"/>
      <c r="CJ1374" s="15"/>
      <c r="CK1374" s="15"/>
      <c r="CL1374" s="15"/>
      <c r="CM1374" s="15"/>
      <c r="CN1374" s="15"/>
      <c r="CO1374" s="15"/>
      <c r="CP1374" s="15"/>
      <c r="CQ1374" s="15"/>
      <c r="CR1374" s="15"/>
      <c r="CS1374" s="15"/>
      <c r="CT1374" s="88"/>
      <c r="CU1374" s="88"/>
      <c r="CV1374" s="88"/>
      <c r="CW1374" s="15"/>
      <c r="CX1374" s="15"/>
      <c r="CY1374" s="88"/>
      <c r="CZ1374" s="88"/>
      <c r="DA1374" s="88"/>
      <c r="DB1374" s="15"/>
      <c r="DC1374" s="15"/>
      <c r="DD1374" s="15"/>
      <c r="DE1374" s="15"/>
      <c r="DF1374" s="15"/>
      <c r="DG1374" s="15"/>
      <c r="DH1374" s="15"/>
      <c r="DI1374" s="15"/>
      <c r="DJ1374" s="15"/>
      <c r="DK1374" s="15"/>
      <c r="DL1374" s="15"/>
      <c r="DM1374" s="15"/>
      <c r="DN1374" s="15"/>
      <c r="DO1374" s="15"/>
      <c r="DP1374" s="15"/>
      <c r="DQ1374" s="15"/>
      <c r="DR1374" s="15"/>
      <c r="DS1374" s="15"/>
      <c r="DT1374" s="15"/>
      <c r="DU1374" s="15"/>
      <c r="DV1374" s="15"/>
      <c r="DW1374" s="15"/>
      <c r="DX1374" s="15"/>
      <c r="DY1374" s="15"/>
      <c r="DZ1374" s="15"/>
      <c r="EA1374" s="15"/>
      <c r="EB1374" s="15"/>
      <c r="EC1374" s="15"/>
      <c r="ED1374" s="15"/>
      <c r="EE1374" s="15"/>
      <c r="EF1374" s="15"/>
      <c r="EG1374" s="15"/>
      <c r="EH1374" s="15"/>
      <c r="EI1374" s="15"/>
      <c r="EJ1374" s="15"/>
      <c r="EK1374" s="15"/>
      <c r="EL1374" s="15"/>
      <c r="EM1374" s="15"/>
      <c r="EN1374" s="15"/>
      <c r="EO1374" s="15"/>
      <c r="EP1374" s="88"/>
      <c r="EQ1374" s="88"/>
      <c r="ER1374" s="88"/>
      <c r="ES1374" s="88"/>
      <c r="ET1374" s="88"/>
      <c r="EU1374" s="88"/>
      <c r="EV1374" s="88"/>
      <c r="EW1374" s="88"/>
      <c r="EX1374" s="88"/>
      <c r="EY1374" s="88"/>
      <c r="EZ1374" s="88"/>
      <c r="FA1374" s="88"/>
      <c r="FB1374" s="15"/>
      <c r="FC1374" s="15"/>
      <c r="FD1374" s="15"/>
      <c r="FE1374" s="15"/>
      <c r="FF1374" s="15"/>
      <c r="FG1374" s="15"/>
      <c r="FH1374" s="15"/>
      <c r="FI1374" s="15"/>
      <c r="FJ1374" s="15"/>
    </row>
    <row r="1375" spans="2:166" ht="15" customHeight="1" x14ac:dyDescent="0.25">
      <c r="B1375" s="88"/>
      <c r="C1375" s="88"/>
      <c r="D1375" s="115"/>
      <c r="E1375" s="115"/>
      <c r="F1375" s="115"/>
      <c r="G1375" s="115"/>
      <c r="H1375" s="115"/>
      <c r="I1375" s="523"/>
      <c r="J1375" s="523"/>
      <c r="K1375" s="115"/>
      <c r="L1375" s="524"/>
      <c r="M1375" s="524"/>
      <c r="N1375" s="524"/>
      <c r="O1375" s="524"/>
      <c r="P1375" s="524"/>
      <c r="Q1375" s="524"/>
      <c r="R1375" s="524"/>
      <c r="S1375" s="525"/>
      <c r="T1375" s="526"/>
      <c r="U1375" s="115"/>
      <c r="V1375" s="526"/>
      <c r="W1375" s="115"/>
      <c r="X1375" s="115"/>
      <c r="Y1375" s="115"/>
      <c r="Z1375" s="527"/>
      <c r="AA1375" s="527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  <c r="BO1375" s="15"/>
      <c r="BP1375" s="15"/>
      <c r="BQ1375" s="15"/>
      <c r="BR1375" s="15"/>
      <c r="BS1375" s="15"/>
      <c r="BT1375" s="15"/>
      <c r="BU1375" s="15"/>
      <c r="BV1375" s="15"/>
      <c r="BW1375" s="15"/>
      <c r="BX1375" s="15"/>
      <c r="BY1375" s="15"/>
      <c r="BZ1375" s="15"/>
      <c r="CA1375" s="15"/>
      <c r="CB1375" s="15"/>
      <c r="CC1375" s="15"/>
      <c r="CD1375" s="15"/>
      <c r="CE1375" s="15"/>
      <c r="CF1375" s="15"/>
      <c r="CG1375" s="15"/>
      <c r="CH1375" s="15"/>
      <c r="CI1375" s="15"/>
      <c r="CJ1375" s="15"/>
      <c r="CK1375" s="15"/>
      <c r="CL1375" s="15"/>
      <c r="CM1375" s="15"/>
      <c r="CN1375" s="15"/>
      <c r="CO1375" s="15"/>
      <c r="CP1375" s="15"/>
      <c r="CQ1375" s="15"/>
      <c r="CR1375" s="15"/>
      <c r="CS1375" s="15"/>
      <c r="CT1375" s="88"/>
      <c r="CU1375" s="88"/>
      <c r="CV1375" s="88"/>
      <c r="CW1375" s="15"/>
      <c r="CX1375" s="15"/>
      <c r="CY1375" s="88"/>
      <c r="CZ1375" s="88"/>
      <c r="DA1375" s="88"/>
      <c r="DB1375" s="15"/>
      <c r="DC1375" s="15"/>
      <c r="DD1375" s="15"/>
      <c r="DE1375" s="15"/>
      <c r="DF1375" s="15"/>
      <c r="DG1375" s="15"/>
      <c r="DH1375" s="15"/>
      <c r="DI1375" s="15"/>
      <c r="DJ1375" s="15"/>
      <c r="DK1375" s="15"/>
      <c r="DL1375" s="15"/>
      <c r="DM1375" s="15"/>
      <c r="DN1375" s="15"/>
      <c r="DO1375" s="15"/>
      <c r="DP1375" s="15"/>
      <c r="DQ1375" s="15"/>
      <c r="DR1375" s="15"/>
      <c r="DS1375" s="15"/>
      <c r="DT1375" s="15"/>
      <c r="DU1375" s="15"/>
      <c r="DV1375" s="15"/>
      <c r="DW1375" s="15"/>
      <c r="DX1375" s="15"/>
      <c r="DY1375" s="15"/>
      <c r="DZ1375" s="15"/>
      <c r="EA1375" s="15"/>
      <c r="EB1375" s="15"/>
      <c r="EC1375" s="15"/>
      <c r="ED1375" s="15"/>
      <c r="EE1375" s="15"/>
      <c r="EF1375" s="15"/>
      <c r="EG1375" s="15"/>
      <c r="EH1375" s="15"/>
      <c r="EI1375" s="15"/>
      <c r="EJ1375" s="15"/>
      <c r="EK1375" s="15"/>
      <c r="EL1375" s="15"/>
      <c r="EM1375" s="15"/>
      <c r="EN1375" s="15"/>
      <c r="EO1375" s="15"/>
      <c r="EP1375" s="88"/>
      <c r="EQ1375" s="88"/>
      <c r="ER1375" s="88"/>
      <c r="ES1375" s="88"/>
      <c r="ET1375" s="88"/>
      <c r="EU1375" s="88"/>
      <c r="EV1375" s="88"/>
      <c r="EW1375" s="88"/>
      <c r="EX1375" s="88"/>
      <c r="EY1375" s="88"/>
      <c r="EZ1375" s="88"/>
      <c r="FA1375" s="88"/>
      <c r="FB1375" s="15"/>
      <c r="FC1375" s="15"/>
      <c r="FD1375" s="15"/>
      <c r="FE1375" s="15"/>
      <c r="FF1375" s="15"/>
      <c r="FG1375" s="15"/>
      <c r="FH1375" s="15"/>
      <c r="FI1375" s="15"/>
      <c r="FJ1375" s="15"/>
    </row>
    <row r="1376" spans="2:166" ht="15" customHeight="1" x14ac:dyDescent="0.25">
      <c r="B1376" s="88"/>
      <c r="C1376" s="88"/>
      <c r="D1376" s="115"/>
      <c r="E1376" s="115"/>
      <c r="F1376" s="115"/>
      <c r="G1376" s="115"/>
      <c r="H1376" s="115"/>
      <c r="I1376" s="523"/>
      <c r="J1376" s="523"/>
      <c r="K1376" s="115"/>
      <c r="L1376" s="524"/>
      <c r="M1376" s="524"/>
      <c r="N1376" s="524"/>
      <c r="O1376" s="524"/>
      <c r="P1376" s="524"/>
      <c r="Q1376" s="524"/>
      <c r="R1376" s="524"/>
      <c r="S1376" s="525"/>
      <c r="T1376" s="526"/>
      <c r="U1376" s="115"/>
      <c r="V1376" s="526"/>
      <c r="W1376" s="115"/>
      <c r="X1376" s="115"/>
      <c r="Y1376" s="115"/>
      <c r="Z1376" s="527"/>
      <c r="AA1376" s="527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  <c r="BO1376" s="15"/>
      <c r="BP1376" s="15"/>
      <c r="BQ1376" s="15"/>
      <c r="BR1376" s="15"/>
      <c r="BS1376" s="15"/>
      <c r="BT1376" s="15"/>
      <c r="BU1376" s="15"/>
      <c r="BV1376" s="15"/>
      <c r="BW1376" s="15"/>
      <c r="BX1376" s="15"/>
      <c r="BY1376" s="15"/>
      <c r="BZ1376" s="15"/>
      <c r="CA1376" s="15"/>
      <c r="CB1376" s="15"/>
      <c r="CC1376" s="15"/>
      <c r="CD1376" s="15"/>
      <c r="CE1376" s="15"/>
      <c r="CF1376" s="15"/>
      <c r="CG1376" s="15"/>
      <c r="CH1376" s="15"/>
      <c r="CI1376" s="15"/>
      <c r="CJ1376" s="15"/>
      <c r="CK1376" s="15"/>
      <c r="CL1376" s="15"/>
      <c r="CM1376" s="15"/>
      <c r="CN1376" s="15"/>
      <c r="CO1376" s="15"/>
      <c r="CP1376" s="15"/>
      <c r="CQ1376" s="15"/>
      <c r="CR1376" s="15"/>
      <c r="CS1376" s="15"/>
      <c r="CT1376" s="88"/>
      <c r="CU1376" s="88"/>
      <c r="CV1376" s="88"/>
      <c r="CW1376" s="15"/>
      <c r="CX1376" s="15"/>
      <c r="CY1376" s="88"/>
      <c r="CZ1376" s="88"/>
      <c r="DA1376" s="88"/>
      <c r="DB1376" s="15"/>
      <c r="DC1376" s="15"/>
      <c r="DD1376" s="15"/>
      <c r="DE1376" s="15"/>
      <c r="DF1376" s="15"/>
      <c r="DG1376" s="15"/>
      <c r="DH1376" s="15"/>
      <c r="DI1376" s="15"/>
      <c r="DJ1376" s="15"/>
      <c r="DK1376" s="15"/>
      <c r="DL1376" s="15"/>
      <c r="DM1376" s="15"/>
      <c r="DN1376" s="15"/>
      <c r="DO1376" s="15"/>
      <c r="DP1376" s="15"/>
      <c r="DQ1376" s="15"/>
      <c r="DR1376" s="15"/>
      <c r="DS1376" s="15"/>
      <c r="DT1376" s="15"/>
      <c r="DU1376" s="15"/>
      <c r="DV1376" s="15"/>
      <c r="DW1376" s="15"/>
      <c r="DX1376" s="15"/>
      <c r="DY1376" s="15"/>
      <c r="DZ1376" s="15"/>
      <c r="EA1376" s="15"/>
      <c r="EB1376" s="15"/>
      <c r="EC1376" s="15"/>
      <c r="ED1376" s="15"/>
      <c r="EE1376" s="15"/>
      <c r="EF1376" s="15"/>
      <c r="EG1376" s="15"/>
      <c r="EH1376" s="15"/>
      <c r="EI1376" s="15"/>
      <c r="EJ1376" s="15"/>
      <c r="EK1376" s="15"/>
      <c r="EL1376" s="15"/>
      <c r="EM1376" s="15"/>
      <c r="EN1376" s="15"/>
      <c r="EO1376" s="15"/>
      <c r="EP1376" s="88"/>
      <c r="EQ1376" s="88"/>
      <c r="ER1376" s="88"/>
      <c r="ES1376" s="88"/>
      <c r="ET1376" s="88"/>
      <c r="EU1376" s="88"/>
      <c r="EV1376" s="88"/>
      <c r="EW1376" s="88"/>
      <c r="EX1376" s="88"/>
      <c r="EY1376" s="88"/>
      <c r="EZ1376" s="88"/>
      <c r="FA1376" s="88"/>
      <c r="FB1376" s="15"/>
      <c r="FC1376" s="15"/>
      <c r="FD1376" s="15"/>
      <c r="FE1376" s="15"/>
      <c r="FF1376" s="15"/>
      <c r="FG1376" s="15"/>
      <c r="FH1376" s="15"/>
      <c r="FI1376" s="15"/>
      <c r="FJ1376" s="15"/>
    </row>
    <row r="1377" spans="2:166" ht="15" customHeight="1" x14ac:dyDescent="0.25">
      <c r="B1377" s="88"/>
      <c r="C1377" s="88"/>
      <c r="D1377" s="115"/>
      <c r="E1377" s="115"/>
      <c r="F1377" s="115"/>
      <c r="G1377" s="115"/>
      <c r="H1377" s="115"/>
      <c r="I1377" s="523"/>
      <c r="J1377" s="523"/>
      <c r="K1377" s="115"/>
      <c r="L1377" s="524"/>
      <c r="M1377" s="524"/>
      <c r="N1377" s="524"/>
      <c r="O1377" s="524"/>
      <c r="P1377" s="524"/>
      <c r="Q1377" s="524"/>
      <c r="R1377" s="524"/>
      <c r="S1377" s="525"/>
      <c r="T1377" s="526"/>
      <c r="U1377" s="115"/>
      <c r="V1377" s="526"/>
      <c r="W1377" s="115"/>
      <c r="X1377" s="115"/>
      <c r="Y1377" s="115"/>
      <c r="Z1377" s="527"/>
      <c r="AA1377" s="527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  <c r="BO1377" s="15"/>
      <c r="BP1377" s="15"/>
      <c r="BQ1377" s="15"/>
      <c r="BR1377" s="15"/>
      <c r="BS1377" s="15"/>
      <c r="BT1377" s="15"/>
      <c r="BU1377" s="15"/>
      <c r="BV1377" s="15"/>
      <c r="BW1377" s="15"/>
      <c r="BX1377" s="15"/>
      <c r="BY1377" s="15"/>
      <c r="BZ1377" s="15"/>
      <c r="CA1377" s="15"/>
      <c r="CB1377" s="15"/>
      <c r="CC1377" s="15"/>
      <c r="CD1377" s="15"/>
      <c r="CE1377" s="15"/>
      <c r="CF1377" s="15"/>
      <c r="CG1377" s="15"/>
      <c r="CH1377" s="15"/>
      <c r="CI1377" s="15"/>
      <c r="CJ1377" s="15"/>
      <c r="CK1377" s="15"/>
      <c r="CL1377" s="15"/>
      <c r="CM1377" s="15"/>
      <c r="CN1377" s="15"/>
      <c r="CO1377" s="15"/>
      <c r="CP1377" s="15"/>
      <c r="CQ1377" s="15"/>
      <c r="CR1377" s="15"/>
      <c r="CS1377" s="15"/>
      <c r="CT1377" s="88"/>
      <c r="CU1377" s="88"/>
      <c r="CV1377" s="88"/>
      <c r="CW1377" s="15"/>
      <c r="CX1377" s="15"/>
      <c r="CY1377" s="88"/>
      <c r="CZ1377" s="88"/>
      <c r="DA1377" s="88"/>
      <c r="DB1377" s="15"/>
      <c r="DC1377" s="15"/>
      <c r="DD1377" s="15"/>
      <c r="DE1377" s="15"/>
      <c r="DF1377" s="15"/>
      <c r="DG1377" s="15"/>
      <c r="DH1377" s="15"/>
      <c r="DI1377" s="15"/>
      <c r="DJ1377" s="15"/>
      <c r="DK1377" s="15"/>
      <c r="DL1377" s="15"/>
      <c r="DM1377" s="15"/>
      <c r="DN1377" s="15"/>
      <c r="DO1377" s="15"/>
      <c r="DP1377" s="15"/>
      <c r="DQ1377" s="15"/>
      <c r="DR1377" s="15"/>
      <c r="DS1377" s="15"/>
      <c r="DT1377" s="15"/>
      <c r="DU1377" s="15"/>
      <c r="DV1377" s="15"/>
      <c r="DW1377" s="15"/>
      <c r="DX1377" s="15"/>
      <c r="DY1377" s="15"/>
      <c r="DZ1377" s="15"/>
      <c r="EA1377" s="15"/>
      <c r="EB1377" s="15"/>
      <c r="EC1377" s="15"/>
      <c r="ED1377" s="15"/>
      <c r="EE1377" s="15"/>
      <c r="EF1377" s="15"/>
      <c r="EG1377" s="15"/>
      <c r="EH1377" s="15"/>
      <c r="EI1377" s="15"/>
      <c r="EJ1377" s="15"/>
      <c r="EK1377" s="15"/>
      <c r="EL1377" s="15"/>
      <c r="EM1377" s="15"/>
      <c r="EN1377" s="15"/>
      <c r="EO1377" s="15"/>
      <c r="EP1377" s="88"/>
      <c r="EQ1377" s="88"/>
      <c r="ER1377" s="88"/>
      <c r="ES1377" s="88"/>
      <c r="ET1377" s="88"/>
      <c r="EU1377" s="88"/>
      <c r="EV1377" s="88"/>
      <c r="EW1377" s="88"/>
      <c r="EX1377" s="88"/>
      <c r="EY1377" s="88"/>
      <c r="EZ1377" s="88"/>
      <c r="FA1377" s="88"/>
      <c r="FB1377" s="15"/>
      <c r="FC1377" s="15"/>
      <c r="FD1377" s="15"/>
      <c r="FE1377" s="15"/>
      <c r="FF1377" s="15"/>
      <c r="FG1377" s="15"/>
      <c r="FH1377" s="15"/>
      <c r="FI1377" s="15"/>
      <c r="FJ1377" s="15"/>
    </row>
    <row r="1378" spans="2:166" ht="15" customHeight="1" x14ac:dyDescent="0.25">
      <c r="B1378" s="88"/>
      <c r="C1378" s="88"/>
      <c r="D1378" s="115"/>
      <c r="E1378" s="115"/>
      <c r="F1378" s="115"/>
      <c r="G1378" s="115"/>
      <c r="H1378" s="115"/>
      <c r="I1378" s="523"/>
      <c r="J1378" s="523"/>
      <c r="K1378" s="115"/>
      <c r="L1378" s="524"/>
      <c r="M1378" s="524"/>
      <c r="N1378" s="524"/>
      <c r="O1378" s="524"/>
      <c r="P1378" s="524"/>
      <c r="Q1378" s="524"/>
      <c r="R1378" s="524"/>
      <c r="S1378" s="525"/>
      <c r="T1378" s="526"/>
      <c r="U1378" s="115"/>
      <c r="V1378" s="526"/>
      <c r="W1378" s="115"/>
      <c r="X1378" s="115"/>
      <c r="Y1378" s="115"/>
      <c r="Z1378" s="527"/>
      <c r="AA1378" s="527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  <c r="BO1378" s="15"/>
      <c r="BP1378" s="15"/>
      <c r="BQ1378" s="15"/>
      <c r="BR1378" s="15"/>
      <c r="BS1378" s="15"/>
      <c r="BT1378" s="15"/>
      <c r="BU1378" s="15"/>
      <c r="BV1378" s="15"/>
      <c r="BW1378" s="15"/>
      <c r="BX1378" s="15"/>
      <c r="BY1378" s="15"/>
      <c r="BZ1378" s="15"/>
      <c r="CA1378" s="15"/>
      <c r="CB1378" s="15"/>
      <c r="CC1378" s="15"/>
      <c r="CD1378" s="15"/>
      <c r="CE1378" s="15"/>
      <c r="CF1378" s="15"/>
      <c r="CG1378" s="15"/>
      <c r="CH1378" s="15"/>
      <c r="CI1378" s="15"/>
      <c r="CJ1378" s="15"/>
      <c r="CK1378" s="15"/>
      <c r="CL1378" s="15"/>
      <c r="CM1378" s="15"/>
      <c r="CN1378" s="15"/>
      <c r="CO1378" s="15"/>
      <c r="CP1378" s="15"/>
      <c r="CQ1378" s="15"/>
      <c r="CR1378" s="15"/>
      <c r="CS1378" s="15"/>
      <c r="CT1378" s="88"/>
      <c r="CU1378" s="88"/>
      <c r="CV1378" s="88"/>
      <c r="CW1378" s="15"/>
      <c r="CX1378" s="15"/>
      <c r="CY1378" s="88"/>
      <c r="CZ1378" s="88"/>
      <c r="DA1378" s="88"/>
      <c r="DB1378" s="15"/>
      <c r="DC1378" s="15"/>
      <c r="DD1378" s="15"/>
      <c r="DE1378" s="15"/>
      <c r="DF1378" s="15"/>
      <c r="DG1378" s="15"/>
      <c r="DH1378" s="15"/>
      <c r="DI1378" s="15"/>
      <c r="DJ1378" s="15"/>
      <c r="DK1378" s="15"/>
      <c r="DL1378" s="15"/>
      <c r="DM1378" s="15"/>
      <c r="DN1378" s="15"/>
      <c r="DO1378" s="15"/>
      <c r="DP1378" s="15"/>
      <c r="DQ1378" s="15"/>
      <c r="DR1378" s="15"/>
      <c r="DS1378" s="15"/>
      <c r="DT1378" s="15"/>
      <c r="DU1378" s="15"/>
      <c r="DV1378" s="15"/>
      <c r="DW1378" s="15"/>
      <c r="DX1378" s="15"/>
      <c r="DY1378" s="15"/>
      <c r="DZ1378" s="15"/>
      <c r="EA1378" s="15"/>
      <c r="EB1378" s="15"/>
      <c r="EC1378" s="15"/>
      <c r="ED1378" s="15"/>
      <c r="EE1378" s="15"/>
      <c r="EF1378" s="15"/>
      <c r="EG1378" s="15"/>
      <c r="EH1378" s="15"/>
      <c r="EI1378" s="15"/>
      <c r="EJ1378" s="15"/>
      <c r="EK1378" s="15"/>
      <c r="EL1378" s="15"/>
      <c r="EM1378" s="15"/>
      <c r="EN1378" s="15"/>
      <c r="EO1378" s="15"/>
      <c r="EP1378" s="88"/>
      <c r="EQ1378" s="88"/>
      <c r="ER1378" s="88"/>
      <c r="ES1378" s="88"/>
      <c r="ET1378" s="88"/>
      <c r="EU1378" s="88"/>
      <c r="EV1378" s="88"/>
      <c r="EW1378" s="88"/>
      <c r="EX1378" s="88"/>
      <c r="EY1378" s="88"/>
      <c r="EZ1378" s="88"/>
      <c r="FA1378" s="88"/>
      <c r="FB1378" s="15"/>
      <c r="FC1378" s="15"/>
      <c r="FD1378" s="15"/>
      <c r="FE1378" s="15"/>
      <c r="FF1378" s="15"/>
      <c r="FG1378" s="15"/>
      <c r="FH1378" s="15"/>
      <c r="FI1378" s="15"/>
      <c r="FJ1378" s="15"/>
    </row>
    <row r="1379" spans="2:166" ht="15" customHeight="1" x14ac:dyDescent="0.25">
      <c r="B1379" s="88"/>
      <c r="C1379" s="88"/>
      <c r="D1379" s="115"/>
      <c r="E1379" s="115"/>
      <c r="F1379" s="115"/>
      <c r="G1379" s="115"/>
      <c r="H1379" s="115"/>
      <c r="I1379" s="523"/>
      <c r="J1379" s="523"/>
      <c r="K1379" s="115"/>
      <c r="L1379" s="524"/>
      <c r="M1379" s="524"/>
      <c r="N1379" s="524"/>
      <c r="O1379" s="524"/>
      <c r="P1379" s="524"/>
      <c r="Q1379" s="524"/>
      <c r="R1379" s="524"/>
      <c r="S1379" s="525"/>
      <c r="T1379" s="526"/>
      <c r="U1379" s="115"/>
      <c r="V1379" s="526"/>
      <c r="W1379" s="115"/>
      <c r="X1379" s="115"/>
      <c r="Y1379" s="115"/>
      <c r="Z1379" s="527"/>
      <c r="AA1379" s="527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  <c r="BO1379" s="15"/>
      <c r="BP1379" s="15"/>
      <c r="BQ1379" s="15"/>
      <c r="BR1379" s="15"/>
      <c r="BS1379" s="15"/>
      <c r="BT1379" s="15"/>
      <c r="BU1379" s="15"/>
      <c r="BV1379" s="15"/>
      <c r="BW1379" s="15"/>
      <c r="BX1379" s="15"/>
      <c r="BY1379" s="15"/>
      <c r="BZ1379" s="15"/>
      <c r="CA1379" s="15"/>
      <c r="CB1379" s="15"/>
      <c r="CC1379" s="15"/>
      <c r="CD1379" s="15"/>
      <c r="CE1379" s="15"/>
      <c r="CF1379" s="15"/>
      <c r="CG1379" s="15"/>
      <c r="CH1379" s="15"/>
      <c r="CI1379" s="15"/>
      <c r="CJ1379" s="15"/>
      <c r="CK1379" s="15"/>
      <c r="CL1379" s="15"/>
      <c r="CM1379" s="15"/>
      <c r="CN1379" s="15"/>
      <c r="CO1379" s="15"/>
      <c r="CP1379" s="15"/>
      <c r="CQ1379" s="15"/>
      <c r="CR1379" s="15"/>
      <c r="CS1379" s="15"/>
      <c r="CT1379" s="88"/>
      <c r="CU1379" s="88"/>
      <c r="CV1379" s="88"/>
      <c r="CW1379" s="15"/>
      <c r="CX1379" s="15"/>
      <c r="CY1379" s="88"/>
      <c r="CZ1379" s="88"/>
      <c r="DA1379" s="88"/>
      <c r="DB1379" s="15"/>
      <c r="DC1379" s="15"/>
      <c r="DD1379" s="15"/>
      <c r="DE1379" s="15"/>
      <c r="DF1379" s="15"/>
      <c r="DG1379" s="15"/>
      <c r="DH1379" s="15"/>
      <c r="DI1379" s="15"/>
      <c r="DJ1379" s="15"/>
      <c r="DK1379" s="15"/>
      <c r="DL1379" s="15"/>
      <c r="DM1379" s="15"/>
      <c r="DN1379" s="15"/>
      <c r="DO1379" s="15"/>
      <c r="DP1379" s="15"/>
      <c r="DQ1379" s="15"/>
      <c r="DR1379" s="15"/>
      <c r="DS1379" s="15"/>
      <c r="DT1379" s="15"/>
      <c r="DU1379" s="15"/>
      <c r="DV1379" s="15"/>
      <c r="DW1379" s="15"/>
      <c r="DX1379" s="15"/>
      <c r="DY1379" s="15"/>
      <c r="DZ1379" s="15"/>
      <c r="EA1379" s="15"/>
      <c r="EB1379" s="15"/>
      <c r="EC1379" s="15"/>
      <c r="ED1379" s="15"/>
      <c r="EE1379" s="15"/>
      <c r="EF1379" s="15"/>
      <c r="EG1379" s="15"/>
      <c r="EH1379" s="15"/>
      <c r="EI1379" s="15"/>
      <c r="EJ1379" s="15"/>
      <c r="EK1379" s="15"/>
      <c r="EL1379" s="15"/>
      <c r="EM1379" s="15"/>
      <c r="EN1379" s="15"/>
      <c r="EO1379" s="15"/>
      <c r="EP1379" s="88"/>
      <c r="EQ1379" s="88"/>
      <c r="ER1379" s="88"/>
      <c r="ES1379" s="88"/>
      <c r="ET1379" s="88"/>
      <c r="EU1379" s="88"/>
      <c r="EV1379" s="88"/>
      <c r="EW1379" s="88"/>
      <c r="EX1379" s="88"/>
      <c r="EY1379" s="88"/>
      <c r="EZ1379" s="88"/>
      <c r="FA1379" s="88"/>
      <c r="FB1379" s="15"/>
      <c r="FC1379" s="15"/>
      <c r="FD1379" s="15"/>
      <c r="FE1379" s="15"/>
      <c r="FF1379" s="15"/>
      <c r="FG1379" s="15"/>
      <c r="FH1379" s="15"/>
      <c r="FI1379" s="15"/>
      <c r="FJ1379" s="15"/>
    </row>
    <row r="1380" spans="2:166" ht="15" customHeight="1" x14ac:dyDescent="0.25">
      <c r="B1380" s="88"/>
      <c r="C1380" s="88"/>
      <c r="D1380" s="115"/>
      <c r="E1380" s="115"/>
      <c r="F1380" s="115"/>
      <c r="G1380" s="115"/>
      <c r="H1380" s="115"/>
      <c r="I1380" s="523"/>
      <c r="J1380" s="523"/>
      <c r="K1380" s="115"/>
      <c r="L1380" s="524"/>
      <c r="M1380" s="524"/>
      <c r="N1380" s="524"/>
      <c r="O1380" s="524"/>
      <c r="P1380" s="524"/>
      <c r="Q1380" s="524"/>
      <c r="R1380" s="524"/>
      <c r="S1380" s="525"/>
      <c r="T1380" s="526"/>
      <c r="U1380" s="115"/>
      <c r="V1380" s="526"/>
      <c r="W1380" s="115"/>
      <c r="X1380" s="115"/>
      <c r="Y1380" s="115"/>
      <c r="Z1380" s="527"/>
      <c r="AA1380" s="527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  <c r="BO1380" s="15"/>
      <c r="BP1380" s="15"/>
      <c r="BQ1380" s="15"/>
      <c r="BR1380" s="15"/>
      <c r="BS1380" s="15"/>
      <c r="BT1380" s="15"/>
      <c r="BU1380" s="15"/>
      <c r="BV1380" s="15"/>
      <c r="BW1380" s="15"/>
      <c r="BX1380" s="15"/>
      <c r="BY1380" s="15"/>
      <c r="BZ1380" s="15"/>
      <c r="CA1380" s="15"/>
      <c r="CB1380" s="15"/>
      <c r="CC1380" s="15"/>
      <c r="CD1380" s="15"/>
      <c r="CE1380" s="15"/>
      <c r="CF1380" s="15"/>
      <c r="CG1380" s="15"/>
      <c r="CH1380" s="15"/>
      <c r="CI1380" s="15"/>
      <c r="CJ1380" s="15"/>
      <c r="CK1380" s="15"/>
      <c r="CL1380" s="15"/>
      <c r="CM1380" s="15"/>
      <c r="CN1380" s="15"/>
      <c r="CO1380" s="15"/>
      <c r="CP1380" s="15"/>
      <c r="CQ1380" s="15"/>
      <c r="CR1380" s="15"/>
      <c r="CS1380" s="15"/>
      <c r="CT1380" s="88"/>
      <c r="CU1380" s="88"/>
      <c r="CV1380" s="88"/>
      <c r="CW1380" s="15"/>
      <c r="CX1380" s="15"/>
      <c r="CY1380" s="88"/>
      <c r="CZ1380" s="88"/>
      <c r="DA1380" s="88"/>
      <c r="DB1380" s="15"/>
      <c r="DC1380" s="15"/>
      <c r="DD1380" s="15"/>
      <c r="DE1380" s="15"/>
      <c r="DF1380" s="15"/>
      <c r="DG1380" s="15"/>
      <c r="DH1380" s="15"/>
      <c r="DI1380" s="15"/>
      <c r="DJ1380" s="15"/>
      <c r="DK1380" s="15"/>
      <c r="DL1380" s="15"/>
      <c r="DM1380" s="15"/>
      <c r="DN1380" s="15"/>
      <c r="DO1380" s="15"/>
      <c r="DP1380" s="15"/>
      <c r="DQ1380" s="15"/>
      <c r="DR1380" s="15"/>
      <c r="DS1380" s="15"/>
      <c r="DT1380" s="15"/>
      <c r="DU1380" s="15"/>
      <c r="DV1380" s="15"/>
      <c r="DW1380" s="15"/>
      <c r="DX1380" s="15"/>
      <c r="DY1380" s="15"/>
      <c r="DZ1380" s="15"/>
      <c r="EA1380" s="15"/>
      <c r="EB1380" s="15"/>
      <c r="EC1380" s="15"/>
      <c r="ED1380" s="15"/>
      <c r="EE1380" s="15"/>
      <c r="EF1380" s="15"/>
      <c r="EG1380" s="15"/>
      <c r="EH1380" s="15"/>
      <c r="EI1380" s="15"/>
      <c r="EJ1380" s="15"/>
      <c r="EK1380" s="15"/>
      <c r="EL1380" s="15"/>
      <c r="EM1380" s="15"/>
      <c r="EN1380" s="15"/>
      <c r="EO1380" s="15"/>
      <c r="EP1380" s="88"/>
      <c r="EQ1380" s="88"/>
      <c r="ER1380" s="88"/>
      <c r="ES1380" s="88"/>
      <c r="ET1380" s="88"/>
      <c r="EU1380" s="88"/>
      <c r="EV1380" s="88"/>
      <c r="EW1380" s="88"/>
      <c r="EX1380" s="88"/>
      <c r="EY1380" s="88"/>
      <c r="EZ1380" s="88"/>
      <c r="FA1380" s="88"/>
      <c r="FB1380" s="15"/>
      <c r="FC1380" s="15"/>
      <c r="FD1380" s="15"/>
      <c r="FE1380" s="15"/>
      <c r="FF1380" s="15"/>
      <c r="FG1380" s="15"/>
      <c r="FH1380" s="15"/>
      <c r="FI1380" s="15"/>
      <c r="FJ1380" s="15"/>
    </row>
    <row r="1381" spans="2:166" ht="15" customHeight="1" x14ac:dyDescent="0.25">
      <c r="B1381" s="88"/>
      <c r="C1381" s="88"/>
      <c r="D1381" s="115"/>
      <c r="E1381" s="115"/>
      <c r="F1381" s="115"/>
      <c r="G1381" s="115"/>
      <c r="H1381" s="115"/>
      <c r="I1381" s="523"/>
      <c r="J1381" s="523"/>
      <c r="K1381" s="115"/>
      <c r="L1381" s="524"/>
      <c r="M1381" s="524"/>
      <c r="N1381" s="524"/>
      <c r="O1381" s="524"/>
      <c r="P1381" s="524"/>
      <c r="Q1381" s="524"/>
      <c r="R1381" s="524"/>
      <c r="S1381" s="525"/>
      <c r="T1381" s="526"/>
      <c r="U1381" s="115"/>
      <c r="V1381" s="526"/>
      <c r="W1381" s="115"/>
      <c r="X1381" s="115"/>
      <c r="Y1381" s="115"/>
      <c r="Z1381" s="527"/>
      <c r="AA1381" s="527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  <c r="BO1381" s="15"/>
      <c r="BP1381" s="15"/>
      <c r="BQ1381" s="15"/>
      <c r="BR1381" s="15"/>
      <c r="BS1381" s="15"/>
      <c r="BT1381" s="15"/>
      <c r="BU1381" s="15"/>
      <c r="BV1381" s="15"/>
      <c r="BW1381" s="15"/>
      <c r="BX1381" s="15"/>
      <c r="BY1381" s="15"/>
      <c r="BZ1381" s="15"/>
      <c r="CA1381" s="15"/>
      <c r="CB1381" s="15"/>
      <c r="CC1381" s="15"/>
      <c r="CD1381" s="15"/>
      <c r="CE1381" s="15"/>
      <c r="CF1381" s="15"/>
      <c r="CG1381" s="15"/>
      <c r="CH1381" s="15"/>
      <c r="CI1381" s="15"/>
      <c r="CJ1381" s="15"/>
      <c r="CK1381" s="15"/>
      <c r="CL1381" s="15"/>
      <c r="CM1381" s="15"/>
      <c r="CN1381" s="15"/>
      <c r="CO1381" s="15"/>
      <c r="CP1381" s="15"/>
      <c r="CQ1381" s="15"/>
      <c r="CR1381" s="15"/>
      <c r="CS1381" s="15"/>
      <c r="CT1381" s="88"/>
      <c r="CU1381" s="88"/>
      <c r="CV1381" s="88"/>
      <c r="CW1381" s="15"/>
      <c r="CX1381" s="15"/>
      <c r="CY1381" s="88"/>
      <c r="CZ1381" s="88"/>
      <c r="DA1381" s="88"/>
      <c r="DB1381" s="15"/>
      <c r="DC1381" s="15"/>
      <c r="DD1381" s="15"/>
      <c r="DE1381" s="15"/>
      <c r="DF1381" s="15"/>
      <c r="DG1381" s="15"/>
      <c r="DH1381" s="15"/>
      <c r="DI1381" s="15"/>
      <c r="DJ1381" s="15"/>
      <c r="DK1381" s="15"/>
      <c r="DL1381" s="15"/>
      <c r="DM1381" s="15"/>
      <c r="DN1381" s="15"/>
      <c r="DO1381" s="15"/>
      <c r="DP1381" s="15"/>
      <c r="DQ1381" s="15"/>
      <c r="DR1381" s="15"/>
      <c r="DS1381" s="15"/>
      <c r="DT1381" s="15"/>
      <c r="DU1381" s="15"/>
      <c r="DV1381" s="15"/>
      <c r="DW1381" s="15"/>
      <c r="DX1381" s="15"/>
      <c r="DY1381" s="15"/>
      <c r="DZ1381" s="15"/>
      <c r="EA1381" s="15"/>
      <c r="EB1381" s="15"/>
      <c r="EC1381" s="15"/>
      <c r="ED1381" s="15"/>
      <c r="EE1381" s="15"/>
      <c r="EF1381" s="15"/>
      <c r="EG1381" s="15"/>
      <c r="EH1381" s="15"/>
      <c r="EI1381" s="15"/>
      <c r="EJ1381" s="15"/>
      <c r="EK1381" s="15"/>
      <c r="EL1381" s="15"/>
      <c r="EM1381" s="15"/>
      <c r="EN1381" s="15"/>
      <c r="EO1381" s="15"/>
      <c r="EP1381" s="88"/>
      <c r="EQ1381" s="88"/>
      <c r="ER1381" s="88"/>
      <c r="ES1381" s="88"/>
      <c r="ET1381" s="88"/>
      <c r="EU1381" s="88"/>
      <c r="EV1381" s="88"/>
      <c r="EW1381" s="88"/>
      <c r="EX1381" s="88"/>
      <c r="EY1381" s="88"/>
      <c r="EZ1381" s="88"/>
      <c r="FA1381" s="88"/>
      <c r="FB1381" s="15"/>
      <c r="FC1381" s="15"/>
      <c r="FD1381" s="15"/>
      <c r="FE1381" s="15"/>
      <c r="FF1381" s="15"/>
      <c r="FG1381" s="15"/>
      <c r="FH1381" s="15"/>
      <c r="FI1381" s="15"/>
      <c r="FJ1381" s="15"/>
    </row>
    <row r="1382" spans="2:166" ht="15" customHeight="1" x14ac:dyDescent="0.25">
      <c r="B1382" s="88"/>
      <c r="C1382" s="88"/>
      <c r="D1382" s="115"/>
      <c r="E1382" s="115"/>
      <c r="F1382" s="115"/>
      <c r="G1382" s="115"/>
      <c r="H1382" s="115"/>
      <c r="I1382" s="523"/>
      <c r="J1382" s="523"/>
      <c r="K1382" s="115"/>
      <c r="L1382" s="524"/>
      <c r="M1382" s="524"/>
      <c r="N1382" s="524"/>
      <c r="O1382" s="524"/>
      <c r="P1382" s="524"/>
      <c r="Q1382" s="524"/>
      <c r="R1382" s="524"/>
      <c r="S1382" s="525"/>
      <c r="T1382" s="526"/>
      <c r="U1382" s="115"/>
      <c r="V1382" s="526"/>
      <c r="W1382" s="115"/>
      <c r="X1382" s="115"/>
      <c r="Y1382" s="115"/>
      <c r="Z1382" s="527"/>
      <c r="AA1382" s="527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  <c r="BO1382" s="15"/>
      <c r="BP1382" s="15"/>
      <c r="BQ1382" s="15"/>
      <c r="BR1382" s="15"/>
      <c r="BS1382" s="15"/>
      <c r="BT1382" s="15"/>
      <c r="BU1382" s="15"/>
      <c r="BV1382" s="15"/>
      <c r="BW1382" s="15"/>
      <c r="BX1382" s="15"/>
      <c r="BY1382" s="15"/>
      <c r="BZ1382" s="15"/>
      <c r="CA1382" s="15"/>
      <c r="CB1382" s="15"/>
      <c r="CC1382" s="15"/>
      <c r="CD1382" s="15"/>
      <c r="CE1382" s="15"/>
      <c r="CF1382" s="15"/>
      <c r="CG1382" s="15"/>
      <c r="CH1382" s="15"/>
      <c r="CI1382" s="15"/>
      <c r="CJ1382" s="15"/>
      <c r="CK1382" s="15"/>
      <c r="CL1382" s="15"/>
      <c r="CM1382" s="15"/>
      <c r="CN1382" s="15"/>
      <c r="CO1382" s="15"/>
      <c r="CP1382" s="15"/>
      <c r="CQ1382" s="15"/>
      <c r="CR1382" s="15"/>
      <c r="CS1382" s="15"/>
      <c r="CT1382" s="88"/>
      <c r="CU1382" s="88"/>
      <c r="CV1382" s="88"/>
      <c r="CW1382" s="15"/>
      <c r="CX1382" s="15"/>
      <c r="CY1382" s="88"/>
      <c r="CZ1382" s="88"/>
      <c r="DA1382" s="88"/>
      <c r="DB1382" s="15"/>
      <c r="DC1382" s="15"/>
      <c r="DD1382" s="15"/>
      <c r="DE1382" s="15"/>
      <c r="DF1382" s="15"/>
      <c r="DG1382" s="15"/>
      <c r="DH1382" s="15"/>
      <c r="DI1382" s="15"/>
      <c r="DJ1382" s="15"/>
      <c r="DK1382" s="15"/>
      <c r="DL1382" s="15"/>
      <c r="DM1382" s="15"/>
      <c r="DN1382" s="15"/>
      <c r="DO1382" s="15"/>
      <c r="DP1382" s="15"/>
      <c r="DQ1382" s="15"/>
      <c r="DR1382" s="15"/>
      <c r="DS1382" s="15"/>
      <c r="DT1382" s="15"/>
      <c r="DU1382" s="15"/>
      <c r="DV1382" s="15"/>
      <c r="DW1382" s="15"/>
      <c r="DX1382" s="15"/>
      <c r="DY1382" s="15"/>
      <c r="DZ1382" s="15"/>
      <c r="EA1382" s="15"/>
      <c r="EB1382" s="15"/>
      <c r="EC1382" s="15"/>
      <c r="ED1382" s="15"/>
      <c r="EE1382" s="15"/>
      <c r="EF1382" s="15"/>
      <c r="EG1382" s="15"/>
      <c r="EH1382" s="15"/>
      <c r="EI1382" s="15"/>
      <c r="EJ1382" s="15"/>
      <c r="EK1382" s="15"/>
      <c r="EL1382" s="15"/>
      <c r="EM1382" s="15"/>
      <c r="EN1382" s="15"/>
      <c r="EO1382" s="15"/>
      <c r="EP1382" s="88"/>
      <c r="EQ1382" s="88"/>
      <c r="ER1382" s="88"/>
      <c r="ES1382" s="88"/>
      <c r="ET1382" s="88"/>
      <c r="EU1382" s="88"/>
      <c r="EV1382" s="88"/>
      <c r="EW1382" s="88"/>
      <c r="EX1382" s="88"/>
      <c r="EY1382" s="88"/>
      <c r="EZ1382" s="88"/>
      <c r="FA1382" s="88"/>
      <c r="FB1382" s="15"/>
      <c r="FC1382" s="15"/>
      <c r="FD1382" s="15"/>
      <c r="FE1382" s="15"/>
      <c r="FF1382" s="15"/>
      <c r="FG1382" s="15"/>
      <c r="FH1382" s="15"/>
      <c r="FI1382" s="15"/>
      <c r="FJ1382" s="15"/>
    </row>
    <row r="1383" spans="2:166" ht="15" customHeight="1" x14ac:dyDescent="0.25">
      <c r="B1383" s="88"/>
      <c r="C1383" s="88"/>
      <c r="D1383" s="115"/>
      <c r="E1383" s="115"/>
      <c r="F1383" s="115"/>
      <c r="G1383" s="115"/>
      <c r="H1383" s="115"/>
      <c r="I1383" s="523"/>
      <c r="J1383" s="523"/>
      <c r="K1383" s="115"/>
      <c r="L1383" s="524"/>
      <c r="M1383" s="524"/>
      <c r="N1383" s="524"/>
      <c r="O1383" s="524"/>
      <c r="P1383" s="524"/>
      <c r="Q1383" s="524"/>
      <c r="R1383" s="524"/>
      <c r="S1383" s="525"/>
      <c r="T1383" s="526"/>
      <c r="U1383" s="115"/>
      <c r="V1383" s="526"/>
      <c r="W1383" s="115"/>
      <c r="X1383" s="115"/>
      <c r="Y1383" s="115"/>
      <c r="Z1383" s="527"/>
      <c r="AA1383" s="527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  <c r="BO1383" s="15"/>
      <c r="BP1383" s="15"/>
      <c r="BQ1383" s="15"/>
      <c r="BR1383" s="15"/>
      <c r="BS1383" s="15"/>
      <c r="BT1383" s="15"/>
      <c r="BU1383" s="15"/>
      <c r="BV1383" s="15"/>
      <c r="BW1383" s="15"/>
      <c r="BX1383" s="15"/>
      <c r="BY1383" s="15"/>
      <c r="BZ1383" s="15"/>
      <c r="CA1383" s="15"/>
      <c r="CB1383" s="15"/>
      <c r="CC1383" s="15"/>
      <c r="CD1383" s="15"/>
      <c r="CE1383" s="15"/>
      <c r="CF1383" s="15"/>
      <c r="CG1383" s="15"/>
      <c r="CH1383" s="15"/>
      <c r="CI1383" s="15"/>
      <c r="CJ1383" s="15"/>
      <c r="CK1383" s="15"/>
      <c r="CL1383" s="15"/>
      <c r="CM1383" s="15"/>
      <c r="CN1383" s="15"/>
      <c r="CO1383" s="15"/>
      <c r="CP1383" s="15"/>
      <c r="CQ1383" s="15"/>
      <c r="CR1383" s="15"/>
      <c r="CS1383" s="15"/>
      <c r="CT1383" s="88"/>
      <c r="CU1383" s="88"/>
      <c r="CV1383" s="88"/>
      <c r="CW1383" s="15"/>
      <c r="CX1383" s="15"/>
      <c r="CY1383" s="88"/>
      <c r="CZ1383" s="88"/>
      <c r="DA1383" s="88"/>
      <c r="DB1383" s="15"/>
      <c r="DC1383" s="15"/>
      <c r="DD1383" s="15"/>
      <c r="DE1383" s="15"/>
      <c r="DF1383" s="15"/>
      <c r="DG1383" s="15"/>
      <c r="DH1383" s="15"/>
      <c r="DI1383" s="15"/>
      <c r="DJ1383" s="15"/>
      <c r="DK1383" s="15"/>
      <c r="DL1383" s="15"/>
      <c r="DM1383" s="15"/>
      <c r="DN1383" s="15"/>
      <c r="DO1383" s="15"/>
      <c r="DP1383" s="15"/>
      <c r="DQ1383" s="15"/>
      <c r="DR1383" s="15"/>
      <c r="DS1383" s="15"/>
      <c r="DT1383" s="15"/>
      <c r="DU1383" s="15"/>
      <c r="DV1383" s="15"/>
      <c r="DW1383" s="15"/>
      <c r="DX1383" s="15"/>
      <c r="DY1383" s="15"/>
      <c r="DZ1383" s="15"/>
      <c r="EA1383" s="15"/>
      <c r="EB1383" s="15"/>
      <c r="EC1383" s="15"/>
      <c r="ED1383" s="15"/>
      <c r="EE1383" s="15"/>
      <c r="EF1383" s="15"/>
      <c r="EG1383" s="15"/>
      <c r="EH1383" s="15"/>
      <c r="EI1383" s="15"/>
      <c r="EJ1383" s="15"/>
      <c r="EK1383" s="15"/>
      <c r="EL1383" s="15"/>
      <c r="EM1383" s="15"/>
      <c r="EN1383" s="15"/>
      <c r="EO1383" s="15"/>
      <c r="EP1383" s="88"/>
      <c r="EQ1383" s="88"/>
      <c r="ER1383" s="88"/>
      <c r="ES1383" s="88"/>
      <c r="ET1383" s="88"/>
      <c r="EU1383" s="88"/>
      <c r="EV1383" s="88"/>
      <c r="EW1383" s="88"/>
      <c r="EX1383" s="88"/>
      <c r="EY1383" s="88"/>
      <c r="EZ1383" s="88"/>
      <c r="FA1383" s="88"/>
      <c r="FB1383" s="15"/>
      <c r="FC1383" s="15"/>
      <c r="FD1383" s="15"/>
      <c r="FE1383" s="15"/>
      <c r="FF1383" s="15"/>
      <c r="FG1383" s="15"/>
      <c r="FH1383" s="15"/>
      <c r="FI1383" s="15"/>
      <c r="FJ1383" s="15"/>
    </row>
    <row r="1384" spans="2:166" ht="15" customHeight="1" x14ac:dyDescent="0.25">
      <c r="B1384" s="88"/>
      <c r="C1384" s="88"/>
      <c r="D1384" s="115"/>
      <c r="E1384" s="115"/>
      <c r="F1384" s="115"/>
      <c r="G1384" s="115"/>
      <c r="H1384" s="115"/>
      <c r="I1384" s="523"/>
      <c r="J1384" s="523"/>
      <c r="K1384" s="115"/>
      <c r="L1384" s="524"/>
      <c r="M1384" s="524"/>
      <c r="N1384" s="524"/>
      <c r="O1384" s="524"/>
      <c r="P1384" s="524"/>
      <c r="Q1384" s="524"/>
      <c r="R1384" s="524"/>
      <c r="S1384" s="525"/>
      <c r="T1384" s="526"/>
      <c r="U1384" s="115"/>
      <c r="V1384" s="526"/>
      <c r="W1384" s="115"/>
      <c r="X1384" s="115"/>
      <c r="Y1384" s="115"/>
      <c r="Z1384" s="527"/>
      <c r="AA1384" s="527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  <c r="BY1384" s="15"/>
      <c r="BZ1384" s="15"/>
      <c r="CA1384" s="15"/>
      <c r="CB1384" s="15"/>
      <c r="CC1384" s="15"/>
      <c r="CD1384" s="15"/>
      <c r="CE1384" s="15"/>
      <c r="CF1384" s="15"/>
      <c r="CG1384" s="15"/>
      <c r="CH1384" s="15"/>
      <c r="CI1384" s="15"/>
      <c r="CJ1384" s="15"/>
      <c r="CK1384" s="15"/>
      <c r="CL1384" s="15"/>
      <c r="CM1384" s="15"/>
      <c r="CN1384" s="15"/>
      <c r="CO1384" s="15"/>
      <c r="CP1384" s="15"/>
      <c r="CQ1384" s="15"/>
      <c r="CR1384" s="15"/>
      <c r="CS1384" s="15"/>
      <c r="CT1384" s="88"/>
      <c r="CU1384" s="88"/>
      <c r="CV1384" s="88"/>
      <c r="CW1384" s="15"/>
      <c r="CX1384" s="15"/>
      <c r="CY1384" s="88"/>
      <c r="CZ1384" s="88"/>
      <c r="DA1384" s="88"/>
      <c r="DB1384" s="15"/>
      <c r="DC1384" s="15"/>
      <c r="DD1384" s="15"/>
      <c r="DE1384" s="15"/>
      <c r="DF1384" s="15"/>
      <c r="DG1384" s="15"/>
      <c r="DH1384" s="15"/>
      <c r="DI1384" s="15"/>
      <c r="DJ1384" s="15"/>
      <c r="DK1384" s="15"/>
      <c r="DL1384" s="15"/>
      <c r="DM1384" s="15"/>
      <c r="DN1384" s="15"/>
      <c r="DO1384" s="15"/>
      <c r="DP1384" s="15"/>
      <c r="DQ1384" s="15"/>
      <c r="DR1384" s="15"/>
      <c r="DS1384" s="15"/>
      <c r="DT1384" s="15"/>
      <c r="DU1384" s="15"/>
      <c r="DV1384" s="15"/>
      <c r="DW1384" s="15"/>
      <c r="DX1384" s="15"/>
      <c r="DY1384" s="15"/>
      <c r="DZ1384" s="15"/>
      <c r="EA1384" s="15"/>
      <c r="EB1384" s="15"/>
      <c r="EC1384" s="15"/>
      <c r="ED1384" s="15"/>
      <c r="EE1384" s="15"/>
      <c r="EF1384" s="15"/>
      <c r="EG1384" s="15"/>
      <c r="EH1384" s="15"/>
      <c r="EI1384" s="15"/>
      <c r="EJ1384" s="15"/>
      <c r="EK1384" s="15"/>
      <c r="EL1384" s="15"/>
      <c r="EM1384" s="15"/>
      <c r="EN1384" s="15"/>
      <c r="EO1384" s="15"/>
      <c r="EP1384" s="88"/>
      <c r="EQ1384" s="88"/>
      <c r="ER1384" s="88"/>
      <c r="ES1384" s="88"/>
      <c r="ET1384" s="88"/>
      <c r="EU1384" s="88"/>
      <c r="EV1384" s="88"/>
      <c r="EW1384" s="88"/>
      <c r="EX1384" s="88"/>
      <c r="EY1384" s="88"/>
      <c r="EZ1384" s="88"/>
      <c r="FA1384" s="88"/>
      <c r="FB1384" s="15"/>
      <c r="FC1384" s="15"/>
      <c r="FD1384" s="15"/>
      <c r="FE1384" s="15"/>
      <c r="FF1384" s="15"/>
      <c r="FG1384" s="15"/>
      <c r="FH1384" s="15"/>
      <c r="FI1384" s="15"/>
      <c r="FJ1384" s="15"/>
    </row>
    <row r="1385" spans="2:166" ht="15" customHeight="1" x14ac:dyDescent="0.25">
      <c r="B1385" s="88"/>
      <c r="C1385" s="88"/>
      <c r="D1385" s="115"/>
      <c r="E1385" s="115"/>
      <c r="F1385" s="115"/>
      <c r="G1385" s="115"/>
      <c r="H1385" s="115"/>
      <c r="I1385" s="523"/>
      <c r="J1385" s="523"/>
      <c r="K1385" s="115"/>
      <c r="L1385" s="524"/>
      <c r="M1385" s="524"/>
      <c r="N1385" s="524"/>
      <c r="O1385" s="524"/>
      <c r="P1385" s="524"/>
      <c r="Q1385" s="524"/>
      <c r="R1385" s="524"/>
      <c r="S1385" s="525"/>
      <c r="T1385" s="526"/>
      <c r="U1385" s="115"/>
      <c r="V1385" s="526"/>
      <c r="W1385" s="115"/>
      <c r="X1385" s="115"/>
      <c r="Y1385" s="115"/>
      <c r="Z1385" s="527"/>
      <c r="AA1385" s="527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  <c r="BO1385" s="15"/>
      <c r="BP1385" s="15"/>
      <c r="BQ1385" s="15"/>
      <c r="BR1385" s="15"/>
      <c r="BS1385" s="15"/>
      <c r="BT1385" s="15"/>
      <c r="BU1385" s="15"/>
      <c r="BV1385" s="15"/>
      <c r="BW1385" s="15"/>
      <c r="BX1385" s="15"/>
      <c r="BY1385" s="15"/>
      <c r="BZ1385" s="15"/>
      <c r="CA1385" s="15"/>
      <c r="CB1385" s="15"/>
      <c r="CC1385" s="15"/>
      <c r="CD1385" s="15"/>
      <c r="CE1385" s="15"/>
      <c r="CF1385" s="15"/>
      <c r="CG1385" s="15"/>
      <c r="CH1385" s="15"/>
      <c r="CI1385" s="15"/>
      <c r="CJ1385" s="15"/>
      <c r="CK1385" s="15"/>
      <c r="CL1385" s="15"/>
      <c r="CM1385" s="15"/>
      <c r="CN1385" s="15"/>
      <c r="CO1385" s="15"/>
      <c r="CP1385" s="15"/>
      <c r="CQ1385" s="15"/>
      <c r="CR1385" s="15"/>
      <c r="CS1385" s="15"/>
      <c r="CT1385" s="88"/>
      <c r="CU1385" s="88"/>
      <c r="CV1385" s="88"/>
      <c r="CW1385" s="15"/>
      <c r="CX1385" s="15"/>
      <c r="CY1385" s="88"/>
      <c r="CZ1385" s="88"/>
      <c r="DA1385" s="88"/>
      <c r="DB1385" s="15"/>
      <c r="DC1385" s="15"/>
      <c r="DD1385" s="15"/>
      <c r="DE1385" s="15"/>
      <c r="DF1385" s="15"/>
      <c r="DG1385" s="15"/>
      <c r="DH1385" s="15"/>
      <c r="DI1385" s="15"/>
      <c r="DJ1385" s="15"/>
      <c r="DK1385" s="15"/>
      <c r="DL1385" s="15"/>
      <c r="DM1385" s="15"/>
      <c r="DN1385" s="15"/>
      <c r="DO1385" s="15"/>
      <c r="DP1385" s="15"/>
      <c r="DQ1385" s="15"/>
      <c r="DR1385" s="15"/>
      <c r="DS1385" s="15"/>
      <c r="DT1385" s="15"/>
      <c r="DU1385" s="15"/>
      <c r="DV1385" s="15"/>
      <c r="DW1385" s="15"/>
      <c r="DX1385" s="15"/>
      <c r="DY1385" s="15"/>
      <c r="DZ1385" s="15"/>
      <c r="EA1385" s="15"/>
      <c r="EB1385" s="15"/>
      <c r="EC1385" s="15"/>
      <c r="ED1385" s="15"/>
      <c r="EE1385" s="15"/>
      <c r="EF1385" s="15"/>
      <c r="EG1385" s="15"/>
      <c r="EH1385" s="15"/>
      <c r="EI1385" s="15"/>
      <c r="EJ1385" s="15"/>
      <c r="EK1385" s="15"/>
      <c r="EL1385" s="15"/>
      <c r="EM1385" s="15"/>
      <c r="EN1385" s="15"/>
      <c r="EO1385" s="15"/>
      <c r="EP1385" s="88"/>
      <c r="EQ1385" s="88"/>
      <c r="ER1385" s="88"/>
      <c r="ES1385" s="88"/>
      <c r="ET1385" s="88"/>
      <c r="EU1385" s="88"/>
      <c r="EV1385" s="88"/>
      <c r="EW1385" s="88"/>
      <c r="EX1385" s="88"/>
      <c r="EY1385" s="88"/>
      <c r="EZ1385" s="88"/>
      <c r="FA1385" s="88"/>
      <c r="FB1385" s="15"/>
      <c r="FC1385" s="15"/>
      <c r="FD1385" s="15"/>
      <c r="FE1385" s="15"/>
      <c r="FF1385" s="15"/>
      <c r="FG1385" s="15"/>
      <c r="FH1385" s="15"/>
      <c r="FI1385" s="15"/>
      <c r="FJ1385" s="15"/>
    </row>
    <row r="1386" spans="2:166" ht="15" customHeight="1" x14ac:dyDescent="0.25">
      <c r="B1386" s="88"/>
      <c r="C1386" s="88"/>
      <c r="D1386" s="115"/>
      <c r="E1386" s="115"/>
      <c r="F1386" s="115"/>
      <c r="G1386" s="115"/>
      <c r="H1386" s="115"/>
      <c r="I1386" s="523"/>
      <c r="J1386" s="523"/>
      <c r="K1386" s="115"/>
      <c r="L1386" s="524"/>
      <c r="M1386" s="524"/>
      <c r="N1386" s="524"/>
      <c r="O1386" s="524"/>
      <c r="P1386" s="524"/>
      <c r="Q1386" s="524"/>
      <c r="R1386" s="524"/>
      <c r="S1386" s="525"/>
      <c r="T1386" s="526"/>
      <c r="U1386" s="115"/>
      <c r="V1386" s="526"/>
      <c r="W1386" s="115"/>
      <c r="X1386" s="115"/>
      <c r="Y1386" s="115"/>
      <c r="Z1386" s="527"/>
      <c r="AA1386" s="527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  <c r="BO1386" s="15"/>
      <c r="BP1386" s="15"/>
      <c r="BQ1386" s="15"/>
      <c r="BR1386" s="15"/>
      <c r="BS1386" s="15"/>
      <c r="BT1386" s="15"/>
      <c r="BU1386" s="15"/>
      <c r="BV1386" s="15"/>
      <c r="BW1386" s="15"/>
      <c r="BX1386" s="15"/>
      <c r="BY1386" s="15"/>
      <c r="BZ1386" s="15"/>
      <c r="CA1386" s="15"/>
      <c r="CB1386" s="15"/>
      <c r="CC1386" s="15"/>
      <c r="CD1386" s="15"/>
      <c r="CE1386" s="15"/>
      <c r="CF1386" s="15"/>
      <c r="CG1386" s="15"/>
      <c r="CH1386" s="15"/>
      <c r="CI1386" s="15"/>
      <c r="CJ1386" s="15"/>
      <c r="CK1386" s="15"/>
      <c r="CL1386" s="15"/>
      <c r="CM1386" s="15"/>
      <c r="CN1386" s="15"/>
      <c r="CO1386" s="15"/>
      <c r="CP1386" s="15"/>
      <c r="CQ1386" s="15"/>
      <c r="CR1386" s="15"/>
      <c r="CS1386" s="15"/>
      <c r="CT1386" s="88"/>
      <c r="CU1386" s="88"/>
      <c r="CV1386" s="88"/>
      <c r="CW1386" s="15"/>
      <c r="CX1386" s="15"/>
      <c r="CY1386" s="88"/>
      <c r="CZ1386" s="88"/>
      <c r="DA1386" s="88"/>
      <c r="DB1386" s="15"/>
      <c r="DC1386" s="15"/>
      <c r="DD1386" s="15"/>
      <c r="DE1386" s="15"/>
      <c r="DF1386" s="15"/>
      <c r="DG1386" s="15"/>
      <c r="DH1386" s="15"/>
      <c r="DI1386" s="15"/>
      <c r="DJ1386" s="15"/>
      <c r="DK1386" s="15"/>
      <c r="DL1386" s="15"/>
      <c r="DM1386" s="15"/>
      <c r="DN1386" s="15"/>
      <c r="DO1386" s="15"/>
      <c r="DP1386" s="15"/>
      <c r="DQ1386" s="15"/>
      <c r="DR1386" s="15"/>
      <c r="DS1386" s="15"/>
      <c r="DT1386" s="15"/>
      <c r="DU1386" s="15"/>
      <c r="DV1386" s="15"/>
      <c r="DW1386" s="15"/>
      <c r="DX1386" s="15"/>
      <c r="DY1386" s="15"/>
      <c r="DZ1386" s="15"/>
      <c r="EA1386" s="15"/>
      <c r="EB1386" s="15"/>
      <c r="EC1386" s="15"/>
      <c r="ED1386" s="15"/>
      <c r="EE1386" s="15"/>
      <c r="EF1386" s="15"/>
      <c r="EG1386" s="15"/>
      <c r="EH1386" s="15"/>
      <c r="EI1386" s="15"/>
      <c r="EJ1386" s="15"/>
      <c r="EK1386" s="15"/>
      <c r="EL1386" s="15"/>
      <c r="EM1386" s="15"/>
      <c r="EN1386" s="15"/>
      <c r="EO1386" s="15"/>
      <c r="EP1386" s="88"/>
      <c r="EQ1386" s="88"/>
      <c r="ER1386" s="88"/>
      <c r="ES1386" s="88"/>
      <c r="ET1386" s="88"/>
      <c r="EU1386" s="88"/>
      <c r="EV1386" s="88"/>
      <c r="EW1386" s="88"/>
      <c r="EX1386" s="88"/>
      <c r="EY1386" s="88"/>
      <c r="EZ1386" s="88"/>
      <c r="FA1386" s="88"/>
      <c r="FB1386" s="15"/>
      <c r="FC1386" s="15"/>
      <c r="FD1386" s="15"/>
      <c r="FE1386" s="15"/>
      <c r="FF1386" s="15"/>
      <c r="FG1386" s="15"/>
      <c r="FH1386" s="15"/>
      <c r="FI1386" s="15"/>
      <c r="FJ1386" s="15"/>
    </row>
    <row r="1387" spans="2:166" ht="15" customHeight="1" x14ac:dyDescent="0.25">
      <c r="B1387" s="88"/>
      <c r="C1387" s="88"/>
      <c r="D1387" s="115"/>
      <c r="E1387" s="115"/>
      <c r="F1387" s="115"/>
      <c r="G1387" s="115"/>
      <c r="H1387" s="115"/>
      <c r="I1387" s="523"/>
      <c r="J1387" s="523"/>
      <c r="K1387" s="115"/>
      <c r="L1387" s="524"/>
      <c r="M1387" s="524"/>
      <c r="N1387" s="524"/>
      <c r="O1387" s="524"/>
      <c r="P1387" s="524"/>
      <c r="Q1387" s="524"/>
      <c r="R1387" s="524"/>
      <c r="S1387" s="525"/>
      <c r="T1387" s="526"/>
      <c r="U1387" s="115"/>
      <c r="V1387" s="526"/>
      <c r="W1387" s="115"/>
      <c r="X1387" s="115"/>
      <c r="Y1387" s="115"/>
      <c r="Z1387" s="527"/>
      <c r="AA1387" s="527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  <c r="BO1387" s="15"/>
      <c r="BP1387" s="15"/>
      <c r="BQ1387" s="15"/>
      <c r="BR1387" s="15"/>
      <c r="BS1387" s="15"/>
      <c r="BT1387" s="15"/>
      <c r="BU1387" s="15"/>
      <c r="BV1387" s="15"/>
      <c r="BW1387" s="15"/>
      <c r="BX1387" s="15"/>
      <c r="BY1387" s="15"/>
      <c r="BZ1387" s="15"/>
      <c r="CA1387" s="15"/>
      <c r="CB1387" s="15"/>
      <c r="CC1387" s="15"/>
      <c r="CD1387" s="15"/>
      <c r="CE1387" s="15"/>
      <c r="CF1387" s="15"/>
      <c r="CG1387" s="15"/>
      <c r="CH1387" s="15"/>
      <c r="CI1387" s="15"/>
      <c r="CJ1387" s="15"/>
      <c r="CK1387" s="15"/>
      <c r="CL1387" s="15"/>
      <c r="CM1387" s="15"/>
      <c r="CN1387" s="15"/>
      <c r="CO1387" s="15"/>
      <c r="CP1387" s="15"/>
      <c r="CQ1387" s="15"/>
      <c r="CR1387" s="15"/>
      <c r="CS1387" s="15"/>
      <c r="CT1387" s="88"/>
      <c r="CU1387" s="88"/>
      <c r="CV1387" s="88"/>
      <c r="CW1387" s="15"/>
      <c r="CX1387" s="15"/>
      <c r="CY1387" s="88"/>
      <c r="CZ1387" s="88"/>
      <c r="DA1387" s="88"/>
      <c r="DB1387" s="15"/>
      <c r="DC1387" s="15"/>
      <c r="DD1387" s="15"/>
      <c r="DE1387" s="15"/>
      <c r="DF1387" s="15"/>
      <c r="DG1387" s="15"/>
      <c r="DH1387" s="15"/>
      <c r="DI1387" s="15"/>
      <c r="DJ1387" s="15"/>
      <c r="DK1387" s="15"/>
      <c r="DL1387" s="15"/>
      <c r="DM1387" s="15"/>
      <c r="DN1387" s="15"/>
      <c r="DO1387" s="15"/>
      <c r="DP1387" s="15"/>
      <c r="DQ1387" s="15"/>
      <c r="DR1387" s="15"/>
      <c r="DS1387" s="15"/>
      <c r="DT1387" s="15"/>
      <c r="DU1387" s="15"/>
      <c r="DV1387" s="15"/>
      <c r="DW1387" s="15"/>
      <c r="DX1387" s="15"/>
      <c r="DY1387" s="15"/>
      <c r="DZ1387" s="15"/>
      <c r="EA1387" s="15"/>
      <c r="EB1387" s="15"/>
      <c r="EC1387" s="15"/>
      <c r="ED1387" s="15"/>
      <c r="EE1387" s="15"/>
      <c r="EF1387" s="15"/>
      <c r="EG1387" s="15"/>
      <c r="EH1387" s="15"/>
      <c r="EI1387" s="15"/>
      <c r="EJ1387" s="15"/>
      <c r="EK1387" s="15"/>
      <c r="EL1387" s="15"/>
      <c r="EM1387" s="15"/>
      <c r="EN1387" s="15"/>
      <c r="EO1387" s="15"/>
      <c r="EP1387" s="88"/>
      <c r="EQ1387" s="88"/>
      <c r="ER1387" s="88"/>
      <c r="ES1387" s="88"/>
      <c r="ET1387" s="88"/>
      <c r="EU1387" s="88"/>
      <c r="EV1387" s="88"/>
      <c r="EW1387" s="88"/>
      <c r="EX1387" s="88"/>
      <c r="EY1387" s="88"/>
      <c r="EZ1387" s="88"/>
      <c r="FA1387" s="88"/>
      <c r="FB1387" s="15"/>
      <c r="FC1387" s="15"/>
      <c r="FD1387" s="15"/>
      <c r="FE1387" s="15"/>
      <c r="FF1387" s="15"/>
      <c r="FG1387" s="15"/>
      <c r="FH1387" s="15"/>
      <c r="FI1387" s="15"/>
      <c r="FJ1387" s="15"/>
    </row>
    <row r="1388" spans="2:166" ht="15" customHeight="1" x14ac:dyDescent="0.25">
      <c r="B1388" s="88"/>
      <c r="C1388" s="88"/>
      <c r="D1388" s="115"/>
      <c r="E1388" s="115"/>
      <c r="F1388" s="115"/>
      <c r="G1388" s="115"/>
      <c r="H1388" s="115"/>
      <c r="I1388" s="523"/>
      <c r="J1388" s="523"/>
      <c r="K1388" s="115"/>
      <c r="L1388" s="524"/>
      <c r="M1388" s="524"/>
      <c r="N1388" s="524"/>
      <c r="O1388" s="524"/>
      <c r="P1388" s="524"/>
      <c r="Q1388" s="524"/>
      <c r="R1388" s="524"/>
      <c r="S1388" s="525"/>
      <c r="T1388" s="526"/>
      <c r="U1388" s="115"/>
      <c r="V1388" s="526"/>
      <c r="W1388" s="115"/>
      <c r="X1388" s="115"/>
      <c r="Y1388" s="115"/>
      <c r="Z1388" s="527"/>
      <c r="AA1388" s="527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  <c r="BU1388" s="15"/>
      <c r="BV1388" s="15"/>
      <c r="BW1388" s="15"/>
      <c r="BX1388" s="15"/>
      <c r="BY1388" s="15"/>
      <c r="BZ1388" s="15"/>
      <c r="CA1388" s="15"/>
      <c r="CB1388" s="15"/>
      <c r="CC1388" s="15"/>
      <c r="CD1388" s="15"/>
      <c r="CE1388" s="15"/>
      <c r="CF1388" s="15"/>
      <c r="CG1388" s="15"/>
      <c r="CH1388" s="15"/>
      <c r="CI1388" s="15"/>
      <c r="CJ1388" s="15"/>
      <c r="CK1388" s="15"/>
      <c r="CL1388" s="15"/>
      <c r="CM1388" s="15"/>
      <c r="CN1388" s="15"/>
      <c r="CO1388" s="15"/>
      <c r="CP1388" s="15"/>
      <c r="CQ1388" s="15"/>
      <c r="CR1388" s="15"/>
      <c r="CS1388" s="15"/>
      <c r="CT1388" s="88"/>
      <c r="CU1388" s="88"/>
      <c r="CV1388" s="88"/>
      <c r="CW1388" s="15"/>
      <c r="CX1388" s="15"/>
      <c r="CY1388" s="88"/>
      <c r="CZ1388" s="88"/>
      <c r="DA1388" s="88"/>
      <c r="DB1388" s="15"/>
      <c r="DC1388" s="15"/>
      <c r="DD1388" s="15"/>
      <c r="DE1388" s="15"/>
      <c r="DF1388" s="15"/>
      <c r="DG1388" s="15"/>
      <c r="DH1388" s="15"/>
      <c r="DI1388" s="15"/>
      <c r="DJ1388" s="15"/>
      <c r="DK1388" s="15"/>
      <c r="DL1388" s="15"/>
      <c r="DM1388" s="15"/>
      <c r="DN1388" s="15"/>
      <c r="DO1388" s="15"/>
      <c r="DP1388" s="15"/>
      <c r="DQ1388" s="15"/>
      <c r="DR1388" s="15"/>
      <c r="DS1388" s="15"/>
      <c r="DT1388" s="15"/>
      <c r="DU1388" s="15"/>
      <c r="DV1388" s="15"/>
      <c r="DW1388" s="15"/>
      <c r="DX1388" s="15"/>
      <c r="DY1388" s="15"/>
      <c r="DZ1388" s="15"/>
      <c r="EA1388" s="15"/>
      <c r="EB1388" s="15"/>
      <c r="EC1388" s="15"/>
      <c r="ED1388" s="15"/>
      <c r="EE1388" s="15"/>
      <c r="EF1388" s="15"/>
      <c r="EG1388" s="15"/>
      <c r="EH1388" s="15"/>
      <c r="EI1388" s="15"/>
      <c r="EJ1388" s="15"/>
      <c r="EK1388" s="15"/>
      <c r="EL1388" s="15"/>
      <c r="EM1388" s="15"/>
      <c r="EN1388" s="15"/>
      <c r="EO1388" s="15"/>
      <c r="EP1388" s="88"/>
      <c r="EQ1388" s="88"/>
      <c r="ER1388" s="88"/>
      <c r="ES1388" s="88"/>
      <c r="ET1388" s="88"/>
      <c r="EU1388" s="88"/>
      <c r="EV1388" s="88"/>
      <c r="EW1388" s="88"/>
      <c r="EX1388" s="88"/>
      <c r="EY1388" s="88"/>
      <c r="EZ1388" s="88"/>
      <c r="FA1388" s="88"/>
      <c r="FB1388" s="15"/>
      <c r="FC1388" s="15"/>
      <c r="FD1388" s="15"/>
      <c r="FE1388" s="15"/>
      <c r="FF1388" s="15"/>
      <c r="FG1388" s="15"/>
      <c r="FH1388" s="15"/>
      <c r="FI1388" s="15"/>
      <c r="FJ1388" s="15"/>
    </row>
    <row r="1389" spans="2:166" ht="15" customHeight="1" x14ac:dyDescent="0.25">
      <c r="B1389" s="88"/>
      <c r="C1389" s="88"/>
      <c r="D1389" s="115"/>
      <c r="E1389" s="115"/>
      <c r="F1389" s="115"/>
      <c r="G1389" s="115"/>
      <c r="H1389" s="115"/>
      <c r="I1389" s="523"/>
      <c r="J1389" s="523"/>
      <c r="K1389" s="115"/>
      <c r="L1389" s="524"/>
      <c r="M1389" s="524"/>
      <c r="N1389" s="524"/>
      <c r="O1389" s="524"/>
      <c r="P1389" s="524"/>
      <c r="Q1389" s="524"/>
      <c r="R1389" s="524"/>
      <c r="S1389" s="525"/>
      <c r="T1389" s="526"/>
      <c r="U1389" s="115"/>
      <c r="V1389" s="526"/>
      <c r="W1389" s="115"/>
      <c r="X1389" s="115"/>
      <c r="Y1389" s="115"/>
      <c r="Z1389" s="527"/>
      <c r="AA1389" s="527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  <c r="BO1389" s="15"/>
      <c r="BP1389" s="15"/>
      <c r="BQ1389" s="15"/>
      <c r="BR1389" s="15"/>
      <c r="BS1389" s="15"/>
      <c r="BT1389" s="15"/>
      <c r="BU1389" s="15"/>
      <c r="BV1389" s="15"/>
      <c r="BW1389" s="15"/>
      <c r="BX1389" s="15"/>
      <c r="BY1389" s="15"/>
      <c r="BZ1389" s="15"/>
      <c r="CA1389" s="15"/>
      <c r="CB1389" s="15"/>
      <c r="CC1389" s="15"/>
      <c r="CD1389" s="15"/>
      <c r="CE1389" s="15"/>
      <c r="CF1389" s="15"/>
      <c r="CG1389" s="15"/>
      <c r="CH1389" s="15"/>
      <c r="CI1389" s="15"/>
      <c r="CJ1389" s="15"/>
      <c r="CK1389" s="15"/>
      <c r="CL1389" s="15"/>
      <c r="CM1389" s="15"/>
      <c r="CN1389" s="15"/>
      <c r="CO1389" s="15"/>
      <c r="CP1389" s="15"/>
      <c r="CQ1389" s="15"/>
      <c r="CR1389" s="15"/>
      <c r="CS1389" s="15"/>
      <c r="CT1389" s="88"/>
      <c r="CU1389" s="88"/>
      <c r="CV1389" s="88"/>
      <c r="CW1389" s="15"/>
      <c r="CX1389" s="15"/>
      <c r="CY1389" s="88"/>
      <c r="CZ1389" s="88"/>
      <c r="DA1389" s="88"/>
      <c r="DB1389" s="15"/>
      <c r="DC1389" s="15"/>
      <c r="DD1389" s="15"/>
      <c r="DE1389" s="15"/>
      <c r="DF1389" s="15"/>
      <c r="DG1389" s="15"/>
      <c r="DH1389" s="15"/>
      <c r="DI1389" s="15"/>
      <c r="DJ1389" s="15"/>
      <c r="DK1389" s="15"/>
      <c r="DL1389" s="15"/>
      <c r="DM1389" s="15"/>
      <c r="DN1389" s="15"/>
      <c r="DO1389" s="15"/>
      <c r="DP1389" s="15"/>
      <c r="DQ1389" s="15"/>
      <c r="DR1389" s="15"/>
      <c r="DS1389" s="15"/>
      <c r="DT1389" s="15"/>
      <c r="DU1389" s="15"/>
      <c r="DV1389" s="15"/>
      <c r="DW1389" s="15"/>
      <c r="DX1389" s="15"/>
      <c r="DY1389" s="15"/>
      <c r="DZ1389" s="15"/>
      <c r="EA1389" s="15"/>
      <c r="EB1389" s="15"/>
      <c r="EC1389" s="15"/>
      <c r="ED1389" s="15"/>
      <c r="EE1389" s="15"/>
      <c r="EF1389" s="15"/>
      <c r="EG1389" s="15"/>
      <c r="EH1389" s="15"/>
      <c r="EI1389" s="15"/>
      <c r="EJ1389" s="15"/>
      <c r="EK1389" s="15"/>
      <c r="EL1389" s="15"/>
      <c r="EM1389" s="15"/>
      <c r="EN1389" s="15"/>
      <c r="EO1389" s="15"/>
      <c r="EP1389" s="88"/>
      <c r="EQ1389" s="88"/>
      <c r="ER1389" s="88"/>
      <c r="ES1389" s="88"/>
      <c r="ET1389" s="88"/>
      <c r="EU1389" s="88"/>
      <c r="EV1389" s="88"/>
      <c r="EW1389" s="88"/>
      <c r="EX1389" s="88"/>
      <c r="EY1389" s="88"/>
      <c r="EZ1389" s="88"/>
      <c r="FA1389" s="88"/>
      <c r="FB1389" s="15"/>
      <c r="FC1389" s="15"/>
      <c r="FD1389" s="15"/>
      <c r="FE1389" s="15"/>
      <c r="FF1389" s="15"/>
      <c r="FG1389" s="15"/>
      <c r="FH1389" s="15"/>
      <c r="FI1389" s="15"/>
      <c r="FJ1389" s="15"/>
    </row>
    <row r="1390" spans="2:166" ht="15" customHeight="1" x14ac:dyDescent="0.25">
      <c r="B1390" s="88"/>
      <c r="C1390" s="88"/>
      <c r="D1390" s="115"/>
      <c r="E1390" s="115"/>
      <c r="F1390" s="115"/>
      <c r="G1390" s="115"/>
      <c r="H1390" s="115"/>
      <c r="I1390" s="523"/>
      <c r="J1390" s="523"/>
      <c r="K1390" s="115"/>
      <c r="L1390" s="524"/>
      <c r="M1390" s="524"/>
      <c r="N1390" s="524"/>
      <c r="O1390" s="524"/>
      <c r="P1390" s="524"/>
      <c r="Q1390" s="524"/>
      <c r="R1390" s="524"/>
      <c r="S1390" s="525"/>
      <c r="T1390" s="526"/>
      <c r="U1390" s="115"/>
      <c r="V1390" s="526"/>
      <c r="W1390" s="115"/>
      <c r="X1390" s="115"/>
      <c r="Y1390" s="115"/>
      <c r="Z1390" s="527"/>
      <c r="AA1390" s="527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  <c r="BU1390" s="15"/>
      <c r="BV1390" s="15"/>
      <c r="BW1390" s="15"/>
      <c r="BX1390" s="15"/>
      <c r="BY1390" s="15"/>
      <c r="BZ1390" s="15"/>
      <c r="CA1390" s="15"/>
      <c r="CB1390" s="15"/>
      <c r="CC1390" s="15"/>
      <c r="CD1390" s="15"/>
      <c r="CE1390" s="15"/>
      <c r="CF1390" s="15"/>
      <c r="CG1390" s="15"/>
      <c r="CH1390" s="15"/>
      <c r="CI1390" s="15"/>
      <c r="CJ1390" s="15"/>
      <c r="CK1390" s="15"/>
      <c r="CL1390" s="15"/>
      <c r="CM1390" s="15"/>
      <c r="CN1390" s="15"/>
      <c r="CO1390" s="15"/>
      <c r="CP1390" s="15"/>
      <c r="CQ1390" s="15"/>
      <c r="CR1390" s="15"/>
      <c r="CS1390" s="15"/>
      <c r="CT1390" s="88"/>
      <c r="CU1390" s="88"/>
      <c r="CV1390" s="88"/>
      <c r="CW1390" s="15"/>
      <c r="CX1390" s="15"/>
      <c r="CY1390" s="88"/>
      <c r="CZ1390" s="88"/>
      <c r="DA1390" s="88"/>
      <c r="DB1390" s="15"/>
      <c r="DC1390" s="15"/>
      <c r="DD1390" s="15"/>
      <c r="DE1390" s="15"/>
      <c r="DF1390" s="15"/>
      <c r="DG1390" s="15"/>
      <c r="DH1390" s="15"/>
      <c r="DI1390" s="15"/>
      <c r="DJ1390" s="15"/>
      <c r="DK1390" s="15"/>
      <c r="DL1390" s="15"/>
      <c r="DM1390" s="15"/>
      <c r="DN1390" s="15"/>
      <c r="DO1390" s="15"/>
      <c r="DP1390" s="15"/>
      <c r="DQ1390" s="15"/>
      <c r="DR1390" s="15"/>
      <c r="DS1390" s="15"/>
      <c r="DT1390" s="15"/>
      <c r="DU1390" s="15"/>
      <c r="DV1390" s="15"/>
      <c r="DW1390" s="15"/>
      <c r="DX1390" s="15"/>
      <c r="DY1390" s="15"/>
      <c r="DZ1390" s="15"/>
      <c r="EA1390" s="15"/>
      <c r="EB1390" s="15"/>
      <c r="EC1390" s="15"/>
      <c r="ED1390" s="15"/>
      <c r="EE1390" s="15"/>
      <c r="EF1390" s="15"/>
      <c r="EG1390" s="15"/>
      <c r="EH1390" s="15"/>
      <c r="EI1390" s="15"/>
      <c r="EJ1390" s="15"/>
      <c r="EK1390" s="15"/>
      <c r="EL1390" s="15"/>
      <c r="EM1390" s="15"/>
      <c r="EN1390" s="15"/>
      <c r="EO1390" s="15"/>
      <c r="EP1390" s="88"/>
      <c r="EQ1390" s="88"/>
      <c r="ER1390" s="88"/>
      <c r="ES1390" s="88"/>
      <c r="ET1390" s="88"/>
      <c r="EU1390" s="88"/>
      <c r="EV1390" s="88"/>
      <c r="EW1390" s="88"/>
      <c r="EX1390" s="88"/>
      <c r="EY1390" s="88"/>
      <c r="EZ1390" s="88"/>
      <c r="FA1390" s="88"/>
      <c r="FB1390" s="15"/>
      <c r="FC1390" s="15"/>
      <c r="FD1390" s="15"/>
      <c r="FE1390" s="15"/>
      <c r="FF1390" s="15"/>
      <c r="FG1390" s="15"/>
      <c r="FH1390" s="15"/>
      <c r="FI1390" s="15"/>
      <c r="FJ1390" s="15"/>
    </row>
    <row r="1391" spans="2:166" ht="15" customHeight="1" x14ac:dyDescent="0.25">
      <c r="B1391" s="88"/>
      <c r="C1391" s="88"/>
      <c r="D1391" s="115"/>
      <c r="E1391" s="115"/>
      <c r="F1391" s="115"/>
      <c r="G1391" s="115"/>
      <c r="H1391" s="115"/>
      <c r="I1391" s="523"/>
      <c r="J1391" s="523"/>
      <c r="K1391" s="115"/>
      <c r="L1391" s="524"/>
      <c r="M1391" s="524"/>
      <c r="N1391" s="524"/>
      <c r="O1391" s="524"/>
      <c r="P1391" s="524"/>
      <c r="Q1391" s="524"/>
      <c r="R1391" s="524"/>
      <c r="S1391" s="525"/>
      <c r="T1391" s="526"/>
      <c r="U1391" s="115"/>
      <c r="V1391" s="526"/>
      <c r="W1391" s="115"/>
      <c r="X1391" s="115"/>
      <c r="Y1391" s="115"/>
      <c r="Z1391" s="527"/>
      <c r="AA1391" s="527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  <c r="BU1391" s="15"/>
      <c r="BV1391" s="15"/>
      <c r="BW1391" s="15"/>
      <c r="BX1391" s="15"/>
      <c r="BY1391" s="15"/>
      <c r="BZ1391" s="15"/>
      <c r="CA1391" s="15"/>
      <c r="CB1391" s="15"/>
      <c r="CC1391" s="15"/>
      <c r="CD1391" s="15"/>
      <c r="CE1391" s="15"/>
      <c r="CF1391" s="15"/>
      <c r="CG1391" s="15"/>
      <c r="CH1391" s="15"/>
      <c r="CI1391" s="15"/>
      <c r="CJ1391" s="15"/>
      <c r="CK1391" s="15"/>
      <c r="CL1391" s="15"/>
      <c r="CM1391" s="15"/>
      <c r="CN1391" s="15"/>
      <c r="CO1391" s="15"/>
      <c r="CP1391" s="15"/>
      <c r="CQ1391" s="15"/>
      <c r="CR1391" s="15"/>
      <c r="CS1391" s="15"/>
      <c r="CT1391" s="88"/>
      <c r="CU1391" s="88"/>
      <c r="CV1391" s="88"/>
      <c r="CW1391" s="15"/>
      <c r="CX1391" s="15"/>
      <c r="CY1391" s="88"/>
      <c r="CZ1391" s="88"/>
      <c r="DA1391" s="88"/>
      <c r="DB1391" s="15"/>
      <c r="DC1391" s="15"/>
      <c r="DD1391" s="15"/>
      <c r="DE1391" s="15"/>
      <c r="DF1391" s="15"/>
      <c r="DG1391" s="15"/>
      <c r="DH1391" s="15"/>
      <c r="DI1391" s="15"/>
      <c r="DJ1391" s="15"/>
      <c r="DK1391" s="15"/>
      <c r="DL1391" s="15"/>
      <c r="DM1391" s="15"/>
      <c r="DN1391" s="15"/>
      <c r="DO1391" s="15"/>
      <c r="DP1391" s="15"/>
      <c r="DQ1391" s="15"/>
      <c r="DR1391" s="15"/>
      <c r="DS1391" s="15"/>
      <c r="DT1391" s="15"/>
      <c r="DU1391" s="15"/>
      <c r="DV1391" s="15"/>
      <c r="DW1391" s="15"/>
      <c r="DX1391" s="15"/>
      <c r="DY1391" s="15"/>
      <c r="DZ1391" s="15"/>
      <c r="EA1391" s="15"/>
      <c r="EB1391" s="15"/>
      <c r="EC1391" s="15"/>
      <c r="ED1391" s="15"/>
      <c r="EE1391" s="15"/>
      <c r="EF1391" s="15"/>
      <c r="EG1391" s="15"/>
      <c r="EH1391" s="15"/>
      <c r="EI1391" s="15"/>
      <c r="EJ1391" s="15"/>
      <c r="EK1391" s="15"/>
      <c r="EL1391" s="15"/>
      <c r="EM1391" s="15"/>
      <c r="EN1391" s="15"/>
      <c r="EO1391" s="15"/>
      <c r="EP1391" s="88"/>
      <c r="EQ1391" s="88"/>
      <c r="ER1391" s="88"/>
      <c r="ES1391" s="88"/>
      <c r="ET1391" s="88"/>
      <c r="EU1391" s="88"/>
      <c r="EV1391" s="88"/>
      <c r="EW1391" s="88"/>
      <c r="EX1391" s="88"/>
      <c r="EY1391" s="88"/>
      <c r="EZ1391" s="88"/>
      <c r="FA1391" s="88"/>
      <c r="FB1391" s="15"/>
      <c r="FC1391" s="15"/>
      <c r="FD1391" s="15"/>
      <c r="FE1391" s="15"/>
      <c r="FF1391" s="15"/>
      <c r="FG1391" s="15"/>
      <c r="FH1391" s="15"/>
      <c r="FI1391" s="15"/>
      <c r="FJ1391" s="15"/>
    </row>
    <row r="1392" spans="2:166" ht="15" customHeight="1" x14ac:dyDescent="0.25">
      <c r="B1392" s="88"/>
      <c r="C1392" s="88"/>
      <c r="D1392" s="115"/>
      <c r="E1392" s="115"/>
      <c r="F1392" s="115"/>
      <c r="G1392" s="115"/>
      <c r="H1392" s="115"/>
      <c r="I1392" s="523"/>
      <c r="J1392" s="523"/>
      <c r="K1392" s="115"/>
      <c r="L1392" s="524"/>
      <c r="M1392" s="524"/>
      <c r="N1392" s="524"/>
      <c r="O1392" s="524"/>
      <c r="P1392" s="524"/>
      <c r="Q1392" s="524"/>
      <c r="R1392" s="524"/>
      <c r="S1392" s="525"/>
      <c r="T1392" s="526"/>
      <c r="U1392" s="115"/>
      <c r="V1392" s="526"/>
      <c r="W1392" s="115"/>
      <c r="X1392" s="115"/>
      <c r="Y1392" s="115"/>
      <c r="Z1392" s="527"/>
      <c r="AA1392" s="527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  <c r="BU1392" s="15"/>
      <c r="BV1392" s="15"/>
      <c r="BW1392" s="15"/>
      <c r="BX1392" s="15"/>
      <c r="BY1392" s="15"/>
      <c r="BZ1392" s="15"/>
      <c r="CA1392" s="15"/>
      <c r="CB1392" s="15"/>
      <c r="CC1392" s="15"/>
      <c r="CD1392" s="15"/>
      <c r="CE1392" s="15"/>
      <c r="CF1392" s="15"/>
      <c r="CG1392" s="15"/>
      <c r="CH1392" s="15"/>
      <c r="CI1392" s="15"/>
      <c r="CJ1392" s="15"/>
      <c r="CK1392" s="15"/>
      <c r="CL1392" s="15"/>
      <c r="CM1392" s="15"/>
      <c r="CN1392" s="15"/>
      <c r="CO1392" s="15"/>
      <c r="CP1392" s="15"/>
      <c r="CQ1392" s="15"/>
      <c r="CR1392" s="15"/>
      <c r="CS1392" s="15"/>
      <c r="CT1392" s="88"/>
      <c r="CU1392" s="88"/>
      <c r="CV1392" s="88"/>
      <c r="CW1392" s="15"/>
      <c r="CX1392" s="15"/>
      <c r="CY1392" s="88"/>
      <c r="CZ1392" s="88"/>
      <c r="DA1392" s="88"/>
      <c r="DB1392" s="15"/>
      <c r="DC1392" s="15"/>
      <c r="DD1392" s="15"/>
      <c r="DE1392" s="15"/>
      <c r="DF1392" s="15"/>
      <c r="DG1392" s="15"/>
      <c r="DH1392" s="15"/>
      <c r="DI1392" s="15"/>
      <c r="DJ1392" s="15"/>
      <c r="DK1392" s="15"/>
      <c r="DL1392" s="15"/>
      <c r="DM1392" s="15"/>
      <c r="DN1392" s="15"/>
      <c r="DO1392" s="15"/>
      <c r="DP1392" s="15"/>
      <c r="DQ1392" s="15"/>
      <c r="DR1392" s="15"/>
      <c r="DS1392" s="15"/>
      <c r="DT1392" s="15"/>
      <c r="DU1392" s="15"/>
      <c r="DV1392" s="15"/>
      <c r="DW1392" s="15"/>
      <c r="DX1392" s="15"/>
      <c r="DY1392" s="15"/>
      <c r="DZ1392" s="15"/>
      <c r="EA1392" s="15"/>
      <c r="EB1392" s="15"/>
      <c r="EC1392" s="15"/>
      <c r="ED1392" s="15"/>
      <c r="EE1392" s="15"/>
      <c r="EF1392" s="15"/>
      <c r="EG1392" s="15"/>
      <c r="EH1392" s="15"/>
      <c r="EI1392" s="15"/>
      <c r="EJ1392" s="15"/>
      <c r="EK1392" s="15"/>
      <c r="EL1392" s="15"/>
      <c r="EM1392" s="15"/>
      <c r="EN1392" s="15"/>
      <c r="EO1392" s="15"/>
      <c r="EP1392" s="88"/>
      <c r="EQ1392" s="88"/>
      <c r="ER1392" s="88"/>
      <c r="ES1392" s="88"/>
      <c r="ET1392" s="88"/>
      <c r="EU1392" s="88"/>
      <c r="EV1392" s="88"/>
      <c r="EW1392" s="88"/>
      <c r="EX1392" s="88"/>
      <c r="EY1392" s="88"/>
      <c r="EZ1392" s="88"/>
      <c r="FA1392" s="88"/>
      <c r="FB1392" s="15"/>
      <c r="FC1392" s="15"/>
      <c r="FD1392" s="15"/>
      <c r="FE1392" s="15"/>
      <c r="FF1392" s="15"/>
      <c r="FG1392" s="15"/>
      <c r="FH1392" s="15"/>
      <c r="FI1392" s="15"/>
      <c r="FJ1392" s="15"/>
    </row>
    <row r="1393" spans="2:166" ht="15" customHeight="1" x14ac:dyDescent="0.25">
      <c r="B1393" s="88"/>
      <c r="C1393" s="88"/>
      <c r="D1393" s="115"/>
      <c r="E1393" s="115"/>
      <c r="F1393" s="115"/>
      <c r="G1393" s="115"/>
      <c r="H1393" s="115"/>
      <c r="I1393" s="523"/>
      <c r="J1393" s="523"/>
      <c r="K1393" s="115"/>
      <c r="L1393" s="524"/>
      <c r="M1393" s="524"/>
      <c r="N1393" s="524"/>
      <c r="O1393" s="524"/>
      <c r="P1393" s="524"/>
      <c r="Q1393" s="524"/>
      <c r="R1393" s="524"/>
      <c r="S1393" s="525"/>
      <c r="T1393" s="526"/>
      <c r="U1393" s="115"/>
      <c r="V1393" s="526"/>
      <c r="W1393" s="115"/>
      <c r="X1393" s="115"/>
      <c r="Y1393" s="115"/>
      <c r="Z1393" s="527"/>
      <c r="AA1393" s="527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  <c r="BO1393" s="15"/>
      <c r="BP1393" s="15"/>
      <c r="BQ1393" s="15"/>
      <c r="BR1393" s="15"/>
      <c r="BS1393" s="15"/>
      <c r="BT1393" s="15"/>
      <c r="BU1393" s="15"/>
      <c r="BV1393" s="15"/>
      <c r="BW1393" s="15"/>
      <c r="BX1393" s="15"/>
      <c r="BY1393" s="15"/>
      <c r="BZ1393" s="15"/>
      <c r="CA1393" s="15"/>
      <c r="CB1393" s="15"/>
      <c r="CC1393" s="15"/>
      <c r="CD1393" s="15"/>
      <c r="CE1393" s="15"/>
      <c r="CF1393" s="15"/>
      <c r="CG1393" s="15"/>
      <c r="CH1393" s="15"/>
      <c r="CI1393" s="15"/>
      <c r="CJ1393" s="15"/>
      <c r="CK1393" s="15"/>
      <c r="CL1393" s="15"/>
      <c r="CM1393" s="15"/>
      <c r="CN1393" s="15"/>
      <c r="CO1393" s="15"/>
      <c r="CP1393" s="15"/>
      <c r="CQ1393" s="15"/>
      <c r="CR1393" s="15"/>
      <c r="CS1393" s="15"/>
      <c r="CT1393" s="88"/>
      <c r="CU1393" s="88"/>
      <c r="CV1393" s="88"/>
      <c r="CW1393" s="15"/>
      <c r="CX1393" s="15"/>
      <c r="CY1393" s="88"/>
      <c r="CZ1393" s="88"/>
      <c r="DA1393" s="88"/>
      <c r="DB1393" s="15"/>
      <c r="DC1393" s="15"/>
      <c r="DD1393" s="15"/>
      <c r="DE1393" s="15"/>
      <c r="DF1393" s="15"/>
      <c r="DG1393" s="15"/>
      <c r="DH1393" s="15"/>
      <c r="DI1393" s="15"/>
      <c r="DJ1393" s="15"/>
      <c r="DK1393" s="15"/>
      <c r="DL1393" s="15"/>
      <c r="DM1393" s="15"/>
      <c r="DN1393" s="15"/>
      <c r="DO1393" s="15"/>
      <c r="DP1393" s="15"/>
      <c r="DQ1393" s="15"/>
      <c r="DR1393" s="15"/>
      <c r="DS1393" s="15"/>
      <c r="DT1393" s="15"/>
      <c r="DU1393" s="15"/>
      <c r="DV1393" s="15"/>
      <c r="DW1393" s="15"/>
      <c r="DX1393" s="15"/>
      <c r="DY1393" s="15"/>
      <c r="DZ1393" s="15"/>
      <c r="EA1393" s="15"/>
      <c r="EB1393" s="15"/>
      <c r="EC1393" s="15"/>
      <c r="ED1393" s="15"/>
      <c r="EE1393" s="15"/>
      <c r="EF1393" s="15"/>
      <c r="EG1393" s="15"/>
      <c r="EH1393" s="15"/>
      <c r="EI1393" s="15"/>
      <c r="EJ1393" s="15"/>
      <c r="EK1393" s="15"/>
      <c r="EL1393" s="15"/>
      <c r="EM1393" s="15"/>
      <c r="EN1393" s="15"/>
      <c r="EO1393" s="15"/>
      <c r="EP1393" s="88"/>
      <c r="EQ1393" s="88"/>
      <c r="ER1393" s="88"/>
      <c r="ES1393" s="88"/>
      <c r="ET1393" s="88"/>
      <c r="EU1393" s="88"/>
      <c r="EV1393" s="88"/>
      <c r="EW1393" s="88"/>
      <c r="EX1393" s="88"/>
      <c r="EY1393" s="88"/>
      <c r="EZ1393" s="88"/>
      <c r="FA1393" s="88"/>
      <c r="FB1393" s="15"/>
      <c r="FC1393" s="15"/>
      <c r="FD1393" s="15"/>
      <c r="FE1393" s="15"/>
      <c r="FF1393" s="15"/>
      <c r="FG1393" s="15"/>
      <c r="FH1393" s="15"/>
      <c r="FI1393" s="15"/>
      <c r="FJ1393" s="15"/>
    </row>
    <row r="1394" spans="2:166" ht="15" customHeight="1" x14ac:dyDescent="0.25">
      <c r="B1394" s="88"/>
      <c r="C1394" s="88"/>
      <c r="D1394" s="115"/>
      <c r="E1394" s="115"/>
      <c r="F1394" s="115"/>
      <c r="G1394" s="115"/>
      <c r="H1394" s="115"/>
      <c r="I1394" s="523"/>
      <c r="J1394" s="523"/>
      <c r="K1394" s="115"/>
      <c r="L1394" s="524"/>
      <c r="M1394" s="524"/>
      <c r="N1394" s="524"/>
      <c r="O1394" s="524"/>
      <c r="P1394" s="524"/>
      <c r="Q1394" s="524"/>
      <c r="R1394" s="524"/>
      <c r="S1394" s="525"/>
      <c r="T1394" s="526"/>
      <c r="U1394" s="115"/>
      <c r="V1394" s="526"/>
      <c r="W1394" s="115"/>
      <c r="X1394" s="115"/>
      <c r="Y1394" s="115"/>
      <c r="Z1394" s="527"/>
      <c r="AA1394" s="527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  <c r="BO1394" s="15"/>
      <c r="BP1394" s="15"/>
      <c r="BQ1394" s="15"/>
      <c r="BR1394" s="15"/>
      <c r="BS1394" s="15"/>
      <c r="BT1394" s="15"/>
      <c r="BU1394" s="15"/>
      <c r="BV1394" s="15"/>
      <c r="BW1394" s="15"/>
      <c r="BX1394" s="15"/>
      <c r="BY1394" s="15"/>
      <c r="BZ1394" s="15"/>
      <c r="CA1394" s="15"/>
      <c r="CB1394" s="15"/>
      <c r="CC1394" s="15"/>
      <c r="CD1394" s="15"/>
      <c r="CE1394" s="15"/>
      <c r="CF1394" s="15"/>
      <c r="CG1394" s="15"/>
      <c r="CH1394" s="15"/>
      <c r="CI1394" s="15"/>
      <c r="CJ1394" s="15"/>
      <c r="CK1394" s="15"/>
      <c r="CL1394" s="15"/>
      <c r="CM1394" s="15"/>
      <c r="CN1394" s="15"/>
      <c r="CO1394" s="15"/>
      <c r="CP1394" s="15"/>
      <c r="CQ1394" s="15"/>
      <c r="CR1394" s="15"/>
      <c r="CS1394" s="15"/>
      <c r="CT1394" s="88"/>
      <c r="CU1394" s="88"/>
      <c r="CV1394" s="88"/>
      <c r="CW1394" s="15"/>
      <c r="CX1394" s="15"/>
      <c r="CY1394" s="88"/>
      <c r="CZ1394" s="88"/>
      <c r="DA1394" s="88"/>
      <c r="DB1394" s="15"/>
      <c r="DC1394" s="15"/>
      <c r="DD1394" s="15"/>
      <c r="DE1394" s="15"/>
      <c r="DF1394" s="15"/>
      <c r="DG1394" s="15"/>
      <c r="DH1394" s="15"/>
      <c r="DI1394" s="15"/>
      <c r="DJ1394" s="15"/>
      <c r="DK1394" s="15"/>
      <c r="DL1394" s="15"/>
      <c r="DM1394" s="15"/>
      <c r="DN1394" s="15"/>
      <c r="DO1394" s="15"/>
      <c r="DP1394" s="15"/>
      <c r="DQ1394" s="15"/>
      <c r="DR1394" s="15"/>
      <c r="DS1394" s="15"/>
      <c r="DT1394" s="15"/>
      <c r="DU1394" s="15"/>
      <c r="DV1394" s="15"/>
      <c r="DW1394" s="15"/>
      <c r="DX1394" s="15"/>
      <c r="DY1394" s="15"/>
      <c r="DZ1394" s="15"/>
      <c r="EA1394" s="15"/>
      <c r="EB1394" s="15"/>
      <c r="EC1394" s="15"/>
      <c r="ED1394" s="15"/>
      <c r="EE1394" s="15"/>
      <c r="EF1394" s="15"/>
      <c r="EG1394" s="15"/>
      <c r="EH1394" s="15"/>
      <c r="EI1394" s="15"/>
      <c r="EJ1394" s="15"/>
      <c r="EK1394" s="15"/>
      <c r="EL1394" s="15"/>
      <c r="EM1394" s="15"/>
      <c r="EN1394" s="15"/>
      <c r="EO1394" s="15"/>
      <c r="EP1394" s="88"/>
      <c r="EQ1394" s="88"/>
      <c r="ER1394" s="88"/>
      <c r="ES1394" s="88"/>
      <c r="ET1394" s="88"/>
      <c r="EU1394" s="88"/>
      <c r="EV1394" s="88"/>
      <c r="EW1394" s="88"/>
      <c r="EX1394" s="88"/>
      <c r="EY1394" s="88"/>
      <c r="EZ1394" s="88"/>
      <c r="FA1394" s="88"/>
      <c r="FB1394" s="15"/>
      <c r="FC1394" s="15"/>
      <c r="FD1394" s="15"/>
      <c r="FE1394" s="15"/>
      <c r="FF1394" s="15"/>
      <c r="FG1394" s="15"/>
      <c r="FH1394" s="15"/>
      <c r="FI1394" s="15"/>
      <c r="FJ1394" s="15"/>
    </row>
    <row r="1395" spans="2:166" ht="15" customHeight="1" x14ac:dyDescent="0.25">
      <c r="B1395" s="88"/>
      <c r="C1395" s="88"/>
      <c r="D1395" s="115"/>
      <c r="E1395" s="115"/>
      <c r="F1395" s="115"/>
      <c r="G1395" s="115"/>
      <c r="H1395" s="115"/>
      <c r="I1395" s="523"/>
      <c r="J1395" s="523"/>
      <c r="K1395" s="115"/>
      <c r="L1395" s="524"/>
      <c r="M1395" s="524"/>
      <c r="N1395" s="524"/>
      <c r="O1395" s="524"/>
      <c r="P1395" s="524"/>
      <c r="Q1395" s="524"/>
      <c r="R1395" s="524"/>
      <c r="S1395" s="525"/>
      <c r="T1395" s="526"/>
      <c r="U1395" s="115"/>
      <c r="V1395" s="526"/>
      <c r="W1395" s="115"/>
      <c r="X1395" s="115"/>
      <c r="Y1395" s="115"/>
      <c r="Z1395" s="527"/>
      <c r="AA1395" s="527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  <c r="BO1395" s="15"/>
      <c r="BP1395" s="15"/>
      <c r="BQ1395" s="15"/>
      <c r="BR1395" s="15"/>
      <c r="BS1395" s="15"/>
      <c r="BT1395" s="15"/>
      <c r="BU1395" s="15"/>
      <c r="BV1395" s="15"/>
      <c r="BW1395" s="15"/>
      <c r="BX1395" s="15"/>
      <c r="BY1395" s="15"/>
      <c r="BZ1395" s="15"/>
      <c r="CA1395" s="15"/>
      <c r="CB1395" s="15"/>
      <c r="CC1395" s="15"/>
      <c r="CD1395" s="15"/>
      <c r="CE1395" s="15"/>
      <c r="CF1395" s="15"/>
      <c r="CG1395" s="15"/>
      <c r="CH1395" s="15"/>
      <c r="CI1395" s="15"/>
      <c r="CJ1395" s="15"/>
      <c r="CK1395" s="15"/>
      <c r="CL1395" s="15"/>
      <c r="CM1395" s="15"/>
      <c r="CN1395" s="15"/>
      <c r="CO1395" s="15"/>
      <c r="CP1395" s="15"/>
      <c r="CQ1395" s="15"/>
      <c r="CR1395" s="15"/>
      <c r="CS1395" s="15"/>
      <c r="CT1395" s="88"/>
      <c r="CU1395" s="88"/>
      <c r="CV1395" s="88"/>
      <c r="CW1395" s="15"/>
      <c r="CX1395" s="15"/>
      <c r="CY1395" s="88"/>
      <c r="CZ1395" s="88"/>
      <c r="DA1395" s="88"/>
      <c r="DB1395" s="15"/>
      <c r="DC1395" s="15"/>
      <c r="DD1395" s="15"/>
      <c r="DE1395" s="15"/>
      <c r="DF1395" s="15"/>
      <c r="DG1395" s="15"/>
      <c r="DH1395" s="15"/>
      <c r="DI1395" s="15"/>
      <c r="DJ1395" s="15"/>
      <c r="DK1395" s="15"/>
      <c r="DL1395" s="15"/>
      <c r="DM1395" s="15"/>
      <c r="DN1395" s="15"/>
      <c r="DO1395" s="15"/>
      <c r="DP1395" s="15"/>
      <c r="DQ1395" s="15"/>
      <c r="DR1395" s="15"/>
      <c r="DS1395" s="15"/>
      <c r="DT1395" s="15"/>
      <c r="DU1395" s="15"/>
      <c r="DV1395" s="15"/>
      <c r="DW1395" s="15"/>
      <c r="DX1395" s="15"/>
      <c r="DY1395" s="15"/>
      <c r="DZ1395" s="15"/>
      <c r="EA1395" s="15"/>
      <c r="EB1395" s="15"/>
      <c r="EC1395" s="15"/>
      <c r="ED1395" s="15"/>
      <c r="EE1395" s="15"/>
      <c r="EF1395" s="15"/>
      <c r="EG1395" s="15"/>
      <c r="EH1395" s="15"/>
      <c r="EI1395" s="15"/>
      <c r="EJ1395" s="15"/>
      <c r="EK1395" s="15"/>
      <c r="EL1395" s="15"/>
      <c r="EM1395" s="15"/>
      <c r="EN1395" s="15"/>
      <c r="EO1395" s="15"/>
      <c r="EP1395" s="88"/>
      <c r="EQ1395" s="88"/>
      <c r="ER1395" s="88"/>
      <c r="ES1395" s="88"/>
      <c r="ET1395" s="88"/>
      <c r="EU1395" s="88"/>
      <c r="EV1395" s="88"/>
      <c r="EW1395" s="88"/>
      <c r="EX1395" s="88"/>
      <c r="EY1395" s="88"/>
      <c r="EZ1395" s="88"/>
      <c r="FA1395" s="88"/>
      <c r="FB1395" s="15"/>
      <c r="FC1395" s="15"/>
      <c r="FD1395" s="15"/>
      <c r="FE1395" s="15"/>
      <c r="FF1395" s="15"/>
      <c r="FG1395" s="15"/>
      <c r="FH1395" s="15"/>
      <c r="FI1395" s="15"/>
      <c r="FJ1395" s="15"/>
    </row>
    <row r="1396" spans="2:166" ht="15" customHeight="1" x14ac:dyDescent="0.25">
      <c r="B1396" s="88"/>
      <c r="C1396" s="88"/>
      <c r="D1396" s="115"/>
      <c r="E1396" s="115"/>
      <c r="F1396" s="115"/>
      <c r="G1396" s="115"/>
      <c r="H1396" s="115"/>
      <c r="I1396" s="523"/>
      <c r="J1396" s="523"/>
      <c r="K1396" s="115"/>
      <c r="L1396" s="524"/>
      <c r="M1396" s="524"/>
      <c r="N1396" s="524"/>
      <c r="O1396" s="524"/>
      <c r="P1396" s="524"/>
      <c r="Q1396" s="524"/>
      <c r="R1396" s="524"/>
      <c r="S1396" s="525"/>
      <c r="T1396" s="526"/>
      <c r="U1396" s="115"/>
      <c r="V1396" s="526"/>
      <c r="W1396" s="115"/>
      <c r="X1396" s="115"/>
      <c r="Y1396" s="115"/>
      <c r="Z1396" s="527"/>
      <c r="AA1396" s="527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  <c r="BU1396" s="15"/>
      <c r="BV1396" s="15"/>
      <c r="BW1396" s="15"/>
      <c r="BX1396" s="15"/>
      <c r="BY1396" s="15"/>
      <c r="BZ1396" s="15"/>
      <c r="CA1396" s="15"/>
      <c r="CB1396" s="15"/>
      <c r="CC1396" s="15"/>
      <c r="CD1396" s="15"/>
      <c r="CE1396" s="15"/>
      <c r="CF1396" s="15"/>
      <c r="CG1396" s="15"/>
      <c r="CH1396" s="15"/>
      <c r="CI1396" s="15"/>
      <c r="CJ1396" s="15"/>
      <c r="CK1396" s="15"/>
      <c r="CL1396" s="15"/>
      <c r="CM1396" s="15"/>
      <c r="CN1396" s="15"/>
      <c r="CO1396" s="15"/>
      <c r="CP1396" s="15"/>
      <c r="CQ1396" s="15"/>
      <c r="CR1396" s="15"/>
      <c r="CS1396" s="15"/>
      <c r="CT1396" s="88"/>
      <c r="CU1396" s="88"/>
      <c r="CV1396" s="88"/>
      <c r="CW1396" s="15"/>
      <c r="CX1396" s="15"/>
      <c r="CY1396" s="88"/>
      <c r="CZ1396" s="88"/>
      <c r="DA1396" s="88"/>
      <c r="DB1396" s="15"/>
      <c r="DC1396" s="15"/>
      <c r="DD1396" s="15"/>
      <c r="DE1396" s="15"/>
      <c r="DF1396" s="15"/>
      <c r="DG1396" s="15"/>
      <c r="DH1396" s="15"/>
      <c r="DI1396" s="15"/>
      <c r="DJ1396" s="15"/>
      <c r="DK1396" s="15"/>
      <c r="DL1396" s="15"/>
      <c r="DM1396" s="15"/>
      <c r="DN1396" s="15"/>
      <c r="DO1396" s="15"/>
      <c r="DP1396" s="15"/>
      <c r="DQ1396" s="15"/>
      <c r="DR1396" s="15"/>
      <c r="DS1396" s="15"/>
      <c r="DT1396" s="15"/>
      <c r="DU1396" s="15"/>
      <c r="DV1396" s="15"/>
      <c r="DW1396" s="15"/>
      <c r="DX1396" s="15"/>
      <c r="DY1396" s="15"/>
      <c r="DZ1396" s="15"/>
      <c r="EA1396" s="15"/>
      <c r="EB1396" s="15"/>
      <c r="EC1396" s="15"/>
      <c r="ED1396" s="15"/>
      <c r="EE1396" s="15"/>
      <c r="EF1396" s="15"/>
      <c r="EG1396" s="15"/>
      <c r="EH1396" s="15"/>
      <c r="EI1396" s="15"/>
      <c r="EJ1396" s="15"/>
      <c r="EK1396" s="15"/>
      <c r="EL1396" s="15"/>
      <c r="EM1396" s="15"/>
      <c r="EN1396" s="15"/>
      <c r="EO1396" s="15"/>
      <c r="EP1396" s="88"/>
      <c r="EQ1396" s="88"/>
      <c r="ER1396" s="88"/>
      <c r="ES1396" s="88"/>
      <c r="ET1396" s="88"/>
      <c r="EU1396" s="88"/>
      <c r="EV1396" s="88"/>
      <c r="EW1396" s="88"/>
      <c r="EX1396" s="88"/>
      <c r="EY1396" s="88"/>
      <c r="EZ1396" s="88"/>
      <c r="FA1396" s="88"/>
      <c r="FB1396" s="15"/>
      <c r="FC1396" s="15"/>
      <c r="FD1396" s="15"/>
      <c r="FE1396" s="15"/>
      <c r="FF1396" s="15"/>
      <c r="FG1396" s="15"/>
      <c r="FH1396" s="15"/>
      <c r="FI1396" s="15"/>
      <c r="FJ1396" s="15"/>
    </row>
    <row r="1397" spans="2:166" ht="15" customHeight="1" x14ac:dyDescent="0.25">
      <c r="B1397" s="88"/>
      <c r="C1397" s="88"/>
      <c r="D1397" s="115"/>
      <c r="E1397" s="115"/>
      <c r="F1397" s="115"/>
      <c r="G1397" s="115"/>
      <c r="H1397" s="115"/>
      <c r="I1397" s="523"/>
      <c r="J1397" s="523"/>
      <c r="K1397" s="115"/>
      <c r="L1397" s="524"/>
      <c r="M1397" s="524"/>
      <c r="N1397" s="524"/>
      <c r="O1397" s="524"/>
      <c r="P1397" s="524"/>
      <c r="Q1397" s="524"/>
      <c r="R1397" s="524"/>
      <c r="S1397" s="525"/>
      <c r="T1397" s="526"/>
      <c r="U1397" s="115"/>
      <c r="V1397" s="526"/>
      <c r="W1397" s="115"/>
      <c r="X1397" s="115"/>
      <c r="Y1397" s="115"/>
      <c r="Z1397" s="527"/>
      <c r="AA1397" s="527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  <c r="BO1397" s="15"/>
      <c r="BP1397" s="15"/>
      <c r="BQ1397" s="15"/>
      <c r="BR1397" s="15"/>
      <c r="BS1397" s="15"/>
      <c r="BT1397" s="15"/>
      <c r="BU1397" s="15"/>
      <c r="BV1397" s="15"/>
      <c r="BW1397" s="15"/>
      <c r="BX1397" s="15"/>
      <c r="BY1397" s="15"/>
      <c r="BZ1397" s="15"/>
      <c r="CA1397" s="15"/>
      <c r="CB1397" s="15"/>
      <c r="CC1397" s="15"/>
      <c r="CD1397" s="15"/>
      <c r="CE1397" s="15"/>
      <c r="CF1397" s="15"/>
      <c r="CG1397" s="15"/>
      <c r="CH1397" s="15"/>
      <c r="CI1397" s="15"/>
      <c r="CJ1397" s="15"/>
      <c r="CK1397" s="15"/>
      <c r="CL1397" s="15"/>
      <c r="CM1397" s="15"/>
      <c r="CN1397" s="15"/>
      <c r="CO1397" s="15"/>
      <c r="CP1397" s="15"/>
      <c r="CQ1397" s="15"/>
      <c r="CR1397" s="15"/>
      <c r="CS1397" s="15"/>
      <c r="CT1397" s="88"/>
      <c r="CU1397" s="88"/>
      <c r="CV1397" s="88"/>
      <c r="CW1397" s="15"/>
      <c r="CX1397" s="15"/>
      <c r="CY1397" s="88"/>
      <c r="CZ1397" s="88"/>
      <c r="DA1397" s="88"/>
      <c r="DB1397" s="15"/>
      <c r="DC1397" s="15"/>
      <c r="DD1397" s="15"/>
      <c r="DE1397" s="15"/>
      <c r="DF1397" s="15"/>
      <c r="DG1397" s="15"/>
      <c r="DH1397" s="15"/>
      <c r="DI1397" s="15"/>
      <c r="DJ1397" s="15"/>
      <c r="DK1397" s="15"/>
      <c r="DL1397" s="15"/>
      <c r="DM1397" s="15"/>
      <c r="DN1397" s="15"/>
      <c r="DO1397" s="15"/>
      <c r="DP1397" s="15"/>
      <c r="DQ1397" s="15"/>
      <c r="DR1397" s="15"/>
      <c r="DS1397" s="15"/>
      <c r="DT1397" s="15"/>
      <c r="DU1397" s="15"/>
      <c r="DV1397" s="15"/>
      <c r="DW1397" s="15"/>
      <c r="DX1397" s="15"/>
      <c r="DY1397" s="15"/>
      <c r="DZ1397" s="15"/>
      <c r="EA1397" s="15"/>
      <c r="EB1397" s="15"/>
      <c r="EC1397" s="15"/>
      <c r="ED1397" s="15"/>
      <c r="EE1397" s="15"/>
      <c r="EF1397" s="15"/>
      <c r="EG1397" s="15"/>
      <c r="EH1397" s="15"/>
      <c r="EI1397" s="15"/>
      <c r="EJ1397" s="15"/>
      <c r="EK1397" s="15"/>
      <c r="EL1397" s="15"/>
      <c r="EM1397" s="15"/>
      <c r="EN1397" s="15"/>
      <c r="EO1397" s="15"/>
      <c r="EP1397" s="88"/>
      <c r="EQ1397" s="88"/>
      <c r="ER1397" s="88"/>
      <c r="ES1397" s="88"/>
      <c r="ET1397" s="88"/>
      <c r="EU1397" s="88"/>
      <c r="EV1397" s="88"/>
      <c r="EW1397" s="88"/>
      <c r="EX1397" s="88"/>
      <c r="EY1397" s="88"/>
      <c r="EZ1397" s="88"/>
      <c r="FA1397" s="88"/>
      <c r="FB1397" s="15"/>
      <c r="FC1397" s="15"/>
      <c r="FD1397" s="15"/>
      <c r="FE1397" s="15"/>
      <c r="FF1397" s="15"/>
      <c r="FG1397" s="15"/>
      <c r="FH1397" s="15"/>
      <c r="FI1397" s="15"/>
      <c r="FJ1397" s="15"/>
    </row>
    <row r="1398" spans="2:166" ht="15" customHeight="1" x14ac:dyDescent="0.25">
      <c r="B1398" s="88"/>
      <c r="C1398" s="88"/>
      <c r="D1398" s="115"/>
      <c r="E1398" s="115"/>
      <c r="F1398" s="115"/>
      <c r="G1398" s="115"/>
      <c r="H1398" s="115"/>
      <c r="I1398" s="523"/>
      <c r="J1398" s="523"/>
      <c r="K1398" s="115"/>
      <c r="L1398" s="524"/>
      <c r="M1398" s="524"/>
      <c r="N1398" s="524"/>
      <c r="O1398" s="524"/>
      <c r="P1398" s="524"/>
      <c r="Q1398" s="524"/>
      <c r="R1398" s="524"/>
      <c r="S1398" s="525"/>
      <c r="T1398" s="526"/>
      <c r="U1398" s="115"/>
      <c r="V1398" s="526"/>
      <c r="W1398" s="115"/>
      <c r="X1398" s="115"/>
      <c r="Y1398" s="115"/>
      <c r="Z1398" s="527"/>
      <c r="AA1398" s="527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  <c r="BU1398" s="15"/>
      <c r="BV1398" s="15"/>
      <c r="BW1398" s="15"/>
      <c r="BX1398" s="15"/>
      <c r="BY1398" s="15"/>
      <c r="BZ1398" s="15"/>
      <c r="CA1398" s="15"/>
      <c r="CB1398" s="15"/>
      <c r="CC1398" s="15"/>
      <c r="CD1398" s="15"/>
      <c r="CE1398" s="15"/>
      <c r="CF1398" s="15"/>
      <c r="CG1398" s="15"/>
      <c r="CH1398" s="15"/>
      <c r="CI1398" s="15"/>
      <c r="CJ1398" s="15"/>
      <c r="CK1398" s="15"/>
      <c r="CL1398" s="15"/>
      <c r="CM1398" s="15"/>
      <c r="CN1398" s="15"/>
      <c r="CO1398" s="15"/>
      <c r="CP1398" s="15"/>
      <c r="CQ1398" s="15"/>
      <c r="CR1398" s="15"/>
      <c r="CS1398" s="15"/>
      <c r="CT1398" s="88"/>
      <c r="CU1398" s="88"/>
      <c r="CV1398" s="88"/>
      <c r="CW1398" s="15"/>
      <c r="CX1398" s="15"/>
      <c r="CY1398" s="88"/>
      <c r="CZ1398" s="88"/>
      <c r="DA1398" s="88"/>
      <c r="DB1398" s="15"/>
      <c r="DC1398" s="15"/>
      <c r="DD1398" s="15"/>
      <c r="DE1398" s="15"/>
      <c r="DF1398" s="15"/>
      <c r="DG1398" s="15"/>
      <c r="DH1398" s="15"/>
      <c r="DI1398" s="15"/>
      <c r="DJ1398" s="15"/>
      <c r="DK1398" s="15"/>
      <c r="DL1398" s="15"/>
      <c r="DM1398" s="15"/>
      <c r="DN1398" s="15"/>
      <c r="DO1398" s="15"/>
      <c r="DP1398" s="15"/>
      <c r="DQ1398" s="15"/>
      <c r="DR1398" s="15"/>
      <c r="DS1398" s="15"/>
      <c r="DT1398" s="15"/>
      <c r="DU1398" s="15"/>
      <c r="DV1398" s="15"/>
      <c r="DW1398" s="15"/>
      <c r="DX1398" s="15"/>
      <c r="DY1398" s="15"/>
      <c r="DZ1398" s="15"/>
      <c r="EA1398" s="15"/>
      <c r="EB1398" s="15"/>
      <c r="EC1398" s="15"/>
      <c r="ED1398" s="15"/>
      <c r="EE1398" s="15"/>
      <c r="EF1398" s="15"/>
      <c r="EG1398" s="15"/>
      <c r="EH1398" s="15"/>
      <c r="EI1398" s="15"/>
      <c r="EJ1398" s="15"/>
      <c r="EK1398" s="15"/>
      <c r="EL1398" s="15"/>
      <c r="EM1398" s="15"/>
      <c r="EN1398" s="15"/>
      <c r="EO1398" s="15"/>
      <c r="EP1398" s="88"/>
      <c r="EQ1398" s="88"/>
      <c r="ER1398" s="88"/>
      <c r="ES1398" s="88"/>
      <c r="ET1398" s="88"/>
      <c r="EU1398" s="88"/>
      <c r="EV1398" s="88"/>
      <c r="EW1398" s="88"/>
      <c r="EX1398" s="88"/>
      <c r="EY1398" s="88"/>
      <c r="EZ1398" s="88"/>
      <c r="FA1398" s="88"/>
      <c r="FB1398" s="15"/>
      <c r="FC1398" s="15"/>
      <c r="FD1398" s="15"/>
      <c r="FE1398" s="15"/>
      <c r="FF1398" s="15"/>
      <c r="FG1398" s="15"/>
      <c r="FH1398" s="15"/>
      <c r="FI1398" s="15"/>
      <c r="FJ1398" s="15"/>
    </row>
    <row r="1399" spans="2:166" ht="15" customHeight="1" x14ac:dyDescent="0.25">
      <c r="B1399" s="88"/>
      <c r="C1399" s="88"/>
      <c r="D1399" s="115"/>
      <c r="E1399" s="115"/>
      <c r="F1399" s="115"/>
      <c r="G1399" s="115"/>
      <c r="H1399" s="115"/>
      <c r="I1399" s="523"/>
      <c r="J1399" s="523"/>
      <c r="K1399" s="115"/>
      <c r="L1399" s="524"/>
      <c r="M1399" s="524"/>
      <c r="N1399" s="524"/>
      <c r="O1399" s="524"/>
      <c r="P1399" s="524"/>
      <c r="Q1399" s="524"/>
      <c r="R1399" s="524"/>
      <c r="S1399" s="525"/>
      <c r="T1399" s="526"/>
      <c r="U1399" s="115"/>
      <c r="V1399" s="526"/>
      <c r="W1399" s="115"/>
      <c r="X1399" s="115"/>
      <c r="Y1399" s="115"/>
      <c r="Z1399" s="527"/>
      <c r="AA1399" s="527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  <c r="BO1399" s="15"/>
      <c r="BP1399" s="15"/>
      <c r="BQ1399" s="15"/>
      <c r="BR1399" s="15"/>
      <c r="BS1399" s="15"/>
      <c r="BT1399" s="15"/>
      <c r="BU1399" s="15"/>
      <c r="BV1399" s="15"/>
      <c r="BW1399" s="15"/>
      <c r="BX1399" s="15"/>
      <c r="BY1399" s="15"/>
      <c r="BZ1399" s="15"/>
      <c r="CA1399" s="15"/>
      <c r="CB1399" s="15"/>
      <c r="CC1399" s="15"/>
      <c r="CD1399" s="15"/>
      <c r="CE1399" s="15"/>
      <c r="CF1399" s="15"/>
      <c r="CG1399" s="15"/>
      <c r="CH1399" s="15"/>
      <c r="CI1399" s="15"/>
      <c r="CJ1399" s="15"/>
      <c r="CK1399" s="15"/>
      <c r="CL1399" s="15"/>
      <c r="CM1399" s="15"/>
      <c r="CN1399" s="15"/>
      <c r="CO1399" s="15"/>
      <c r="CP1399" s="15"/>
      <c r="CQ1399" s="15"/>
      <c r="CR1399" s="15"/>
      <c r="CS1399" s="15"/>
      <c r="CT1399" s="88"/>
      <c r="CU1399" s="88"/>
      <c r="CV1399" s="88"/>
      <c r="CW1399" s="15"/>
      <c r="CX1399" s="15"/>
      <c r="CY1399" s="88"/>
      <c r="CZ1399" s="88"/>
      <c r="DA1399" s="88"/>
      <c r="DB1399" s="15"/>
      <c r="DC1399" s="15"/>
      <c r="DD1399" s="15"/>
      <c r="DE1399" s="15"/>
      <c r="DF1399" s="15"/>
      <c r="DG1399" s="15"/>
      <c r="DH1399" s="15"/>
      <c r="DI1399" s="15"/>
      <c r="DJ1399" s="15"/>
      <c r="DK1399" s="15"/>
      <c r="DL1399" s="15"/>
      <c r="DM1399" s="15"/>
      <c r="DN1399" s="15"/>
      <c r="DO1399" s="15"/>
      <c r="DP1399" s="15"/>
      <c r="DQ1399" s="15"/>
      <c r="DR1399" s="15"/>
      <c r="DS1399" s="15"/>
      <c r="DT1399" s="15"/>
      <c r="DU1399" s="15"/>
      <c r="DV1399" s="15"/>
      <c r="DW1399" s="15"/>
      <c r="DX1399" s="15"/>
      <c r="DY1399" s="15"/>
      <c r="DZ1399" s="15"/>
      <c r="EA1399" s="15"/>
      <c r="EB1399" s="15"/>
      <c r="EC1399" s="15"/>
      <c r="ED1399" s="15"/>
      <c r="EE1399" s="15"/>
      <c r="EF1399" s="15"/>
      <c r="EG1399" s="15"/>
      <c r="EH1399" s="15"/>
      <c r="EI1399" s="15"/>
      <c r="EJ1399" s="15"/>
      <c r="EK1399" s="15"/>
      <c r="EL1399" s="15"/>
      <c r="EM1399" s="15"/>
      <c r="EN1399" s="15"/>
      <c r="EO1399" s="15"/>
      <c r="EP1399" s="88"/>
      <c r="EQ1399" s="88"/>
      <c r="ER1399" s="88"/>
      <c r="ES1399" s="88"/>
      <c r="ET1399" s="88"/>
      <c r="EU1399" s="88"/>
      <c r="EV1399" s="88"/>
      <c r="EW1399" s="88"/>
      <c r="EX1399" s="88"/>
      <c r="EY1399" s="88"/>
      <c r="EZ1399" s="88"/>
      <c r="FA1399" s="88"/>
      <c r="FB1399" s="15"/>
      <c r="FC1399" s="15"/>
      <c r="FD1399" s="15"/>
      <c r="FE1399" s="15"/>
      <c r="FF1399" s="15"/>
      <c r="FG1399" s="15"/>
      <c r="FH1399" s="15"/>
      <c r="FI1399" s="15"/>
      <c r="FJ1399" s="15"/>
    </row>
    <row r="1400" spans="2:166" ht="15" customHeight="1" x14ac:dyDescent="0.25">
      <c r="B1400" s="88"/>
      <c r="C1400" s="88"/>
      <c r="D1400" s="115"/>
      <c r="E1400" s="115"/>
      <c r="F1400" s="115"/>
      <c r="G1400" s="115"/>
      <c r="H1400" s="115"/>
      <c r="I1400" s="523"/>
      <c r="J1400" s="523"/>
      <c r="K1400" s="115"/>
      <c r="L1400" s="524"/>
      <c r="M1400" s="524"/>
      <c r="N1400" s="524"/>
      <c r="O1400" s="524"/>
      <c r="P1400" s="524"/>
      <c r="Q1400" s="524"/>
      <c r="R1400" s="524"/>
      <c r="S1400" s="525"/>
      <c r="T1400" s="526"/>
      <c r="U1400" s="115"/>
      <c r="V1400" s="526"/>
      <c r="W1400" s="115"/>
      <c r="X1400" s="115"/>
      <c r="Y1400" s="115"/>
      <c r="Z1400" s="527"/>
      <c r="AA1400" s="527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  <c r="BO1400" s="15"/>
      <c r="BP1400" s="15"/>
      <c r="BQ1400" s="15"/>
      <c r="BR1400" s="15"/>
      <c r="BS1400" s="15"/>
      <c r="BT1400" s="15"/>
      <c r="BU1400" s="15"/>
      <c r="BV1400" s="15"/>
      <c r="BW1400" s="15"/>
      <c r="BX1400" s="15"/>
      <c r="BY1400" s="15"/>
      <c r="BZ1400" s="15"/>
      <c r="CA1400" s="15"/>
      <c r="CB1400" s="15"/>
      <c r="CC1400" s="15"/>
      <c r="CD1400" s="15"/>
      <c r="CE1400" s="15"/>
      <c r="CF1400" s="15"/>
      <c r="CG1400" s="15"/>
      <c r="CH1400" s="15"/>
      <c r="CI1400" s="15"/>
      <c r="CJ1400" s="15"/>
      <c r="CK1400" s="15"/>
      <c r="CL1400" s="15"/>
      <c r="CM1400" s="15"/>
      <c r="CN1400" s="15"/>
      <c r="CO1400" s="15"/>
      <c r="CP1400" s="15"/>
      <c r="CQ1400" s="15"/>
      <c r="CR1400" s="15"/>
      <c r="CS1400" s="15"/>
      <c r="CT1400" s="88"/>
      <c r="CU1400" s="88"/>
      <c r="CV1400" s="88"/>
      <c r="CW1400" s="15"/>
      <c r="CX1400" s="15"/>
      <c r="CY1400" s="88"/>
      <c r="CZ1400" s="88"/>
      <c r="DA1400" s="88"/>
      <c r="DB1400" s="15"/>
      <c r="DC1400" s="15"/>
      <c r="DD1400" s="15"/>
      <c r="DE1400" s="15"/>
      <c r="DF1400" s="15"/>
      <c r="DG1400" s="15"/>
      <c r="DH1400" s="15"/>
      <c r="DI1400" s="15"/>
      <c r="DJ1400" s="15"/>
      <c r="DK1400" s="15"/>
      <c r="DL1400" s="15"/>
      <c r="DM1400" s="15"/>
      <c r="DN1400" s="15"/>
      <c r="DO1400" s="15"/>
      <c r="DP1400" s="15"/>
      <c r="DQ1400" s="15"/>
      <c r="DR1400" s="15"/>
      <c r="DS1400" s="15"/>
      <c r="DT1400" s="15"/>
      <c r="DU1400" s="15"/>
      <c r="DV1400" s="15"/>
      <c r="DW1400" s="15"/>
      <c r="DX1400" s="15"/>
      <c r="DY1400" s="15"/>
      <c r="DZ1400" s="15"/>
      <c r="EA1400" s="15"/>
      <c r="EB1400" s="15"/>
      <c r="EC1400" s="15"/>
      <c r="ED1400" s="15"/>
      <c r="EE1400" s="15"/>
      <c r="EF1400" s="15"/>
      <c r="EG1400" s="15"/>
      <c r="EH1400" s="15"/>
      <c r="EI1400" s="15"/>
      <c r="EJ1400" s="15"/>
      <c r="EK1400" s="15"/>
      <c r="EL1400" s="15"/>
      <c r="EM1400" s="15"/>
      <c r="EN1400" s="15"/>
      <c r="EO1400" s="15"/>
      <c r="EP1400" s="88"/>
      <c r="EQ1400" s="88"/>
      <c r="ER1400" s="88"/>
      <c r="ES1400" s="88"/>
      <c r="ET1400" s="88"/>
      <c r="EU1400" s="88"/>
      <c r="EV1400" s="88"/>
      <c r="EW1400" s="88"/>
      <c r="EX1400" s="88"/>
      <c r="EY1400" s="88"/>
      <c r="EZ1400" s="88"/>
      <c r="FA1400" s="88"/>
      <c r="FB1400" s="15"/>
      <c r="FC1400" s="15"/>
      <c r="FD1400" s="15"/>
      <c r="FE1400" s="15"/>
      <c r="FF1400" s="15"/>
      <c r="FG1400" s="15"/>
      <c r="FH1400" s="15"/>
      <c r="FI1400" s="15"/>
      <c r="FJ1400" s="15"/>
    </row>
    <row r="1401" spans="2:166" ht="15" customHeight="1" x14ac:dyDescent="0.25">
      <c r="B1401" s="88"/>
      <c r="C1401" s="88"/>
      <c r="D1401" s="115"/>
      <c r="E1401" s="115"/>
      <c r="F1401" s="115"/>
      <c r="G1401" s="115"/>
      <c r="H1401" s="115"/>
      <c r="I1401" s="523"/>
      <c r="J1401" s="523"/>
      <c r="K1401" s="115"/>
      <c r="L1401" s="524"/>
      <c r="M1401" s="524"/>
      <c r="N1401" s="524"/>
      <c r="O1401" s="524"/>
      <c r="P1401" s="524"/>
      <c r="Q1401" s="524"/>
      <c r="R1401" s="524"/>
      <c r="S1401" s="525"/>
      <c r="T1401" s="526"/>
      <c r="U1401" s="115"/>
      <c r="V1401" s="526"/>
      <c r="W1401" s="115"/>
      <c r="X1401" s="115"/>
      <c r="Y1401" s="115"/>
      <c r="Z1401" s="527"/>
      <c r="AA1401" s="527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  <c r="BO1401" s="15"/>
      <c r="BP1401" s="15"/>
      <c r="BQ1401" s="15"/>
      <c r="BR1401" s="15"/>
      <c r="BS1401" s="15"/>
      <c r="BT1401" s="15"/>
      <c r="BU1401" s="15"/>
      <c r="BV1401" s="15"/>
      <c r="BW1401" s="15"/>
      <c r="BX1401" s="15"/>
      <c r="BY1401" s="15"/>
      <c r="BZ1401" s="15"/>
      <c r="CA1401" s="15"/>
      <c r="CB1401" s="15"/>
      <c r="CC1401" s="15"/>
      <c r="CD1401" s="15"/>
      <c r="CE1401" s="15"/>
      <c r="CF1401" s="15"/>
      <c r="CG1401" s="15"/>
      <c r="CH1401" s="15"/>
      <c r="CI1401" s="15"/>
      <c r="CJ1401" s="15"/>
      <c r="CK1401" s="15"/>
      <c r="CL1401" s="15"/>
      <c r="CM1401" s="15"/>
      <c r="CN1401" s="15"/>
      <c r="CO1401" s="15"/>
      <c r="CP1401" s="15"/>
      <c r="CQ1401" s="15"/>
      <c r="CR1401" s="15"/>
      <c r="CS1401" s="15"/>
      <c r="CT1401" s="88"/>
      <c r="CU1401" s="88"/>
      <c r="CV1401" s="88"/>
      <c r="CW1401" s="15"/>
      <c r="CX1401" s="15"/>
      <c r="CY1401" s="88"/>
      <c r="CZ1401" s="88"/>
      <c r="DA1401" s="88"/>
      <c r="DB1401" s="15"/>
      <c r="DC1401" s="15"/>
      <c r="DD1401" s="15"/>
      <c r="DE1401" s="15"/>
      <c r="DF1401" s="15"/>
      <c r="DG1401" s="15"/>
      <c r="DH1401" s="15"/>
      <c r="DI1401" s="15"/>
      <c r="DJ1401" s="15"/>
      <c r="DK1401" s="15"/>
      <c r="DL1401" s="15"/>
      <c r="DM1401" s="15"/>
      <c r="DN1401" s="15"/>
      <c r="DO1401" s="15"/>
      <c r="DP1401" s="15"/>
      <c r="DQ1401" s="15"/>
      <c r="DR1401" s="15"/>
      <c r="DS1401" s="15"/>
      <c r="DT1401" s="15"/>
      <c r="DU1401" s="15"/>
      <c r="DV1401" s="15"/>
      <c r="DW1401" s="15"/>
      <c r="DX1401" s="15"/>
      <c r="DY1401" s="15"/>
      <c r="DZ1401" s="15"/>
      <c r="EA1401" s="15"/>
      <c r="EB1401" s="15"/>
      <c r="EC1401" s="15"/>
      <c r="ED1401" s="15"/>
      <c r="EE1401" s="15"/>
      <c r="EF1401" s="15"/>
      <c r="EG1401" s="15"/>
      <c r="EH1401" s="15"/>
      <c r="EI1401" s="15"/>
      <c r="EJ1401" s="15"/>
      <c r="EK1401" s="15"/>
      <c r="EL1401" s="15"/>
      <c r="EM1401" s="15"/>
      <c r="EN1401" s="15"/>
      <c r="EO1401" s="15"/>
      <c r="EP1401" s="88"/>
      <c r="EQ1401" s="88"/>
      <c r="ER1401" s="88"/>
      <c r="ES1401" s="88"/>
      <c r="ET1401" s="88"/>
      <c r="EU1401" s="88"/>
      <c r="EV1401" s="88"/>
      <c r="EW1401" s="88"/>
      <c r="EX1401" s="88"/>
      <c r="EY1401" s="88"/>
      <c r="EZ1401" s="88"/>
      <c r="FA1401" s="88"/>
      <c r="FB1401" s="15"/>
      <c r="FC1401" s="15"/>
      <c r="FD1401" s="15"/>
      <c r="FE1401" s="15"/>
      <c r="FF1401" s="15"/>
      <c r="FG1401" s="15"/>
      <c r="FH1401" s="15"/>
      <c r="FI1401" s="15"/>
      <c r="FJ1401" s="15"/>
    </row>
    <row r="1402" spans="2:166" ht="15" customHeight="1" x14ac:dyDescent="0.25">
      <c r="B1402" s="88"/>
      <c r="C1402" s="88"/>
      <c r="D1402" s="115"/>
      <c r="E1402" s="115"/>
      <c r="F1402" s="115"/>
      <c r="G1402" s="115"/>
      <c r="H1402" s="115"/>
      <c r="I1402" s="523"/>
      <c r="J1402" s="523"/>
      <c r="K1402" s="115"/>
      <c r="L1402" s="524"/>
      <c r="M1402" s="524"/>
      <c r="N1402" s="524"/>
      <c r="O1402" s="524"/>
      <c r="P1402" s="524"/>
      <c r="Q1402" s="524"/>
      <c r="R1402" s="524"/>
      <c r="S1402" s="525"/>
      <c r="T1402" s="526"/>
      <c r="U1402" s="115"/>
      <c r="V1402" s="526"/>
      <c r="W1402" s="115"/>
      <c r="X1402" s="115"/>
      <c r="Y1402" s="115"/>
      <c r="Z1402" s="527"/>
      <c r="AA1402" s="527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  <c r="BO1402" s="15"/>
      <c r="BP1402" s="15"/>
      <c r="BQ1402" s="15"/>
      <c r="BR1402" s="15"/>
      <c r="BS1402" s="15"/>
      <c r="BT1402" s="15"/>
      <c r="BU1402" s="15"/>
      <c r="BV1402" s="15"/>
      <c r="BW1402" s="15"/>
      <c r="BX1402" s="15"/>
      <c r="BY1402" s="15"/>
      <c r="BZ1402" s="15"/>
      <c r="CA1402" s="15"/>
      <c r="CB1402" s="15"/>
      <c r="CC1402" s="15"/>
      <c r="CD1402" s="15"/>
      <c r="CE1402" s="15"/>
      <c r="CF1402" s="15"/>
      <c r="CG1402" s="15"/>
      <c r="CH1402" s="15"/>
      <c r="CI1402" s="15"/>
      <c r="CJ1402" s="15"/>
      <c r="CK1402" s="15"/>
      <c r="CL1402" s="15"/>
      <c r="CM1402" s="15"/>
      <c r="CN1402" s="15"/>
      <c r="CO1402" s="15"/>
      <c r="CP1402" s="15"/>
      <c r="CQ1402" s="15"/>
      <c r="CR1402" s="15"/>
      <c r="CS1402" s="15"/>
      <c r="CT1402" s="88"/>
      <c r="CU1402" s="88"/>
      <c r="CV1402" s="88"/>
      <c r="CW1402" s="15"/>
      <c r="CX1402" s="15"/>
      <c r="CY1402" s="88"/>
      <c r="CZ1402" s="88"/>
      <c r="DA1402" s="88"/>
      <c r="DB1402" s="15"/>
      <c r="DC1402" s="15"/>
      <c r="DD1402" s="15"/>
      <c r="DE1402" s="15"/>
      <c r="DF1402" s="15"/>
      <c r="DG1402" s="15"/>
      <c r="DH1402" s="15"/>
      <c r="DI1402" s="15"/>
      <c r="DJ1402" s="15"/>
      <c r="DK1402" s="15"/>
      <c r="DL1402" s="15"/>
      <c r="DM1402" s="15"/>
      <c r="DN1402" s="15"/>
      <c r="DO1402" s="15"/>
      <c r="DP1402" s="15"/>
      <c r="DQ1402" s="15"/>
      <c r="DR1402" s="15"/>
      <c r="DS1402" s="15"/>
      <c r="DT1402" s="15"/>
      <c r="DU1402" s="15"/>
      <c r="DV1402" s="15"/>
      <c r="DW1402" s="15"/>
      <c r="DX1402" s="15"/>
      <c r="DY1402" s="15"/>
      <c r="DZ1402" s="15"/>
      <c r="EA1402" s="15"/>
      <c r="EB1402" s="15"/>
      <c r="EC1402" s="15"/>
      <c r="ED1402" s="15"/>
      <c r="EE1402" s="15"/>
      <c r="EF1402" s="15"/>
      <c r="EG1402" s="15"/>
      <c r="EH1402" s="15"/>
      <c r="EI1402" s="15"/>
      <c r="EJ1402" s="15"/>
      <c r="EK1402" s="15"/>
      <c r="EL1402" s="15"/>
      <c r="EM1402" s="15"/>
      <c r="EN1402" s="15"/>
      <c r="EO1402" s="15"/>
      <c r="EP1402" s="88"/>
      <c r="EQ1402" s="88"/>
      <c r="ER1402" s="88"/>
      <c r="ES1402" s="88"/>
      <c r="ET1402" s="88"/>
      <c r="EU1402" s="88"/>
      <c r="EV1402" s="88"/>
      <c r="EW1402" s="88"/>
      <c r="EX1402" s="88"/>
      <c r="EY1402" s="88"/>
      <c r="EZ1402" s="88"/>
      <c r="FA1402" s="88"/>
      <c r="FB1402" s="15"/>
      <c r="FC1402" s="15"/>
      <c r="FD1402" s="15"/>
      <c r="FE1402" s="15"/>
      <c r="FF1402" s="15"/>
      <c r="FG1402" s="15"/>
      <c r="FH1402" s="15"/>
      <c r="FI1402" s="15"/>
      <c r="FJ1402" s="15"/>
    </row>
    <row r="1403" spans="2:166" ht="15" customHeight="1" x14ac:dyDescent="0.25">
      <c r="B1403" s="88"/>
      <c r="C1403" s="88"/>
      <c r="D1403" s="115"/>
      <c r="E1403" s="115"/>
      <c r="F1403" s="115"/>
      <c r="G1403" s="115"/>
      <c r="H1403" s="115"/>
      <c r="I1403" s="523"/>
      <c r="J1403" s="523"/>
      <c r="K1403" s="115"/>
      <c r="L1403" s="524"/>
      <c r="M1403" s="524"/>
      <c r="N1403" s="524"/>
      <c r="O1403" s="524"/>
      <c r="P1403" s="524"/>
      <c r="Q1403" s="524"/>
      <c r="R1403" s="524"/>
      <c r="S1403" s="525"/>
      <c r="T1403" s="526"/>
      <c r="U1403" s="115"/>
      <c r="V1403" s="526"/>
      <c r="W1403" s="115"/>
      <c r="X1403" s="115"/>
      <c r="Y1403" s="115"/>
      <c r="Z1403" s="527"/>
      <c r="AA1403" s="527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  <c r="BO1403" s="15"/>
      <c r="BP1403" s="15"/>
      <c r="BQ1403" s="15"/>
      <c r="BR1403" s="15"/>
      <c r="BS1403" s="15"/>
      <c r="BT1403" s="15"/>
      <c r="BU1403" s="15"/>
      <c r="BV1403" s="15"/>
      <c r="BW1403" s="15"/>
      <c r="BX1403" s="15"/>
      <c r="BY1403" s="15"/>
      <c r="BZ1403" s="15"/>
      <c r="CA1403" s="15"/>
      <c r="CB1403" s="15"/>
      <c r="CC1403" s="15"/>
      <c r="CD1403" s="15"/>
      <c r="CE1403" s="15"/>
      <c r="CF1403" s="15"/>
      <c r="CG1403" s="15"/>
      <c r="CH1403" s="15"/>
      <c r="CI1403" s="15"/>
      <c r="CJ1403" s="15"/>
      <c r="CK1403" s="15"/>
      <c r="CL1403" s="15"/>
      <c r="CM1403" s="15"/>
      <c r="CN1403" s="15"/>
      <c r="CO1403" s="15"/>
      <c r="CP1403" s="15"/>
      <c r="CQ1403" s="15"/>
      <c r="CR1403" s="15"/>
      <c r="CS1403" s="15"/>
      <c r="CT1403" s="88"/>
      <c r="CU1403" s="88"/>
      <c r="CV1403" s="88"/>
      <c r="CW1403" s="15"/>
      <c r="CX1403" s="15"/>
      <c r="CY1403" s="88"/>
      <c r="CZ1403" s="88"/>
      <c r="DA1403" s="88"/>
      <c r="DB1403" s="15"/>
      <c r="DC1403" s="15"/>
      <c r="DD1403" s="15"/>
      <c r="DE1403" s="15"/>
      <c r="DF1403" s="15"/>
      <c r="DG1403" s="15"/>
      <c r="DH1403" s="15"/>
      <c r="DI1403" s="15"/>
      <c r="DJ1403" s="15"/>
      <c r="DK1403" s="15"/>
      <c r="DL1403" s="15"/>
      <c r="DM1403" s="15"/>
      <c r="DN1403" s="15"/>
      <c r="DO1403" s="15"/>
      <c r="DP1403" s="15"/>
      <c r="DQ1403" s="15"/>
      <c r="DR1403" s="15"/>
      <c r="DS1403" s="15"/>
      <c r="DT1403" s="15"/>
      <c r="DU1403" s="15"/>
      <c r="DV1403" s="15"/>
      <c r="DW1403" s="15"/>
      <c r="DX1403" s="15"/>
      <c r="DY1403" s="15"/>
      <c r="DZ1403" s="15"/>
      <c r="EA1403" s="15"/>
      <c r="EB1403" s="15"/>
      <c r="EC1403" s="15"/>
      <c r="ED1403" s="15"/>
      <c r="EE1403" s="15"/>
      <c r="EF1403" s="15"/>
      <c r="EG1403" s="15"/>
      <c r="EH1403" s="15"/>
      <c r="EI1403" s="15"/>
      <c r="EJ1403" s="15"/>
      <c r="EK1403" s="15"/>
      <c r="EL1403" s="15"/>
      <c r="EM1403" s="15"/>
      <c r="EN1403" s="15"/>
      <c r="EO1403" s="15"/>
      <c r="EP1403" s="88"/>
      <c r="EQ1403" s="88"/>
      <c r="ER1403" s="88"/>
      <c r="ES1403" s="88"/>
      <c r="ET1403" s="88"/>
      <c r="EU1403" s="88"/>
      <c r="EV1403" s="88"/>
      <c r="EW1403" s="88"/>
      <c r="EX1403" s="88"/>
      <c r="EY1403" s="88"/>
      <c r="EZ1403" s="88"/>
      <c r="FA1403" s="88"/>
      <c r="FB1403" s="15"/>
      <c r="FC1403" s="15"/>
      <c r="FD1403" s="15"/>
      <c r="FE1403" s="15"/>
      <c r="FF1403" s="15"/>
      <c r="FG1403" s="15"/>
      <c r="FH1403" s="15"/>
      <c r="FI1403" s="15"/>
      <c r="FJ1403" s="15"/>
    </row>
    <row r="1404" spans="2:166" ht="15" customHeight="1" x14ac:dyDescent="0.25">
      <c r="B1404" s="88"/>
      <c r="C1404" s="88"/>
      <c r="D1404" s="115"/>
      <c r="E1404" s="115"/>
      <c r="F1404" s="115"/>
      <c r="G1404" s="115"/>
      <c r="H1404" s="115"/>
      <c r="I1404" s="523"/>
      <c r="J1404" s="523"/>
      <c r="K1404" s="115"/>
      <c r="L1404" s="524"/>
      <c r="M1404" s="524"/>
      <c r="N1404" s="524"/>
      <c r="O1404" s="524"/>
      <c r="P1404" s="524"/>
      <c r="Q1404" s="524"/>
      <c r="R1404" s="524"/>
      <c r="S1404" s="525"/>
      <c r="T1404" s="526"/>
      <c r="U1404" s="115"/>
      <c r="V1404" s="526"/>
      <c r="W1404" s="115"/>
      <c r="X1404" s="115"/>
      <c r="Y1404" s="115"/>
      <c r="Z1404" s="527"/>
      <c r="AA1404" s="527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  <c r="BO1404" s="15"/>
      <c r="BP1404" s="15"/>
      <c r="BQ1404" s="15"/>
      <c r="BR1404" s="15"/>
      <c r="BS1404" s="15"/>
      <c r="BT1404" s="15"/>
      <c r="BU1404" s="15"/>
      <c r="BV1404" s="15"/>
      <c r="BW1404" s="15"/>
      <c r="BX1404" s="15"/>
      <c r="BY1404" s="15"/>
      <c r="BZ1404" s="15"/>
      <c r="CA1404" s="15"/>
      <c r="CB1404" s="15"/>
      <c r="CC1404" s="15"/>
      <c r="CD1404" s="15"/>
      <c r="CE1404" s="15"/>
      <c r="CF1404" s="15"/>
      <c r="CG1404" s="15"/>
      <c r="CH1404" s="15"/>
      <c r="CI1404" s="15"/>
      <c r="CJ1404" s="15"/>
      <c r="CK1404" s="15"/>
      <c r="CL1404" s="15"/>
      <c r="CM1404" s="15"/>
      <c r="CN1404" s="15"/>
      <c r="CO1404" s="15"/>
      <c r="CP1404" s="15"/>
      <c r="CQ1404" s="15"/>
      <c r="CR1404" s="15"/>
      <c r="CS1404" s="15"/>
      <c r="CT1404" s="88"/>
      <c r="CU1404" s="88"/>
      <c r="CV1404" s="88"/>
      <c r="CW1404" s="15"/>
      <c r="CX1404" s="15"/>
      <c r="CY1404" s="88"/>
      <c r="CZ1404" s="88"/>
      <c r="DA1404" s="88"/>
      <c r="DB1404" s="15"/>
      <c r="DC1404" s="15"/>
      <c r="DD1404" s="15"/>
      <c r="DE1404" s="15"/>
      <c r="DF1404" s="15"/>
      <c r="DG1404" s="15"/>
      <c r="DH1404" s="15"/>
      <c r="DI1404" s="15"/>
      <c r="DJ1404" s="15"/>
      <c r="DK1404" s="15"/>
      <c r="DL1404" s="15"/>
      <c r="DM1404" s="15"/>
      <c r="DN1404" s="15"/>
      <c r="DO1404" s="15"/>
      <c r="DP1404" s="15"/>
      <c r="DQ1404" s="15"/>
      <c r="DR1404" s="15"/>
      <c r="DS1404" s="15"/>
      <c r="DT1404" s="15"/>
      <c r="DU1404" s="15"/>
      <c r="DV1404" s="15"/>
      <c r="DW1404" s="15"/>
      <c r="DX1404" s="15"/>
      <c r="DY1404" s="15"/>
      <c r="DZ1404" s="15"/>
      <c r="EA1404" s="15"/>
      <c r="EB1404" s="15"/>
      <c r="EC1404" s="15"/>
      <c r="ED1404" s="15"/>
      <c r="EE1404" s="15"/>
      <c r="EF1404" s="15"/>
      <c r="EG1404" s="15"/>
      <c r="EH1404" s="15"/>
      <c r="EI1404" s="15"/>
      <c r="EJ1404" s="15"/>
      <c r="EK1404" s="15"/>
      <c r="EL1404" s="15"/>
      <c r="EM1404" s="15"/>
      <c r="EN1404" s="15"/>
      <c r="EO1404" s="15"/>
      <c r="EP1404" s="88"/>
      <c r="EQ1404" s="88"/>
      <c r="ER1404" s="88"/>
      <c r="ES1404" s="88"/>
      <c r="ET1404" s="88"/>
      <c r="EU1404" s="88"/>
      <c r="EV1404" s="88"/>
      <c r="EW1404" s="88"/>
      <c r="EX1404" s="88"/>
      <c r="EY1404" s="88"/>
      <c r="EZ1404" s="88"/>
      <c r="FA1404" s="88"/>
      <c r="FB1404" s="15"/>
      <c r="FC1404" s="15"/>
      <c r="FD1404" s="15"/>
      <c r="FE1404" s="15"/>
      <c r="FF1404" s="15"/>
      <c r="FG1404" s="15"/>
      <c r="FH1404" s="15"/>
      <c r="FI1404" s="15"/>
      <c r="FJ1404" s="15"/>
    </row>
    <row r="1405" spans="2:166" ht="15" customHeight="1" x14ac:dyDescent="0.25">
      <c r="B1405" s="88"/>
      <c r="C1405" s="88"/>
      <c r="D1405" s="115"/>
      <c r="E1405" s="115"/>
      <c r="F1405" s="115"/>
      <c r="G1405" s="115"/>
      <c r="H1405" s="115"/>
      <c r="I1405" s="523"/>
      <c r="J1405" s="523"/>
      <c r="K1405" s="115"/>
      <c r="L1405" s="524"/>
      <c r="M1405" s="524"/>
      <c r="N1405" s="524"/>
      <c r="O1405" s="524"/>
      <c r="P1405" s="524"/>
      <c r="Q1405" s="524"/>
      <c r="R1405" s="524"/>
      <c r="S1405" s="525"/>
      <c r="T1405" s="526"/>
      <c r="U1405" s="115"/>
      <c r="V1405" s="526"/>
      <c r="W1405" s="115"/>
      <c r="X1405" s="115"/>
      <c r="Y1405" s="115"/>
      <c r="Z1405" s="527"/>
      <c r="AA1405" s="527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  <c r="BO1405" s="15"/>
      <c r="BP1405" s="15"/>
      <c r="BQ1405" s="15"/>
      <c r="BR1405" s="15"/>
      <c r="BS1405" s="15"/>
      <c r="BT1405" s="15"/>
      <c r="BU1405" s="15"/>
      <c r="BV1405" s="15"/>
      <c r="BW1405" s="15"/>
      <c r="BX1405" s="15"/>
      <c r="BY1405" s="15"/>
      <c r="BZ1405" s="15"/>
      <c r="CA1405" s="15"/>
      <c r="CB1405" s="15"/>
      <c r="CC1405" s="15"/>
      <c r="CD1405" s="15"/>
      <c r="CE1405" s="15"/>
      <c r="CF1405" s="15"/>
      <c r="CG1405" s="15"/>
      <c r="CH1405" s="15"/>
      <c r="CI1405" s="15"/>
      <c r="CJ1405" s="15"/>
      <c r="CK1405" s="15"/>
      <c r="CL1405" s="15"/>
      <c r="CM1405" s="15"/>
      <c r="CN1405" s="15"/>
      <c r="CO1405" s="15"/>
      <c r="CP1405" s="15"/>
      <c r="CQ1405" s="15"/>
      <c r="CR1405" s="15"/>
      <c r="CS1405" s="15"/>
      <c r="CT1405" s="88"/>
      <c r="CU1405" s="88"/>
      <c r="CV1405" s="88"/>
      <c r="CW1405" s="15"/>
      <c r="CX1405" s="15"/>
      <c r="CY1405" s="88"/>
      <c r="CZ1405" s="88"/>
      <c r="DA1405" s="88"/>
      <c r="DB1405" s="15"/>
      <c r="DC1405" s="15"/>
      <c r="DD1405" s="15"/>
      <c r="DE1405" s="15"/>
      <c r="DF1405" s="15"/>
      <c r="DG1405" s="15"/>
      <c r="DH1405" s="15"/>
      <c r="DI1405" s="15"/>
      <c r="DJ1405" s="15"/>
      <c r="DK1405" s="15"/>
      <c r="DL1405" s="15"/>
      <c r="DM1405" s="15"/>
      <c r="DN1405" s="15"/>
      <c r="DO1405" s="15"/>
      <c r="DP1405" s="15"/>
      <c r="DQ1405" s="15"/>
      <c r="DR1405" s="15"/>
      <c r="DS1405" s="15"/>
      <c r="DT1405" s="15"/>
      <c r="DU1405" s="15"/>
      <c r="DV1405" s="15"/>
      <c r="DW1405" s="15"/>
      <c r="DX1405" s="15"/>
      <c r="DY1405" s="15"/>
      <c r="DZ1405" s="15"/>
      <c r="EA1405" s="15"/>
      <c r="EB1405" s="15"/>
      <c r="EC1405" s="15"/>
      <c r="ED1405" s="15"/>
      <c r="EE1405" s="15"/>
      <c r="EF1405" s="15"/>
      <c r="EG1405" s="15"/>
      <c r="EH1405" s="15"/>
      <c r="EI1405" s="15"/>
      <c r="EJ1405" s="15"/>
      <c r="EK1405" s="15"/>
      <c r="EL1405" s="15"/>
      <c r="EM1405" s="15"/>
      <c r="EN1405" s="15"/>
      <c r="EO1405" s="15"/>
      <c r="EP1405" s="88"/>
      <c r="EQ1405" s="88"/>
      <c r="ER1405" s="88"/>
      <c r="ES1405" s="88"/>
      <c r="ET1405" s="88"/>
      <c r="EU1405" s="88"/>
      <c r="EV1405" s="88"/>
      <c r="EW1405" s="88"/>
      <c r="EX1405" s="88"/>
      <c r="EY1405" s="88"/>
      <c r="EZ1405" s="88"/>
      <c r="FA1405" s="88"/>
      <c r="FB1405" s="15"/>
      <c r="FC1405" s="15"/>
      <c r="FD1405" s="15"/>
      <c r="FE1405" s="15"/>
      <c r="FF1405" s="15"/>
      <c r="FG1405" s="15"/>
      <c r="FH1405" s="15"/>
      <c r="FI1405" s="15"/>
      <c r="FJ1405" s="15"/>
    </row>
    <row r="1406" spans="2:166" ht="15" customHeight="1" x14ac:dyDescent="0.25">
      <c r="B1406" s="88"/>
      <c r="C1406" s="88"/>
      <c r="D1406" s="115"/>
      <c r="E1406" s="115"/>
      <c r="F1406" s="115"/>
      <c r="G1406" s="115"/>
      <c r="H1406" s="115"/>
      <c r="I1406" s="523"/>
      <c r="J1406" s="523"/>
      <c r="K1406" s="115"/>
      <c r="L1406" s="524"/>
      <c r="M1406" s="524"/>
      <c r="N1406" s="524"/>
      <c r="O1406" s="524"/>
      <c r="P1406" s="524"/>
      <c r="Q1406" s="524"/>
      <c r="R1406" s="524"/>
      <c r="S1406" s="525"/>
      <c r="T1406" s="526"/>
      <c r="U1406" s="115"/>
      <c r="V1406" s="526"/>
      <c r="W1406" s="115"/>
      <c r="X1406" s="115"/>
      <c r="Y1406" s="115"/>
      <c r="Z1406" s="527"/>
      <c r="AA1406" s="527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  <c r="BU1406" s="15"/>
      <c r="BV1406" s="15"/>
      <c r="BW1406" s="15"/>
      <c r="BX1406" s="15"/>
      <c r="BY1406" s="15"/>
      <c r="BZ1406" s="15"/>
      <c r="CA1406" s="15"/>
      <c r="CB1406" s="15"/>
      <c r="CC1406" s="15"/>
      <c r="CD1406" s="15"/>
      <c r="CE1406" s="15"/>
      <c r="CF1406" s="15"/>
      <c r="CG1406" s="15"/>
      <c r="CH1406" s="15"/>
      <c r="CI1406" s="15"/>
      <c r="CJ1406" s="15"/>
      <c r="CK1406" s="15"/>
      <c r="CL1406" s="15"/>
      <c r="CM1406" s="15"/>
      <c r="CN1406" s="15"/>
      <c r="CO1406" s="15"/>
      <c r="CP1406" s="15"/>
      <c r="CQ1406" s="15"/>
      <c r="CR1406" s="15"/>
      <c r="CS1406" s="15"/>
      <c r="CT1406" s="88"/>
      <c r="CU1406" s="88"/>
      <c r="CV1406" s="88"/>
      <c r="CW1406" s="15"/>
      <c r="CX1406" s="15"/>
      <c r="CY1406" s="88"/>
      <c r="CZ1406" s="88"/>
      <c r="DA1406" s="88"/>
      <c r="DB1406" s="15"/>
      <c r="DC1406" s="15"/>
      <c r="DD1406" s="15"/>
      <c r="DE1406" s="15"/>
      <c r="DF1406" s="15"/>
      <c r="DG1406" s="15"/>
      <c r="DH1406" s="15"/>
      <c r="DI1406" s="15"/>
      <c r="DJ1406" s="15"/>
      <c r="DK1406" s="15"/>
      <c r="DL1406" s="15"/>
      <c r="DM1406" s="15"/>
      <c r="DN1406" s="15"/>
      <c r="DO1406" s="15"/>
      <c r="DP1406" s="15"/>
      <c r="DQ1406" s="15"/>
      <c r="DR1406" s="15"/>
      <c r="DS1406" s="15"/>
      <c r="DT1406" s="15"/>
      <c r="DU1406" s="15"/>
      <c r="DV1406" s="15"/>
      <c r="DW1406" s="15"/>
      <c r="DX1406" s="15"/>
      <c r="DY1406" s="15"/>
      <c r="DZ1406" s="15"/>
      <c r="EA1406" s="15"/>
      <c r="EB1406" s="15"/>
      <c r="EC1406" s="15"/>
      <c r="ED1406" s="15"/>
      <c r="EE1406" s="15"/>
      <c r="EF1406" s="15"/>
      <c r="EG1406" s="15"/>
      <c r="EH1406" s="15"/>
      <c r="EI1406" s="15"/>
      <c r="EJ1406" s="15"/>
      <c r="EK1406" s="15"/>
      <c r="EL1406" s="15"/>
      <c r="EM1406" s="15"/>
      <c r="EN1406" s="15"/>
      <c r="EO1406" s="15"/>
      <c r="EP1406" s="88"/>
      <c r="EQ1406" s="88"/>
      <c r="ER1406" s="88"/>
      <c r="ES1406" s="88"/>
      <c r="ET1406" s="88"/>
      <c r="EU1406" s="88"/>
      <c r="EV1406" s="88"/>
      <c r="EW1406" s="88"/>
      <c r="EX1406" s="88"/>
      <c r="EY1406" s="88"/>
      <c r="EZ1406" s="88"/>
      <c r="FA1406" s="88"/>
      <c r="FB1406" s="15"/>
      <c r="FC1406" s="15"/>
      <c r="FD1406" s="15"/>
      <c r="FE1406" s="15"/>
      <c r="FF1406" s="15"/>
      <c r="FG1406" s="15"/>
      <c r="FH1406" s="15"/>
      <c r="FI1406" s="15"/>
      <c r="FJ1406" s="15"/>
    </row>
    <row r="1407" spans="2:166" ht="15" customHeight="1" x14ac:dyDescent="0.25">
      <c r="B1407" s="88"/>
      <c r="C1407" s="88"/>
      <c r="D1407" s="115"/>
      <c r="E1407" s="115"/>
      <c r="F1407" s="115"/>
      <c r="G1407" s="115"/>
      <c r="H1407" s="115"/>
      <c r="I1407" s="523"/>
      <c r="J1407" s="523"/>
      <c r="K1407" s="115"/>
      <c r="L1407" s="524"/>
      <c r="M1407" s="524"/>
      <c r="N1407" s="524"/>
      <c r="O1407" s="524"/>
      <c r="P1407" s="524"/>
      <c r="Q1407" s="524"/>
      <c r="R1407" s="524"/>
      <c r="S1407" s="525"/>
      <c r="T1407" s="526"/>
      <c r="U1407" s="115"/>
      <c r="V1407" s="526"/>
      <c r="W1407" s="115"/>
      <c r="X1407" s="115"/>
      <c r="Y1407" s="115"/>
      <c r="Z1407" s="527"/>
      <c r="AA1407" s="527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  <c r="BO1407" s="15"/>
      <c r="BP1407" s="15"/>
      <c r="BQ1407" s="15"/>
      <c r="BR1407" s="15"/>
      <c r="BS1407" s="15"/>
      <c r="BT1407" s="15"/>
      <c r="BU1407" s="15"/>
      <c r="BV1407" s="15"/>
      <c r="BW1407" s="15"/>
      <c r="BX1407" s="15"/>
      <c r="BY1407" s="15"/>
      <c r="BZ1407" s="15"/>
      <c r="CA1407" s="15"/>
      <c r="CB1407" s="15"/>
      <c r="CC1407" s="15"/>
      <c r="CD1407" s="15"/>
      <c r="CE1407" s="15"/>
      <c r="CF1407" s="15"/>
      <c r="CG1407" s="15"/>
      <c r="CH1407" s="15"/>
      <c r="CI1407" s="15"/>
      <c r="CJ1407" s="15"/>
      <c r="CK1407" s="15"/>
      <c r="CL1407" s="15"/>
      <c r="CM1407" s="15"/>
      <c r="CN1407" s="15"/>
      <c r="CO1407" s="15"/>
      <c r="CP1407" s="15"/>
      <c r="CQ1407" s="15"/>
      <c r="CR1407" s="15"/>
      <c r="CS1407" s="15"/>
      <c r="CT1407" s="88"/>
      <c r="CU1407" s="88"/>
      <c r="CV1407" s="88"/>
      <c r="CW1407" s="15"/>
      <c r="CX1407" s="15"/>
      <c r="CY1407" s="88"/>
      <c r="CZ1407" s="88"/>
      <c r="DA1407" s="88"/>
      <c r="DB1407" s="15"/>
      <c r="DC1407" s="15"/>
      <c r="DD1407" s="15"/>
      <c r="DE1407" s="15"/>
      <c r="DF1407" s="15"/>
      <c r="DG1407" s="15"/>
      <c r="DH1407" s="15"/>
      <c r="DI1407" s="15"/>
      <c r="DJ1407" s="15"/>
      <c r="DK1407" s="15"/>
      <c r="DL1407" s="15"/>
      <c r="DM1407" s="15"/>
      <c r="DN1407" s="15"/>
      <c r="DO1407" s="15"/>
      <c r="DP1407" s="15"/>
      <c r="DQ1407" s="15"/>
      <c r="DR1407" s="15"/>
      <c r="DS1407" s="15"/>
      <c r="DT1407" s="15"/>
      <c r="DU1407" s="15"/>
      <c r="DV1407" s="15"/>
      <c r="DW1407" s="15"/>
      <c r="DX1407" s="15"/>
      <c r="DY1407" s="15"/>
      <c r="DZ1407" s="15"/>
      <c r="EA1407" s="15"/>
      <c r="EB1407" s="15"/>
      <c r="EC1407" s="15"/>
      <c r="ED1407" s="15"/>
      <c r="EE1407" s="15"/>
      <c r="EF1407" s="15"/>
      <c r="EG1407" s="15"/>
      <c r="EH1407" s="15"/>
      <c r="EI1407" s="15"/>
      <c r="EJ1407" s="15"/>
      <c r="EK1407" s="15"/>
      <c r="EL1407" s="15"/>
      <c r="EM1407" s="15"/>
      <c r="EN1407" s="15"/>
      <c r="EO1407" s="15"/>
      <c r="EP1407" s="88"/>
      <c r="EQ1407" s="88"/>
      <c r="ER1407" s="88"/>
      <c r="ES1407" s="88"/>
      <c r="ET1407" s="88"/>
      <c r="EU1407" s="88"/>
      <c r="EV1407" s="88"/>
      <c r="EW1407" s="88"/>
      <c r="EX1407" s="88"/>
      <c r="EY1407" s="88"/>
      <c r="EZ1407" s="88"/>
      <c r="FA1407" s="88"/>
      <c r="FB1407" s="15"/>
      <c r="FC1407" s="15"/>
      <c r="FD1407" s="15"/>
      <c r="FE1407" s="15"/>
      <c r="FF1407" s="15"/>
      <c r="FG1407" s="15"/>
      <c r="FH1407" s="15"/>
      <c r="FI1407" s="15"/>
      <c r="FJ1407" s="15"/>
    </row>
    <row r="1408" spans="2:166" ht="15" customHeight="1" x14ac:dyDescent="0.25">
      <c r="B1408" s="88"/>
      <c r="C1408" s="88"/>
      <c r="D1408" s="115"/>
      <c r="E1408" s="115"/>
      <c r="F1408" s="115"/>
      <c r="G1408" s="115"/>
      <c r="H1408" s="115"/>
      <c r="I1408" s="523"/>
      <c r="J1408" s="523"/>
      <c r="K1408" s="115"/>
      <c r="L1408" s="524"/>
      <c r="M1408" s="524"/>
      <c r="N1408" s="524"/>
      <c r="O1408" s="524"/>
      <c r="P1408" s="524"/>
      <c r="Q1408" s="524"/>
      <c r="R1408" s="524"/>
      <c r="S1408" s="525"/>
      <c r="T1408" s="526"/>
      <c r="U1408" s="115"/>
      <c r="V1408" s="526"/>
      <c r="W1408" s="115"/>
      <c r="X1408" s="115"/>
      <c r="Y1408" s="115"/>
      <c r="Z1408" s="527"/>
      <c r="AA1408" s="527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  <c r="BU1408" s="15"/>
      <c r="BV1408" s="15"/>
      <c r="BW1408" s="15"/>
      <c r="BX1408" s="15"/>
      <c r="BY1408" s="15"/>
      <c r="BZ1408" s="15"/>
      <c r="CA1408" s="15"/>
      <c r="CB1408" s="15"/>
      <c r="CC1408" s="15"/>
      <c r="CD1408" s="15"/>
      <c r="CE1408" s="15"/>
      <c r="CF1408" s="15"/>
      <c r="CG1408" s="15"/>
      <c r="CH1408" s="15"/>
      <c r="CI1408" s="15"/>
      <c r="CJ1408" s="15"/>
      <c r="CK1408" s="15"/>
      <c r="CL1408" s="15"/>
      <c r="CM1408" s="15"/>
      <c r="CN1408" s="15"/>
      <c r="CO1408" s="15"/>
      <c r="CP1408" s="15"/>
      <c r="CQ1408" s="15"/>
      <c r="CR1408" s="15"/>
      <c r="CS1408" s="15"/>
      <c r="CT1408" s="88"/>
      <c r="CU1408" s="88"/>
      <c r="CV1408" s="88"/>
      <c r="CW1408" s="15"/>
      <c r="CX1408" s="15"/>
      <c r="CY1408" s="88"/>
      <c r="CZ1408" s="88"/>
      <c r="DA1408" s="88"/>
      <c r="DB1408" s="15"/>
      <c r="DC1408" s="15"/>
      <c r="DD1408" s="15"/>
      <c r="DE1408" s="15"/>
      <c r="DF1408" s="15"/>
      <c r="DG1408" s="15"/>
      <c r="DH1408" s="15"/>
      <c r="DI1408" s="15"/>
      <c r="DJ1408" s="15"/>
      <c r="DK1408" s="15"/>
      <c r="DL1408" s="15"/>
      <c r="DM1408" s="15"/>
      <c r="DN1408" s="15"/>
      <c r="DO1408" s="15"/>
      <c r="DP1408" s="15"/>
      <c r="DQ1408" s="15"/>
      <c r="DR1408" s="15"/>
      <c r="DS1408" s="15"/>
      <c r="DT1408" s="15"/>
      <c r="DU1408" s="15"/>
      <c r="DV1408" s="15"/>
      <c r="DW1408" s="15"/>
      <c r="DX1408" s="15"/>
      <c r="DY1408" s="15"/>
      <c r="DZ1408" s="15"/>
      <c r="EA1408" s="15"/>
      <c r="EB1408" s="15"/>
      <c r="EC1408" s="15"/>
      <c r="ED1408" s="15"/>
      <c r="EE1408" s="15"/>
      <c r="EF1408" s="15"/>
      <c r="EG1408" s="15"/>
      <c r="EH1408" s="15"/>
      <c r="EI1408" s="15"/>
      <c r="EJ1408" s="15"/>
      <c r="EK1408" s="15"/>
      <c r="EL1408" s="15"/>
      <c r="EM1408" s="15"/>
      <c r="EN1408" s="15"/>
      <c r="EO1408" s="15"/>
      <c r="EP1408" s="88"/>
      <c r="EQ1408" s="88"/>
      <c r="ER1408" s="88"/>
      <c r="ES1408" s="88"/>
      <c r="ET1408" s="88"/>
      <c r="EU1408" s="88"/>
      <c r="EV1408" s="88"/>
      <c r="EW1408" s="88"/>
      <c r="EX1408" s="88"/>
      <c r="EY1408" s="88"/>
      <c r="EZ1408" s="88"/>
      <c r="FA1408" s="88"/>
      <c r="FB1408" s="15"/>
      <c r="FC1408" s="15"/>
      <c r="FD1408" s="15"/>
      <c r="FE1408" s="15"/>
      <c r="FF1408" s="15"/>
      <c r="FG1408" s="15"/>
      <c r="FH1408" s="15"/>
      <c r="FI1408" s="15"/>
      <c r="FJ1408" s="15"/>
    </row>
    <row r="1409" spans="2:166" ht="15" customHeight="1" x14ac:dyDescent="0.25">
      <c r="B1409" s="88"/>
      <c r="C1409" s="88"/>
      <c r="D1409" s="115"/>
      <c r="E1409" s="115"/>
      <c r="F1409" s="115"/>
      <c r="G1409" s="115"/>
      <c r="H1409" s="115"/>
      <c r="I1409" s="523"/>
      <c r="J1409" s="523"/>
      <c r="K1409" s="115"/>
      <c r="L1409" s="524"/>
      <c r="M1409" s="524"/>
      <c r="N1409" s="524"/>
      <c r="O1409" s="524"/>
      <c r="P1409" s="524"/>
      <c r="Q1409" s="524"/>
      <c r="R1409" s="524"/>
      <c r="S1409" s="525"/>
      <c r="T1409" s="526"/>
      <c r="U1409" s="115"/>
      <c r="V1409" s="526"/>
      <c r="W1409" s="115"/>
      <c r="X1409" s="115"/>
      <c r="Y1409" s="115"/>
      <c r="Z1409" s="527"/>
      <c r="AA1409" s="527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  <c r="BU1409" s="15"/>
      <c r="BV1409" s="15"/>
      <c r="BW1409" s="15"/>
      <c r="BX1409" s="15"/>
      <c r="BY1409" s="15"/>
      <c r="BZ1409" s="15"/>
      <c r="CA1409" s="15"/>
      <c r="CB1409" s="15"/>
      <c r="CC1409" s="15"/>
      <c r="CD1409" s="15"/>
      <c r="CE1409" s="15"/>
      <c r="CF1409" s="15"/>
      <c r="CG1409" s="15"/>
      <c r="CH1409" s="15"/>
      <c r="CI1409" s="15"/>
      <c r="CJ1409" s="15"/>
      <c r="CK1409" s="15"/>
      <c r="CL1409" s="15"/>
      <c r="CM1409" s="15"/>
      <c r="CN1409" s="15"/>
      <c r="CO1409" s="15"/>
      <c r="CP1409" s="15"/>
      <c r="CQ1409" s="15"/>
      <c r="CR1409" s="15"/>
      <c r="CS1409" s="15"/>
      <c r="CT1409" s="88"/>
      <c r="CU1409" s="88"/>
      <c r="CV1409" s="88"/>
      <c r="CW1409" s="15"/>
      <c r="CX1409" s="15"/>
      <c r="CY1409" s="88"/>
      <c r="CZ1409" s="88"/>
      <c r="DA1409" s="88"/>
      <c r="DB1409" s="15"/>
      <c r="DC1409" s="15"/>
      <c r="DD1409" s="15"/>
      <c r="DE1409" s="15"/>
      <c r="DF1409" s="15"/>
      <c r="DG1409" s="15"/>
      <c r="DH1409" s="15"/>
      <c r="DI1409" s="15"/>
      <c r="DJ1409" s="15"/>
      <c r="DK1409" s="15"/>
      <c r="DL1409" s="15"/>
      <c r="DM1409" s="15"/>
      <c r="DN1409" s="15"/>
      <c r="DO1409" s="15"/>
      <c r="DP1409" s="15"/>
      <c r="DQ1409" s="15"/>
      <c r="DR1409" s="15"/>
      <c r="DS1409" s="15"/>
      <c r="DT1409" s="15"/>
      <c r="DU1409" s="15"/>
      <c r="DV1409" s="15"/>
      <c r="DW1409" s="15"/>
      <c r="DX1409" s="15"/>
      <c r="DY1409" s="15"/>
      <c r="DZ1409" s="15"/>
      <c r="EA1409" s="15"/>
      <c r="EB1409" s="15"/>
      <c r="EC1409" s="15"/>
      <c r="ED1409" s="15"/>
      <c r="EE1409" s="15"/>
      <c r="EF1409" s="15"/>
      <c r="EG1409" s="15"/>
      <c r="EH1409" s="15"/>
      <c r="EI1409" s="15"/>
      <c r="EJ1409" s="15"/>
      <c r="EK1409" s="15"/>
      <c r="EL1409" s="15"/>
      <c r="EM1409" s="15"/>
      <c r="EN1409" s="15"/>
      <c r="EO1409" s="15"/>
      <c r="EP1409" s="88"/>
      <c r="EQ1409" s="88"/>
      <c r="ER1409" s="88"/>
      <c r="ES1409" s="88"/>
      <c r="ET1409" s="88"/>
      <c r="EU1409" s="88"/>
      <c r="EV1409" s="88"/>
      <c r="EW1409" s="88"/>
      <c r="EX1409" s="88"/>
      <c r="EY1409" s="88"/>
      <c r="EZ1409" s="88"/>
      <c r="FA1409" s="88"/>
      <c r="FB1409" s="15"/>
      <c r="FC1409" s="15"/>
      <c r="FD1409" s="15"/>
      <c r="FE1409" s="15"/>
      <c r="FF1409" s="15"/>
      <c r="FG1409" s="15"/>
      <c r="FH1409" s="15"/>
      <c r="FI1409" s="15"/>
      <c r="FJ1409" s="15"/>
    </row>
    <row r="1410" spans="2:166" ht="15" customHeight="1" x14ac:dyDescent="0.25">
      <c r="B1410" s="88"/>
      <c r="C1410" s="88"/>
      <c r="D1410" s="115"/>
      <c r="E1410" s="115"/>
      <c r="F1410" s="115"/>
      <c r="G1410" s="115"/>
      <c r="H1410" s="115"/>
      <c r="I1410" s="523"/>
      <c r="J1410" s="523"/>
      <c r="K1410" s="115"/>
      <c r="L1410" s="524"/>
      <c r="M1410" s="524"/>
      <c r="N1410" s="524"/>
      <c r="O1410" s="524"/>
      <c r="P1410" s="524"/>
      <c r="Q1410" s="524"/>
      <c r="R1410" s="524"/>
      <c r="S1410" s="525"/>
      <c r="T1410" s="526"/>
      <c r="U1410" s="115"/>
      <c r="V1410" s="526"/>
      <c r="W1410" s="115"/>
      <c r="X1410" s="115"/>
      <c r="Y1410" s="115"/>
      <c r="Z1410" s="527"/>
      <c r="AA1410" s="527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  <c r="BO1410" s="15"/>
      <c r="BP1410" s="15"/>
      <c r="BQ1410" s="15"/>
      <c r="BR1410" s="15"/>
      <c r="BS1410" s="15"/>
      <c r="BT1410" s="15"/>
      <c r="BU1410" s="15"/>
      <c r="BV1410" s="15"/>
      <c r="BW1410" s="15"/>
      <c r="BX1410" s="15"/>
      <c r="BY1410" s="15"/>
      <c r="BZ1410" s="15"/>
      <c r="CA1410" s="15"/>
      <c r="CB1410" s="15"/>
      <c r="CC1410" s="15"/>
      <c r="CD1410" s="15"/>
      <c r="CE1410" s="15"/>
      <c r="CF1410" s="15"/>
      <c r="CG1410" s="15"/>
      <c r="CH1410" s="15"/>
      <c r="CI1410" s="15"/>
      <c r="CJ1410" s="15"/>
      <c r="CK1410" s="15"/>
      <c r="CL1410" s="15"/>
      <c r="CM1410" s="15"/>
      <c r="CN1410" s="15"/>
      <c r="CO1410" s="15"/>
      <c r="CP1410" s="15"/>
      <c r="CQ1410" s="15"/>
      <c r="CR1410" s="15"/>
      <c r="CS1410" s="15"/>
      <c r="CT1410" s="88"/>
      <c r="CU1410" s="88"/>
      <c r="CV1410" s="88"/>
      <c r="CW1410" s="15"/>
      <c r="CX1410" s="15"/>
      <c r="CY1410" s="88"/>
      <c r="CZ1410" s="88"/>
      <c r="DA1410" s="88"/>
      <c r="DB1410" s="15"/>
      <c r="DC1410" s="15"/>
      <c r="DD1410" s="15"/>
      <c r="DE1410" s="15"/>
      <c r="DF1410" s="15"/>
      <c r="DG1410" s="15"/>
      <c r="DH1410" s="15"/>
      <c r="DI1410" s="15"/>
      <c r="DJ1410" s="15"/>
      <c r="DK1410" s="15"/>
      <c r="DL1410" s="15"/>
      <c r="DM1410" s="15"/>
      <c r="DN1410" s="15"/>
      <c r="DO1410" s="15"/>
      <c r="DP1410" s="15"/>
      <c r="DQ1410" s="15"/>
      <c r="DR1410" s="15"/>
      <c r="DS1410" s="15"/>
      <c r="DT1410" s="15"/>
      <c r="DU1410" s="15"/>
      <c r="DV1410" s="15"/>
      <c r="DW1410" s="15"/>
      <c r="DX1410" s="15"/>
      <c r="DY1410" s="15"/>
      <c r="DZ1410" s="15"/>
      <c r="EA1410" s="15"/>
      <c r="EB1410" s="15"/>
      <c r="EC1410" s="15"/>
      <c r="ED1410" s="15"/>
      <c r="EE1410" s="15"/>
      <c r="EF1410" s="15"/>
      <c r="EG1410" s="15"/>
      <c r="EH1410" s="15"/>
      <c r="EI1410" s="15"/>
      <c r="EJ1410" s="15"/>
      <c r="EK1410" s="15"/>
      <c r="EL1410" s="15"/>
      <c r="EM1410" s="15"/>
      <c r="EN1410" s="15"/>
      <c r="EO1410" s="15"/>
      <c r="EP1410" s="88"/>
      <c r="EQ1410" s="88"/>
      <c r="ER1410" s="88"/>
      <c r="ES1410" s="88"/>
      <c r="ET1410" s="88"/>
      <c r="EU1410" s="88"/>
      <c r="EV1410" s="88"/>
      <c r="EW1410" s="88"/>
      <c r="EX1410" s="88"/>
      <c r="EY1410" s="88"/>
      <c r="EZ1410" s="88"/>
      <c r="FA1410" s="88"/>
      <c r="FB1410" s="15"/>
      <c r="FC1410" s="15"/>
      <c r="FD1410" s="15"/>
      <c r="FE1410" s="15"/>
      <c r="FF1410" s="15"/>
      <c r="FG1410" s="15"/>
      <c r="FH1410" s="15"/>
      <c r="FI1410" s="15"/>
      <c r="FJ1410" s="15"/>
    </row>
    <row r="1411" spans="2:166" ht="15" customHeight="1" x14ac:dyDescent="0.25">
      <c r="B1411" s="88"/>
      <c r="C1411" s="88"/>
      <c r="D1411" s="115"/>
      <c r="E1411" s="115"/>
      <c r="F1411" s="115"/>
      <c r="G1411" s="115"/>
      <c r="H1411" s="115"/>
      <c r="I1411" s="523"/>
      <c r="J1411" s="523"/>
      <c r="K1411" s="115"/>
      <c r="L1411" s="524"/>
      <c r="M1411" s="524"/>
      <c r="N1411" s="524"/>
      <c r="O1411" s="524"/>
      <c r="P1411" s="524"/>
      <c r="Q1411" s="524"/>
      <c r="R1411" s="524"/>
      <c r="S1411" s="525"/>
      <c r="T1411" s="526"/>
      <c r="U1411" s="115"/>
      <c r="V1411" s="526"/>
      <c r="W1411" s="115"/>
      <c r="X1411" s="115"/>
      <c r="Y1411" s="115"/>
      <c r="Z1411" s="527"/>
      <c r="AA1411" s="527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  <c r="BO1411" s="15"/>
      <c r="BP1411" s="15"/>
      <c r="BQ1411" s="15"/>
      <c r="BR1411" s="15"/>
      <c r="BS1411" s="15"/>
      <c r="BT1411" s="15"/>
      <c r="BU1411" s="15"/>
      <c r="BV1411" s="15"/>
      <c r="BW1411" s="15"/>
      <c r="BX1411" s="15"/>
      <c r="BY1411" s="15"/>
      <c r="BZ1411" s="15"/>
      <c r="CA1411" s="15"/>
      <c r="CB1411" s="15"/>
      <c r="CC1411" s="15"/>
      <c r="CD1411" s="15"/>
      <c r="CE1411" s="15"/>
      <c r="CF1411" s="15"/>
      <c r="CG1411" s="15"/>
      <c r="CH1411" s="15"/>
      <c r="CI1411" s="15"/>
      <c r="CJ1411" s="15"/>
      <c r="CK1411" s="15"/>
      <c r="CL1411" s="15"/>
      <c r="CM1411" s="15"/>
      <c r="CN1411" s="15"/>
      <c r="CO1411" s="15"/>
      <c r="CP1411" s="15"/>
      <c r="CQ1411" s="15"/>
      <c r="CR1411" s="15"/>
      <c r="CS1411" s="15"/>
      <c r="CT1411" s="88"/>
      <c r="CU1411" s="88"/>
      <c r="CV1411" s="88"/>
      <c r="CW1411" s="15"/>
      <c r="CX1411" s="15"/>
      <c r="CY1411" s="88"/>
      <c r="CZ1411" s="88"/>
      <c r="DA1411" s="88"/>
      <c r="DB1411" s="15"/>
      <c r="DC1411" s="15"/>
      <c r="DD1411" s="15"/>
      <c r="DE1411" s="15"/>
      <c r="DF1411" s="15"/>
      <c r="DG1411" s="15"/>
      <c r="DH1411" s="15"/>
      <c r="DI1411" s="15"/>
      <c r="DJ1411" s="15"/>
      <c r="DK1411" s="15"/>
      <c r="DL1411" s="15"/>
      <c r="DM1411" s="15"/>
      <c r="DN1411" s="15"/>
      <c r="DO1411" s="15"/>
      <c r="DP1411" s="15"/>
      <c r="DQ1411" s="15"/>
      <c r="DR1411" s="15"/>
      <c r="DS1411" s="15"/>
      <c r="DT1411" s="15"/>
      <c r="DU1411" s="15"/>
      <c r="DV1411" s="15"/>
      <c r="DW1411" s="15"/>
      <c r="DX1411" s="15"/>
      <c r="DY1411" s="15"/>
      <c r="DZ1411" s="15"/>
      <c r="EA1411" s="15"/>
      <c r="EB1411" s="15"/>
      <c r="EC1411" s="15"/>
      <c r="ED1411" s="15"/>
      <c r="EE1411" s="15"/>
      <c r="EF1411" s="15"/>
      <c r="EG1411" s="15"/>
      <c r="EH1411" s="15"/>
      <c r="EI1411" s="15"/>
      <c r="EJ1411" s="15"/>
      <c r="EK1411" s="15"/>
      <c r="EL1411" s="15"/>
      <c r="EM1411" s="15"/>
      <c r="EN1411" s="15"/>
      <c r="EO1411" s="15"/>
      <c r="EP1411" s="88"/>
      <c r="EQ1411" s="88"/>
      <c r="ER1411" s="88"/>
      <c r="ES1411" s="88"/>
      <c r="ET1411" s="88"/>
      <c r="EU1411" s="88"/>
      <c r="EV1411" s="88"/>
      <c r="EW1411" s="88"/>
      <c r="EX1411" s="88"/>
      <c r="EY1411" s="88"/>
      <c r="EZ1411" s="88"/>
      <c r="FA1411" s="88"/>
      <c r="FB1411" s="15"/>
      <c r="FC1411" s="15"/>
      <c r="FD1411" s="15"/>
      <c r="FE1411" s="15"/>
      <c r="FF1411" s="15"/>
      <c r="FG1411" s="15"/>
      <c r="FH1411" s="15"/>
      <c r="FI1411" s="15"/>
      <c r="FJ1411" s="15"/>
    </row>
    <row r="1412" spans="2:166" ht="15" customHeight="1" x14ac:dyDescent="0.25">
      <c r="B1412" s="88"/>
      <c r="C1412" s="88"/>
      <c r="D1412" s="115"/>
      <c r="E1412" s="115"/>
      <c r="F1412" s="115"/>
      <c r="G1412" s="115"/>
      <c r="H1412" s="115"/>
      <c r="I1412" s="523"/>
      <c r="J1412" s="523"/>
      <c r="K1412" s="115"/>
      <c r="L1412" s="524"/>
      <c r="M1412" s="524"/>
      <c r="N1412" s="524"/>
      <c r="O1412" s="524"/>
      <c r="P1412" s="524"/>
      <c r="Q1412" s="524"/>
      <c r="R1412" s="524"/>
      <c r="S1412" s="525"/>
      <c r="T1412" s="526"/>
      <c r="U1412" s="115"/>
      <c r="V1412" s="526"/>
      <c r="W1412" s="115"/>
      <c r="X1412" s="115"/>
      <c r="Y1412" s="115"/>
      <c r="Z1412" s="527"/>
      <c r="AA1412" s="527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  <c r="BO1412" s="15"/>
      <c r="BP1412" s="15"/>
      <c r="BQ1412" s="15"/>
      <c r="BR1412" s="15"/>
      <c r="BS1412" s="15"/>
      <c r="BT1412" s="15"/>
      <c r="BU1412" s="15"/>
      <c r="BV1412" s="15"/>
      <c r="BW1412" s="15"/>
      <c r="BX1412" s="15"/>
      <c r="BY1412" s="15"/>
      <c r="BZ1412" s="15"/>
      <c r="CA1412" s="15"/>
      <c r="CB1412" s="15"/>
      <c r="CC1412" s="15"/>
      <c r="CD1412" s="15"/>
      <c r="CE1412" s="15"/>
      <c r="CF1412" s="15"/>
      <c r="CG1412" s="15"/>
      <c r="CH1412" s="15"/>
      <c r="CI1412" s="15"/>
      <c r="CJ1412" s="15"/>
      <c r="CK1412" s="15"/>
      <c r="CL1412" s="15"/>
      <c r="CM1412" s="15"/>
      <c r="CN1412" s="15"/>
      <c r="CO1412" s="15"/>
      <c r="CP1412" s="15"/>
      <c r="CQ1412" s="15"/>
      <c r="CR1412" s="15"/>
      <c r="CS1412" s="15"/>
      <c r="CT1412" s="88"/>
      <c r="CU1412" s="88"/>
      <c r="CV1412" s="88"/>
      <c r="CW1412" s="15"/>
      <c r="CX1412" s="15"/>
      <c r="CY1412" s="88"/>
      <c r="CZ1412" s="88"/>
      <c r="DA1412" s="88"/>
      <c r="DB1412" s="15"/>
      <c r="DC1412" s="15"/>
      <c r="DD1412" s="15"/>
      <c r="DE1412" s="15"/>
      <c r="DF1412" s="15"/>
      <c r="DG1412" s="15"/>
      <c r="DH1412" s="15"/>
      <c r="DI1412" s="15"/>
      <c r="DJ1412" s="15"/>
      <c r="DK1412" s="15"/>
      <c r="DL1412" s="15"/>
      <c r="DM1412" s="15"/>
      <c r="DN1412" s="15"/>
      <c r="DO1412" s="15"/>
      <c r="DP1412" s="15"/>
      <c r="DQ1412" s="15"/>
      <c r="DR1412" s="15"/>
      <c r="DS1412" s="15"/>
      <c r="DT1412" s="15"/>
      <c r="DU1412" s="15"/>
      <c r="DV1412" s="15"/>
      <c r="DW1412" s="15"/>
      <c r="DX1412" s="15"/>
      <c r="DY1412" s="15"/>
      <c r="DZ1412" s="15"/>
      <c r="EA1412" s="15"/>
      <c r="EB1412" s="15"/>
      <c r="EC1412" s="15"/>
      <c r="ED1412" s="15"/>
      <c r="EE1412" s="15"/>
      <c r="EF1412" s="15"/>
      <c r="EG1412" s="15"/>
      <c r="EH1412" s="15"/>
      <c r="EI1412" s="15"/>
      <c r="EJ1412" s="15"/>
      <c r="EK1412" s="15"/>
      <c r="EL1412" s="15"/>
      <c r="EM1412" s="15"/>
      <c r="EN1412" s="15"/>
      <c r="EO1412" s="15"/>
      <c r="EP1412" s="88"/>
      <c r="EQ1412" s="88"/>
      <c r="ER1412" s="88"/>
      <c r="ES1412" s="88"/>
      <c r="ET1412" s="88"/>
      <c r="EU1412" s="88"/>
      <c r="EV1412" s="88"/>
      <c r="EW1412" s="88"/>
      <c r="EX1412" s="88"/>
      <c r="EY1412" s="88"/>
      <c r="EZ1412" s="88"/>
      <c r="FA1412" s="88"/>
      <c r="FB1412" s="15"/>
      <c r="FC1412" s="15"/>
      <c r="FD1412" s="15"/>
      <c r="FE1412" s="15"/>
      <c r="FF1412" s="15"/>
      <c r="FG1412" s="15"/>
      <c r="FH1412" s="15"/>
      <c r="FI1412" s="15"/>
      <c r="FJ1412" s="15"/>
    </row>
    <row r="1413" spans="2:166" ht="15" customHeight="1" x14ac:dyDescent="0.25">
      <c r="B1413" s="88"/>
      <c r="C1413" s="88"/>
      <c r="D1413" s="115"/>
      <c r="E1413" s="115"/>
      <c r="F1413" s="115"/>
      <c r="G1413" s="115"/>
      <c r="H1413" s="115"/>
      <c r="I1413" s="523"/>
      <c r="J1413" s="523"/>
      <c r="K1413" s="115"/>
      <c r="L1413" s="524"/>
      <c r="M1413" s="524"/>
      <c r="N1413" s="524"/>
      <c r="O1413" s="524"/>
      <c r="P1413" s="524"/>
      <c r="Q1413" s="524"/>
      <c r="R1413" s="524"/>
      <c r="S1413" s="525"/>
      <c r="T1413" s="526"/>
      <c r="U1413" s="115"/>
      <c r="V1413" s="526"/>
      <c r="W1413" s="115"/>
      <c r="X1413" s="115"/>
      <c r="Y1413" s="115"/>
      <c r="Z1413" s="527"/>
      <c r="AA1413" s="527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  <c r="BO1413" s="15"/>
      <c r="BP1413" s="15"/>
      <c r="BQ1413" s="15"/>
      <c r="BR1413" s="15"/>
      <c r="BS1413" s="15"/>
      <c r="BT1413" s="15"/>
      <c r="BU1413" s="15"/>
      <c r="BV1413" s="15"/>
      <c r="BW1413" s="15"/>
      <c r="BX1413" s="15"/>
      <c r="BY1413" s="15"/>
      <c r="BZ1413" s="15"/>
      <c r="CA1413" s="15"/>
      <c r="CB1413" s="15"/>
      <c r="CC1413" s="15"/>
      <c r="CD1413" s="15"/>
      <c r="CE1413" s="15"/>
      <c r="CF1413" s="15"/>
      <c r="CG1413" s="15"/>
      <c r="CH1413" s="15"/>
      <c r="CI1413" s="15"/>
      <c r="CJ1413" s="15"/>
      <c r="CK1413" s="15"/>
      <c r="CL1413" s="15"/>
      <c r="CM1413" s="15"/>
      <c r="CN1413" s="15"/>
      <c r="CO1413" s="15"/>
      <c r="CP1413" s="15"/>
      <c r="CQ1413" s="15"/>
      <c r="CR1413" s="15"/>
      <c r="CS1413" s="15"/>
      <c r="CT1413" s="88"/>
      <c r="CU1413" s="88"/>
      <c r="CV1413" s="88"/>
      <c r="CW1413" s="15"/>
      <c r="CX1413" s="15"/>
      <c r="CY1413" s="88"/>
      <c r="CZ1413" s="88"/>
      <c r="DA1413" s="88"/>
      <c r="DB1413" s="15"/>
      <c r="DC1413" s="15"/>
      <c r="DD1413" s="15"/>
      <c r="DE1413" s="15"/>
      <c r="DF1413" s="15"/>
      <c r="DG1413" s="15"/>
      <c r="DH1413" s="15"/>
      <c r="DI1413" s="15"/>
      <c r="DJ1413" s="15"/>
      <c r="DK1413" s="15"/>
      <c r="DL1413" s="15"/>
      <c r="DM1413" s="15"/>
      <c r="DN1413" s="15"/>
      <c r="DO1413" s="15"/>
      <c r="DP1413" s="15"/>
      <c r="DQ1413" s="15"/>
      <c r="DR1413" s="15"/>
      <c r="DS1413" s="15"/>
      <c r="DT1413" s="15"/>
      <c r="DU1413" s="15"/>
      <c r="DV1413" s="15"/>
      <c r="DW1413" s="15"/>
      <c r="DX1413" s="15"/>
      <c r="DY1413" s="15"/>
      <c r="DZ1413" s="15"/>
      <c r="EA1413" s="15"/>
      <c r="EB1413" s="15"/>
      <c r="EC1413" s="15"/>
      <c r="ED1413" s="15"/>
      <c r="EE1413" s="15"/>
      <c r="EF1413" s="15"/>
      <c r="EG1413" s="15"/>
      <c r="EH1413" s="15"/>
      <c r="EI1413" s="15"/>
      <c r="EJ1413" s="15"/>
      <c r="EK1413" s="15"/>
      <c r="EL1413" s="15"/>
      <c r="EM1413" s="15"/>
      <c r="EN1413" s="15"/>
      <c r="EO1413" s="15"/>
      <c r="EP1413" s="88"/>
      <c r="EQ1413" s="88"/>
      <c r="ER1413" s="88"/>
      <c r="ES1413" s="88"/>
      <c r="ET1413" s="88"/>
      <c r="EU1413" s="88"/>
      <c r="EV1413" s="88"/>
      <c r="EW1413" s="88"/>
      <c r="EX1413" s="88"/>
      <c r="EY1413" s="88"/>
      <c r="EZ1413" s="88"/>
      <c r="FA1413" s="88"/>
      <c r="FB1413" s="15"/>
      <c r="FC1413" s="15"/>
      <c r="FD1413" s="15"/>
      <c r="FE1413" s="15"/>
      <c r="FF1413" s="15"/>
      <c r="FG1413" s="15"/>
      <c r="FH1413" s="15"/>
      <c r="FI1413" s="15"/>
      <c r="FJ1413" s="15"/>
    </row>
    <row r="1414" spans="2:166" ht="15" customHeight="1" x14ac:dyDescent="0.25">
      <c r="B1414" s="88"/>
      <c r="C1414" s="88"/>
      <c r="D1414" s="115"/>
      <c r="E1414" s="115"/>
      <c r="F1414" s="115"/>
      <c r="G1414" s="115"/>
      <c r="H1414" s="115"/>
      <c r="I1414" s="523"/>
      <c r="J1414" s="523"/>
      <c r="K1414" s="115"/>
      <c r="L1414" s="524"/>
      <c r="M1414" s="524"/>
      <c r="N1414" s="524"/>
      <c r="O1414" s="524"/>
      <c r="P1414" s="524"/>
      <c r="Q1414" s="524"/>
      <c r="R1414" s="524"/>
      <c r="S1414" s="525"/>
      <c r="T1414" s="526"/>
      <c r="U1414" s="115"/>
      <c r="V1414" s="526"/>
      <c r="W1414" s="115"/>
      <c r="X1414" s="115"/>
      <c r="Y1414" s="115"/>
      <c r="Z1414" s="527"/>
      <c r="AA1414" s="527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  <c r="BU1414" s="15"/>
      <c r="BV1414" s="15"/>
      <c r="BW1414" s="15"/>
      <c r="BX1414" s="15"/>
      <c r="BY1414" s="15"/>
      <c r="BZ1414" s="15"/>
      <c r="CA1414" s="15"/>
      <c r="CB1414" s="15"/>
      <c r="CC1414" s="15"/>
      <c r="CD1414" s="15"/>
      <c r="CE1414" s="15"/>
      <c r="CF1414" s="15"/>
      <c r="CG1414" s="15"/>
      <c r="CH1414" s="15"/>
      <c r="CI1414" s="15"/>
      <c r="CJ1414" s="15"/>
      <c r="CK1414" s="15"/>
      <c r="CL1414" s="15"/>
      <c r="CM1414" s="15"/>
      <c r="CN1414" s="15"/>
      <c r="CO1414" s="15"/>
      <c r="CP1414" s="15"/>
      <c r="CQ1414" s="15"/>
      <c r="CR1414" s="15"/>
      <c r="CS1414" s="15"/>
      <c r="CT1414" s="88"/>
      <c r="CU1414" s="88"/>
      <c r="CV1414" s="88"/>
      <c r="CW1414" s="15"/>
      <c r="CX1414" s="15"/>
      <c r="CY1414" s="88"/>
      <c r="CZ1414" s="88"/>
      <c r="DA1414" s="88"/>
      <c r="DB1414" s="15"/>
      <c r="DC1414" s="15"/>
      <c r="DD1414" s="15"/>
      <c r="DE1414" s="15"/>
      <c r="DF1414" s="15"/>
      <c r="DG1414" s="15"/>
      <c r="DH1414" s="15"/>
      <c r="DI1414" s="15"/>
      <c r="DJ1414" s="15"/>
      <c r="DK1414" s="15"/>
      <c r="DL1414" s="15"/>
      <c r="DM1414" s="15"/>
      <c r="DN1414" s="15"/>
      <c r="DO1414" s="15"/>
      <c r="DP1414" s="15"/>
      <c r="DQ1414" s="15"/>
      <c r="DR1414" s="15"/>
      <c r="DS1414" s="15"/>
      <c r="DT1414" s="15"/>
      <c r="DU1414" s="15"/>
      <c r="DV1414" s="15"/>
      <c r="DW1414" s="15"/>
      <c r="DX1414" s="15"/>
      <c r="DY1414" s="15"/>
      <c r="DZ1414" s="15"/>
      <c r="EA1414" s="15"/>
      <c r="EB1414" s="15"/>
      <c r="EC1414" s="15"/>
      <c r="ED1414" s="15"/>
      <c r="EE1414" s="15"/>
      <c r="EF1414" s="15"/>
      <c r="EG1414" s="15"/>
      <c r="EH1414" s="15"/>
      <c r="EI1414" s="15"/>
      <c r="EJ1414" s="15"/>
      <c r="EK1414" s="15"/>
      <c r="EL1414" s="15"/>
      <c r="EM1414" s="15"/>
      <c r="EN1414" s="15"/>
      <c r="EO1414" s="15"/>
      <c r="EP1414" s="88"/>
      <c r="EQ1414" s="88"/>
      <c r="ER1414" s="88"/>
      <c r="ES1414" s="88"/>
      <c r="ET1414" s="88"/>
      <c r="EU1414" s="88"/>
      <c r="EV1414" s="88"/>
      <c r="EW1414" s="88"/>
      <c r="EX1414" s="88"/>
      <c r="EY1414" s="88"/>
      <c r="EZ1414" s="88"/>
      <c r="FA1414" s="88"/>
      <c r="FB1414" s="15"/>
      <c r="FC1414" s="15"/>
      <c r="FD1414" s="15"/>
      <c r="FE1414" s="15"/>
      <c r="FF1414" s="15"/>
      <c r="FG1414" s="15"/>
      <c r="FH1414" s="15"/>
      <c r="FI1414" s="15"/>
      <c r="FJ1414" s="15"/>
    </row>
    <row r="1415" spans="2:166" ht="15" customHeight="1" x14ac:dyDescent="0.25">
      <c r="B1415" s="88"/>
      <c r="C1415" s="88"/>
      <c r="D1415" s="115"/>
      <c r="E1415" s="115"/>
      <c r="F1415" s="115"/>
      <c r="G1415" s="115"/>
      <c r="H1415" s="115"/>
      <c r="I1415" s="523"/>
      <c r="J1415" s="523"/>
      <c r="K1415" s="115"/>
      <c r="L1415" s="524"/>
      <c r="M1415" s="524"/>
      <c r="N1415" s="524"/>
      <c r="O1415" s="524"/>
      <c r="P1415" s="524"/>
      <c r="Q1415" s="524"/>
      <c r="R1415" s="524"/>
      <c r="S1415" s="525"/>
      <c r="T1415" s="526"/>
      <c r="U1415" s="115"/>
      <c r="V1415" s="526"/>
      <c r="W1415" s="115"/>
      <c r="X1415" s="115"/>
      <c r="Y1415" s="115"/>
      <c r="Z1415" s="527"/>
      <c r="AA1415" s="527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  <c r="BO1415" s="15"/>
      <c r="BP1415" s="15"/>
      <c r="BQ1415" s="15"/>
      <c r="BR1415" s="15"/>
      <c r="BS1415" s="15"/>
      <c r="BT1415" s="15"/>
      <c r="BU1415" s="15"/>
      <c r="BV1415" s="15"/>
      <c r="BW1415" s="15"/>
      <c r="BX1415" s="15"/>
      <c r="BY1415" s="15"/>
      <c r="BZ1415" s="15"/>
      <c r="CA1415" s="15"/>
      <c r="CB1415" s="15"/>
      <c r="CC1415" s="15"/>
      <c r="CD1415" s="15"/>
      <c r="CE1415" s="15"/>
      <c r="CF1415" s="15"/>
      <c r="CG1415" s="15"/>
      <c r="CH1415" s="15"/>
      <c r="CI1415" s="15"/>
      <c r="CJ1415" s="15"/>
      <c r="CK1415" s="15"/>
      <c r="CL1415" s="15"/>
      <c r="CM1415" s="15"/>
      <c r="CN1415" s="15"/>
      <c r="CO1415" s="15"/>
      <c r="CP1415" s="15"/>
      <c r="CQ1415" s="15"/>
      <c r="CR1415" s="15"/>
      <c r="CS1415" s="15"/>
      <c r="CT1415" s="88"/>
      <c r="CU1415" s="88"/>
      <c r="CV1415" s="88"/>
      <c r="CW1415" s="15"/>
      <c r="CX1415" s="15"/>
      <c r="CY1415" s="88"/>
      <c r="CZ1415" s="88"/>
      <c r="DA1415" s="88"/>
      <c r="DB1415" s="15"/>
      <c r="DC1415" s="15"/>
      <c r="DD1415" s="15"/>
      <c r="DE1415" s="15"/>
      <c r="DF1415" s="15"/>
      <c r="DG1415" s="15"/>
      <c r="DH1415" s="15"/>
      <c r="DI1415" s="15"/>
      <c r="DJ1415" s="15"/>
      <c r="DK1415" s="15"/>
      <c r="DL1415" s="15"/>
      <c r="DM1415" s="15"/>
      <c r="DN1415" s="15"/>
      <c r="DO1415" s="15"/>
      <c r="DP1415" s="15"/>
      <c r="DQ1415" s="15"/>
      <c r="DR1415" s="15"/>
      <c r="DS1415" s="15"/>
      <c r="DT1415" s="15"/>
      <c r="DU1415" s="15"/>
      <c r="DV1415" s="15"/>
      <c r="DW1415" s="15"/>
      <c r="DX1415" s="15"/>
      <c r="DY1415" s="15"/>
      <c r="DZ1415" s="15"/>
      <c r="EA1415" s="15"/>
      <c r="EB1415" s="15"/>
      <c r="EC1415" s="15"/>
      <c r="ED1415" s="15"/>
      <c r="EE1415" s="15"/>
      <c r="EF1415" s="15"/>
      <c r="EG1415" s="15"/>
      <c r="EH1415" s="15"/>
      <c r="EI1415" s="15"/>
      <c r="EJ1415" s="15"/>
      <c r="EK1415" s="15"/>
      <c r="EL1415" s="15"/>
      <c r="EM1415" s="15"/>
      <c r="EN1415" s="15"/>
      <c r="EO1415" s="15"/>
      <c r="EP1415" s="88"/>
      <c r="EQ1415" s="88"/>
      <c r="ER1415" s="88"/>
      <c r="ES1415" s="88"/>
      <c r="ET1415" s="88"/>
      <c r="EU1415" s="88"/>
      <c r="EV1415" s="88"/>
      <c r="EW1415" s="88"/>
      <c r="EX1415" s="88"/>
      <c r="EY1415" s="88"/>
      <c r="EZ1415" s="88"/>
      <c r="FA1415" s="88"/>
      <c r="FB1415" s="15"/>
      <c r="FC1415" s="15"/>
      <c r="FD1415" s="15"/>
      <c r="FE1415" s="15"/>
      <c r="FF1415" s="15"/>
      <c r="FG1415" s="15"/>
      <c r="FH1415" s="15"/>
      <c r="FI1415" s="15"/>
      <c r="FJ1415" s="15"/>
    </row>
    <row r="1416" spans="2:166" ht="15" customHeight="1" x14ac:dyDescent="0.25">
      <c r="B1416" s="88"/>
      <c r="C1416" s="88"/>
      <c r="D1416" s="115"/>
      <c r="E1416" s="115"/>
      <c r="F1416" s="115"/>
      <c r="G1416" s="115"/>
      <c r="H1416" s="115"/>
      <c r="I1416" s="523"/>
      <c r="J1416" s="523"/>
      <c r="K1416" s="115"/>
      <c r="L1416" s="524"/>
      <c r="M1416" s="524"/>
      <c r="N1416" s="524"/>
      <c r="O1416" s="524"/>
      <c r="P1416" s="524"/>
      <c r="Q1416" s="524"/>
      <c r="R1416" s="524"/>
      <c r="S1416" s="525"/>
      <c r="T1416" s="526"/>
      <c r="U1416" s="115"/>
      <c r="V1416" s="526"/>
      <c r="W1416" s="115"/>
      <c r="X1416" s="115"/>
      <c r="Y1416" s="115"/>
      <c r="Z1416" s="527"/>
      <c r="AA1416" s="527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  <c r="BO1416" s="15"/>
      <c r="BP1416" s="15"/>
      <c r="BQ1416" s="15"/>
      <c r="BR1416" s="15"/>
      <c r="BS1416" s="15"/>
      <c r="BT1416" s="15"/>
      <c r="BU1416" s="15"/>
      <c r="BV1416" s="15"/>
      <c r="BW1416" s="15"/>
      <c r="BX1416" s="15"/>
      <c r="BY1416" s="15"/>
      <c r="BZ1416" s="15"/>
      <c r="CA1416" s="15"/>
      <c r="CB1416" s="15"/>
      <c r="CC1416" s="15"/>
      <c r="CD1416" s="15"/>
      <c r="CE1416" s="15"/>
      <c r="CF1416" s="15"/>
      <c r="CG1416" s="15"/>
      <c r="CH1416" s="15"/>
      <c r="CI1416" s="15"/>
      <c r="CJ1416" s="15"/>
      <c r="CK1416" s="15"/>
      <c r="CL1416" s="15"/>
      <c r="CM1416" s="15"/>
      <c r="CN1416" s="15"/>
      <c r="CO1416" s="15"/>
      <c r="CP1416" s="15"/>
      <c r="CQ1416" s="15"/>
      <c r="CR1416" s="15"/>
      <c r="CS1416" s="15"/>
      <c r="CT1416" s="88"/>
      <c r="CU1416" s="88"/>
      <c r="CV1416" s="88"/>
      <c r="CW1416" s="15"/>
      <c r="CX1416" s="15"/>
      <c r="CY1416" s="88"/>
      <c r="CZ1416" s="88"/>
      <c r="DA1416" s="88"/>
      <c r="DB1416" s="15"/>
      <c r="DC1416" s="15"/>
      <c r="DD1416" s="15"/>
      <c r="DE1416" s="15"/>
      <c r="DF1416" s="15"/>
      <c r="DG1416" s="15"/>
      <c r="DH1416" s="15"/>
      <c r="DI1416" s="15"/>
      <c r="DJ1416" s="15"/>
      <c r="DK1416" s="15"/>
      <c r="DL1416" s="15"/>
      <c r="DM1416" s="15"/>
      <c r="DN1416" s="15"/>
      <c r="DO1416" s="15"/>
      <c r="DP1416" s="15"/>
      <c r="DQ1416" s="15"/>
      <c r="DR1416" s="15"/>
      <c r="DS1416" s="15"/>
      <c r="DT1416" s="15"/>
      <c r="DU1416" s="15"/>
      <c r="DV1416" s="15"/>
      <c r="DW1416" s="15"/>
      <c r="DX1416" s="15"/>
      <c r="DY1416" s="15"/>
      <c r="DZ1416" s="15"/>
      <c r="EA1416" s="15"/>
      <c r="EB1416" s="15"/>
      <c r="EC1416" s="15"/>
      <c r="ED1416" s="15"/>
      <c r="EE1416" s="15"/>
      <c r="EF1416" s="15"/>
      <c r="EG1416" s="15"/>
      <c r="EH1416" s="15"/>
      <c r="EI1416" s="15"/>
      <c r="EJ1416" s="15"/>
      <c r="EK1416" s="15"/>
      <c r="EL1416" s="15"/>
      <c r="EM1416" s="15"/>
      <c r="EN1416" s="15"/>
      <c r="EO1416" s="15"/>
      <c r="EP1416" s="88"/>
      <c r="EQ1416" s="88"/>
      <c r="ER1416" s="88"/>
      <c r="ES1416" s="88"/>
      <c r="ET1416" s="88"/>
      <c r="EU1416" s="88"/>
      <c r="EV1416" s="88"/>
      <c r="EW1416" s="88"/>
      <c r="EX1416" s="88"/>
      <c r="EY1416" s="88"/>
      <c r="EZ1416" s="88"/>
      <c r="FA1416" s="88"/>
      <c r="FB1416" s="15"/>
      <c r="FC1416" s="15"/>
      <c r="FD1416" s="15"/>
      <c r="FE1416" s="15"/>
      <c r="FF1416" s="15"/>
      <c r="FG1416" s="15"/>
      <c r="FH1416" s="15"/>
      <c r="FI1416" s="15"/>
      <c r="FJ1416" s="15"/>
    </row>
    <row r="1417" spans="2:166" ht="15" customHeight="1" x14ac:dyDescent="0.25">
      <c r="B1417" s="88"/>
      <c r="C1417" s="88"/>
      <c r="D1417" s="115"/>
      <c r="E1417" s="115"/>
      <c r="F1417" s="115"/>
      <c r="G1417" s="115"/>
      <c r="H1417" s="115"/>
      <c r="I1417" s="523"/>
      <c r="J1417" s="523"/>
      <c r="K1417" s="115"/>
      <c r="L1417" s="524"/>
      <c r="M1417" s="524"/>
      <c r="N1417" s="524"/>
      <c r="O1417" s="524"/>
      <c r="P1417" s="524"/>
      <c r="Q1417" s="524"/>
      <c r="R1417" s="524"/>
      <c r="S1417" s="525"/>
      <c r="T1417" s="526"/>
      <c r="U1417" s="115"/>
      <c r="V1417" s="526"/>
      <c r="W1417" s="115"/>
      <c r="X1417" s="115"/>
      <c r="Y1417" s="115"/>
      <c r="Z1417" s="527"/>
      <c r="AA1417" s="527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15"/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5"/>
      <c r="CQ1417" s="15"/>
      <c r="CR1417" s="15"/>
      <c r="CS1417" s="15"/>
      <c r="CT1417" s="88"/>
      <c r="CU1417" s="88"/>
      <c r="CV1417" s="88"/>
      <c r="CW1417" s="15"/>
      <c r="CX1417" s="15"/>
      <c r="CY1417" s="88"/>
      <c r="CZ1417" s="88"/>
      <c r="DA1417" s="88"/>
      <c r="DB1417" s="15"/>
      <c r="DC1417" s="15"/>
      <c r="DD1417" s="15"/>
      <c r="DE1417" s="15"/>
      <c r="DF1417" s="15"/>
      <c r="DG1417" s="15"/>
      <c r="DH1417" s="15"/>
      <c r="DI1417" s="15"/>
      <c r="DJ1417" s="15"/>
      <c r="DK1417" s="15"/>
      <c r="DL1417" s="15"/>
      <c r="DM1417" s="15"/>
      <c r="DN1417" s="15"/>
      <c r="DO1417" s="15"/>
      <c r="DP1417" s="15"/>
      <c r="DQ1417" s="15"/>
      <c r="DR1417" s="15"/>
      <c r="DS1417" s="15"/>
      <c r="DT1417" s="15"/>
      <c r="DU1417" s="15"/>
      <c r="DV1417" s="15"/>
      <c r="DW1417" s="15"/>
      <c r="DX1417" s="15"/>
      <c r="DY1417" s="15"/>
      <c r="DZ1417" s="15"/>
      <c r="EA1417" s="15"/>
      <c r="EB1417" s="15"/>
      <c r="EC1417" s="15"/>
      <c r="ED1417" s="15"/>
      <c r="EE1417" s="15"/>
      <c r="EF1417" s="15"/>
      <c r="EG1417" s="15"/>
      <c r="EH1417" s="15"/>
      <c r="EI1417" s="15"/>
      <c r="EJ1417" s="15"/>
      <c r="EK1417" s="15"/>
      <c r="EL1417" s="15"/>
      <c r="EM1417" s="15"/>
      <c r="EN1417" s="15"/>
      <c r="EO1417" s="15"/>
      <c r="EP1417" s="88"/>
      <c r="EQ1417" s="88"/>
      <c r="ER1417" s="88"/>
      <c r="ES1417" s="88"/>
      <c r="ET1417" s="88"/>
      <c r="EU1417" s="88"/>
      <c r="EV1417" s="88"/>
      <c r="EW1417" s="88"/>
      <c r="EX1417" s="88"/>
      <c r="EY1417" s="88"/>
      <c r="EZ1417" s="88"/>
      <c r="FA1417" s="88"/>
      <c r="FB1417" s="15"/>
      <c r="FC1417" s="15"/>
      <c r="FD1417" s="15"/>
      <c r="FE1417" s="15"/>
      <c r="FF1417" s="15"/>
      <c r="FG1417" s="15"/>
      <c r="FH1417" s="15"/>
      <c r="FI1417" s="15"/>
      <c r="FJ1417" s="15"/>
    </row>
    <row r="1418" spans="2:166" ht="15" customHeight="1" x14ac:dyDescent="0.25">
      <c r="B1418" s="88"/>
      <c r="C1418" s="88"/>
      <c r="D1418" s="115"/>
      <c r="E1418" s="115"/>
      <c r="F1418" s="115"/>
      <c r="G1418" s="115"/>
      <c r="H1418" s="115"/>
      <c r="I1418" s="523"/>
      <c r="J1418" s="523"/>
      <c r="K1418" s="115"/>
      <c r="L1418" s="524"/>
      <c r="M1418" s="524"/>
      <c r="N1418" s="524"/>
      <c r="O1418" s="524"/>
      <c r="P1418" s="524"/>
      <c r="Q1418" s="524"/>
      <c r="R1418" s="524"/>
      <c r="S1418" s="525"/>
      <c r="T1418" s="526"/>
      <c r="U1418" s="115"/>
      <c r="V1418" s="526"/>
      <c r="W1418" s="115"/>
      <c r="X1418" s="115"/>
      <c r="Y1418" s="115"/>
      <c r="Z1418" s="527"/>
      <c r="AA1418" s="527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  <c r="BO1418" s="15"/>
      <c r="BP1418" s="15"/>
      <c r="BQ1418" s="15"/>
      <c r="BR1418" s="15"/>
      <c r="BS1418" s="15"/>
      <c r="BT1418" s="15"/>
      <c r="BU1418" s="15"/>
      <c r="BV1418" s="15"/>
      <c r="BW1418" s="15"/>
      <c r="BX1418" s="15"/>
      <c r="BY1418" s="15"/>
      <c r="BZ1418" s="15"/>
      <c r="CA1418" s="15"/>
      <c r="CB1418" s="15"/>
      <c r="CC1418" s="15"/>
      <c r="CD1418" s="15"/>
      <c r="CE1418" s="15"/>
      <c r="CF1418" s="15"/>
      <c r="CG1418" s="15"/>
      <c r="CH1418" s="15"/>
      <c r="CI1418" s="15"/>
      <c r="CJ1418" s="15"/>
      <c r="CK1418" s="15"/>
      <c r="CL1418" s="15"/>
      <c r="CM1418" s="15"/>
      <c r="CN1418" s="15"/>
      <c r="CO1418" s="15"/>
      <c r="CP1418" s="15"/>
      <c r="CQ1418" s="15"/>
      <c r="CR1418" s="15"/>
      <c r="CS1418" s="15"/>
      <c r="CT1418" s="88"/>
      <c r="CU1418" s="88"/>
      <c r="CV1418" s="88"/>
      <c r="CW1418" s="15"/>
      <c r="CX1418" s="15"/>
      <c r="CY1418" s="88"/>
      <c r="CZ1418" s="88"/>
      <c r="DA1418" s="88"/>
      <c r="DB1418" s="15"/>
      <c r="DC1418" s="15"/>
      <c r="DD1418" s="15"/>
      <c r="DE1418" s="15"/>
      <c r="DF1418" s="15"/>
      <c r="DG1418" s="15"/>
      <c r="DH1418" s="15"/>
      <c r="DI1418" s="15"/>
      <c r="DJ1418" s="15"/>
      <c r="DK1418" s="15"/>
      <c r="DL1418" s="15"/>
      <c r="DM1418" s="15"/>
      <c r="DN1418" s="15"/>
      <c r="DO1418" s="15"/>
      <c r="DP1418" s="15"/>
      <c r="DQ1418" s="15"/>
      <c r="DR1418" s="15"/>
      <c r="DS1418" s="15"/>
      <c r="DT1418" s="15"/>
      <c r="DU1418" s="15"/>
      <c r="DV1418" s="15"/>
      <c r="DW1418" s="15"/>
      <c r="DX1418" s="15"/>
      <c r="DY1418" s="15"/>
      <c r="DZ1418" s="15"/>
      <c r="EA1418" s="15"/>
      <c r="EB1418" s="15"/>
      <c r="EC1418" s="15"/>
      <c r="ED1418" s="15"/>
      <c r="EE1418" s="15"/>
      <c r="EF1418" s="15"/>
      <c r="EG1418" s="15"/>
      <c r="EH1418" s="15"/>
      <c r="EI1418" s="15"/>
      <c r="EJ1418" s="15"/>
      <c r="EK1418" s="15"/>
      <c r="EL1418" s="15"/>
      <c r="EM1418" s="15"/>
      <c r="EN1418" s="15"/>
      <c r="EO1418" s="15"/>
      <c r="EP1418" s="88"/>
      <c r="EQ1418" s="88"/>
      <c r="ER1418" s="88"/>
      <c r="ES1418" s="88"/>
      <c r="ET1418" s="88"/>
      <c r="EU1418" s="88"/>
      <c r="EV1418" s="88"/>
      <c r="EW1418" s="88"/>
      <c r="EX1418" s="88"/>
      <c r="EY1418" s="88"/>
      <c r="EZ1418" s="88"/>
      <c r="FA1418" s="88"/>
      <c r="FB1418" s="15"/>
      <c r="FC1418" s="15"/>
      <c r="FD1418" s="15"/>
      <c r="FE1418" s="15"/>
      <c r="FF1418" s="15"/>
      <c r="FG1418" s="15"/>
      <c r="FH1418" s="15"/>
      <c r="FI1418" s="15"/>
      <c r="FJ1418" s="15"/>
    </row>
    <row r="1419" spans="2:166" ht="15" customHeight="1" x14ac:dyDescent="0.25">
      <c r="B1419" s="88"/>
      <c r="C1419" s="88"/>
      <c r="D1419" s="115"/>
      <c r="E1419" s="115"/>
      <c r="F1419" s="115"/>
      <c r="G1419" s="115"/>
      <c r="H1419" s="115"/>
      <c r="I1419" s="523"/>
      <c r="J1419" s="523"/>
      <c r="K1419" s="115"/>
      <c r="L1419" s="524"/>
      <c r="M1419" s="524"/>
      <c r="N1419" s="524"/>
      <c r="O1419" s="524"/>
      <c r="P1419" s="524"/>
      <c r="Q1419" s="524"/>
      <c r="R1419" s="524"/>
      <c r="S1419" s="525"/>
      <c r="T1419" s="526"/>
      <c r="U1419" s="115"/>
      <c r="V1419" s="526"/>
      <c r="W1419" s="115"/>
      <c r="X1419" s="115"/>
      <c r="Y1419" s="115"/>
      <c r="Z1419" s="527"/>
      <c r="AA1419" s="527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  <c r="BO1419" s="15"/>
      <c r="BP1419" s="15"/>
      <c r="BQ1419" s="15"/>
      <c r="BR1419" s="15"/>
      <c r="BS1419" s="15"/>
      <c r="BT1419" s="15"/>
      <c r="BU1419" s="15"/>
      <c r="BV1419" s="15"/>
      <c r="BW1419" s="15"/>
      <c r="BX1419" s="15"/>
      <c r="BY1419" s="15"/>
      <c r="BZ1419" s="15"/>
      <c r="CA1419" s="15"/>
      <c r="CB1419" s="15"/>
      <c r="CC1419" s="15"/>
      <c r="CD1419" s="15"/>
      <c r="CE1419" s="15"/>
      <c r="CF1419" s="15"/>
      <c r="CG1419" s="15"/>
      <c r="CH1419" s="15"/>
      <c r="CI1419" s="15"/>
      <c r="CJ1419" s="15"/>
      <c r="CK1419" s="15"/>
      <c r="CL1419" s="15"/>
      <c r="CM1419" s="15"/>
      <c r="CN1419" s="15"/>
      <c r="CO1419" s="15"/>
      <c r="CP1419" s="15"/>
      <c r="CQ1419" s="15"/>
      <c r="CR1419" s="15"/>
      <c r="CS1419" s="15"/>
      <c r="CT1419" s="88"/>
      <c r="CU1419" s="88"/>
      <c r="CV1419" s="88"/>
      <c r="CW1419" s="15"/>
      <c r="CX1419" s="15"/>
      <c r="CY1419" s="88"/>
      <c r="CZ1419" s="88"/>
      <c r="DA1419" s="88"/>
      <c r="DB1419" s="15"/>
      <c r="DC1419" s="15"/>
      <c r="DD1419" s="15"/>
      <c r="DE1419" s="15"/>
      <c r="DF1419" s="15"/>
      <c r="DG1419" s="15"/>
      <c r="DH1419" s="15"/>
      <c r="DI1419" s="15"/>
      <c r="DJ1419" s="15"/>
      <c r="DK1419" s="15"/>
      <c r="DL1419" s="15"/>
      <c r="DM1419" s="15"/>
      <c r="DN1419" s="15"/>
      <c r="DO1419" s="15"/>
      <c r="DP1419" s="15"/>
      <c r="DQ1419" s="15"/>
      <c r="DR1419" s="15"/>
      <c r="DS1419" s="15"/>
      <c r="DT1419" s="15"/>
      <c r="DU1419" s="15"/>
      <c r="DV1419" s="15"/>
      <c r="DW1419" s="15"/>
      <c r="DX1419" s="15"/>
      <c r="DY1419" s="15"/>
      <c r="DZ1419" s="15"/>
      <c r="EA1419" s="15"/>
      <c r="EB1419" s="15"/>
      <c r="EC1419" s="15"/>
      <c r="ED1419" s="15"/>
      <c r="EE1419" s="15"/>
      <c r="EF1419" s="15"/>
      <c r="EG1419" s="15"/>
      <c r="EH1419" s="15"/>
      <c r="EI1419" s="15"/>
      <c r="EJ1419" s="15"/>
      <c r="EK1419" s="15"/>
      <c r="EL1419" s="15"/>
      <c r="EM1419" s="15"/>
      <c r="EN1419" s="15"/>
      <c r="EO1419" s="15"/>
      <c r="EP1419" s="88"/>
      <c r="EQ1419" s="88"/>
      <c r="ER1419" s="88"/>
      <c r="ES1419" s="88"/>
      <c r="ET1419" s="88"/>
      <c r="EU1419" s="88"/>
      <c r="EV1419" s="88"/>
      <c r="EW1419" s="88"/>
      <c r="EX1419" s="88"/>
      <c r="EY1419" s="88"/>
      <c r="EZ1419" s="88"/>
      <c r="FA1419" s="88"/>
      <c r="FB1419" s="15"/>
      <c r="FC1419" s="15"/>
      <c r="FD1419" s="15"/>
      <c r="FE1419" s="15"/>
      <c r="FF1419" s="15"/>
      <c r="FG1419" s="15"/>
      <c r="FH1419" s="15"/>
      <c r="FI1419" s="15"/>
      <c r="FJ1419" s="15"/>
    </row>
    <row r="1420" spans="2:166" ht="15" customHeight="1" x14ac:dyDescent="0.25">
      <c r="B1420" s="88"/>
      <c r="C1420" s="88"/>
      <c r="D1420" s="115"/>
      <c r="E1420" s="115"/>
      <c r="F1420" s="115"/>
      <c r="G1420" s="115"/>
      <c r="H1420" s="115"/>
      <c r="I1420" s="523"/>
      <c r="J1420" s="523"/>
      <c r="K1420" s="115"/>
      <c r="L1420" s="524"/>
      <c r="M1420" s="524"/>
      <c r="N1420" s="524"/>
      <c r="O1420" s="524"/>
      <c r="P1420" s="524"/>
      <c r="Q1420" s="524"/>
      <c r="R1420" s="524"/>
      <c r="S1420" s="525"/>
      <c r="T1420" s="526"/>
      <c r="U1420" s="115"/>
      <c r="V1420" s="526"/>
      <c r="W1420" s="115"/>
      <c r="X1420" s="115"/>
      <c r="Y1420" s="115"/>
      <c r="Z1420" s="527"/>
      <c r="AA1420" s="527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  <c r="BI1420" s="15"/>
      <c r="BJ1420" s="15"/>
      <c r="BK1420" s="15"/>
      <c r="BL1420" s="15"/>
      <c r="BM1420" s="15"/>
      <c r="BN1420" s="15"/>
      <c r="BO1420" s="15"/>
      <c r="BP1420" s="15"/>
      <c r="BQ1420" s="15"/>
      <c r="BR1420" s="15"/>
      <c r="BS1420" s="15"/>
      <c r="BT1420" s="15"/>
      <c r="BU1420" s="15"/>
      <c r="BV1420" s="15"/>
      <c r="BW1420" s="15"/>
      <c r="BX1420" s="15"/>
      <c r="BY1420" s="15"/>
      <c r="BZ1420" s="15"/>
      <c r="CA1420" s="15"/>
      <c r="CB1420" s="15"/>
      <c r="CC1420" s="15"/>
      <c r="CD1420" s="15"/>
      <c r="CE1420" s="15"/>
      <c r="CF1420" s="15"/>
      <c r="CG1420" s="15"/>
      <c r="CH1420" s="15"/>
      <c r="CI1420" s="15"/>
      <c r="CJ1420" s="15"/>
      <c r="CK1420" s="15"/>
      <c r="CL1420" s="15"/>
      <c r="CM1420" s="15"/>
      <c r="CN1420" s="15"/>
      <c r="CO1420" s="15"/>
      <c r="CP1420" s="15"/>
      <c r="CQ1420" s="15"/>
      <c r="CR1420" s="15"/>
      <c r="CS1420" s="15"/>
      <c r="CT1420" s="88"/>
      <c r="CU1420" s="88"/>
      <c r="CV1420" s="88"/>
      <c r="CW1420" s="15"/>
      <c r="CX1420" s="15"/>
      <c r="CY1420" s="88"/>
      <c r="CZ1420" s="88"/>
      <c r="DA1420" s="88"/>
      <c r="DB1420" s="15"/>
      <c r="DC1420" s="15"/>
      <c r="DD1420" s="15"/>
      <c r="DE1420" s="15"/>
      <c r="DF1420" s="15"/>
      <c r="DG1420" s="15"/>
      <c r="DH1420" s="15"/>
      <c r="DI1420" s="15"/>
      <c r="DJ1420" s="15"/>
      <c r="DK1420" s="15"/>
      <c r="DL1420" s="15"/>
      <c r="DM1420" s="15"/>
      <c r="DN1420" s="15"/>
      <c r="DO1420" s="15"/>
      <c r="DP1420" s="15"/>
      <c r="DQ1420" s="15"/>
      <c r="DR1420" s="15"/>
      <c r="DS1420" s="15"/>
      <c r="DT1420" s="15"/>
      <c r="DU1420" s="15"/>
      <c r="DV1420" s="15"/>
      <c r="DW1420" s="15"/>
      <c r="DX1420" s="15"/>
      <c r="DY1420" s="15"/>
      <c r="DZ1420" s="15"/>
      <c r="EA1420" s="15"/>
      <c r="EB1420" s="15"/>
      <c r="EC1420" s="15"/>
      <c r="ED1420" s="15"/>
      <c r="EE1420" s="15"/>
      <c r="EF1420" s="15"/>
      <c r="EG1420" s="15"/>
      <c r="EH1420" s="15"/>
      <c r="EI1420" s="15"/>
      <c r="EJ1420" s="15"/>
      <c r="EK1420" s="15"/>
      <c r="EL1420" s="15"/>
      <c r="EM1420" s="15"/>
      <c r="EN1420" s="15"/>
      <c r="EO1420" s="15"/>
      <c r="EP1420" s="88"/>
      <c r="EQ1420" s="88"/>
      <c r="ER1420" s="88"/>
      <c r="ES1420" s="88"/>
      <c r="ET1420" s="88"/>
      <c r="EU1420" s="88"/>
      <c r="EV1420" s="88"/>
      <c r="EW1420" s="88"/>
      <c r="EX1420" s="88"/>
      <c r="EY1420" s="88"/>
      <c r="EZ1420" s="88"/>
      <c r="FA1420" s="88"/>
      <c r="FB1420" s="15"/>
      <c r="FC1420" s="15"/>
      <c r="FD1420" s="15"/>
      <c r="FE1420" s="15"/>
      <c r="FF1420" s="15"/>
      <c r="FG1420" s="15"/>
      <c r="FH1420" s="15"/>
      <c r="FI1420" s="15"/>
      <c r="FJ1420" s="15"/>
    </row>
    <row r="1421" spans="2:166" ht="15" customHeight="1" x14ac:dyDescent="0.25">
      <c r="B1421" s="88"/>
      <c r="C1421" s="88"/>
      <c r="D1421" s="115"/>
      <c r="E1421" s="115"/>
      <c r="F1421" s="115"/>
      <c r="G1421" s="115"/>
      <c r="H1421" s="115"/>
      <c r="I1421" s="523"/>
      <c r="J1421" s="523"/>
      <c r="K1421" s="115"/>
      <c r="L1421" s="524"/>
      <c r="M1421" s="524"/>
      <c r="N1421" s="524"/>
      <c r="O1421" s="524"/>
      <c r="P1421" s="524"/>
      <c r="Q1421" s="524"/>
      <c r="R1421" s="524"/>
      <c r="S1421" s="525"/>
      <c r="T1421" s="526"/>
      <c r="U1421" s="115"/>
      <c r="V1421" s="526"/>
      <c r="W1421" s="115"/>
      <c r="X1421" s="115"/>
      <c r="Y1421" s="115"/>
      <c r="Z1421" s="527"/>
      <c r="AA1421" s="527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  <c r="BI1421" s="15"/>
      <c r="BJ1421" s="15"/>
      <c r="BK1421" s="15"/>
      <c r="BL1421" s="15"/>
      <c r="BM1421" s="15"/>
      <c r="BN1421" s="15"/>
      <c r="BO1421" s="15"/>
      <c r="BP1421" s="15"/>
      <c r="BQ1421" s="15"/>
      <c r="BR1421" s="15"/>
      <c r="BS1421" s="15"/>
      <c r="BT1421" s="15"/>
      <c r="BU1421" s="15"/>
      <c r="BV1421" s="15"/>
      <c r="BW1421" s="15"/>
      <c r="BX1421" s="15"/>
      <c r="BY1421" s="15"/>
      <c r="BZ1421" s="15"/>
      <c r="CA1421" s="15"/>
      <c r="CB1421" s="15"/>
      <c r="CC1421" s="15"/>
      <c r="CD1421" s="15"/>
      <c r="CE1421" s="15"/>
      <c r="CF1421" s="15"/>
      <c r="CG1421" s="15"/>
      <c r="CH1421" s="15"/>
      <c r="CI1421" s="15"/>
      <c r="CJ1421" s="15"/>
      <c r="CK1421" s="15"/>
      <c r="CL1421" s="15"/>
      <c r="CM1421" s="15"/>
      <c r="CN1421" s="15"/>
      <c r="CO1421" s="15"/>
      <c r="CP1421" s="15"/>
      <c r="CQ1421" s="15"/>
      <c r="CR1421" s="15"/>
      <c r="CS1421" s="15"/>
      <c r="CT1421" s="88"/>
      <c r="CU1421" s="88"/>
      <c r="CV1421" s="88"/>
      <c r="CW1421" s="15"/>
      <c r="CX1421" s="15"/>
      <c r="CY1421" s="88"/>
      <c r="CZ1421" s="88"/>
      <c r="DA1421" s="88"/>
      <c r="DB1421" s="15"/>
      <c r="DC1421" s="15"/>
      <c r="DD1421" s="15"/>
      <c r="DE1421" s="15"/>
      <c r="DF1421" s="15"/>
      <c r="DG1421" s="15"/>
      <c r="DH1421" s="15"/>
      <c r="DI1421" s="15"/>
      <c r="DJ1421" s="15"/>
      <c r="DK1421" s="15"/>
      <c r="DL1421" s="15"/>
      <c r="DM1421" s="15"/>
      <c r="DN1421" s="15"/>
      <c r="DO1421" s="15"/>
      <c r="DP1421" s="15"/>
      <c r="DQ1421" s="15"/>
      <c r="DR1421" s="15"/>
      <c r="DS1421" s="15"/>
      <c r="DT1421" s="15"/>
      <c r="DU1421" s="15"/>
      <c r="DV1421" s="15"/>
      <c r="DW1421" s="15"/>
      <c r="DX1421" s="15"/>
      <c r="DY1421" s="15"/>
      <c r="DZ1421" s="15"/>
      <c r="EA1421" s="15"/>
      <c r="EB1421" s="15"/>
      <c r="EC1421" s="15"/>
      <c r="ED1421" s="15"/>
      <c r="EE1421" s="15"/>
      <c r="EF1421" s="15"/>
      <c r="EG1421" s="15"/>
      <c r="EH1421" s="15"/>
      <c r="EI1421" s="15"/>
      <c r="EJ1421" s="15"/>
      <c r="EK1421" s="15"/>
      <c r="EL1421" s="15"/>
      <c r="EM1421" s="15"/>
      <c r="EN1421" s="15"/>
      <c r="EO1421" s="15"/>
      <c r="EP1421" s="88"/>
      <c r="EQ1421" s="88"/>
      <c r="ER1421" s="88"/>
      <c r="ES1421" s="88"/>
      <c r="ET1421" s="88"/>
      <c r="EU1421" s="88"/>
      <c r="EV1421" s="88"/>
      <c r="EW1421" s="88"/>
      <c r="EX1421" s="88"/>
      <c r="EY1421" s="88"/>
      <c r="EZ1421" s="88"/>
      <c r="FA1421" s="88"/>
      <c r="FB1421" s="15"/>
      <c r="FC1421" s="15"/>
      <c r="FD1421" s="15"/>
      <c r="FE1421" s="15"/>
      <c r="FF1421" s="15"/>
      <c r="FG1421" s="15"/>
      <c r="FH1421" s="15"/>
      <c r="FI1421" s="15"/>
      <c r="FJ1421" s="15"/>
    </row>
    <row r="1422" spans="2:166" ht="15" customHeight="1" x14ac:dyDescent="0.25">
      <c r="B1422" s="88"/>
      <c r="C1422" s="88"/>
      <c r="D1422" s="115"/>
      <c r="E1422" s="115"/>
      <c r="F1422" s="115"/>
      <c r="G1422" s="115"/>
      <c r="H1422" s="115"/>
      <c r="I1422" s="523"/>
      <c r="J1422" s="523"/>
      <c r="K1422" s="115"/>
      <c r="L1422" s="524"/>
      <c r="M1422" s="524"/>
      <c r="N1422" s="524"/>
      <c r="O1422" s="524"/>
      <c r="P1422" s="524"/>
      <c r="Q1422" s="524"/>
      <c r="R1422" s="524"/>
      <c r="S1422" s="525"/>
      <c r="T1422" s="526"/>
      <c r="U1422" s="115"/>
      <c r="V1422" s="526"/>
      <c r="W1422" s="115"/>
      <c r="X1422" s="115"/>
      <c r="Y1422" s="115"/>
      <c r="Z1422" s="527"/>
      <c r="AA1422" s="527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  <c r="BO1422" s="15"/>
      <c r="BP1422" s="15"/>
      <c r="BQ1422" s="15"/>
      <c r="BR1422" s="15"/>
      <c r="BS1422" s="15"/>
      <c r="BT1422" s="15"/>
      <c r="BU1422" s="15"/>
      <c r="BV1422" s="15"/>
      <c r="BW1422" s="15"/>
      <c r="BX1422" s="15"/>
      <c r="BY1422" s="15"/>
      <c r="BZ1422" s="15"/>
      <c r="CA1422" s="15"/>
      <c r="CB1422" s="15"/>
      <c r="CC1422" s="15"/>
      <c r="CD1422" s="15"/>
      <c r="CE1422" s="15"/>
      <c r="CF1422" s="15"/>
      <c r="CG1422" s="15"/>
      <c r="CH1422" s="15"/>
      <c r="CI1422" s="15"/>
      <c r="CJ1422" s="15"/>
      <c r="CK1422" s="15"/>
      <c r="CL1422" s="15"/>
      <c r="CM1422" s="15"/>
      <c r="CN1422" s="15"/>
      <c r="CO1422" s="15"/>
      <c r="CP1422" s="15"/>
      <c r="CQ1422" s="15"/>
      <c r="CR1422" s="15"/>
      <c r="CS1422" s="15"/>
      <c r="CT1422" s="88"/>
      <c r="CU1422" s="88"/>
      <c r="CV1422" s="88"/>
      <c r="CW1422" s="15"/>
      <c r="CX1422" s="15"/>
      <c r="CY1422" s="88"/>
      <c r="CZ1422" s="88"/>
      <c r="DA1422" s="88"/>
      <c r="DB1422" s="15"/>
      <c r="DC1422" s="15"/>
      <c r="DD1422" s="15"/>
      <c r="DE1422" s="15"/>
      <c r="DF1422" s="15"/>
      <c r="DG1422" s="15"/>
      <c r="DH1422" s="15"/>
      <c r="DI1422" s="15"/>
      <c r="DJ1422" s="15"/>
      <c r="DK1422" s="15"/>
      <c r="DL1422" s="15"/>
      <c r="DM1422" s="15"/>
      <c r="DN1422" s="15"/>
      <c r="DO1422" s="15"/>
      <c r="DP1422" s="15"/>
      <c r="DQ1422" s="15"/>
      <c r="DR1422" s="15"/>
      <c r="DS1422" s="15"/>
      <c r="DT1422" s="15"/>
      <c r="DU1422" s="15"/>
      <c r="DV1422" s="15"/>
      <c r="DW1422" s="15"/>
      <c r="DX1422" s="15"/>
      <c r="DY1422" s="15"/>
      <c r="DZ1422" s="15"/>
      <c r="EA1422" s="15"/>
      <c r="EB1422" s="15"/>
      <c r="EC1422" s="15"/>
      <c r="ED1422" s="15"/>
      <c r="EE1422" s="15"/>
      <c r="EF1422" s="15"/>
      <c r="EG1422" s="15"/>
      <c r="EH1422" s="15"/>
      <c r="EI1422" s="15"/>
      <c r="EJ1422" s="15"/>
      <c r="EK1422" s="15"/>
      <c r="EL1422" s="15"/>
      <c r="EM1422" s="15"/>
      <c r="EN1422" s="15"/>
      <c r="EO1422" s="15"/>
      <c r="EP1422" s="88"/>
      <c r="EQ1422" s="88"/>
      <c r="ER1422" s="88"/>
      <c r="ES1422" s="88"/>
      <c r="ET1422" s="88"/>
      <c r="EU1422" s="88"/>
      <c r="EV1422" s="88"/>
      <c r="EW1422" s="88"/>
      <c r="EX1422" s="88"/>
      <c r="EY1422" s="88"/>
      <c r="EZ1422" s="88"/>
      <c r="FA1422" s="88"/>
      <c r="FB1422" s="15"/>
      <c r="FC1422" s="15"/>
      <c r="FD1422" s="15"/>
      <c r="FE1422" s="15"/>
      <c r="FF1422" s="15"/>
      <c r="FG1422" s="15"/>
      <c r="FH1422" s="15"/>
      <c r="FI1422" s="15"/>
      <c r="FJ1422" s="15"/>
    </row>
    <row r="1423" spans="2:166" ht="15" customHeight="1" x14ac:dyDescent="0.25">
      <c r="B1423" s="88"/>
      <c r="C1423" s="88"/>
      <c r="D1423" s="115"/>
      <c r="E1423" s="115"/>
      <c r="F1423" s="115"/>
      <c r="G1423" s="115"/>
      <c r="H1423" s="115"/>
      <c r="I1423" s="523"/>
      <c r="J1423" s="523"/>
      <c r="K1423" s="115"/>
      <c r="L1423" s="524"/>
      <c r="M1423" s="524"/>
      <c r="N1423" s="524"/>
      <c r="O1423" s="524"/>
      <c r="P1423" s="524"/>
      <c r="Q1423" s="524"/>
      <c r="R1423" s="524"/>
      <c r="S1423" s="525"/>
      <c r="T1423" s="526"/>
      <c r="U1423" s="115"/>
      <c r="V1423" s="526"/>
      <c r="W1423" s="115"/>
      <c r="X1423" s="115"/>
      <c r="Y1423" s="115"/>
      <c r="Z1423" s="527"/>
      <c r="AA1423" s="527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  <c r="BO1423" s="15"/>
      <c r="BP1423" s="15"/>
      <c r="BQ1423" s="15"/>
      <c r="BR1423" s="15"/>
      <c r="BS1423" s="15"/>
      <c r="BT1423" s="15"/>
      <c r="BU1423" s="15"/>
      <c r="BV1423" s="15"/>
      <c r="BW1423" s="15"/>
      <c r="BX1423" s="15"/>
      <c r="BY1423" s="15"/>
      <c r="BZ1423" s="15"/>
      <c r="CA1423" s="15"/>
      <c r="CB1423" s="15"/>
      <c r="CC1423" s="15"/>
      <c r="CD1423" s="15"/>
      <c r="CE1423" s="15"/>
      <c r="CF1423" s="15"/>
      <c r="CG1423" s="15"/>
      <c r="CH1423" s="15"/>
      <c r="CI1423" s="15"/>
      <c r="CJ1423" s="15"/>
      <c r="CK1423" s="15"/>
      <c r="CL1423" s="15"/>
      <c r="CM1423" s="15"/>
      <c r="CN1423" s="15"/>
      <c r="CO1423" s="15"/>
      <c r="CP1423" s="15"/>
      <c r="CQ1423" s="15"/>
      <c r="CR1423" s="15"/>
      <c r="CS1423" s="15"/>
      <c r="CT1423" s="88"/>
      <c r="CU1423" s="88"/>
      <c r="CV1423" s="88"/>
      <c r="CW1423" s="15"/>
      <c r="CX1423" s="15"/>
      <c r="CY1423" s="88"/>
      <c r="CZ1423" s="88"/>
      <c r="DA1423" s="88"/>
      <c r="DB1423" s="15"/>
      <c r="DC1423" s="15"/>
      <c r="DD1423" s="15"/>
      <c r="DE1423" s="15"/>
      <c r="DF1423" s="15"/>
      <c r="DG1423" s="15"/>
      <c r="DH1423" s="15"/>
      <c r="DI1423" s="15"/>
      <c r="DJ1423" s="15"/>
      <c r="DK1423" s="15"/>
      <c r="DL1423" s="15"/>
      <c r="DM1423" s="15"/>
      <c r="DN1423" s="15"/>
      <c r="DO1423" s="15"/>
      <c r="DP1423" s="15"/>
      <c r="DQ1423" s="15"/>
      <c r="DR1423" s="15"/>
      <c r="DS1423" s="15"/>
      <c r="DT1423" s="15"/>
      <c r="DU1423" s="15"/>
      <c r="DV1423" s="15"/>
      <c r="DW1423" s="15"/>
      <c r="DX1423" s="15"/>
      <c r="DY1423" s="15"/>
      <c r="DZ1423" s="15"/>
      <c r="EA1423" s="15"/>
      <c r="EB1423" s="15"/>
      <c r="EC1423" s="15"/>
      <c r="ED1423" s="15"/>
      <c r="EE1423" s="15"/>
      <c r="EF1423" s="15"/>
      <c r="EG1423" s="15"/>
      <c r="EH1423" s="15"/>
      <c r="EI1423" s="15"/>
      <c r="EJ1423" s="15"/>
      <c r="EK1423" s="15"/>
      <c r="EL1423" s="15"/>
      <c r="EM1423" s="15"/>
      <c r="EN1423" s="15"/>
      <c r="EO1423" s="15"/>
      <c r="EP1423" s="88"/>
      <c r="EQ1423" s="88"/>
      <c r="ER1423" s="88"/>
      <c r="ES1423" s="88"/>
      <c r="ET1423" s="88"/>
      <c r="EU1423" s="88"/>
      <c r="EV1423" s="88"/>
      <c r="EW1423" s="88"/>
      <c r="EX1423" s="88"/>
      <c r="EY1423" s="88"/>
      <c r="EZ1423" s="88"/>
      <c r="FA1423" s="88"/>
      <c r="FB1423" s="15"/>
      <c r="FC1423" s="15"/>
      <c r="FD1423" s="15"/>
      <c r="FE1423" s="15"/>
      <c r="FF1423" s="15"/>
      <c r="FG1423" s="15"/>
      <c r="FH1423" s="15"/>
      <c r="FI1423" s="15"/>
      <c r="FJ1423" s="15"/>
    </row>
    <row r="1424" spans="2:166" ht="15" customHeight="1" x14ac:dyDescent="0.25">
      <c r="B1424" s="88"/>
      <c r="C1424" s="88"/>
      <c r="D1424" s="115"/>
      <c r="E1424" s="115"/>
      <c r="F1424" s="115"/>
      <c r="G1424" s="115"/>
      <c r="H1424" s="115"/>
      <c r="I1424" s="523"/>
      <c r="J1424" s="523"/>
      <c r="K1424" s="115"/>
      <c r="L1424" s="524"/>
      <c r="M1424" s="524"/>
      <c r="N1424" s="524"/>
      <c r="O1424" s="524"/>
      <c r="P1424" s="524"/>
      <c r="Q1424" s="524"/>
      <c r="R1424" s="524"/>
      <c r="S1424" s="525"/>
      <c r="T1424" s="526"/>
      <c r="U1424" s="115"/>
      <c r="V1424" s="526"/>
      <c r="W1424" s="115"/>
      <c r="X1424" s="115"/>
      <c r="Y1424" s="115"/>
      <c r="Z1424" s="527"/>
      <c r="AA1424" s="527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  <c r="BI1424" s="15"/>
      <c r="BJ1424" s="15"/>
      <c r="BK1424" s="15"/>
      <c r="BL1424" s="15"/>
      <c r="BM1424" s="15"/>
      <c r="BN1424" s="15"/>
      <c r="BO1424" s="15"/>
      <c r="BP1424" s="15"/>
      <c r="BQ1424" s="15"/>
      <c r="BR1424" s="15"/>
      <c r="BS1424" s="15"/>
      <c r="BT1424" s="15"/>
      <c r="BU1424" s="15"/>
      <c r="BV1424" s="15"/>
      <c r="BW1424" s="15"/>
      <c r="BX1424" s="15"/>
      <c r="BY1424" s="15"/>
      <c r="BZ1424" s="15"/>
      <c r="CA1424" s="15"/>
      <c r="CB1424" s="15"/>
      <c r="CC1424" s="15"/>
      <c r="CD1424" s="15"/>
      <c r="CE1424" s="15"/>
      <c r="CF1424" s="15"/>
      <c r="CG1424" s="15"/>
      <c r="CH1424" s="15"/>
      <c r="CI1424" s="15"/>
      <c r="CJ1424" s="15"/>
      <c r="CK1424" s="15"/>
      <c r="CL1424" s="15"/>
      <c r="CM1424" s="15"/>
      <c r="CN1424" s="15"/>
      <c r="CO1424" s="15"/>
      <c r="CP1424" s="15"/>
      <c r="CQ1424" s="15"/>
      <c r="CR1424" s="15"/>
      <c r="CS1424" s="15"/>
      <c r="CT1424" s="88"/>
      <c r="CU1424" s="88"/>
      <c r="CV1424" s="88"/>
      <c r="CW1424" s="15"/>
      <c r="CX1424" s="15"/>
      <c r="CY1424" s="88"/>
      <c r="CZ1424" s="88"/>
      <c r="DA1424" s="88"/>
      <c r="DB1424" s="15"/>
      <c r="DC1424" s="15"/>
      <c r="DD1424" s="15"/>
      <c r="DE1424" s="15"/>
      <c r="DF1424" s="15"/>
      <c r="DG1424" s="15"/>
      <c r="DH1424" s="15"/>
      <c r="DI1424" s="15"/>
      <c r="DJ1424" s="15"/>
      <c r="DK1424" s="15"/>
      <c r="DL1424" s="15"/>
      <c r="DM1424" s="15"/>
      <c r="DN1424" s="15"/>
      <c r="DO1424" s="15"/>
      <c r="DP1424" s="15"/>
      <c r="DQ1424" s="15"/>
      <c r="DR1424" s="15"/>
      <c r="DS1424" s="15"/>
      <c r="DT1424" s="15"/>
      <c r="DU1424" s="15"/>
      <c r="DV1424" s="15"/>
      <c r="DW1424" s="15"/>
      <c r="DX1424" s="15"/>
      <c r="DY1424" s="15"/>
      <c r="DZ1424" s="15"/>
      <c r="EA1424" s="15"/>
      <c r="EB1424" s="15"/>
      <c r="EC1424" s="15"/>
      <c r="ED1424" s="15"/>
      <c r="EE1424" s="15"/>
      <c r="EF1424" s="15"/>
      <c r="EG1424" s="15"/>
      <c r="EH1424" s="15"/>
      <c r="EI1424" s="15"/>
      <c r="EJ1424" s="15"/>
      <c r="EK1424" s="15"/>
      <c r="EL1424" s="15"/>
      <c r="EM1424" s="15"/>
      <c r="EN1424" s="15"/>
      <c r="EO1424" s="15"/>
      <c r="EP1424" s="88"/>
      <c r="EQ1424" s="88"/>
      <c r="ER1424" s="88"/>
      <c r="ES1424" s="88"/>
      <c r="ET1424" s="88"/>
      <c r="EU1424" s="88"/>
      <c r="EV1424" s="88"/>
      <c r="EW1424" s="88"/>
      <c r="EX1424" s="88"/>
      <c r="EY1424" s="88"/>
      <c r="EZ1424" s="88"/>
      <c r="FA1424" s="88"/>
      <c r="FB1424" s="15"/>
      <c r="FC1424" s="15"/>
      <c r="FD1424" s="15"/>
      <c r="FE1424" s="15"/>
      <c r="FF1424" s="15"/>
      <c r="FG1424" s="15"/>
      <c r="FH1424" s="15"/>
      <c r="FI1424" s="15"/>
      <c r="FJ1424" s="15"/>
    </row>
    <row r="1425" spans="2:166" ht="15" customHeight="1" x14ac:dyDescent="0.25">
      <c r="B1425" s="88"/>
      <c r="C1425" s="88"/>
      <c r="D1425" s="115"/>
      <c r="E1425" s="115"/>
      <c r="F1425" s="115"/>
      <c r="G1425" s="115"/>
      <c r="H1425" s="115"/>
      <c r="I1425" s="523"/>
      <c r="J1425" s="523"/>
      <c r="K1425" s="115"/>
      <c r="L1425" s="524"/>
      <c r="M1425" s="524"/>
      <c r="N1425" s="524"/>
      <c r="O1425" s="524"/>
      <c r="P1425" s="524"/>
      <c r="Q1425" s="524"/>
      <c r="R1425" s="524"/>
      <c r="S1425" s="525"/>
      <c r="T1425" s="526"/>
      <c r="U1425" s="115"/>
      <c r="V1425" s="526"/>
      <c r="W1425" s="115"/>
      <c r="X1425" s="115"/>
      <c r="Y1425" s="115"/>
      <c r="Z1425" s="527"/>
      <c r="AA1425" s="527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  <c r="BI1425" s="15"/>
      <c r="BJ1425" s="15"/>
      <c r="BK1425" s="15"/>
      <c r="BL1425" s="15"/>
      <c r="BM1425" s="15"/>
      <c r="BN1425" s="15"/>
      <c r="BO1425" s="15"/>
      <c r="BP1425" s="15"/>
      <c r="BQ1425" s="15"/>
      <c r="BR1425" s="15"/>
      <c r="BS1425" s="15"/>
      <c r="BT1425" s="15"/>
      <c r="BU1425" s="15"/>
      <c r="BV1425" s="15"/>
      <c r="BW1425" s="15"/>
      <c r="BX1425" s="15"/>
      <c r="BY1425" s="15"/>
      <c r="BZ1425" s="15"/>
      <c r="CA1425" s="15"/>
      <c r="CB1425" s="15"/>
      <c r="CC1425" s="15"/>
      <c r="CD1425" s="15"/>
      <c r="CE1425" s="15"/>
      <c r="CF1425" s="15"/>
      <c r="CG1425" s="15"/>
      <c r="CH1425" s="15"/>
      <c r="CI1425" s="15"/>
      <c r="CJ1425" s="15"/>
      <c r="CK1425" s="15"/>
      <c r="CL1425" s="15"/>
      <c r="CM1425" s="15"/>
      <c r="CN1425" s="15"/>
      <c r="CO1425" s="15"/>
      <c r="CP1425" s="15"/>
      <c r="CQ1425" s="15"/>
      <c r="CR1425" s="15"/>
      <c r="CS1425" s="15"/>
      <c r="CT1425" s="88"/>
      <c r="CU1425" s="88"/>
      <c r="CV1425" s="88"/>
      <c r="CW1425" s="15"/>
      <c r="CX1425" s="15"/>
      <c r="CY1425" s="88"/>
      <c r="CZ1425" s="88"/>
      <c r="DA1425" s="88"/>
      <c r="DB1425" s="15"/>
      <c r="DC1425" s="15"/>
      <c r="DD1425" s="15"/>
      <c r="DE1425" s="15"/>
      <c r="DF1425" s="15"/>
      <c r="DG1425" s="15"/>
      <c r="DH1425" s="15"/>
      <c r="DI1425" s="15"/>
      <c r="DJ1425" s="15"/>
      <c r="DK1425" s="15"/>
      <c r="DL1425" s="15"/>
      <c r="DM1425" s="15"/>
      <c r="DN1425" s="15"/>
      <c r="DO1425" s="15"/>
      <c r="DP1425" s="15"/>
      <c r="DQ1425" s="15"/>
      <c r="DR1425" s="15"/>
      <c r="DS1425" s="15"/>
      <c r="DT1425" s="15"/>
      <c r="DU1425" s="15"/>
      <c r="DV1425" s="15"/>
      <c r="DW1425" s="15"/>
      <c r="DX1425" s="15"/>
      <c r="DY1425" s="15"/>
      <c r="DZ1425" s="15"/>
      <c r="EA1425" s="15"/>
      <c r="EB1425" s="15"/>
      <c r="EC1425" s="15"/>
      <c r="ED1425" s="15"/>
      <c r="EE1425" s="15"/>
      <c r="EF1425" s="15"/>
      <c r="EG1425" s="15"/>
      <c r="EH1425" s="15"/>
      <c r="EI1425" s="15"/>
      <c r="EJ1425" s="15"/>
      <c r="EK1425" s="15"/>
      <c r="EL1425" s="15"/>
      <c r="EM1425" s="15"/>
      <c r="EN1425" s="15"/>
      <c r="EO1425" s="15"/>
      <c r="EP1425" s="88"/>
      <c r="EQ1425" s="88"/>
      <c r="ER1425" s="88"/>
      <c r="ES1425" s="88"/>
      <c r="ET1425" s="88"/>
      <c r="EU1425" s="88"/>
      <c r="EV1425" s="88"/>
      <c r="EW1425" s="88"/>
      <c r="EX1425" s="88"/>
      <c r="EY1425" s="88"/>
      <c r="EZ1425" s="88"/>
      <c r="FA1425" s="88"/>
      <c r="FB1425" s="15"/>
      <c r="FC1425" s="15"/>
      <c r="FD1425" s="15"/>
      <c r="FE1425" s="15"/>
      <c r="FF1425" s="15"/>
      <c r="FG1425" s="15"/>
      <c r="FH1425" s="15"/>
      <c r="FI1425" s="15"/>
      <c r="FJ1425" s="15"/>
    </row>
    <row r="1426" spans="2:166" ht="15" customHeight="1" x14ac:dyDescent="0.25">
      <c r="B1426" s="88"/>
      <c r="C1426" s="88"/>
      <c r="D1426" s="115"/>
      <c r="E1426" s="115"/>
      <c r="F1426" s="115"/>
      <c r="G1426" s="115"/>
      <c r="H1426" s="115"/>
      <c r="I1426" s="523"/>
      <c r="J1426" s="523"/>
      <c r="K1426" s="115"/>
      <c r="L1426" s="524"/>
      <c r="M1426" s="524"/>
      <c r="N1426" s="524"/>
      <c r="O1426" s="524"/>
      <c r="P1426" s="524"/>
      <c r="Q1426" s="524"/>
      <c r="R1426" s="524"/>
      <c r="S1426" s="525"/>
      <c r="T1426" s="526"/>
      <c r="U1426" s="115"/>
      <c r="V1426" s="526"/>
      <c r="W1426" s="115"/>
      <c r="X1426" s="115"/>
      <c r="Y1426" s="115"/>
      <c r="Z1426" s="527"/>
      <c r="AA1426" s="527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  <c r="BO1426" s="15"/>
      <c r="BP1426" s="15"/>
      <c r="BQ1426" s="15"/>
      <c r="BR1426" s="15"/>
      <c r="BS1426" s="15"/>
      <c r="BT1426" s="15"/>
      <c r="BU1426" s="15"/>
      <c r="BV1426" s="15"/>
      <c r="BW1426" s="15"/>
      <c r="BX1426" s="15"/>
      <c r="BY1426" s="15"/>
      <c r="BZ1426" s="15"/>
      <c r="CA1426" s="15"/>
      <c r="CB1426" s="15"/>
      <c r="CC1426" s="15"/>
      <c r="CD1426" s="15"/>
      <c r="CE1426" s="15"/>
      <c r="CF1426" s="15"/>
      <c r="CG1426" s="15"/>
      <c r="CH1426" s="15"/>
      <c r="CI1426" s="15"/>
      <c r="CJ1426" s="15"/>
      <c r="CK1426" s="15"/>
      <c r="CL1426" s="15"/>
      <c r="CM1426" s="15"/>
      <c r="CN1426" s="15"/>
      <c r="CO1426" s="15"/>
      <c r="CP1426" s="15"/>
      <c r="CQ1426" s="15"/>
      <c r="CR1426" s="15"/>
      <c r="CS1426" s="15"/>
      <c r="CT1426" s="88"/>
      <c r="CU1426" s="88"/>
      <c r="CV1426" s="88"/>
      <c r="CW1426" s="15"/>
      <c r="CX1426" s="15"/>
      <c r="CY1426" s="88"/>
      <c r="CZ1426" s="88"/>
      <c r="DA1426" s="88"/>
      <c r="DB1426" s="15"/>
      <c r="DC1426" s="15"/>
      <c r="DD1426" s="15"/>
      <c r="DE1426" s="15"/>
      <c r="DF1426" s="15"/>
      <c r="DG1426" s="15"/>
      <c r="DH1426" s="15"/>
      <c r="DI1426" s="15"/>
      <c r="DJ1426" s="15"/>
      <c r="DK1426" s="15"/>
      <c r="DL1426" s="15"/>
      <c r="DM1426" s="15"/>
      <c r="DN1426" s="15"/>
      <c r="DO1426" s="15"/>
      <c r="DP1426" s="15"/>
      <c r="DQ1426" s="15"/>
      <c r="DR1426" s="15"/>
      <c r="DS1426" s="15"/>
      <c r="DT1426" s="15"/>
      <c r="DU1426" s="15"/>
      <c r="DV1426" s="15"/>
      <c r="DW1426" s="15"/>
      <c r="DX1426" s="15"/>
      <c r="DY1426" s="15"/>
      <c r="DZ1426" s="15"/>
      <c r="EA1426" s="15"/>
      <c r="EB1426" s="15"/>
      <c r="EC1426" s="15"/>
      <c r="ED1426" s="15"/>
      <c r="EE1426" s="15"/>
      <c r="EF1426" s="15"/>
      <c r="EG1426" s="15"/>
      <c r="EH1426" s="15"/>
      <c r="EI1426" s="15"/>
      <c r="EJ1426" s="15"/>
      <c r="EK1426" s="15"/>
      <c r="EL1426" s="15"/>
      <c r="EM1426" s="15"/>
      <c r="EN1426" s="15"/>
      <c r="EO1426" s="15"/>
      <c r="EP1426" s="88"/>
      <c r="EQ1426" s="88"/>
      <c r="ER1426" s="88"/>
      <c r="ES1426" s="88"/>
      <c r="ET1426" s="88"/>
      <c r="EU1426" s="88"/>
      <c r="EV1426" s="88"/>
      <c r="EW1426" s="88"/>
      <c r="EX1426" s="88"/>
      <c r="EY1426" s="88"/>
      <c r="EZ1426" s="88"/>
      <c r="FA1426" s="88"/>
      <c r="FB1426" s="15"/>
      <c r="FC1426" s="15"/>
      <c r="FD1426" s="15"/>
      <c r="FE1426" s="15"/>
      <c r="FF1426" s="15"/>
      <c r="FG1426" s="15"/>
      <c r="FH1426" s="15"/>
      <c r="FI1426" s="15"/>
      <c r="FJ1426" s="15"/>
    </row>
    <row r="1427" spans="2:166" ht="15" customHeight="1" x14ac:dyDescent="0.25">
      <c r="B1427" s="88"/>
      <c r="C1427" s="88"/>
      <c r="D1427" s="115"/>
      <c r="E1427" s="115"/>
      <c r="F1427" s="115"/>
      <c r="G1427" s="115"/>
      <c r="H1427" s="115"/>
      <c r="I1427" s="523"/>
      <c r="J1427" s="523"/>
      <c r="K1427" s="115"/>
      <c r="L1427" s="524"/>
      <c r="M1427" s="524"/>
      <c r="N1427" s="524"/>
      <c r="O1427" s="524"/>
      <c r="P1427" s="524"/>
      <c r="Q1427" s="524"/>
      <c r="R1427" s="524"/>
      <c r="S1427" s="525"/>
      <c r="T1427" s="526"/>
      <c r="U1427" s="115"/>
      <c r="V1427" s="526"/>
      <c r="W1427" s="115"/>
      <c r="X1427" s="115"/>
      <c r="Y1427" s="115"/>
      <c r="Z1427" s="527"/>
      <c r="AA1427" s="527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  <c r="BM1427" s="15"/>
      <c r="BN1427" s="15"/>
      <c r="BO1427" s="15"/>
      <c r="BP1427" s="15"/>
      <c r="BQ1427" s="15"/>
      <c r="BR1427" s="15"/>
      <c r="BS1427" s="15"/>
      <c r="BT1427" s="15"/>
      <c r="BU1427" s="15"/>
      <c r="BV1427" s="15"/>
      <c r="BW1427" s="15"/>
      <c r="BX1427" s="15"/>
      <c r="BY1427" s="15"/>
      <c r="BZ1427" s="15"/>
      <c r="CA1427" s="15"/>
      <c r="CB1427" s="15"/>
      <c r="CC1427" s="15"/>
      <c r="CD1427" s="15"/>
      <c r="CE1427" s="15"/>
      <c r="CF1427" s="15"/>
      <c r="CG1427" s="15"/>
      <c r="CH1427" s="15"/>
      <c r="CI1427" s="15"/>
      <c r="CJ1427" s="15"/>
      <c r="CK1427" s="15"/>
      <c r="CL1427" s="15"/>
      <c r="CM1427" s="15"/>
      <c r="CN1427" s="15"/>
      <c r="CO1427" s="15"/>
      <c r="CP1427" s="15"/>
      <c r="CQ1427" s="15"/>
      <c r="CR1427" s="15"/>
      <c r="CS1427" s="15"/>
      <c r="CT1427" s="88"/>
      <c r="CU1427" s="88"/>
      <c r="CV1427" s="88"/>
      <c r="CW1427" s="15"/>
      <c r="CX1427" s="15"/>
      <c r="CY1427" s="88"/>
      <c r="CZ1427" s="88"/>
      <c r="DA1427" s="88"/>
      <c r="DB1427" s="15"/>
      <c r="DC1427" s="15"/>
      <c r="DD1427" s="15"/>
      <c r="DE1427" s="15"/>
      <c r="DF1427" s="15"/>
      <c r="DG1427" s="15"/>
      <c r="DH1427" s="15"/>
      <c r="DI1427" s="15"/>
      <c r="DJ1427" s="15"/>
      <c r="DK1427" s="15"/>
      <c r="DL1427" s="15"/>
      <c r="DM1427" s="15"/>
      <c r="DN1427" s="15"/>
      <c r="DO1427" s="15"/>
      <c r="DP1427" s="15"/>
      <c r="DQ1427" s="15"/>
      <c r="DR1427" s="15"/>
      <c r="DS1427" s="15"/>
      <c r="DT1427" s="15"/>
      <c r="DU1427" s="15"/>
      <c r="DV1427" s="15"/>
      <c r="DW1427" s="15"/>
      <c r="DX1427" s="15"/>
      <c r="DY1427" s="15"/>
      <c r="DZ1427" s="15"/>
      <c r="EA1427" s="15"/>
      <c r="EB1427" s="15"/>
      <c r="EC1427" s="15"/>
      <c r="ED1427" s="15"/>
      <c r="EE1427" s="15"/>
      <c r="EF1427" s="15"/>
      <c r="EG1427" s="15"/>
      <c r="EH1427" s="15"/>
      <c r="EI1427" s="15"/>
      <c r="EJ1427" s="15"/>
      <c r="EK1427" s="15"/>
      <c r="EL1427" s="15"/>
      <c r="EM1427" s="15"/>
      <c r="EN1427" s="15"/>
      <c r="EO1427" s="15"/>
      <c r="EP1427" s="88"/>
      <c r="EQ1427" s="88"/>
      <c r="ER1427" s="88"/>
      <c r="ES1427" s="88"/>
      <c r="ET1427" s="88"/>
      <c r="EU1427" s="88"/>
      <c r="EV1427" s="88"/>
      <c r="EW1427" s="88"/>
      <c r="EX1427" s="88"/>
      <c r="EY1427" s="88"/>
      <c r="EZ1427" s="88"/>
      <c r="FA1427" s="88"/>
      <c r="FB1427" s="15"/>
      <c r="FC1427" s="15"/>
      <c r="FD1427" s="15"/>
      <c r="FE1427" s="15"/>
      <c r="FF1427" s="15"/>
      <c r="FG1427" s="15"/>
      <c r="FH1427" s="15"/>
      <c r="FI1427" s="15"/>
      <c r="FJ1427" s="15"/>
    </row>
    <row r="1428" spans="2:166" ht="15" customHeight="1" x14ac:dyDescent="0.25">
      <c r="B1428" s="88"/>
      <c r="C1428" s="88"/>
      <c r="D1428" s="115"/>
      <c r="E1428" s="115"/>
      <c r="F1428" s="115"/>
      <c r="G1428" s="115"/>
      <c r="H1428" s="115"/>
      <c r="I1428" s="523"/>
      <c r="J1428" s="523"/>
      <c r="K1428" s="115"/>
      <c r="L1428" s="524"/>
      <c r="M1428" s="524"/>
      <c r="N1428" s="524"/>
      <c r="O1428" s="524"/>
      <c r="P1428" s="524"/>
      <c r="Q1428" s="524"/>
      <c r="R1428" s="524"/>
      <c r="S1428" s="525"/>
      <c r="T1428" s="526"/>
      <c r="U1428" s="115"/>
      <c r="V1428" s="526"/>
      <c r="W1428" s="115"/>
      <c r="X1428" s="115"/>
      <c r="Y1428" s="115"/>
      <c r="Z1428" s="527"/>
      <c r="AA1428" s="527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  <c r="BI1428" s="15"/>
      <c r="BJ1428" s="15"/>
      <c r="BK1428" s="15"/>
      <c r="BL1428" s="15"/>
      <c r="BM1428" s="15"/>
      <c r="BN1428" s="15"/>
      <c r="BO1428" s="15"/>
      <c r="BP1428" s="15"/>
      <c r="BQ1428" s="15"/>
      <c r="BR1428" s="15"/>
      <c r="BS1428" s="15"/>
      <c r="BT1428" s="15"/>
      <c r="BU1428" s="15"/>
      <c r="BV1428" s="15"/>
      <c r="BW1428" s="15"/>
      <c r="BX1428" s="15"/>
      <c r="BY1428" s="15"/>
      <c r="BZ1428" s="15"/>
      <c r="CA1428" s="15"/>
      <c r="CB1428" s="15"/>
      <c r="CC1428" s="15"/>
      <c r="CD1428" s="15"/>
      <c r="CE1428" s="15"/>
      <c r="CF1428" s="15"/>
      <c r="CG1428" s="15"/>
      <c r="CH1428" s="15"/>
      <c r="CI1428" s="15"/>
      <c r="CJ1428" s="15"/>
      <c r="CK1428" s="15"/>
      <c r="CL1428" s="15"/>
      <c r="CM1428" s="15"/>
      <c r="CN1428" s="15"/>
      <c r="CO1428" s="15"/>
      <c r="CP1428" s="15"/>
      <c r="CQ1428" s="15"/>
      <c r="CR1428" s="15"/>
      <c r="CS1428" s="15"/>
      <c r="CT1428" s="88"/>
      <c r="CU1428" s="88"/>
      <c r="CV1428" s="88"/>
      <c r="CW1428" s="15"/>
      <c r="CX1428" s="15"/>
      <c r="CY1428" s="88"/>
      <c r="CZ1428" s="88"/>
      <c r="DA1428" s="88"/>
      <c r="DB1428" s="15"/>
      <c r="DC1428" s="15"/>
      <c r="DD1428" s="15"/>
      <c r="DE1428" s="15"/>
      <c r="DF1428" s="15"/>
      <c r="DG1428" s="15"/>
      <c r="DH1428" s="15"/>
      <c r="DI1428" s="15"/>
      <c r="DJ1428" s="15"/>
      <c r="DK1428" s="15"/>
      <c r="DL1428" s="15"/>
      <c r="DM1428" s="15"/>
      <c r="DN1428" s="15"/>
      <c r="DO1428" s="15"/>
      <c r="DP1428" s="15"/>
      <c r="DQ1428" s="15"/>
      <c r="DR1428" s="15"/>
      <c r="DS1428" s="15"/>
      <c r="DT1428" s="15"/>
      <c r="DU1428" s="15"/>
      <c r="DV1428" s="15"/>
      <c r="DW1428" s="15"/>
      <c r="DX1428" s="15"/>
      <c r="DY1428" s="15"/>
      <c r="DZ1428" s="15"/>
      <c r="EA1428" s="15"/>
      <c r="EB1428" s="15"/>
      <c r="EC1428" s="15"/>
      <c r="ED1428" s="15"/>
      <c r="EE1428" s="15"/>
      <c r="EF1428" s="15"/>
      <c r="EG1428" s="15"/>
      <c r="EH1428" s="15"/>
      <c r="EI1428" s="15"/>
      <c r="EJ1428" s="15"/>
      <c r="EK1428" s="15"/>
      <c r="EL1428" s="15"/>
      <c r="EM1428" s="15"/>
      <c r="EN1428" s="15"/>
      <c r="EO1428" s="15"/>
      <c r="EP1428" s="88"/>
      <c r="EQ1428" s="88"/>
      <c r="ER1428" s="88"/>
      <c r="ES1428" s="88"/>
      <c r="ET1428" s="88"/>
      <c r="EU1428" s="88"/>
      <c r="EV1428" s="88"/>
      <c r="EW1428" s="88"/>
      <c r="EX1428" s="88"/>
      <c r="EY1428" s="88"/>
      <c r="EZ1428" s="88"/>
      <c r="FA1428" s="88"/>
      <c r="FB1428" s="15"/>
      <c r="FC1428" s="15"/>
      <c r="FD1428" s="15"/>
      <c r="FE1428" s="15"/>
      <c r="FF1428" s="15"/>
      <c r="FG1428" s="15"/>
      <c r="FH1428" s="15"/>
      <c r="FI1428" s="15"/>
      <c r="FJ1428" s="15"/>
    </row>
    <row r="1429" spans="2:166" ht="15" customHeight="1" x14ac:dyDescent="0.25">
      <c r="B1429" s="88"/>
      <c r="C1429" s="88"/>
      <c r="D1429" s="115"/>
      <c r="E1429" s="115"/>
      <c r="F1429" s="115"/>
      <c r="G1429" s="115"/>
      <c r="H1429" s="115"/>
      <c r="I1429" s="523"/>
      <c r="J1429" s="523"/>
      <c r="K1429" s="115"/>
      <c r="L1429" s="524"/>
      <c r="M1429" s="524"/>
      <c r="N1429" s="524"/>
      <c r="O1429" s="524"/>
      <c r="P1429" s="524"/>
      <c r="Q1429" s="524"/>
      <c r="R1429" s="524"/>
      <c r="S1429" s="525"/>
      <c r="T1429" s="526"/>
      <c r="U1429" s="115"/>
      <c r="V1429" s="526"/>
      <c r="W1429" s="115"/>
      <c r="X1429" s="115"/>
      <c r="Y1429" s="115"/>
      <c r="Z1429" s="527"/>
      <c r="AA1429" s="527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  <c r="BI1429" s="15"/>
      <c r="BJ1429" s="15"/>
      <c r="BK1429" s="15"/>
      <c r="BL1429" s="15"/>
      <c r="BM1429" s="15"/>
      <c r="BN1429" s="15"/>
      <c r="BO1429" s="15"/>
      <c r="BP1429" s="15"/>
      <c r="BQ1429" s="15"/>
      <c r="BR1429" s="15"/>
      <c r="BS1429" s="15"/>
      <c r="BT1429" s="15"/>
      <c r="BU1429" s="15"/>
      <c r="BV1429" s="15"/>
      <c r="BW1429" s="15"/>
      <c r="BX1429" s="15"/>
      <c r="BY1429" s="15"/>
      <c r="BZ1429" s="15"/>
      <c r="CA1429" s="15"/>
      <c r="CB1429" s="15"/>
      <c r="CC1429" s="15"/>
      <c r="CD1429" s="15"/>
      <c r="CE1429" s="15"/>
      <c r="CF1429" s="15"/>
      <c r="CG1429" s="15"/>
      <c r="CH1429" s="15"/>
      <c r="CI1429" s="15"/>
      <c r="CJ1429" s="15"/>
      <c r="CK1429" s="15"/>
      <c r="CL1429" s="15"/>
      <c r="CM1429" s="15"/>
      <c r="CN1429" s="15"/>
      <c r="CO1429" s="15"/>
      <c r="CP1429" s="15"/>
      <c r="CQ1429" s="15"/>
      <c r="CR1429" s="15"/>
      <c r="CS1429" s="15"/>
      <c r="CT1429" s="88"/>
      <c r="CU1429" s="88"/>
      <c r="CV1429" s="88"/>
      <c r="CW1429" s="15"/>
      <c r="CX1429" s="15"/>
      <c r="CY1429" s="88"/>
      <c r="CZ1429" s="88"/>
      <c r="DA1429" s="88"/>
      <c r="DB1429" s="15"/>
      <c r="DC1429" s="15"/>
      <c r="DD1429" s="15"/>
      <c r="DE1429" s="15"/>
      <c r="DF1429" s="15"/>
      <c r="DG1429" s="15"/>
      <c r="DH1429" s="15"/>
      <c r="DI1429" s="15"/>
      <c r="DJ1429" s="15"/>
      <c r="DK1429" s="15"/>
      <c r="DL1429" s="15"/>
      <c r="DM1429" s="15"/>
      <c r="DN1429" s="15"/>
      <c r="DO1429" s="15"/>
      <c r="DP1429" s="15"/>
      <c r="DQ1429" s="15"/>
      <c r="DR1429" s="15"/>
      <c r="DS1429" s="15"/>
      <c r="DT1429" s="15"/>
      <c r="DU1429" s="15"/>
      <c r="DV1429" s="15"/>
      <c r="DW1429" s="15"/>
      <c r="DX1429" s="15"/>
      <c r="DY1429" s="15"/>
      <c r="DZ1429" s="15"/>
      <c r="EA1429" s="15"/>
      <c r="EB1429" s="15"/>
      <c r="EC1429" s="15"/>
      <c r="ED1429" s="15"/>
      <c r="EE1429" s="15"/>
      <c r="EF1429" s="15"/>
      <c r="EG1429" s="15"/>
      <c r="EH1429" s="15"/>
      <c r="EI1429" s="15"/>
      <c r="EJ1429" s="15"/>
      <c r="EK1429" s="15"/>
      <c r="EL1429" s="15"/>
      <c r="EM1429" s="15"/>
      <c r="EN1429" s="15"/>
      <c r="EO1429" s="15"/>
      <c r="EP1429" s="88"/>
      <c r="EQ1429" s="88"/>
      <c r="ER1429" s="88"/>
      <c r="ES1429" s="88"/>
      <c r="ET1429" s="88"/>
      <c r="EU1429" s="88"/>
      <c r="EV1429" s="88"/>
      <c r="EW1429" s="88"/>
      <c r="EX1429" s="88"/>
      <c r="EY1429" s="88"/>
      <c r="EZ1429" s="88"/>
      <c r="FA1429" s="88"/>
      <c r="FB1429" s="15"/>
      <c r="FC1429" s="15"/>
      <c r="FD1429" s="15"/>
      <c r="FE1429" s="15"/>
      <c r="FF1429" s="15"/>
      <c r="FG1429" s="15"/>
      <c r="FH1429" s="15"/>
      <c r="FI1429" s="15"/>
      <c r="FJ1429" s="15"/>
    </row>
    <row r="1430" spans="2:166" ht="15" customHeight="1" x14ac:dyDescent="0.25">
      <c r="B1430" s="88"/>
      <c r="C1430" s="88"/>
      <c r="D1430" s="115"/>
      <c r="E1430" s="115"/>
      <c r="F1430" s="115"/>
      <c r="G1430" s="115"/>
      <c r="H1430" s="115"/>
      <c r="I1430" s="523"/>
      <c r="J1430" s="523"/>
      <c r="K1430" s="115"/>
      <c r="L1430" s="524"/>
      <c r="M1430" s="524"/>
      <c r="N1430" s="524"/>
      <c r="O1430" s="524"/>
      <c r="P1430" s="524"/>
      <c r="Q1430" s="524"/>
      <c r="R1430" s="524"/>
      <c r="S1430" s="525"/>
      <c r="T1430" s="526"/>
      <c r="U1430" s="115"/>
      <c r="V1430" s="526"/>
      <c r="W1430" s="115"/>
      <c r="X1430" s="115"/>
      <c r="Y1430" s="115"/>
      <c r="Z1430" s="527"/>
      <c r="AA1430" s="527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  <c r="BO1430" s="15"/>
      <c r="BP1430" s="15"/>
      <c r="BQ1430" s="15"/>
      <c r="BR1430" s="15"/>
      <c r="BS1430" s="15"/>
      <c r="BT1430" s="15"/>
      <c r="BU1430" s="15"/>
      <c r="BV1430" s="15"/>
      <c r="BW1430" s="15"/>
      <c r="BX1430" s="15"/>
      <c r="BY1430" s="15"/>
      <c r="BZ1430" s="15"/>
      <c r="CA1430" s="15"/>
      <c r="CB1430" s="15"/>
      <c r="CC1430" s="15"/>
      <c r="CD1430" s="15"/>
      <c r="CE1430" s="15"/>
      <c r="CF1430" s="15"/>
      <c r="CG1430" s="15"/>
      <c r="CH1430" s="15"/>
      <c r="CI1430" s="15"/>
      <c r="CJ1430" s="15"/>
      <c r="CK1430" s="15"/>
      <c r="CL1430" s="15"/>
      <c r="CM1430" s="15"/>
      <c r="CN1430" s="15"/>
      <c r="CO1430" s="15"/>
      <c r="CP1430" s="15"/>
      <c r="CQ1430" s="15"/>
      <c r="CR1430" s="15"/>
      <c r="CS1430" s="15"/>
      <c r="CT1430" s="88"/>
      <c r="CU1430" s="88"/>
      <c r="CV1430" s="88"/>
      <c r="CW1430" s="15"/>
      <c r="CX1430" s="15"/>
      <c r="CY1430" s="88"/>
      <c r="CZ1430" s="88"/>
      <c r="DA1430" s="88"/>
      <c r="DB1430" s="15"/>
      <c r="DC1430" s="15"/>
      <c r="DD1430" s="15"/>
      <c r="DE1430" s="15"/>
      <c r="DF1430" s="15"/>
      <c r="DG1430" s="15"/>
      <c r="DH1430" s="15"/>
      <c r="DI1430" s="15"/>
      <c r="DJ1430" s="15"/>
      <c r="DK1430" s="15"/>
      <c r="DL1430" s="15"/>
      <c r="DM1430" s="15"/>
      <c r="DN1430" s="15"/>
      <c r="DO1430" s="15"/>
      <c r="DP1430" s="15"/>
      <c r="DQ1430" s="15"/>
      <c r="DR1430" s="15"/>
      <c r="DS1430" s="15"/>
      <c r="DT1430" s="15"/>
      <c r="DU1430" s="15"/>
      <c r="DV1430" s="15"/>
      <c r="DW1430" s="15"/>
      <c r="DX1430" s="15"/>
      <c r="DY1430" s="15"/>
      <c r="DZ1430" s="15"/>
      <c r="EA1430" s="15"/>
      <c r="EB1430" s="15"/>
      <c r="EC1430" s="15"/>
      <c r="ED1430" s="15"/>
      <c r="EE1430" s="15"/>
      <c r="EF1430" s="15"/>
      <c r="EG1430" s="15"/>
      <c r="EH1430" s="15"/>
      <c r="EI1430" s="15"/>
      <c r="EJ1430" s="15"/>
      <c r="EK1430" s="15"/>
      <c r="EL1430" s="15"/>
      <c r="EM1430" s="15"/>
      <c r="EN1430" s="15"/>
      <c r="EO1430" s="15"/>
      <c r="EP1430" s="88"/>
      <c r="EQ1430" s="88"/>
      <c r="ER1430" s="88"/>
      <c r="ES1430" s="88"/>
      <c r="ET1430" s="88"/>
      <c r="EU1430" s="88"/>
      <c r="EV1430" s="88"/>
      <c r="EW1430" s="88"/>
      <c r="EX1430" s="88"/>
      <c r="EY1430" s="88"/>
      <c r="EZ1430" s="88"/>
      <c r="FA1430" s="88"/>
      <c r="FB1430" s="15"/>
      <c r="FC1430" s="15"/>
      <c r="FD1430" s="15"/>
      <c r="FE1430" s="15"/>
      <c r="FF1430" s="15"/>
      <c r="FG1430" s="15"/>
      <c r="FH1430" s="15"/>
      <c r="FI1430" s="15"/>
      <c r="FJ1430" s="15"/>
    </row>
    <row r="1431" spans="2:166" ht="15" customHeight="1" x14ac:dyDescent="0.25">
      <c r="B1431" s="88"/>
      <c r="C1431" s="88"/>
      <c r="D1431" s="115"/>
      <c r="E1431" s="115"/>
      <c r="F1431" s="115"/>
      <c r="G1431" s="115"/>
      <c r="H1431" s="115"/>
      <c r="I1431" s="523"/>
      <c r="J1431" s="523"/>
      <c r="K1431" s="115"/>
      <c r="L1431" s="524"/>
      <c r="M1431" s="524"/>
      <c r="N1431" s="524"/>
      <c r="O1431" s="524"/>
      <c r="P1431" s="524"/>
      <c r="Q1431" s="524"/>
      <c r="R1431" s="524"/>
      <c r="S1431" s="525"/>
      <c r="T1431" s="526"/>
      <c r="U1431" s="115"/>
      <c r="V1431" s="526"/>
      <c r="W1431" s="115"/>
      <c r="X1431" s="115"/>
      <c r="Y1431" s="115"/>
      <c r="Z1431" s="527"/>
      <c r="AA1431" s="527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  <c r="BI1431" s="15"/>
      <c r="BJ1431" s="15"/>
      <c r="BK1431" s="15"/>
      <c r="BL1431" s="15"/>
      <c r="BM1431" s="15"/>
      <c r="BN1431" s="15"/>
      <c r="BO1431" s="15"/>
      <c r="BP1431" s="15"/>
      <c r="BQ1431" s="15"/>
      <c r="BR1431" s="15"/>
      <c r="BS1431" s="15"/>
      <c r="BT1431" s="15"/>
      <c r="BU1431" s="15"/>
      <c r="BV1431" s="15"/>
      <c r="BW1431" s="15"/>
      <c r="BX1431" s="15"/>
      <c r="BY1431" s="15"/>
      <c r="BZ1431" s="15"/>
      <c r="CA1431" s="15"/>
      <c r="CB1431" s="15"/>
      <c r="CC1431" s="15"/>
      <c r="CD1431" s="15"/>
      <c r="CE1431" s="15"/>
      <c r="CF1431" s="15"/>
      <c r="CG1431" s="15"/>
      <c r="CH1431" s="15"/>
      <c r="CI1431" s="15"/>
      <c r="CJ1431" s="15"/>
      <c r="CK1431" s="15"/>
      <c r="CL1431" s="15"/>
      <c r="CM1431" s="15"/>
      <c r="CN1431" s="15"/>
      <c r="CO1431" s="15"/>
      <c r="CP1431" s="15"/>
      <c r="CQ1431" s="15"/>
      <c r="CR1431" s="15"/>
      <c r="CS1431" s="15"/>
      <c r="CT1431" s="88"/>
      <c r="CU1431" s="88"/>
      <c r="CV1431" s="88"/>
      <c r="CW1431" s="15"/>
      <c r="CX1431" s="15"/>
      <c r="CY1431" s="88"/>
      <c r="CZ1431" s="88"/>
      <c r="DA1431" s="88"/>
      <c r="DB1431" s="15"/>
      <c r="DC1431" s="15"/>
      <c r="DD1431" s="15"/>
      <c r="DE1431" s="15"/>
      <c r="DF1431" s="15"/>
      <c r="DG1431" s="15"/>
      <c r="DH1431" s="15"/>
      <c r="DI1431" s="15"/>
      <c r="DJ1431" s="15"/>
      <c r="DK1431" s="15"/>
      <c r="DL1431" s="15"/>
      <c r="DM1431" s="15"/>
      <c r="DN1431" s="15"/>
      <c r="DO1431" s="15"/>
      <c r="DP1431" s="15"/>
      <c r="DQ1431" s="15"/>
      <c r="DR1431" s="15"/>
      <c r="DS1431" s="15"/>
      <c r="DT1431" s="15"/>
      <c r="DU1431" s="15"/>
      <c r="DV1431" s="15"/>
      <c r="DW1431" s="15"/>
      <c r="DX1431" s="15"/>
      <c r="DY1431" s="15"/>
      <c r="DZ1431" s="15"/>
      <c r="EA1431" s="15"/>
      <c r="EB1431" s="15"/>
      <c r="EC1431" s="15"/>
      <c r="ED1431" s="15"/>
      <c r="EE1431" s="15"/>
      <c r="EF1431" s="15"/>
      <c r="EG1431" s="15"/>
      <c r="EH1431" s="15"/>
      <c r="EI1431" s="15"/>
      <c r="EJ1431" s="15"/>
      <c r="EK1431" s="15"/>
      <c r="EL1431" s="15"/>
      <c r="EM1431" s="15"/>
      <c r="EN1431" s="15"/>
      <c r="EO1431" s="15"/>
      <c r="EP1431" s="88"/>
      <c r="EQ1431" s="88"/>
      <c r="ER1431" s="88"/>
      <c r="ES1431" s="88"/>
      <c r="ET1431" s="88"/>
      <c r="EU1431" s="88"/>
      <c r="EV1431" s="88"/>
      <c r="EW1431" s="88"/>
      <c r="EX1431" s="88"/>
      <c r="EY1431" s="88"/>
      <c r="EZ1431" s="88"/>
      <c r="FA1431" s="88"/>
      <c r="FB1431" s="15"/>
      <c r="FC1431" s="15"/>
      <c r="FD1431" s="15"/>
      <c r="FE1431" s="15"/>
      <c r="FF1431" s="15"/>
      <c r="FG1431" s="15"/>
      <c r="FH1431" s="15"/>
      <c r="FI1431" s="15"/>
      <c r="FJ1431" s="15"/>
    </row>
    <row r="1432" spans="2:166" ht="15" customHeight="1" x14ac:dyDescent="0.25">
      <c r="B1432" s="88"/>
      <c r="C1432" s="88"/>
      <c r="D1432" s="115"/>
      <c r="E1432" s="115"/>
      <c r="F1432" s="115"/>
      <c r="G1432" s="115"/>
      <c r="H1432" s="115"/>
      <c r="I1432" s="523"/>
      <c r="J1432" s="523"/>
      <c r="K1432" s="115"/>
      <c r="L1432" s="524"/>
      <c r="M1432" s="524"/>
      <c r="N1432" s="524"/>
      <c r="O1432" s="524"/>
      <c r="P1432" s="524"/>
      <c r="Q1432" s="524"/>
      <c r="R1432" s="524"/>
      <c r="S1432" s="525"/>
      <c r="T1432" s="526"/>
      <c r="U1432" s="115"/>
      <c r="V1432" s="526"/>
      <c r="W1432" s="115"/>
      <c r="X1432" s="115"/>
      <c r="Y1432" s="115"/>
      <c r="Z1432" s="527"/>
      <c r="AA1432" s="527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  <c r="BI1432" s="15"/>
      <c r="BJ1432" s="15"/>
      <c r="BK1432" s="15"/>
      <c r="BL1432" s="15"/>
      <c r="BM1432" s="15"/>
      <c r="BN1432" s="15"/>
      <c r="BO1432" s="15"/>
      <c r="BP1432" s="15"/>
      <c r="BQ1432" s="15"/>
      <c r="BR1432" s="15"/>
      <c r="BS1432" s="15"/>
      <c r="BT1432" s="15"/>
      <c r="BU1432" s="15"/>
      <c r="BV1432" s="15"/>
      <c r="BW1432" s="15"/>
      <c r="BX1432" s="15"/>
      <c r="BY1432" s="15"/>
      <c r="BZ1432" s="15"/>
      <c r="CA1432" s="15"/>
      <c r="CB1432" s="15"/>
      <c r="CC1432" s="15"/>
      <c r="CD1432" s="15"/>
      <c r="CE1432" s="15"/>
      <c r="CF1432" s="15"/>
      <c r="CG1432" s="15"/>
      <c r="CH1432" s="15"/>
      <c r="CI1432" s="15"/>
      <c r="CJ1432" s="15"/>
      <c r="CK1432" s="15"/>
      <c r="CL1432" s="15"/>
      <c r="CM1432" s="15"/>
      <c r="CN1432" s="15"/>
      <c r="CO1432" s="15"/>
      <c r="CP1432" s="15"/>
      <c r="CQ1432" s="15"/>
      <c r="CR1432" s="15"/>
      <c r="CS1432" s="15"/>
      <c r="CT1432" s="88"/>
      <c r="CU1432" s="88"/>
      <c r="CV1432" s="88"/>
      <c r="CW1432" s="15"/>
      <c r="CX1432" s="15"/>
      <c r="CY1432" s="88"/>
      <c r="CZ1432" s="88"/>
      <c r="DA1432" s="88"/>
      <c r="DB1432" s="15"/>
      <c r="DC1432" s="15"/>
      <c r="DD1432" s="15"/>
      <c r="DE1432" s="15"/>
      <c r="DF1432" s="15"/>
      <c r="DG1432" s="15"/>
      <c r="DH1432" s="15"/>
      <c r="DI1432" s="15"/>
      <c r="DJ1432" s="15"/>
      <c r="DK1432" s="15"/>
      <c r="DL1432" s="15"/>
      <c r="DM1432" s="15"/>
      <c r="DN1432" s="15"/>
      <c r="DO1432" s="15"/>
      <c r="DP1432" s="15"/>
      <c r="DQ1432" s="15"/>
      <c r="DR1432" s="15"/>
      <c r="DS1432" s="15"/>
      <c r="DT1432" s="15"/>
      <c r="DU1432" s="15"/>
      <c r="DV1432" s="15"/>
      <c r="DW1432" s="15"/>
      <c r="DX1432" s="15"/>
      <c r="DY1432" s="15"/>
      <c r="DZ1432" s="15"/>
      <c r="EA1432" s="15"/>
      <c r="EB1432" s="15"/>
      <c r="EC1432" s="15"/>
      <c r="ED1432" s="15"/>
      <c r="EE1432" s="15"/>
      <c r="EF1432" s="15"/>
      <c r="EG1432" s="15"/>
      <c r="EH1432" s="15"/>
      <c r="EI1432" s="15"/>
      <c r="EJ1432" s="15"/>
      <c r="EK1432" s="15"/>
      <c r="EL1432" s="15"/>
      <c r="EM1432" s="15"/>
      <c r="EN1432" s="15"/>
      <c r="EO1432" s="15"/>
      <c r="EP1432" s="88"/>
      <c r="EQ1432" s="88"/>
      <c r="ER1432" s="88"/>
      <c r="ES1432" s="88"/>
      <c r="ET1432" s="88"/>
      <c r="EU1432" s="88"/>
      <c r="EV1432" s="88"/>
      <c r="EW1432" s="88"/>
      <c r="EX1432" s="88"/>
      <c r="EY1432" s="88"/>
      <c r="EZ1432" s="88"/>
      <c r="FA1432" s="88"/>
      <c r="FB1432" s="15"/>
      <c r="FC1432" s="15"/>
      <c r="FD1432" s="15"/>
      <c r="FE1432" s="15"/>
      <c r="FF1432" s="15"/>
      <c r="FG1432" s="15"/>
      <c r="FH1432" s="15"/>
      <c r="FI1432" s="15"/>
      <c r="FJ1432" s="15"/>
    </row>
    <row r="1433" spans="2:166" ht="15" customHeight="1" x14ac:dyDescent="0.25">
      <c r="B1433" s="88"/>
      <c r="C1433" s="88"/>
      <c r="D1433" s="115"/>
      <c r="E1433" s="115"/>
      <c r="F1433" s="115"/>
      <c r="G1433" s="115"/>
      <c r="H1433" s="115"/>
      <c r="I1433" s="523"/>
      <c r="J1433" s="523"/>
      <c r="K1433" s="115"/>
      <c r="L1433" s="524"/>
      <c r="M1433" s="524"/>
      <c r="N1433" s="524"/>
      <c r="O1433" s="524"/>
      <c r="P1433" s="524"/>
      <c r="Q1433" s="524"/>
      <c r="R1433" s="524"/>
      <c r="S1433" s="525"/>
      <c r="T1433" s="526"/>
      <c r="U1433" s="115"/>
      <c r="V1433" s="526"/>
      <c r="W1433" s="115"/>
      <c r="X1433" s="115"/>
      <c r="Y1433" s="115"/>
      <c r="Z1433" s="527"/>
      <c r="AA1433" s="527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N1433" s="15"/>
      <c r="BO1433" s="15"/>
      <c r="BP1433" s="15"/>
      <c r="BQ1433" s="15"/>
      <c r="BR1433" s="15"/>
      <c r="BS1433" s="15"/>
      <c r="BT1433" s="15"/>
      <c r="BU1433" s="15"/>
      <c r="BV1433" s="15"/>
      <c r="BW1433" s="15"/>
      <c r="BX1433" s="15"/>
      <c r="BY1433" s="15"/>
      <c r="BZ1433" s="15"/>
      <c r="CA1433" s="15"/>
      <c r="CB1433" s="15"/>
      <c r="CC1433" s="15"/>
      <c r="CD1433" s="15"/>
      <c r="CE1433" s="15"/>
      <c r="CF1433" s="15"/>
      <c r="CG1433" s="15"/>
      <c r="CH1433" s="15"/>
      <c r="CI1433" s="15"/>
      <c r="CJ1433" s="15"/>
      <c r="CK1433" s="15"/>
      <c r="CL1433" s="15"/>
      <c r="CM1433" s="15"/>
      <c r="CN1433" s="15"/>
      <c r="CO1433" s="15"/>
      <c r="CP1433" s="15"/>
      <c r="CQ1433" s="15"/>
      <c r="CR1433" s="15"/>
      <c r="CS1433" s="15"/>
      <c r="CT1433" s="88"/>
      <c r="CU1433" s="88"/>
      <c r="CV1433" s="88"/>
      <c r="CW1433" s="15"/>
      <c r="CX1433" s="15"/>
      <c r="CY1433" s="88"/>
      <c r="CZ1433" s="88"/>
      <c r="DA1433" s="88"/>
      <c r="DB1433" s="15"/>
      <c r="DC1433" s="15"/>
      <c r="DD1433" s="15"/>
      <c r="DE1433" s="15"/>
      <c r="DF1433" s="15"/>
      <c r="DG1433" s="15"/>
      <c r="DH1433" s="15"/>
      <c r="DI1433" s="15"/>
      <c r="DJ1433" s="15"/>
      <c r="DK1433" s="15"/>
      <c r="DL1433" s="15"/>
      <c r="DM1433" s="15"/>
      <c r="DN1433" s="15"/>
      <c r="DO1433" s="15"/>
      <c r="DP1433" s="15"/>
      <c r="DQ1433" s="15"/>
      <c r="DR1433" s="15"/>
      <c r="DS1433" s="15"/>
      <c r="DT1433" s="15"/>
      <c r="DU1433" s="15"/>
      <c r="DV1433" s="15"/>
      <c r="DW1433" s="15"/>
      <c r="DX1433" s="15"/>
      <c r="DY1433" s="15"/>
      <c r="DZ1433" s="15"/>
      <c r="EA1433" s="15"/>
      <c r="EB1433" s="15"/>
      <c r="EC1433" s="15"/>
      <c r="ED1433" s="15"/>
      <c r="EE1433" s="15"/>
      <c r="EF1433" s="15"/>
      <c r="EG1433" s="15"/>
      <c r="EH1433" s="15"/>
      <c r="EI1433" s="15"/>
      <c r="EJ1433" s="15"/>
      <c r="EK1433" s="15"/>
      <c r="EL1433" s="15"/>
      <c r="EM1433" s="15"/>
      <c r="EN1433" s="15"/>
      <c r="EO1433" s="15"/>
      <c r="EP1433" s="88"/>
      <c r="EQ1433" s="88"/>
      <c r="ER1433" s="88"/>
      <c r="ES1433" s="88"/>
      <c r="ET1433" s="88"/>
      <c r="EU1433" s="88"/>
      <c r="EV1433" s="88"/>
      <c r="EW1433" s="88"/>
      <c r="EX1433" s="88"/>
      <c r="EY1433" s="88"/>
      <c r="EZ1433" s="88"/>
      <c r="FA1433" s="88"/>
      <c r="FB1433" s="15"/>
      <c r="FC1433" s="15"/>
      <c r="FD1433" s="15"/>
      <c r="FE1433" s="15"/>
      <c r="FF1433" s="15"/>
      <c r="FG1433" s="15"/>
      <c r="FH1433" s="15"/>
      <c r="FI1433" s="15"/>
      <c r="FJ1433" s="15"/>
    </row>
    <row r="1434" spans="2:166" ht="15" customHeight="1" x14ac:dyDescent="0.25">
      <c r="B1434" s="88"/>
      <c r="C1434" s="88"/>
      <c r="D1434" s="115"/>
      <c r="E1434" s="115"/>
      <c r="F1434" s="115"/>
      <c r="G1434" s="115"/>
      <c r="H1434" s="115"/>
      <c r="I1434" s="523"/>
      <c r="J1434" s="523"/>
      <c r="K1434" s="115"/>
      <c r="L1434" s="524"/>
      <c r="M1434" s="524"/>
      <c r="N1434" s="524"/>
      <c r="O1434" s="524"/>
      <c r="P1434" s="524"/>
      <c r="Q1434" s="524"/>
      <c r="R1434" s="524"/>
      <c r="S1434" s="525"/>
      <c r="T1434" s="526"/>
      <c r="U1434" s="115"/>
      <c r="V1434" s="526"/>
      <c r="W1434" s="115"/>
      <c r="X1434" s="115"/>
      <c r="Y1434" s="115"/>
      <c r="Z1434" s="527"/>
      <c r="AA1434" s="527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  <c r="BO1434" s="15"/>
      <c r="BP1434" s="15"/>
      <c r="BQ1434" s="15"/>
      <c r="BR1434" s="15"/>
      <c r="BS1434" s="15"/>
      <c r="BT1434" s="15"/>
      <c r="BU1434" s="15"/>
      <c r="BV1434" s="15"/>
      <c r="BW1434" s="15"/>
      <c r="BX1434" s="15"/>
      <c r="BY1434" s="15"/>
      <c r="BZ1434" s="15"/>
      <c r="CA1434" s="15"/>
      <c r="CB1434" s="15"/>
      <c r="CC1434" s="15"/>
      <c r="CD1434" s="15"/>
      <c r="CE1434" s="15"/>
      <c r="CF1434" s="15"/>
      <c r="CG1434" s="15"/>
      <c r="CH1434" s="15"/>
      <c r="CI1434" s="15"/>
      <c r="CJ1434" s="15"/>
      <c r="CK1434" s="15"/>
      <c r="CL1434" s="15"/>
      <c r="CM1434" s="15"/>
      <c r="CN1434" s="15"/>
      <c r="CO1434" s="15"/>
      <c r="CP1434" s="15"/>
      <c r="CQ1434" s="15"/>
      <c r="CR1434" s="15"/>
      <c r="CS1434" s="15"/>
      <c r="CT1434" s="88"/>
      <c r="CU1434" s="88"/>
      <c r="CV1434" s="88"/>
      <c r="CW1434" s="15"/>
      <c r="CX1434" s="15"/>
      <c r="CY1434" s="88"/>
      <c r="CZ1434" s="88"/>
      <c r="DA1434" s="88"/>
      <c r="DB1434" s="15"/>
      <c r="DC1434" s="15"/>
      <c r="DD1434" s="15"/>
      <c r="DE1434" s="15"/>
      <c r="DF1434" s="15"/>
      <c r="DG1434" s="15"/>
      <c r="DH1434" s="15"/>
      <c r="DI1434" s="15"/>
      <c r="DJ1434" s="15"/>
      <c r="DK1434" s="15"/>
      <c r="DL1434" s="15"/>
      <c r="DM1434" s="15"/>
      <c r="DN1434" s="15"/>
      <c r="DO1434" s="15"/>
      <c r="DP1434" s="15"/>
      <c r="DQ1434" s="15"/>
      <c r="DR1434" s="15"/>
      <c r="DS1434" s="15"/>
      <c r="DT1434" s="15"/>
      <c r="DU1434" s="15"/>
      <c r="DV1434" s="15"/>
      <c r="DW1434" s="15"/>
      <c r="DX1434" s="15"/>
      <c r="DY1434" s="15"/>
      <c r="DZ1434" s="15"/>
      <c r="EA1434" s="15"/>
      <c r="EB1434" s="15"/>
      <c r="EC1434" s="15"/>
      <c r="ED1434" s="15"/>
      <c r="EE1434" s="15"/>
      <c r="EF1434" s="15"/>
      <c r="EG1434" s="15"/>
      <c r="EH1434" s="15"/>
      <c r="EI1434" s="15"/>
      <c r="EJ1434" s="15"/>
      <c r="EK1434" s="15"/>
      <c r="EL1434" s="15"/>
      <c r="EM1434" s="15"/>
      <c r="EN1434" s="15"/>
      <c r="EO1434" s="15"/>
      <c r="EP1434" s="88"/>
      <c r="EQ1434" s="88"/>
      <c r="ER1434" s="88"/>
      <c r="ES1434" s="88"/>
      <c r="ET1434" s="88"/>
      <c r="EU1434" s="88"/>
      <c r="EV1434" s="88"/>
      <c r="EW1434" s="88"/>
      <c r="EX1434" s="88"/>
      <c r="EY1434" s="88"/>
      <c r="EZ1434" s="88"/>
      <c r="FA1434" s="88"/>
      <c r="FB1434" s="15"/>
      <c r="FC1434" s="15"/>
      <c r="FD1434" s="15"/>
      <c r="FE1434" s="15"/>
      <c r="FF1434" s="15"/>
      <c r="FG1434" s="15"/>
      <c r="FH1434" s="15"/>
      <c r="FI1434" s="15"/>
      <c r="FJ1434" s="15"/>
    </row>
    <row r="1435" spans="2:166" ht="15" customHeight="1" x14ac:dyDescent="0.25">
      <c r="B1435" s="88"/>
      <c r="C1435" s="88"/>
      <c r="D1435" s="115"/>
      <c r="E1435" s="115"/>
      <c r="F1435" s="115"/>
      <c r="G1435" s="115"/>
      <c r="H1435" s="115"/>
      <c r="I1435" s="523"/>
      <c r="J1435" s="523"/>
      <c r="K1435" s="115"/>
      <c r="L1435" s="524"/>
      <c r="M1435" s="524"/>
      <c r="N1435" s="524"/>
      <c r="O1435" s="524"/>
      <c r="P1435" s="524"/>
      <c r="Q1435" s="524"/>
      <c r="R1435" s="524"/>
      <c r="S1435" s="525"/>
      <c r="T1435" s="526"/>
      <c r="U1435" s="115"/>
      <c r="V1435" s="526"/>
      <c r="W1435" s="115"/>
      <c r="X1435" s="115"/>
      <c r="Y1435" s="115"/>
      <c r="Z1435" s="527"/>
      <c r="AA1435" s="527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  <c r="BI1435" s="15"/>
      <c r="BJ1435" s="15"/>
      <c r="BK1435" s="15"/>
      <c r="BL1435" s="15"/>
      <c r="BM1435" s="15"/>
      <c r="BN1435" s="15"/>
      <c r="BO1435" s="15"/>
      <c r="BP1435" s="15"/>
      <c r="BQ1435" s="15"/>
      <c r="BR1435" s="15"/>
      <c r="BS1435" s="15"/>
      <c r="BT1435" s="15"/>
      <c r="BU1435" s="15"/>
      <c r="BV1435" s="15"/>
      <c r="BW1435" s="15"/>
      <c r="BX1435" s="15"/>
      <c r="BY1435" s="15"/>
      <c r="BZ1435" s="15"/>
      <c r="CA1435" s="15"/>
      <c r="CB1435" s="15"/>
      <c r="CC1435" s="15"/>
      <c r="CD1435" s="15"/>
      <c r="CE1435" s="15"/>
      <c r="CF1435" s="15"/>
      <c r="CG1435" s="15"/>
      <c r="CH1435" s="15"/>
      <c r="CI1435" s="15"/>
      <c r="CJ1435" s="15"/>
      <c r="CK1435" s="15"/>
      <c r="CL1435" s="15"/>
      <c r="CM1435" s="15"/>
      <c r="CN1435" s="15"/>
      <c r="CO1435" s="15"/>
      <c r="CP1435" s="15"/>
      <c r="CQ1435" s="15"/>
      <c r="CR1435" s="15"/>
      <c r="CS1435" s="15"/>
      <c r="CT1435" s="88"/>
      <c r="CU1435" s="88"/>
      <c r="CV1435" s="88"/>
      <c r="CW1435" s="15"/>
      <c r="CX1435" s="15"/>
      <c r="CY1435" s="88"/>
      <c r="CZ1435" s="88"/>
      <c r="DA1435" s="88"/>
      <c r="DB1435" s="15"/>
      <c r="DC1435" s="15"/>
      <c r="DD1435" s="15"/>
      <c r="DE1435" s="15"/>
      <c r="DF1435" s="15"/>
      <c r="DG1435" s="15"/>
      <c r="DH1435" s="15"/>
      <c r="DI1435" s="15"/>
      <c r="DJ1435" s="15"/>
      <c r="DK1435" s="15"/>
      <c r="DL1435" s="15"/>
      <c r="DM1435" s="15"/>
      <c r="DN1435" s="15"/>
      <c r="DO1435" s="15"/>
      <c r="DP1435" s="15"/>
      <c r="DQ1435" s="15"/>
      <c r="DR1435" s="15"/>
      <c r="DS1435" s="15"/>
      <c r="DT1435" s="15"/>
      <c r="DU1435" s="15"/>
      <c r="DV1435" s="15"/>
      <c r="DW1435" s="15"/>
      <c r="DX1435" s="15"/>
      <c r="DY1435" s="15"/>
      <c r="DZ1435" s="15"/>
      <c r="EA1435" s="15"/>
      <c r="EB1435" s="15"/>
      <c r="EC1435" s="15"/>
      <c r="ED1435" s="15"/>
      <c r="EE1435" s="15"/>
      <c r="EF1435" s="15"/>
      <c r="EG1435" s="15"/>
      <c r="EH1435" s="15"/>
      <c r="EI1435" s="15"/>
      <c r="EJ1435" s="15"/>
      <c r="EK1435" s="15"/>
      <c r="EL1435" s="15"/>
      <c r="EM1435" s="15"/>
      <c r="EN1435" s="15"/>
      <c r="EO1435" s="15"/>
      <c r="EP1435" s="88"/>
      <c r="EQ1435" s="88"/>
      <c r="ER1435" s="88"/>
      <c r="ES1435" s="88"/>
      <c r="ET1435" s="88"/>
      <c r="EU1435" s="88"/>
      <c r="EV1435" s="88"/>
      <c r="EW1435" s="88"/>
      <c r="EX1435" s="88"/>
      <c r="EY1435" s="88"/>
      <c r="EZ1435" s="88"/>
      <c r="FA1435" s="88"/>
      <c r="FB1435" s="15"/>
      <c r="FC1435" s="15"/>
      <c r="FD1435" s="15"/>
      <c r="FE1435" s="15"/>
      <c r="FF1435" s="15"/>
      <c r="FG1435" s="15"/>
      <c r="FH1435" s="15"/>
      <c r="FI1435" s="15"/>
      <c r="FJ1435" s="15"/>
    </row>
    <row r="1436" spans="2:166" ht="15" customHeight="1" x14ac:dyDescent="0.25">
      <c r="B1436" s="88"/>
      <c r="C1436" s="88"/>
      <c r="D1436" s="115"/>
      <c r="E1436" s="115"/>
      <c r="F1436" s="115"/>
      <c r="G1436" s="115"/>
      <c r="H1436" s="115"/>
      <c r="I1436" s="523"/>
      <c r="J1436" s="523"/>
      <c r="K1436" s="115"/>
      <c r="L1436" s="524"/>
      <c r="M1436" s="524"/>
      <c r="N1436" s="524"/>
      <c r="O1436" s="524"/>
      <c r="P1436" s="524"/>
      <c r="Q1436" s="524"/>
      <c r="R1436" s="524"/>
      <c r="S1436" s="525"/>
      <c r="T1436" s="526"/>
      <c r="U1436" s="115"/>
      <c r="V1436" s="526"/>
      <c r="W1436" s="115"/>
      <c r="X1436" s="115"/>
      <c r="Y1436" s="115"/>
      <c r="Z1436" s="527"/>
      <c r="AA1436" s="527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  <c r="BO1436" s="15"/>
      <c r="BP1436" s="15"/>
      <c r="BQ1436" s="15"/>
      <c r="BR1436" s="15"/>
      <c r="BS1436" s="15"/>
      <c r="BT1436" s="15"/>
      <c r="BU1436" s="15"/>
      <c r="BV1436" s="15"/>
      <c r="BW1436" s="15"/>
      <c r="BX1436" s="15"/>
      <c r="BY1436" s="15"/>
      <c r="BZ1436" s="15"/>
      <c r="CA1436" s="15"/>
      <c r="CB1436" s="15"/>
      <c r="CC1436" s="15"/>
      <c r="CD1436" s="15"/>
      <c r="CE1436" s="15"/>
      <c r="CF1436" s="15"/>
      <c r="CG1436" s="15"/>
      <c r="CH1436" s="15"/>
      <c r="CI1436" s="15"/>
      <c r="CJ1436" s="15"/>
      <c r="CK1436" s="15"/>
      <c r="CL1436" s="15"/>
      <c r="CM1436" s="15"/>
      <c r="CN1436" s="15"/>
      <c r="CO1436" s="15"/>
      <c r="CP1436" s="15"/>
      <c r="CQ1436" s="15"/>
      <c r="CR1436" s="15"/>
      <c r="CS1436" s="15"/>
      <c r="CT1436" s="88"/>
      <c r="CU1436" s="88"/>
      <c r="CV1436" s="88"/>
      <c r="CW1436" s="15"/>
      <c r="CX1436" s="15"/>
      <c r="CY1436" s="88"/>
      <c r="CZ1436" s="88"/>
      <c r="DA1436" s="88"/>
      <c r="DB1436" s="15"/>
      <c r="DC1436" s="15"/>
      <c r="DD1436" s="15"/>
      <c r="DE1436" s="15"/>
      <c r="DF1436" s="15"/>
      <c r="DG1436" s="15"/>
      <c r="DH1436" s="15"/>
      <c r="DI1436" s="15"/>
      <c r="DJ1436" s="15"/>
      <c r="DK1436" s="15"/>
      <c r="DL1436" s="15"/>
      <c r="DM1436" s="15"/>
      <c r="DN1436" s="15"/>
      <c r="DO1436" s="15"/>
      <c r="DP1436" s="15"/>
      <c r="DQ1436" s="15"/>
      <c r="DR1436" s="15"/>
      <c r="DS1436" s="15"/>
      <c r="DT1436" s="15"/>
      <c r="DU1436" s="15"/>
      <c r="DV1436" s="15"/>
      <c r="DW1436" s="15"/>
      <c r="DX1436" s="15"/>
      <c r="DY1436" s="15"/>
      <c r="DZ1436" s="15"/>
      <c r="EA1436" s="15"/>
      <c r="EB1436" s="15"/>
      <c r="EC1436" s="15"/>
      <c r="ED1436" s="15"/>
      <c r="EE1436" s="15"/>
      <c r="EF1436" s="15"/>
      <c r="EG1436" s="15"/>
      <c r="EH1436" s="15"/>
      <c r="EI1436" s="15"/>
      <c r="EJ1436" s="15"/>
      <c r="EK1436" s="15"/>
      <c r="EL1436" s="15"/>
      <c r="EM1436" s="15"/>
      <c r="EN1436" s="15"/>
      <c r="EO1436" s="15"/>
      <c r="EP1436" s="88"/>
      <c r="EQ1436" s="88"/>
      <c r="ER1436" s="88"/>
      <c r="ES1436" s="88"/>
      <c r="ET1436" s="88"/>
      <c r="EU1436" s="88"/>
      <c r="EV1436" s="88"/>
      <c r="EW1436" s="88"/>
      <c r="EX1436" s="88"/>
      <c r="EY1436" s="88"/>
      <c r="EZ1436" s="88"/>
      <c r="FA1436" s="88"/>
      <c r="FB1436" s="15"/>
      <c r="FC1436" s="15"/>
      <c r="FD1436" s="15"/>
      <c r="FE1436" s="15"/>
      <c r="FF1436" s="15"/>
      <c r="FG1436" s="15"/>
      <c r="FH1436" s="15"/>
      <c r="FI1436" s="15"/>
      <c r="FJ1436" s="15"/>
    </row>
    <row r="1437" spans="2:166" ht="15" customHeight="1" x14ac:dyDescent="0.25">
      <c r="B1437" s="88"/>
      <c r="C1437" s="88"/>
      <c r="D1437" s="115"/>
      <c r="E1437" s="115"/>
      <c r="F1437" s="115"/>
      <c r="G1437" s="115"/>
      <c r="H1437" s="115"/>
      <c r="I1437" s="523"/>
      <c r="J1437" s="523"/>
      <c r="K1437" s="115"/>
      <c r="L1437" s="524"/>
      <c r="M1437" s="524"/>
      <c r="N1437" s="524"/>
      <c r="O1437" s="524"/>
      <c r="P1437" s="524"/>
      <c r="Q1437" s="524"/>
      <c r="R1437" s="524"/>
      <c r="S1437" s="525"/>
      <c r="T1437" s="526"/>
      <c r="U1437" s="115"/>
      <c r="V1437" s="526"/>
      <c r="W1437" s="115"/>
      <c r="X1437" s="115"/>
      <c r="Y1437" s="115"/>
      <c r="Z1437" s="527"/>
      <c r="AA1437" s="527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  <c r="BI1437" s="15"/>
      <c r="BJ1437" s="15"/>
      <c r="BK1437" s="15"/>
      <c r="BL1437" s="15"/>
      <c r="BM1437" s="15"/>
      <c r="BN1437" s="15"/>
      <c r="BO1437" s="15"/>
      <c r="BP1437" s="15"/>
      <c r="BQ1437" s="15"/>
      <c r="BR1437" s="15"/>
      <c r="BS1437" s="15"/>
      <c r="BT1437" s="15"/>
      <c r="BU1437" s="15"/>
      <c r="BV1437" s="15"/>
      <c r="BW1437" s="15"/>
      <c r="BX1437" s="15"/>
      <c r="BY1437" s="15"/>
      <c r="BZ1437" s="15"/>
      <c r="CA1437" s="15"/>
      <c r="CB1437" s="15"/>
      <c r="CC1437" s="15"/>
      <c r="CD1437" s="15"/>
      <c r="CE1437" s="15"/>
      <c r="CF1437" s="15"/>
      <c r="CG1437" s="15"/>
      <c r="CH1437" s="15"/>
      <c r="CI1437" s="15"/>
      <c r="CJ1437" s="15"/>
      <c r="CK1437" s="15"/>
      <c r="CL1437" s="15"/>
      <c r="CM1437" s="15"/>
      <c r="CN1437" s="15"/>
      <c r="CO1437" s="15"/>
      <c r="CP1437" s="15"/>
      <c r="CQ1437" s="15"/>
      <c r="CR1437" s="15"/>
      <c r="CS1437" s="15"/>
      <c r="CT1437" s="88"/>
      <c r="CU1437" s="88"/>
      <c r="CV1437" s="88"/>
      <c r="CW1437" s="15"/>
      <c r="CX1437" s="15"/>
      <c r="CY1437" s="88"/>
      <c r="CZ1437" s="88"/>
      <c r="DA1437" s="88"/>
      <c r="DB1437" s="15"/>
      <c r="DC1437" s="15"/>
      <c r="DD1437" s="15"/>
      <c r="DE1437" s="15"/>
      <c r="DF1437" s="15"/>
      <c r="DG1437" s="15"/>
      <c r="DH1437" s="15"/>
      <c r="DI1437" s="15"/>
      <c r="DJ1437" s="15"/>
      <c r="DK1437" s="15"/>
      <c r="DL1437" s="15"/>
      <c r="DM1437" s="15"/>
      <c r="DN1437" s="15"/>
      <c r="DO1437" s="15"/>
      <c r="DP1437" s="15"/>
      <c r="DQ1437" s="15"/>
      <c r="DR1437" s="15"/>
      <c r="DS1437" s="15"/>
      <c r="DT1437" s="15"/>
      <c r="DU1437" s="15"/>
      <c r="DV1437" s="15"/>
      <c r="DW1437" s="15"/>
      <c r="DX1437" s="15"/>
      <c r="DY1437" s="15"/>
      <c r="DZ1437" s="15"/>
      <c r="EA1437" s="15"/>
      <c r="EB1437" s="15"/>
      <c r="EC1437" s="15"/>
      <c r="ED1437" s="15"/>
      <c r="EE1437" s="15"/>
      <c r="EF1437" s="15"/>
      <c r="EG1437" s="15"/>
      <c r="EH1437" s="15"/>
      <c r="EI1437" s="15"/>
      <c r="EJ1437" s="15"/>
      <c r="EK1437" s="15"/>
      <c r="EL1437" s="15"/>
      <c r="EM1437" s="15"/>
      <c r="EN1437" s="15"/>
      <c r="EO1437" s="15"/>
      <c r="EP1437" s="88"/>
      <c r="EQ1437" s="88"/>
      <c r="ER1437" s="88"/>
      <c r="ES1437" s="88"/>
      <c r="ET1437" s="88"/>
      <c r="EU1437" s="88"/>
      <c r="EV1437" s="88"/>
      <c r="EW1437" s="88"/>
      <c r="EX1437" s="88"/>
      <c r="EY1437" s="88"/>
      <c r="EZ1437" s="88"/>
      <c r="FA1437" s="88"/>
      <c r="FB1437" s="15"/>
      <c r="FC1437" s="15"/>
      <c r="FD1437" s="15"/>
      <c r="FE1437" s="15"/>
      <c r="FF1437" s="15"/>
      <c r="FG1437" s="15"/>
      <c r="FH1437" s="15"/>
      <c r="FI1437" s="15"/>
      <c r="FJ1437" s="15"/>
    </row>
    <row r="1438" spans="2:166" ht="15" customHeight="1" x14ac:dyDescent="0.25">
      <c r="B1438" s="88"/>
      <c r="C1438" s="88"/>
      <c r="D1438" s="115"/>
      <c r="E1438" s="115"/>
      <c r="F1438" s="115"/>
      <c r="G1438" s="115"/>
      <c r="H1438" s="115"/>
      <c r="I1438" s="523"/>
      <c r="J1438" s="523"/>
      <c r="K1438" s="115"/>
      <c r="L1438" s="524"/>
      <c r="M1438" s="524"/>
      <c r="N1438" s="524"/>
      <c r="O1438" s="524"/>
      <c r="P1438" s="524"/>
      <c r="Q1438" s="524"/>
      <c r="R1438" s="524"/>
      <c r="S1438" s="525"/>
      <c r="T1438" s="526"/>
      <c r="U1438" s="115"/>
      <c r="V1438" s="526"/>
      <c r="W1438" s="115"/>
      <c r="X1438" s="115"/>
      <c r="Y1438" s="115"/>
      <c r="Z1438" s="527"/>
      <c r="AA1438" s="527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  <c r="BI1438" s="15"/>
      <c r="BJ1438" s="15"/>
      <c r="BK1438" s="15"/>
      <c r="BL1438" s="15"/>
      <c r="BM1438" s="15"/>
      <c r="BN1438" s="15"/>
      <c r="BO1438" s="15"/>
      <c r="BP1438" s="15"/>
      <c r="BQ1438" s="15"/>
      <c r="BR1438" s="15"/>
      <c r="BS1438" s="15"/>
      <c r="BT1438" s="15"/>
      <c r="BU1438" s="15"/>
      <c r="BV1438" s="15"/>
      <c r="BW1438" s="15"/>
      <c r="BX1438" s="15"/>
      <c r="BY1438" s="15"/>
      <c r="BZ1438" s="15"/>
      <c r="CA1438" s="15"/>
      <c r="CB1438" s="15"/>
      <c r="CC1438" s="15"/>
      <c r="CD1438" s="15"/>
      <c r="CE1438" s="15"/>
      <c r="CF1438" s="15"/>
      <c r="CG1438" s="15"/>
      <c r="CH1438" s="15"/>
      <c r="CI1438" s="15"/>
      <c r="CJ1438" s="15"/>
      <c r="CK1438" s="15"/>
      <c r="CL1438" s="15"/>
      <c r="CM1438" s="15"/>
      <c r="CN1438" s="15"/>
      <c r="CO1438" s="15"/>
      <c r="CP1438" s="15"/>
      <c r="CQ1438" s="15"/>
      <c r="CR1438" s="15"/>
      <c r="CS1438" s="15"/>
      <c r="CT1438" s="88"/>
      <c r="CU1438" s="88"/>
      <c r="CV1438" s="88"/>
      <c r="CW1438" s="15"/>
      <c r="CX1438" s="15"/>
      <c r="CY1438" s="88"/>
      <c r="CZ1438" s="88"/>
      <c r="DA1438" s="88"/>
      <c r="DB1438" s="15"/>
      <c r="DC1438" s="15"/>
      <c r="DD1438" s="15"/>
      <c r="DE1438" s="15"/>
      <c r="DF1438" s="15"/>
      <c r="DG1438" s="15"/>
      <c r="DH1438" s="15"/>
      <c r="DI1438" s="15"/>
      <c r="DJ1438" s="15"/>
      <c r="DK1438" s="15"/>
      <c r="DL1438" s="15"/>
      <c r="DM1438" s="15"/>
      <c r="DN1438" s="15"/>
      <c r="DO1438" s="15"/>
      <c r="DP1438" s="15"/>
      <c r="DQ1438" s="15"/>
      <c r="DR1438" s="15"/>
      <c r="DS1438" s="15"/>
      <c r="DT1438" s="15"/>
      <c r="DU1438" s="15"/>
      <c r="DV1438" s="15"/>
      <c r="DW1438" s="15"/>
      <c r="DX1438" s="15"/>
      <c r="DY1438" s="15"/>
      <c r="DZ1438" s="15"/>
      <c r="EA1438" s="15"/>
      <c r="EB1438" s="15"/>
      <c r="EC1438" s="15"/>
      <c r="ED1438" s="15"/>
      <c r="EE1438" s="15"/>
      <c r="EF1438" s="15"/>
      <c r="EG1438" s="15"/>
      <c r="EH1438" s="15"/>
      <c r="EI1438" s="15"/>
      <c r="EJ1438" s="15"/>
      <c r="EK1438" s="15"/>
      <c r="EL1438" s="15"/>
      <c r="EM1438" s="15"/>
      <c r="EN1438" s="15"/>
      <c r="EO1438" s="15"/>
      <c r="EP1438" s="88"/>
      <c r="EQ1438" s="88"/>
      <c r="ER1438" s="88"/>
      <c r="ES1438" s="88"/>
      <c r="ET1438" s="88"/>
      <c r="EU1438" s="88"/>
      <c r="EV1438" s="88"/>
      <c r="EW1438" s="88"/>
      <c r="EX1438" s="88"/>
      <c r="EY1438" s="88"/>
      <c r="EZ1438" s="88"/>
      <c r="FA1438" s="88"/>
      <c r="FB1438" s="15"/>
      <c r="FC1438" s="15"/>
      <c r="FD1438" s="15"/>
      <c r="FE1438" s="15"/>
      <c r="FF1438" s="15"/>
      <c r="FG1438" s="15"/>
      <c r="FH1438" s="15"/>
      <c r="FI1438" s="15"/>
      <c r="FJ1438" s="15"/>
    </row>
    <row r="1439" spans="2:166" ht="15" customHeight="1" x14ac:dyDescent="0.25">
      <c r="B1439" s="88"/>
      <c r="C1439" s="88"/>
      <c r="D1439" s="115"/>
      <c r="E1439" s="115"/>
      <c r="F1439" s="115"/>
      <c r="G1439" s="115"/>
      <c r="H1439" s="115"/>
      <c r="I1439" s="523"/>
      <c r="J1439" s="523"/>
      <c r="K1439" s="115"/>
      <c r="L1439" s="524"/>
      <c r="M1439" s="524"/>
      <c r="N1439" s="524"/>
      <c r="O1439" s="524"/>
      <c r="P1439" s="524"/>
      <c r="Q1439" s="524"/>
      <c r="R1439" s="524"/>
      <c r="S1439" s="525"/>
      <c r="T1439" s="526"/>
      <c r="U1439" s="115"/>
      <c r="V1439" s="526"/>
      <c r="W1439" s="115"/>
      <c r="X1439" s="115"/>
      <c r="Y1439" s="115"/>
      <c r="Z1439" s="527"/>
      <c r="AA1439" s="527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M1439" s="15"/>
      <c r="BN1439" s="15"/>
      <c r="BO1439" s="15"/>
      <c r="BP1439" s="15"/>
      <c r="BQ1439" s="15"/>
      <c r="BR1439" s="15"/>
      <c r="BS1439" s="15"/>
      <c r="BT1439" s="15"/>
      <c r="BU1439" s="15"/>
      <c r="BV1439" s="15"/>
      <c r="BW1439" s="15"/>
      <c r="BX1439" s="15"/>
      <c r="BY1439" s="15"/>
      <c r="BZ1439" s="15"/>
      <c r="CA1439" s="15"/>
      <c r="CB1439" s="15"/>
      <c r="CC1439" s="15"/>
      <c r="CD1439" s="15"/>
      <c r="CE1439" s="15"/>
      <c r="CF1439" s="15"/>
      <c r="CG1439" s="15"/>
      <c r="CH1439" s="15"/>
      <c r="CI1439" s="15"/>
      <c r="CJ1439" s="15"/>
      <c r="CK1439" s="15"/>
      <c r="CL1439" s="15"/>
      <c r="CM1439" s="15"/>
      <c r="CN1439" s="15"/>
      <c r="CO1439" s="15"/>
      <c r="CP1439" s="15"/>
      <c r="CQ1439" s="15"/>
      <c r="CR1439" s="15"/>
      <c r="CS1439" s="15"/>
      <c r="CT1439" s="88"/>
      <c r="CU1439" s="88"/>
      <c r="CV1439" s="88"/>
      <c r="CW1439" s="15"/>
      <c r="CX1439" s="15"/>
      <c r="CY1439" s="88"/>
      <c r="CZ1439" s="88"/>
      <c r="DA1439" s="88"/>
      <c r="DB1439" s="15"/>
      <c r="DC1439" s="15"/>
      <c r="DD1439" s="15"/>
      <c r="DE1439" s="15"/>
      <c r="DF1439" s="15"/>
      <c r="DG1439" s="15"/>
      <c r="DH1439" s="15"/>
      <c r="DI1439" s="15"/>
      <c r="DJ1439" s="15"/>
      <c r="DK1439" s="15"/>
      <c r="DL1439" s="15"/>
      <c r="DM1439" s="15"/>
      <c r="DN1439" s="15"/>
      <c r="DO1439" s="15"/>
      <c r="DP1439" s="15"/>
      <c r="DQ1439" s="15"/>
      <c r="DR1439" s="15"/>
      <c r="DS1439" s="15"/>
      <c r="DT1439" s="15"/>
      <c r="DU1439" s="15"/>
      <c r="DV1439" s="15"/>
      <c r="DW1439" s="15"/>
      <c r="DX1439" s="15"/>
      <c r="DY1439" s="15"/>
      <c r="DZ1439" s="15"/>
      <c r="EA1439" s="15"/>
      <c r="EB1439" s="15"/>
      <c r="EC1439" s="15"/>
      <c r="ED1439" s="15"/>
      <c r="EE1439" s="15"/>
      <c r="EF1439" s="15"/>
      <c r="EG1439" s="15"/>
      <c r="EH1439" s="15"/>
      <c r="EI1439" s="15"/>
      <c r="EJ1439" s="15"/>
      <c r="EK1439" s="15"/>
      <c r="EL1439" s="15"/>
      <c r="EM1439" s="15"/>
      <c r="EN1439" s="15"/>
      <c r="EO1439" s="15"/>
      <c r="EP1439" s="88"/>
      <c r="EQ1439" s="88"/>
      <c r="ER1439" s="88"/>
      <c r="ES1439" s="88"/>
      <c r="ET1439" s="88"/>
      <c r="EU1439" s="88"/>
      <c r="EV1439" s="88"/>
      <c r="EW1439" s="88"/>
      <c r="EX1439" s="88"/>
      <c r="EY1439" s="88"/>
      <c r="EZ1439" s="88"/>
      <c r="FA1439" s="88"/>
      <c r="FB1439" s="15"/>
      <c r="FC1439" s="15"/>
      <c r="FD1439" s="15"/>
      <c r="FE1439" s="15"/>
      <c r="FF1439" s="15"/>
      <c r="FG1439" s="15"/>
      <c r="FH1439" s="15"/>
      <c r="FI1439" s="15"/>
      <c r="FJ1439" s="15"/>
    </row>
    <row r="1440" spans="2:166" ht="15" customHeight="1" x14ac:dyDescent="0.25">
      <c r="B1440" s="88"/>
      <c r="C1440" s="88"/>
      <c r="D1440" s="115"/>
      <c r="E1440" s="115"/>
      <c r="F1440" s="115"/>
      <c r="G1440" s="115"/>
      <c r="H1440" s="115"/>
      <c r="I1440" s="523"/>
      <c r="J1440" s="523"/>
      <c r="K1440" s="115"/>
      <c r="L1440" s="524"/>
      <c r="M1440" s="524"/>
      <c r="N1440" s="524"/>
      <c r="O1440" s="524"/>
      <c r="P1440" s="524"/>
      <c r="Q1440" s="524"/>
      <c r="R1440" s="524"/>
      <c r="S1440" s="525"/>
      <c r="T1440" s="526"/>
      <c r="U1440" s="115"/>
      <c r="V1440" s="526"/>
      <c r="W1440" s="115"/>
      <c r="X1440" s="115"/>
      <c r="Y1440" s="115"/>
      <c r="Z1440" s="527"/>
      <c r="AA1440" s="527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  <c r="BI1440" s="15"/>
      <c r="BJ1440" s="15"/>
      <c r="BK1440" s="15"/>
      <c r="BL1440" s="15"/>
      <c r="BM1440" s="15"/>
      <c r="BN1440" s="15"/>
      <c r="BO1440" s="15"/>
      <c r="BP1440" s="15"/>
      <c r="BQ1440" s="15"/>
      <c r="BR1440" s="15"/>
      <c r="BS1440" s="15"/>
      <c r="BT1440" s="15"/>
      <c r="BU1440" s="15"/>
      <c r="BV1440" s="15"/>
      <c r="BW1440" s="15"/>
      <c r="BX1440" s="15"/>
      <c r="BY1440" s="15"/>
      <c r="BZ1440" s="15"/>
      <c r="CA1440" s="15"/>
      <c r="CB1440" s="15"/>
      <c r="CC1440" s="15"/>
      <c r="CD1440" s="15"/>
      <c r="CE1440" s="15"/>
      <c r="CF1440" s="15"/>
      <c r="CG1440" s="15"/>
      <c r="CH1440" s="15"/>
      <c r="CI1440" s="15"/>
      <c r="CJ1440" s="15"/>
      <c r="CK1440" s="15"/>
      <c r="CL1440" s="15"/>
      <c r="CM1440" s="15"/>
      <c r="CN1440" s="15"/>
      <c r="CO1440" s="15"/>
      <c r="CP1440" s="15"/>
      <c r="CQ1440" s="15"/>
      <c r="CR1440" s="15"/>
      <c r="CS1440" s="15"/>
      <c r="CT1440" s="88"/>
      <c r="CU1440" s="88"/>
      <c r="CV1440" s="88"/>
      <c r="CW1440" s="15"/>
      <c r="CX1440" s="15"/>
      <c r="CY1440" s="88"/>
      <c r="CZ1440" s="88"/>
      <c r="DA1440" s="88"/>
      <c r="DB1440" s="15"/>
      <c r="DC1440" s="15"/>
      <c r="DD1440" s="15"/>
      <c r="DE1440" s="15"/>
      <c r="DF1440" s="15"/>
      <c r="DG1440" s="15"/>
      <c r="DH1440" s="15"/>
      <c r="DI1440" s="15"/>
      <c r="DJ1440" s="15"/>
      <c r="DK1440" s="15"/>
      <c r="DL1440" s="15"/>
      <c r="DM1440" s="15"/>
      <c r="DN1440" s="15"/>
      <c r="DO1440" s="15"/>
      <c r="DP1440" s="15"/>
      <c r="DQ1440" s="15"/>
      <c r="DR1440" s="15"/>
      <c r="DS1440" s="15"/>
      <c r="DT1440" s="15"/>
      <c r="DU1440" s="15"/>
      <c r="DV1440" s="15"/>
      <c r="DW1440" s="15"/>
      <c r="DX1440" s="15"/>
      <c r="DY1440" s="15"/>
      <c r="DZ1440" s="15"/>
      <c r="EA1440" s="15"/>
      <c r="EB1440" s="15"/>
      <c r="EC1440" s="15"/>
      <c r="ED1440" s="15"/>
      <c r="EE1440" s="15"/>
      <c r="EF1440" s="15"/>
      <c r="EG1440" s="15"/>
      <c r="EH1440" s="15"/>
      <c r="EI1440" s="15"/>
      <c r="EJ1440" s="15"/>
      <c r="EK1440" s="15"/>
      <c r="EL1440" s="15"/>
      <c r="EM1440" s="15"/>
      <c r="EN1440" s="15"/>
      <c r="EO1440" s="15"/>
      <c r="EP1440" s="88"/>
      <c r="EQ1440" s="88"/>
      <c r="ER1440" s="88"/>
      <c r="ES1440" s="88"/>
      <c r="ET1440" s="88"/>
      <c r="EU1440" s="88"/>
      <c r="EV1440" s="88"/>
      <c r="EW1440" s="88"/>
      <c r="EX1440" s="88"/>
      <c r="EY1440" s="88"/>
      <c r="EZ1440" s="88"/>
      <c r="FA1440" s="88"/>
      <c r="FB1440" s="15"/>
      <c r="FC1440" s="15"/>
      <c r="FD1440" s="15"/>
      <c r="FE1440" s="15"/>
      <c r="FF1440" s="15"/>
      <c r="FG1440" s="15"/>
      <c r="FH1440" s="15"/>
      <c r="FI1440" s="15"/>
      <c r="FJ1440" s="15"/>
    </row>
    <row r="1441" spans="2:166" ht="15" customHeight="1" x14ac:dyDescent="0.25">
      <c r="B1441" s="88"/>
      <c r="C1441" s="88"/>
      <c r="D1441" s="115"/>
      <c r="E1441" s="115"/>
      <c r="F1441" s="115"/>
      <c r="G1441" s="115"/>
      <c r="H1441" s="115"/>
      <c r="I1441" s="523"/>
      <c r="J1441" s="523"/>
      <c r="K1441" s="115"/>
      <c r="L1441" s="524"/>
      <c r="M1441" s="524"/>
      <c r="N1441" s="524"/>
      <c r="O1441" s="524"/>
      <c r="P1441" s="524"/>
      <c r="Q1441" s="524"/>
      <c r="R1441" s="524"/>
      <c r="S1441" s="525"/>
      <c r="T1441" s="526"/>
      <c r="U1441" s="115"/>
      <c r="V1441" s="526"/>
      <c r="W1441" s="115"/>
      <c r="X1441" s="115"/>
      <c r="Y1441" s="115"/>
      <c r="Z1441" s="527"/>
      <c r="AA1441" s="527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  <c r="BI1441" s="15"/>
      <c r="BJ1441" s="15"/>
      <c r="BK1441" s="15"/>
      <c r="BL1441" s="15"/>
      <c r="BM1441" s="15"/>
      <c r="BN1441" s="15"/>
      <c r="BO1441" s="15"/>
      <c r="BP1441" s="15"/>
      <c r="BQ1441" s="15"/>
      <c r="BR1441" s="15"/>
      <c r="BS1441" s="15"/>
      <c r="BT1441" s="15"/>
      <c r="BU1441" s="15"/>
      <c r="BV1441" s="15"/>
      <c r="BW1441" s="15"/>
      <c r="BX1441" s="15"/>
      <c r="BY1441" s="15"/>
      <c r="BZ1441" s="15"/>
      <c r="CA1441" s="15"/>
      <c r="CB1441" s="15"/>
      <c r="CC1441" s="15"/>
      <c r="CD1441" s="15"/>
      <c r="CE1441" s="15"/>
      <c r="CF1441" s="15"/>
      <c r="CG1441" s="15"/>
      <c r="CH1441" s="15"/>
      <c r="CI1441" s="15"/>
      <c r="CJ1441" s="15"/>
      <c r="CK1441" s="15"/>
      <c r="CL1441" s="15"/>
      <c r="CM1441" s="15"/>
      <c r="CN1441" s="15"/>
      <c r="CO1441" s="15"/>
      <c r="CP1441" s="15"/>
      <c r="CQ1441" s="15"/>
      <c r="CR1441" s="15"/>
      <c r="CS1441" s="15"/>
      <c r="CT1441" s="88"/>
      <c r="CU1441" s="88"/>
      <c r="CV1441" s="88"/>
      <c r="CW1441" s="15"/>
      <c r="CX1441" s="15"/>
      <c r="CY1441" s="88"/>
      <c r="CZ1441" s="88"/>
      <c r="DA1441" s="88"/>
      <c r="DB1441" s="15"/>
      <c r="DC1441" s="15"/>
      <c r="DD1441" s="15"/>
      <c r="DE1441" s="15"/>
      <c r="DF1441" s="15"/>
      <c r="DG1441" s="15"/>
      <c r="DH1441" s="15"/>
      <c r="DI1441" s="15"/>
      <c r="DJ1441" s="15"/>
      <c r="DK1441" s="15"/>
      <c r="DL1441" s="15"/>
      <c r="DM1441" s="15"/>
      <c r="DN1441" s="15"/>
      <c r="DO1441" s="15"/>
      <c r="DP1441" s="15"/>
      <c r="DQ1441" s="15"/>
      <c r="DR1441" s="15"/>
      <c r="DS1441" s="15"/>
      <c r="DT1441" s="15"/>
      <c r="DU1441" s="15"/>
      <c r="DV1441" s="15"/>
      <c r="DW1441" s="15"/>
      <c r="DX1441" s="15"/>
      <c r="DY1441" s="15"/>
      <c r="DZ1441" s="15"/>
      <c r="EA1441" s="15"/>
      <c r="EB1441" s="15"/>
      <c r="EC1441" s="15"/>
      <c r="ED1441" s="15"/>
      <c r="EE1441" s="15"/>
      <c r="EF1441" s="15"/>
      <c r="EG1441" s="15"/>
      <c r="EH1441" s="15"/>
      <c r="EI1441" s="15"/>
      <c r="EJ1441" s="15"/>
      <c r="EK1441" s="15"/>
      <c r="EL1441" s="15"/>
      <c r="EM1441" s="15"/>
      <c r="EN1441" s="15"/>
      <c r="EO1441" s="15"/>
      <c r="EP1441" s="88"/>
      <c r="EQ1441" s="88"/>
      <c r="ER1441" s="88"/>
      <c r="ES1441" s="88"/>
      <c r="ET1441" s="88"/>
      <c r="EU1441" s="88"/>
      <c r="EV1441" s="88"/>
      <c r="EW1441" s="88"/>
      <c r="EX1441" s="88"/>
      <c r="EY1441" s="88"/>
      <c r="EZ1441" s="88"/>
      <c r="FA1441" s="88"/>
      <c r="FB1441" s="15"/>
      <c r="FC1441" s="15"/>
      <c r="FD1441" s="15"/>
      <c r="FE1441" s="15"/>
      <c r="FF1441" s="15"/>
      <c r="FG1441" s="15"/>
      <c r="FH1441" s="15"/>
      <c r="FI1441" s="15"/>
      <c r="FJ1441" s="15"/>
    </row>
    <row r="1442" spans="2:166" ht="15" customHeight="1" x14ac:dyDescent="0.25">
      <c r="B1442" s="88"/>
      <c r="C1442" s="88"/>
      <c r="D1442" s="115"/>
      <c r="E1442" s="115"/>
      <c r="F1442" s="115"/>
      <c r="G1442" s="115"/>
      <c r="H1442" s="115"/>
      <c r="I1442" s="523"/>
      <c r="J1442" s="523"/>
      <c r="K1442" s="115"/>
      <c r="L1442" s="524"/>
      <c r="M1442" s="524"/>
      <c r="N1442" s="524"/>
      <c r="O1442" s="524"/>
      <c r="P1442" s="524"/>
      <c r="Q1442" s="524"/>
      <c r="R1442" s="524"/>
      <c r="S1442" s="525"/>
      <c r="T1442" s="526"/>
      <c r="U1442" s="115"/>
      <c r="V1442" s="526"/>
      <c r="W1442" s="115"/>
      <c r="X1442" s="115"/>
      <c r="Y1442" s="115"/>
      <c r="Z1442" s="527"/>
      <c r="AA1442" s="527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M1442" s="15"/>
      <c r="BN1442" s="15"/>
      <c r="BO1442" s="15"/>
      <c r="BP1442" s="15"/>
      <c r="BQ1442" s="15"/>
      <c r="BR1442" s="15"/>
      <c r="BS1442" s="15"/>
      <c r="BT1442" s="15"/>
      <c r="BU1442" s="15"/>
      <c r="BV1442" s="15"/>
      <c r="BW1442" s="15"/>
      <c r="BX1442" s="15"/>
      <c r="BY1442" s="15"/>
      <c r="BZ1442" s="15"/>
      <c r="CA1442" s="15"/>
      <c r="CB1442" s="15"/>
      <c r="CC1442" s="15"/>
      <c r="CD1442" s="15"/>
      <c r="CE1442" s="15"/>
      <c r="CF1442" s="15"/>
      <c r="CG1442" s="15"/>
      <c r="CH1442" s="15"/>
      <c r="CI1442" s="15"/>
      <c r="CJ1442" s="15"/>
      <c r="CK1442" s="15"/>
      <c r="CL1442" s="15"/>
      <c r="CM1442" s="15"/>
      <c r="CN1442" s="15"/>
      <c r="CO1442" s="15"/>
      <c r="CP1442" s="15"/>
      <c r="CQ1442" s="15"/>
      <c r="CR1442" s="15"/>
      <c r="CS1442" s="15"/>
      <c r="CT1442" s="88"/>
      <c r="CU1442" s="88"/>
      <c r="CV1442" s="88"/>
      <c r="CW1442" s="15"/>
      <c r="CX1442" s="15"/>
      <c r="CY1442" s="88"/>
      <c r="CZ1442" s="88"/>
      <c r="DA1442" s="88"/>
      <c r="DB1442" s="15"/>
      <c r="DC1442" s="15"/>
      <c r="DD1442" s="15"/>
      <c r="DE1442" s="15"/>
      <c r="DF1442" s="15"/>
      <c r="DG1442" s="15"/>
      <c r="DH1442" s="15"/>
      <c r="DI1442" s="15"/>
      <c r="DJ1442" s="15"/>
      <c r="DK1442" s="15"/>
      <c r="DL1442" s="15"/>
      <c r="DM1442" s="15"/>
      <c r="DN1442" s="15"/>
      <c r="DO1442" s="15"/>
      <c r="DP1442" s="15"/>
      <c r="DQ1442" s="15"/>
      <c r="DR1442" s="15"/>
      <c r="DS1442" s="15"/>
      <c r="DT1442" s="15"/>
      <c r="DU1442" s="15"/>
      <c r="DV1442" s="15"/>
      <c r="DW1442" s="15"/>
      <c r="DX1442" s="15"/>
      <c r="DY1442" s="15"/>
      <c r="DZ1442" s="15"/>
      <c r="EA1442" s="15"/>
      <c r="EB1442" s="15"/>
      <c r="EC1442" s="15"/>
      <c r="ED1442" s="15"/>
      <c r="EE1442" s="15"/>
      <c r="EF1442" s="15"/>
      <c r="EG1442" s="15"/>
      <c r="EH1442" s="15"/>
      <c r="EI1442" s="15"/>
      <c r="EJ1442" s="15"/>
      <c r="EK1442" s="15"/>
      <c r="EL1442" s="15"/>
      <c r="EM1442" s="15"/>
      <c r="EN1442" s="15"/>
      <c r="EO1442" s="15"/>
      <c r="EP1442" s="88"/>
      <c r="EQ1442" s="88"/>
      <c r="ER1442" s="88"/>
      <c r="ES1442" s="88"/>
      <c r="ET1442" s="88"/>
      <c r="EU1442" s="88"/>
      <c r="EV1442" s="88"/>
      <c r="EW1442" s="88"/>
      <c r="EX1442" s="88"/>
      <c r="EY1442" s="88"/>
      <c r="EZ1442" s="88"/>
      <c r="FA1442" s="88"/>
      <c r="FB1442" s="15"/>
      <c r="FC1442" s="15"/>
      <c r="FD1442" s="15"/>
      <c r="FE1442" s="15"/>
      <c r="FF1442" s="15"/>
      <c r="FG1442" s="15"/>
      <c r="FH1442" s="15"/>
      <c r="FI1442" s="15"/>
      <c r="FJ1442" s="15"/>
    </row>
    <row r="1443" spans="2:166" ht="15" customHeight="1" x14ac:dyDescent="0.25">
      <c r="B1443" s="88"/>
      <c r="C1443" s="88"/>
      <c r="D1443" s="115"/>
      <c r="E1443" s="115"/>
      <c r="F1443" s="115"/>
      <c r="G1443" s="115"/>
      <c r="H1443" s="115"/>
      <c r="I1443" s="523"/>
      <c r="J1443" s="523"/>
      <c r="K1443" s="115"/>
      <c r="L1443" s="524"/>
      <c r="M1443" s="524"/>
      <c r="N1443" s="524"/>
      <c r="O1443" s="524"/>
      <c r="P1443" s="524"/>
      <c r="Q1443" s="524"/>
      <c r="R1443" s="524"/>
      <c r="S1443" s="525"/>
      <c r="T1443" s="526"/>
      <c r="U1443" s="115"/>
      <c r="V1443" s="526"/>
      <c r="W1443" s="115"/>
      <c r="X1443" s="115"/>
      <c r="Y1443" s="115"/>
      <c r="Z1443" s="527"/>
      <c r="AA1443" s="527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N1443" s="15"/>
      <c r="BO1443" s="15"/>
      <c r="BP1443" s="15"/>
      <c r="BQ1443" s="15"/>
      <c r="BR1443" s="15"/>
      <c r="BS1443" s="15"/>
      <c r="BT1443" s="15"/>
      <c r="BU1443" s="15"/>
      <c r="BV1443" s="15"/>
      <c r="BW1443" s="15"/>
      <c r="BX1443" s="15"/>
      <c r="BY1443" s="15"/>
      <c r="BZ1443" s="15"/>
      <c r="CA1443" s="15"/>
      <c r="CB1443" s="15"/>
      <c r="CC1443" s="15"/>
      <c r="CD1443" s="15"/>
      <c r="CE1443" s="15"/>
      <c r="CF1443" s="15"/>
      <c r="CG1443" s="15"/>
      <c r="CH1443" s="15"/>
      <c r="CI1443" s="15"/>
      <c r="CJ1443" s="15"/>
      <c r="CK1443" s="15"/>
      <c r="CL1443" s="15"/>
      <c r="CM1443" s="15"/>
      <c r="CN1443" s="15"/>
      <c r="CO1443" s="15"/>
      <c r="CP1443" s="15"/>
      <c r="CQ1443" s="15"/>
      <c r="CR1443" s="15"/>
      <c r="CS1443" s="15"/>
      <c r="CT1443" s="88"/>
      <c r="CU1443" s="88"/>
      <c r="CV1443" s="88"/>
      <c r="CW1443" s="15"/>
      <c r="CX1443" s="15"/>
      <c r="CY1443" s="88"/>
      <c r="CZ1443" s="88"/>
      <c r="DA1443" s="88"/>
      <c r="DB1443" s="15"/>
      <c r="DC1443" s="15"/>
      <c r="DD1443" s="15"/>
      <c r="DE1443" s="15"/>
      <c r="DF1443" s="15"/>
      <c r="DG1443" s="15"/>
      <c r="DH1443" s="15"/>
      <c r="DI1443" s="15"/>
      <c r="DJ1443" s="15"/>
      <c r="DK1443" s="15"/>
      <c r="DL1443" s="15"/>
      <c r="DM1443" s="15"/>
      <c r="DN1443" s="15"/>
      <c r="DO1443" s="15"/>
      <c r="DP1443" s="15"/>
      <c r="DQ1443" s="15"/>
      <c r="DR1443" s="15"/>
      <c r="DS1443" s="15"/>
      <c r="DT1443" s="15"/>
      <c r="DU1443" s="15"/>
      <c r="DV1443" s="15"/>
      <c r="DW1443" s="15"/>
      <c r="DX1443" s="15"/>
      <c r="DY1443" s="15"/>
      <c r="DZ1443" s="15"/>
      <c r="EA1443" s="15"/>
      <c r="EB1443" s="15"/>
      <c r="EC1443" s="15"/>
      <c r="ED1443" s="15"/>
      <c r="EE1443" s="15"/>
      <c r="EF1443" s="15"/>
      <c r="EG1443" s="15"/>
      <c r="EH1443" s="15"/>
      <c r="EI1443" s="15"/>
      <c r="EJ1443" s="15"/>
      <c r="EK1443" s="15"/>
      <c r="EL1443" s="15"/>
      <c r="EM1443" s="15"/>
      <c r="EN1443" s="15"/>
      <c r="EO1443" s="15"/>
      <c r="EP1443" s="88"/>
      <c r="EQ1443" s="88"/>
      <c r="ER1443" s="88"/>
      <c r="ES1443" s="88"/>
      <c r="ET1443" s="88"/>
      <c r="EU1443" s="88"/>
      <c r="EV1443" s="88"/>
      <c r="EW1443" s="88"/>
      <c r="EX1443" s="88"/>
      <c r="EY1443" s="88"/>
      <c r="EZ1443" s="88"/>
      <c r="FA1443" s="88"/>
      <c r="FB1443" s="15"/>
      <c r="FC1443" s="15"/>
      <c r="FD1443" s="15"/>
      <c r="FE1443" s="15"/>
      <c r="FF1443" s="15"/>
      <c r="FG1443" s="15"/>
      <c r="FH1443" s="15"/>
      <c r="FI1443" s="15"/>
      <c r="FJ1443" s="15"/>
    </row>
    <row r="1444" spans="2:166" ht="15" customHeight="1" x14ac:dyDescent="0.25">
      <c r="B1444" s="88"/>
      <c r="C1444" s="88"/>
      <c r="D1444" s="115"/>
      <c r="E1444" s="115"/>
      <c r="F1444" s="115"/>
      <c r="G1444" s="115"/>
      <c r="H1444" s="115"/>
      <c r="I1444" s="523"/>
      <c r="J1444" s="523"/>
      <c r="K1444" s="115"/>
      <c r="L1444" s="524"/>
      <c r="M1444" s="524"/>
      <c r="N1444" s="524"/>
      <c r="O1444" s="524"/>
      <c r="P1444" s="524"/>
      <c r="Q1444" s="524"/>
      <c r="R1444" s="524"/>
      <c r="S1444" s="525"/>
      <c r="T1444" s="526"/>
      <c r="U1444" s="115"/>
      <c r="V1444" s="526"/>
      <c r="W1444" s="115"/>
      <c r="X1444" s="115"/>
      <c r="Y1444" s="115"/>
      <c r="Z1444" s="527"/>
      <c r="AA1444" s="527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  <c r="BN1444" s="15"/>
      <c r="BO1444" s="15"/>
      <c r="BP1444" s="15"/>
      <c r="BQ1444" s="15"/>
      <c r="BR1444" s="15"/>
      <c r="BS1444" s="15"/>
      <c r="BT1444" s="15"/>
      <c r="BU1444" s="15"/>
      <c r="BV1444" s="15"/>
      <c r="BW1444" s="15"/>
      <c r="BX1444" s="15"/>
      <c r="BY1444" s="15"/>
      <c r="BZ1444" s="15"/>
      <c r="CA1444" s="15"/>
      <c r="CB1444" s="15"/>
      <c r="CC1444" s="15"/>
      <c r="CD1444" s="15"/>
      <c r="CE1444" s="15"/>
      <c r="CF1444" s="15"/>
      <c r="CG1444" s="15"/>
      <c r="CH1444" s="15"/>
      <c r="CI1444" s="15"/>
      <c r="CJ1444" s="15"/>
      <c r="CK1444" s="15"/>
      <c r="CL1444" s="15"/>
      <c r="CM1444" s="15"/>
      <c r="CN1444" s="15"/>
      <c r="CO1444" s="15"/>
      <c r="CP1444" s="15"/>
      <c r="CQ1444" s="15"/>
      <c r="CR1444" s="15"/>
      <c r="CS1444" s="15"/>
      <c r="CT1444" s="88"/>
      <c r="CU1444" s="88"/>
      <c r="CV1444" s="88"/>
      <c r="CW1444" s="15"/>
      <c r="CX1444" s="15"/>
      <c r="CY1444" s="88"/>
      <c r="CZ1444" s="88"/>
      <c r="DA1444" s="88"/>
      <c r="DB1444" s="15"/>
      <c r="DC1444" s="15"/>
      <c r="DD1444" s="15"/>
      <c r="DE1444" s="15"/>
      <c r="DF1444" s="15"/>
      <c r="DG1444" s="15"/>
      <c r="DH1444" s="15"/>
      <c r="DI1444" s="15"/>
      <c r="DJ1444" s="15"/>
      <c r="DK1444" s="15"/>
      <c r="DL1444" s="15"/>
      <c r="DM1444" s="15"/>
      <c r="DN1444" s="15"/>
      <c r="DO1444" s="15"/>
      <c r="DP1444" s="15"/>
      <c r="DQ1444" s="15"/>
      <c r="DR1444" s="15"/>
      <c r="DS1444" s="15"/>
      <c r="DT1444" s="15"/>
      <c r="DU1444" s="15"/>
      <c r="DV1444" s="15"/>
      <c r="DW1444" s="15"/>
      <c r="DX1444" s="15"/>
      <c r="DY1444" s="15"/>
      <c r="DZ1444" s="15"/>
      <c r="EA1444" s="15"/>
      <c r="EB1444" s="15"/>
      <c r="EC1444" s="15"/>
      <c r="ED1444" s="15"/>
      <c r="EE1444" s="15"/>
      <c r="EF1444" s="15"/>
      <c r="EG1444" s="15"/>
      <c r="EH1444" s="15"/>
      <c r="EI1444" s="15"/>
      <c r="EJ1444" s="15"/>
      <c r="EK1444" s="15"/>
      <c r="EL1444" s="15"/>
      <c r="EM1444" s="15"/>
      <c r="EN1444" s="15"/>
      <c r="EO1444" s="15"/>
      <c r="EP1444" s="88"/>
      <c r="EQ1444" s="88"/>
      <c r="ER1444" s="88"/>
      <c r="ES1444" s="88"/>
      <c r="ET1444" s="88"/>
      <c r="EU1444" s="88"/>
      <c r="EV1444" s="88"/>
      <c r="EW1444" s="88"/>
      <c r="EX1444" s="88"/>
      <c r="EY1444" s="88"/>
      <c r="EZ1444" s="88"/>
      <c r="FA1444" s="88"/>
      <c r="FB1444" s="15"/>
      <c r="FC1444" s="15"/>
      <c r="FD1444" s="15"/>
      <c r="FE1444" s="15"/>
      <c r="FF1444" s="15"/>
      <c r="FG1444" s="15"/>
      <c r="FH1444" s="15"/>
      <c r="FI1444" s="15"/>
      <c r="FJ1444" s="15"/>
    </row>
    <row r="1445" spans="2:166" ht="15" customHeight="1" x14ac:dyDescent="0.25">
      <c r="B1445" s="88"/>
      <c r="C1445" s="88"/>
      <c r="D1445" s="115"/>
      <c r="E1445" s="115"/>
      <c r="F1445" s="115"/>
      <c r="G1445" s="115"/>
      <c r="H1445" s="115"/>
      <c r="I1445" s="523"/>
      <c r="J1445" s="523"/>
      <c r="K1445" s="115"/>
      <c r="L1445" s="524"/>
      <c r="M1445" s="524"/>
      <c r="N1445" s="524"/>
      <c r="O1445" s="524"/>
      <c r="P1445" s="524"/>
      <c r="Q1445" s="524"/>
      <c r="R1445" s="524"/>
      <c r="S1445" s="525"/>
      <c r="T1445" s="526"/>
      <c r="U1445" s="115"/>
      <c r="V1445" s="526"/>
      <c r="W1445" s="115"/>
      <c r="X1445" s="115"/>
      <c r="Y1445" s="115"/>
      <c r="Z1445" s="527"/>
      <c r="AA1445" s="527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  <c r="BI1445" s="15"/>
      <c r="BJ1445" s="15"/>
      <c r="BK1445" s="15"/>
      <c r="BL1445" s="15"/>
      <c r="BM1445" s="15"/>
      <c r="BN1445" s="15"/>
      <c r="BO1445" s="15"/>
      <c r="BP1445" s="15"/>
      <c r="BQ1445" s="15"/>
      <c r="BR1445" s="15"/>
      <c r="BS1445" s="15"/>
      <c r="BT1445" s="15"/>
      <c r="BU1445" s="15"/>
      <c r="BV1445" s="15"/>
      <c r="BW1445" s="15"/>
      <c r="BX1445" s="15"/>
      <c r="BY1445" s="15"/>
      <c r="BZ1445" s="15"/>
      <c r="CA1445" s="15"/>
      <c r="CB1445" s="15"/>
      <c r="CC1445" s="15"/>
      <c r="CD1445" s="15"/>
      <c r="CE1445" s="15"/>
      <c r="CF1445" s="15"/>
      <c r="CG1445" s="15"/>
      <c r="CH1445" s="15"/>
      <c r="CI1445" s="15"/>
      <c r="CJ1445" s="15"/>
      <c r="CK1445" s="15"/>
      <c r="CL1445" s="15"/>
      <c r="CM1445" s="15"/>
      <c r="CN1445" s="15"/>
      <c r="CO1445" s="15"/>
      <c r="CP1445" s="15"/>
      <c r="CQ1445" s="15"/>
      <c r="CR1445" s="15"/>
      <c r="CS1445" s="15"/>
      <c r="CT1445" s="88"/>
      <c r="CU1445" s="88"/>
      <c r="CV1445" s="88"/>
      <c r="CW1445" s="15"/>
      <c r="CX1445" s="15"/>
      <c r="CY1445" s="88"/>
      <c r="CZ1445" s="88"/>
      <c r="DA1445" s="88"/>
      <c r="DB1445" s="15"/>
      <c r="DC1445" s="15"/>
      <c r="DD1445" s="15"/>
      <c r="DE1445" s="15"/>
      <c r="DF1445" s="15"/>
      <c r="DG1445" s="15"/>
      <c r="DH1445" s="15"/>
      <c r="DI1445" s="15"/>
      <c r="DJ1445" s="15"/>
      <c r="DK1445" s="15"/>
      <c r="DL1445" s="15"/>
      <c r="DM1445" s="15"/>
      <c r="DN1445" s="15"/>
      <c r="DO1445" s="15"/>
      <c r="DP1445" s="15"/>
      <c r="DQ1445" s="15"/>
      <c r="DR1445" s="15"/>
      <c r="DS1445" s="15"/>
      <c r="DT1445" s="15"/>
      <c r="DU1445" s="15"/>
      <c r="DV1445" s="15"/>
      <c r="DW1445" s="15"/>
      <c r="DX1445" s="15"/>
      <c r="DY1445" s="15"/>
      <c r="DZ1445" s="15"/>
      <c r="EA1445" s="15"/>
      <c r="EB1445" s="15"/>
      <c r="EC1445" s="15"/>
      <c r="ED1445" s="15"/>
      <c r="EE1445" s="15"/>
      <c r="EF1445" s="15"/>
      <c r="EG1445" s="15"/>
      <c r="EH1445" s="15"/>
      <c r="EI1445" s="15"/>
      <c r="EJ1445" s="15"/>
      <c r="EK1445" s="15"/>
      <c r="EL1445" s="15"/>
      <c r="EM1445" s="15"/>
      <c r="EN1445" s="15"/>
      <c r="EO1445" s="15"/>
      <c r="EP1445" s="88"/>
      <c r="EQ1445" s="88"/>
      <c r="ER1445" s="88"/>
      <c r="ES1445" s="88"/>
      <c r="ET1445" s="88"/>
      <c r="EU1445" s="88"/>
      <c r="EV1445" s="88"/>
      <c r="EW1445" s="88"/>
      <c r="EX1445" s="88"/>
      <c r="EY1445" s="88"/>
      <c r="EZ1445" s="88"/>
      <c r="FA1445" s="88"/>
      <c r="FB1445" s="15"/>
      <c r="FC1445" s="15"/>
      <c r="FD1445" s="15"/>
      <c r="FE1445" s="15"/>
      <c r="FF1445" s="15"/>
      <c r="FG1445" s="15"/>
      <c r="FH1445" s="15"/>
      <c r="FI1445" s="15"/>
      <c r="FJ1445" s="15"/>
    </row>
    <row r="1446" spans="2:166" ht="15" customHeight="1" x14ac:dyDescent="0.25">
      <c r="B1446" s="88"/>
      <c r="C1446" s="88"/>
      <c r="D1446" s="115"/>
      <c r="E1446" s="115"/>
      <c r="F1446" s="115"/>
      <c r="G1446" s="115"/>
      <c r="H1446" s="115"/>
      <c r="I1446" s="523"/>
      <c r="J1446" s="523"/>
      <c r="K1446" s="115"/>
      <c r="L1446" s="524"/>
      <c r="M1446" s="524"/>
      <c r="N1446" s="524"/>
      <c r="O1446" s="524"/>
      <c r="P1446" s="524"/>
      <c r="Q1446" s="524"/>
      <c r="R1446" s="524"/>
      <c r="S1446" s="525"/>
      <c r="T1446" s="526"/>
      <c r="U1446" s="115"/>
      <c r="V1446" s="526"/>
      <c r="W1446" s="115"/>
      <c r="X1446" s="115"/>
      <c r="Y1446" s="115"/>
      <c r="Z1446" s="527"/>
      <c r="AA1446" s="527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  <c r="BI1446" s="15"/>
      <c r="BJ1446" s="15"/>
      <c r="BK1446" s="15"/>
      <c r="BL1446" s="15"/>
      <c r="BM1446" s="15"/>
      <c r="BN1446" s="15"/>
      <c r="BO1446" s="15"/>
      <c r="BP1446" s="15"/>
      <c r="BQ1446" s="15"/>
      <c r="BR1446" s="15"/>
      <c r="BS1446" s="15"/>
      <c r="BT1446" s="15"/>
      <c r="BU1446" s="15"/>
      <c r="BV1446" s="15"/>
      <c r="BW1446" s="15"/>
      <c r="BX1446" s="15"/>
      <c r="BY1446" s="15"/>
      <c r="BZ1446" s="15"/>
      <c r="CA1446" s="15"/>
      <c r="CB1446" s="15"/>
      <c r="CC1446" s="15"/>
      <c r="CD1446" s="15"/>
      <c r="CE1446" s="15"/>
      <c r="CF1446" s="15"/>
      <c r="CG1446" s="15"/>
      <c r="CH1446" s="15"/>
      <c r="CI1446" s="15"/>
      <c r="CJ1446" s="15"/>
      <c r="CK1446" s="15"/>
      <c r="CL1446" s="15"/>
      <c r="CM1446" s="15"/>
      <c r="CN1446" s="15"/>
      <c r="CO1446" s="15"/>
      <c r="CP1446" s="15"/>
      <c r="CQ1446" s="15"/>
      <c r="CR1446" s="15"/>
      <c r="CS1446" s="15"/>
      <c r="CT1446" s="88"/>
      <c r="CU1446" s="88"/>
      <c r="CV1446" s="88"/>
      <c r="CW1446" s="15"/>
      <c r="CX1446" s="15"/>
      <c r="CY1446" s="88"/>
      <c r="CZ1446" s="88"/>
      <c r="DA1446" s="88"/>
      <c r="DB1446" s="15"/>
      <c r="DC1446" s="15"/>
      <c r="DD1446" s="15"/>
      <c r="DE1446" s="15"/>
      <c r="DF1446" s="15"/>
      <c r="DG1446" s="15"/>
      <c r="DH1446" s="15"/>
      <c r="DI1446" s="15"/>
      <c r="DJ1446" s="15"/>
      <c r="DK1446" s="15"/>
      <c r="DL1446" s="15"/>
      <c r="DM1446" s="15"/>
      <c r="DN1446" s="15"/>
      <c r="DO1446" s="15"/>
      <c r="DP1446" s="15"/>
      <c r="DQ1446" s="15"/>
      <c r="DR1446" s="15"/>
      <c r="DS1446" s="15"/>
      <c r="DT1446" s="15"/>
      <c r="DU1446" s="15"/>
      <c r="DV1446" s="15"/>
      <c r="DW1446" s="15"/>
      <c r="DX1446" s="15"/>
      <c r="DY1446" s="15"/>
      <c r="DZ1446" s="15"/>
      <c r="EA1446" s="15"/>
      <c r="EB1446" s="15"/>
      <c r="EC1446" s="15"/>
      <c r="ED1446" s="15"/>
      <c r="EE1446" s="15"/>
      <c r="EF1446" s="15"/>
      <c r="EG1446" s="15"/>
      <c r="EH1446" s="15"/>
      <c r="EI1446" s="15"/>
      <c r="EJ1446" s="15"/>
      <c r="EK1446" s="15"/>
      <c r="EL1446" s="15"/>
      <c r="EM1446" s="15"/>
      <c r="EN1446" s="15"/>
      <c r="EO1446" s="15"/>
      <c r="EP1446" s="88"/>
      <c r="EQ1446" s="88"/>
      <c r="ER1446" s="88"/>
      <c r="ES1446" s="88"/>
      <c r="ET1446" s="88"/>
      <c r="EU1446" s="88"/>
      <c r="EV1446" s="88"/>
      <c r="EW1446" s="88"/>
      <c r="EX1446" s="88"/>
      <c r="EY1446" s="88"/>
      <c r="EZ1446" s="88"/>
      <c r="FA1446" s="88"/>
      <c r="FB1446" s="15"/>
      <c r="FC1446" s="15"/>
      <c r="FD1446" s="15"/>
      <c r="FE1446" s="15"/>
      <c r="FF1446" s="15"/>
      <c r="FG1446" s="15"/>
      <c r="FH1446" s="15"/>
      <c r="FI1446" s="15"/>
      <c r="FJ1446" s="15"/>
    </row>
    <row r="1447" spans="2:166" ht="15" customHeight="1" x14ac:dyDescent="0.25">
      <c r="B1447" s="88"/>
      <c r="C1447" s="88"/>
      <c r="D1447" s="115"/>
      <c r="E1447" s="115"/>
      <c r="F1447" s="115"/>
      <c r="G1447" s="115"/>
      <c r="H1447" s="115"/>
      <c r="I1447" s="523"/>
      <c r="J1447" s="523"/>
      <c r="K1447" s="115"/>
      <c r="L1447" s="524"/>
      <c r="M1447" s="524"/>
      <c r="N1447" s="524"/>
      <c r="O1447" s="524"/>
      <c r="P1447" s="524"/>
      <c r="Q1447" s="524"/>
      <c r="R1447" s="524"/>
      <c r="S1447" s="525"/>
      <c r="T1447" s="526"/>
      <c r="U1447" s="115"/>
      <c r="V1447" s="526"/>
      <c r="W1447" s="115"/>
      <c r="X1447" s="115"/>
      <c r="Y1447" s="115"/>
      <c r="Z1447" s="527"/>
      <c r="AA1447" s="527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  <c r="BI1447" s="15"/>
      <c r="BJ1447" s="15"/>
      <c r="BK1447" s="15"/>
      <c r="BL1447" s="15"/>
      <c r="BM1447" s="15"/>
      <c r="BN1447" s="15"/>
      <c r="BO1447" s="15"/>
      <c r="BP1447" s="15"/>
      <c r="BQ1447" s="15"/>
      <c r="BR1447" s="15"/>
      <c r="BS1447" s="15"/>
      <c r="BT1447" s="15"/>
      <c r="BU1447" s="15"/>
      <c r="BV1447" s="15"/>
      <c r="BW1447" s="15"/>
      <c r="BX1447" s="15"/>
      <c r="BY1447" s="15"/>
      <c r="BZ1447" s="15"/>
      <c r="CA1447" s="15"/>
      <c r="CB1447" s="15"/>
      <c r="CC1447" s="15"/>
      <c r="CD1447" s="15"/>
      <c r="CE1447" s="15"/>
      <c r="CF1447" s="15"/>
      <c r="CG1447" s="15"/>
      <c r="CH1447" s="15"/>
      <c r="CI1447" s="15"/>
      <c r="CJ1447" s="15"/>
      <c r="CK1447" s="15"/>
      <c r="CL1447" s="15"/>
      <c r="CM1447" s="15"/>
      <c r="CN1447" s="15"/>
      <c r="CO1447" s="15"/>
      <c r="CP1447" s="15"/>
      <c r="CQ1447" s="15"/>
      <c r="CR1447" s="15"/>
      <c r="CS1447" s="15"/>
      <c r="CT1447" s="88"/>
      <c r="CU1447" s="88"/>
      <c r="CV1447" s="88"/>
      <c r="CW1447" s="15"/>
      <c r="CX1447" s="15"/>
      <c r="CY1447" s="88"/>
      <c r="CZ1447" s="88"/>
      <c r="DA1447" s="88"/>
      <c r="DB1447" s="15"/>
      <c r="DC1447" s="15"/>
      <c r="DD1447" s="15"/>
      <c r="DE1447" s="15"/>
      <c r="DF1447" s="15"/>
      <c r="DG1447" s="15"/>
      <c r="DH1447" s="15"/>
      <c r="DI1447" s="15"/>
      <c r="DJ1447" s="15"/>
      <c r="DK1447" s="15"/>
      <c r="DL1447" s="15"/>
      <c r="DM1447" s="15"/>
      <c r="DN1447" s="15"/>
      <c r="DO1447" s="15"/>
      <c r="DP1447" s="15"/>
      <c r="DQ1447" s="15"/>
      <c r="DR1447" s="15"/>
      <c r="DS1447" s="15"/>
      <c r="DT1447" s="15"/>
      <c r="DU1447" s="15"/>
      <c r="DV1447" s="15"/>
      <c r="DW1447" s="15"/>
      <c r="DX1447" s="15"/>
      <c r="DY1447" s="15"/>
      <c r="DZ1447" s="15"/>
      <c r="EA1447" s="15"/>
      <c r="EB1447" s="15"/>
      <c r="EC1447" s="15"/>
      <c r="ED1447" s="15"/>
      <c r="EE1447" s="15"/>
      <c r="EF1447" s="15"/>
      <c r="EG1447" s="15"/>
      <c r="EH1447" s="15"/>
      <c r="EI1447" s="15"/>
      <c r="EJ1447" s="15"/>
      <c r="EK1447" s="15"/>
      <c r="EL1447" s="15"/>
      <c r="EM1447" s="15"/>
      <c r="EN1447" s="15"/>
      <c r="EO1447" s="15"/>
      <c r="EP1447" s="88"/>
      <c r="EQ1447" s="88"/>
      <c r="ER1447" s="88"/>
      <c r="ES1447" s="88"/>
      <c r="ET1447" s="88"/>
      <c r="EU1447" s="88"/>
      <c r="EV1447" s="88"/>
      <c r="EW1447" s="88"/>
      <c r="EX1447" s="88"/>
      <c r="EY1447" s="88"/>
      <c r="EZ1447" s="88"/>
      <c r="FA1447" s="88"/>
      <c r="FB1447" s="15"/>
      <c r="FC1447" s="15"/>
      <c r="FD1447" s="15"/>
      <c r="FE1447" s="15"/>
      <c r="FF1447" s="15"/>
      <c r="FG1447" s="15"/>
      <c r="FH1447" s="15"/>
      <c r="FI1447" s="15"/>
      <c r="FJ1447" s="15"/>
    </row>
    <row r="1448" spans="2:166" ht="15" customHeight="1" x14ac:dyDescent="0.25">
      <c r="B1448" s="88"/>
      <c r="C1448" s="88"/>
      <c r="D1448" s="115"/>
      <c r="E1448" s="115"/>
      <c r="F1448" s="115"/>
      <c r="G1448" s="115"/>
      <c r="H1448" s="115"/>
      <c r="I1448" s="523"/>
      <c r="J1448" s="523"/>
      <c r="K1448" s="115"/>
      <c r="L1448" s="524"/>
      <c r="M1448" s="524"/>
      <c r="N1448" s="524"/>
      <c r="O1448" s="524"/>
      <c r="P1448" s="524"/>
      <c r="Q1448" s="524"/>
      <c r="R1448" s="524"/>
      <c r="S1448" s="525"/>
      <c r="T1448" s="526"/>
      <c r="U1448" s="115"/>
      <c r="V1448" s="526"/>
      <c r="W1448" s="115"/>
      <c r="X1448" s="115"/>
      <c r="Y1448" s="115"/>
      <c r="Z1448" s="527"/>
      <c r="AA1448" s="527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  <c r="BO1448" s="15"/>
      <c r="BP1448" s="15"/>
      <c r="BQ1448" s="15"/>
      <c r="BR1448" s="15"/>
      <c r="BS1448" s="15"/>
      <c r="BT1448" s="15"/>
      <c r="BU1448" s="15"/>
      <c r="BV1448" s="15"/>
      <c r="BW1448" s="15"/>
      <c r="BX1448" s="15"/>
      <c r="BY1448" s="15"/>
      <c r="BZ1448" s="15"/>
      <c r="CA1448" s="15"/>
      <c r="CB1448" s="15"/>
      <c r="CC1448" s="15"/>
      <c r="CD1448" s="15"/>
      <c r="CE1448" s="15"/>
      <c r="CF1448" s="15"/>
      <c r="CG1448" s="15"/>
      <c r="CH1448" s="15"/>
      <c r="CI1448" s="15"/>
      <c r="CJ1448" s="15"/>
      <c r="CK1448" s="15"/>
      <c r="CL1448" s="15"/>
      <c r="CM1448" s="15"/>
      <c r="CN1448" s="15"/>
      <c r="CO1448" s="15"/>
      <c r="CP1448" s="15"/>
      <c r="CQ1448" s="15"/>
      <c r="CR1448" s="15"/>
      <c r="CS1448" s="15"/>
      <c r="CT1448" s="88"/>
      <c r="CU1448" s="88"/>
      <c r="CV1448" s="88"/>
      <c r="CW1448" s="15"/>
      <c r="CX1448" s="15"/>
      <c r="CY1448" s="88"/>
      <c r="CZ1448" s="88"/>
      <c r="DA1448" s="88"/>
      <c r="DB1448" s="15"/>
      <c r="DC1448" s="15"/>
      <c r="DD1448" s="15"/>
      <c r="DE1448" s="15"/>
      <c r="DF1448" s="15"/>
      <c r="DG1448" s="15"/>
      <c r="DH1448" s="15"/>
      <c r="DI1448" s="15"/>
      <c r="DJ1448" s="15"/>
      <c r="DK1448" s="15"/>
      <c r="DL1448" s="15"/>
      <c r="DM1448" s="15"/>
      <c r="DN1448" s="15"/>
      <c r="DO1448" s="15"/>
      <c r="DP1448" s="15"/>
      <c r="DQ1448" s="15"/>
      <c r="DR1448" s="15"/>
      <c r="DS1448" s="15"/>
      <c r="DT1448" s="15"/>
      <c r="DU1448" s="15"/>
      <c r="DV1448" s="15"/>
      <c r="DW1448" s="15"/>
      <c r="DX1448" s="15"/>
      <c r="DY1448" s="15"/>
      <c r="DZ1448" s="15"/>
      <c r="EA1448" s="15"/>
      <c r="EB1448" s="15"/>
      <c r="EC1448" s="15"/>
      <c r="ED1448" s="15"/>
      <c r="EE1448" s="15"/>
      <c r="EF1448" s="15"/>
      <c r="EG1448" s="15"/>
      <c r="EH1448" s="15"/>
      <c r="EI1448" s="15"/>
      <c r="EJ1448" s="15"/>
      <c r="EK1448" s="15"/>
      <c r="EL1448" s="15"/>
      <c r="EM1448" s="15"/>
      <c r="EN1448" s="15"/>
      <c r="EO1448" s="15"/>
      <c r="EP1448" s="88"/>
      <c r="EQ1448" s="88"/>
      <c r="ER1448" s="88"/>
      <c r="ES1448" s="88"/>
      <c r="ET1448" s="88"/>
      <c r="EU1448" s="88"/>
      <c r="EV1448" s="88"/>
      <c r="EW1448" s="88"/>
      <c r="EX1448" s="88"/>
      <c r="EY1448" s="88"/>
      <c r="EZ1448" s="88"/>
      <c r="FA1448" s="88"/>
      <c r="FB1448" s="15"/>
      <c r="FC1448" s="15"/>
      <c r="FD1448" s="15"/>
      <c r="FE1448" s="15"/>
      <c r="FF1448" s="15"/>
      <c r="FG1448" s="15"/>
      <c r="FH1448" s="15"/>
      <c r="FI1448" s="15"/>
      <c r="FJ1448" s="15"/>
    </row>
    <row r="1449" spans="2:166" ht="15" customHeight="1" x14ac:dyDescent="0.25">
      <c r="B1449" s="88"/>
      <c r="C1449" s="88"/>
      <c r="D1449" s="115"/>
      <c r="E1449" s="115"/>
      <c r="F1449" s="115"/>
      <c r="G1449" s="115"/>
      <c r="H1449" s="115"/>
      <c r="I1449" s="523"/>
      <c r="J1449" s="523"/>
      <c r="K1449" s="115"/>
      <c r="L1449" s="524"/>
      <c r="M1449" s="524"/>
      <c r="N1449" s="524"/>
      <c r="O1449" s="524"/>
      <c r="P1449" s="524"/>
      <c r="Q1449" s="524"/>
      <c r="R1449" s="524"/>
      <c r="S1449" s="525"/>
      <c r="T1449" s="526"/>
      <c r="U1449" s="115"/>
      <c r="V1449" s="526"/>
      <c r="W1449" s="115"/>
      <c r="X1449" s="115"/>
      <c r="Y1449" s="115"/>
      <c r="Z1449" s="527"/>
      <c r="AA1449" s="527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  <c r="BO1449" s="15"/>
      <c r="BP1449" s="15"/>
      <c r="BQ1449" s="15"/>
      <c r="BR1449" s="15"/>
      <c r="BS1449" s="15"/>
      <c r="BT1449" s="15"/>
      <c r="BU1449" s="15"/>
      <c r="BV1449" s="15"/>
      <c r="BW1449" s="15"/>
      <c r="BX1449" s="15"/>
      <c r="BY1449" s="15"/>
      <c r="BZ1449" s="15"/>
      <c r="CA1449" s="15"/>
      <c r="CB1449" s="15"/>
      <c r="CC1449" s="15"/>
      <c r="CD1449" s="15"/>
      <c r="CE1449" s="15"/>
      <c r="CF1449" s="15"/>
      <c r="CG1449" s="15"/>
      <c r="CH1449" s="15"/>
      <c r="CI1449" s="15"/>
      <c r="CJ1449" s="15"/>
      <c r="CK1449" s="15"/>
      <c r="CL1449" s="15"/>
      <c r="CM1449" s="15"/>
      <c r="CN1449" s="15"/>
      <c r="CO1449" s="15"/>
      <c r="CP1449" s="15"/>
      <c r="CQ1449" s="15"/>
      <c r="CR1449" s="15"/>
      <c r="CS1449" s="15"/>
      <c r="CT1449" s="88"/>
      <c r="CU1449" s="88"/>
      <c r="CV1449" s="88"/>
      <c r="CW1449" s="15"/>
      <c r="CX1449" s="15"/>
      <c r="CY1449" s="88"/>
      <c r="CZ1449" s="88"/>
      <c r="DA1449" s="88"/>
      <c r="DB1449" s="15"/>
      <c r="DC1449" s="15"/>
      <c r="DD1449" s="15"/>
      <c r="DE1449" s="15"/>
      <c r="DF1449" s="15"/>
      <c r="DG1449" s="15"/>
      <c r="DH1449" s="15"/>
      <c r="DI1449" s="15"/>
      <c r="DJ1449" s="15"/>
      <c r="DK1449" s="15"/>
      <c r="DL1449" s="15"/>
      <c r="DM1449" s="15"/>
      <c r="DN1449" s="15"/>
      <c r="DO1449" s="15"/>
      <c r="DP1449" s="15"/>
      <c r="DQ1449" s="15"/>
      <c r="DR1449" s="15"/>
      <c r="DS1449" s="15"/>
      <c r="DT1449" s="15"/>
      <c r="DU1449" s="15"/>
      <c r="DV1449" s="15"/>
      <c r="DW1449" s="15"/>
      <c r="DX1449" s="15"/>
      <c r="DY1449" s="15"/>
      <c r="DZ1449" s="15"/>
      <c r="EA1449" s="15"/>
      <c r="EB1449" s="15"/>
      <c r="EC1449" s="15"/>
      <c r="ED1449" s="15"/>
      <c r="EE1449" s="15"/>
      <c r="EF1449" s="15"/>
      <c r="EG1449" s="15"/>
      <c r="EH1449" s="15"/>
      <c r="EI1449" s="15"/>
      <c r="EJ1449" s="15"/>
      <c r="EK1449" s="15"/>
      <c r="EL1449" s="15"/>
      <c r="EM1449" s="15"/>
      <c r="EN1449" s="15"/>
      <c r="EO1449" s="15"/>
      <c r="EP1449" s="88"/>
      <c r="EQ1449" s="88"/>
      <c r="ER1449" s="88"/>
      <c r="ES1449" s="88"/>
      <c r="ET1449" s="88"/>
      <c r="EU1449" s="88"/>
      <c r="EV1449" s="88"/>
      <c r="EW1449" s="88"/>
      <c r="EX1449" s="88"/>
      <c r="EY1449" s="88"/>
      <c r="EZ1449" s="88"/>
      <c r="FA1449" s="88"/>
      <c r="FB1449" s="15"/>
      <c r="FC1449" s="15"/>
      <c r="FD1449" s="15"/>
      <c r="FE1449" s="15"/>
      <c r="FF1449" s="15"/>
      <c r="FG1449" s="15"/>
      <c r="FH1449" s="15"/>
      <c r="FI1449" s="15"/>
      <c r="FJ1449" s="15"/>
    </row>
    <row r="1450" spans="2:166" ht="15" customHeight="1" x14ac:dyDescent="0.25">
      <c r="B1450" s="88"/>
      <c r="C1450" s="88"/>
      <c r="D1450" s="115"/>
      <c r="E1450" s="115"/>
      <c r="F1450" s="115"/>
      <c r="G1450" s="115"/>
      <c r="H1450" s="115"/>
      <c r="I1450" s="523"/>
      <c r="J1450" s="523"/>
      <c r="K1450" s="115"/>
      <c r="L1450" s="524"/>
      <c r="M1450" s="524"/>
      <c r="N1450" s="524"/>
      <c r="O1450" s="524"/>
      <c r="P1450" s="524"/>
      <c r="Q1450" s="524"/>
      <c r="R1450" s="524"/>
      <c r="S1450" s="525"/>
      <c r="T1450" s="526"/>
      <c r="U1450" s="115"/>
      <c r="V1450" s="526"/>
      <c r="W1450" s="115"/>
      <c r="X1450" s="115"/>
      <c r="Y1450" s="115"/>
      <c r="Z1450" s="527"/>
      <c r="AA1450" s="527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N1450" s="15"/>
      <c r="BO1450" s="15"/>
      <c r="BP1450" s="15"/>
      <c r="BQ1450" s="15"/>
      <c r="BR1450" s="15"/>
      <c r="BS1450" s="15"/>
      <c r="BT1450" s="15"/>
      <c r="BU1450" s="15"/>
      <c r="BV1450" s="15"/>
      <c r="BW1450" s="15"/>
      <c r="BX1450" s="15"/>
      <c r="BY1450" s="15"/>
      <c r="BZ1450" s="15"/>
      <c r="CA1450" s="15"/>
      <c r="CB1450" s="15"/>
      <c r="CC1450" s="15"/>
      <c r="CD1450" s="15"/>
      <c r="CE1450" s="15"/>
      <c r="CF1450" s="15"/>
      <c r="CG1450" s="15"/>
      <c r="CH1450" s="15"/>
      <c r="CI1450" s="15"/>
      <c r="CJ1450" s="15"/>
      <c r="CK1450" s="15"/>
      <c r="CL1450" s="15"/>
      <c r="CM1450" s="15"/>
      <c r="CN1450" s="15"/>
      <c r="CO1450" s="15"/>
      <c r="CP1450" s="15"/>
      <c r="CQ1450" s="15"/>
      <c r="CR1450" s="15"/>
      <c r="CS1450" s="15"/>
      <c r="CT1450" s="88"/>
      <c r="CU1450" s="88"/>
      <c r="CV1450" s="88"/>
      <c r="CW1450" s="15"/>
      <c r="CX1450" s="15"/>
      <c r="CY1450" s="88"/>
      <c r="CZ1450" s="88"/>
      <c r="DA1450" s="88"/>
      <c r="DB1450" s="15"/>
      <c r="DC1450" s="15"/>
      <c r="DD1450" s="15"/>
      <c r="DE1450" s="15"/>
      <c r="DF1450" s="15"/>
      <c r="DG1450" s="15"/>
      <c r="DH1450" s="15"/>
      <c r="DI1450" s="15"/>
      <c r="DJ1450" s="15"/>
      <c r="DK1450" s="15"/>
      <c r="DL1450" s="15"/>
      <c r="DM1450" s="15"/>
      <c r="DN1450" s="15"/>
      <c r="DO1450" s="15"/>
      <c r="DP1450" s="15"/>
      <c r="DQ1450" s="15"/>
      <c r="DR1450" s="15"/>
      <c r="DS1450" s="15"/>
      <c r="DT1450" s="15"/>
      <c r="DU1450" s="15"/>
      <c r="DV1450" s="15"/>
      <c r="DW1450" s="15"/>
      <c r="DX1450" s="15"/>
      <c r="DY1450" s="15"/>
      <c r="DZ1450" s="15"/>
      <c r="EA1450" s="15"/>
      <c r="EB1450" s="15"/>
      <c r="EC1450" s="15"/>
      <c r="ED1450" s="15"/>
      <c r="EE1450" s="15"/>
      <c r="EF1450" s="15"/>
      <c r="EG1450" s="15"/>
      <c r="EH1450" s="15"/>
      <c r="EI1450" s="15"/>
      <c r="EJ1450" s="15"/>
      <c r="EK1450" s="15"/>
      <c r="EL1450" s="15"/>
      <c r="EM1450" s="15"/>
      <c r="EN1450" s="15"/>
      <c r="EO1450" s="15"/>
      <c r="EP1450" s="88"/>
      <c r="EQ1450" s="88"/>
      <c r="ER1450" s="88"/>
      <c r="ES1450" s="88"/>
      <c r="ET1450" s="88"/>
      <c r="EU1450" s="88"/>
      <c r="EV1450" s="88"/>
      <c r="EW1450" s="88"/>
      <c r="EX1450" s="88"/>
      <c r="EY1450" s="88"/>
      <c r="EZ1450" s="88"/>
      <c r="FA1450" s="88"/>
      <c r="FB1450" s="15"/>
      <c r="FC1450" s="15"/>
      <c r="FD1450" s="15"/>
      <c r="FE1450" s="15"/>
      <c r="FF1450" s="15"/>
      <c r="FG1450" s="15"/>
      <c r="FH1450" s="15"/>
      <c r="FI1450" s="15"/>
      <c r="FJ1450" s="15"/>
    </row>
    <row r="1451" spans="2:166" ht="15" customHeight="1" x14ac:dyDescent="0.25">
      <c r="B1451" s="88"/>
      <c r="C1451" s="88"/>
      <c r="D1451" s="115"/>
      <c r="E1451" s="115"/>
      <c r="F1451" s="115"/>
      <c r="G1451" s="115"/>
      <c r="H1451" s="115"/>
      <c r="I1451" s="523"/>
      <c r="J1451" s="523"/>
      <c r="K1451" s="115"/>
      <c r="L1451" s="524"/>
      <c r="M1451" s="524"/>
      <c r="N1451" s="524"/>
      <c r="O1451" s="524"/>
      <c r="P1451" s="524"/>
      <c r="Q1451" s="524"/>
      <c r="R1451" s="524"/>
      <c r="S1451" s="525"/>
      <c r="T1451" s="526"/>
      <c r="U1451" s="115"/>
      <c r="V1451" s="526"/>
      <c r="W1451" s="115"/>
      <c r="X1451" s="115"/>
      <c r="Y1451" s="115"/>
      <c r="Z1451" s="527"/>
      <c r="AA1451" s="527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M1451" s="15"/>
      <c r="BN1451" s="15"/>
      <c r="BO1451" s="15"/>
      <c r="BP1451" s="15"/>
      <c r="BQ1451" s="15"/>
      <c r="BR1451" s="15"/>
      <c r="BS1451" s="15"/>
      <c r="BT1451" s="15"/>
      <c r="BU1451" s="15"/>
      <c r="BV1451" s="15"/>
      <c r="BW1451" s="15"/>
      <c r="BX1451" s="15"/>
      <c r="BY1451" s="15"/>
      <c r="BZ1451" s="15"/>
      <c r="CA1451" s="15"/>
      <c r="CB1451" s="15"/>
      <c r="CC1451" s="15"/>
      <c r="CD1451" s="15"/>
      <c r="CE1451" s="15"/>
      <c r="CF1451" s="15"/>
      <c r="CG1451" s="15"/>
      <c r="CH1451" s="15"/>
      <c r="CI1451" s="15"/>
      <c r="CJ1451" s="15"/>
      <c r="CK1451" s="15"/>
      <c r="CL1451" s="15"/>
      <c r="CM1451" s="15"/>
      <c r="CN1451" s="15"/>
      <c r="CO1451" s="15"/>
      <c r="CP1451" s="15"/>
      <c r="CQ1451" s="15"/>
      <c r="CR1451" s="15"/>
      <c r="CS1451" s="15"/>
      <c r="CT1451" s="88"/>
      <c r="CU1451" s="88"/>
      <c r="CV1451" s="88"/>
      <c r="CW1451" s="15"/>
      <c r="CX1451" s="15"/>
      <c r="CY1451" s="88"/>
      <c r="CZ1451" s="88"/>
      <c r="DA1451" s="88"/>
      <c r="DB1451" s="15"/>
      <c r="DC1451" s="15"/>
      <c r="DD1451" s="15"/>
      <c r="DE1451" s="15"/>
      <c r="DF1451" s="15"/>
      <c r="DG1451" s="15"/>
      <c r="DH1451" s="15"/>
      <c r="DI1451" s="15"/>
      <c r="DJ1451" s="15"/>
      <c r="DK1451" s="15"/>
      <c r="DL1451" s="15"/>
      <c r="DM1451" s="15"/>
      <c r="DN1451" s="15"/>
      <c r="DO1451" s="15"/>
      <c r="DP1451" s="15"/>
      <c r="DQ1451" s="15"/>
      <c r="DR1451" s="15"/>
      <c r="DS1451" s="15"/>
      <c r="DT1451" s="15"/>
      <c r="DU1451" s="15"/>
      <c r="DV1451" s="15"/>
      <c r="DW1451" s="15"/>
      <c r="DX1451" s="15"/>
      <c r="DY1451" s="15"/>
      <c r="DZ1451" s="15"/>
      <c r="EA1451" s="15"/>
      <c r="EB1451" s="15"/>
      <c r="EC1451" s="15"/>
      <c r="ED1451" s="15"/>
      <c r="EE1451" s="15"/>
      <c r="EF1451" s="15"/>
      <c r="EG1451" s="15"/>
      <c r="EH1451" s="15"/>
      <c r="EI1451" s="15"/>
      <c r="EJ1451" s="15"/>
      <c r="EK1451" s="15"/>
      <c r="EL1451" s="15"/>
      <c r="EM1451" s="15"/>
      <c r="EN1451" s="15"/>
      <c r="EO1451" s="15"/>
      <c r="EP1451" s="88"/>
      <c r="EQ1451" s="88"/>
      <c r="ER1451" s="88"/>
      <c r="ES1451" s="88"/>
      <c r="ET1451" s="88"/>
      <c r="EU1451" s="88"/>
      <c r="EV1451" s="88"/>
      <c r="EW1451" s="88"/>
      <c r="EX1451" s="88"/>
      <c r="EY1451" s="88"/>
      <c r="EZ1451" s="88"/>
      <c r="FA1451" s="88"/>
      <c r="FB1451" s="15"/>
      <c r="FC1451" s="15"/>
      <c r="FD1451" s="15"/>
      <c r="FE1451" s="15"/>
      <c r="FF1451" s="15"/>
      <c r="FG1451" s="15"/>
      <c r="FH1451" s="15"/>
      <c r="FI1451" s="15"/>
      <c r="FJ1451" s="15"/>
    </row>
    <row r="1452" spans="2:166" ht="15" customHeight="1" x14ac:dyDescent="0.25">
      <c r="B1452" s="88"/>
      <c r="C1452" s="88"/>
      <c r="D1452" s="115"/>
      <c r="E1452" s="115"/>
      <c r="F1452" s="115"/>
      <c r="G1452" s="115"/>
      <c r="H1452" s="115"/>
      <c r="I1452" s="523"/>
      <c r="J1452" s="523"/>
      <c r="K1452" s="115"/>
      <c r="L1452" s="524"/>
      <c r="M1452" s="524"/>
      <c r="N1452" s="524"/>
      <c r="O1452" s="524"/>
      <c r="P1452" s="524"/>
      <c r="Q1452" s="524"/>
      <c r="R1452" s="524"/>
      <c r="S1452" s="525"/>
      <c r="T1452" s="526"/>
      <c r="U1452" s="115"/>
      <c r="V1452" s="526"/>
      <c r="W1452" s="115"/>
      <c r="X1452" s="115"/>
      <c r="Y1452" s="115"/>
      <c r="Z1452" s="527"/>
      <c r="AA1452" s="527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  <c r="BI1452" s="15"/>
      <c r="BJ1452" s="15"/>
      <c r="BK1452" s="15"/>
      <c r="BL1452" s="15"/>
      <c r="BM1452" s="15"/>
      <c r="BN1452" s="15"/>
      <c r="BO1452" s="15"/>
      <c r="BP1452" s="15"/>
      <c r="BQ1452" s="15"/>
      <c r="BR1452" s="15"/>
      <c r="BS1452" s="15"/>
      <c r="BT1452" s="15"/>
      <c r="BU1452" s="15"/>
      <c r="BV1452" s="15"/>
      <c r="BW1452" s="15"/>
      <c r="BX1452" s="15"/>
      <c r="BY1452" s="15"/>
      <c r="BZ1452" s="15"/>
      <c r="CA1452" s="15"/>
      <c r="CB1452" s="15"/>
      <c r="CC1452" s="15"/>
      <c r="CD1452" s="15"/>
      <c r="CE1452" s="15"/>
      <c r="CF1452" s="15"/>
      <c r="CG1452" s="15"/>
      <c r="CH1452" s="15"/>
      <c r="CI1452" s="15"/>
      <c r="CJ1452" s="15"/>
      <c r="CK1452" s="15"/>
      <c r="CL1452" s="15"/>
      <c r="CM1452" s="15"/>
      <c r="CN1452" s="15"/>
      <c r="CO1452" s="15"/>
      <c r="CP1452" s="15"/>
      <c r="CQ1452" s="15"/>
      <c r="CR1452" s="15"/>
      <c r="CS1452" s="15"/>
      <c r="CT1452" s="88"/>
      <c r="CU1452" s="88"/>
      <c r="CV1452" s="88"/>
      <c r="CW1452" s="15"/>
      <c r="CX1452" s="15"/>
      <c r="CY1452" s="88"/>
      <c r="CZ1452" s="88"/>
      <c r="DA1452" s="88"/>
      <c r="DB1452" s="15"/>
      <c r="DC1452" s="15"/>
      <c r="DD1452" s="15"/>
      <c r="DE1452" s="15"/>
      <c r="DF1452" s="15"/>
      <c r="DG1452" s="15"/>
      <c r="DH1452" s="15"/>
      <c r="DI1452" s="15"/>
      <c r="DJ1452" s="15"/>
      <c r="DK1452" s="15"/>
      <c r="DL1452" s="15"/>
      <c r="DM1452" s="15"/>
      <c r="DN1452" s="15"/>
      <c r="DO1452" s="15"/>
      <c r="DP1452" s="15"/>
      <c r="DQ1452" s="15"/>
      <c r="DR1452" s="15"/>
      <c r="DS1452" s="15"/>
      <c r="DT1452" s="15"/>
      <c r="DU1452" s="15"/>
      <c r="DV1452" s="15"/>
      <c r="DW1452" s="15"/>
      <c r="DX1452" s="15"/>
      <c r="DY1452" s="15"/>
      <c r="DZ1452" s="15"/>
      <c r="EA1452" s="15"/>
      <c r="EB1452" s="15"/>
      <c r="EC1452" s="15"/>
      <c r="ED1452" s="15"/>
      <c r="EE1452" s="15"/>
      <c r="EF1452" s="15"/>
      <c r="EG1452" s="15"/>
      <c r="EH1452" s="15"/>
      <c r="EI1452" s="15"/>
      <c r="EJ1452" s="15"/>
      <c r="EK1452" s="15"/>
      <c r="EL1452" s="15"/>
      <c r="EM1452" s="15"/>
      <c r="EN1452" s="15"/>
      <c r="EO1452" s="15"/>
      <c r="EP1452" s="88"/>
      <c r="EQ1452" s="88"/>
      <c r="ER1452" s="88"/>
      <c r="ES1452" s="88"/>
      <c r="ET1452" s="88"/>
      <c r="EU1452" s="88"/>
      <c r="EV1452" s="88"/>
      <c r="EW1452" s="88"/>
      <c r="EX1452" s="88"/>
      <c r="EY1452" s="88"/>
      <c r="EZ1452" s="88"/>
      <c r="FA1452" s="88"/>
      <c r="FB1452" s="15"/>
      <c r="FC1452" s="15"/>
      <c r="FD1452" s="15"/>
      <c r="FE1452" s="15"/>
      <c r="FF1452" s="15"/>
      <c r="FG1452" s="15"/>
      <c r="FH1452" s="15"/>
      <c r="FI1452" s="15"/>
      <c r="FJ1452" s="15"/>
    </row>
    <row r="1453" spans="2:166" ht="15" customHeight="1" x14ac:dyDescent="0.25">
      <c r="B1453" s="88"/>
      <c r="C1453" s="88"/>
      <c r="D1453" s="115"/>
      <c r="E1453" s="115"/>
      <c r="F1453" s="115"/>
      <c r="G1453" s="115"/>
      <c r="H1453" s="115"/>
      <c r="I1453" s="523"/>
      <c r="J1453" s="523"/>
      <c r="K1453" s="115"/>
      <c r="L1453" s="524"/>
      <c r="M1453" s="524"/>
      <c r="N1453" s="524"/>
      <c r="O1453" s="524"/>
      <c r="P1453" s="524"/>
      <c r="Q1453" s="524"/>
      <c r="R1453" s="524"/>
      <c r="S1453" s="525"/>
      <c r="T1453" s="526"/>
      <c r="U1453" s="115"/>
      <c r="V1453" s="526"/>
      <c r="W1453" s="115"/>
      <c r="X1453" s="115"/>
      <c r="Y1453" s="115"/>
      <c r="Z1453" s="527"/>
      <c r="AA1453" s="527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  <c r="BI1453" s="15"/>
      <c r="BJ1453" s="15"/>
      <c r="BK1453" s="15"/>
      <c r="BL1453" s="15"/>
      <c r="BM1453" s="15"/>
      <c r="BN1453" s="15"/>
      <c r="BO1453" s="15"/>
      <c r="BP1453" s="15"/>
      <c r="BQ1453" s="15"/>
      <c r="BR1453" s="15"/>
      <c r="BS1453" s="15"/>
      <c r="BT1453" s="15"/>
      <c r="BU1453" s="15"/>
      <c r="BV1453" s="15"/>
      <c r="BW1453" s="15"/>
      <c r="BX1453" s="15"/>
      <c r="BY1453" s="15"/>
      <c r="BZ1453" s="15"/>
      <c r="CA1453" s="15"/>
      <c r="CB1453" s="15"/>
      <c r="CC1453" s="15"/>
      <c r="CD1453" s="15"/>
      <c r="CE1453" s="15"/>
      <c r="CF1453" s="15"/>
      <c r="CG1453" s="15"/>
      <c r="CH1453" s="15"/>
      <c r="CI1453" s="15"/>
      <c r="CJ1453" s="15"/>
      <c r="CK1453" s="15"/>
      <c r="CL1453" s="15"/>
      <c r="CM1453" s="15"/>
      <c r="CN1453" s="15"/>
      <c r="CO1453" s="15"/>
      <c r="CP1453" s="15"/>
      <c r="CQ1453" s="15"/>
      <c r="CR1453" s="15"/>
      <c r="CS1453" s="15"/>
      <c r="CT1453" s="88"/>
      <c r="CU1453" s="88"/>
      <c r="CV1453" s="88"/>
      <c r="CW1453" s="15"/>
      <c r="CX1453" s="15"/>
      <c r="CY1453" s="88"/>
      <c r="CZ1453" s="88"/>
      <c r="DA1453" s="88"/>
      <c r="DB1453" s="15"/>
      <c r="DC1453" s="15"/>
      <c r="DD1453" s="15"/>
      <c r="DE1453" s="15"/>
      <c r="DF1453" s="15"/>
      <c r="DG1453" s="15"/>
      <c r="DH1453" s="15"/>
      <c r="DI1453" s="15"/>
      <c r="DJ1453" s="15"/>
      <c r="DK1453" s="15"/>
      <c r="DL1453" s="15"/>
      <c r="DM1453" s="15"/>
      <c r="DN1453" s="15"/>
      <c r="DO1453" s="15"/>
      <c r="DP1453" s="15"/>
      <c r="DQ1453" s="15"/>
      <c r="DR1453" s="15"/>
      <c r="DS1453" s="15"/>
      <c r="DT1453" s="15"/>
      <c r="DU1453" s="15"/>
      <c r="DV1453" s="15"/>
      <c r="DW1453" s="15"/>
      <c r="DX1453" s="15"/>
      <c r="DY1453" s="15"/>
      <c r="DZ1453" s="15"/>
      <c r="EA1453" s="15"/>
      <c r="EB1453" s="15"/>
      <c r="EC1453" s="15"/>
      <c r="ED1453" s="15"/>
      <c r="EE1453" s="15"/>
      <c r="EF1453" s="15"/>
      <c r="EG1453" s="15"/>
      <c r="EH1453" s="15"/>
      <c r="EI1453" s="15"/>
      <c r="EJ1453" s="15"/>
      <c r="EK1453" s="15"/>
      <c r="EL1453" s="15"/>
      <c r="EM1453" s="15"/>
      <c r="EN1453" s="15"/>
      <c r="EO1453" s="15"/>
      <c r="EP1453" s="88"/>
      <c r="EQ1453" s="88"/>
      <c r="ER1453" s="88"/>
      <c r="ES1453" s="88"/>
      <c r="ET1453" s="88"/>
      <c r="EU1453" s="88"/>
      <c r="EV1453" s="88"/>
      <c r="EW1453" s="88"/>
      <c r="EX1453" s="88"/>
      <c r="EY1453" s="88"/>
      <c r="EZ1453" s="88"/>
      <c r="FA1453" s="88"/>
      <c r="FB1453" s="15"/>
      <c r="FC1453" s="15"/>
      <c r="FD1453" s="15"/>
      <c r="FE1453" s="15"/>
      <c r="FF1453" s="15"/>
      <c r="FG1453" s="15"/>
      <c r="FH1453" s="15"/>
      <c r="FI1453" s="15"/>
      <c r="FJ1453" s="15"/>
    </row>
    <row r="1454" spans="2:166" ht="15" customHeight="1" x14ac:dyDescent="0.25">
      <c r="B1454" s="88"/>
      <c r="C1454" s="88"/>
      <c r="D1454" s="115"/>
      <c r="E1454" s="115"/>
      <c r="F1454" s="115"/>
      <c r="G1454" s="115"/>
      <c r="H1454" s="115"/>
      <c r="I1454" s="523"/>
      <c r="J1454" s="523"/>
      <c r="K1454" s="115"/>
      <c r="L1454" s="524"/>
      <c r="M1454" s="524"/>
      <c r="N1454" s="524"/>
      <c r="O1454" s="524"/>
      <c r="P1454" s="524"/>
      <c r="Q1454" s="524"/>
      <c r="R1454" s="524"/>
      <c r="S1454" s="525"/>
      <c r="T1454" s="526"/>
      <c r="U1454" s="115"/>
      <c r="V1454" s="526"/>
      <c r="W1454" s="115"/>
      <c r="X1454" s="115"/>
      <c r="Y1454" s="115"/>
      <c r="Z1454" s="527"/>
      <c r="AA1454" s="527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  <c r="BI1454" s="15"/>
      <c r="BJ1454" s="15"/>
      <c r="BK1454" s="15"/>
      <c r="BL1454" s="15"/>
      <c r="BM1454" s="15"/>
      <c r="BN1454" s="15"/>
      <c r="BO1454" s="15"/>
      <c r="BP1454" s="15"/>
      <c r="BQ1454" s="15"/>
      <c r="BR1454" s="15"/>
      <c r="BS1454" s="15"/>
      <c r="BT1454" s="15"/>
      <c r="BU1454" s="15"/>
      <c r="BV1454" s="15"/>
      <c r="BW1454" s="15"/>
      <c r="BX1454" s="15"/>
      <c r="BY1454" s="15"/>
      <c r="BZ1454" s="15"/>
      <c r="CA1454" s="15"/>
      <c r="CB1454" s="15"/>
      <c r="CC1454" s="15"/>
      <c r="CD1454" s="15"/>
      <c r="CE1454" s="15"/>
      <c r="CF1454" s="15"/>
      <c r="CG1454" s="15"/>
      <c r="CH1454" s="15"/>
      <c r="CI1454" s="15"/>
      <c r="CJ1454" s="15"/>
      <c r="CK1454" s="15"/>
      <c r="CL1454" s="15"/>
      <c r="CM1454" s="15"/>
      <c r="CN1454" s="15"/>
      <c r="CO1454" s="15"/>
      <c r="CP1454" s="15"/>
      <c r="CQ1454" s="15"/>
      <c r="CR1454" s="15"/>
      <c r="CS1454" s="15"/>
      <c r="CT1454" s="88"/>
      <c r="CU1454" s="88"/>
      <c r="CV1454" s="88"/>
      <c r="CW1454" s="15"/>
      <c r="CX1454" s="15"/>
      <c r="CY1454" s="88"/>
      <c r="CZ1454" s="88"/>
      <c r="DA1454" s="88"/>
      <c r="DB1454" s="15"/>
      <c r="DC1454" s="15"/>
      <c r="DD1454" s="15"/>
      <c r="DE1454" s="15"/>
      <c r="DF1454" s="15"/>
      <c r="DG1454" s="15"/>
      <c r="DH1454" s="15"/>
      <c r="DI1454" s="15"/>
      <c r="DJ1454" s="15"/>
      <c r="DK1454" s="15"/>
      <c r="DL1454" s="15"/>
      <c r="DM1454" s="15"/>
      <c r="DN1454" s="15"/>
      <c r="DO1454" s="15"/>
      <c r="DP1454" s="15"/>
      <c r="DQ1454" s="15"/>
      <c r="DR1454" s="15"/>
      <c r="DS1454" s="15"/>
      <c r="DT1454" s="15"/>
      <c r="DU1454" s="15"/>
      <c r="DV1454" s="15"/>
      <c r="DW1454" s="15"/>
      <c r="DX1454" s="15"/>
      <c r="DY1454" s="15"/>
      <c r="DZ1454" s="15"/>
      <c r="EA1454" s="15"/>
      <c r="EB1454" s="15"/>
      <c r="EC1454" s="15"/>
      <c r="ED1454" s="15"/>
      <c r="EE1454" s="15"/>
      <c r="EF1454" s="15"/>
      <c r="EG1454" s="15"/>
      <c r="EH1454" s="15"/>
      <c r="EI1454" s="15"/>
      <c r="EJ1454" s="15"/>
      <c r="EK1454" s="15"/>
      <c r="EL1454" s="15"/>
      <c r="EM1454" s="15"/>
      <c r="EN1454" s="15"/>
      <c r="EO1454" s="15"/>
      <c r="EP1454" s="88"/>
      <c r="EQ1454" s="88"/>
      <c r="ER1454" s="88"/>
      <c r="ES1454" s="88"/>
      <c r="ET1454" s="88"/>
      <c r="EU1454" s="88"/>
      <c r="EV1454" s="88"/>
      <c r="EW1454" s="88"/>
      <c r="EX1454" s="88"/>
      <c r="EY1454" s="88"/>
      <c r="EZ1454" s="88"/>
      <c r="FA1454" s="88"/>
      <c r="FB1454" s="15"/>
      <c r="FC1454" s="15"/>
      <c r="FD1454" s="15"/>
      <c r="FE1454" s="15"/>
      <c r="FF1454" s="15"/>
      <c r="FG1454" s="15"/>
      <c r="FH1454" s="15"/>
      <c r="FI1454" s="15"/>
      <c r="FJ1454" s="15"/>
    </row>
    <row r="1455" spans="2:166" ht="15" customHeight="1" x14ac:dyDescent="0.25">
      <c r="B1455" s="88"/>
      <c r="C1455" s="88"/>
      <c r="D1455" s="115"/>
      <c r="E1455" s="115"/>
      <c r="F1455" s="115"/>
      <c r="G1455" s="115"/>
      <c r="H1455" s="115"/>
      <c r="I1455" s="523"/>
      <c r="J1455" s="523"/>
      <c r="K1455" s="115"/>
      <c r="L1455" s="524"/>
      <c r="M1455" s="524"/>
      <c r="N1455" s="524"/>
      <c r="O1455" s="524"/>
      <c r="P1455" s="524"/>
      <c r="Q1455" s="524"/>
      <c r="R1455" s="524"/>
      <c r="S1455" s="525"/>
      <c r="T1455" s="526"/>
      <c r="U1455" s="115"/>
      <c r="V1455" s="526"/>
      <c r="W1455" s="115"/>
      <c r="X1455" s="115"/>
      <c r="Y1455" s="115"/>
      <c r="Z1455" s="527"/>
      <c r="AA1455" s="527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  <c r="BO1455" s="15"/>
      <c r="BP1455" s="15"/>
      <c r="BQ1455" s="15"/>
      <c r="BR1455" s="15"/>
      <c r="BS1455" s="15"/>
      <c r="BT1455" s="15"/>
      <c r="BU1455" s="15"/>
      <c r="BV1455" s="15"/>
      <c r="BW1455" s="15"/>
      <c r="BX1455" s="15"/>
      <c r="BY1455" s="15"/>
      <c r="BZ1455" s="15"/>
      <c r="CA1455" s="15"/>
      <c r="CB1455" s="15"/>
      <c r="CC1455" s="15"/>
      <c r="CD1455" s="15"/>
      <c r="CE1455" s="15"/>
      <c r="CF1455" s="15"/>
      <c r="CG1455" s="15"/>
      <c r="CH1455" s="15"/>
      <c r="CI1455" s="15"/>
      <c r="CJ1455" s="15"/>
      <c r="CK1455" s="15"/>
      <c r="CL1455" s="15"/>
      <c r="CM1455" s="15"/>
      <c r="CN1455" s="15"/>
      <c r="CO1455" s="15"/>
      <c r="CP1455" s="15"/>
      <c r="CQ1455" s="15"/>
      <c r="CR1455" s="15"/>
      <c r="CS1455" s="15"/>
      <c r="CT1455" s="88"/>
      <c r="CU1455" s="88"/>
      <c r="CV1455" s="88"/>
      <c r="CW1455" s="15"/>
      <c r="CX1455" s="15"/>
      <c r="CY1455" s="88"/>
      <c r="CZ1455" s="88"/>
      <c r="DA1455" s="88"/>
      <c r="DB1455" s="15"/>
      <c r="DC1455" s="15"/>
      <c r="DD1455" s="15"/>
      <c r="DE1455" s="15"/>
      <c r="DF1455" s="15"/>
      <c r="DG1455" s="15"/>
      <c r="DH1455" s="15"/>
      <c r="DI1455" s="15"/>
      <c r="DJ1455" s="15"/>
      <c r="DK1455" s="15"/>
      <c r="DL1455" s="15"/>
      <c r="DM1455" s="15"/>
      <c r="DN1455" s="15"/>
      <c r="DO1455" s="15"/>
      <c r="DP1455" s="15"/>
      <c r="DQ1455" s="15"/>
      <c r="DR1455" s="15"/>
      <c r="DS1455" s="15"/>
      <c r="DT1455" s="15"/>
      <c r="DU1455" s="15"/>
      <c r="DV1455" s="15"/>
      <c r="DW1455" s="15"/>
      <c r="DX1455" s="15"/>
      <c r="DY1455" s="15"/>
      <c r="DZ1455" s="15"/>
      <c r="EA1455" s="15"/>
      <c r="EB1455" s="15"/>
      <c r="EC1455" s="15"/>
      <c r="ED1455" s="15"/>
      <c r="EE1455" s="15"/>
      <c r="EF1455" s="15"/>
      <c r="EG1455" s="15"/>
      <c r="EH1455" s="15"/>
      <c r="EI1455" s="15"/>
      <c r="EJ1455" s="15"/>
      <c r="EK1455" s="15"/>
      <c r="EL1455" s="15"/>
      <c r="EM1455" s="15"/>
      <c r="EN1455" s="15"/>
      <c r="EO1455" s="15"/>
      <c r="EP1455" s="88"/>
      <c r="EQ1455" s="88"/>
      <c r="ER1455" s="88"/>
      <c r="ES1455" s="88"/>
      <c r="ET1455" s="88"/>
      <c r="EU1455" s="88"/>
      <c r="EV1455" s="88"/>
      <c r="EW1455" s="88"/>
      <c r="EX1455" s="88"/>
      <c r="EY1455" s="88"/>
      <c r="EZ1455" s="88"/>
      <c r="FA1455" s="88"/>
      <c r="FB1455" s="15"/>
      <c r="FC1455" s="15"/>
      <c r="FD1455" s="15"/>
      <c r="FE1455" s="15"/>
      <c r="FF1455" s="15"/>
      <c r="FG1455" s="15"/>
      <c r="FH1455" s="15"/>
      <c r="FI1455" s="15"/>
      <c r="FJ1455" s="15"/>
    </row>
    <row r="1456" spans="2:166" ht="15" customHeight="1" x14ac:dyDescent="0.25">
      <c r="B1456" s="88"/>
      <c r="C1456" s="88"/>
      <c r="D1456" s="115"/>
      <c r="E1456" s="115"/>
      <c r="F1456" s="115"/>
      <c r="G1456" s="115"/>
      <c r="H1456" s="115"/>
      <c r="I1456" s="523"/>
      <c r="J1456" s="523"/>
      <c r="K1456" s="115"/>
      <c r="L1456" s="524"/>
      <c r="M1456" s="524"/>
      <c r="N1456" s="524"/>
      <c r="O1456" s="524"/>
      <c r="P1456" s="524"/>
      <c r="Q1456" s="524"/>
      <c r="R1456" s="524"/>
      <c r="S1456" s="525"/>
      <c r="T1456" s="526"/>
      <c r="U1456" s="115"/>
      <c r="V1456" s="526"/>
      <c r="W1456" s="115"/>
      <c r="X1456" s="115"/>
      <c r="Y1456" s="115"/>
      <c r="Z1456" s="527"/>
      <c r="AA1456" s="527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  <c r="BI1456" s="15"/>
      <c r="BJ1456" s="15"/>
      <c r="BK1456" s="15"/>
      <c r="BL1456" s="15"/>
      <c r="BM1456" s="15"/>
      <c r="BN1456" s="15"/>
      <c r="BO1456" s="15"/>
      <c r="BP1456" s="15"/>
      <c r="BQ1456" s="15"/>
      <c r="BR1456" s="15"/>
      <c r="BS1456" s="15"/>
      <c r="BT1456" s="15"/>
      <c r="BU1456" s="15"/>
      <c r="BV1456" s="15"/>
      <c r="BW1456" s="15"/>
      <c r="BX1456" s="15"/>
      <c r="BY1456" s="15"/>
      <c r="BZ1456" s="15"/>
      <c r="CA1456" s="15"/>
      <c r="CB1456" s="15"/>
      <c r="CC1456" s="15"/>
      <c r="CD1456" s="15"/>
      <c r="CE1456" s="15"/>
      <c r="CF1456" s="15"/>
      <c r="CG1456" s="15"/>
      <c r="CH1456" s="15"/>
      <c r="CI1456" s="15"/>
      <c r="CJ1456" s="15"/>
      <c r="CK1456" s="15"/>
      <c r="CL1456" s="15"/>
      <c r="CM1456" s="15"/>
      <c r="CN1456" s="15"/>
      <c r="CO1456" s="15"/>
      <c r="CP1456" s="15"/>
      <c r="CQ1456" s="15"/>
      <c r="CR1456" s="15"/>
      <c r="CS1456" s="15"/>
      <c r="CT1456" s="88"/>
      <c r="CU1456" s="88"/>
      <c r="CV1456" s="88"/>
      <c r="CW1456" s="15"/>
      <c r="CX1456" s="15"/>
      <c r="CY1456" s="88"/>
      <c r="CZ1456" s="88"/>
      <c r="DA1456" s="88"/>
      <c r="DB1456" s="15"/>
      <c r="DC1456" s="15"/>
      <c r="DD1456" s="15"/>
      <c r="DE1456" s="15"/>
      <c r="DF1456" s="15"/>
      <c r="DG1456" s="15"/>
      <c r="DH1456" s="15"/>
      <c r="DI1456" s="15"/>
      <c r="DJ1456" s="15"/>
      <c r="DK1456" s="15"/>
      <c r="DL1456" s="15"/>
      <c r="DM1456" s="15"/>
      <c r="DN1456" s="15"/>
      <c r="DO1456" s="15"/>
      <c r="DP1456" s="15"/>
      <c r="DQ1456" s="15"/>
      <c r="DR1456" s="15"/>
      <c r="DS1456" s="15"/>
      <c r="DT1456" s="15"/>
      <c r="DU1456" s="15"/>
      <c r="DV1456" s="15"/>
      <c r="DW1456" s="15"/>
      <c r="DX1456" s="15"/>
      <c r="DY1456" s="15"/>
      <c r="DZ1456" s="15"/>
      <c r="EA1456" s="15"/>
      <c r="EB1456" s="15"/>
      <c r="EC1456" s="15"/>
      <c r="ED1456" s="15"/>
      <c r="EE1456" s="15"/>
      <c r="EF1456" s="15"/>
      <c r="EG1456" s="15"/>
      <c r="EH1456" s="15"/>
      <c r="EI1456" s="15"/>
      <c r="EJ1456" s="15"/>
      <c r="EK1456" s="15"/>
      <c r="EL1456" s="15"/>
      <c r="EM1456" s="15"/>
      <c r="EN1456" s="15"/>
      <c r="EO1456" s="15"/>
      <c r="EP1456" s="88"/>
      <c r="EQ1456" s="88"/>
      <c r="ER1456" s="88"/>
      <c r="ES1456" s="88"/>
      <c r="ET1456" s="88"/>
      <c r="EU1456" s="88"/>
      <c r="EV1456" s="88"/>
      <c r="EW1456" s="88"/>
      <c r="EX1456" s="88"/>
      <c r="EY1456" s="88"/>
      <c r="EZ1456" s="88"/>
      <c r="FA1456" s="88"/>
      <c r="FB1456" s="15"/>
      <c r="FC1456" s="15"/>
      <c r="FD1456" s="15"/>
      <c r="FE1456" s="15"/>
      <c r="FF1456" s="15"/>
      <c r="FG1456" s="15"/>
      <c r="FH1456" s="15"/>
      <c r="FI1456" s="15"/>
      <c r="FJ1456" s="15"/>
    </row>
    <row r="1457" spans="2:166" ht="15" customHeight="1" x14ac:dyDescent="0.25">
      <c r="B1457" s="88"/>
      <c r="C1457" s="88"/>
      <c r="D1457" s="115"/>
      <c r="E1457" s="115"/>
      <c r="F1457" s="115"/>
      <c r="G1457" s="115"/>
      <c r="H1457" s="115"/>
      <c r="I1457" s="523"/>
      <c r="J1457" s="523"/>
      <c r="K1457" s="115"/>
      <c r="L1457" s="524"/>
      <c r="M1457" s="524"/>
      <c r="N1457" s="524"/>
      <c r="O1457" s="524"/>
      <c r="P1457" s="524"/>
      <c r="Q1457" s="524"/>
      <c r="R1457" s="524"/>
      <c r="S1457" s="525"/>
      <c r="T1457" s="526"/>
      <c r="U1457" s="115"/>
      <c r="V1457" s="526"/>
      <c r="W1457" s="115"/>
      <c r="X1457" s="115"/>
      <c r="Y1457" s="115"/>
      <c r="Z1457" s="527"/>
      <c r="AA1457" s="527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  <c r="BI1457" s="15"/>
      <c r="BJ1457" s="15"/>
      <c r="BK1457" s="15"/>
      <c r="BL1457" s="15"/>
      <c r="BM1457" s="15"/>
      <c r="BN1457" s="15"/>
      <c r="BO1457" s="15"/>
      <c r="BP1457" s="15"/>
      <c r="BQ1457" s="15"/>
      <c r="BR1457" s="15"/>
      <c r="BS1457" s="15"/>
      <c r="BT1457" s="15"/>
      <c r="BU1457" s="15"/>
      <c r="BV1457" s="15"/>
      <c r="BW1457" s="15"/>
      <c r="BX1457" s="15"/>
      <c r="BY1457" s="15"/>
      <c r="BZ1457" s="15"/>
      <c r="CA1457" s="15"/>
      <c r="CB1457" s="15"/>
      <c r="CC1457" s="15"/>
      <c r="CD1457" s="15"/>
      <c r="CE1457" s="15"/>
      <c r="CF1457" s="15"/>
      <c r="CG1457" s="15"/>
      <c r="CH1457" s="15"/>
      <c r="CI1457" s="15"/>
      <c r="CJ1457" s="15"/>
      <c r="CK1457" s="15"/>
      <c r="CL1457" s="15"/>
      <c r="CM1457" s="15"/>
      <c r="CN1457" s="15"/>
      <c r="CO1457" s="15"/>
      <c r="CP1457" s="15"/>
      <c r="CQ1457" s="15"/>
      <c r="CR1457" s="15"/>
      <c r="CS1457" s="15"/>
      <c r="CT1457" s="88"/>
      <c r="CU1457" s="88"/>
      <c r="CV1457" s="88"/>
      <c r="CW1457" s="15"/>
      <c r="CX1457" s="15"/>
      <c r="CY1457" s="88"/>
      <c r="CZ1457" s="88"/>
      <c r="DA1457" s="88"/>
      <c r="DB1457" s="15"/>
      <c r="DC1457" s="15"/>
      <c r="DD1457" s="15"/>
      <c r="DE1457" s="15"/>
      <c r="DF1457" s="15"/>
      <c r="DG1457" s="15"/>
      <c r="DH1457" s="15"/>
      <c r="DI1457" s="15"/>
      <c r="DJ1457" s="15"/>
      <c r="DK1457" s="15"/>
      <c r="DL1457" s="15"/>
      <c r="DM1457" s="15"/>
      <c r="DN1457" s="15"/>
      <c r="DO1457" s="15"/>
      <c r="DP1457" s="15"/>
      <c r="DQ1457" s="15"/>
      <c r="DR1457" s="15"/>
      <c r="DS1457" s="15"/>
      <c r="DT1457" s="15"/>
      <c r="DU1457" s="15"/>
      <c r="DV1457" s="15"/>
      <c r="DW1457" s="15"/>
      <c r="DX1457" s="15"/>
      <c r="DY1457" s="15"/>
      <c r="DZ1457" s="15"/>
      <c r="EA1457" s="15"/>
      <c r="EB1457" s="15"/>
      <c r="EC1457" s="15"/>
      <c r="ED1457" s="15"/>
      <c r="EE1457" s="15"/>
      <c r="EF1457" s="15"/>
      <c r="EG1457" s="15"/>
      <c r="EH1457" s="15"/>
      <c r="EI1457" s="15"/>
      <c r="EJ1457" s="15"/>
      <c r="EK1457" s="15"/>
      <c r="EL1457" s="15"/>
      <c r="EM1457" s="15"/>
      <c r="EN1457" s="15"/>
      <c r="EO1457" s="15"/>
      <c r="EP1457" s="88"/>
      <c r="EQ1457" s="88"/>
      <c r="ER1457" s="88"/>
      <c r="ES1457" s="88"/>
      <c r="ET1457" s="88"/>
      <c r="EU1457" s="88"/>
      <c r="EV1457" s="88"/>
      <c r="EW1457" s="88"/>
      <c r="EX1457" s="88"/>
      <c r="EY1457" s="88"/>
      <c r="EZ1457" s="88"/>
      <c r="FA1457" s="88"/>
      <c r="FB1457" s="15"/>
      <c r="FC1457" s="15"/>
      <c r="FD1457" s="15"/>
      <c r="FE1457" s="15"/>
      <c r="FF1457" s="15"/>
      <c r="FG1457" s="15"/>
      <c r="FH1457" s="15"/>
      <c r="FI1457" s="15"/>
      <c r="FJ1457" s="15"/>
    </row>
    <row r="1458" spans="2:166" ht="15" customHeight="1" x14ac:dyDescent="0.25">
      <c r="B1458" s="88"/>
      <c r="C1458" s="88"/>
      <c r="D1458" s="115"/>
      <c r="E1458" s="115"/>
      <c r="F1458" s="115"/>
      <c r="G1458" s="115"/>
      <c r="H1458" s="115"/>
      <c r="I1458" s="523"/>
      <c r="J1458" s="523"/>
      <c r="K1458" s="115"/>
      <c r="L1458" s="524"/>
      <c r="M1458" s="524"/>
      <c r="N1458" s="524"/>
      <c r="O1458" s="524"/>
      <c r="P1458" s="524"/>
      <c r="Q1458" s="524"/>
      <c r="R1458" s="524"/>
      <c r="S1458" s="525"/>
      <c r="T1458" s="526"/>
      <c r="U1458" s="115"/>
      <c r="V1458" s="526"/>
      <c r="W1458" s="115"/>
      <c r="X1458" s="115"/>
      <c r="Y1458" s="115"/>
      <c r="Z1458" s="527"/>
      <c r="AA1458" s="527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  <c r="BI1458" s="15"/>
      <c r="BJ1458" s="15"/>
      <c r="BK1458" s="15"/>
      <c r="BL1458" s="15"/>
      <c r="BM1458" s="15"/>
      <c r="BN1458" s="15"/>
      <c r="BO1458" s="15"/>
      <c r="BP1458" s="15"/>
      <c r="BQ1458" s="15"/>
      <c r="BR1458" s="15"/>
      <c r="BS1458" s="15"/>
      <c r="BT1458" s="15"/>
      <c r="BU1458" s="15"/>
      <c r="BV1458" s="15"/>
      <c r="BW1458" s="15"/>
      <c r="BX1458" s="15"/>
      <c r="BY1458" s="15"/>
      <c r="BZ1458" s="15"/>
      <c r="CA1458" s="15"/>
      <c r="CB1458" s="15"/>
      <c r="CC1458" s="15"/>
      <c r="CD1458" s="15"/>
      <c r="CE1458" s="15"/>
      <c r="CF1458" s="15"/>
      <c r="CG1458" s="15"/>
      <c r="CH1458" s="15"/>
      <c r="CI1458" s="15"/>
      <c r="CJ1458" s="15"/>
      <c r="CK1458" s="15"/>
      <c r="CL1458" s="15"/>
      <c r="CM1458" s="15"/>
      <c r="CN1458" s="15"/>
      <c r="CO1458" s="15"/>
      <c r="CP1458" s="15"/>
      <c r="CQ1458" s="15"/>
      <c r="CR1458" s="15"/>
      <c r="CS1458" s="15"/>
      <c r="CT1458" s="88"/>
      <c r="CU1458" s="88"/>
      <c r="CV1458" s="88"/>
      <c r="CW1458" s="15"/>
      <c r="CX1458" s="15"/>
      <c r="CY1458" s="88"/>
      <c r="CZ1458" s="88"/>
      <c r="DA1458" s="88"/>
      <c r="DB1458" s="15"/>
      <c r="DC1458" s="15"/>
      <c r="DD1458" s="15"/>
      <c r="DE1458" s="15"/>
      <c r="DF1458" s="15"/>
      <c r="DG1458" s="15"/>
      <c r="DH1458" s="15"/>
      <c r="DI1458" s="15"/>
      <c r="DJ1458" s="15"/>
      <c r="DK1458" s="15"/>
      <c r="DL1458" s="15"/>
      <c r="DM1458" s="15"/>
      <c r="DN1458" s="15"/>
      <c r="DO1458" s="15"/>
      <c r="DP1458" s="15"/>
      <c r="DQ1458" s="15"/>
      <c r="DR1458" s="15"/>
      <c r="DS1458" s="15"/>
      <c r="DT1458" s="15"/>
      <c r="DU1458" s="15"/>
      <c r="DV1458" s="15"/>
      <c r="DW1458" s="15"/>
      <c r="DX1458" s="15"/>
      <c r="DY1458" s="15"/>
      <c r="DZ1458" s="15"/>
      <c r="EA1458" s="15"/>
      <c r="EB1458" s="15"/>
      <c r="EC1458" s="15"/>
      <c r="ED1458" s="15"/>
      <c r="EE1458" s="15"/>
      <c r="EF1458" s="15"/>
      <c r="EG1458" s="15"/>
      <c r="EH1458" s="15"/>
      <c r="EI1458" s="15"/>
      <c r="EJ1458" s="15"/>
      <c r="EK1458" s="15"/>
      <c r="EL1458" s="15"/>
      <c r="EM1458" s="15"/>
      <c r="EN1458" s="15"/>
      <c r="EO1458" s="15"/>
      <c r="EP1458" s="88"/>
      <c r="EQ1458" s="88"/>
      <c r="ER1458" s="88"/>
      <c r="ES1458" s="88"/>
      <c r="ET1458" s="88"/>
      <c r="EU1458" s="88"/>
      <c r="EV1458" s="88"/>
      <c r="EW1458" s="88"/>
      <c r="EX1458" s="88"/>
      <c r="EY1458" s="88"/>
      <c r="EZ1458" s="88"/>
      <c r="FA1458" s="88"/>
      <c r="FB1458" s="15"/>
      <c r="FC1458" s="15"/>
      <c r="FD1458" s="15"/>
      <c r="FE1458" s="15"/>
      <c r="FF1458" s="15"/>
      <c r="FG1458" s="15"/>
      <c r="FH1458" s="15"/>
      <c r="FI1458" s="15"/>
      <c r="FJ1458" s="15"/>
    </row>
    <row r="1459" spans="2:166" ht="15" customHeight="1" x14ac:dyDescent="0.25">
      <c r="B1459" s="88"/>
      <c r="C1459" s="88"/>
      <c r="D1459" s="115"/>
      <c r="E1459" s="115"/>
      <c r="F1459" s="115"/>
      <c r="G1459" s="115"/>
      <c r="H1459" s="115"/>
      <c r="I1459" s="523"/>
      <c r="J1459" s="523"/>
      <c r="K1459" s="115"/>
      <c r="L1459" s="524"/>
      <c r="M1459" s="524"/>
      <c r="N1459" s="524"/>
      <c r="O1459" s="524"/>
      <c r="P1459" s="524"/>
      <c r="Q1459" s="524"/>
      <c r="R1459" s="524"/>
      <c r="S1459" s="525"/>
      <c r="T1459" s="526"/>
      <c r="U1459" s="115"/>
      <c r="V1459" s="526"/>
      <c r="W1459" s="115"/>
      <c r="X1459" s="115"/>
      <c r="Y1459" s="115"/>
      <c r="Z1459" s="527"/>
      <c r="AA1459" s="527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  <c r="BI1459" s="15"/>
      <c r="BJ1459" s="15"/>
      <c r="BK1459" s="15"/>
      <c r="BL1459" s="15"/>
      <c r="BM1459" s="15"/>
      <c r="BN1459" s="15"/>
      <c r="BO1459" s="15"/>
      <c r="BP1459" s="15"/>
      <c r="BQ1459" s="15"/>
      <c r="BR1459" s="15"/>
      <c r="BS1459" s="15"/>
      <c r="BT1459" s="15"/>
      <c r="BU1459" s="15"/>
      <c r="BV1459" s="15"/>
      <c r="BW1459" s="15"/>
      <c r="BX1459" s="15"/>
      <c r="BY1459" s="15"/>
      <c r="BZ1459" s="15"/>
      <c r="CA1459" s="15"/>
      <c r="CB1459" s="15"/>
      <c r="CC1459" s="15"/>
      <c r="CD1459" s="15"/>
      <c r="CE1459" s="15"/>
      <c r="CF1459" s="15"/>
      <c r="CG1459" s="15"/>
      <c r="CH1459" s="15"/>
      <c r="CI1459" s="15"/>
      <c r="CJ1459" s="15"/>
      <c r="CK1459" s="15"/>
      <c r="CL1459" s="15"/>
      <c r="CM1459" s="15"/>
      <c r="CN1459" s="15"/>
      <c r="CO1459" s="15"/>
      <c r="CP1459" s="15"/>
      <c r="CQ1459" s="15"/>
      <c r="CR1459" s="15"/>
      <c r="CS1459" s="15"/>
      <c r="CT1459" s="88"/>
      <c r="CU1459" s="88"/>
      <c r="CV1459" s="88"/>
      <c r="CW1459" s="15"/>
      <c r="CX1459" s="15"/>
      <c r="CY1459" s="88"/>
      <c r="CZ1459" s="88"/>
      <c r="DA1459" s="88"/>
      <c r="DB1459" s="15"/>
      <c r="DC1459" s="15"/>
      <c r="DD1459" s="15"/>
      <c r="DE1459" s="15"/>
      <c r="DF1459" s="15"/>
      <c r="DG1459" s="15"/>
      <c r="DH1459" s="15"/>
      <c r="DI1459" s="15"/>
      <c r="DJ1459" s="15"/>
      <c r="DK1459" s="15"/>
      <c r="DL1459" s="15"/>
      <c r="DM1459" s="15"/>
      <c r="DN1459" s="15"/>
      <c r="DO1459" s="15"/>
      <c r="DP1459" s="15"/>
      <c r="DQ1459" s="15"/>
      <c r="DR1459" s="15"/>
      <c r="DS1459" s="15"/>
      <c r="DT1459" s="15"/>
      <c r="DU1459" s="15"/>
      <c r="DV1459" s="15"/>
      <c r="DW1459" s="15"/>
      <c r="DX1459" s="15"/>
      <c r="DY1459" s="15"/>
      <c r="DZ1459" s="15"/>
      <c r="EA1459" s="15"/>
      <c r="EB1459" s="15"/>
      <c r="EC1459" s="15"/>
      <c r="ED1459" s="15"/>
      <c r="EE1459" s="15"/>
      <c r="EF1459" s="15"/>
      <c r="EG1459" s="15"/>
      <c r="EH1459" s="15"/>
      <c r="EI1459" s="15"/>
      <c r="EJ1459" s="15"/>
      <c r="EK1459" s="15"/>
      <c r="EL1459" s="15"/>
      <c r="EM1459" s="15"/>
      <c r="EN1459" s="15"/>
      <c r="EO1459" s="15"/>
      <c r="EP1459" s="88"/>
      <c r="EQ1459" s="88"/>
      <c r="ER1459" s="88"/>
      <c r="ES1459" s="88"/>
      <c r="ET1459" s="88"/>
      <c r="EU1459" s="88"/>
      <c r="EV1459" s="88"/>
      <c r="EW1459" s="88"/>
      <c r="EX1459" s="88"/>
      <c r="EY1459" s="88"/>
      <c r="EZ1459" s="88"/>
      <c r="FA1459" s="88"/>
      <c r="FB1459" s="15"/>
      <c r="FC1459" s="15"/>
      <c r="FD1459" s="15"/>
      <c r="FE1459" s="15"/>
      <c r="FF1459" s="15"/>
      <c r="FG1459" s="15"/>
      <c r="FH1459" s="15"/>
      <c r="FI1459" s="15"/>
      <c r="FJ1459" s="15"/>
    </row>
    <row r="1460" spans="2:166" ht="15" customHeight="1" x14ac:dyDescent="0.25">
      <c r="B1460" s="88"/>
      <c r="C1460" s="88"/>
      <c r="D1460" s="115"/>
      <c r="E1460" s="115"/>
      <c r="F1460" s="115"/>
      <c r="G1460" s="115"/>
      <c r="H1460" s="115"/>
      <c r="I1460" s="523"/>
      <c r="J1460" s="523"/>
      <c r="K1460" s="115"/>
      <c r="L1460" s="524"/>
      <c r="M1460" s="524"/>
      <c r="N1460" s="524"/>
      <c r="O1460" s="524"/>
      <c r="P1460" s="524"/>
      <c r="Q1460" s="524"/>
      <c r="R1460" s="524"/>
      <c r="S1460" s="525"/>
      <c r="T1460" s="526"/>
      <c r="U1460" s="115"/>
      <c r="V1460" s="526"/>
      <c r="W1460" s="115"/>
      <c r="X1460" s="115"/>
      <c r="Y1460" s="115"/>
      <c r="Z1460" s="527"/>
      <c r="AA1460" s="527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M1460" s="15"/>
      <c r="BN1460" s="15"/>
      <c r="BO1460" s="15"/>
      <c r="BP1460" s="15"/>
      <c r="BQ1460" s="15"/>
      <c r="BR1460" s="15"/>
      <c r="BS1460" s="15"/>
      <c r="BT1460" s="15"/>
      <c r="BU1460" s="15"/>
      <c r="BV1460" s="15"/>
      <c r="BW1460" s="15"/>
      <c r="BX1460" s="15"/>
      <c r="BY1460" s="15"/>
      <c r="BZ1460" s="15"/>
      <c r="CA1460" s="15"/>
      <c r="CB1460" s="15"/>
      <c r="CC1460" s="15"/>
      <c r="CD1460" s="15"/>
      <c r="CE1460" s="15"/>
      <c r="CF1460" s="15"/>
      <c r="CG1460" s="15"/>
      <c r="CH1460" s="15"/>
      <c r="CI1460" s="15"/>
      <c r="CJ1460" s="15"/>
      <c r="CK1460" s="15"/>
      <c r="CL1460" s="15"/>
      <c r="CM1460" s="15"/>
      <c r="CN1460" s="15"/>
      <c r="CO1460" s="15"/>
      <c r="CP1460" s="15"/>
      <c r="CQ1460" s="15"/>
      <c r="CR1460" s="15"/>
      <c r="CS1460" s="15"/>
      <c r="CT1460" s="88"/>
      <c r="CU1460" s="88"/>
      <c r="CV1460" s="88"/>
      <c r="CW1460" s="15"/>
      <c r="CX1460" s="15"/>
      <c r="CY1460" s="88"/>
      <c r="CZ1460" s="88"/>
      <c r="DA1460" s="88"/>
      <c r="DB1460" s="15"/>
      <c r="DC1460" s="15"/>
      <c r="DD1460" s="15"/>
      <c r="DE1460" s="15"/>
      <c r="DF1460" s="15"/>
      <c r="DG1460" s="15"/>
      <c r="DH1460" s="15"/>
      <c r="DI1460" s="15"/>
      <c r="DJ1460" s="15"/>
      <c r="DK1460" s="15"/>
      <c r="DL1460" s="15"/>
      <c r="DM1460" s="15"/>
      <c r="DN1460" s="15"/>
      <c r="DO1460" s="15"/>
      <c r="DP1460" s="15"/>
      <c r="DQ1460" s="15"/>
      <c r="DR1460" s="15"/>
      <c r="DS1460" s="15"/>
      <c r="DT1460" s="15"/>
      <c r="DU1460" s="15"/>
      <c r="DV1460" s="15"/>
      <c r="DW1460" s="15"/>
      <c r="DX1460" s="15"/>
      <c r="DY1460" s="15"/>
      <c r="DZ1460" s="15"/>
      <c r="EA1460" s="15"/>
      <c r="EB1460" s="15"/>
      <c r="EC1460" s="15"/>
      <c r="ED1460" s="15"/>
      <c r="EE1460" s="15"/>
      <c r="EF1460" s="15"/>
      <c r="EG1460" s="15"/>
      <c r="EH1460" s="15"/>
      <c r="EI1460" s="15"/>
      <c r="EJ1460" s="15"/>
      <c r="EK1460" s="15"/>
      <c r="EL1460" s="15"/>
      <c r="EM1460" s="15"/>
      <c r="EN1460" s="15"/>
      <c r="EO1460" s="15"/>
      <c r="EP1460" s="88"/>
      <c r="EQ1460" s="88"/>
      <c r="ER1460" s="88"/>
      <c r="ES1460" s="88"/>
      <c r="ET1460" s="88"/>
      <c r="EU1460" s="88"/>
      <c r="EV1460" s="88"/>
      <c r="EW1460" s="88"/>
      <c r="EX1460" s="88"/>
      <c r="EY1460" s="88"/>
      <c r="EZ1460" s="88"/>
      <c r="FA1460" s="88"/>
      <c r="FB1460" s="15"/>
      <c r="FC1460" s="15"/>
      <c r="FD1460" s="15"/>
      <c r="FE1460" s="15"/>
      <c r="FF1460" s="15"/>
      <c r="FG1460" s="15"/>
      <c r="FH1460" s="15"/>
      <c r="FI1460" s="15"/>
      <c r="FJ1460" s="15"/>
    </row>
    <row r="1461" spans="2:166" ht="15" customHeight="1" x14ac:dyDescent="0.25">
      <c r="B1461" s="88"/>
      <c r="C1461" s="88"/>
      <c r="D1461" s="115"/>
      <c r="E1461" s="115"/>
      <c r="F1461" s="115"/>
      <c r="G1461" s="115"/>
      <c r="H1461" s="115"/>
      <c r="I1461" s="523"/>
      <c r="J1461" s="523"/>
      <c r="K1461" s="115"/>
      <c r="L1461" s="524"/>
      <c r="M1461" s="524"/>
      <c r="N1461" s="524"/>
      <c r="O1461" s="524"/>
      <c r="P1461" s="524"/>
      <c r="Q1461" s="524"/>
      <c r="R1461" s="524"/>
      <c r="S1461" s="525"/>
      <c r="T1461" s="526"/>
      <c r="U1461" s="115"/>
      <c r="V1461" s="526"/>
      <c r="W1461" s="115"/>
      <c r="X1461" s="115"/>
      <c r="Y1461" s="115"/>
      <c r="Z1461" s="527"/>
      <c r="AA1461" s="527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  <c r="BO1461" s="15"/>
      <c r="BP1461" s="15"/>
      <c r="BQ1461" s="15"/>
      <c r="BR1461" s="15"/>
      <c r="BS1461" s="15"/>
      <c r="BT1461" s="15"/>
      <c r="BU1461" s="15"/>
      <c r="BV1461" s="15"/>
      <c r="BW1461" s="15"/>
      <c r="BX1461" s="15"/>
      <c r="BY1461" s="15"/>
      <c r="BZ1461" s="15"/>
      <c r="CA1461" s="15"/>
      <c r="CB1461" s="15"/>
      <c r="CC1461" s="15"/>
      <c r="CD1461" s="15"/>
      <c r="CE1461" s="15"/>
      <c r="CF1461" s="15"/>
      <c r="CG1461" s="15"/>
      <c r="CH1461" s="15"/>
      <c r="CI1461" s="15"/>
      <c r="CJ1461" s="15"/>
      <c r="CK1461" s="15"/>
      <c r="CL1461" s="15"/>
      <c r="CM1461" s="15"/>
      <c r="CN1461" s="15"/>
      <c r="CO1461" s="15"/>
      <c r="CP1461" s="15"/>
      <c r="CQ1461" s="15"/>
      <c r="CR1461" s="15"/>
      <c r="CS1461" s="15"/>
      <c r="CT1461" s="88"/>
      <c r="CU1461" s="88"/>
      <c r="CV1461" s="88"/>
      <c r="CW1461" s="15"/>
      <c r="CX1461" s="15"/>
      <c r="CY1461" s="88"/>
      <c r="CZ1461" s="88"/>
      <c r="DA1461" s="88"/>
      <c r="DB1461" s="15"/>
      <c r="DC1461" s="15"/>
      <c r="DD1461" s="15"/>
      <c r="DE1461" s="15"/>
      <c r="DF1461" s="15"/>
      <c r="DG1461" s="15"/>
      <c r="DH1461" s="15"/>
      <c r="DI1461" s="15"/>
      <c r="DJ1461" s="15"/>
      <c r="DK1461" s="15"/>
      <c r="DL1461" s="15"/>
      <c r="DM1461" s="15"/>
      <c r="DN1461" s="15"/>
      <c r="DO1461" s="15"/>
      <c r="DP1461" s="15"/>
      <c r="DQ1461" s="15"/>
      <c r="DR1461" s="15"/>
      <c r="DS1461" s="15"/>
      <c r="DT1461" s="15"/>
      <c r="DU1461" s="15"/>
      <c r="DV1461" s="15"/>
      <c r="DW1461" s="15"/>
      <c r="DX1461" s="15"/>
      <c r="DY1461" s="15"/>
      <c r="DZ1461" s="15"/>
      <c r="EA1461" s="15"/>
      <c r="EB1461" s="15"/>
      <c r="EC1461" s="15"/>
      <c r="ED1461" s="15"/>
      <c r="EE1461" s="15"/>
      <c r="EF1461" s="15"/>
      <c r="EG1461" s="15"/>
      <c r="EH1461" s="15"/>
      <c r="EI1461" s="15"/>
      <c r="EJ1461" s="15"/>
      <c r="EK1461" s="15"/>
      <c r="EL1461" s="15"/>
      <c r="EM1461" s="15"/>
      <c r="EN1461" s="15"/>
      <c r="EO1461" s="15"/>
      <c r="EP1461" s="88"/>
      <c r="EQ1461" s="88"/>
      <c r="ER1461" s="88"/>
      <c r="ES1461" s="88"/>
      <c r="ET1461" s="88"/>
      <c r="EU1461" s="88"/>
      <c r="EV1461" s="88"/>
      <c r="EW1461" s="88"/>
      <c r="EX1461" s="88"/>
      <c r="EY1461" s="88"/>
      <c r="EZ1461" s="88"/>
      <c r="FA1461" s="88"/>
      <c r="FB1461" s="15"/>
      <c r="FC1461" s="15"/>
      <c r="FD1461" s="15"/>
      <c r="FE1461" s="15"/>
      <c r="FF1461" s="15"/>
      <c r="FG1461" s="15"/>
      <c r="FH1461" s="15"/>
      <c r="FI1461" s="15"/>
      <c r="FJ1461" s="15"/>
    </row>
    <row r="1462" spans="2:166" ht="15" customHeight="1" x14ac:dyDescent="0.25">
      <c r="B1462" s="88"/>
      <c r="C1462" s="88"/>
      <c r="D1462" s="115"/>
      <c r="E1462" s="115"/>
      <c r="F1462" s="115"/>
      <c r="G1462" s="115"/>
      <c r="H1462" s="115"/>
      <c r="I1462" s="523"/>
      <c r="J1462" s="523"/>
      <c r="K1462" s="115"/>
      <c r="L1462" s="524"/>
      <c r="M1462" s="524"/>
      <c r="N1462" s="524"/>
      <c r="O1462" s="524"/>
      <c r="P1462" s="524"/>
      <c r="Q1462" s="524"/>
      <c r="R1462" s="524"/>
      <c r="S1462" s="525"/>
      <c r="T1462" s="526"/>
      <c r="U1462" s="115"/>
      <c r="V1462" s="526"/>
      <c r="W1462" s="115"/>
      <c r="X1462" s="115"/>
      <c r="Y1462" s="115"/>
      <c r="Z1462" s="527"/>
      <c r="AA1462" s="527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  <c r="BI1462" s="15"/>
      <c r="BJ1462" s="15"/>
      <c r="BK1462" s="15"/>
      <c r="BL1462" s="15"/>
      <c r="BM1462" s="15"/>
      <c r="BN1462" s="15"/>
      <c r="BO1462" s="15"/>
      <c r="BP1462" s="15"/>
      <c r="BQ1462" s="15"/>
      <c r="BR1462" s="15"/>
      <c r="BS1462" s="15"/>
      <c r="BT1462" s="15"/>
      <c r="BU1462" s="15"/>
      <c r="BV1462" s="15"/>
      <c r="BW1462" s="15"/>
      <c r="BX1462" s="15"/>
      <c r="BY1462" s="15"/>
      <c r="BZ1462" s="15"/>
      <c r="CA1462" s="15"/>
      <c r="CB1462" s="15"/>
      <c r="CC1462" s="15"/>
      <c r="CD1462" s="15"/>
      <c r="CE1462" s="15"/>
      <c r="CF1462" s="15"/>
      <c r="CG1462" s="15"/>
      <c r="CH1462" s="15"/>
      <c r="CI1462" s="15"/>
      <c r="CJ1462" s="15"/>
      <c r="CK1462" s="15"/>
      <c r="CL1462" s="15"/>
      <c r="CM1462" s="15"/>
      <c r="CN1462" s="15"/>
      <c r="CO1462" s="15"/>
      <c r="CP1462" s="15"/>
      <c r="CQ1462" s="15"/>
      <c r="CR1462" s="15"/>
      <c r="CS1462" s="15"/>
      <c r="CT1462" s="88"/>
      <c r="CU1462" s="88"/>
      <c r="CV1462" s="88"/>
      <c r="CW1462" s="15"/>
      <c r="CX1462" s="15"/>
      <c r="CY1462" s="88"/>
      <c r="CZ1462" s="88"/>
      <c r="DA1462" s="88"/>
      <c r="DB1462" s="15"/>
      <c r="DC1462" s="15"/>
      <c r="DD1462" s="15"/>
      <c r="DE1462" s="15"/>
      <c r="DF1462" s="15"/>
      <c r="DG1462" s="15"/>
      <c r="DH1462" s="15"/>
      <c r="DI1462" s="15"/>
      <c r="DJ1462" s="15"/>
      <c r="DK1462" s="15"/>
      <c r="DL1462" s="15"/>
      <c r="DM1462" s="15"/>
      <c r="DN1462" s="15"/>
      <c r="DO1462" s="15"/>
      <c r="DP1462" s="15"/>
      <c r="DQ1462" s="15"/>
      <c r="DR1462" s="15"/>
      <c r="DS1462" s="15"/>
      <c r="DT1462" s="15"/>
      <c r="DU1462" s="15"/>
      <c r="DV1462" s="15"/>
      <c r="DW1462" s="15"/>
      <c r="DX1462" s="15"/>
      <c r="DY1462" s="15"/>
      <c r="DZ1462" s="15"/>
      <c r="EA1462" s="15"/>
      <c r="EB1462" s="15"/>
      <c r="EC1462" s="15"/>
      <c r="ED1462" s="15"/>
      <c r="EE1462" s="15"/>
      <c r="EF1462" s="15"/>
      <c r="EG1462" s="15"/>
      <c r="EH1462" s="15"/>
      <c r="EI1462" s="15"/>
      <c r="EJ1462" s="15"/>
      <c r="EK1462" s="15"/>
      <c r="EL1462" s="15"/>
      <c r="EM1462" s="15"/>
      <c r="EN1462" s="15"/>
      <c r="EO1462" s="15"/>
      <c r="EP1462" s="88"/>
      <c r="EQ1462" s="88"/>
      <c r="ER1462" s="88"/>
      <c r="ES1462" s="88"/>
      <c r="ET1462" s="88"/>
      <c r="EU1462" s="88"/>
      <c r="EV1462" s="88"/>
      <c r="EW1462" s="88"/>
      <c r="EX1462" s="88"/>
      <c r="EY1462" s="88"/>
      <c r="EZ1462" s="88"/>
      <c r="FA1462" s="88"/>
      <c r="FB1462" s="15"/>
      <c r="FC1462" s="15"/>
      <c r="FD1462" s="15"/>
      <c r="FE1462" s="15"/>
      <c r="FF1462" s="15"/>
      <c r="FG1462" s="15"/>
      <c r="FH1462" s="15"/>
      <c r="FI1462" s="15"/>
      <c r="FJ1462" s="15"/>
    </row>
    <row r="1463" spans="2:166" ht="15" customHeight="1" x14ac:dyDescent="0.25">
      <c r="B1463" s="88"/>
      <c r="C1463" s="88"/>
      <c r="D1463" s="115"/>
      <c r="E1463" s="115"/>
      <c r="F1463" s="115"/>
      <c r="G1463" s="115"/>
      <c r="H1463" s="115"/>
      <c r="I1463" s="523"/>
      <c r="J1463" s="523"/>
      <c r="K1463" s="115"/>
      <c r="L1463" s="524"/>
      <c r="M1463" s="524"/>
      <c r="N1463" s="524"/>
      <c r="O1463" s="524"/>
      <c r="P1463" s="524"/>
      <c r="Q1463" s="524"/>
      <c r="R1463" s="524"/>
      <c r="S1463" s="525"/>
      <c r="T1463" s="526"/>
      <c r="U1463" s="115"/>
      <c r="V1463" s="526"/>
      <c r="W1463" s="115"/>
      <c r="X1463" s="115"/>
      <c r="Y1463" s="115"/>
      <c r="Z1463" s="527"/>
      <c r="AA1463" s="527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M1463" s="15"/>
      <c r="BN1463" s="15"/>
      <c r="BO1463" s="15"/>
      <c r="BP1463" s="15"/>
      <c r="BQ1463" s="15"/>
      <c r="BR1463" s="15"/>
      <c r="BS1463" s="15"/>
      <c r="BT1463" s="15"/>
      <c r="BU1463" s="15"/>
      <c r="BV1463" s="15"/>
      <c r="BW1463" s="15"/>
      <c r="BX1463" s="15"/>
      <c r="BY1463" s="15"/>
      <c r="BZ1463" s="15"/>
      <c r="CA1463" s="15"/>
      <c r="CB1463" s="15"/>
      <c r="CC1463" s="15"/>
      <c r="CD1463" s="15"/>
      <c r="CE1463" s="15"/>
      <c r="CF1463" s="15"/>
      <c r="CG1463" s="15"/>
      <c r="CH1463" s="15"/>
      <c r="CI1463" s="15"/>
      <c r="CJ1463" s="15"/>
      <c r="CK1463" s="15"/>
      <c r="CL1463" s="15"/>
      <c r="CM1463" s="15"/>
      <c r="CN1463" s="15"/>
      <c r="CO1463" s="15"/>
      <c r="CP1463" s="15"/>
      <c r="CQ1463" s="15"/>
      <c r="CR1463" s="15"/>
      <c r="CS1463" s="15"/>
      <c r="CT1463" s="88"/>
      <c r="CU1463" s="88"/>
      <c r="CV1463" s="88"/>
      <c r="CW1463" s="15"/>
      <c r="CX1463" s="15"/>
      <c r="CY1463" s="88"/>
      <c r="CZ1463" s="88"/>
      <c r="DA1463" s="88"/>
      <c r="DB1463" s="15"/>
      <c r="DC1463" s="15"/>
      <c r="DD1463" s="15"/>
      <c r="DE1463" s="15"/>
      <c r="DF1463" s="15"/>
      <c r="DG1463" s="15"/>
      <c r="DH1463" s="15"/>
      <c r="DI1463" s="15"/>
      <c r="DJ1463" s="15"/>
      <c r="DK1463" s="15"/>
      <c r="DL1463" s="15"/>
      <c r="DM1463" s="15"/>
      <c r="DN1463" s="15"/>
      <c r="DO1463" s="15"/>
      <c r="DP1463" s="15"/>
      <c r="DQ1463" s="15"/>
      <c r="DR1463" s="15"/>
      <c r="DS1463" s="15"/>
      <c r="DT1463" s="15"/>
      <c r="DU1463" s="15"/>
      <c r="DV1463" s="15"/>
      <c r="DW1463" s="15"/>
      <c r="DX1463" s="15"/>
      <c r="DY1463" s="15"/>
      <c r="DZ1463" s="15"/>
      <c r="EA1463" s="15"/>
      <c r="EB1463" s="15"/>
      <c r="EC1463" s="15"/>
      <c r="ED1463" s="15"/>
      <c r="EE1463" s="15"/>
      <c r="EF1463" s="15"/>
      <c r="EG1463" s="15"/>
      <c r="EH1463" s="15"/>
      <c r="EI1463" s="15"/>
      <c r="EJ1463" s="15"/>
      <c r="EK1463" s="15"/>
      <c r="EL1463" s="15"/>
      <c r="EM1463" s="15"/>
      <c r="EN1463" s="15"/>
      <c r="EO1463" s="15"/>
      <c r="EP1463" s="88"/>
      <c r="EQ1463" s="88"/>
      <c r="ER1463" s="88"/>
      <c r="ES1463" s="88"/>
      <c r="ET1463" s="88"/>
      <c r="EU1463" s="88"/>
      <c r="EV1463" s="88"/>
      <c r="EW1463" s="88"/>
      <c r="EX1463" s="88"/>
      <c r="EY1463" s="88"/>
      <c r="EZ1463" s="88"/>
      <c r="FA1463" s="88"/>
      <c r="FB1463" s="15"/>
      <c r="FC1463" s="15"/>
      <c r="FD1463" s="15"/>
      <c r="FE1463" s="15"/>
      <c r="FF1463" s="15"/>
      <c r="FG1463" s="15"/>
      <c r="FH1463" s="15"/>
      <c r="FI1463" s="15"/>
      <c r="FJ1463" s="15"/>
    </row>
    <row r="1464" spans="2:166" ht="15" customHeight="1" x14ac:dyDescent="0.25">
      <c r="B1464" s="88"/>
      <c r="C1464" s="88"/>
      <c r="D1464" s="115"/>
      <c r="E1464" s="115"/>
      <c r="F1464" s="115"/>
      <c r="G1464" s="115"/>
      <c r="H1464" s="115"/>
      <c r="I1464" s="523"/>
      <c r="J1464" s="523"/>
      <c r="K1464" s="115"/>
      <c r="L1464" s="524"/>
      <c r="M1464" s="524"/>
      <c r="N1464" s="524"/>
      <c r="O1464" s="524"/>
      <c r="P1464" s="524"/>
      <c r="Q1464" s="524"/>
      <c r="R1464" s="524"/>
      <c r="S1464" s="525"/>
      <c r="T1464" s="526"/>
      <c r="U1464" s="115"/>
      <c r="V1464" s="526"/>
      <c r="W1464" s="115"/>
      <c r="X1464" s="115"/>
      <c r="Y1464" s="115"/>
      <c r="Z1464" s="527"/>
      <c r="AA1464" s="527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N1464" s="15"/>
      <c r="BO1464" s="15"/>
      <c r="BP1464" s="15"/>
      <c r="BQ1464" s="15"/>
      <c r="BR1464" s="15"/>
      <c r="BS1464" s="15"/>
      <c r="BT1464" s="15"/>
      <c r="BU1464" s="15"/>
      <c r="BV1464" s="15"/>
      <c r="BW1464" s="15"/>
      <c r="BX1464" s="15"/>
      <c r="BY1464" s="15"/>
      <c r="BZ1464" s="15"/>
      <c r="CA1464" s="15"/>
      <c r="CB1464" s="15"/>
      <c r="CC1464" s="15"/>
      <c r="CD1464" s="15"/>
      <c r="CE1464" s="15"/>
      <c r="CF1464" s="15"/>
      <c r="CG1464" s="15"/>
      <c r="CH1464" s="15"/>
      <c r="CI1464" s="15"/>
      <c r="CJ1464" s="15"/>
      <c r="CK1464" s="15"/>
      <c r="CL1464" s="15"/>
      <c r="CM1464" s="15"/>
      <c r="CN1464" s="15"/>
      <c r="CO1464" s="15"/>
      <c r="CP1464" s="15"/>
      <c r="CQ1464" s="15"/>
      <c r="CR1464" s="15"/>
      <c r="CS1464" s="15"/>
      <c r="CT1464" s="88"/>
      <c r="CU1464" s="88"/>
      <c r="CV1464" s="88"/>
      <c r="CW1464" s="15"/>
      <c r="CX1464" s="15"/>
      <c r="CY1464" s="88"/>
      <c r="CZ1464" s="88"/>
      <c r="DA1464" s="88"/>
      <c r="DB1464" s="15"/>
      <c r="DC1464" s="15"/>
      <c r="DD1464" s="15"/>
      <c r="DE1464" s="15"/>
      <c r="DF1464" s="15"/>
      <c r="DG1464" s="15"/>
      <c r="DH1464" s="15"/>
      <c r="DI1464" s="15"/>
      <c r="DJ1464" s="15"/>
      <c r="DK1464" s="15"/>
      <c r="DL1464" s="15"/>
      <c r="DM1464" s="15"/>
      <c r="DN1464" s="15"/>
      <c r="DO1464" s="15"/>
      <c r="DP1464" s="15"/>
      <c r="DQ1464" s="15"/>
      <c r="DR1464" s="15"/>
      <c r="DS1464" s="15"/>
      <c r="DT1464" s="15"/>
      <c r="DU1464" s="15"/>
      <c r="DV1464" s="15"/>
      <c r="DW1464" s="15"/>
      <c r="DX1464" s="15"/>
      <c r="DY1464" s="15"/>
      <c r="DZ1464" s="15"/>
      <c r="EA1464" s="15"/>
      <c r="EB1464" s="15"/>
      <c r="EC1464" s="15"/>
      <c r="ED1464" s="15"/>
      <c r="EE1464" s="15"/>
      <c r="EF1464" s="15"/>
      <c r="EG1464" s="15"/>
      <c r="EH1464" s="15"/>
      <c r="EI1464" s="15"/>
      <c r="EJ1464" s="15"/>
      <c r="EK1464" s="15"/>
      <c r="EL1464" s="15"/>
      <c r="EM1464" s="15"/>
      <c r="EN1464" s="15"/>
      <c r="EO1464" s="15"/>
      <c r="EP1464" s="88"/>
      <c r="EQ1464" s="88"/>
      <c r="ER1464" s="88"/>
      <c r="ES1464" s="88"/>
      <c r="ET1464" s="88"/>
      <c r="EU1464" s="88"/>
      <c r="EV1464" s="88"/>
      <c r="EW1464" s="88"/>
      <c r="EX1464" s="88"/>
      <c r="EY1464" s="88"/>
      <c r="EZ1464" s="88"/>
      <c r="FA1464" s="88"/>
      <c r="FB1464" s="15"/>
      <c r="FC1464" s="15"/>
      <c r="FD1464" s="15"/>
      <c r="FE1464" s="15"/>
      <c r="FF1464" s="15"/>
      <c r="FG1464" s="15"/>
      <c r="FH1464" s="15"/>
      <c r="FI1464" s="15"/>
      <c r="FJ1464" s="15"/>
    </row>
    <row r="1465" spans="2:166" ht="15" customHeight="1" x14ac:dyDescent="0.25">
      <c r="B1465" s="88"/>
      <c r="C1465" s="88"/>
      <c r="D1465" s="115"/>
      <c r="E1465" s="115"/>
      <c r="F1465" s="115"/>
      <c r="G1465" s="115"/>
      <c r="H1465" s="115"/>
      <c r="I1465" s="523"/>
      <c r="J1465" s="523"/>
      <c r="K1465" s="115"/>
      <c r="L1465" s="524"/>
      <c r="M1465" s="524"/>
      <c r="N1465" s="524"/>
      <c r="O1465" s="524"/>
      <c r="P1465" s="524"/>
      <c r="Q1465" s="524"/>
      <c r="R1465" s="524"/>
      <c r="S1465" s="525"/>
      <c r="T1465" s="526"/>
      <c r="U1465" s="115"/>
      <c r="V1465" s="526"/>
      <c r="W1465" s="115"/>
      <c r="X1465" s="115"/>
      <c r="Y1465" s="115"/>
      <c r="Z1465" s="527"/>
      <c r="AA1465" s="527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  <c r="BI1465" s="15"/>
      <c r="BJ1465" s="15"/>
      <c r="BK1465" s="15"/>
      <c r="BL1465" s="15"/>
      <c r="BM1465" s="15"/>
      <c r="BN1465" s="15"/>
      <c r="BO1465" s="15"/>
      <c r="BP1465" s="15"/>
      <c r="BQ1465" s="15"/>
      <c r="BR1465" s="15"/>
      <c r="BS1465" s="15"/>
      <c r="BT1465" s="15"/>
      <c r="BU1465" s="15"/>
      <c r="BV1465" s="15"/>
      <c r="BW1465" s="15"/>
      <c r="BX1465" s="15"/>
      <c r="BY1465" s="15"/>
      <c r="BZ1465" s="15"/>
      <c r="CA1465" s="15"/>
      <c r="CB1465" s="15"/>
      <c r="CC1465" s="15"/>
      <c r="CD1465" s="15"/>
      <c r="CE1465" s="15"/>
      <c r="CF1465" s="15"/>
      <c r="CG1465" s="15"/>
      <c r="CH1465" s="15"/>
      <c r="CI1465" s="15"/>
      <c r="CJ1465" s="15"/>
      <c r="CK1465" s="15"/>
      <c r="CL1465" s="15"/>
      <c r="CM1465" s="15"/>
      <c r="CN1465" s="15"/>
      <c r="CO1465" s="15"/>
      <c r="CP1465" s="15"/>
      <c r="CQ1465" s="15"/>
      <c r="CR1465" s="15"/>
      <c r="CS1465" s="15"/>
      <c r="CT1465" s="88"/>
      <c r="CU1465" s="88"/>
      <c r="CV1465" s="88"/>
      <c r="CW1465" s="15"/>
      <c r="CX1465" s="15"/>
      <c r="CY1465" s="88"/>
      <c r="CZ1465" s="88"/>
      <c r="DA1465" s="88"/>
      <c r="DB1465" s="15"/>
      <c r="DC1465" s="15"/>
      <c r="DD1465" s="15"/>
      <c r="DE1465" s="15"/>
      <c r="DF1465" s="15"/>
      <c r="DG1465" s="15"/>
      <c r="DH1465" s="15"/>
      <c r="DI1465" s="15"/>
      <c r="DJ1465" s="15"/>
      <c r="DK1465" s="15"/>
      <c r="DL1465" s="15"/>
      <c r="DM1465" s="15"/>
      <c r="DN1465" s="15"/>
      <c r="DO1465" s="15"/>
      <c r="DP1465" s="15"/>
      <c r="DQ1465" s="15"/>
      <c r="DR1465" s="15"/>
      <c r="DS1465" s="15"/>
      <c r="DT1465" s="15"/>
      <c r="DU1465" s="15"/>
      <c r="DV1465" s="15"/>
      <c r="DW1465" s="15"/>
      <c r="DX1465" s="15"/>
      <c r="DY1465" s="15"/>
      <c r="DZ1465" s="15"/>
      <c r="EA1465" s="15"/>
      <c r="EB1465" s="15"/>
      <c r="EC1465" s="15"/>
      <c r="ED1465" s="15"/>
      <c r="EE1465" s="15"/>
      <c r="EF1465" s="15"/>
      <c r="EG1465" s="15"/>
      <c r="EH1465" s="15"/>
      <c r="EI1465" s="15"/>
      <c r="EJ1465" s="15"/>
      <c r="EK1465" s="15"/>
      <c r="EL1465" s="15"/>
      <c r="EM1465" s="15"/>
      <c r="EN1465" s="15"/>
      <c r="EO1465" s="15"/>
      <c r="EP1465" s="88"/>
      <c r="EQ1465" s="88"/>
      <c r="ER1465" s="88"/>
      <c r="ES1465" s="88"/>
      <c r="ET1465" s="88"/>
      <c r="EU1465" s="88"/>
      <c r="EV1465" s="88"/>
      <c r="EW1465" s="88"/>
      <c r="EX1465" s="88"/>
      <c r="EY1465" s="88"/>
      <c r="EZ1465" s="88"/>
      <c r="FA1465" s="88"/>
      <c r="FB1465" s="15"/>
      <c r="FC1465" s="15"/>
      <c r="FD1465" s="15"/>
      <c r="FE1465" s="15"/>
      <c r="FF1465" s="15"/>
      <c r="FG1465" s="15"/>
      <c r="FH1465" s="15"/>
      <c r="FI1465" s="15"/>
      <c r="FJ1465" s="15"/>
    </row>
    <row r="1466" spans="2:166" ht="15" customHeight="1" x14ac:dyDescent="0.25">
      <c r="B1466" s="88"/>
      <c r="C1466" s="88"/>
      <c r="D1466" s="115"/>
      <c r="E1466" s="115"/>
      <c r="F1466" s="115"/>
      <c r="G1466" s="115"/>
      <c r="H1466" s="115"/>
      <c r="I1466" s="523"/>
      <c r="J1466" s="523"/>
      <c r="K1466" s="115"/>
      <c r="L1466" s="524"/>
      <c r="M1466" s="524"/>
      <c r="N1466" s="524"/>
      <c r="O1466" s="524"/>
      <c r="P1466" s="524"/>
      <c r="Q1466" s="524"/>
      <c r="R1466" s="524"/>
      <c r="S1466" s="525"/>
      <c r="T1466" s="526"/>
      <c r="U1466" s="115"/>
      <c r="V1466" s="526"/>
      <c r="W1466" s="115"/>
      <c r="X1466" s="115"/>
      <c r="Y1466" s="115"/>
      <c r="Z1466" s="527"/>
      <c r="AA1466" s="527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M1466" s="15"/>
      <c r="BN1466" s="15"/>
      <c r="BO1466" s="15"/>
      <c r="BP1466" s="15"/>
      <c r="BQ1466" s="15"/>
      <c r="BR1466" s="15"/>
      <c r="BS1466" s="15"/>
      <c r="BT1466" s="15"/>
      <c r="BU1466" s="15"/>
      <c r="BV1466" s="15"/>
      <c r="BW1466" s="15"/>
      <c r="BX1466" s="15"/>
      <c r="BY1466" s="15"/>
      <c r="BZ1466" s="15"/>
      <c r="CA1466" s="15"/>
      <c r="CB1466" s="15"/>
      <c r="CC1466" s="15"/>
      <c r="CD1466" s="15"/>
      <c r="CE1466" s="15"/>
      <c r="CF1466" s="15"/>
      <c r="CG1466" s="15"/>
      <c r="CH1466" s="15"/>
      <c r="CI1466" s="15"/>
      <c r="CJ1466" s="15"/>
      <c r="CK1466" s="15"/>
      <c r="CL1466" s="15"/>
      <c r="CM1466" s="15"/>
      <c r="CN1466" s="15"/>
      <c r="CO1466" s="15"/>
      <c r="CP1466" s="15"/>
      <c r="CQ1466" s="15"/>
      <c r="CR1466" s="15"/>
      <c r="CS1466" s="15"/>
      <c r="CT1466" s="88"/>
      <c r="CU1466" s="88"/>
      <c r="CV1466" s="88"/>
      <c r="CW1466" s="15"/>
      <c r="CX1466" s="15"/>
      <c r="CY1466" s="88"/>
      <c r="CZ1466" s="88"/>
      <c r="DA1466" s="88"/>
      <c r="DB1466" s="15"/>
      <c r="DC1466" s="15"/>
      <c r="DD1466" s="15"/>
      <c r="DE1466" s="15"/>
      <c r="DF1466" s="15"/>
      <c r="DG1466" s="15"/>
      <c r="DH1466" s="15"/>
      <c r="DI1466" s="15"/>
      <c r="DJ1466" s="15"/>
      <c r="DK1466" s="15"/>
      <c r="DL1466" s="15"/>
      <c r="DM1466" s="15"/>
      <c r="DN1466" s="15"/>
      <c r="DO1466" s="15"/>
      <c r="DP1466" s="15"/>
      <c r="DQ1466" s="15"/>
      <c r="DR1466" s="15"/>
      <c r="DS1466" s="15"/>
      <c r="DT1466" s="15"/>
      <c r="DU1466" s="15"/>
      <c r="DV1466" s="15"/>
      <c r="DW1466" s="15"/>
      <c r="DX1466" s="15"/>
      <c r="DY1466" s="15"/>
      <c r="DZ1466" s="15"/>
      <c r="EA1466" s="15"/>
      <c r="EB1466" s="15"/>
      <c r="EC1466" s="15"/>
      <c r="ED1466" s="15"/>
      <c r="EE1466" s="15"/>
      <c r="EF1466" s="15"/>
      <c r="EG1466" s="15"/>
      <c r="EH1466" s="15"/>
      <c r="EI1466" s="15"/>
      <c r="EJ1466" s="15"/>
      <c r="EK1466" s="15"/>
      <c r="EL1466" s="15"/>
      <c r="EM1466" s="15"/>
      <c r="EN1466" s="15"/>
      <c r="EO1466" s="15"/>
      <c r="EP1466" s="88"/>
      <c r="EQ1466" s="88"/>
      <c r="ER1466" s="88"/>
      <c r="ES1466" s="88"/>
      <c r="ET1466" s="88"/>
      <c r="EU1466" s="88"/>
      <c r="EV1466" s="88"/>
      <c r="EW1466" s="88"/>
      <c r="EX1466" s="88"/>
      <c r="EY1466" s="88"/>
      <c r="EZ1466" s="88"/>
      <c r="FA1466" s="88"/>
      <c r="FB1466" s="15"/>
      <c r="FC1466" s="15"/>
      <c r="FD1466" s="15"/>
      <c r="FE1466" s="15"/>
      <c r="FF1466" s="15"/>
      <c r="FG1466" s="15"/>
      <c r="FH1466" s="15"/>
      <c r="FI1466" s="15"/>
      <c r="FJ1466" s="15"/>
    </row>
    <row r="1467" spans="2:166" ht="15" customHeight="1" x14ac:dyDescent="0.25">
      <c r="B1467" s="88"/>
      <c r="C1467" s="88"/>
      <c r="D1467" s="115"/>
      <c r="E1467" s="115"/>
      <c r="F1467" s="115"/>
      <c r="G1467" s="115"/>
      <c r="H1467" s="115"/>
      <c r="I1467" s="523"/>
      <c r="J1467" s="523"/>
      <c r="K1467" s="115"/>
      <c r="L1467" s="524"/>
      <c r="M1467" s="524"/>
      <c r="N1467" s="524"/>
      <c r="O1467" s="524"/>
      <c r="P1467" s="524"/>
      <c r="Q1467" s="524"/>
      <c r="R1467" s="524"/>
      <c r="S1467" s="525"/>
      <c r="T1467" s="526"/>
      <c r="U1467" s="115"/>
      <c r="V1467" s="526"/>
      <c r="W1467" s="115"/>
      <c r="X1467" s="115"/>
      <c r="Y1467" s="115"/>
      <c r="Z1467" s="527"/>
      <c r="AA1467" s="527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N1467" s="15"/>
      <c r="BO1467" s="15"/>
      <c r="BP1467" s="15"/>
      <c r="BQ1467" s="15"/>
      <c r="BR1467" s="15"/>
      <c r="BS1467" s="15"/>
      <c r="BT1467" s="15"/>
      <c r="BU1467" s="15"/>
      <c r="BV1467" s="15"/>
      <c r="BW1467" s="15"/>
      <c r="BX1467" s="15"/>
      <c r="BY1467" s="15"/>
      <c r="BZ1467" s="15"/>
      <c r="CA1467" s="15"/>
      <c r="CB1467" s="15"/>
      <c r="CC1467" s="15"/>
      <c r="CD1467" s="15"/>
      <c r="CE1467" s="15"/>
      <c r="CF1467" s="15"/>
      <c r="CG1467" s="15"/>
      <c r="CH1467" s="15"/>
      <c r="CI1467" s="15"/>
      <c r="CJ1467" s="15"/>
      <c r="CK1467" s="15"/>
      <c r="CL1467" s="15"/>
      <c r="CM1467" s="15"/>
      <c r="CN1467" s="15"/>
      <c r="CO1467" s="15"/>
      <c r="CP1467" s="15"/>
      <c r="CQ1467" s="15"/>
      <c r="CR1467" s="15"/>
      <c r="CS1467" s="15"/>
      <c r="CT1467" s="88"/>
      <c r="CU1467" s="88"/>
      <c r="CV1467" s="88"/>
      <c r="CW1467" s="15"/>
      <c r="CX1467" s="15"/>
      <c r="CY1467" s="88"/>
      <c r="CZ1467" s="88"/>
      <c r="DA1467" s="88"/>
      <c r="DB1467" s="15"/>
      <c r="DC1467" s="15"/>
      <c r="DD1467" s="15"/>
      <c r="DE1467" s="15"/>
      <c r="DF1467" s="15"/>
      <c r="DG1467" s="15"/>
      <c r="DH1467" s="15"/>
      <c r="DI1467" s="15"/>
      <c r="DJ1467" s="15"/>
      <c r="DK1467" s="15"/>
      <c r="DL1467" s="15"/>
      <c r="DM1467" s="15"/>
      <c r="DN1467" s="15"/>
      <c r="DO1467" s="15"/>
      <c r="DP1467" s="15"/>
      <c r="DQ1467" s="15"/>
      <c r="DR1467" s="15"/>
      <c r="DS1467" s="15"/>
      <c r="DT1467" s="15"/>
      <c r="DU1467" s="15"/>
      <c r="DV1467" s="15"/>
      <c r="DW1467" s="15"/>
      <c r="DX1467" s="15"/>
      <c r="DY1467" s="15"/>
      <c r="DZ1467" s="15"/>
      <c r="EA1467" s="15"/>
      <c r="EB1467" s="15"/>
      <c r="EC1467" s="15"/>
      <c r="ED1467" s="15"/>
      <c r="EE1467" s="15"/>
      <c r="EF1467" s="15"/>
      <c r="EG1467" s="15"/>
      <c r="EH1467" s="15"/>
      <c r="EI1467" s="15"/>
      <c r="EJ1467" s="15"/>
      <c r="EK1467" s="15"/>
      <c r="EL1467" s="15"/>
      <c r="EM1467" s="15"/>
      <c r="EN1467" s="15"/>
      <c r="EO1467" s="15"/>
      <c r="EP1467" s="88"/>
      <c r="EQ1467" s="88"/>
      <c r="ER1467" s="88"/>
      <c r="ES1467" s="88"/>
      <c r="ET1467" s="88"/>
      <c r="EU1467" s="88"/>
      <c r="EV1467" s="88"/>
      <c r="EW1467" s="88"/>
      <c r="EX1467" s="88"/>
      <c r="EY1467" s="88"/>
      <c r="EZ1467" s="88"/>
      <c r="FA1467" s="88"/>
      <c r="FB1467" s="15"/>
      <c r="FC1467" s="15"/>
      <c r="FD1467" s="15"/>
      <c r="FE1467" s="15"/>
      <c r="FF1467" s="15"/>
      <c r="FG1467" s="15"/>
      <c r="FH1467" s="15"/>
      <c r="FI1467" s="15"/>
      <c r="FJ1467" s="15"/>
    </row>
    <row r="1468" spans="2:166" ht="15" customHeight="1" x14ac:dyDescent="0.25">
      <c r="B1468" s="88"/>
      <c r="C1468" s="88"/>
      <c r="D1468" s="115"/>
      <c r="E1468" s="115"/>
      <c r="F1468" s="115"/>
      <c r="G1468" s="115"/>
      <c r="H1468" s="115"/>
      <c r="I1468" s="523"/>
      <c r="J1468" s="523"/>
      <c r="K1468" s="115"/>
      <c r="L1468" s="524"/>
      <c r="M1468" s="524"/>
      <c r="N1468" s="524"/>
      <c r="O1468" s="524"/>
      <c r="P1468" s="524"/>
      <c r="Q1468" s="524"/>
      <c r="R1468" s="524"/>
      <c r="S1468" s="525"/>
      <c r="T1468" s="526"/>
      <c r="U1468" s="115"/>
      <c r="V1468" s="526"/>
      <c r="W1468" s="115"/>
      <c r="X1468" s="115"/>
      <c r="Y1468" s="115"/>
      <c r="Z1468" s="527"/>
      <c r="AA1468" s="527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  <c r="BI1468" s="15"/>
      <c r="BJ1468" s="15"/>
      <c r="BK1468" s="15"/>
      <c r="BL1468" s="15"/>
      <c r="BM1468" s="15"/>
      <c r="BN1468" s="15"/>
      <c r="BO1468" s="15"/>
      <c r="BP1468" s="15"/>
      <c r="BQ1468" s="15"/>
      <c r="BR1468" s="15"/>
      <c r="BS1468" s="15"/>
      <c r="BT1468" s="15"/>
      <c r="BU1468" s="15"/>
      <c r="BV1468" s="15"/>
      <c r="BW1468" s="15"/>
      <c r="BX1468" s="15"/>
      <c r="BY1468" s="15"/>
      <c r="BZ1468" s="15"/>
      <c r="CA1468" s="15"/>
      <c r="CB1468" s="15"/>
      <c r="CC1468" s="15"/>
      <c r="CD1468" s="15"/>
      <c r="CE1468" s="15"/>
      <c r="CF1468" s="15"/>
      <c r="CG1468" s="15"/>
      <c r="CH1468" s="15"/>
      <c r="CI1468" s="15"/>
      <c r="CJ1468" s="15"/>
      <c r="CK1468" s="15"/>
      <c r="CL1468" s="15"/>
      <c r="CM1468" s="15"/>
      <c r="CN1468" s="15"/>
      <c r="CO1468" s="15"/>
      <c r="CP1468" s="15"/>
      <c r="CQ1468" s="15"/>
      <c r="CR1468" s="15"/>
      <c r="CS1468" s="15"/>
      <c r="CT1468" s="88"/>
      <c r="CU1468" s="88"/>
      <c r="CV1468" s="88"/>
      <c r="CW1468" s="15"/>
      <c r="CX1468" s="15"/>
      <c r="CY1468" s="88"/>
      <c r="CZ1468" s="88"/>
      <c r="DA1468" s="88"/>
      <c r="DB1468" s="15"/>
      <c r="DC1468" s="15"/>
      <c r="DD1468" s="15"/>
      <c r="DE1468" s="15"/>
      <c r="DF1468" s="15"/>
      <c r="DG1468" s="15"/>
      <c r="DH1468" s="15"/>
      <c r="DI1468" s="15"/>
      <c r="DJ1468" s="15"/>
      <c r="DK1468" s="15"/>
      <c r="DL1468" s="15"/>
      <c r="DM1468" s="15"/>
      <c r="DN1468" s="15"/>
      <c r="DO1468" s="15"/>
      <c r="DP1468" s="15"/>
      <c r="DQ1468" s="15"/>
      <c r="DR1468" s="15"/>
      <c r="DS1468" s="15"/>
      <c r="DT1468" s="15"/>
      <c r="DU1468" s="15"/>
      <c r="DV1468" s="15"/>
      <c r="DW1468" s="15"/>
      <c r="DX1468" s="15"/>
      <c r="DY1468" s="15"/>
      <c r="DZ1468" s="15"/>
      <c r="EA1468" s="15"/>
      <c r="EB1468" s="15"/>
      <c r="EC1468" s="15"/>
      <c r="ED1468" s="15"/>
      <c r="EE1468" s="15"/>
      <c r="EF1468" s="15"/>
      <c r="EG1468" s="15"/>
      <c r="EH1468" s="15"/>
      <c r="EI1468" s="15"/>
      <c r="EJ1468" s="15"/>
      <c r="EK1468" s="15"/>
      <c r="EL1468" s="15"/>
      <c r="EM1468" s="15"/>
      <c r="EN1468" s="15"/>
      <c r="EO1468" s="15"/>
      <c r="EP1468" s="88"/>
      <c r="EQ1468" s="88"/>
      <c r="ER1468" s="88"/>
      <c r="ES1468" s="88"/>
      <c r="ET1468" s="88"/>
      <c r="EU1468" s="88"/>
      <c r="EV1468" s="88"/>
      <c r="EW1468" s="88"/>
      <c r="EX1468" s="88"/>
      <c r="EY1468" s="88"/>
      <c r="EZ1468" s="88"/>
      <c r="FA1468" s="88"/>
      <c r="FB1468" s="15"/>
      <c r="FC1468" s="15"/>
      <c r="FD1468" s="15"/>
      <c r="FE1468" s="15"/>
      <c r="FF1468" s="15"/>
      <c r="FG1468" s="15"/>
      <c r="FH1468" s="15"/>
      <c r="FI1468" s="15"/>
      <c r="FJ1468" s="15"/>
    </row>
    <row r="1469" spans="2:166" ht="15" customHeight="1" x14ac:dyDescent="0.25">
      <c r="B1469" s="88"/>
      <c r="C1469" s="88"/>
      <c r="D1469" s="115"/>
      <c r="E1469" s="115"/>
      <c r="F1469" s="115"/>
      <c r="G1469" s="115"/>
      <c r="H1469" s="115"/>
      <c r="I1469" s="523"/>
      <c r="J1469" s="523"/>
      <c r="K1469" s="115"/>
      <c r="L1469" s="524"/>
      <c r="M1469" s="524"/>
      <c r="N1469" s="524"/>
      <c r="O1469" s="524"/>
      <c r="P1469" s="524"/>
      <c r="Q1469" s="524"/>
      <c r="R1469" s="524"/>
      <c r="S1469" s="525"/>
      <c r="T1469" s="526"/>
      <c r="U1469" s="115"/>
      <c r="V1469" s="526"/>
      <c r="W1469" s="115"/>
      <c r="X1469" s="115"/>
      <c r="Y1469" s="115"/>
      <c r="Z1469" s="527"/>
      <c r="AA1469" s="527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  <c r="BI1469" s="15"/>
      <c r="BJ1469" s="15"/>
      <c r="BK1469" s="15"/>
      <c r="BL1469" s="15"/>
      <c r="BM1469" s="15"/>
      <c r="BN1469" s="15"/>
      <c r="BO1469" s="15"/>
      <c r="BP1469" s="15"/>
      <c r="BQ1469" s="15"/>
      <c r="BR1469" s="15"/>
      <c r="BS1469" s="15"/>
      <c r="BT1469" s="15"/>
      <c r="BU1469" s="15"/>
      <c r="BV1469" s="15"/>
      <c r="BW1469" s="15"/>
      <c r="BX1469" s="15"/>
      <c r="BY1469" s="15"/>
      <c r="BZ1469" s="15"/>
      <c r="CA1469" s="15"/>
      <c r="CB1469" s="15"/>
      <c r="CC1469" s="15"/>
      <c r="CD1469" s="15"/>
      <c r="CE1469" s="15"/>
      <c r="CF1469" s="15"/>
      <c r="CG1469" s="15"/>
      <c r="CH1469" s="15"/>
      <c r="CI1469" s="15"/>
      <c r="CJ1469" s="15"/>
      <c r="CK1469" s="15"/>
      <c r="CL1469" s="15"/>
      <c r="CM1469" s="15"/>
      <c r="CN1469" s="15"/>
      <c r="CO1469" s="15"/>
      <c r="CP1469" s="15"/>
      <c r="CQ1469" s="15"/>
      <c r="CR1469" s="15"/>
      <c r="CS1469" s="15"/>
      <c r="CT1469" s="88"/>
      <c r="CU1469" s="88"/>
      <c r="CV1469" s="88"/>
      <c r="CW1469" s="15"/>
      <c r="CX1469" s="15"/>
      <c r="CY1469" s="88"/>
      <c r="CZ1469" s="88"/>
      <c r="DA1469" s="88"/>
      <c r="DB1469" s="15"/>
      <c r="DC1469" s="15"/>
      <c r="DD1469" s="15"/>
      <c r="DE1469" s="15"/>
      <c r="DF1469" s="15"/>
      <c r="DG1469" s="15"/>
      <c r="DH1469" s="15"/>
      <c r="DI1469" s="15"/>
      <c r="DJ1469" s="15"/>
      <c r="DK1469" s="15"/>
      <c r="DL1469" s="15"/>
      <c r="DM1469" s="15"/>
      <c r="DN1469" s="15"/>
      <c r="DO1469" s="15"/>
      <c r="DP1469" s="15"/>
      <c r="DQ1469" s="15"/>
      <c r="DR1469" s="15"/>
      <c r="DS1469" s="15"/>
      <c r="DT1469" s="15"/>
      <c r="DU1469" s="15"/>
      <c r="DV1469" s="15"/>
      <c r="DW1469" s="15"/>
      <c r="DX1469" s="15"/>
      <c r="DY1469" s="15"/>
      <c r="DZ1469" s="15"/>
      <c r="EA1469" s="15"/>
      <c r="EB1469" s="15"/>
      <c r="EC1469" s="15"/>
      <c r="ED1469" s="15"/>
      <c r="EE1469" s="15"/>
      <c r="EF1469" s="15"/>
      <c r="EG1469" s="15"/>
      <c r="EH1469" s="15"/>
      <c r="EI1469" s="15"/>
      <c r="EJ1469" s="15"/>
      <c r="EK1469" s="15"/>
      <c r="EL1469" s="15"/>
      <c r="EM1469" s="15"/>
      <c r="EN1469" s="15"/>
      <c r="EO1469" s="15"/>
      <c r="EP1469" s="88"/>
      <c r="EQ1469" s="88"/>
      <c r="ER1469" s="88"/>
      <c r="ES1469" s="88"/>
      <c r="ET1469" s="88"/>
      <c r="EU1469" s="88"/>
      <c r="EV1469" s="88"/>
      <c r="EW1469" s="88"/>
      <c r="EX1469" s="88"/>
      <c r="EY1469" s="88"/>
      <c r="EZ1469" s="88"/>
      <c r="FA1469" s="88"/>
      <c r="FB1469" s="15"/>
      <c r="FC1469" s="15"/>
      <c r="FD1469" s="15"/>
      <c r="FE1469" s="15"/>
      <c r="FF1469" s="15"/>
      <c r="FG1469" s="15"/>
      <c r="FH1469" s="15"/>
      <c r="FI1469" s="15"/>
      <c r="FJ1469" s="15"/>
    </row>
    <row r="1470" spans="2:166" ht="15" customHeight="1" x14ac:dyDescent="0.25">
      <c r="B1470" s="88"/>
      <c r="C1470" s="88"/>
      <c r="D1470" s="115"/>
      <c r="E1470" s="115"/>
      <c r="F1470" s="115"/>
      <c r="G1470" s="115"/>
      <c r="H1470" s="115"/>
      <c r="I1470" s="523"/>
      <c r="J1470" s="523"/>
      <c r="K1470" s="115"/>
      <c r="L1470" s="524"/>
      <c r="M1470" s="524"/>
      <c r="N1470" s="524"/>
      <c r="O1470" s="524"/>
      <c r="P1470" s="524"/>
      <c r="Q1470" s="524"/>
      <c r="R1470" s="524"/>
      <c r="S1470" s="525"/>
      <c r="T1470" s="526"/>
      <c r="U1470" s="115"/>
      <c r="V1470" s="526"/>
      <c r="W1470" s="115"/>
      <c r="X1470" s="115"/>
      <c r="Y1470" s="115"/>
      <c r="Z1470" s="527"/>
      <c r="AA1470" s="527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  <c r="BI1470" s="15"/>
      <c r="BJ1470" s="15"/>
      <c r="BK1470" s="15"/>
      <c r="BL1470" s="15"/>
      <c r="BM1470" s="15"/>
      <c r="BN1470" s="15"/>
      <c r="BO1470" s="15"/>
      <c r="BP1470" s="15"/>
      <c r="BQ1470" s="15"/>
      <c r="BR1470" s="15"/>
      <c r="BS1470" s="15"/>
      <c r="BT1470" s="15"/>
      <c r="BU1470" s="15"/>
      <c r="BV1470" s="15"/>
      <c r="BW1470" s="15"/>
      <c r="BX1470" s="15"/>
      <c r="BY1470" s="15"/>
      <c r="BZ1470" s="15"/>
      <c r="CA1470" s="15"/>
      <c r="CB1470" s="15"/>
      <c r="CC1470" s="15"/>
      <c r="CD1470" s="15"/>
      <c r="CE1470" s="15"/>
      <c r="CF1470" s="15"/>
      <c r="CG1470" s="15"/>
      <c r="CH1470" s="15"/>
      <c r="CI1470" s="15"/>
      <c r="CJ1470" s="15"/>
      <c r="CK1470" s="15"/>
      <c r="CL1470" s="15"/>
      <c r="CM1470" s="15"/>
      <c r="CN1470" s="15"/>
      <c r="CO1470" s="15"/>
      <c r="CP1470" s="15"/>
      <c r="CQ1470" s="15"/>
      <c r="CR1470" s="15"/>
      <c r="CS1470" s="15"/>
      <c r="CT1470" s="88"/>
      <c r="CU1470" s="88"/>
      <c r="CV1470" s="88"/>
      <c r="CW1470" s="15"/>
      <c r="CX1470" s="15"/>
      <c r="CY1470" s="88"/>
      <c r="CZ1470" s="88"/>
      <c r="DA1470" s="88"/>
      <c r="DB1470" s="15"/>
      <c r="DC1470" s="15"/>
      <c r="DD1470" s="15"/>
      <c r="DE1470" s="15"/>
      <c r="DF1470" s="15"/>
      <c r="DG1470" s="15"/>
      <c r="DH1470" s="15"/>
      <c r="DI1470" s="15"/>
      <c r="DJ1470" s="15"/>
      <c r="DK1470" s="15"/>
      <c r="DL1470" s="15"/>
      <c r="DM1470" s="15"/>
      <c r="DN1470" s="15"/>
      <c r="DO1470" s="15"/>
      <c r="DP1470" s="15"/>
      <c r="DQ1470" s="15"/>
      <c r="DR1470" s="15"/>
      <c r="DS1470" s="15"/>
      <c r="DT1470" s="15"/>
      <c r="DU1470" s="15"/>
      <c r="DV1470" s="15"/>
      <c r="DW1470" s="15"/>
      <c r="DX1470" s="15"/>
      <c r="DY1470" s="15"/>
      <c r="DZ1470" s="15"/>
      <c r="EA1470" s="15"/>
      <c r="EB1470" s="15"/>
      <c r="EC1470" s="15"/>
      <c r="ED1470" s="15"/>
      <c r="EE1470" s="15"/>
      <c r="EF1470" s="15"/>
      <c r="EG1470" s="15"/>
      <c r="EH1470" s="15"/>
      <c r="EI1470" s="15"/>
      <c r="EJ1470" s="15"/>
      <c r="EK1470" s="15"/>
      <c r="EL1470" s="15"/>
      <c r="EM1470" s="15"/>
      <c r="EN1470" s="15"/>
      <c r="EO1470" s="15"/>
      <c r="EP1470" s="88"/>
      <c r="EQ1470" s="88"/>
      <c r="ER1470" s="88"/>
      <c r="ES1470" s="88"/>
      <c r="ET1470" s="88"/>
      <c r="EU1470" s="88"/>
      <c r="EV1470" s="88"/>
      <c r="EW1470" s="88"/>
      <c r="EX1470" s="88"/>
      <c r="EY1470" s="88"/>
      <c r="EZ1470" s="88"/>
      <c r="FA1470" s="88"/>
      <c r="FB1470" s="15"/>
      <c r="FC1470" s="15"/>
      <c r="FD1470" s="15"/>
      <c r="FE1470" s="15"/>
      <c r="FF1470" s="15"/>
      <c r="FG1470" s="15"/>
      <c r="FH1470" s="15"/>
      <c r="FI1470" s="15"/>
      <c r="FJ1470" s="15"/>
    </row>
    <row r="1471" spans="2:166" ht="15" customHeight="1" x14ac:dyDescent="0.25">
      <c r="B1471" s="88"/>
      <c r="C1471" s="88"/>
      <c r="D1471" s="115"/>
      <c r="E1471" s="115"/>
      <c r="F1471" s="115"/>
      <c r="G1471" s="115"/>
      <c r="H1471" s="115"/>
      <c r="I1471" s="523"/>
      <c r="J1471" s="523"/>
      <c r="K1471" s="115"/>
      <c r="L1471" s="524"/>
      <c r="M1471" s="524"/>
      <c r="N1471" s="524"/>
      <c r="O1471" s="524"/>
      <c r="P1471" s="524"/>
      <c r="Q1471" s="524"/>
      <c r="R1471" s="524"/>
      <c r="S1471" s="525"/>
      <c r="T1471" s="526"/>
      <c r="U1471" s="115"/>
      <c r="V1471" s="526"/>
      <c r="W1471" s="115"/>
      <c r="X1471" s="115"/>
      <c r="Y1471" s="115"/>
      <c r="Z1471" s="527"/>
      <c r="AA1471" s="527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5"/>
      <c r="BN1471" s="15"/>
      <c r="BO1471" s="15"/>
      <c r="BP1471" s="15"/>
      <c r="BQ1471" s="15"/>
      <c r="BR1471" s="15"/>
      <c r="BS1471" s="15"/>
      <c r="BT1471" s="15"/>
      <c r="BU1471" s="15"/>
      <c r="BV1471" s="15"/>
      <c r="BW1471" s="15"/>
      <c r="BX1471" s="15"/>
      <c r="BY1471" s="15"/>
      <c r="BZ1471" s="15"/>
      <c r="CA1471" s="15"/>
      <c r="CB1471" s="15"/>
      <c r="CC1471" s="15"/>
      <c r="CD1471" s="15"/>
      <c r="CE1471" s="15"/>
      <c r="CF1471" s="15"/>
      <c r="CG1471" s="15"/>
      <c r="CH1471" s="15"/>
      <c r="CI1471" s="15"/>
      <c r="CJ1471" s="15"/>
      <c r="CK1471" s="15"/>
      <c r="CL1471" s="15"/>
      <c r="CM1471" s="15"/>
      <c r="CN1471" s="15"/>
      <c r="CO1471" s="15"/>
      <c r="CP1471" s="15"/>
      <c r="CQ1471" s="15"/>
      <c r="CR1471" s="15"/>
      <c r="CS1471" s="15"/>
      <c r="CT1471" s="88"/>
      <c r="CU1471" s="88"/>
      <c r="CV1471" s="88"/>
      <c r="CW1471" s="15"/>
      <c r="CX1471" s="15"/>
      <c r="CY1471" s="88"/>
      <c r="CZ1471" s="88"/>
      <c r="DA1471" s="88"/>
      <c r="DB1471" s="15"/>
      <c r="DC1471" s="15"/>
      <c r="DD1471" s="15"/>
      <c r="DE1471" s="15"/>
      <c r="DF1471" s="15"/>
      <c r="DG1471" s="15"/>
      <c r="DH1471" s="15"/>
      <c r="DI1471" s="15"/>
      <c r="DJ1471" s="15"/>
      <c r="DK1471" s="15"/>
      <c r="DL1471" s="15"/>
      <c r="DM1471" s="15"/>
      <c r="DN1471" s="15"/>
      <c r="DO1471" s="15"/>
      <c r="DP1471" s="15"/>
      <c r="DQ1471" s="15"/>
      <c r="DR1471" s="15"/>
      <c r="DS1471" s="15"/>
      <c r="DT1471" s="15"/>
      <c r="DU1471" s="15"/>
      <c r="DV1471" s="15"/>
      <c r="DW1471" s="15"/>
      <c r="DX1471" s="15"/>
      <c r="DY1471" s="15"/>
      <c r="DZ1471" s="15"/>
      <c r="EA1471" s="15"/>
      <c r="EB1471" s="15"/>
      <c r="EC1471" s="15"/>
      <c r="ED1471" s="15"/>
      <c r="EE1471" s="15"/>
      <c r="EF1471" s="15"/>
      <c r="EG1471" s="15"/>
      <c r="EH1471" s="15"/>
      <c r="EI1471" s="15"/>
      <c r="EJ1471" s="15"/>
      <c r="EK1471" s="15"/>
      <c r="EL1471" s="15"/>
      <c r="EM1471" s="15"/>
      <c r="EN1471" s="15"/>
      <c r="EO1471" s="15"/>
      <c r="EP1471" s="88"/>
      <c r="EQ1471" s="88"/>
      <c r="ER1471" s="88"/>
      <c r="ES1471" s="88"/>
      <c r="ET1471" s="88"/>
      <c r="EU1471" s="88"/>
      <c r="EV1471" s="88"/>
      <c r="EW1471" s="88"/>
      <c r="EX1471" s="88"/>
      <c r="EY1471" s="88"/>
      <c r="EZ1471" s="88"/>
      <c r="FA1471" s="88"/>
      <c r="FB1471" s="15"/>
      <c r="FC1471" s="15"/>
      <c r="FD1471" s="15"/>
      <c r="FE1471" s="15"/>
      <c r="FF1471" s="15"/>
      <c r="FG1471" s="15"/>
      <c r="FH1471" s="15"/>
      <c r="FI1471" s="15"/>
      <c r="FJ1471" s="15"/>
    </row>
    <row r="1472" spans="2:166" ht="15" customHeight="1" x14ac:dyDescent="0.25">
      <c r="B1472" s="88"/>
      <c r="C1472" s="88"/>
      <c r="D1472" s="115"/>
      <c r="E1472" s="115"/>
      <c r="F1472" s="115"/>
      <c r="G1472" s="115"/>
      <c r="H1472" s="115"/>
      <c r="I1472" s="523"/>
      <c r="J1472" s="523"/>
      <c r="K1472" s="115"/>
      <c r="L1472" s="524"/>
      <c r="M1472" s="524"/>
      <c r="N1472" s="524"/>
      <c r="O1472" s="524"/>
      <c r="P1472" s="524"/>
      <c r="Q1472" s="524"/>
      <c r="R1472" s="524"/>
      <c r="S1472" s="525"/>
      <c r="T1472" s="526"/>
      <c r="U1472" s="115"/>
      <c r="V1472" s="526"/>
      <c r="W1472" s="115"/>
      <c r="X1472" s="115"/>
      <c r="Y1472" s="115"/>
      <c r="Z1472" s="527"/>
      <c r="AA1472" s="527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M1472" s="15"/>
      <c r="BN1472" s="15"/>
      <c r="BO1472" s="15"/>
      <c r="BP1472" s="15"/>
      <c r="BQ1472" s="15"/>
      <c r="BR1472" s="15"/>
      <c r="BS1472" s="15"/>
      <c r="BT1472" s="15"/>
      <c r="BU1472" s="15"/>
      <c r="BV1472" s="15"/>
      <c r="BW1472" s="15"/>
      <c r="BX1472" s="15"/>
      <c r="BY1472" s="15"/>
      <c r="BZ1472" s="15"/>
      <c r="CA1472" s="15"/>
      <c r="CB1472" s="15"/>
      <c r="CC1472" s="15"/>
      <c r="CD1472" s="15"/>
      <c r="CE1472" s="15"/>
      <c r="CF1472" s="15"/>
      <c r="CG1472" s="15"/>
      <c r="CH1472" s="15"/>
      <c r="CI1472" s="15"/>
      <c r="CJ1472" s="15"/>
      <c r="CK1472" s="15"/>
      <c r="CL1472" s="15"/>
      <c r="CM1472" s="15"/>
      <c r="CN1472" s="15"/>
      <c r="CO1472" s="15"/>
      <c r="CP1472" s="15"/>
      <c r="CQ1472" s="15"/>
      <c r="CR1472" s="15"/>
      <c r="CS1472" s="15"/>
      <c r="CT1472" s="88"/>
      <c r="CU1472" s="88"/>
      <c r="CV1472" s="88"/>
      <c r="CW1472" s="15"/>
      <c r="CX1472" s="15"/>
      <c r="CY1472" s="88"/>
      <c r="CZ1472" s="88"/>
      <c r="DA1472" s="88"/>
      <c r="DB1472" s="15"/>
      <c r="DC1472" s="15"/>
      <c r="DD1472" s="15"/>
      <c r="DE1472" s="15"/>
      <c r="DF1472" s="15"/>
      <c r="DG1472" s="15"/>
      <c r="DH1472" s="15"/>
      <c r="DI1472" s="15"/>
      <c r="DJ1472" s="15"/>
      <c r="DK1472" s="15"/>
      <c r="DL1472" s="15"/>
      <c r="DM1472" s="15"/>
      <c r="DN1472" s="15"/>
      <c r="DO1472" s="15"/>
      <c r="DP1472" s="15"/>
      <c r="DQ1472" s="15"/>
      <c r="DR1472" s="15"/>
      <c r="DS1472" s="15"/>
      <c r="DT1472" s="15"/>
      <c r="DU1472" s="15"/>
      <c r="DV1472" s="15"/>
      <c r="DW1472" s="15"/>
      <c r="DX1472" s="15"/>
      <c r="DY1472" s="15"/>
      <c r="DZ1472" s="15"/>
      <c r="EA1472" s="15"/>
      <c r="EB1472" s="15"/>
      <c r="EC1472" s="15"/>
      <c r="ED1472" s="15"/>
      <c r="EE1472" s="15"/>
      <c r="EF1472" s="15"/>
      <c r="EG1472" s="15"/>
      <c r="EH1472" s="15"/>
      <c r="EI1472" s="15"/>
      <c r="EJ1472" s="15"/>
      <c r="EK1472" s="15"/>
      <c r="EL1472" s="15"/>
      <c r="EM1472" s="15"/>
      <c r="EN1472" s="15"/>
      <c r="EO1472" s="15"/>
      <c r="EP1472" s="88"/>
      <c r="EQ1472" s="88"/>
      <c r="ER1472" s="88"/>
      <c r="ES1472" s="88"/>
      <c r="ET1472" s="88"/>
      <c r="EU1472" s="88"/>
      <c r="EV1472" s="88"/>
      <c r="EW1472" s="88"/>
      <c r="EX1472" s="88"/>
      <c r="EY1472" s="88"/>
      <c r="EZ1472" s="88"/>
      <c r="FA1472" s="88"/>
      <c r="FB1472" s="15"/>
      <c r="FC1472" s="15"/>
      <c r="FD1472" s="15"/>
      <c r="FE1472" s="15"/>
      <c r="FF1472" s="15"/>
      <c r="FG1472" s="15"/>
      <c r="FH1472" s="15"/>
      <c r="FI1472" s="15"/>
      <c r="FJ1472" s="15"/>
    </row>
    <row r="1473" spans="2:166" ht="15" customHeight="1" x14ac:dyDescent="0.25">
      <c r="B1473" s="88"/>
      <c r="C1473" s="88"/>
      <c r="D1473" s="115"/>
      <c r="E1473" s="115"/>
      <c r="F1473" s="115"/>
      <c r="G1473" s="115"/>
      <c r="H1473" s="115"/>
      <c r="I1473" s="523"/>
      <c r="J1473" s="523"/>
      <c r="K1473" s="115"/>
      <c r="L1473" s="524"/>
      <c r="M1473" s="524"/>
      <c r="N1473" s="524"/>
      <c r="O1473" s="524"/>
      <c r="P1473" s="524"/>
      <c r="Q1473" s="524"/>
      <c r="R1473" s="524"/>
      <c r="S1473" s="525"/>
      <c r="T1473" s="526"/>
      <c r="U1473" s="115"/>
      <c r="V1473" s="526"/>
      <c r="W1473" s="115"/>
      <c r="X1473" s="115"/>
      <c r="Y1473" s="115"/>
      <c r="Z1473" s="527"/>
      <c r="AA1473" s="527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  <c r="BM1473" s="15"/>
      <c r="BN1473" s="15"/>
      <c r="BO1473" s="15"/>
      <c r="BP1473" s="15"/>
      <c r="BQ1473" s="15"/>
      <c r="BR1473" s="15"/>
      <c r="BS1473" s="15"/>
      <c r="BT1473" s="15"/>
      <c r="BU1473" s="15"/>
      <c r="BV1473" s="15"/>
      <c r="BW1473" s="15"/>
      <c r="BX1473" s="15"/>
      <c r="BY1473" s="15"/>
      <c r="BZ1473" s="15"/>
      <c r="CA1473" s="15"/>
      <c r="CB1473" s="15"/>
      <c r="CC1473" s="15"/>
      <c r="CD1473" s="15"/>
      <c r="CE1473" s="15"/>
      <c r="CF1473" s="15"/>
      <c r="CG1473" s="15"/>
      <c r="CH1473" s="15"/>
      <c r="CI1473" s="15"/>
      <c r="CJ1473" s="15"/>
      <c r="CK1473" s="15"/>
      <c r="CL1473" s="15"/>
      <c r="CM1473" s="15"/>
      <c r="CN1473" s="15"/>
      <c r="CO1473" s="15"/>
      <c r="CP1473" s="15"/>
      <c r="CQ1473" s="15"/>
      <c r="CR1473" s="15"/>
      <c r="CS1473" s="15"/>
      <c r="CT1473" s="88"/>
      <c r="CU1473" s="88"/>
      <c r="CV1473" s="88"/>
      <c r="CW1473" s="15"/>
      <c r="CX1473" s="15"/>
      <c r="CY1473" s="88"/>
      <c r="CZ1473" s="88"/>
      <c r="DA1473" s="88"/>
      <c r="DB1473" s="15"/>
      <c r="DC1473" s="15"/>
      <c r="DD1473" s="15"/>
      <c r="DE1473" s="15"/>
      <c r="DF1473" s="15"/>
      <c r="DG1473" s="15"/>
      <c r="DH1473" s="15"/>
      <c r="DI1473" s="15"/>
      <c r="DJ1473" s="15"/>
      <c r="DK1473" s="15"/>
      <c r="DL1473" s="15"/>
      <c r="DM1473" s="15"/>
      <c r="DN1473" s="15"/>
      <c r="DO1473" s="15"/>
      <c r="DP1473" s="15"/>
      <c r="DQ1473" s="15"/>
      <c r="DR1473" s="15"/>
      <c r="DS1473" s="15"/>
      <c r="DT1473" s="15"/>
      <c r="DU1473" s="15"/>
      <c r="DV1473" s="15"/>
      <c r="DW1473" s="15"/>
      <c r="DX1473" s="15"/>
      <c r="DY1473" s="15"/>
      <c r="DZ1473" s="15"/>
      <c r="EA1473" s="15"/>
      <c r="EB1473" s="15"/>
      <c r="EC1473" s="15"/>
      <c r="ED1473" s="15"/>
      <c r="EE1473" s="15"/>
      <c r="EF1473" s="15"/>
      <c r="EG1473" s="15"/>
      <c r="EH1473" s="15"/>
      <c r="EI1473" s="15"/>
      <c r="EJ1473" s="15"/>
      <c r="EK1473" s="15"/>
      <c r="EL1473" s="15"/>
      <c r="EM1473" s="15"/>
      <c r="EN1473" s="15"/>
      <c r="EO1473" s="15"/>
      <c r="EP1473" s="88"/>
      <c r="EQ1473" s="88"/>
      <c r="ER1473" s="88"/>
      <c r="ES1473" s="88"/>
      <c r="ET1473" s="88"/>
      <c r="EU1473" s="88"/>
      <c r="EV1473" s="88"/>
      <c r="EW1473" s="88"/>
      <c r="EX1473" s="88"/>
      <c r="EY1473" s="88"/>
      <c r="EZ1473" s="88"/>
      <c r="FA1473" s="88"/>
      <c r="FB1473" s="15"/>
      <c r="FC1473" s="15"/>
      <c r="FD1473" s="15"/>
      <c r="FE1473" s="15"/>
      <c r="FF1473" s="15"/>
      <c r="FG1473" s="15"/>
      <c r="FH1473" s="15"/>
      <c r="FI1473" s="15"/>
      <c r="FJ1473" s="15"/>
    </row>
    <row r="1474" spans="2:166" ht="15" customHeight="1" x14ac:dyDescent="0.25">
      <c r="B1474" s="88"/>
      <c r="C1474" s="88"/>
      <c r="D1474" s="115"/>
      <c r="E1474" s="115"/>
      <c r="F1474" s="115"/>
      <c r="G1474" s="115"/>
      <c r="H1474" s="115"/>
      <c r="I1474" s="523"/>
      <c r="J1474" s="523"/>
      <c r="K1474" s="115"/>
      <c r="L1474" s="524"/>
      <c r="M1474" s="524"/>
      <c r="N1474" s="524"/>
      <c r="O1474" s="524"/>
      <c r="P1474" s="524"/>
      <c r="Q1474" s="524"/>
      <c r="R1474" s="524"/>
      <c r="S1474" s="525"/>
      <c r="T1474" s="526"/>
      <c r="U1474" s="115"/>
      <c r="V1474" s="526"/>
      <c r="W1474" s="115"/>
      <c r="X1474" s="115"/>
      <c r="Y1474" s="115"/>
      <c r="Z1474" s="527"/>
      <c r="AA1474" s="527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  <c r="BI1474" s="15"/>
      <c r="BJ1474" s="15"/>
      <c r="BK1474" s="15"/>
      <c r="BL1474" s="15"/>
      <c r="BM1474" s="15"/>
      <c r="BN1474" s="15"/>
      <c r="BO1474" s="15"/>
      <c r="BP1474" s="15"/>
      <c r="BQ1474" s="15"/>
      <c r="BR1474" s="15"/>
      <c r="BS1474" s="15"/>
      <c r="BT1474" s="15"/>
      <c r="BU1474" s="15"/>
      <c r="BV1474" s="15"/>
      <c r="BW1474" s="15"/>
      <c r="BX1474" s="15"/>
      <c r="BY1474" s="15"/>
      <c r="BZ1474" s="15"/>
      <c r="CA1474" s="15"/>
      <c r="CB1474" s="15"/>
      <c r="CC1474" s="15"/>
      <c r="CD1474" s="15"/>
      <c r="CE1474" s="15"/>
      <c r="CF1474" s="15"/>
      <c r="CG1474" s="15"/>
      <c r="CH1474" s="15"/>
      <c r="CI1474" s="15"/>
      <c r="CJ1474" s="15"/>
      <c r="CK1474" s="15"/>
      <c r="CL1474" s="15"/>
      <c r="CM1474" s="15"/>
      <c r="CN1474" s="15"/>
      <c r="CO1474" s="15"/>
      <c r="CP1474" s="15"/>
      <c r="CQ1474" s="15"/>
      <c r="CR1474" s="15"/>
      <c r="CS1474" s="15"/>
      <c r="CT1474" s="88"/>
      <c r="CU1474" s="88"/>
      <c r="CV1474" s="88"/>
      <c r="CW1474" s="15"/>
      <c r="CX1474" s="15"/>
      <c r="CY1474" s="88"/>
      <c r="CZ1474" s="88"/>
      <c r="DA1474" s="88"/>
      <c r="DB1474" s="15"/>
      <c r="DC1474" s="15"/>
      <c r="DD1474" s="15"/>
      <c r="DE1474" s="15"/>
      <c r="DF1474" s="15"/>
      <c r="DG1474" s="15"/>
      <c r="DH1474" s="15"/>
      <c r="DI1474" s="15"/>
      <c r="DJ1474" s="15"/>
      <c r="DK1474" s="15"/>
      <c r="DL1474" s="15"/>
      <c r="DM1474" s="15"/>
      <c r="DN1474" s="15"/>
      <c r="DO1474" s="15"/>
      <c r="DP1474" s="15"/>
      <c r="DQ1474" s="15"/>
      <c r="DR1474" s="15"/>
      <c r="DS1474" s="15"/>
      <c r="DT1474" s="15"/>
      <c r="DU1474" s="15"/>
      <c r="DV1474" s="15"/>
      <c r="DW1474" s="15"/>
      <c r="DX1474" s="15"/>
      <c r="DY1474" s="15"/>
      <c r="DZ1474" s="15"/>
      <c r="EA1474" s="15"/>
      <c r="EB1474" s="15"/>
      <c r="EC1474" s="15"/>
      <c r="ED1474" s="15"/>
      <c r="EE1474" s="15"/>
      <c r="EF1474" s="15"/>
      <c r="EG1474" s="15"/>
      <c r="EH1474" s="15"/>
      <c r="EI1474" s="15"/>
      <c r="EJ1474" s="15"/>
      <c r="EK1474" s="15"/>
      <c r="EL1474" s="15"/>
      <c r="EM1474" s="15"/>
      <c r="EN1474" s="15"/>
      <c r="EO1474" s="15"/>
      <c r="EP1474" s="88"/>
      <c r="EQ1474" s="88"/>
      <c r="ER1474" s="88"/>
      <c r="ES1474" s="88"/>
      <c r="ET1474" s="88"/>
      <c r="EU1474" s="88"/>
      <c r="EV1474" s="88"/>
      <c r="EW1474" s="88"/>
      <c r="EX1474" s="88"/>
      <c r="EY1474" s="88"/>
      <c r="EZ1474" s="88"/>
      <c r="FA1474" s="88"/>
      <c r="FB1474" s="15"/>
      <c r="FC1474" s="15"/>
      <c r="FD1474" s="15"/>
      <c r="FE1474" s="15"/>
      <c r="FF1474" s="15"/>
      <c r="FG1474" s="15"/>
      <c r="FH1474" s="15"/>
      <c r="FI1474" s="15"/>
      <c r="FJ1474" s="15"/>
    </row>
    <row r="1475" spans="2:166" ht="15" customHeight="1" x14ac:dyDescent="0.25">
      <c r="B1475" s="88"/>
      <c r="C1475" s="88"/>
      <c r="D1475" s="115"/>
      <c r="E1475" s="115"/>
      <c r="F1475" s="115"/>
      <c r="G1475" s="115"/>
      <c r="H1475" s="115"/>
      <c r="I1475" s="523"/>
      <c r="J1475" s="523"/>
      <c r="K1475" s="115"/>
      <c r="L1475" s="524"/>
      <c r="M1475" s="524"/>
      <c r="N1475" s="524"/>
      <c r="O1475" s="524"/>
      <c r="P1475" s="524"/>
      <c r="Q1475" s="524"/>
      <c r="R1475" s="524"/>
      <c r="S1475" s="525"/>
      <c r="T1475" s="526"/>
      <c r="U1475" s="115"/>
      <c r="V1475" s="526"/>
      <c r="W1475" s="115"/>
      <c r="X1475" s="115"/>
      <c r="Y1475" s="115"/>
      <c r="Z1475" s="527"/>
      <c r="AA1475" s="527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  <c r="BI1475" s="15"/>
      <c r="BJ1475" s="15"/>
      <c r="BK1475" s="15"/>
      <c r="BL1475" s="15"/>
      <c r="BM1475" s="15"/>
      <c r="BN1475" s="15"/>
      <c r="BO1475" s="15"/>
      <c r="BP1475" s="15"/>
      <c r="BQ1475" s="15"/>
      <c r="BR1475" s="15"/>
      <c r="BS1475" s="15"/>
      <c r="BT1475" s="15"/>
      <c r="BU1475" s="15"/>
      <c r="BV1475" s="15"/>
      <c r="BW1475" s="15"/>
      <c r="BX1475" s="15"/>
      <c r="BY1475" s="15"/>
      <c r="BZ1475" s="15"/>
      <c r="CA1475" s="15"/>
      <c r="CB1475" s="15"/>
      <c r="CC1475" s="15"/>
      <c r="CD1475" s="15"/>
      <c r="CE1475" s="15"/>
      <c r="CF1475" s="15"/>
      <c r="CG1475" s="15"/>
      <c r="CH1475" s="15"/>
      <c r="CI1475" s="15"/>
      <c r="CJ1475" s="15"/>
      <c r="CK1475" s="15"/>
      <c r="CL1475" s="15"/>
      <c r="CM1475" s="15"/>
      <c r="CN1475" s="15"/>
      <c r="CO1475" s="15"/>
      <c r="CP1475" s="15"/>
      <c r="CQ1475" s="15"/>
      <c r="CR1475" s="15"/>
      <c r="CS1475" s="15"/>
      <c r="CT1475" s="88"/>
      <c r="CU1475" s="88"/>
      <c r="CV1475" s="88"/>
      <c r="CW1475" s="15"/>
      <c r="CX1475" s="15"/>
      <c r="CY1475" s="88"/>
      <c r="CZ1475" s="88"/>
      <c r="DA1475" s="88"/>
      <c r="DB1475" s="15"/>
      <c r="DC1475" s="15"/>
      <c r="DD1475" s="15"/>
      <c r="DE1475" s="15"/>
      <c r="DF1475" s="15"/>
      <c r="DG1475" s="15"/>
      <c r="DH1475" s="15"/>
      <c r="DI1475" s="15"/>
      <c r="DJ1475" s="15"/>
      <c r="DK1475" s="15"/>
      <c r="DL1475" s="15"/>
      <c r="DM1475" s="15"/>
      <c r="DN1475" s="15"/>
      <c r="DO1475" s="15"/>
      <c r="DP1475" s="15"/>
      <c r="DQ1475" s="15"/>
      <c r="DR1475" s="15"/>
      <c r="DS1475" s="15"/>
      <c r="DT1475" s="15"/>
      <c r="DU1475" s="15"/>
      <c r="DV1475" s="15"/>
      <c r="DW1475" s="15"/>
      <c r="DX1475" s="15"/>
      <c r="DY1475" s="15"/>
      <c r="DZ1475" s="15"/>
      <c r="EA1475" s="15"/>
      <c r="EB1475" s="15"/>
      <c r="EC1475" s="15"/>
      <c r="ED1475" s="15"/>
      <c r="EE1475" s="15"/>
      <c r="EF1475" s="15"/>
      <c r="EG1475" s="15"/>
      <c r="EH1475" s="15"/>
      <c r="EI1475" s="15"/>
      <c r="EJ1475" s="15"/>
      <c r="EK1475" s="15"/>
      <c r="EL1475" s="15"/>
      <c r="EM1475" s="15"/>
      <c r="EN1475" s="15"/>
      <c r="EO1475" s="15"/>
      <c r="EP1475" s="88"/>
      <c r="EQ1475" s="88"/>
      <c r="ER1475" s="88"/>
      <c r="ES1475" s="88"/>
      <c r="ET1475" s="88"/>
      <c r="EU1475" s="88"/>
      <c r="EV1475" s="88"/>
      <c r="EW1475" s="88"/>
      <c r="EX1475" s="88"/>
      <c r="EY1475" s="88"/>
      <c r="EZ1475" s="88"/>
      <c r="FA1475" s="88"/>
      <c r="FB1475" s="15"/>
      <c r="FC1475" s="15"/>
      <c r="FD1475" s="15"/>
      <c r="FE1475" s="15"/>
      <c r="FF1475" s="15"/>
      <c r="FG1475" s="15"/>
      <c r="FH1475" s="15"/>
      <c r="FI1475" s="15"/>
      <c r="FJ1475" s="15"/>
    </row>
    <row r="1476" spans="2:166" ht="15" customHeight="1" x14ac:dyDescent="0.25">
      <c r="B1476" s="88"/>
      <c r="C1476" s="88"/>
      <c r="D1476" s="115"/>
      <c r="E1476" s="115"/>
      <c r="F1476" s="115"/>
      <c r="G1476" s="115"/>
      <c r="H1476" s="115"/>
      <c r="I1476" s="523"/>
      <c r="J1476" s="523"/>
      <c r="K1476" s="115"/>
      <c r="L1476" s="524"/>
      <c r="M1476" s="524"/>
      <c r="N1476" s="524"/>
      <c r="O1476" s="524"/>
      <c r="P1476" s="524"/>
      <c r="Q1476" s="524"/>
      <c r="R1476" s="524"/>
      <c r="S1476" s="525"/>
      <c r="T1476" s="526"/>
      <c r="U1476" s="115"/>
      <c r="V1476" s="526"/>
      <c r="W1476" s="115"/>
      <c r="X1476" s="115"/>
      <c r="Y1476" s="115"/>
      <c r="Z1476" s="527"/>
      <c r="AA1476" s="527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  <c r="BI1476" s="15"/>
      <c r="BJ1476" s="15"/>
      <c r="BK1476" s="15"/>
      <c r="BL1476" s="15"/>
      <c r="BM1476" s="15"/>
      <c r="BN1476" s="15"/>
      <c r="BO1476" s="15"/>
      <c r="BP1476" s="15"/>
      <c r="BQ1476" s="15"/>
      <c r="BR1476" s="15"/>
      <c r="BS1476" s="15"/>
      <c r="BT1476" s="15"/>
      <c r="BU1476" s="15"/>
      <c r="BV1476" s="15"/>
      <c r="BW1476" s="15"/>
      <c r="BX1476" s="15"/>
      <c r="BY1476" s="15"/>
      <c r="BZ1476" s="15"/>
      <c r="CA1476" s="15"/>
      <c r="CB1476" s="15"/>
      <c r="CC1476" s="15"/>
      <c r="CD1476" s="15"/>
      <c r="CE1476" s="15"/>
      <c r="CF1476" s="15"/>
      <c r="CG1476" s="15"/>
      <c r="CH1476" s="15"/>
      <c r="CI1476" s="15"/>
      <c r="CJ1476" s="15"/>
      <c r="CK1476" s="15"/>
      <c r="CL1476" s="15"/>
      <c r="CM1476" s="15"/>
      <c r="CN1476" s="15"/>
      <c r="CO1476" s="15"/>
      <c r="CP1476" s="15"/>
      <c r="CQ1476" s="15"/>
      <c r="CR1476" s="15"/>
      <c r="CS1476" s="15"/>
      <c r="CT1476" s="88"/>
      <c r="CU1476" s="88"/>
      <c r="CV1476" s="88"/>
      <c r="CW1476" s="15"/>
      <c r="CX1476" s="15"/>
      <c r="CY1476" s="88"/>
      <c r="CZ1476" s="88"/>
      <c r="DA1476" s="88"/>
      <c r="DB1476" s="15"/>
      <c r="DC1476" s="15"/>
      <c r="DD1476" s="15"/>
      <c r="DE1476" s="15"/>
      <c r="DF1476" s="15"/>
      <c r="DG1476" s="15"/>
      <c r="DH1476" s="15"/>
      <c r="DI1476" s="15"/>
      <c r="DJ1476" s="15"/>
      <c r="DK1476" s="15"/>
      <c r="DL1476" s="15"/>
      <c r="DM1476" s="15"/>
      <c r="DN1476" s="15"/>
      <c r="DO1476" s="15"/>
      <c r="DP1476" s="15"/>
      <c r="DQ1476" s="15"/>
      <c r="DR1476" s="15"/>
      <c r="DS1476" s="15"/>
      <c r="DT1476" s="15"/>
      <c r="DU1476" s="15"/>
      <c r="DV1476" s="15"/>
      <c r="DW1476" s="15"/>
      <c r="DX1476" s="15"/>
      <c r="DY1476" s="15"/>
      <c r="DZ1476" s="15"/>
      <c r="EA1476" s="15"/>
      <c r="EB1476" s="15"/>
      <c r="EC1476" s="15"/>
      <c r="ED1476" s="15"/>
      <c r="EE1476" s="15"/>
      <c r="EF1476" s="15"/>
      <c r="EG1476" s="15"/>
      <c r="EH1476" s="15"/>
      <c r="EI1476" s="15"/>
      <c r="EJ1476" s="15"/>
      <c r="EK1476" s="15"/>
      <c r="EL1476" s="15"/>
      <c r="EM1476" s="15"/>
      <c r="EN1476" s="15"/>
      <c r="EO1476" s="15"/>
      <c r="EP1476" s="88"/>
      <c r="EQ1476" s="88"/>
      <c r="ER1476" s="88"/>
      <c r="ES1476" s="88"/>
      <c r="ET1476" s="88"/>
      <c r="EU1476" s="88"/>
      <c r="EV1476" s="88"/>
      <c r="EW1476" s="88"/>
      <c r="EX1476" s="88"/>
      <c r="EY1476" s="88"/>
      <c r="EZ1476" s="88"/>
      <c r="FA1476" s="88"/>
      <c r="FB1476" s="15"/>
      <c r="FC1476" s="15"/>
      <c r="FD1476" s="15"/>
      <c r="FE1476" s="15"/>
      <c r="FF1476" s="15"/>
      <c r="FG1476" s="15"/>
      <c r="FH1476" s="15"/>
      <c r="FI1476" s="15"/>
      <c r="FJ1476" s="15"/>
    </row>
    <row r="1477" spans="2:166" ht="15" customHeight="1" x14ac:dyDescent="0.25">
      <c r="B1477" s="88"/>
      <c r="C1477" s="88"/>
      <c r="D1477" s="115"/>
      <c r="E1477" s="115"/>
      <c r="F1477" s="115"/>
      <c r="G1477" s="115"/>
      <c r="H1477" s="115"/>
      <c r="I1477" s="523"/>
      <c r="J1477" s="523"/>
      <c r="K1477" s="115"/>
      <c r="L1477" s="524"/>
      <c r="M1477" s="524"/>
      <c r="N1477" s="524"/>
      <c r="O1477" s="524"/>
      <c r="P1477" s="524"/>
      <c r="Q1477" s="524"/>
      <c r="R1477" s="524"/>
      <c r="S1477" s="525"/>
      <c r="T1477" s="526"/>
      <c r="U1477" s="115"/>
      <c r="V1477" s="526"/>
      <c r="W1477" s="115"/>
      <c r="X1477" s="115"/>
      <c r="Y1477" s="115"/>
      <c r="Z1477" s="527"/>
      <c r="AA1477" s="527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N1477" s="15"/>
      <c r="BO1477" s="15"/>
      <c r="BP1477" s="15"/>
      <c r="BQ1477" s="15"/>
      <c r="BR1477" s="15"/>
      <c r="BS1477" s="15"/>
      <c r="BT1477" s="15"/>
      <c r="BU1477" s="15"/>
      <c r="BV1477" s="15"/>
      <c r="BW1477" s="15"/>
      <c r="BX1477" s="15"/>
      <c r="BY1477" s="15"/>
      <c r="BZ1477" s="15"/>
      <c r="CA1477" s="15"/>
      <c r="CB1477" s="15"/>
      <c r="CC1477" s="15"/>
      <c r="CD1477" s="15"/>
      <c r="CE1477" s="15"/>
      <c r="CF1477" s="15"/>
      <c r="CG1477" s="15"/>
      <c r="CH1477" s="15"/>
      <c r="CI1477" s="15"/>
      <c r="CJ1477" s="15"/>
      <c r="CK1477" s="15"/>
      <c r="CL1477" s="15"/>
      <c r="CM1477" s="15"/>
      <c r="CN1477" s="15"/>
      <c r="CO1477" s="15"/>
      <c r="CP1477" s="15"/>
      <c r="CQ1477" s="15"/>
      <c r="CR1477" s="15"/>
      <c r="CS1477" s="15"/>
      <c r="CT1477" s="88"/>
      <c r="CU1477" s="88"/>
      <c r="CV1477" s="88"/>
      <c r="CW1477" s="15"/>
      <c r="CX1477" s="15"/>
      <c r="CY1477" s="88"/>
      <c r="CZ1477" s="88"/>
      <c r="DA1477" s="88"/>
      <c r="DB1477" s="15"/>
      <c r="DC1477" s="15"/>
      <c r="DD1477" s="15"/>
      <c r="DE1477" s="15"/>
      <c r="DF1477" s="15"/>
      <c r="DG1477" s="15"/>
      <c r="DH1477" s="15"/>
      <c r="DI1477" s="15"/>
      <c r="DJ1477" s="15"/>
      <c r="DK1477" s="15"/>
      <c r="DL1477" s="15"/>
      <c r="DM1477" s="15"/>
      <c r="DN1477" s="15"/>
      <c r="DO1477" s="15"/>
      <c r="DP1477" s="15"/>
      <c r="DQ1477" s="15"/>
      <c r="DR1477" s="15"/>
      <c r="DS1477" s="15"/>
      <c r="DT1477" s="15"/>
      <c r="DU1477" s="15"/>
      <c r="DV1477" s="15"/>
      <c r="DW1477" s="15"/>
      <c r="DX1477" s="15"/>
      <c r="DY1477" s="15"/>
      <c r="DZ1477" s="15"/>
      <c r="EA1477" s="15"/>
      <c r="EB1477" s="15"/>
      <c r="EC1477" s="15"/>
      <c r="ED1477" s="15"/>
      <c r="EE1477" s="15"/>
      <c r="EF1477" s="15"/>
      <c r="EG1477" s="15"/>
      <c r="EH1477" s="15"/>
      <c r="EI1477" s="15"/>
      <c r="EJ1477" s="15"/>
      <c r="EK1477" s="15"/>
      <c r="EL1477" s="15"/>
      <c r="EM1477" s="15"/>
      <c r="EN1477" s="15"/>
      <c r="EO1477" s="15"/>
      <c r="EP1477" s="88"/>
      <c r="EQ1477" s="88"/>
      <c r="ER1477" s="88"/>
      <c r="ES1477" s="88"/>
      <c r="ET1477" s="88"/>
      <c r="EU1477" s="88"/>
      <c r="EV1477" s="88"/>
      <c r="EW1477" s="88"/>
      <c r="EX1477" s="88"/>
      <c r="EY1477" s="88"/>
      <c r="EZ1477" s="88"/>
      <c r="FA1477" s="88"/>
      <c r="FB1477" s="15"/>
      <c r="FC1477" s="15"/>
      <c r="FD1477" s="15"/>
      <c r="FE1477" s="15"/>
      <c r="FF1477" s="15"/>
      <c r="FG1477" s="15"/>
      <c r="FH1477" s="15"/>
      <c r="FI1477" s="15"/>
      <c r="FJ1477" s="15"/>
    </row>
    <row r="1478" spans="2:166" ht="15" customHeight="1" x14ac:dyDescent="0.25">
      <c r="B1478" s="88"/>
      <c r="C1478" s="88"/>
      <c r="D1478" s="115"/>
      <c r="E1478" s="115"/>
      <c r="F1478" s="115"/>
      <c r="G1478" s="115"/>
      <c r="H1478" s="115"/>
      <c r="I1478" s="523"/>
      <c r="J1478" s="523"/>
      <c r="K1478" s="115"/>
      <c r="L1478" s="524"/>
      <c r="M1478" s="524"/>
      <c r="N1478" s="524"/>
      <c r="O1478" s="524"/>
      <c r="P1478" s="524"/>
      <c r="Q1478" s="524"/>
      <c r="R1478" s="524"/>
      <c r="S1478" s="525"/>
      <c r="T1478" s="526"/>
      <c r="U1478" s="115"/>
      <c r="V1478" s="526"/>
      <c r="W1478" s="115"/>
      <c r="X1478" s="115"/>
      <c r="Y1478" s="115"/>
      <c r="Z1478" s="527"/>
      <c r="AA1478" s="527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  <c r="BI1478" s="15"/>
      <c r="BJ1478" s="15"/>
      <c r="BK1478" s="15"/>
      <c r="BL1478" s="15"/>
      <c r="BM1478" s="15"/>
      <c r="BN1478" s="15"/>
      <c r="BO1478" s="15"/>
      <c r="BP1478" s="15"/>
      <c r="BQ1478" s="15"/>
      <c r="BR1478" s="15"/>
      <c r="BS1478" s="15"/>
      <c r="BT1478" s="15"/>
      <c r="BU1478" s="15"/>
      <c r="BV1478" s="15"/>
      <c r="BW1478" s="15"/>
      <c r="BX1478" s="15"/>
      <c r="BY1478" s="15"/>
      <c r="BZ1478" s="15"/>
      <c r="CA1478" s="15"/>
      <c r="CB1478" s="15"/>
      <c r="CC1478" s="15"/>
      <c r="CD1478" s="15"/>
      <c r="CE1478" s="15"/>
      <c r="CF1478" s="15"/>
      <c r="CG1478" s="15"/>
      <c r="CH1478" s="15"/>
      <c r="CI1478" s="15"/>
      <c r="CJ1478" s="15"/>
      <c r="CK1478" s="15"/>
      <c r="CL1478" s="15"/>
      <c r="CM1478" s="15"/>
      <c r="CN1478" s="15"/>
      <c r="CO1478" s="15"/>
      <c r="CP1478" s="15"/>
      <c r="CQ1478" s="15"/>
      <c r="CR1478" s="15"/>
      <c r="CS1478" s="15"/>
      <c r="CT1478" s="88"/>
      <c r="CU1478" s="88"/>
      <c r="CV1478" s="88"/>
      <c r="CW1478" s="15"/>
      <c r="CX1478" s="15"/>
      <c r="CY1478" s="88"/>
      <c r="CZ1478" s="88"/>
      <c r="DA1478" s="88"/>
      <c r="DB1478" s="15"/>
      <c r="DC1478" s="15"/>
      <c r="DD1478" s="15"/>
      <c r="DE1478" s="15"/>
      <c r="DF1478" s="15"/>
      <c r="DG1478" s="15"/>
      <c r="DH1478" s="15"/>
      <c r="DI1478" s="15"/>
      <c r="DJ1478" s="15"/>
      <c r="DK1478" s="15"/>
      <c r="DL1478" s="15"/>
      <c r="DM1478" s="15"/>
      <c r="DN1478" s="15"/>
      <c r="DO1478" s="15"/>
      <c r="DP1478" s="15"/>
      <c r="DQ1478" s="15"/>
      <c r="DR1478" s="15"/>
      <c r="DS1478" s="15"/>
      <c r="DT1478" s="15"/>
      <c r="DU1478" s="15"/>
      <c r="DV1478" s="15"/>
      <c r="DW1478" s="15"/>
      <c r="DX1478" s="15"/>
      <c r="DY1478" s="15"/>
      <c r="DZ1478" s="15"/>
      <c r="EA1478" s="15"/>
      <c r="EB1478" s="15"/>
      <c r="EC1478" s="15"/>
      <c r="ED1478" s="15"/>
      <c r="EE1478" s="15"/>
      <c r="EF1478" s="15"/>
      <c r="EG1478" s="15"/>
      <c r="EH1478" s="15"/>
      <c r="EI1478" s="15"/>
      <c r="EJ1478" s="15"/>
      <c r="EK1478" s="15"/>
      <c r="EL1478" s="15"/>
      <c r="EM1478" s="15"/>
      <c r="EN1478" s="15"/>
      <c r="EO1478" s="15"/>
      <c r="EP1478" s="88"/>
      <c r="EQ1478" s="88"/>
      <c r="ER1478" s="88"/>
      <c r="ES1478" s="88"/>
      <c r="ET1478" s="88"/>
      <c r="EU1478" s="88"/>
      <c r="EV1478" s="88"/>
      <c r="EW1478" s="88"/>
      <c r="EX1478" s="88"/>
      <c r="EY1478" s="88"/>
      <c r="EZ1478" s="88"/>
      <c r="FA1478" s="88"/>
      <c r="FB1478" s="15"/>
      <c r="FC1478" s="15"/>
      <c r="FD1478" s="15"/>
      <c r="FE1478" s="15"/>
      <c r="FF1478" s="15"/>
      <c r="FG1478" s="15"/>
      <c r="FH1478" s="15"/>
      <c r="FI1478" s="15"/>
      <c r="FJ1478" s="15"/>
    </row>
    <row r="1479" spans="2:166" ht="15" customHeight="1" x14ac:dyDescent="0.25">
      <c r="B1479" s="88"/>
      <c r="C1479" s="88"/>
      <c r="D1479" s="115"/>
      <c r="E1479" s="115"/>
      <c r="F1479" s="115"/>
      <c r="G1479" s="115"/>
      <c r="H1479" s="115"/>
      <c r="I1479" s="523"/>
      <c r="J1479" s="523"/>
      <c r="K1479" s="115"/>
      <c r="L1479" s="524"/>
      <c r="M1479" s="524"/>
      <c r="N1479" s="524"/>
      <c r="O1479" s="524"/>
      <c r="P1479" s="524"/>
      <c r="Q1479" s="524"/>
      <c r="R1479" s="524"/>
      <c r="S1479" s="525"/>
      <c r="T1479" s="526"/>
      <c r="U1479" s="115"/>
      <c r="V1479" s="526"/>
      <c r="W1479" s="115"/>
      <c r="X1479" s="115"/>
      <c r="Y1479" s="115"/>
      <c r="Z1479" s="527"/>
      <c r="AA1479" s="527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  <c r="BI1479" s="15"/>
      <c r="BJ1479" s="15"/>
      <c r="BK1479" s="15"/>
      <c r="BL1479" s="15"/>
      <c r="BM1479" s="15"/>
      <c r="BN1479" s="15"/>
      <c r="BO1479" s="15"/>
      <c r="BP1479" s="15"/>
      <c r="BQ1479" s="15"/>
      <c r="BR1479" s="15"/>
      <c r="BS1479" s="15"/>
      <c r="BT1479" s="15"/>
      <c r="BU1479" s="15"/>
      <c r="BV1479" s="15"/>
      <c r="BW1479" s="15"/>
      <c r="BX1479" s="15"/>
      <c r="BY1479" s="15"/>
      <c r="BZ1479" s="15"/>
      <c r="CA1479" s="15"/>
      <c r="CB1479" s="15"/>
      <c r="CC1479" s="15"/>
      <c r="CD1479" s="15"/>
      <c r="CE1479" s="15"/>
      <c r="CF1479" s="15"/>
      <c r="CG1479" s="15"/>
      <c r="CH1479" s="15"/>
      <c r="CI1479" s="15"/>
      <c r="CJ1479" s="15"/>
      <c r="CK1479" s="15"/>
      <c r="CL1479" s="15"/>
      <c r="CM1479" s="15"/>
      <c r="CN1479" s="15"/>
      <c r="CO1479" s="15"/>
      <c r="CP1479" s="15"/>
      <c r="CQ1479" s="15"/>
      <c r="CR1479" s="15"/>
      <c r="CS1479" s="15"/>
      <c r="CT1479" s="88"/>
      <c r="CU1479" s="88"/>
      <c r="CV1479" s="88"/>
      <c r="CW1479" s="15"/>
      <c r="CX1479" s="15"/>
      <c r="CY1479" s="88"/>
      <c r="CZ1479" s="88"/>
      <c r="DA1479" s="88"/>
      <c r="DB1479" s="15"/>
      <c r="DC1479" s="15"/>
      <c r="DD1479" s="15"/>
      <c r="DE1479" s="15"/>
      <c r="DF1479" s="15"/>
      <c r="DG1479" s="15"/>
      <c r="DH1479" s="15"/>
      <c r="DI1479" s="15"/>
      <c r="DJ1479" s="15"/>
      <c r="DK1479" s="15"/>
      <c r="DL1479" s="15"/>
      <c r="DM1479" s="15"/>
      <c r="DN1479" s="15"/>
      <c r="DO1479" s="15"/>
      <c r="DP1479" s="15"/>
      <c r="DQ1479" s="15"/>
      <c r="DR1479" s="15"/>
      <c r="DS1479" s="15"/>
      <c r="DT1479" s="15"/>
      <c r="DU1479" s="15"/>
      <c r="DV1479" s="15"/>
      <c r="DW1479" s="15"/>
      <c r="DX1479" s="15"/>
      <c r="DY1479" s="15"/>
      <c r="DZ1479" s="15"/>
      <c r="EA1479" s="15"/>
      <c r="EB1479" s="15"/>
      <c r="EC1479" s="15"/>
      <c r="ED1479" s="15"/>
      <c r="EE1479" s="15"/>
      <c r="EF1479" s="15"/>
      <c r="EG1479" s="15"/>
      <c r="EH1479" s="15"/>
      <c r="EI1479" s="15"/>
      <c r="EJ1479" s="15"/>
      <c r="EK1479" s="15"/>
      <c r="EL1479" s="15"/>
      <c r="EM1479" s="15"/>
      <c r="EN1479" s="15"/>
      <c r="EO1479" s="15"/>
      <c r="EP1479" s="88"/>
      <c r="EQ1479" s="88"/>
      <c r="ER1479" s="88"/>
      <c r="ES1479" s="88"/>
      <c r="ET1479" s="88"/>
      <c r="EU1479" s="88"/>
      <c r="EV1479" s="88"/>
      <c r="EW1479" s="88"/>
      <c r="EX1479" s="88"/>
      <c r="EY1479" s="88"/>
      <c r="EZ1479" s="88"/>
      <c r="FA1479" s="88"/>
      <c r="FB1479" s="15"/>
      <c r="FC1479" s="15"/>
      <c r="FD1479" s="15"/>
      <c r="FE1479" s="15"/>
      <c r="FF1479" s="15"/>
      <c r="FG1479" s="15"/>
      <c r="FH1479" s="15"/>
      <c r="FI1479" s="15"/>
      <c r="FJ1479" s="15"/>
    </row>
    <row r="1480" spans="2:166" ht="15" customHeight="1" x14ac:dyDescent="0.25">
      <c r="B1480" s="88"/>
      <c r="C1480" s="88"/>
      <c r="D1480" s="115"/>
      <c r="E1480" s="115"/>
      <c r="F1480" s="115"/>
      <c r="G1480" s="115"/>
      <c r="H1480" s="115"/>
      <c r="I1480" s="523"/>
      <c r="J1480" s="523"/>
      <c r="K1480" s="115"/>
      <c r="L1480" s="524"/>
      <c r="M1480" s="524"/>
      <c r="N1480" s="524"/>
      <c r="O1480" s="524"/>
      <c r="P1480" s="524"/>
      <c r="Q1480" s="524"/>
      <c r="R1480" s="524"/>
      <c r="S1480" s="525"/>
      <c r="T1480" s="526"/>
      <c r="U1480" s="115"/>
      <c r="V1480" s="526"/>
      <c r="W1480" s="115"/>
      <c r="X1480" s="115"/>
      <c r="Y1480" s="115"/>
      <c r="Z1480" s="527"/>
      <c r="AA1480" s="527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  <c r="BI1480" s="15"/>
      <c r="BJ1480" s="15"/>
      <c r="BK1480" s="15"/>
      <c r="BL1480" s="15"/>
      <c r="BM1480" s="15"/>
      <c r="BN1480" s="15"/>
      <c r="BO1480" s="15"/>
      <c r="BP1480" s="15"/>
      <c r="BQ1480" s="15"/>
      <c r="BR1480" s="15"/>
      <c r="BS1480" s="15"/>
      <c r="BT1480" s="15"/>
      <c r="BU1480" s="15"/>
      <c r="BV1480" s="15"/>
      <c r="BW1480" s="15"/>
      <c r="BX1480" s="15"/>
      <c r="BY1480" s="15"/>
      <c r="BZ1480" s="15"/>
      <c r="CA1480" s="15"/>
      <c r="CB1480" s="15"/>
      <c r="CC1480" s="15"/>
      <c r="CD1480" s="15"/>
      <c r="CE1480" s="15"/>
      <c r="CF1480" s="15"/>
      <c r="CG1480" s="15"/>
      <c r="CH1480" s="15"/>
      <c r="CI1480" s="15"/>
      <c r="CJ1480" s="15"/>
      <c r="CK1480" s="15"/>
      <c r="CL1480" s="15"/>
      <c r="CM1480" s="15"/>
      <c r="CN1480" s="15"/>
      <c r="CO1480" s="15"/>
      <c r="CP1480" s="15"/>
      <c r="CQ1480" s="15"/>
      <c r="CR1480" s="15"/>
      <c r="CS1480" s="15"/>
      <c r="CT1480" s="88"/>
      <c r="CU1480" s="88"/>
      <c r="CV1480" s="88"/>
      <c r="CW1480" s="15"/>
      <c r="CX1480" s="15"/>
      <c r="CY1480" s="88"/>
      <c r="CZ1480" s="88"/>
      <c r="DA1480" s="88"/>
      <c r="DB1480" s="15"/>
      <c r="DC1480" s="15"/>
      <c r="DD1480" s="15"/>
      <c r="DE1480" s="15"/>
      <c r="DF1480" s="15"/>
      <c r="DG1480" s="15"/>
      <c r="DH1480" s="15"/>
      <c r="DI1480" s="15"/>
      <c r="DJ1480" s="15"/>
      <c r="DK1480" s="15"/>
      <c r="DL1480" s="15"/>
      <c r="DM1480" s="15"/>
      <c r="DN1480" s="15"/>
      <c r="DO1480" s="15"/>
      <c r="DP1480" s="15"/>
      <c r="DQ1480" s="15"/>
      <c r="DR1480" s="15"/>
      <c r="DS1480" s="15"/>
      <c r="DT1480" s="15"/>
      <c r="DU1480" s="15"/>
      <c r="DV1480" s="15"/>
      <c r="DW1480" s="15"/>
      <c r="DX1480" s="15"/>
      <c r="DY1480" s="15"/>
      <c r="DZ1480" s="15"/>
      <c r="EA1480" s="15"/>
      <c r="EB1480" s="15"/>
      <c r="EC1480" s="15"/>
      <c r="ED1480" s="15"/>
      <c r="EE1480" s="15"/>
      <c r="EF1480" s="15"/>
      <c r="EG1480" s="15"/>
      <c r="EH1480" s="15"/>
      <c r="EI1480" s="15"/>
      <c r="EJ1480" s="15"/>
      <c r="EK1480" s="15"/>
      <c r="EL1480" s="15"/>
      <c r="EM1480" s="15"/>
      <c r="EN1480" s="15"/>
      <c r="EO1480" s="15"/>
      <c r="EP1480" s="88"/>
      <c r="EQ1480" s="88"/>
      <c r="ER1480" s="88"/>
      <c r="ES1480" s="88"/>
      <c r="ET1480" s="88"/>
      <c r="EU1480" s="88"/>
      <c r="EV1480" s="88"/>
      <c r="EW1480" s="88"/>
      <c r="EX1480" s="88"/>
      <c r="EY1480" s="88"/>
      <c r="EZ1480" s="88"/>
      <c r="FA1480" s="88"/>
      <c r="FB1480" s="15"/>
      <c r="FC1480" s="15"/>
      <c r="FD1480" s="15"/>
      <c r="FE1480" s="15"/>
      <c r="FF1480" s="15"/>
      <c r="FG1480" s="15"/>
      <c r="FH1480" s="15"/>
      <c r="FI1480" s="15"/>
      <c r="FJ1480" s="15"/>
    </row>
    <row r="1481" spans="2:166" ht="15" customHeight="1" x14ac:dyDescent="0.25">
      <c r="B1481" s="88"/>
      <c r="C1481" s="88"/>
      <c r="D1481" s="115"/>
      <c r="E1481" s="115"/>
      <c r="F1481" s="115"/>
      <c r="G1481" s="115"/>
      <c r="H1481" s="115"/>
      <c r="I1481" s="523"/>
      <c r="J1481" s="523"/>
      <c r="K1481" s="115"/>
      <c r="L1481" s="524"/>
      <c r="M1481" s="524"/>
      <c r="N1481" s="524"/>
      <c r="O1481" s="524"/>
      <c r="P1481" s="524"/>
      <c r="Q1481" s="524"/>
      <c r="R1481" s="524"/>
      <c r="S1481" s="525"/>
      <c r="T1481" s="526"/>
      <c r="U1481" s="115"/>
      <c r="V1481" s="526"/>
      <c r="W1481" s="115"/>
      <c r="X1481" s="115"/>
      <c r="Y1481" s="115"/>
      <c r="Z1481" s="527"/>
      <c r="AA1481" s="527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5"/>
      <c r="BN1481" s="15"/>
      <c r="BO1481" s="15"/>
      <c r="BP1481" s="15"/>
      <c r="BQ1481" s="15"/>
      <c r="BR1481" s="15"/>
      <c r="BS1481" s="15"/>
      <c r="BT1481" s="15"/>
      <c r="BU1481" s="15"/>
      <c r="BV1481" s="15"/>
      <c r="BW1481" s="15"/>
      <c r="BX1481" s="15"/>
      <c r="BY1481" s="15"/>
      <c r="BZ1481" s="15"/>
      <c r="CA1481" s="15"/>
      <c r="CB1481" s="15"/>
      <c r="CC1481" s="15"/>
      <c r="CD1481" s="15"/>
      <c r="CE1481" s="15"/>
      <c r="CF1481" s="15"/>
      <c r="CG1481" s="15"/>
      <c r="CH1481" s="15"/>
      <c r="CI1481" s="15"/>
      <c r="CJ1481" s="15"/>
      <c r="CK1481" s="15"/>
      <c r="CL1481" s="15"/>
      <c r="CM1481" s="15"/>
      <c r="CN1481" s="15"/>
      <c r="CO1481" s="15"/>
      <c r="CP1481" s="15"/>
      <c r="CQ1481" s="15"/>
      <c r="CR1481" s="15"/>
      <c r="CS1481" s="15"/>
      <c r="CT1481" s="88"/>
      <c r="CU1481" s="88"/>
      <c r="CV1481" s="88"/>
      <c r="CW1481" s="15"/>
      <c r="CX1481" s="15"/>
      <c r="CY1481" s="88"/>
      <c r="CZ1481" s="88"/>
      <c r="DA1481" s="88"/>
      <c r="DB1481" s="15"/>
      <c r="DC1481" s="15"/>
      <c r="DD1481" s="15"/>
      <c r="DE1481" s="15"/>
      <c r="DF1481" s="15"/>
      <c r="DG1481" s="15"/>
      <c r="DH1481" s="15"/>
      <c r="DI1481" s="15"/>
      <c r="DJ1481" s="15"/>
      <c r="DK1481" s="15"/>
      <c r="DL1481" s="15"/>
      <c r="DM1481" s="15"/>
      <c r="DN1481" s="15"/>
      <c r="DO1481" s="15"/>
      <c r="DP1481" s="15"/>
      <c r="DQ1481" s="15"/>
      <c r="DR1481" s="15"/>
      <c r="DS1481" s="15"/>
      <c r="DT1481" s="15"/>
      <c r="DU1481" s="15"/>
      <c r="DV1481" s="15"/>
      <c r="DW1481" s="15"/>
      <c r="DX1481" s="15"/>
      <c r="DY1481" s="15"/>
      <c r="DZ1481" s="15"/>
      <c r="EA1481" s="15"/>
      <c r="EB1481" s="15"/>
      <c r="EC1481" s="15"/>
      <c r="ED1481" s="15"/>
      <c r="EE1481" s="15"/>
      <c r="EF1481" s="15"/>
      <c r="EG1481" s="15"/>
      <c r="EH1481" s="15"/>
      <c r="EI1481" s="15"/>
      <c r="EJ1481" s="15"/>
      <c r="EK1481" s="15"/>
      <c r="EL1481" s="15"/>
      <c r="EM1481" s="15"/>
      <c r="EN1481" s="15"/>
      <c r="EO1481" s="15"/>
      <c r="EP1481" s="88"/>
      <c r="EQ1481" s="88"/>
      <c r="ER1481" s="88"/>
      <c r="ES1481" s="88"/>
      <c r="ET1481" s="88"/>
      <c r="EU1481" s="88"/>
      <c r="EV1481" s="88"/>
      <c r="EW1481" s="88"/>
      <c r="EX1481" s="88"/>
      <c r="EY1481" s="88"/>
      <c r="EZ1481" s="88"/>
      <c r="FA1481" s="88"/>
      <c r="FB1481" s="15"/>
      <c r="FC1481" s="15"/>
      <c r="FD1481" s="15"/>
      <c r="FE1481" s="15"/>
      <c r="FF1481" s="15"/>
      <c r="FG1481" s="15"/>
      <c r="FH1481" s="15"/>
      <c r="FI1481" s="15"/>
      <c r="FJ1481" s="15"/>
    </row>
    <row r="1482" spans="2:166" ht="15" customHeight="1" x14ac:dyDescent="0.25">
      <c r="B1482" s="88"/>
      <c r="C1482" s="88"/>
      <c r="D1482" s="115"/>
      <c r="E1482" s="115"/>
      <c r="F1482" s="115"/>
      <c r="G1482" s="115"/>
      <c r="H1482" s="115"/>
      <c r="I1482" s="523"/>
      <c r="J1482" s="523"/>
      <c r="K1482" s="115"/>
      <c r="L1482" s="524"/>
      <c r="M1482" s="524"/>
      <c r="N1482" s="524"/>
      <c r="O1482" s="524"/>
      <c r="P1482" s="524"/>
      <c r="Q1482" s="524"/>
      <c r="R1482" s="524"/>
      <c r="S1482" s="525"/>
      <c r="T1482" s="526"/>
      <c r="U1482" s="115"/>
      <c r="V1482" s="526"/>
      <c r="W1482" s="115"/>
      <c r="X1482" s="115"/>
      <c r="Y1482" s="115"/>
      <c r="Z1482" s="527"/>
      <c r="AA1482" s="527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  <c r="BI1482" s="15"/>
      <c r="BJ1482" s="15"/>
      <c r="BK1482" s="15"/>
      <c r="BL1482" s="15"/>
      <c r="BM1482" s="15"/>
      <c r="BN1482" s="15"/>
      <c r="BO1482" s="15"/>
      <c r="BP1482" s="15"/>
      <c r="BQ1482" s="15"/>
      <c r="BR1482" s="15"/>
      <c r="BS1482" s="15"/>
      <c r="BT1482" s="15"/>
      <c r="BU1482" s="15"/>
      <c r="BV1482" s="15"/>
      <c r="BW1482" s="15"/>
      <c r="BX1482" s="15"/>
      <c r="BY1482" s="15"/>
      <c r="BZ1482" s="15"/>
      <c r="CA1482" s="15"/>
      <c r="CB1482" s="15"/>
      <c r="CC1482" s="15"/>
      <c r="CD1482" s="15"/>
      <c r="CE1482" s="15"/>
      <c r="CF1482" s="15"/>
      <c r="CG1482" s="15"/>
      <c r="CH1482" s="15"/>
      <c r="CI1482" s="15"/>
      <c r="CJ1482" s="15"/>
      <c r="CK1482" s="15"/>
      <c r="CL1482" s="15"/>
      <c r="CM1482" s="15"/>
      <c r="CN1482" s="15"/>
      <c r="CO1482" s="15"/>
      <c r="CP1482" s="15"/>
      <c r="CQ1482" s="15"/>
      <c r="CR1482" s="15"/>
      <c r="CS1482" s="15"/>
      <c r="CT1482" s="88"/>
      <c r="CU1482" s="88"/>
      <c r="CV1482" s="88"/>
      <c r="CW1482" s="15"/>
      <c r="CX1482" s="15"/>
      <c r="CY1482" s="88"/>
      <c r="CZ1482" s="88"/>
      <c r="DA1482" s="88"/>
      <c r="DB1482" s="15"/>
      <c r="DC1482" s="15"/>
      <c r="DD1482" s="15"/>
      <c r="DE1482" s="15"/>
      <c r="DF1482" s="15"/>
      <c r="DG1482" s="15"/>
      <c r="DH1482" s="15"/>
      <c r="DI1482" s="15"/>
      <c r="DJ1482" s="15"/>
      <c r="DK1482" s="15"/>
      <c r="DL1482" s="15"/>
      <c r="DM1482" s="15"/>
      <c r="DN1482" s="15"/>
      <c r="DO1482" s="15"/>
      <c r="DP1482" s="15"/>
      <c r="DQ1482" s="15"/>
      <c r="DR1482" s="15"/>
      <c r="DS1482" s="15"/>
      <c r="DT1482" s="15"/>
      <c r="DU1482" s="15"/>
      <c r="DV1482" s="15"/>
      <c r="DW1482" s="15"/>
      <c r="DX1482" s="15"/>
      <c r="DY1482" s="15"/>
      <c r="DZ1482" s="15"/>
      <c r="EA1482" s="15"/>
      <c r="EB1482" s="15"/>
      <c r="EC1482" s="15"/>
      <c r="ED1482" s="15"/>
      <c r="EE1482" s="15"/>
      <c r="EF1482" s="15"/>
      <c r="EG1482" s="15"/>
      <c r="EH1482" s="15"/>
      <c r="EI1482" s="15"/>
      <c r="EJ1482" s="15"/>
      <c r="EK1482" s="15"/>
      <c r="EL1482" s="15"/>
      <c r="EM1482" s="15"/>
      <c r="EN1482" s="15"/>
      <c r="EO1482" s="15"/>
      <c r="EP1482" s="88"/>
      <c r="EQ1482" s="88"/>
      <c r="ER1482" s="88"/>
      <c r="ES1482" s="88"/>
      <c r="ET1482" s="88"/>
      <c r="EU1482" s="88"/>
      <c r="EV1482" s="88"/>
      <c r="EW1482" s="88"/>
      <c r="EX1482" s="88"/>
      <c r="EY1482" s="88"/>
      <c r="EZ1482" s="88"/>
      <c r="FA1482" s="88"/>
      <c r="FB1482" s="15"/>
      <c r="FC1482" s="15"/>
      <c r="FD1482" s="15"/>
      <c r="FE1482" s="15"/>
      <c r="FF1482" s="15"/>
      <c r="FG1482" s="15"/>
      <c r="FH1482" s="15"/>
      <c r="FI1482" s="15"/>
      <c r="FJ1482" s="15"/>
    </row>
    <row r="1483" spans="2:166" ht="15" customHeight="1" x14ac:dyDescent="0.25">
      <c r="B1483" s="88"/>
      <c r="C1483" s="88"/>
      <c r="D1483" s="115"/>
      <c r="E1483" s="115"/>
      <c r="F1483" s="115"/>
      <c r="G1483" s="115"/>
      <c r="H1483" s="115"/>
      <c r="I1483" s="523"/>
      <c r="J1483" s="523"/>
      <c r="K1483" s="115"/>
      <c r="L1483" s="524"/>
      <c r="M1483" s="524"/>
      <c r="N1483" s="524"/>
      <c r="O1483" s="524"/>
      <c r="P1483" s="524"/>
      <c r="Q1483" s="524"/>
      <c r="R1483" s="524"/>
      <c r="S1483" s="525"/>
      <c r="T1483" s="526"/>
      <c r="U1483" s="115"/>
      <c r="V1483" s="526"/>
      <c r="W1483" s="115"/>
      <c r="X1483" s="115"/>
      <c r="Y1483" s="115"/>
      <c r="Z1483" s="527"/>
      <c r="AA1483" s="527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  <c r="BI1483" s="15"/>
      <c r="BJ1483" s="15"/>
      <c r="BK1483" s="15"/>
      <c r="BL1483" s="15"/>
      <c r="BM1483" s="15"/>
      <c r="BN1483" s="15"/>
      <c r="BO1483" s="15"/>
      <c r="BP1483" s="15"/>
      <c r="BQ1483" s="15"/>
      <c r="BR1483" s="15"/>
      <c r="BS1483" s="15"/>
      <c r="BT1483" s="15"/>
      <c r="BU1483" s="15"/>
      <c r="BV1483" s="15"/>
      <c r="BW1483" s="15"/>
      <c r="BX1483" s="15"/>
      <c r="BY1483" s="15"/>
      <c r="BZ1483" s="15"/>
      <c r="CA1483" s="15"/>
      <c r="CB1483" s="15"/>
      <c r="CC1483" s="15"/>
      <c r="CD1483" s="15"/>
      <c r="CE1483" s="15"/>
      <c r="CF1483" s="15"/>
      <c r="CG1483" s="15"/>
      <c r="CH1483" s="15"/>
      <c r="CI1483" s="15"/>
      <c r="CJ1483" s="15"/>
      <c r="CK1483" s="15"/>
      <c r="CL1483" s="15"/>
      <c r="CM1483" s="15"/>
      <c r="CN1483" s="15"/>
      <c r="CO1483" s="15"/>
      <c r="CP1483" s="15"/>
      <c r="CQ1483" s="15"/>
      <c r="CR1483" s="15"/>
      <c r="CS1483" s="15"/>
      <c r="CT1483" s="88"/>
      <c r="CU1483" s="88"/>
      <c r="CV1483" s="88"/>
      <c r="CW1483" s="15"/>
      <c r="CX1483" s="15"/>
      <c r="CY1483" s="88"/>
      <c r="CZ1483" s="88"/>
      <c r="DA1483" s="88"/>
      <c r="DB1483" s="15"/>
      <c r="DC1483" s="15"/>
      <c r="DD1483" s="15"/>
      <c r="DE1483" s="15"/>
      <c r="DF1483" s="15"/>
      <c r="DG1483" s="15"/>
      <c r="DH1483" s="15"/>
      <c r="DI1483" s="15"/>
      <c r="DJ1483" s="15"/>
      <c r="DK1483" s="15"/>
      <c r="DL1483" s="15"/>
      <c r="DM1483" s="15"/>
      <c r="DN1483" s="15"/>
      <c r="DO1483" s="15"/>
      <c r="DP1483" s="15"/>
      <c r="DQ1483" s="15"/>
      <c r="DR1483" s="15"/>
      <c r="DS1483" s="15"/>
      <c r="DT1483" s="15"/>
      <c r="DU1483" s="15"/>
      <c r="DV1483" s="15"/>
      <c r="DW1483" s="15"/>
      <c r="DX1483" s="15"/>
      <c r="DY1483" s="15"/>
      <c r="DZ1483" s="15"/>
      <c r="EA1483" s="15"/>
      <c r="EB1483" s="15"/>
      <c r="EC1483" s="15"/>
      <c r="ED1483" s="15"/>
      <c r="EE1483" s="15"/>
      <c r="EF1483" s="15"/>
      <c r="EG1483" s="15"/>
      <c r="EH1483" s="15"/>
      <c r="EI1483" s="15"/>
      <c r="EJ1483" s="15"/>
      <c r="EK1483" s="15"/>
      <c r="EL1483" s="15"/>
      <c r="EM1483" s="15"/>
      <c r="EN1483" s="15"/>
      <c r="EO1483" s="15"/>
      <c r="EP1483" s="88"/>
      <c r="EQ1483" s="88"/>
      <c r="ER1483" s="88"/>
      <c r="ES1483" s="88"/>
      <c r="ET1483" s="88"/>
      <c r="EU1483" s="88"/>
      <c r="EV1483" s="88"/>
      <c r="EW1483" s="88"/>
      <c r="EX1483" s="88"/>
      <c r="EY1483" s="88"/>
      <c r="EZ1483" s="88"/>
      <c r="FA1483" s="88"/>
      <c r="FB1483" s="15"/>
      <c r="FC1483" s="15"/>
      <c r="FD1483" s="15"/>
      <c r="FE1483" s="15"/>
      <c r="FF1483" s="15"/>
      <c r="FG1483" s="15"/>
      <c r="FH1483" s="15"/>
      <c r="FI1483" s="15"/>
      <c r="FJ1483" s="15"/>
    </row>
    <row r="1484" spans="2:166" ht="15" customHeight="1" x14ac:dyDescent="0.25">
      <c r="B1484" s="88"/>
      <c r="C1484" s="88"/>
      <c r="D1484" s="115"/>
      <c r="E1484" s="115"/>
      <c r="F1484" s="115"/>
      <c r="G1484" s="115"/>
      <c r="H1484" s="115"/>
      <c r="I1484" s="523"/>
      <c r="J1484" s="523"/>
      <c r="K1484" s="115"/>
      <c r="L1484" s="524"/>
      <c r="M1484" s="524"/>
      <c r="N1484" s="524"/>
      <c r="O1484" s="524"/>
      <c r="P1484" s="524"/>
      <c r="Q1484" s="524"/>
      <c r="R1484" s="524"/>
      <c r="S1484" s="525"/>
      <c r="T1484" s="526"/>
      <c r="U1484" s="115"/>
      <c r="V1484" s="526"/>
      <c r="W1484" s="115"/>
      <c r="X1484" s="115"/>
      <c r="Y1484" s="115"/>
      <c r="Z1484" s="527"/>
      <c r="AA1484" s="527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  <c r="BI1484" s="15"/>
      <c r="BJ1484" s="15"/>
      <c r="BK1484" s="15"/>
      <c r="BL1484" s="15"/>
      <c r="BM1484" s="15"/>
      <c r="BN1484" s="15"/>
      <c r="BO1484" s="15"/>
      <c r="BP1484" s="15"/>
      <c r="BQ1484" s="15"/>
      <c r="BR1484" s="15"/>
      <c r="BS1484" s="15"/>
      <c r="BT1484" s="15"/>
      <c r="BU1484" s="15"/>
      <c r="BV1484" s="15"/>
      <c r="BW1484" s="15"/>
      <c r="BX1484" s="15"/>
      <c r="BY1484" s="15"/>
      <c r="BZ1484" s="15"/>
      <c r="CA1484" s="15"/>
      <c r="CB1484" s="15"/>
      <c r="CC1484" s="15"/>
      <c r="CD1484" s="15"/>
      <c r="CE1484" s="15"/>
      <c r="CF1484" s="15"/>
      <c r="CG1484" s="15"/>
      <c r="CH1484" s="15"/>
      <c r="CI1484" s="15"/>
      <c r="CJ1484" s="15"/>
      <c r="CK1484" s="15"/>
      <c r="CL1484" s="15"/>
      <c r="CM1484" s="15"/>
      <c r="CN1484" s="15"/>
      <c r="CO1484" s="15"/>
      <c r="CP1484" s="15"/>
      <c r="CQ1484" s="15"/>
      <c r="CR1484" s="15"/>
      <c r="CS1484" s="15"/>
      <c r="CT1484" s="88"/>
      <c r="CU1484" s="88"/>
      <c r="CV1484" s="88"/>
      <c r="CW1484" s="15"/>
      <c r="CX1484" s="15"/>
      <c r="CY1484" s="88"/>
      <c r="CZ1484" s="88"/>
      <c r="DA1484" s="88"/>
      <c r="DB1484" s="15"/>
      <c r="DC1484" s="15"/>
      <c r="DD1484" s="15"/>
      <c r="DE1484" s="15"/>
      <c r="DF1484" s="15"/>
      <c r="DG1484" s="15"/>
      <c r="DH1484" s="15"/>
      <c r="DI1484" s="15"/>
      <c r="DJ1484" s="15"/>
      <c r="DK1484" s="15"/>
      <c r="DL1484" s="15"/>
      <c r="DM1484" s="15"/>
      <c r="DN1484" s="15"/>
      <c r="DO1484" s="15"/>
      <c r="DP1484" s="15"/>
      <c r="DQ1484" s="15"/>
      <c r="DR1484" s="15"/>
      <c r="DS1484" s="15"/>
      <c r="DT1484" s="15"/>
      <c r="DU1484" s="15"/>
      <c r="DV1484" s="15"/>
      <c r="DW1484" s="15"/>
      <c r="DX1484" s="15"/>
      <c r="DY1484" s="15"/>
      <c r="DZ1484" s="15"/>
      <c r="EA1484" s="15"/>
      <c r="EB1484" s="15"/>
      <c r="EC1484" s="15"/>
      <c r="ED1484" s="15"/>
      <c r="EE1484" s="15"/>
      <c r="EF1484" s="15"/>
      <c r="EG1484" s="15"/>
      <c r="EH1484" s="15"/>
      <c r="EI1484" s="15"/>
      <c r="EJ1484" s="15"/>
      <c r="EK1484" s="15"/>
      <c r="EL1484" s="15"/>
      <c r="EM1484" s="15"/>
      <c r="EN1484" s="15"/>
      <c r="EO1484" s="15"/>
      <c r="EP1484" s="88"/>
      <c r="EQ1484" s="88"/>
      <c r="ER1484" s="88"/>
      <c r="ES1484" s="88"/>
      <c r="ET1484" s="88"/>
      <c r="EU1484" s="88"/>
      <c r="EV1484" s="88"/>
      <c r="EW1484" s="88"/>
      <c r="EX1484" s="88"/>
      <c r="EY1484" s="88"/>
      <c r="EZ1484" s="88"/>
      <c r="FA1484" s="88"/>
      <c r="FB1484" s="15"/>
      <c r="FC1484" s="15"/>
      <c r="FD1484" s="15"/>
      <c r="FE1484" s="15"/>
      <c r="FF1484" s="15"/>
      <c r="FG1484" s="15"/>
      <c r="FH1484" s="15"/>
      <c r="FI1484" s="15"/>
      <c r="FJ1484" s="15"/>
    </row>
    <row r="1485" spans="2:166" ht="15" customHeight="1" x14ac:dyDescent="0.25">
      <c r="B1485" s="88"/>
      <c r="C1485" s="88"/>
      <c r="D1485" s="115"/>
      <c r="E1485" s="115"/>
      <c r="F1485" s="115"/>
      <c r="G1485" s="115"/>
      <c r="H1485" s="115"/>
      <c r="I1485" s="523"/>
      <c r="J1485" s="523"/>
      <c r="K1485" s="115"/>
      <c r="L1485" s="524"/>
      <c r="M1485" s="524"/>
      <c r="N1485" s="524"/>
      <c r="O1485" s="524"/>
      <c r="P1485" s="524"/>
      <c r="Q1485" s="524"/>
      <c r="R1485" s="524"/>
      <c r="S1485" s="525"/>
      <c r="T1485" s="526"/>
      <c r="U1485" s="115"/>
      <c r="V1485" s="526"/>
      <c r="W1485" s="115"/>
      <c r="X1485" s="115"/>
      <c r="Y1485" s="115"/>
      <c r="Z1485" s="527"/>
      <c r="AA1485" s="527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M1485" s="15"/>
      <c r="BN1485" s="15"/>
      <c r="BO1485" s="15"/>
      <c r="BP1485" s="15"/>
      <c r="BQ1485" s="15"/>
      <c r="BR1485" s="15"/>
      <c r="BS1485" s="15"/>
      <c r="BT1485" s="15"/>
      <c r="BU1485" s="15"/>
      <c r="BV1485" s="15"/>
      <c r="BW1485" s="15"/>
      <c r="BX1485" s="15"/>
      <c r="BY1485" s="15"/>
      <c r="BZ1485" s="15"/>
      <c r="CA1485" s="15"/>
      <c r="CB1485" s="15"/>
      <c r="CC1485" s="15"/>
      <c r="CD1485" s="15"/>
      <c r="CE1485" s="15"/>
      <c r="CF1485" s="15"/>
      <c r="CG1485" s="15"/>
      <c r="CH1485" s="15"/>
      <c r="CI1485" s="15"/>
      <c r="CJ1485" s="15"/>
      <c r="CK1485" s="15"/>
      <c r="CL1485" s="15"/>
      <c r="CM1485" s="15"/>
      <c r="CN1485" s="15"/>
      <c r="CO1485" s="15"/>
      <c r="CP1485" s="15"/>
      <c r="CQ1485" s="15"/>
      <c r="CR1485" s="15"/>
      <c r="CS1485" s="15"/>
      <c r="CT1485" s="88"/>
      <c r="CU1485" s="88"/>
      <c r="CV1485" s="88"/>
      <c r="CW1485" s="15"/>
      <c r="CX1485" s="15"/>
      <c r="CY1485" s="88"/>
      <c r="CZ1485" s="88"/>
      <c r="DA1485" s="88"/>
      <c r="DB1485" s="15"/>
      <c r="DC1485" s="15"/>
      <c r="DD1485" s="15"/>
      <c r="DE1485" s="15"/>
      <c r="DF1485" s="15"/>
      <c r="DG1485" s="15"/>
      <c r="DH1485" s="15"/>
      <c r="DI1485" s="15"/>
      <c r="DJ1485" s="15"/>
      <c r="DK1485" s="15"/>
      <c r="DL1485" s="15"/>
      <c r="DM1485" s="15"/>
      <c r="DN1485" s="15"/>
      <c r="DO1485" s="15"/>
      <c r="DP1485" s="15"/>
      <c r="DQ1485" s="15"/>
      <c r="DR1485" s="15"/>
      <c r="DS1485" s="15"/>
      <c r="DT1485" s="15"/>
      <c r="DU1485" s="15"/>
      <c r="DV1485" s="15"/>
      <c r="DW1485" s="15"/>
      <c r="DX1485" s="15"/>
      <c r="DY1485" s="15"/>
      <c r="DZ1485" s="15"/>
      <c r="EA1485" s="15"/>
      <c r="EB1485" s="15"/>
      <c r="EC1485" s="15"/>
      <c r="ED1485" s="15"/>
      <c r="EE1485" s="15"/>
      <c r="EF1485" s="15"/>
      <c r="EG1485" s="15"/>
      <c r="EH1485" s="15"/>
      <c r="EI1485" s="15"/>
      <c r="EJ1485" s="15"/>
      <c r="EK1485" s="15"/>
      <c r="EL1485" s="15"/>
      <c r="EM1485" s="15"/>
      <c r="EN1485" s="15"/>
      <c r="EO1485" s="15"/>
      <c r="EP1485" s="88"/>
      <c r="EQ1485" s="88"/>
      <c r="ER1485" s="88"/>
      <c r="ES1485" s="88"/>
      <c r="ET1485" s="88"/>
      <c r="EU1485" s="88"/>
      <c r="EV1485" s="88"/>
      <c r="EW1485" s="88"/>
      <c r="EX1485" s="88"/>
      <c r="EY1485" s="88"/>
      <c r="EZ1485" s="88"/>
      <c r="FA1485" s="88"/>
      <c r="FB1485" s="15"/>
      <c r="FC1485" s="15"/>
      <c r="FD1485" s="15"/>
      <c r="FE1485" s="15"/>
      <c r="FF1485" s="15"/>
      <c r="FG1485" s="15"/>
      <c r="FH1485" s="15"/>
      <c r="FI1485" s="15"/>
      <c r="FJ1485" s="15"/>
    </row>
    <row r="1486" spans="2:166" ht="15" customHeight="1" x14ac:dyDescent="0.25">
      <c r="B1486" s="88"/>
      <c r="C1486" s="88"/>
      <c r="D1486" s="115"/>
      <c r="E1486" s="115"/>
      <c r="F1486" s="115"/>
      <c r="G1486" s="115"/>
      <c r="H1486" s="115"/>
      <c r="I1486" s="523"/>
      <c r="J1486" s="523"/>
      <c r="K1486" s="115"/>
      <c r="L1486" s="524"/>
      <c r="M1486" s="524"/>
      <c r="N1486" s="524"/>
      <c r="O1486" s="524"/>
      <c r="P1486" s="524"/>
      <c r="Q1486" s="524"/>
      <c r="R1486" s="524"/>
      <c r="S1486" s="525"/>
      <c r="T1486" s="526"/>
      <c r="U1486" s="115"/>
      <c r="V1486" s="526"/>
      <c r="W1486" s="115"/>
      <c r="X1486" s="115"/>
      <c r="Y1486" s="115"/>
      <c r="Z1486" s="527"/>
      <c r="AA1486" s="527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  <c r="BI1486" s="15"/>
      <c r="BJ1486" s="15"/>
      <c r="BK1486" s="15"/>
      <c r="BL1486" s="15"/>
      <c r="BM1486" s="15"/>
      <c r="BN1486" s="15"/>
      <c r="BO1486" s="15"/>
      <c r="BP1486" s="15"/>
      <c r="BQ1486" s="15"/>
      <c r="BR1486" s="15"/>
      <c r="BS1486" s="15"/>
      <c r="BT1486" s="15"/>
      <c r="BU1486" s="15"/>
      <c r="BV1486" s="15"/>
      <c r="BW1486" s="15"/>
      <c r="BX1486" s="15"/>
      <c r="BY1486" s="15"/>
      <c r="BZ1486" s="15"/>
      <c r="CA1486" s="15"/>
      <c r="CB1486" s="15"/>
      <c r="CC1486" s="15"/>
      <c r="CD1486" s="15"/>
      <c r="CE1486" s="15"/>
      <c r="CF1486" s="15"/>
      <c r="CG1486" s="15"/>
      <c r="CH1486" s="15"/>
      <c r="CI1486" s="15"/>
      <c r="CJ1486" s="15"/>
      <c r="CK1486" s="15"/>
      <c r="CL1486" s="15"/>
      <c r="CM1486" s="15"/>
      <c r="CN1486" s="15"/>
      <c r="CO1486" s="15"/>
      <c r="CP1486" s="15"/>
      <c r="CQ1486" s="15"/>
      <c r="CR1486" s="15"/>
      <c r="CS1486" s="15"/>
      <c r="CT1486" s="88"/>
      <c r="CU1486" s="88"/>
      <c r="CV1486" s="88"/>
      <c r="CW1486" s="15"/>
      <c r="CX1486" s="15"/>
      <c r="CY1486" s="88"/>
      <c r="CZ1486" s="88"/>
      <c r="DA1486" s="88"/>
      <c r="DB1486" s="15"/>
      <c r="DC1486" s="15"/>
      <c r="DD1486" s="15"/>
      <c r="DE1486" s="15"/>
      <c r="DF1486" s="15"/>
      <c r="DG1486" s="15"/>
      <c r="DH1486" s="15"/>
      <c r="DI1486" s="15"/>
      <c r="DJ1486" s="15"/>
      <c r="DK1486" s="15"/>
      <c r="DL1486" s="15"/>
      <c r="DM1486" s="15"/>
      <c r="DN1486" s="15"/>
      <c r="DO1486" s="15"/>
      <c r="DP1486" s="15"/>
      <c r="DQ1486" s="15"/>
      <c r="DR1486" s="15"/>
      <c r="DS1486" s="15"/>
      <c r="DT1486" s="15"/>
      <c r="DU1486" s="15"/>
      <c r="DV1486" s="15"/>
      <c r="DW1486" s="15"/>
      <c r="DX1486" s="15"/>
      <c r="DY1486" s="15"/>
      <c r="DZ1486" s="15"/>
      <c r="EA1486" s="15"/>
      <c r="EB1486" s="15"/>
      <c r="EC1486" s="15"/>
      <c r="ED1486" s="15"/>
      <c r="EE1486" s="15"/>
      <c r="EF1486" s="15"/>
      <c r="EG1486" s="15"/>
      <c r="EH1486" s="15"/>
      <c r="EI1486" s="15"/>
      <c r="EJ1486" s="15"/>
      <c r="EK1486" s="15"/>
      <c r="EL1486" s="15"/>
      <c r="EM1486" s="15"/>
      <c r="EN1486" s="15"/>
      <c r="EO1486" s="15"/>
      <c r="EP1486" s="88"/>
      <c r="EQ1486" s="88"/>
      <c r="ER1486" s="88"/>
      <c r="ES1486" s="88"/>
      <c r="ET1486" s="88"/>
      <c r="EU1486" s="88"/>
      <c r="EV1486" s="88"/>
      <c r="EW1486" s="88"/>
      <c r="EX1486" s="88"/>
      <c r="EY1486" s="88"/>
      <c r="EZ1486" s="88"/>
      <c r="FA1486" s="88"/>
      <c r="FB1486" s="15"/>
      <c r="FC1486" s="15"/>
      <c r="FD1486" s="15"/>
      <c r="FE1486" s="15"/>
      <c r="FF1486" s="15"/>
      <c r="FG1486" s="15"/>
      <c r="FH1486" s="15"/>
      <c r="FI1486" s="15"/>
      <c r="FJ1486" s="15"/>
    </row>
    <row r="1487" spans="2:166" ht="15" customHeight="1" x14ac:dyDescent="0.25">
      <c r="B1487" s="88"/>
      <c r="C1487" s="88"/>
      <c r="D1487" s="115"/>
      <c r="E1487" s="115"/>
      <c r="F1487" s="115"/>
      <c r="G1487" s="115"/>
      <c r="H1487" s="115"/>
      <c r="I1487" s="523"/>
      <c r="J1487" s="523"/>
      <c r="K1487" s="115"/>
      <c r="L1487" s="524"/>
      <c r="M1487" s="524"/>
      <c r="N1487" s="524"/>
      <c r="O1487" s="524"/>
      <c r="P1487" s="524"/>
      <c r="Q1487" s="524"/>
      <c r="R1487" s="524"/>
      <c r="S1487" s="525"/>
      <c r="T1487" s="526"/>
      <c r="U1487" s="115"/>
      <c r="V1487" s="526"/>
      <c r="W1487" s="115"/>
      <c r="X1487" s="115"/>
      <c r="Y1487" s="115"/>
      <c r="Z1487" s="527"/>
      <c r="AA1487" s="527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5"/>
      <c r="BN1487" s="15"/>
      <c r="BO1487" s="15"/>
      <c r="BP1487" s="15"/>
      <c r="BQ1487" s="15"/>
      <c r="BR1487" s="15"/>
      <c r="BS1487" s="15"/>
      <c r="BT1487" s="15"/>
      <c r="BU1487" s="15"/>
      <c r="BV1487" s="15"/>
      <c r="BW1487" s="15"/>
      <c r="BX1487" s="15"/>
      <c r="BY1487" s="15"/>
      <c r="BZ1487" s="15"/>
      <c r="CA1487" s="15"/>
      <c r="CB1487" s="15"/>
      <c r="CC1487" s="15"/>
      <c r="CD1487" s="15"/>
      <c r="CE1487" s="15"/>
      <c r="CF1487" s="15"/>
      <c r="CG1487" s="15"/>
      <c r="CH1487" s="15"/>
      <c r="CI1487" s="15"/>
      <c r="CJ1487" s="15"/>
      <c r="CK1487" s="15"/>
      <c r="CL1487" s="15"/>
      <c r="CM1487" s="15"/>
      <c r="CN1487" s="15"/>
      <c r="CO1487" s="15"/>
      <c r="CP1487" s="15"/>
      <c r="CQ1487" s="15"/>
      <c r="CR1487" s="15"/>
      <c r="CS1487" s="15"/>
      <c r="CT1487" s="88"/>
      <c r="CU1487" s="88"/>
      <c r="CV1487" s="88"/>
      <c r="CW1487" s="15"/>
      <c r="CX1487" s="15"/>
      <c r="CY1487" s="88"/>
      <c r="CZ1487" s="88"/>
      <c r="DA1487" s="88"/>
      <c r="DB1487" s="15"/>
      <c r="DC1487" s="15"/>
      <c r="DD1487" s="15"/>
      <c r="DE1487" s="15"/>
      <c r="DF1487" s="15"/>
      <c r="DG1487" s="15"/>
      <c r="DH1487" s="15"/>
      <c r="DI1487" s="15"/>
      <c r="DJ1487" s="15"/>
      <c r="DK1487" s="15"/>
      <c r="DL1487" s="15"/>
      <c r="DM1487" s="15"/>
      <c r="DN1487" s="15"/>
      <c r="DO1487" s="15"/>
      <c r="DP1487" s="15"/>
      <c r="DQ1487" s="15"/>
      <c r="DR1487" s="15"/>
      <c r="DS1487" s="15"/>
      <c r="DT1487" s="15"/>
      <c r="DU1487" s="15"/>
      <c r="DV1487" s="15"/>
      <c r="DW1487" s="15"/>
      <c r="DX1487" s="15"/>
      <c r="DY1487" s="15"/>
      <c r="DZ1487" s="15"/>
      <c r="EA1487" s="15"/>
      <c r="EB1487" s="15"/>
      <c r="EC1487" s="15"/>
      <c r="ED1487" s="15"/>
      <c r="EE1487" s="15"/>
      <c r="EF1487" s="15"/>
      <c r="EG1487" s="15"/>
      <c r="EH1487" s="15"/>
      <c r="EI1487" s="15"/>
      <c r="EJ1487" s="15"/>
      <c r="EK1487" s="15"/>
      <c r="EL1487" s="15"/>
      <c r="EM1487" s="15"/>
      <c r="EN1487" s="15"/>
      <c r="EO1487" s="15"/>
      <c r="EP1487" s="88"/>
      <c r="EQ1487" s="88"/>
      <c r="ER1487" s="88"/>
      <c r="ES1487" s="88"/>
      <c r="ET1487" s="88"/>
      <c r="EU1487" s="88"/>
      <c r="EV1487" s="88"/>
      <c r="EW1487" s="88"/>
      <c r="EX1487" s="88"/>
      <c r="EY1487" s="88"/>
      <c r="EZ1487" s="88"/>
      <c r="FA1487" s="88"/>
      <c r="FB1487" s="15"/>
      <c r="FC1487" s="15"/>
      <c r="FD1487" s="15"/>
      <c r="FE1487" s="15"/>
      <c r="FF1487" s="15"/>
      <c r="FG1487" s="15"/>
      <c r="FH1487" s="15"/>
      <c r="FI1487" s="15"/>
      <c r="FJ1487" s="15"/>
    </row>
    <row r="1488" spans="2:166" ht="15" customHeight="1" x14ac:dyDescent="0.25">
      <c r="B1488" s="88"/>
      <c r="C1488" s="88"/>
      <c r="D1488" s="115"/>
      <c r="E1488" s="115"/>
      <c r="F1488" s="115"/>
      <c r="G1488" s="115"/>
      <c r="H1488" s="115"/>
      <c r="I1488" s="523"/>
      <c r="J1488" s="523"/>
      <c r="K1488" s="115"/>
      <c r="L1488" s="524"/>
      <c r="M1488" s="524"/>
      <c r="N1488" s="524"/>
      <c r="O1488" s="524"/>
      <c r="P1488" s="524"/>
      <c r="Q1488" s="524"/>
      <c r="R1488" s="524"/>
      <c r="S1488" s="525"/>
      <c r="T1488" s="526"/>
      <c r="U1488" s="115"/>
      <c r="V1488" s="526"/>
      <c r="W1488" s="115"/>
      <c r="X1488" s="115"/>
      <c r="Y1488" s="115"/>
      <c r="Z1488" s="527"/>
      <c r="AA1488" s="527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  <c r="BU1488" s="15"/>
      <c r="BV1488" s="15"/>
      <c r="BW1488" s="15"/>
      <c r="BX1488" s="15"/>
      <c r="BY1488" s="15"/>
      <c r="BZ1488" s="15"/>
      <c r="CA1488" s="15"/>
      <c r="CB1488" s="15"/>
      <c r="CC1488" s="15"/>
      <c r="CD1488" s="15"/>
      <c r="CE1488" s="15"/>
      <c r="CF1488" s="15"/>
      <c r="CG1488" s="15"/>
      <c r="CH1488" s="15"/>
      <c r="CI1488" s="15"/>
      <c r="CJ1488" s="15"/>
      <c r="CK1488" s="15"/>
      <c r="CL1488" s="15"/>
      <c r="CM1488" s="15"/>
      <c r="CN1488" s="15"/>
      <c r="CO1488" s="15"/>
      <c r="CP1488" s="15"/>
      <c r="CQ1488" s="15"/>
      <c r="CR1488" s="15"/>
      <c r="CS1488" s="15"/>
      <c r="CT1488" s="88"/>
      <c r="CU1488" s="88"/>
      <c r="CV1488" s="88"/>
      <c r="CW1488" s="15"/>
      <c r="CX1488" s="15"/>
      <c r="CY1488" s="88"/>
      <c r="CZ1488" s="88"/>
      <c r="DA1488" s="88"/>
      <c r="DB1488" s="15"/>
      <c r="DC1488" s="15"/>
      <c r="DD1488" s="15"/>
      <c r="DE1488" s="15"/>
      <c r="DF1488" s="15"/>
      <c r="DG1488" s="15"/>
      <c r="DH1488" s="15"/>
      <c r="DI1488" s="15"/>
      <c r="DJ1488" s="15"/>
      <c r="DK1488" s="15"/>
      <c r="DL1488" s="15"/>
      <c r="DM1488" s="15"/>
      <c r="DN1488" s="15"/>
      <c r="DO1488" s="15"/>
      <c r="DP1488" s="15"/>
      <c r="DQ1488" s="15"/>
      <c r="DR1488" s="15"/>
      <c r="DS1488" s="15"/>
      <c r="DT1488" s="15"/>
      <c r="DU1488" s="15"/>
      <c r="DV1488" s="15"/>
      <c r="DW1488" s="15"/>
      <c r="DX1488" s="15"/>
      <c r="DY1488" s="15"/>
      <c r="DZ1488" s="15"/>
      <c r="EA1488" s="15"/>
      <c r="EB1488" s="15"/>
      <c r="EC1488" s="15"/>
      <c r="ED1488" s="15"/>
      <c r="EE1488" s="15"/>
      <c r="EF1488" s="15"/>
      <c r="EG1488" s="15"/>
      <c r="EH1488" s="15"/>
      <c r="EI1488" s="15"/>
      <c r="EJ1488" s="15"/>
      <c r="EK1488" s="15"/>
      <c r="EL1488" s="15"/>
      <c r="EM1488" s="15"/>
      <c r="EN1488" s="15"/>
      <c r="EO1488" s="15"/>
      <c r="EP1488" s="88"/>
      <c r="EQ1488" s="88"/>
      <c r="ER1488" s="88"/>
      <c r="ES1488" s="88"/>
      <c r="ET1488" s="88"/>
      <c r="EU1488" s="88"/>
      <c r="EV1488" s="88"/>
      <c r="EW1488" s="88"/>
      <c r="EX1488" s="88"/>
      <c r="EY1488" s="88"/>
      <c r="EZ1488" s="88"/>
      <c r="FA1488" s="88"/>
      <c r="FB1488" s="15"/>
      <c r="FC1488" s="15"/>
      <c r="FD1488" s="15"/>
      <c r="FE1488" s="15"/>
      <c r="FF1488" s="15"/>
      <c r="FG1488" s="15"/>
      <c r="FH1488" s="15"/>
      <c r="FI1488" s="15"/>
      <c r="FJ1488" s="15"/>
    </row>
    <row r="1489" spans="2:166" ht="15" customHeight="1" x14ac:dyDescent="0.25">
      <c r="B1489" s="88"/>
      <c r="C1489" s="88"/>
      <c r="D1489" s="115"/>
      <c r="E1489" s="115"/>
      <c r="F1489" s="115"/>
      <c r="G1489" s="115"/>
      <c r="H1489" s="115"/>
      <c r="I1489" s="523"/>
      <c r="J1489" s="523"/>
      <c r="K1489" s="115"/>
      <c r="L1489" s="524"/>
      <c r="M1489" s="524"/>
      <c r="N1489" s="524"/>
      <c r="O1489" s="524"/>
      <c r="P1489" s="524"/>
      <c r="Q1489" s="524"/>
      <c r="R1489" s="524"/>
      <c r="S1489" s="525"/>
      <c r="T1489" s="526"/>
      <c r="U1489" s="115"/>
      <c r="V1489" s="526"/>
      <c r="W1489" s="115"/>
      <c r="X1489" s="115"/>
      <c r="Y1489" s="115"/>
      <c r="Z1489" s="527"/>
      <c r="AA1489" s="527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  <c r="BO1489" s="15"/>
      <c r="BP1489" s="15"/>
      <c r="BQ1489" s="15"/>
      <c r="BR1489" s="15"/>
      <c r="BS1489" s="15"/>
      <c r="BT1489" s="15"/>
      <c r="BU1489" s="15"/>
      <c r="BV1489" s="15"/>
      <c r="BW1489" s="15"/>
      <c r="BX1489" s="15"/>
      <c r="BY1489" s="15"/>
      <c r="BZ1489" s="15"/>
      <c r="CA1489" s="15"/>
      <c r="CB1489" s="15"/>
      <c r="CC1489" s="15"/>
      <c r="CD1489" s="15"/>
      <c r="CE1489" s="15"/>
      <c r="CF1489" s="15"/>
      <c r="CG1489" s="15"/>
      <c r="CH1489" s="15"/>
      <c r="CI1489" s="15"/>
      <c r="CJ1489" s="15"/>
      <c r="CK1489" s="15"/>
      <c r="CL1489" s="15"/>
      <c r="CM1489" s="15"/>
      <c r="CN1489" s="15"/>
      <c r="CO1489" s="15"/>
      <c r="CP1489" s="15"/>
      <c r="CQ1489" s="15"/>
      <c r="CR1489" s="15"/>
      <c r="CS1489" s="15"/>
      <c r="CT1489" s="88"/>
      <c r="CU1489" s="88"/>
      <c r="CV1489" s="88"/>
      <c r="CW1489" s="15"/>
      <c r="CX1489" s="15"/>
      <c r="CY1489" s="88"/>
      <c r="CZ1489" s="88"/>
      <c r="DA1489" s="88"/>
      <c r="DB1489" s="15"/>
      <c r="DC1489" s="15"/>
      <c r="DD1489" s="15"/>
      <c r="DE1489" s="15"/>
      <c r="DF1489" s="15"/>
      <c r="DG1489" s="15"/>
      <c r="DH1489" s="15"/>
      <c r="DI1489" s="15"/>
      <c r="DJ1489" s="15"/>
      <c r="DK1489" s="15"/>
      <c r="DL1489" s="15"/>
      <c r="DM1489" s="15"/>
      <c r="DN1489" s="15"/>
      <c r="DO1489" s="15"/>
      <c r="DP1489" s="15"/>
      <c r="DQ1489" s="15"/>
      <c r="DR1489" s="15"/>
      <c r="DS1489" s="15"/>
      <c r="DT1489" s="15"/>
      <c r="DU1489" s="15"/>
      <c r="DV1489" s="15"/>
      <c r="DW1489" s="15"/>
      <c r="DX1489" s="15"/>
      <c r="DY1489" s="15"/>
      <c r="DZ1489" s="15"/>
      <c r="EA1489" s="15"/>
      <c r="EB1489" s="15"/>
      <c r="EC1489" s="15"/>
      <c r="ED1489" s="15"/>
      <c r="EE1489" s="15"/>
      <c r="EF1489" s="15"/>
      <c r="EG1489" s="15"/>
      <c r="EH1489" s="15"/>
      <c r="EI1489" s="15"/>
      <c r="EJ1489" s="15"/>
      <c r="EK1489" s="15"/>
      <c r="EL1489" s="15"/>
      <c r="EM1489" s="15"/>
      <c r="EN1489" s="15"/>
      <c r="EO1489" s="15"/>
      <c r="EP1489" s="88"/>
      <c r="EQ1489" s="88"/>
      <c r="ER1489" s="88"/>
      <c r="ES1489" s="88"/>
      <c r="ET1489" s="88"/>
      <c r="EU1489" s="88"/>
      <c r="EV1489" s="88"/>
      <c r="EW1489" s="88"/>
      <c r="EX1489" s="88"/>
      <c r="EY1489" s="88"/>
      <c r="EZ1489" s="88"/>
      <c r="FA1489" s="88"/>
      <c r="FB1489" s="15"/>
      <c r="FC1489" s="15"/>
      <c r="FD1489" s="15"/>
      <c r="FE1489" s="15"/>
      <c r="FF1489" s="15"/>
      <c r="FG1489" s="15"/>
      <c r="FH1489" s="15"/>
      <c r="FI1489" s="15"/>
      <c r="FJ1489" s="15"/>
    </row>
    <row r="1490" spans="2:166" ht="15" customHeight="1" x14ac:dyDescent="0.25">
      <c r="B1490" s="88"/>
      <c r="C1490" s="88"/>
      <c r="D1490" s="115"/>
      <c r="E1490" s="115"/>
      <c r="F1490" s="115"/>
      <c r="G1490" s="115"/>
      <c r="H1490" s="115"/>
      <c r="I1490" s="523"/>
      <c r="J1490" s="523"/>
      <c r="K1490" s="115"/>
      <c r="L1490" s="524"/>
      <c r="M1490" s="524"/>
      <c r="N1490" s="524"/>
      <c r="O1490" s="524"/>
      <c r="P1490" s="524"/>
      <c r="Q1490" s="524"/>
      <c r="R1490" s="524"/>
      <c r="S1490" s="525"/>
      <c r="T1490" s="526"/>
      <c r="U1490" s="115"/>
      <c r="V1490" s="526"/>
      <c r="W1490" s="115"/>
      <c r="X1490" s="115"/>
      <c r="Y1490" s="115"/>
      <c r="Z1490" s="527"/>
      <c r="AA1490" s="527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N1490" s="15"/>
      <c r="BO1490" s="15"/>
      <c r="BP1490" s="15"/>
      <c r="BQ1490" s="15"/>
      <c r="BR1490" s="15"/>
      <c r="BS1490" s="15"/>
      <c r="BT1490" s="15"/>
      <c r="BU1490" s="15"/>
      <c r="BV1490" s="15"/>
      <c r="BW1490" s="15"/>
      <c r="BX1490" s="15"/>
      <c r="BY1490" s="15"/>
      <c r="BZ1490" s="15"/>
      <c r="CA1490" s="15"/>
      <c r="CB1490" s="15"/>
      <c r="CC1490" s="15"/>
      <c r="CD1490" s="15"/>
      <c r="CE1490" s="15"/>
      <c r="CF1490" s="15"/>
      <c r="CG1490" s="15"/>
      <c r="CH1490" s="15"/>
      <c r="CI1490" s="15"/>
      <c r="CJ1490" s="15"/>
      <c r="CK1490" s="15"/>
      <c r="CL1490" s="15"/>
      <c r="CM1490" s="15"/>
      <c r="CN1490" s="15"/>
      <c r="CO1490" s="15"/>
      <c r="CP1490" s="15"/>
      <c r="CQ1490" s="15"/>
      <c r="CR1490" s="15"/>
      <c r="CS1490" s="15"/>
      <c r="CT1490" s="88"/>
      <c r="CU1490" s="88"/>
      <c r="CV1490" s="88"/>
      <c r="CW1490" s="15"/>
      <c r="CX1490" s="15"/>
      <c r="CY1490" s="88"/>
      <c r="CZ1490" s="88"/>
      <c r="DA1490" s="88"/>
      <c r="DB1490" s="15"/>
      <c r="DC1490" s="15"/>
      <c r="DD1490" s="15"/>
      <c r="DE1490" s="15"/>
      <c r="DF1490" s="15"/>
      <c r="DG1490" s="15"/>
      <c r="DH1490" s="15"/>
      <c r="DI1490" s="15"/>
      <c r="DJ1490" s="15"/>
      <c r="DK1490" s="15"/>
      <c r="DL1490" s="15"/>
      <c r="DM1490" s="15"/>
      <c r="DN1490" s="15"/>
      <c r="DO1490" s="15"/>
      <c r="DP1490" s="15"/>
      <c r="DQ1490" s="15"/>
      <c r="DR1490" s="15"/>
      <c r="DS1490" s="15"/>
      <c r="DT1490" s="15"/>
      <c r="DU1490" s="15"/>
      <c r="DV1490" s="15"/>
      <c r="DW1490" s="15"/>
      <c r="DX1490" s="15"/>
      <c r="DY1490" s="15"/>
      <c r="DZ1490" s="15"/>
      <c r="EA1490" s="15"/>
      <c r="EB1490" s="15"/>
      <c r="EC1490" s="15"/>
      <c r="ED1490" s="15"/>
      <c r="EE1490" s="15"/>
      <c r="EF1490" s="15"/>
      <c r="EG1490" s="15"/>
      <c r="EH1490" s="15"/>
      <c r="EI1490" s="15"/>
      <c r="EJ1490" s="15"/>
      <c r="EK1490" s="15"/>
      <c r="EL1490" s="15"/>
      <c r="EM1490" s="15"/>
      <c r="EN1490" s="15"/>
      <c r="EO1490" s="15"/>
      <c r="EP1490" s="88"/>
      <c r="EQ1490" s="88"/>
      <c r="ER1490" s="88"/>
      <c r="ES1490" s="88"/>
      <c r="ET1490" s="88"/>
      <c r="EU1490" s="88"/>
      <c r="EV1490" s="88"/>
      <c r="EW1490" s="88"/>
      <c r="EX1490" s="88"/>
      <c r="EY1490" s="88"/>
      <c r="EZ1490" s="88"/>
      <c r="FA1490" s="88"/>
      <c r="FB1490" s="15"/>
      <c r="FC1490" s="15"/>
      <c r="FD1490" s="15"/>
      <c r="FE1490" s="15"/>
      <c r="FF1490" s="15"/>
      <c r="FG1490" s="15"/>
      <c r="FH1490" s="15"/>
      <c r="FI1490" s="15"/>
      <c r="FJ1490" s="15"/>
    </row>
    <row r="1491" spans="2:166" ht="15" customHeight="1" x14ac:dyDescent="0.25">
      <c r="B1491" s="88"/>
      <c r="C1491" s="88"/>
      <c r="D1491" s="115"/>
      <c r="E1491" s="115"/>
      <c r="F1491" s="115"/>
      <c r="G1491" s="115"/>
      <c r="H1491" s="115"/>
      <c r="I1491" s="523"/>
      <c r="J1491" s="523"/>
      <c r="K1491" s="115"/>
      <c r="L1491" s="524"/>
      <c r="M1491" s="524"/>
      <c r="N1491" s="524"/>
      <c r="O1491" s="524"/>
      <c r="P1491" s="524"/>
      <c r="Q1491" s="524"/>
      <c r="R1491" s="524"/>
      <c r="S1491" s="525"/>
      <c r="T1491" s="526"/>
      <c r="U1491" s="115"/>
      <c r="V1491" s="526"/>
      <c r="W1491" s="115"/>
      <c r="X1491" s="115"/>
      <c r="Y1491" s="115"/>
      <c r="Z1491" s="527"/>
      <c r="AA1491" s="527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15"/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5"/>
      <c r="CQ1491" s="15"/>
      <c r="CR1491" s="15"/>
      <c r="CS1491" s="15"/>
      <c r="CT1491" s="88"/>
      <c r="CU1491" s="88"/>
      <c r="CV1491" s="88"/>
      <c r="CW1491" s="15"/>
      <c r="CX1491" s="15"/>
      <c r="CY1491" s="88"/>
      <c r="CZ1491" s="88"/>
      <c r="DA1491" s="88"/>
      <c r="DB1491" s="15"/>
      <c r="DC1491" s="15"/>
      <c r="DD1491" s="15"/>
      <c r="DE1491" s="15"/>
      <c r="DF1491" s="15"/>
      <c r="DG1491" s="15"/>
      <c r="DH1491" s="15"/>
      <c r="DI1491" s="15"/>
      <c r="DJ1491" s="15"/>
      <c r="DK1491" s="15"/>
      <c r="DL1491" s="15"/>
      <c r="DM1491" s="15"/>
      <c r="DN1491" s="15"/>
      <c r="DO1491" s="15"/>
      <c r="DP1491" s="15"/>
      <c r="DQ1491" s="15"/>
      <c r="DR1491" s="15"/>
      <c r="DS1491" s="15"/>
      <c r="DT1491" s="15"/>
      <c r="DU1491" s="15"/>
      <c r="DV1491" s="15"/>
      <c r="DW1491" s="15"/>
      <c r="DX1491" s="15"/>
      <c r="DY1491" s="15"/>
      <c r="DZ1491" s="15"/>
      <c r="EA1491" s="15"/>
      <c r="EB1491" s="15"/>
      <c r="EC1491" s="15"/>
      <c r="ED1491" s="15"/>
      <c r="EE1491" s="15"/>
      <c r="EF1491" s="15"/>
      <c r="EG1491" s="15"/>
      <c r="EH1491" s="15"/>
      <c r="EI1491" s="15"/>
      <c r="EJ1491" s="15"/>
      <c r="EK1491" s="15"/>
      <c r="EL1491" s="15"/>
      <c r="EM1491" s="15"/>
      <c r="EN1491" s="15"/>
      <c r="EO1491" s="15"/>
      <c r="EP1491" s="88"/>
      <c r="EQ1491" s="88"/>
      <c r="ER1491" s="88"/>
      <c r="ES1491" s="88"/>
      <c r="ET1491" s="88"/>
      <c r="EU1491" s="88"/>
      <c r="EV1491" s="88"/>
      <c r="EW1491" s="88"/>
      <c r="EX1491" s="88"/>
      <c r="EY1491" s="88"/>
      <c r="EZ1491" s="88"/>
      <c r="FA1491" s="88"/>
      <c r="FB1491" s="15"/>
      <c r="FC1491" s="15"/>
      <c r="FD1491" s="15"/>
      <c r="FE1491" s="15"/>
      <c r="FF1491" s="15"/>
      <c r="FG1491" s="15"/>
      <c r="FH1491" s="15"/>
      <c r="FI1491" s="15"/>
      <c r="FJ1491" s="15"/>
    </row>
    <row r="1492" spans="2:166" ht="15" customHeight="1" x14ac:dyDescent="0.25">
      <c r="B1492" s="88"/>
      <c r="C1492" s="88"/>
      <c r="D1492" s="115"/>
      <c r="E1492" s="115"/>
      <c r="F1492" s="115"/>
      <c r="G1492" s="115"/>
      <c r="H1492" s="115"/>
      <c r="I1492" s="523"/>
      <c r="J1492" s="523"/>
      <c r="K1492" s="115"/>
      <c r="L1492" s="524"/>
      <c r="M1492" s="524"/>
      <c r="N1492" s="524"/>
      <c r="O1492" s="524"/>
      <c r="P1492" s="524"/>
      <c r="Q1492" s="524"/>
      <c r="R1492" s="524"/>
      <c r="S1492" s="525"/>
      <c r="T1492" s="526"/>
      <c r="U1492" s="115"/>
      <c r="V1492" s="526"/>
      <c r="W1492" s="115"/>
      <c r="X1492" s="115"/>
      <c r="Y1492" s="115"/>
      <c r="Z1492" s="527"/>
      <c r="AA1492" s="527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  <c r="BI1492" s="15"/>
      <c r="BJ1492" s="15"/>
      <c r="BK1492" s="15"/>
      <c r="BL1492" s="15"/>
      <c r="BM1492" s="15"/>
      <c r="BN1492" s="15"/>
      <c r="BO1492" s="15"/>
      <c r="BP1492" s="15"/>
      <c r="BQ1492" s="15"/>
      <c r="BR1492" s="15"/>
      <c r="BS1492" s="15"/>
      <c r="BT1492" s="15"/>
      <c r="BU1492" s="15"/>
      <c r="BV1492" s="15"/>
      <c r="BW1492" s="15"/>
      <c r="BX1492" s="15"/>
      <c r="BY1492" s="15"/>
      <c r="BZ1492" s="15"/>
      <c r="CA1492" s="15"/>
      <c r="CB1492" s="15"/>
      <c r="CC1492" s="15"/>
      <c r="CD1492" s="15"/>
      <c r="CE1492" s="15"/>
      <c r="CF1492" s="15"/>
      <c r="CG1492" s="15"/>
      <c r="CH1492" s="15"/>
      <c r="CI1492" s="15"/>
      <c r="CJ1492" s="15"/>
      <c r="CK1492" s="15"/>
      <c r="CL1492" s="15"/>
      <c r="CM1492" s="15"/>
      <c r="CN1492" s="15"/>
      <c r="CO1492" s="15"/>
      <c r="CP1492" s="15"/>
      <c r="CQ1492" s="15"/>
      <c r="CR1492" s="15"/>
      <c r="CS1492" s="15"/>
      <c r="CT1492" s="88"/>
      <c r="CU1492" s="88"/>
      <c r="CV1492" s="88"/>
      <c r="CW1492" s="15"/>
      <c r="CX1492" s="15"/>
      <c r="CY1492" s="88"/>
      <c r="CZ1492" s="88"/>
      <c r="DA1492" s="88"/>
      <c r="DB1492" s="15"/>
      <c r="DC1492" s="15"/>
      <c r="DD1492" s="15"/>
      <c r="DE1492" s="15"/>
      <c r="DF1492" s="15"/>
      <c r="DG1492" s="15"/>
      <c r="DH1492" s="15"/>
      <c r="DI1492" s="15"/>
      <c r="DJ1492" s="15"/>
      <c r="DK1492" s="15"/>
      <c r="DL1492" s="15"/>
      <c r="DM1492" s="15"/>
      <c r="DN1492" s="15"/>
      <c r="DO1492" s="15"/>
      <c r="DP1492" s="15"/>
      <c r="DQ1492" s="15"/>
      <c r="DR1492" s="15"/>
      <c r="DS1492" s="15"/>
      <c r="DT1492" s="15"/>
      <c r="DU1492" s="15"/>
      <c r="DV1492" s="15"/>
      <c r="DW1492" s="15"/>
      <c r="DX1492" s="15"/>
      <c r="DY1492" s="15"/>
      <c r="DZ1492" s="15"/>
      <c r="EA1492" s="15"/>
      <c r="EB1492" s="15"/>
      <c r="EC1492" s="15"/>
      <c r="ED1492" s="15"/>
      <c r="EE1492" s="15"/>
      <c r="EF1492" s="15"/>
      <c r="EG1492" s="15"/>
      <c r="EH1492" s="15"/>
      <c r="EI1492" s="15"/>
      <c r="EJ1492" s="15"/>
      <c r="EK1492" s="15"/>
      <c r="EL1492" s="15"/>
      <c r="EM1492" s="15"/>
      <c r="EN1492" s="15"/>
      <c r="EO1492" s="15"/>
      <c r="EP1492" s="88"/>
      <c r="EQ1492" s="88"/>
      <c r="ER1492" s="88"/>
      <c r="ES1492" s="88"/>
      <c r="ET1492" s="88"/>
      <c r="EU1492" s="88"/>
      <c r="EV1492" s="88"/>
      <c r="EW1492" s="88"/>
      <c r="EX1492" s="88"/>
      <c r="EY1492" s="88"/>
      <c r="EZ1492" s="88"/>
      <c r="FA1492" s="88"/>
      <c r="FB1492" s="15"/>
      <c r="FC1492" s="15"/>
      <c r="FD1492" s="15"/>
      <c r="FE1492" s="15"/>
      <c r="FF1492" s="15"/>
      <c r="FG1492" s="15"/>
      <c r="FH1492" s="15"/>
      <c r="FI1492" s="15"/>
      <c r="FJ1492" s="15"/>
    </row>
    <row r="1493" spans="2:166" ht="15" customHeight="1" x14ac:dyDescent="0.25">
      <c r="B1493" s="88"/>
      <c r="C1493" s="88"/>
      <c r="D1493" s="115"/>
      <c r="E1493" s="115"/>
      <c r="F1493" s="115"/>
      <c r="G1493" s="115"/>
      <c r="H1493" s="115"/>
      <c r="I1493" s="523"/>
      <c r="J1493" s="523"/>
      <c r="K1493" s="115"/>
      <c r="L1493" s="524"/>
      <c r="M1493" s="524"/>
      <c r="N1493" s="524"/>
      <c r="O1493" s="524"/>
      <c r="P1493" s="524"/>
      <c r="Q1493" s="524"/>
      <c r="R1493" s="524"/>
      <c r="S1493" s="525"/>
      <c r="T1493" s="526"/>
      <c r="U1493" s="115"/>
      <c r="V1493" s="526"/>
      <c r="W1493" s="115"/>
      <c r="X1493" s="115"/>
      <c r="Y1493" s="115"/>
      <c r="Z1493" s="527"/>
      <c r="AA1493" s="527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N1493" s="15"/>
      <c r="BO1493" s="15"/>
      <c r="BP1493" s="15"/>
      <c r="BQ1493" s="15"/>
      <c r="BR1493" s="15"/>
      <c r="BS1493" s="15"/>
      <c r="BT1493" s="15"/>
      <c r="BU1493" s="15"/>
      <c r="BV1493" s="15"/>
      <c r="BW1493" s="15"/>
      <c r="BX1493" s="15"/>
      <c r="BY1493" s="15"/>
      <c r="BZ1493" s="15"/>
      <c r="CA1493" s="15"/>
      <c r="CB1493" s="15"/>
      <c r="CC1493" s="15"/>
      <c r="CD1493" s="15"/>
      <c r="CE1493" s="15"/>
      <c r="CF1493" s="15"/>
      <c r="CG1493" s="15"/>
      <c r="CH1493" s="15"/>
      <c r="CI1493" s="15"/>
      <c r="CJ1493" s="15"/>
      <c r="CK1493" s="15"/>
      <c r="CL1493" s="15"/>
      <c r="CM1493" s="15"/>
      <c r="CN1493" s="15"/>
      <c r="CO1493" s="15"/>
      <c r="CP1493" s="15"/>
      <c r="CQ1493" s="15"/>
      <c r="CR1493" s="15"/>
      <c r="CS1493" s="15"/>
      <c r="CT1493" s="88"/>
      <c r="CU1493" s="88"/>
      <c r="CV1493" s="88"/>
      <c r="CW1493" s="15"/>
      <c r="CX1493" s="15"/>
      <c r="CY1493" s="88"/>
      <c r="CZ1493" s="88"/>
      <c r="DA1493" s="88"/>
      <c r="DB1493" s="15"/>
      <c r="DC1493" s="15"/>
      <c r="DD1493" s="15"/>
      <c r="DE1493" s="15"/>
      <c r="DF1493" s="15"/>
      <c r="DG1493" s="15"/>
      <c r="DH1493" s="15"/>
      <c r="DI1493" s="15"/>
      <c r="DJ1493" s="15"/>
      <c r="DK1493" s="15"/>
      <c r="DL1493" s="15"/>
      <c r="DM1493" s="15"/>
      <c r="DN1493" s="15"/>
      <c r="DO1493" s="15"/>
      <c r="DP1493" s="15"/>
      <c r="DQ1493" s="15"/>
      <c r="DR1493" s="15"/>
      <c r="DS1493" s="15"/>
      <c r="DT1493" s="15"/>
      <c r="DU1493" s="15"/>
      <c r="DV1493" s="15"/>
      <c r="DW1493" s="15"/>
      <c r="DX1493" s="15"/>
      <c r="DY1493" s="15"/>
      <c r="DZ1493" s="15"/>
      <c r="EA1493" s="15"/>
      <c r="EB1493" s="15"/>
      <c r="EC1493" s="15"/>
      <c r="ED1493" s="15"/>
      <c r="EE1493" s="15"/>
      <c r="EF1493" s="15"/>
      <c r="EG1493" s="15"/>
      <c r="EH1493" s="15"/>
      <c r="EI1493" s="15"/>
      <c r="EJ1493" s="15"/>
      <c r="EK1493" s="15"/>
      <c r="EL1493" s="15"/>
      <c r="EM1493" s="15"/>
      <c r="EN1493" s="15"/>
      <c r="EO1493" s="15"/>
      <c r="EP1493" s="88"/>
      <c r="EQ1493" s="88"/>
      <c r="ER1493" s="88"/>
      <c r="ES1493" s="88"/>
      <c r="ET1493" s="88"/>
      <c r="EU1493" s="88"/>
      <c r="EV1493" s="88"/>
      <c r="EW1493" s="88"/>
      <c r="EX1493" s="88"/>
      <c r="EY1493" s="88"/>
      <c r="EZ1493" s="88"/>
      <c r="FA1493" s="88"/>
      <c r="FB1493" s="15"/>
      <c r="FC1493" s="15"/>
      <c r="FD1493" s="15"/>
      <c r="FE1493" s="15"/>
      <c r="FF1493" s="15"/>
      <c r="FG1493" s="15"/>
      <c r="FH1493" s="15"/>
      <c r="FI1493" s="15"/>
      <c r="FJ1493" s="15"/>
    </row>
    <row r="1494" spans="2:166" ht="15" customHeight="1" x14ac:dyDescent="0.25">
      <c r="B1494" s="88"/>
      <c r="C1494" s="88"/>
      <c r="D1494" s="115"/>
      <c r="E1494" s="115"/>
      <c r="F1494" s="115"/>
      <c r="G1494" s="115"/>
      <c r="H1494" s="115"/>
      <c r="I1494" s="523"/>
      <c r="J1494" s="523"/>
      <c r="K1494" s="115"/>
      <c r="L1494" s="524"/>
      <c r="M1494" s="524"/>
      <c r="N1494" s="524"/>
      <c r="O1494" s="524"/>
      <c r="P1494" s="524"/>
      <c r="Q1494" s="524"/>
      <c r="R1494" s="524"/>
      <c r="S1494" s="525"/>
      <c r="T1494" s="526"/>
      <c r="U1494" s="115"/>
      <c r="V1494" s="526"/>
      <c r="W1494" s="115"/>
      <c r="X1494" s="115"/>
      <c r="Y1494" s="115"/>
      <c r="Z1494" s="527"/>
      <c r="AA1494" s="527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  <c r="BI1494" s="15"/>
      <c r="BJ1494" s="15"/>
      <c r="BK1494" s="15"/>
      <c r="BL1494" s="15"/>
      <c r="BM1494" s="15"/>
      <c r="BN1494" s="15"/>
      <c r="BO1494" s="15"/>
      <c r="BP1494" s="15"/>
      <c r="BQ1494" s="15"/>
      <c r="BR1494" s="15"/>
      <c r="BS1494" s="15"/>
      <c r="BT1494" s="15"/>
      <c r="BU1494" s="15"/>
      <c r="BV1494" s="15"/>
      <c r="BW1494" s="15"/>
      <c r="BX1494" s="15"/>
      <c r="BY1494" s="15"/>
      <c r="BZ1494" s="15"/>
      <c r="CA1494" s="15"/>
      <c r="CB1494" s="15"/>
      <c r="CC1494" s="15"/>
      <c r="CD1494" s="15"/>
      <c r="CE1494" s="15"/>
      <c r="CF1494" s="15"/>
      <c r="CG1494" s="15"/>
      <c r="CH1494" s="15"/>
      <c r="CI1494" s="15"/>
      <c r="CJ1494" s="15"/>
      <c r="CK1494" s="15"/>
      <c r="CL1494" s="15"/>
      <c r="CM1494" s="15"/>
      <c r="CN1494" s="15"/>
      <c r="CO1494" s="15"/>
      <c r="CP1494" s="15"/>
      <c r="CQ1494" s="15"/>
      <c r="CR1494" s="15"/>
      <c r="CS1494" s="15"/>
      <c r="CT1494" s="88"/>
      <c r="CU1494" s="88"/>
      <c r="CV1494" s="88"/>
      <c r="CW1494" s="15"/>
      <c r="CX1494" s="15"/>
      <c r="CY1494" s="88"/>
      <c r="CZ1494" s="88"/>
      <c r="DA1494" s="88"/>
      <c r="DB1494" s="15"/>
      <c r="DC1494" s="15"/>
      <c r="DD1494" s="15"/>
      <c r="DE1494" s="15"/>
      <c r="DF1494" s="15"/>
      <c r="DG1494" s="15"/>
      <c r="DH1494" s="15"/>
      <c r="DI1494" s="15"/>
      <c r="DJ1494" s="15"/>
      <c r="DK1494" s="15"/>
      <c r="DL1494" s="15"/>
      <c r="DM1494" s="15"/>
      <c r="DN1494" s="15"/>
      <c r="DO1494" s="15"/>
      <c r="DP1494" s="15"/>
      <c r="DQ1494" s="15"/>
      <c r="DR1494" s="15"/>
      <c r="DS1494" s="15"/>
      <c r="DT1494" s="15"/>
      <c r="DU1494" s="15"/>
      <c r="DV1494" s="15"/>
      <c r="DW1494" s="15"/>
      <c r="DX1494" s="15"/>
      <c r="DY1494" s="15"/>
      <c r="DZ1494" s="15"/>
      <c r="EA1494" s="15"/>
      <c r="EB1494" s="15"/>
      <c r="EC1494" s="15"/>
      <c r="ED1494" s="15"/>
      <c r="EE1494" s="15"/>
      <c r="EF1494" s="15"/>
      <c r="EG1494" s="15"/>
      <c r="EH1494" s="15"/>
      <c r="EI1494" s="15"/>
      <c r="EJ1494" s="15"/>
      <c r="EK1494" s="15"/>
      <c r="EL1494" s="15"/>
      <c r="EM1494" s="15"/>
      <c r="EN1494" s="15"/>
      <c r="EO1494" s="15"/>
      <c r="EP1494" s="88"/>
      <c r="EQ1494" s="88"/>
      <c r="ER1494" s="88"/>
      <c r="ES1494" s="88"/>
      <c r="ET1494" s="88"/>
      <c r="EU1494" s="88"/>
      <c r="EV1494" s="88"/>
      <c r="EW1494" s="88"/>
      <c r="EX1494" s="88"/>
      <c r="EY1494" s="88"/>
      <c r="EZ1494" s="88"/>
      <c r="FA1494" s="88"/>
      <c r="FB1494" s="15"/>
      <c r="FC1494" s="15"/>
      <c r="FD1494" s="15"/>
      <c r="FE1494" s="15"/>
      <c r="FF1494" s="15"/>
      <c r="FG1494" s="15"/>
      <c r="FH1494" s="15"/>
      <c r="FI1494" s="15"/>
      <c r="FJ1494" s="15"/>
    </row>
    <row r="1495" spans="2:166" ht="15" customHeight="1" x14ac:dyDescent="0.25">
      <c r="B1495" s="88"/>
      <c r="C1495" s="88"/>
      <c r="D1495" s="115"/>
      <c r="E1495" s="115"/>
      <c r="F1495" s="115"/>
      <c r="G1495" s="115"/>
      <c r="H1495" s="115"/>
      <c r="I1495" s="523"/>
      <c r="J1495" s="523"/>
      <c r="K1495" s="115"/>
      <c r="L1495" s="524"/>
      <c r="M1495" s="524"/>
      <c r="N1495" s="524"/>
      <c r="O1495" s="524"/>
      <c r="P1495" s="524"/>
      <c r="Q1495" s="524"/>
      <c r="R1495" s="524"/>
      <c r="S1495" s="525"/>
      <c r="T1495" s="526"/>
      <c r="U1495" s="115"/>
      <c r="V1495" s="526"/>
      <c r="W1495" s="115"/>
      <c r="X1495" s="115"/>
      <c r="Y1495" s="115"/>
      <c r="Z1495" s="527"/>
      <c r="AA1495" s="527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  <c r="BI1495" s="15"/>
      <c r="BJ1495" s="15"/>
      <c r="BK1495" s="15"/>
      <c r="BL1495" s="15"/>
      <c r="BM1495" s="15"/>
      <c r="BN1495" s="15"/>
      <c r="BO1495" s="15"/>
      <c r="BP1495" s="15"/>
      <c r="BQ1495" s="15"/>
      <c r="BR1495" s="15"/>
      <c r="BS1495" s="15"/>
      <c r="BT1495" s="15"/>
      <c r="BU1495" s="15"/>
      <c r="BV1495" s="15"/>
      <c r="BW1495" s="15"/>
      <c r="BX1495" s="15"/>
      <c r="BY1495" s="15"/>
      <c r="BZ1495" s="15"/>
      <c r="CA1495" s="15"/>
      <c r="CB1495" s="15"/>
      <c r="CC1495" s="15"/>
      <c r="CD1495" s="15"/>
      <c r="CE1495" s="15"/>
      <c r="CF1495" s="15"/>
      <c r="CG1495" s="15"/>
      <c r="CH1495" s="15"/>
      <c r="CI1495" s="15"/>
      <c r="CJ1495" s="15"/>
      <c r="CK1495" s="15"/>
      <c r="CL1495" s="15"/>
      <c r="CM1495" s="15"/>
      <c r="CN1495" s="15"/>
      <c r="CO1495" s="15"/>
      <c r="CP1495" s="15"/>
      <c r="CQ1495" s="15"/>
      <c r="CR1495" s="15"/>
      <c r="CS1495" s="15"/>
      <c r="CT1495" s="88"/>
      <c r="CU1495" s="88"/>
      <c r="CV1495" s="88"/>
      <c r="CW1495" s="15"/>
      <c r="CX1495" s="15"/>
      <c r="CY1495" s="88"/>
      <c r="CZ1495" s="88"/>
      <c r="DA1495" s="88"/>
      <c r="DB1495" s="15"/>
      <c r="DC1495" s="15"/>
      <c r="DD1495" s="15"/>
      <c r="DE1495" s="15"/>
      <c r="DF1495" s="15"/>
      <c r="DG1495" s="15"/>
      <c r="DH1495" s="15"/>
      <c r="DI1495" s="15"/>
      <c r="DJ1495" s="15"/>
      <c r="DK1495" s="15"/>
      <c r="DL1495" s="15"/>
      <c r="DM1495" s="15"/>
      <c r="DN1495" s="15"/>
      <c r="DO1495" s="15"/>
      <c r="DP1495" s="15"/>
      <c r="DQ1495" s="15"/>
      <c r="DR1495" s="15"/>
      <c r="DS1495" s="15"/>
      <c r="DT1495" s="15"/>
      <c r="DU1495" s="15"/>
      <c r="DV1495" s="15"/>
      <c r="DW1495" s="15"/>
      <c r="DX1495" s="15"/>
      <c r="DY1495" s="15"/>
      <c r="DZ1495" s="15"/>
      <c r="EA1495" s="15"/>
      <c r="EB1495" s="15"/>
      <c r="EC1495" s="15"/>
      <c r="ED1495" s="15"/>
      <c r="EE1495" s="15"/>
      <c r="EF1495" s="15"/>
      <c r="EG1495" s="15"/>
      <c r="EH1495" s="15"/>
      <c r="EI1495" s="15"/>
      <c r="EJ1495" s="15"/>
      <c r="EK1495" s="15"/>
      <c r="EL1495" s="15"/>
      <c r="EM1495" s="15"/>
      <c r="EN1495" s="15"/>
      <c r="EO1495" s="15"/>
      <c r="EP1495" s="88"/>
      <c r="EQ1495" s="88"/>
      <c r="ER1495" s="88"/>
      <c r="ES1495" s="88"/>
      <c r="ET1495" s="88"/>
      <c r="EU1495" s="88"/>
      <c r="EV1495" s="88"/>
      <c r="EW1495" s="88"/>
      <c r="EX1495" s="88"/>
      <c r="EY1495" s="88"/>
      <c r="EZ1495" s="88"/>
      <c r="FA1495" s="88"/>
      <c r="FB1495" s="15"/>
      <c r="FC1495" s="15"/>
      <c r="FD1495" s="15"/>
      <c r="FE1495" s="15"/>
      <c r="FF1495" s="15"/>
      <c r="FG1495" s="15"/>
      <c r="FH1495" s="15"/>
      <c r="FI1495" s="15"/>
      <c r="FJ1495" s="15"/>
    </row>
    <row r="1496" spans="2:166" ht="15" customHeight="1" x14ac:dyDescent="0.25">
      <c r="B1496" s="88"/>
      <c r="C1496" s="88"/>
      <c r="D1496" s="115"/>
      <c r="E1496" s="115"/>
      <c r="F1496" s="115"/>
      <c r="G1496" s="115"/>
      <c r="H1496" s="115"/>
      <c r="I1496" s="523"/>
      <c r="J1496" s="523"/>
      <c r="K1496" s="115"/>
      <c r="L1496" s="524"/>
      <c r="M1496" s="524"/>
      <c r="N1496" s="524"/>
      <c r="O1496" s="524"/>
      <c r="P1496" s="524"/>
      <c r="Q1496" s="524"/>
      <c r="R1496" s="524"/>
      <c r="S1496" s="525"/>
      <c r="T1496" s="526"/>
      <c r="U1496" s="115"/>
      <c r="V1496" s="526"/>
      <c r="W1496" s="115"/>
      <c r="X1496" s="115"/>
      <c r="Y1496" s="115"/>
      <c r="Z1496" s="527"/>
      <c r="AA1496" s="527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  <c r="BO1496" s="15"/>
      <c r="BP1496" s="15"/>
      <c r="BQ1496" s="15"/>
      <c r="BR1496" s="15"/>
      <c r="BS1496" s="15"/>
      <c r="BT1496" s="15"/>
      <c r="BU1496" s="15"/>
      <c r="BV1496" s="15"/>
      <c r="BW1496" s="15"/>
      <c r="BX1496" s="15"/>
      <c r="BY1496" s="15"/>
      <c r="BZ1496" s="15"/>
      <c r="CA1496" s="15"/>
      <c r="CB1496" s="15"/>
      <c r="CC1496" s="15"/>
      <c r="CD1496" s="15"/>
      <c r="CE1496" s="15"/>
      <c r="CF1496" s="15"/>
      <c r="CG1496" s="15"/>
      <c r="CH1496" s="15"/>
      <c r="CI1496" s="15"/>
      <c r="CJ1496" s="15"/>
      <c r="CK1496" s="15"/>
      <c r="CL1496" s="15"/>
      <c r="CM1496" s="15"/>
      <c r="CN1496" s="15"/>
      <c r="CO1496" s="15"/>
      <c r="CP1496" s="15"/>
      <c r="CQ1496" s="15"/>
      <c r="CR1496" s="15"/>
      <c r="CS1496" s="15"/>
      <c r="CT1496" s="88"/>
      <c r="CU1496" s="88"/>
      <c r="CV1496" s="88"/>
      <c r="CW1496" s="15"/>
      <c r="CX1496" s="15"/>
      <c r="CY1496" s="88"/>
      <c r="CZ1496" s="88"/>
      <c r="DA1496" s="88"/>
      <c r="DB1496" s="15"/>
      <c r="DC1496" s="15"/>
      <c r="DD1496" s="15"/>
      <c r="DE1496" s="15"/>
      <c r="DF1496" s="15"/>
      <c r="DG1496" s="15"/>
      <c r="DH1496" s="15"/>
      <c r="DI1496" s="15"/>
      <c r="DJ1496" s="15"/>
      <c r="DK1496" s="15"/>
      <c r="DL1496" s="15"/>
      <c r="DM1496" s="15"/>
      <c r="DN1496" s="15"/>
      <c r="DO1496" s="15"/>
      <c r="DP1496" s="15"/>
      <c r="DQ1496" s="15"/>
      <c r="DR1496" s="15"/>
      <c r="DS1496" s="15"/>
      <c r="DT1496" s="15"/>
      <c r="DU1496" s="15"/>
      <c r="DV1496" s="15"/>
      <c r="DW1496" s="15"/>
      <c r="DX1496" s="15"/>
      <c r="DY1496" s="15"/>
      <c r="DZ1496" s="15"/>
      <c r="EA1496" s="15"/>
      <c r="EB1496" s="15"/>
      <c r="EC1496" s="15"/>
      <c r="ED1496" s="15"/>
      <c r="EE1496" s="15"/>
      <c r="EF1496" s="15"/>
      <c r="EG1496" s="15"/>
      <c r="EH1496" s="15"/>
      <c r="EI1496" s="15"/>
      <c r="EJ1496" s="15"/>
      <c r="EK1496" s="15"/>
      <c r="EL1496" s="15"/>
      <c r="EM1496" s="15"/>
      <c r="EN1496" s="15"/>
      <c r="EO1496" s="15"/>
      <c r="EP1496" s="88"/>
      <c r="EQ1496" s="88"/>
      <c r="ER1496" s="88"/>
      <c r="ES1496" s="88"/>
      <c r="ET1496" s="88"/>
      <c r="EU1496" s="88"/>
      <c r="EV1496" s="88"/>
      <c r="EW1496" s="88"/>
      <c r="EX1496" s="88"/>
      <c r="EY1496" s="88"/>
      <c r="EZ1496" s="88"/>
      <c r="FA1496" s="88"/>
      <c r="FB1496" s="15"/>
      <c r="FC1496" s="15"/>
      <c r="FD1496" s="15"/>
      <c r="FE1496" s="15"/>
      <c r="FF1496" s="15"/>
      <c r="FG1496" s="15"/>
      <c r="FH1496" s="15"/>
      <c r="FI1496" s="15"/>
      <c r="FJ1496" s="15"/>
    </row>
    <row r="1497" spans="2:166" ht="15" customHeight="1" x14ac:dyDescent="0.25">
      <c r="B1497" s="88"/>
      <c r="C1497" s="88"/>
      <c r="D1497" s="115"/>
      <c r="E1497" s="115"/>
      <c r="F1497" s="115"/>
      <c r="G1497" s="115"/>
      <c r="H1497" s="115"/>
      <c r="I1497" s="523"/>
      <c r="J1497" s="523"/>
      <c r="K1497" s="115"/>
      <c r="L1497" s="524"/>
      <c r="M1497" s="524"/>
      <c r="N1497" s="524"/>
      <c r="O1497" s="524"/>
      <c r="P1497" s="524"/>
      <c r="Q1497" s="524"/>
      <c r="R1497" s="524"/>
      <c r="S1497" s="525"/>
      <c r="T1497" s="526"/>
      <c r="U1497" s="115"/>
      <c r="V1497" s="526"/>
      <c r="W1497" s="115"/>
      <c r="X1497" s="115"/>
      <c r="Y1497" s="115"/>
      <c r="Z1497" s="527"/>
      <c r="AA1497" s="527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  <c r="BI1497" s="15"/>
      <c r="BJ1497" s="15"/>
      <c r="BK1497" s="15"/>
      <c r="BL1497" s="15"/>
      <c r="BM1497" s="15"/>
      <c r="BN1497" s="15"/>
      <c r="BO1497" s="15"/>
      <c r="BP1497" s="15"/>
      <c r="BQ1497" s="15"/>
      <c r="BR1497" s="15"/>
      <c r="BS1497" s="15"/>
      <c r="BT1497" s="15"/>
      <c r="BU1497" s="15"/>
      <c r="BV1497" s="15"/>
      <c r="BW1497" s="15"/>
      <c r="BX1497" s="15"/>
      <c r="BY1497" s="15"/>
      <c r="BZ1497" s="15"/>
      <c r="CA1497" s="15"/>
      <c r="CB1497" s="15"/>
      <c r="CC1497" s="15"/>
      <c r="CD1497" s="15"/>
      <c r="CE1497" s="15"/>
      <c r="CF1497" s="15"/>
      <c r="CG1497" s="15"/>
      <c r="CH1497" s="15"/>
      <c r="CI1497" s="15"/>
      <c r="CJ1497" s="15"/>
      <c r="CK1497" s="15"/>
      <c r="CL1497" s="15"/>
      <c r="CM1497" s="15"/>
      <c r="CN1497" s="15"/>
      <c r="CO1497" s="15"/>
      <c r="CP1497" s="15"/>
      <c r="CQ1497" s="15"/>
      <c r="CR1497" s="15"/>
      <c r="CS1497" s="15"/>
      <c r="CT1497" s="88"/>
      <c r="CU1497" s="88"/>
      <c r="CV1497" s="88"/>
      <c r="CW1497" s="15"/>
      <c r="CX1497" s="15"/>
      <c r="CY1497" s="88"/>
      <c r="CZ1497" s="88"/>
      <c r="DA1497" s="88"/>
      <c r="DB1497" s="15"/>
      <c r="DC1497" s="15"/>
      <c r="DD1497" s="15"/>
      <c r="DE1497" s="15"/>
      <c r="DF1497" s="15"/>
      <c r="DG1497" s="15"/>
      <c r="DH1497" s="15"/>
      <c r="DI1497" s="15"/>
      <c r="DJ1497" s="15"/>
      <c r="DK1497" s="15"/>
      <c r="DL1497" s="15"/>
      <c r="DM1497" s="15"/>
      <c r="DN1497" s="15"/>
      <c r="DO1497" s="15"/>
      <c r="DP1497" s="15"/>
      <c r="DQ1497" s="15"/>
      <c r="DR1497" s="15"/>
      <c r="DS1497" s="15"/>
      <c r="DT1497" s="15"/>
      <c r="DU1497" s="15"/>
      <c r="DV1497" s="15"/>
      <c r="DW1497" s="15"/>
      <c r="DX1497" s="15"/>
      <c r="DY1497" s="15"/>
      <c r="DZ1497" s="15"/>
      <c r="EA1497" s="15"/>
      <c r="EB1497" s="15"/>
      <c r="EC1497" s="15"/>
      <c r="ED1497" s="15"/>
      <c r="EE1497" s="15"/>
      <c r="EF1497" s="15"/>
      <c r="EG1497" s="15"/>
      <c r="EH1497" s="15"/>
      <c r="EI1497" s="15"/>
      <c r="EJ1497" s="15"/>
      <c r="EK1497" s="15"/>
      <c r="EL1497" s="15"/>
      <c r="EM1497" s="15"/>
      <c r="EN1497" s="15"/>
      <c r="EO1497" s="15"/>
      <c r="EP1497" s="88"/>
      <c r="EQ1497" s="88"/>
      <c r="ER1497" s="88"/>
      <c r="ES1497" s="88"/>
      <c r="ET1497" s="88"/>
      <c r="EU1497" s="88"/>
      <c r="EV1497" s="88"/>
      <c r="EW1497" s="88"/>
      <c r="EX1497" s="88"/>
      <c r="EY1497" s="88"/>
      <c r="EZ1497" s="88"/>
      <c r="FA1497" s="88"/>
      <c r="FB1497" s="15"/>
      <c r="FC1497" s="15"/>
      <c r="FD1497" s="15"/>
      <c r="FE1497" s="15"/>
      <c r="FF1497" s="15"/>
      <c r="FG1497" s="15"/>
      <c r="FH1497" s="15"/>
      <c r="FI1497" s="15"/>
      <c r="FJ1497" s="15"/>
    </row>
    <row r="1498" spans="2:166" ht="15" customHeight="1" x14ac:dyDescent="0.25">
      <c r="B1498" s="88"/>
      <c r="C1498" s="88"/>
      <c r="D1498" s="115"/>
      <c r="E1498" s="115"/>
      <c r="F1498" s="115"/>
      <c r="G1498" s="115"/>
      <c r="H1498" s="115"/>
      <c r="I1498" s="523"/>
      <c r="J1498" s="523"/>
      <c r="K1498" s="115"/>
      <c r="L1498" s="524"/>
      <c r="M1498" s="524"/>
      <c r="N1498" s="524"/>
      <c r="O1498" s="524"/>
      <c r="P1498" s="524"/>
      <c r="Q1498" s="524"/>
      <c r="R1498" s="524"/>
      <c r="S1498" s="525"/>
      <c r="T1498" s="526"/>
      <c r="U1498" s="115"/>
      <c r="V1498" s="526"/>
      <c r="W1498" s="115"/>
      <c r="X1498" s="115"/>
      <c r="Y1498" s="115"/>
      <c r="Z1498" s="527"/>
      <c r="AA1498" s="527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  <c r="BI1498" s="15"/>
      <c r="BJ1498" s="15"/>
      <c r="BK1498" s="15"/>
      <c r="BL1498" s="15"/>
      <c r="BM1498" s="15"/>
      <c r="BN1498" s="15"/>
      <c r="BO1498" s="15"/>
      <c r="BP1498" s="15"/>
      <c r="BQ1498" s="15"/>
      <c r="BR1498" s="15"/>
      <c r="BS1498" s="15"/>
      <c r="BT1498" s="15"/>
      <c r="BU1498" s="15"/>
      <c r="BV1498" s="15"/>
      <c r="BW1498" s="15"/>
      <c r="BX1498" s="15"/>
      <c r="BY1498" s="15"/>
      <c r="BZ1498" s="15"/>
      <c r="CA1498" s="15"/>
      <c r="CB1498" s="15"/>
      <c r="CC1498" s="15"/>
      <c r="CD1498" s="15"/>
      <c r="CE1498" s="15"/>
      <c r="CF1498" s="15"/>
      <c r="CG1498" s="15"/>
      <c r="CH1498" s="15"/>
      <c r="CI1498" s="15"/>
      <c r="CJ1498" s="15"/>
      <c r="CK1498" s="15"/>
      <c r="CL1498" s="15"/>
      <c r="CM1498" s="15"/>
      <c r="CN1498" s="15"/>
      <c r="CO1498" s="15"/>
      <c r="CP1498" s="15"/>
      <c r="CQ1498" s="15"/>
      <c r="CR1498" s="15"/>
      <c r="CS1498" s="15"/>
      <c r="CT1498" s="88"/>
      <c r="CU1498" s="88"/>
      <c r="CV1498" s="88"/>
      <c r="CW1498" s="15"/>
      <c r="CX1498" s="15"/>
      <c r="CY1498" s="88"/>
      <c r="CZ1498" s="88"/>
      <c r="DA1498" s="88"/>
      <c r="DB1498" s="15"/>
      <c r="DC1498" s="15"/>
      <c r="DD1498" s="15"/>
      <c r="DE1498" s="15"/>
      <c r="DF1498" s="15"/>
      <c r="DG1498" s="15"/>
      <c r="DH1498" s="15"/>
      <c r="DI1498" s="15"/>
      <c r="DJ1498" s="15"/>
      <c r="DK1498" s="15"/>
      <c r="DL1498" s="15"/>
      <c r="DM1498" s="15"/>
      <c r="DN1498" s="15"/>
      <c r="DO1498" s="15"/>
      <c r="DP1498" s="15"/>
      <c r="DQ1498" s="15"/>
      <c r="DR1498" s="15"/>
      <c r="DS1498" s="15"/>
      <c r="DT1498" s="15"/>
      <c r="DU1498" s="15"/>
      <c r="DV1498" s="15"/>
      <c r="DW1498" s="15"/>
      <c r="DX1498" s="15"/>
      <c r="DY1498" s="15"/>
      <c r="DZ1498" s="15"/>
      <c r="EA1498" s="15"/>
      <c r="EB1498" s="15"/>
      <c r="EC1498" s="15"/>
      <c r="ED1498" s="15"/>
      <c r="EE1498" s="15"/>
      <c r="EF1498" s="15"/>
      <c r="EG1498" s="15"/>
      <c r="EH1498" s="15"/>
      <c r="EI1498" s="15"/>
      <c r="EJ1498" s="15"/>
      <c r="EK1498" s="15"/>
      <c r="EL1498" s="15"/>
      <c r="EM1498" s="15"/>
      <c r="EN1498" s="15"/>
      <c r="EO1498" s="15"/>
      <c r="EP1498" s="88"/>
      <c r="EQ1498" s="88"/>
      <c r="ER1498" s="88"/>
      <c r="ES1498" s="88"/>
      <c r="ET1498" s="88"/>
      <c r="EU1498" s="88"/>
      <c r="EV1498" s="88"/>
      <c r="EW1498" s="88"/>
      <c r="EX1498" s="88"/>
      <c r="EY1498" s="88"/>
      <c r="EZ1498" s="88"/>
      <c r="FA1498" s="88"/>
      <c r="FB1498" s="15"/>
      <c r="FC1498" s="15"/>
      <c r="FD1498" s="15"/>
      <c r="FE1498" s="15"/>
      <c r="FF1498" s="15"/>
      <c r="FG1498" s="15"/>
      <c r="FH1498" s="15"/>
      <c r="FI1498" s="15"/>
      <c r="FJ1498" s="15"/>
    </row>
    <row r="1499" spans="2:166" ht="15" customHeight="1" x14ac:dyDescent="0.25">
      <c r="B1499" s="88"/>
      <c r="C1499" s="88"/>
      <c r="D1499" s="115"/>
      <c r="E1499" s="115"/>
      <c r="F1499" s="115"/>
      <c r="G1499" s="115"/>
      <c r="H1499" s="115"/>
      <c r="I1499" s="523"/>
      <c r="J1499" s="523"/>
      <c r="K1499" s="115"/>
      <c r="L1499" s="524"/>
      <c r="M1499" s="524"/>
      <c r="N1499" s="524"/>
      <c r="O1499" s="524"/>
      <c r="P1499" s="524"/>
      <c r="Q1499" s="524"/>
      <c r="R1499" s="524"/>
      <c r="S1499" s="525"/>
      <c r="T1499" s="526"/>
      <c r="U1499" s="115"/>
      <c r="V1499" s="526"/>
      <c r="W1499" s="115"/>
      <c r="X1499" s="115"/>
      <c r="Y1499" s="115"/>
      <c r="Z1499" s="527"/>
      <c r="AA1499" s="527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N1499" s="15"/>
      <c r="BO1499" s="15"/>
      <c r="BP1499" s="15"/>
      <c r="BQ1499" s="15"/>
      <c r="BR1499" s="15"/>
      <c r="BS1499" s="15"/>
      <c r="BT1499" s="15"/>
      <c r="BU1499" s="15"/>
      <c r="BV1499" s="15"/>
      <c r="BW1499" s="15"/>
      <c r="BX1499" s="15"/>
      <c r="BY1499" s="15"/>
      <c r="BZ1499" s="15"/>
      <c r="CA1499" s="15"/>
      <c r="CB1499" s="15"/>
      <c r="CC1499" s="15"/>
      <c r="CD1499" s="15"/>
      <c r="CE1499" s="15"/>
      <c r="CF1499" s="15"/>
      <c r="CG1499" s="15"/>
      <c r="CH1499" s="15"/>
      <c r="CI1499" s="15"/>
      <c r="CJ1499" s="15"/>
      <c r="CK1499" s="15"/>
      <c r="CL1499" s="15"/>
      <c r="CM1499" s="15"/>
      <c r="CN1499" s="15"/>
      <c r="CO1499" s="15"/>
      <c r="CP1499" s="15"/>
      <c r="CQ1499" s="15"/>
      <c r="CR1499" s="15"/>
      <c r="CS1499" s="15"/>
      <c r="CT1499" s="88"/>
      <c r="CU1499" s="88"/>
      <c r="CV1499" s="88"/>
      <c r="CW1499" s="15"/>
      <c r="CX1499" s="15"/>
      <c r="CY1499" s="88"/>
      <c r="CZ1499" s="88"/>
      <c r="DA1499" s="88"/>
      <c r="DB1499" s="15"/>
      <c r="DC1499" s="15"/>
      <c r="DD1499" s="15"/>
      <c r="DE1499" s="15"/>
      <c r="DF1499" s="15"/>
      <c r="DG1499" s="15"/>
      <c r="DH1499" s="15"/>
      <c r="DI1499" s="15"/>
      <c r="DJ1499" s="15"/>
      <c r="DK1499" s="15"/>
      <c r="DL1499" s="15"/>
      <c r="DM1499" s="15"/>
      <c r="DN1499" s="15"/>
      <c r="DO1499" s="15"/>
      <c r="DP1499" s="15"/>
      <c r="DQ1499" s="15"/>
      <c r="DR1499" s="15"/>
      <c r="DS1499" s="15"/>
      <c r="DT1499" s="15"/>
      <c r="DU1499" s="15"/>
      <c r="DV1499" s="15"/>
      <c r="DW1499" s="15"/>
      <c r="DX1499" s="15"/>
      <c r="DY1499" s="15"/>
      <c r="DZ1499" s="15"/>
      <c r="EA1499" s="15"/>
      <c r="EB1499" s="15"/>
      <c r="EC1499" s="15"/>
      <c r="ED1499" s="15"/>
      <c r="EE1499" s="15"/>
      <c r="EF1499" s="15"/>
      <c r="EG1499" s="15"/>
      <c r="EH1499" s="15"/>
      <c r="EI1499" s="15"/>
      <c r="EJ1499" s="15"/>
      <c r="EK1499" s="15"/>
      <c r="EL1499" s="15"/>
      <c r="EM1499" s="15"/>
      <c r="EN1499" s="15"/>
      <c r="EO1499" s="15"/>
      <c r="EP1499" s="88"/>
      <c r="EQ1499" s="88"/>
      <c r="ER1499" s="88"/>
      <c r="ES1499" s="88"/>
      <c r="ET1499" s="88"/>
      <c r="EU1499" s="88"/>
      <c r="EV1499" s="88"/>
      <c r="EW1499" s="88"/>
      <c r="EX1499" s="88"/>
      <c r="EY1499" s="88"/>
      <c r="EZ1499" s="88"/>
      <c r="FA1499" s="88"/>
      <c r="FB1499" s="15"/>
      <c r="FC1499" s="15"/>
      <c r="FD1499" s="15"/>
      <c r="FE1499" s="15"/>
      <c r="FF1499" s="15"/>
      <c r="FG1499" s="15"/>
      <c r="FH1499" s="15"/>
      <c r="FI1499" s="15"/>
      <c r="FJ1499" s="15"/>
    </row>
    <row r="1500" spans="2:166" ht="15" customHeight="1" x14ac:dyDescent="0.25">
      <c r="B1500" s="88"/>
      <c r="C1500" s="88"/>
      <c r="D1500" s="115"/>
      <c r="E1500" s="115"/>
      <c r="F1500" s="115"/>
      <c r="G1500" s="115"/>
      <c r="H1500" s="115"/>
      <c r="I1500" s="523"/>
      <c r="J1500" s="523"/>
      <c r="K1500" s="115"/>
      <c r="L1500" s="524"/>
      <c r="M1500" s="524"/>
      <c r="N1500" s="524"/>
      <c r="O1500" s="524"/>
      <c r="P1500" s="524"/>
      <c r="Q1500" s="524"/>
      <c r="R1500" s="524"/>
      <c r="S1500" s="525"/>
      <c r="T1500" s="526"/>
      <c r="U1500" s="115"/>
      <c r="V1500" s="526"/>
      <c r="W1500" s="115"/>
      <c r="X1500" s="115"/>
      <c r="Y1500" s="115"/>
      <c r="Z1500" s="527"/>
      <c r="AA1500" s="527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  <c r="BI1500" s="15"/>
      <c r="BJ1500" s="15"/>
      <c r="BK1500" s="15"/>
      <c r="BL1500" s="15"/>
      <c r="BM1500" s="15"/>
      <c r="BN1500" s="15"/>
      <c r="BO1500" s="15"/>
      <c r="BP1500" s="15"/>
      <c r="BQ1500" s="15"/>
      <c r="BR1500" s="15"/>
      <c r="BS1500" s="15"/>
      <c r="BT1500" s="15"/>
      <c r="BU1500" s="15"/>
      <c r="BV1500" s="15"/>
      <c r="BW1500" s="15"/>
      <c r="BX1500" s="15"/>
      <c r="BY1500" s="15"/>
      <c r="BZ1500" s="15"/>
      <c r="CA1500" s="15"/>
      <c r="CB1500" s="15"/>
      <c r="CC1500" s="15"/>
      <c r="CD1500" s="15"/>
      <c r="CE1500" s="15"/>
      <c r="CF1500" s="15"/>
      <c r="CG1500" s="15"/>
      <c r="CH1500" s="15"/>
      <c r="CI1500" s="15"/>
      <c r="CJ1500" s="15"/>
      <c r="CK1500" s="15"/>
      <c r="CL1500" s="15"/>
      <c r="CM1500" s="15"/>
      <c r="CN1500" s="15"/>
      <c r="CO1500" s="15"/>
      <c r="CP1500" s="15"/>
      <c r="CQ1500" s="15"/>
      <c r="CR1500" s="15"/>
      <c r="CS1500" s="15"/>
      <c r="CT1500" s="88"/>
      <c r="CU1500" s="88"/>
      <c r="CV1500" s="88"/>
      <c r="CW1500" s="15"/>
      <c r="CX1500" s="15"/>
      <c r="CY1500" s="88"/>
      <c r="CZ1500" s="88"/>
      <c r="DA1500" s="88"/>
      <c r="DB1500" s="15"/>
      <c r="DC1500" s="15"/>
      <c r="DD1500" s="15"/>
      <c r="DE1500" s="15"/>
      <c r="DF1500" s="15"/>
      <c r="DG1500" s="15"/>
      <c r="DH1500" s="15"/>
      <c r="DI1500" s="15"/>
      <c r="DJ1500" s="15"/>
      <c r="DK1500" s="15"/>
      <c r="DL1500" s="15"/>
      <c r="DM1500" s="15"/>
      <c r="DN1500" s="15"/>
      <c r="DO1500" s="15"/>
      <c r="DP1500" s="15"/>
      <c r="DQ1500" s="15"/>
      <c r="DR1500" s="15"/>
      <c r="DS1500" s="15"/>
      <c r="DT1500" s="15"/>
      <c r="DU1500" s="15"/>
      <c r="DV1500" s="15"/>
      <c r="DW1500" s="15"/>
      <c r="DX1500" s="15"/>
      <c r="DY1500" s="15"/>
      <c r="DZ1500" s="15"/>
      <c r="EA1500" s="15"/>
      <c r="EB1500" s="15"/>
      <c r="EC1500" s="15"/>
      <c r="ED1500" s="15"/>
      <c r="EE1500" s="15"/>
      <c r="EF1500" s="15"/>
      <c r="EG1500" s="15"/>
      <c r="EH1500" s="15"/>
      <c r="EI1500" s="15"/>
      <c r="EJ1500" s="15"/>
      <c r="EK1500" s="15"/>
      <c r="EL1500" s="15"/>
      <c r="EM1500" s="15"/>
      <c r="EN1500" s="15"/>
      <c r="EO1500" s="15"/>
      <c r="EP1500" s="88"/>
      <c r="EQ1500" s="88"/>
      <c r="ER1500" s="88"/>
      <c r="ES1500" s="88"/>
      <c r="ET1500" s="88"/>
      <c r="EU1500" s="88"/>
      <c r="EV1500" s="88"/>
      <c r="EW1500" s="88"/>
      <c r="EX1500" s="88"/>
      <c r="EY1500" s="88"/>
      <c r="EZ1500" s="88"/>
      <c r="FA1500" s="88"/>
      <c r="FB1500" s="15"/>
      <c r="FC1500" s="15"/>
      <c r="FD1500" s="15"/>
      <c r="FE1500" s="15"/>
      <c r="FF1500" s="15"/>
      <c r="FG1500" s="15"/>
      <c r="FH1500" s="15"/>
      <c r="FI1500" s="15"/>
      <c r="FJ1500" s="15"/>
    </row>
    <row r="1501" spans="2:166" ht="15" customHeight="1" x14ac:dyDescent="0.25">
      <c r="B1501" s="88"/>
      <c r="C1501" s="88"/>
      <c r="D1501" s="115"/>
      <c r="E1501" s="115"/>
      <c r="F1501" s="115"/>
      <c r="G1501" s="115"/>
      <c r="H1501" s="115"/>
      <c r="I1501" s="523"/>
      <c r="J1501" s="523"/>
      <c r="K1501" s="115"/>
      <c r="L1501" s="524"/>
      <c r="M1501" s="524"/>
      <c r="N1501" s="524"/>
      <c r="O1501" s="524"/>
      <c r="P1501" s="524"/>
      <c r="Q1501" s="524"/>
      <c r="R1501" s="524"/>
      <c r="S1501" s="525"/>
      <c r="T1501" s="526"/>
      <c r="U1501" s="115"/>
      <c r="V1501" s="526"/>
      <c r="W1501" s="115"/>
      <c r="X1501" s="115"/>
      <c r="Y1501" s="115"/>
      <c r="Z1501" s="527"/>
      <c r="AA1501" s="527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  <c r="BI1501" s="15"/>
      <c r="BJ1501" s="15"/>
      <c r="BK1501" s="15"/>
      <c r="BL1501" s="15"/>
      <c r="BM1501" s="15"/>
      <c r="BN1501" s="15"/>
      <c r="BO1501" s="15"/>
      <c r="BP1501" s="15"/>
      <c r="BQ1501" s="15"/>
      <c r="BR1501" s="15"/>
      <c r="BS1501" s="15"/>
      <c r="BT1501" s="15"/>
      <c r="BU1501" s="15"/>
      <c r="BV1501" s="15"/>
      <c r="BW1501" s="15"/>
      <c r="BX1501" s="15"/>
      <c r="BY1501" s="15"/>
      <c r="BZ1501" s="15"/>
      <c r="CA1501" s="15"/>
      <c r="CB1501" s="15"/>
      <c r="CC1501" s="15"/>
      <c r="CD1501" s="15"/>
      <c r="CE1501" s="15"/>
      <c r="CF1501" s="15"/>
      <c r="CG1501" s="15"/>
      <c r="CH1501" s="15"/>
      <c r="CI1501" s="15"/>
      <c r="CJ1501" s="15"/>
      <c r="CK1501" s="15"/>
      <c r="CL1501" s="15"/>
      <c r="CM1501" s="15"/>
      <c r="CN1501" s="15"/>
      <c r="CO1501" s="15"/>
      <c r="CP1501" s="15"/>
      <c r="CQ1501" s="15"/>
      <c r="CR1501" s="15"/>
      <c r="CS1501" s="15"/>
      <c r="CT1501" s="88"/>
      <c r="CU1501" s="88"/>
      <c r="CV1501" s="88"/>
      <c r="CW1501" s="15"/>
      <c r="CX1501" s="15"/>
      <c r="CY1501" s="88"/>
      <c r="CZ1501" s="88"/>
      <c r="DA1501" s="88"/>
      <c r="DB1501" s="15"/>
      <c r="DC1501" s="15"/>
      <c r="DD1501" s="15"/>
      <c r="DE1501" s="15"/>
      <c r="DF1501" s="15"/>
      <c r="DG1501" s="15"/>
      <c r="DH1501" s="15"/>
      <c r="DI1501" s="15"/>
      <c r="DJ1501" s="15"/>
      <c r="DK1501" s="15"/>
      <c r="DL1501" s="15"/>
      <c r="DM1501" s="15"/>
      <c r="DN1501" s="15"/>
      <c r="DO1501" s="15"/>
      <c r="DP1501" s="15"/>
      <c r="DQ1501" s="15"/>
      <c r="DR1501" s="15"/>
      <c r="DS1501" s="15"/>
      <c r="DT1501" s="15"/>
      <c r="DU1501" s="15"/>
      <c r="DV1501" s="15"/>
      <c r="DW1501" s="15"/>
      <c r="DX1501" s="15"/>
      <c r="DY1501" s="15"/>
      <c r="DZ1501" s="15"/>
      <c r="EA1501" s="15"/>
      <c r="EB1501" s="15"/>
      <c r="EC1501" s="15"/>
      <c r="ED1501" s="15"/>
      <c r="EE1501" s="15"/>
      <c r="EF1501" s="15"/>
      <c r="EG1501" s="15"/>
      <c r="EH1501" s="15"/>
      <c r="EI1501" s="15"/>
      <c r="EJ1501" s="15"/>
      <c r="EK1501" s="15"/>
      <c r="EL1501" s="15"/>
      <c r="EM1501" s="15"/>
      <c r="EN1501" s="15"/>
      <c r="EO1501" s="15"/>
      <c r="EP1501" s="88"/>
      <c r="EQ1501" s="88"/>
      <c r="ER1501" s="88"/>
      <c r="ES1501" s="88"/>
      <c r="ET1501" s="88"/>
      <c r="EU1501" s="88"/>
      <c r="EV1501" s="88"/>
      <c r="EW1501" s="88"/>
      <c r="EX1501" s="88"/>
      <c r="EY1501" s="88"/>
      <c r="EZ1501" s="88"/>
      <c r="FA1501" s="88"/>
      <c r="FB1501" s="15"/>
      <c r="FC1501" s="15"/>
      <c r="FD1501" s="15"/>
      <c r="FE1501" s="15"/>
      <c r="FF1501" s="15"/>
      <c r="FG1501" s="15"/>
      <c r="FH1501" s="15"/>
      <c r="FI1501" s="15"/>
      <c r="FJ1501" s="15"/>
    </row>
    <row r="1502" spans="2:166" ht="15" customHeight="1" x14ac:dyDescent="0.25">
      <c r="B1502" s="88"/>
      <c r="C1502" s="88"/>
      <c r="D1502" s="115"/>
      <c r="E1502" s="115"/>
      <c r="F1502" s="115"/>
      <c r="G1502" s="115"/>
      <c r="H1502" s="115"/>
      <c r="I1502" s="523"/>
      <c r="J1502" s="523"/>
      <c r="K1502" s="115"/>
      <c r="L1502" s="524"/>
      <c r="M1502" s="524"/>
      <c r="N1502" s="524"/>
      <c r="O1502" s="524"/>
      <c r="P1502" s="524"/>
      <c r="Q1502" s="524"/>
      <c r="R1502" s="524"/>
      <c r="S1502" s="525"/>
      <c r="T1502" s="526"/>
      <c r="U1502" s="115"/>
      <c r="V1502" s="526"/>
      <c r="W1502" s="115"/>
      <c r="X1502" s="115"/>
      <c r="Y1502" s="115"/>
      <c r="Z1502" s="527"/>
      <c r="AA1502" s="527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A1502" s="15"/>
      <c r="BB1502" s="15"/>
      <c r="BC1502" s="15"/>
      <c r="BD1502" s="15"/>
      <c r="BE1502" s="15"/>
      <c r="BF1502" s="15"/>
      <c r="BG1502" s="15"/>
      <c r="BH1502" s="15"/>
      <c r="BI1502" s="15"/>
      <c r="BJ1502" s="15"/>
      <c r="BK1502" s="15"/>
      <c r="BL1502" s="15"/>
      <c r="BM1502" s="15"/>
      <c r="BN1502" s="15"/>
      <c r="BO1502" s="15"/>
      <c r="BP1502" s="15"/>
      <c r="BQ1502" s="15"/>
      <c r="BR1502" s="15"/>
      <c r="BS1502" s="15"/>
      <c r="BT1502" s="15"/>
      <c r="BU1502" s="15"/>
      <c r="BV1502" s="15"/>
      <c r="BW1502" s="15"/>
      <c r="BX1502" s="15"/>
      <c r="BY1502" s="15"/>
      <c r="BZ1502" s="15"/>
      <c r="CA1502" s="15"/>
      <c r="CB1502" s="15"/>
      <c r="CC1502" s="15"/>
      <c r="CD1502" s="15"/>
      <c r="CE1502" s="15"/>
      <c r="CF1502" s="15"/>
      <c r="CG1502" s="15"/>
      <c r="CH1502" s="15"/>
      <c r="CI1502" s="15"/>
      <c r="CJ1502" s="15"/>
      <c r="CK1502" s="15"/>
      <c r="CL1502" s="15"/>
      <c r="CM1502" s="15"/>
      <c r="CN1502" s="15"/>
      <c r="CO1502" s="15"/>
      <c r="CP1502" s="15"/>
      <c r="CQ1502" s="15"/>
      <c r="CR1502" s="15"/>
      <c r="CS1502" s="15"/>
      <c r="CT1502" s="88"/>
      <c r="CU1502" s="88"/>
      <c r="CV1502" s="88"/>
      <c r="CW1502" s="15"/>
      <c r="CX1502" s="15"/>
      <c r="CY1502" s="88"/>
      <c r="CZ1502" s="88"/>
      <c r="DA1502" s="88"/>
      <c r="DB1502" s="15"/>
      <c r="DC1502" s="15"/>
      <c r="DD1502" s="15"/>
      <c r="DE1502" s="15"/>
      <c r="DF1502" s="15"/>
      <c r="DG1502" s="15"/>
      <c r="DH1502" s="15"/>
      <c r="DI1502" s="15"/>
      <c r="DJ1502" s="15"/>
      <c r="DK1502" s="15"/>
      <c r="DL1502" s="15"/>
      <c r="DM1502" s="15"/>
      <c r="DN1502" s="15"/>
      <c r="DO1502" s="15"/>
      <c r="DP1502" s="15"/>
      <c r="DQ1502" s="15"/>
      <c r="DR1502" s="15"/>
      <c r="DS1502" s="15"/>
      <c r="DT1502" s="15"/>
      <c r="DU1502" s="15"/>
      <c r="DV1502" s="15"/>
      <c r="DW1502" s="15"/>
      <c r="DX1502" s="15"/>
      <c r="DY1502" s="15"/>
      <c r="DZ1502" s="15"/>
      <c r="EA1502" s="15"/>
      <c r="EB1502" s="15"/>
      <c r="EC1502" s="15"/>
      <c r="ED1502" s="15"/>
      <c r="EE1502" s="15"/>
      <c r="EF1502" s="15"/>
      <c r="EG1502" s="15"/>
      <c r="EH1502" s="15"/>
      <c r="EI1502" s="15"/>
      <c r="EJ1502" s="15"/>
      <c r="EK1502" s="15"/>
      <c r="EL1502" s="15"/>
      <c r="EM1502" s="15"/>
      <c r="EN1502" s="15"/>
      <c r="EO1502" s="15"/>
      <c r="EP1502" s="88"/>
      <c r="EQ1502" s="88"/>
      <c r="ER1502" s="88"/>
      <c r="ES1502" s="88"/>
      <c r="ET1502" s="88"/>
      <c r="EU1502" s="88"/>
      <c r="EV1502" s="88"/>
      <c r="EW1502" s="88"/>
      <c r="EX1502" s="88"/>
      <c r="EY1502" s="88"/>
      <c r="EZ1502" s="88"/>
      <c r="FA1502" s="88"/>
      <c r="FB1502" s="15"/>
      <c r="FC1502" s="15"/>
      <c r="FD1502" s="15"/>
      <c r="FE1502" s="15"/>
      <c r="FF1502" s="15"/>
      <c r="FG1502" s="15"/>
      <c r="FH1502" s="15"/>
      <c r="FI1502" s="15"/>
      <c r="FJ1502" s="15"/>
    </row>
    <row r="1503" spans="2:166" ht="15" customHeight="1" x14ac:dyDescent="0.25">
      <c r="B1503" s="88"/>
      <c r="C1503" s="88"/>
      <c r="D1503" s="115"/>
      <c r="E1503" s="115"/>
      <c r="F1503" s="115"/>
      <c r="G1503" s="115"/>
      <c r="H1503" s="115"/>
      <c r="I1503" s="523"/>
      <c r="J1503" s="523"/>
      <c r="K1503" s="115"/>
      <c r="L1503" s="524"/>
      <c r="M1503" s="524"/>
      <c r="N1503" s="524"/>
      <c r="O1503" s="524"/>
      <c r="P1503" s="524"/>
      <c r="Q1503" s="524"/>
      <c r="R1503" s="524"/>
      <c r="S1503" s="525"/>
      <c r="T1503" s="526"/>
      <c r="U1503" s="115"/>
      <c r="V1503" s="526"/>
      <c r="W1503" s="115"/>
      <c r="X1503" s="115"/>
      <c r="Y1503" s="115"/>
      <c r="Z1503" s="527"/>
      <c r="AA1503" s="527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A1503" s="15"/>
      <c r="BB1503" s="15"/>
      <c r="BC1503" s="15"/>
      <c r="BD1503" s="15"/>
      <c r="BE1503" s="15"/>
      <c r="BF1503" s="15"/>
      <c r="BG1503" s="15"/>
      <c r="BH1503" s="15"/>
      <c r="BI1503" s="15"/>
      <c r="BJ1503" s="15"/>
      <c r="BK1503" s="15"/>
      <c r="BL1503" s="15"/>
      <c r="BM1503" s="15"/>
      <c r="BN1503" s="15"/>
      <c r="BO1503" s="15"/>
      <c r="BP1503" s="15"/>
      <c r="BQ1503" s="15"/>
      <c r="BR1503" s="15"/>
      <c r="BS1503" s="15"/>
      <c r="BT1503" s="15"/>
      <c r="BU1503" s="15"/>
      <c r="BV1503" s="15"/>
      <c r="BW1503" s="15"/>
      <c r="BX1503" s="15"/>
      <c r="BY1503" s="15"/>
      <c r="BZ1503" s="15"/>
      <c r="CA1503" s="15"/>
      <c r="CB1503" s="15"/>
      <c r="CC1503" s="15"/>
      <c r="CD1503" s="15"/>
      <c r="CE1503" s="15"/>
      <c r="CF1503" s="15"/>
      <c r="CG1503" s="15"/>
      <c r="CH1503" s="15"/>
      <c r="CI1503" s="15"/>
      <c r="CJ1503" s="15"/>
      <c r="CK1503" s="15"/>
      <c r="CL1503" s="15"/>
      <c r="CM1503" s="15"/>
      <c r="CN1503" s="15"/>
      <c r="CO1503" s="15"/>
      <c r="CP1503" s="15"/>
      <c r="CQ1503" s="15"/>
      <c r="CR1503" s="15"/>
      <c r="CS1503" s="15"/>
      <c r="CT1503" s="88"/>
      <c r="CU1503" s="88"/>
      <c r="CV1503" s="88"/>
      <c r="CW1503" s="15"/>
      <c r="CX1503" s="15"/>
      <c r="CY1503" s="88"/>
      <c r="CZ1503" s="88"/>
      <c r="DA1503" s="88"/>
      <c r="DB1503" s="15"/>
      <c r="DC1503" s="15"/>
      <c r="DD1503" s="15"/>
      <c r="DE1503" s="15"/>
      <c r="DF1503" s="15"/>
      <c r="DG1503" s="15"/>
      <c r="DH1503" s="15"/>
      <c r="DI1503" s="15"/>
      <c r="DJ1503" s="15"/>
      <c r="DK1503" s="15"/>
      <c r="DL1503" s="15"/>
      <c r="DM1503" s="15"/>
      <c r="DN1503" s="15"/>
      <c r="DO1503" s="15"/>
      <c r="DP1503" s="15"/>
      <c r="DQ1503" s="15"/>
      <c r="DR1503" s="15"/>
      <c r="DS1503" s="15"/>
      <c r="DT1503" s="15"/>
      <c r="DU1503" s="15"/>
      <c r="DV1503" s="15"/>
      <c r="DW1503" s="15"/>
      <c r="DX1503" s="15"/>
      <c r="DY1503" s="15"/>
      <c r="DZ1503" s="15"/>
      <c r="EA1503" s="15"/>
      <c r="EB1503" s="15"/>
      <c r="EC1503" s="15"/>
      <c r="ED1503" s="15"/>
      <c r="EE1503" s="15"/>
      <c r="EF1503" s="15"/>
      <c r="EG1503" s="15"/>
      <c r="EH1503" s="15"/>
      <c r="EI1503" s="15"/>
      <c r="EJ1503" s="15"/>
      <c r="EK1503" s="15"/>
      <c r="EL1503" s="15"/>
      <c r="EM1503" s="15"/>
      <c r="EN1503" s="15"/>
      <c r="EO1503" s="15"/>
      <c r="EP1503" s="88"/>
      <c r="EQ1503" s="88"/>
      <c r="ER1503" s="88"/>
      <c r="ES1503" s="88"/>
      <c r="ET1503" s="88"/>
      <c r="EU1503" s="88"/>
      <c r="EV1503" s="88"/>
      <c r="EW1503" s="88"/>
      <c r="EX1503" s="88"/>
      <c r="EY1503" s="88"/>
      <c r="EZ1503" s="88"/>
      <c r="FA1503" s="88"/>
      <c r="FB1503" s="15"/>
      <c r="FC1503" s="15"/>
      <c r="FD1503" s="15"/>
      <c r="FE1503" s="15"/>
      <c r="FF1503" s="15"/>
      <c r="FG1503" s="15"/>
      <c r="FH1503" s="15"/>
      <c r="FI1503" s="15"/>
      <c r="FJ1503" s="15"/>
    </row>
    <row r="1504" spans="2:166" ht="15" customHeight="1" x14ac:dyDescent="0.25">
      <c r="B1504" s="88"/>
      <c r="C1504" s="88"/>
      <c r="D1504" s="115"/>
      <c r="E1504" s="115"/>
      <c r="F1504" s="115"/>
      <c r="G1504" s="115"/>
      <c r="H1504" s="115"/>
      <c r="I1504" s="523"/>
      <c r="J1504" s="523"/>
      <c r="K1504" s="115"/>
      <c r="L1504" s="524"/>
      <c r="M1504" s="524"/>
      <c r="N1504" s="524"/>
      <c r="O1504" s="524"/>
      <c r="P1504" s="524"/>
      <c r="Q1504" s="524"/>
      <c r="R1504" s="524"/>
      <c r="S1504" s="525"/>
      <c r="T1504" s="526"/>
      <c r="U1504" s="115"/>
      <c r="V1504" s="526"/>
      <c r="W1504" s="115"/>
      <c r="X1504" s="115"/>
      <c r="Y1504" s="115"/>
      <c r="Z1504" s="527"/>
      <c r="AA1504" s="527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  <c r="BI1504" s="15"/>
      <c r="BJ1504" s="15"/>
      <c r="BK1504" s="15"/>
      <c r="BL1504" s="15"/>
      <c r="BM1504" s="15"/>
      <c r="BN1504" s="15"/>
      <c r="BO1504" s="15"/>
      <c r="BP1504" s="15"/>
      <c r="BQ1504" s="15"/>
      <c r="BR1504" s="15"/>
      <c r="BS1504" s="15"/>
      <c r="BT1504" s="15"/>
      <c r="BU1504" s="15"/>
      <c r="BV1504" s="15"/>
      <c r="BW1504" s="15"/>
      <c r="BX1504" s="15"/>
      <c r="BY1504" s="15"/>
      <c r="BZ1504" s="15"/>
      <c r="CA1504" s="15"/>
      <c r="CB1504" s="15"/>
      <c r="CC1504" s="15"/>
      <c r="CD1504" s="15"/>
      <c r="CE1504" s="15"/>
      <c r="CF1504" s="15"/>
      <c r="CG1504" s="15"/>
      <c r="CH1504" s="15"/>
      <c r="CI1504" s="15"/>
      <c r="CJ1504" s="15"/>
      <c r="CK1504" s="15"/>
      <c r="CL1504" s="15"/>
      <c r="CM1504" s="15"/>
      <c r="CN1504" s="15"/>
      <c r="CO1504" s="15"/>
      <c r="CP1504" s="15"/>
      <c r="CQ1504" s="15"/>
      <c r="CR1504" s="15"/>
      <c r="CS1504" s="15"/>
      <c r="CT1504" s="88"/>
      <c r="CU1504" s="88"/>
      <c r="CV1504" s="88"/>
      <c r="CW1504" s="15"/>
      <c r="CX1504" s="15"/>
      <c r="CY1504" s="88"/>
      <c r="CZ1504" s="88"/>
      <c r="DA1504" s="88"/>
      <c r="DB1504" s="15"/>
      <c r="DC1504" s="15"/>
      <c r="DD1504" s="15"/>
      <c r="DE1504" s="15"/>
      <c r="DF1504" s="15"/>
      <c r="DG1504" s="15"/>
      <c r="DH1504" s="15"/>
      <c r="DI1504" s="15"/>
      <c r="DJ1504" s="15"/>
      <c r="DK1504" s="15"/>
      <c r="DL1504" s="15"/>
      <c r="DM1504" s="15"/>
      <c r="DN1504" s="15"/>
      <c r="DO1504" s="15"/>
      <c r="DP1504" s="15"/>
      <c r="DQ1504" s="15"/>
      <c r="DR1504" s="15"/>
      <c r="DS1504" s="15"/>
      <c r="DT1504" s="15"/>
      <c r="DU1504" s="15"/>
      <c r="DV1504" s="15"/>
      <c r="DW1504" s="15"/>
      <c r="DX1504" s="15"/>
      <c r="DY1504" s="15"/>
      <c r="DZ1504" s="15"/>
      <c r="EA1504" s="15"/>
      <c r="EB1504" s="15"/>
      <c r="EC1504" s="15"/>
      <c r="ED1504" s="15"/>
      <c r="EE1504" s="15"/>
      <c r="EF1504" s="15"/>
      <c r="EG1504" s="15"/>
      <c r="EH1504" s="15"/>
      <c r="EI1504" s="15"/>
      <c r="EJ1504" s="15"/>
      <c r="EK1504" s="15"/>
      <c r="EL1504" s="15"/>
      <c r="EM1504" s="15"/>
      <c r="EN1504" s="15"/>
      <c r="EO1504" s="15"/>
      <c r="EP1504" s="88"/>
      <c r="EQ1504" s="88"/>
      <c r="ER1504" s="88"/>
      <c r="ES1504" s="88"/>
      <c r="ET1504" s="88"/>
      <c r="EU1504" s="88"/>
      <c r="EV1504" s="88"/>
      <c r="EW1504" s="88"/>
      <c r="EX1504" s="88"/>
      <c r="EY1504" s="88"/>
      <c r="EZ1504" s="88"/>
      <c r="FA1504" s="88"/>
      <c r="FB1504" s="15"/>
      <c r="FC1504" s="15"/>
      <c r="FD1504" s="15"/>
      <c r="FE1504" s="15"/>
      <c r="FF1504" s="15"/>
      <c r="FG1504" s="15"/>
      <c r="FH1504" s="15"/>
      <c r="FI1504" s="15"/>
      <c r="FJ1504" s="15"/>
    </row>
    <row r="1505" spans="2:166" ht="15" customHeight="1" x14ac:dyDescent="0.25">
      <c r="B1505" s="88"/>
      <c r="C1505" s="88"/>
      <c r="D1505" s="115"/>
      <c r="E1505" s="115"/>
      <c r="F1505" s="115"/>
      <c r="G1505" s="115"/>
      <c r="H1505" s="115"/>
      <c r="I1505" s="523"/>
      <c r="J1505" s="523"/>
      <c r="K1505" s="115"/>
      <c r="L1505" s="524"/>
      <c r="M1505" s="524"/>
      <c r="N1505" s="524"/>
      <c r="O1505" s="524"/>
      <c r="P1505" s="524"/>
      <c r="Q1505" s="524"/>
      <c r="R1505" s="524"/>
      <c r="S1505" s="525"/>
      <c r="T1505" s="526"/>
      <c r="U1505" s="115"/>
      <c r="V1505" s="526"/>
      <c r="W1505" s="115"/>
      <c r="X1505" s="115"/>
      <c r="Y1505" s="115"/>
      <c r="Z1505" s="527"/>
      <c r="AA1505" s="527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  <c r="BI1505" s="15"/>
      <c r="BJ1505" s="15"/>
      <c r="BK1505" s="15"/>
      <c r="BL1505" s="15"/>
      <c r="BM1505" s="15"/>
      <c r="BN1505" s="15"/>
      <c r="BO1505" s="15"/>
      <c r="BP1505" s="15"/>
      <c r="BQ1505" s="15"/>
      <c r="BR1505" s="15"/>
      <c r="BS1505" s="15"/>
      <c r="BT1505" s="15"/>
      <c r="BU1505" s="15"/>
      <c r="BV1505" s="15"/>
      <c r="BW1505" s="15"/>
      <c r="BX1505" s="15"/>
      <c r="BY1505" s="15"/>
      <c r="BZ1505" s="15"/>
      <c r="CA1505" s="15"/>
      <c r="CB1505" s="15"/>
      <c r="CC1505" s="15"/>
      <c r="CD1505" s="15"/>
      <c r="CE1505" s="15"/>
      <c r="CF1505" s="15"/>
      <c r="CG1505" s="15"/>
      <c r="CH1505" s="15"/>
      <c r="CI1505" s="15"/>
      <c r="CJ1505" s="15"/>
      <c r="CK1505" s="15"/>
      <c r="CL1505" s="15"/>
      <c r="CM1505" s="15"/>
      <c r="CN1505" s="15"/>
      <c r="CO1505" s="15"/>
      <c r="CP1505" s="15"/>
      <c r="CQ1505" s="15"/>
      <c r="CR1505" s="15"/>
      <c r="CS1505" s="15"/>
      <c r="CT1505" s="88"/>
      <c r="CU1505" s="88"/>
      <c r="CV1505" s="88"/>
      <c r="CW1505" s="15"/>
      <c r="CX1505" s="15"/>
      <c r="CY1505" s="88"/>
      <c r="CZ1505" s="88"/>
      <c r="DA1505" s="88"/>
      <c r="DB1505" s="15"/>
      <c r="DC1505" s="15"/>
      <c r="DD1505" s="15"/>
      <c r="DE1505" s="15"/>
      <c r="DF1505" s="15"/>
      <c r="DG1505" s="15"/>
      <c r="DH1505" s="15"/>
      <c r="DI1505" s="15"/>
      <c r="DJ1505" s="15"/>
      <c r="DK1505" s="15"/>
      <c r="DL1505" s="15"/>
      <c r="DM1505" s="15"/>
      <c r="DN1505" s="15"/>
      <c r="DO1505" s="15"/>
      <c r="DP1505" s="15"/>
      <c r="DQ1505" s="15"/>
      <c r="DR1505" s="15"/>
      <c r="DS1505" s="15"/>
      <c r="DT1505" s="15"/>
      <c r="DU1505" s="15"/>
      <c r="DV1505" s="15"/>
      <c r="DW1505" s="15"/>
      <c r="DX1505" s="15"/>
      <c r="DY1505" s="15"/>
      <c r="DZ1505" s="15"/>
      <c r="EA1505" s="15"/>
      <c r="EB1505" s="15"/>
      <c r="EC1505" s="15"/>
      <c r="ED1505" s="15"/>
      <c r="EE1505" s="15"/>
      <c r="EF1505" s="15"/>
      <c r="EG1505" s="15"/>
      <c r="EH1505" s="15"/>
      <c r="EI1505" s="15"/>
      <c r="EJ1505" s="15"/>
      <c r="EK1505" s="15"/>
      <c r="EL1505" s="15"/>
      <c r="EM1505" s="15"/>
      <c r="EN1505" s="15"/>
      <c r="EO1505" s="15"/>
      <c r="EP1505" s="88"/>
      <c r="EQ1505" s="88"/>
      <c r="ER1505" s="88"/>
      <c r="ES1505" s="88"/>
      <c r="ET1505" s="88"/>
      <c r="EU1505" s="88"/>
      <c r="EV1505" s="88"/>
      <c r="EW1505" s="88"/>
      <c r="EX1505" s="88"/>
      <c r="EY1505" s="88"/>
      <c r="EZ1505" s="88"/>
      <c r="FA1505" s="88"/>
      <c r="FB1505" s="15"/>
      <c r="FC1505" s="15"/>
      <c r="FD1505" s="15"/>
      <c r="FE1505" s="15"/>
      <c r="FF1505" s="15"/>
      <c r="FG1505" s="15"/>
      <c r="FH1505" s="15"/>
      <c r="FI1505" s="15"/>
      <c r="FJ1505" s="15"/>
    </row>
    <row r="1506" spans="2:166" ht="15" customHeight="1" x14ac:dyDescent="0.25">
      <c r="B1506" s="88"/>
      <c r="C1506" s="88"/>
      <c r="D1506" s="115"/>
      <c r="E1506" s="115"/>
      <c r="F1506" s="115"/>
      <c r="G1506" s="115"/>
      <c r="H1506" s="115"/>
      <c r="I1506" s="523"/>
      <c r="J1506" s="523"/>
      <c r="K1506" s="115"/>
      <c r="L1506" s="524"/>
      <c r="M1506" s="524"/>
      <c r="N1506" s="524"/>
      <c r="O1506" s="524"/>
      <c r="P1506" s="524"/>
      <c r="Q1506" s="524"/>
      <c r="R1506" s="524"/>
      <c r="S1506" s="525"/>
      <c r="T1506" s="526"/>
      <c r="U1506" s="115"/>
      <c r="V1506" s="526"/>
      <c r="W1506" s="115"/>
      <c r="X1506" s="115"/>
      <c r="Y1506" s="115"/>
      <c r="Z1506" s="527"/>
      <c r="AA1506" s="527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  <c r="BL1506" s="15"/>
      <c r="BM1506" s="15"/>
      <c r="BN1506" s="15"/>
      <c r="BO1506" s="15"/>
      <c r="BP1506" s="15"/>
      <c r="BQ1506" s="15"/>
      <c r="BR1506" s="15"/>
      <c r="BS1506" s="15"/>
      <c r="BT1506" s="15"/>
      <c r="BU1506" s="15"/>
      <c r="BV1506" s="15"/>
      <c r="BW1506" s="15"/>
      <c r="BX1506" s="15"/>
      <c r="BY1506" s="15"/>
      <c r="BZ1506" s="15"/>
      <c r="CA1506" s="15"/>
      <c r="CB1506" s="15"/>
      <c r="CC1506" s="15"/>
      <c r="CD1506" s="15"/>
      <c r="CE1506" s="15"/>
      <c r="CF1506" s="15"/>
      <c r="CG1506" s="15"/>
      <c r="CH1506" s="15"/>
      <c r="CI1506" s="15"/>
      <c r="CJ1506" s="15"/>
      <c r="CK1506" s="15"/>
      <c r="CL1506" s="15"/>
      <c r="CM1506" s="15"/>
      <c r="CN1506" s="15"/>
      <c r="CO1506" s="15"/>
      <c r="CP1506" s="15"/>
      <c r="CQ1506" s="15"/>
      <c r="CR1506" s="15"/>
      <c r="CS1506" s="15"/>
      <c r="CT1506" s="88"/>
      <c r="CU1506" s="88"/>
      <c r="CV1506" s="88"/>
      <c r="CW1506" s="15"/>
      <c r="CX1506" s="15"/>
      <c r="CY1506" s="88"/>
      <c r="CZ1506" s="88"/>
      <c r="DA1506" s="88"/>
      <c r="DB1506" s="15"/>
      <c r="DC1506" s="15"/>
      <c r="DD1506" s="15"/>
      <c r="DE1506" s="15"/>
      <c r="DF1506" s="15"/>
      <c r="DG1506" s="15"/>
      <c r="DH1506" s="15"/>
      <c r="DI1506" s="15"/>
      <c r="DJ1506" s="15"/>
      <c r="DK1506" s="15"/>
      <c r="DL1506" s="15"/>
      <c r="DM1506" s="15"/>
      <c r="DN1506" s="15"/>
      <c r="DO1506" s="15"/>
      <c r="DP1506" s="15"/>
      <c r="DQ1506" s="15"/>
      <c r="DR1506" s="15"/>
      <c r="DS1506" s="15"/>
      <c r="DT1506" s="15"/>
      <c r="DU1506" s="15"/>
      <c r="DV1506" s="15"/>
      <c r="DW1506" s="15"/>
      <c r="DX1506" s="15"/>
      <c r="DY1506" s="15"/>
      <c r="DZ1506" s="15"/>
      <c r="EA1506" s="15"/>
      <c r="EB1506" s="15"/>
      <c r="EC1506" s="15"/>
      <c r="ED1506" s="15"/>
      <c r="EE1506" s="15"/>
      <c r="EF1506" s="15"/>
      <c r="EG1506" s="15"/>
      <c r="EH1506" s="15"/>
      <c r="EI1506" s="15"/>
      <c r="EJ1506" s="15"/>
      <c r="EK1506" s="15"/>
      <c r="EL1506" s="15"/>
      <c r="EM1506" s="15"/>
      <c r="EN1506" s="15"/>
      <c r="EO1506" s="15"/>
      <c r="EP1506" s="88"/>
      <c r="EQ1506" s="88"/>
      <c r="ER1506" s="88"/>
      <c r="ES1506" s="88"/>
      <c r="ET1506" s="88"/>
      <c r="EU1506" s="88"/>
      <c r="EV1506" s="88"/>
      <c r="EW1506" s="88"/>
      <c r="EX1506" s="88"/>
      <c r="EY1506" s="88"/>
      <c r="EZ1506" s="88"/>
      <c r="FA1506" s="88"/>
      <c r="FB1506" s="15"/>
      <c r="FC1506" s="15"/>
      <c r="FD1506" s="15"/>
      <c r="FE1506" s="15"/>
      <c r="FF1506" s="15"/>
      <c r="FG1506" s="15"/>
      <c r="FH1506" s="15"/>
      <c r="FI1506" s="15"/>
      <c r="FJ1506" s="15"/>
    </row>
    <row r="1507" spans="2:166" ht="15" customHeight="1" x14ac:dyDescent="0.25">
      <c r="B1507" s="88"/>
      <c r="C1507" s="88"/>
      <c r="D1507" s="115"/>
      <c r="E1507" s="115"/>
      <c r="F1507" s="115"/>
      <c r="G1507" s="115"/>
      <c r="H1507" s="115"/>
      <c r="I1507" s="523"/>
      <c r="J1507" s="523"/>
      <c r="K1507" s="115"/>
      <c r="L1507" s="524"/>
      <c r="M1507" s="524"/>
      <c r="N1507" s="524"/>
      <c r="O1507" s="524"/>
      <c r="P1507" s="524"/>
      <c r="Q1507" s="524"/>
      <c r="R1507" s="524"/>
      <c r="S1507" s="525"/>
      <c r="T1507" s="526"/>
      <c r="U1507" s="115"/>
      <c r="V1507" s="526"/>
      <c r="W1507" s="115"/>
      <c r="X1507" s="115"/>
      <c r="Y1507" s="115"/>
      <c r="Z1507" s="527"/>
      <c r="AA1507" s="527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  <c r="AX1507" s="15"/>
      <c r="AY1507" s="15"/>
      <c r="AZ1507" s="15"/>
      <c r="BA1507" s="15"/>
      <c r="BB1507" s="15"/>
      <c r="BC1507" s="15"/>
      <c r="BD1507" s="15"/>
      <c r="BE1507" s="15"/>
      <c r="BF1507" s="15"/>
      <c r="BG1507" s="15"/>
      <c r="BH1507" s="15"/>
      <c r="BI1507" s="15"/>
      <c r="BJ1507" s="15"/>
      <c r="BK1507" s="15"/>
      <c r="BL1507" s="15"/>
      <c r="BM1507" s="15"/>
      <c r="BN1507" s="15"/>
      <c r="BO1507" s="15"/>
      <c r="BP1507" s="15"/>
      <c r="BQ1507" s="15"/>
      <c r="BR1507" s="15"/>
      <c r="BS1507" s="15"/>
      <c r="BT1507" s="15"/>
      <c r="BU1507" s="15"/>
      <c r="BV1507" s="15"/>
      <c r="BW1507" s="15"/>
      <c r="BX1507" s="15"/>
      <c r="BY1507" s="15"/>
      <c r="BZ1507" s="15"/>
      <c r="CA1507" s="15"/>
      <c r="CB1507" s="15"/>
      <c r="CC1507" s="15"/>
      <c r="CD1507" s="15"/>
      <c r="CE1507" s="15"/>
      <c r="CF1507" s="15"/>
      <c r="CG1507" s="15"/>
      <c r="CH1507" s="15"/>
      <c r="CI1507" s="15"/>
      <c r="CJ1507" s="15"/>
      <c r="CK1507" s="15"/>
      <c r="CL1507" s="15"/>
      <c r="CM1507" s="15"/>
      <c r="CN1507" s="15"/>
      <c r="CO1507" s="15"/>
      <c r="CP1507" s="15"/>
      <c r="CQ1507" s="15"/>
      <c r="CR1507" s="15"/>
      <c r="CS1507" s="15"/>
      <c r="CT1507" s="88"/>
      <c r="CU1507" s="88"/>
      <c r="CV1507" s="88"/>
      <c r="CW1507" s="15"/>
      <c r="CX1507" s="15"/>
      <c r="CY1507" s="88"/>
      <c r="CZ1507" s="88"/>
      <c r="DA1507" s="88"/>
      <c r="DB1507" s="15"/>
      <c r="DC1507" s="15"/>
      <c r="DD1507" s="15"/>
      <c r="DE1507" s="15"/>
      <c r="DF1507" s="15"/>
      <c r="DG1507" s="15"/>
      <c r="DH1507" s="15"/>
      <c r="DI1507" s="15"/>
      <c r="DJ1507" s="15"/>
      <c r="DK1507" s="15"/>
      <c r="DL1507" s="15"/>
      <c r="DM1507" s="15"/>
      <c r="DN1507" s="15"/>
      <c r="DO1507" s="15"/>
      <c r="DP1507" s="15"/>
      <c r="DQ1507" s="15"/>
      <c r="DR1507" s="15"/>
      <c r="DS1507" s="15"/>
      <c r="DT1507" s="15"/>
      <c r="DU1507" s="15"/>
      <c r="DV1507" s="15"/>
      <c r="DW1507" s="15"/>
      <c r="DX1507" s="15"/>
      <c r="DY1507" s="15"/>
      <c r="DZ1507" s="15"/>
      <c r="EA1507" s="15"/>
      <c r="EB1507" s="15"/>
      <c r="EC1507" s="15"/>
      <c r="ED1507" s="15"/>
      <c r="EE1507" s="15"/>
      <c r="EF1507" s="15"/>
      <c r="EG1507" s="15"/>
      <c r="EH1507" s="15"/>
      <c r="EI1507" s="15"/>
      <c r="EJ1507" s="15"/>
      <c r="EK1507" s="15"/>
      <c r="EL1507" s="15"/>
      <c r="EM1507" s="15"/>
      <c r="EN1507" s="15"/>
      <c r="EO1507" s="15"/>
      <c r="EP1507" s="88"/>
      <c r="EQ1507" s="88"/>
      <c r="ER1507" s="88"/>
      <c r="ES1507" s="88"/>
      <c r="ET1507" s="88"/>
      <c r="EU1507" s="88"/>
      <c r="EV1507" s="88"/>
      <c r="EW1507" s="88"/>
      <c r="EX1507" s="88"/>
      <c r="EY1507" s="88"/>
      <c r="EZ1507" s="88"/>
      <c r="FA1507" s="88"/>
      <c r="FB1507" s="15"/>
      <c r="FC1507" s="15"/>
      <c r="FD1507" s="15"/>
      <c r="FE1507" s="15"/>
      <c r="FF1507" s="15"/>
      <c r="FG1507" s="15"/>
      <c r="FH1507" s="15"/>
      <c r="FI1507" s="15"/>
      <c r="FJ1507" s="15"/>
    </row>
    <row r="1508" spans="2:166" ht="15" customHeight="1" x14ac:dyDescent="0.25">
      <c r="B1508" s="88"/>
      <c r="C1508" s="88"/>
      <c r="D1508" s="115"/>
      <c r="E1508" s="115"/>
      <c r="F1508" s="115"/>
      <c r="G1508" s="115"/>
      <c r="H1508" s="115"/>
      <c r="I1508" s="523"/>
      <c r="J1508" s="523"/>
      <c r="K1508" s="115"/>
      <c r="L1508" s="524"/>
      <c r="M1508" s="524"/>
      <c r="N1508" s="524"/>
      <c r="O1508" s="524"/>
      <c r="P1508" s="524"/>
      <c r="Q1508" s="524"/>
      <c r="R1508" s="524"/>
      <c r="S1508" s="525"/>
      <c r="T1508" s="526"/>
      <c r="U1508" s="115"/>
      <c r="V1508" s="526"/>
      <c r="W1508" s="115"/>
      <c r="X1508" s="115"/>
      <c r="Y1508" s="115"/>
      <c r="Z1508" s="527"/>
      <c r="AA1508" s="527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/>
      <c r="AX1508" s="15"/>
      <c r="AY1508" s="15"/>
      <c r="AZ1508" s="15"/>
      <c r="BA1508" s="15"/>
      <c r="BB1508" s="15"/>
      <c r="BC1508" s="15"/>
      <c r="BD1508" s="15"/>
      <c r="BE1508" s="15"/>
      <c r="BF1508" s="15"/>
      <c r="BG1508" s="15"/>
      <c r="BH1508" s="15"/>
      <c r="BI1508" s="15"/>
      <c r="BJ1508" s="15"/>
      <c r="BK1508" s="15"/>
      <c r="BL1508" s="15"/>
      <c r="BM1508" s="15"/>
      <c r="BN1508" s="15"/>
      <c r="BO1508" s="15"/>
      <c r="BP1508" s="15"/>
      <c r="BQ1508" s="15"/>
      <c r="BR1508" s="15"/>
      <c r="BS1508" s="15"/>
      <c r="BT1508" s="15"/>
      <c r="BU1508" s="15"/>
      <c r="BV1508" s="15"/>
      <c r="BW1508" s="15"/>
      <c r="BX1508" s="15"/>
      <c r="BY1508" s="15"/>
      <c r="BZ1508" s="15"/>
      <c r="CA1508" s="15"/>
      <c r="CB1508" s="15"/>
      <c r="CC1508" s="15"/>
      <c r="CD1508" s="15"/>
      <c r="CE1508" s="15"/>
      <c r="CF1508" s="15"/>
      <c r="CG1508" s="15"/>
      <c r="CH1508" s="15"/>
      <c r="CI1508" s="15"/>
      <c r="CJ1508" s="15"/>
      <c r="CK1508" s="15"/>
      <c r="CL1508" s="15"/>
      <c r="CM1508" s="15"/>
      <c r="CN1508" s="15"/>
      <c r="CO1508" s="15"/>
      <c r="CP1508" s="15"/>
      <c r="CQ1508" s="15"/>
      <c r="CR1508" s="15"/>
      <c r="CS1508" s="15"/>
      <c r="CT1508" s="88"/>
      <c r="CU1508" s="88"/>
      <c r="CV1508" s="88"/>
      <c r="CW1508" s="15"/>
      <c r="CX1508" s="15"/>
      <c r="CY1508" s="88"/>
      <c r="CZ1508" s="88"/>
      <c r="DA1508" s="88"/>
      <c r="DB1508" s="15"/>
      <c r="DC1508" s="15"/>
      <c r="DD1508" s="15"/>
      <c r="DE1508" s="15"/>
      <c r="DF1508" s="15"/>
      <c r="DG1508" s="15"/>
      <c r="DH1508" s="15"/>
      <c r="DI1508" s="15"/>
      <c r="DJ1508" s="15"/>
      <c r="DK1508" s="15"/>
      <c r="DL1508" s="15"/>
      <c r="DM1508" s="15"/>
      <c r="DN1508" s="15"/>
      <c r="DO1508" s="15"/>
      <c r="DP1508" s="15"/>
      <c r="DQ1508" s="15"/>
      <c r="DR1508" s="15"/>
      <c r="DS1508" s="15"/>
      <c r="DT1508" s="15"/>
      <c r="DU1508" s="15"/>
      <c r="DV1508" s="15"/>
      <c r="DW1508" s="15"/>
      <c r="DX1508" s="15"/>
      <c r="DY1508" s="15"/>
      <c r="DZ1508" s="15"/>
      <c r="EA1508" s="15"/>
      <c r="EB1508" s="15"/>
      <c r="EC1508" s="15"/>
      <c r="ED1508" s="15"/>
      <c r="EE1508" s="15"/>
      <c r="EF1508" s="15"/>
      <c r="EG1508" s="15"/>
      <c r="EH1508" s="15"/>
      <c r="EI1508" s="15"/>
      <c r="EJ1508" s="15"/>
      <c r="EK1508" s="15"/>
      <c r="EL1508" s="15"/>
      <c r="EM1508" s="15"/>
      <c r="EN1508" s="15"/>
      <c r="EO1508" s="15"/>
      <c r="EP1508" s="88"/>
      <c r="EQ1508" s="88"/>
      <c r="ER1508" s="88"/>
      <c r="ES1508" s="88"/>
      <c r="ET1508" s="88"/>
      <c r="EU1508" s="88"/>
      <c r="EV1508" s="88"/>
      <c r="EW1508" s="88"/>
      <c r="EX1508" s="88"/>
      <c r="EY1508" s="88"/>
      <c r="EZ1508" s="88"/>
      <c r="FA1508" s="88"/>
      <c r="FB1508" s="15"/>
      <c r="FC1508" s="15"/>
      <c r="FD1508" s="15"/>
      <c r="FE1508" s="15"/>
      <c r="FF1508" s="15"/>
      <c r="FG1508" s="15"/>
      <c r="FH1508" s="15"/>
      <c r="FI1508" s="15"/>
      <c r="FJ1508" s="15"/>
    </row>
    <row r="1509" spans="2:166" ht="15" customHeight="1" x14ac:dyDescent="0.25">
      <c r="B1509" s="88"/>
      <c r="C1509" s="88"/>
      <c r="D1509" s="115"/>
      <c r="E1509" s="115"/>
      <c r="F1509" s="115"/>
      <c r="G1509" s="115"/>
      <c r="H1509" s="115"/>
      <c r="I1509" s="523"/>
      <c r="J1509" s="523"/>
      <c r="K1509" s="115"/>
      <c r="L1509" s="524"/>
      <c r="M1509" s="524"/>
      <c r="N1509" s="524"/>
      <c r="O1509" s="524"/>
      <c r="P1509" s="524"/>
      <c r="Q1509" s="524"/>
      <c r="R1509" s="524"/>
      <c r="S1509" s="525"/>
      <c r="T1509" s="526"/>
      <c r="U1509" s="115"/>
      <c r="V1509" s="526"/>
      <c r="W1509" s="115"/>
      <c r="X1509" s="115"/>
      <c r="Y1509" s="115"/>
      <c r="Z1509" s="527"/>
      <c r="AA1509" s="527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A1509" s="15"/>
      <c r="BB1509" s="15"/>
      <c r="BC1509" s="15"/>
      <c r="BD1509" s="15"/>
      <c r="BE1509" s="15"/>
      <c r="BF1509" s="15"/>
      <c r="BG1509" s="15"/>
      <c r="BH1509" s="15"/>
      <c r="BI1509" s="15"/>
      <c r="BJ1509" s="15"/>
      <c r="BK1509" s="15"/>
      <c r="BL1509" s="15"/>
      <c r="BM1509" s="15"/>
      <c r="BN1509" s="15"/>
      <c r="BO1509" s="15"/>
      <c r="BP1509" s="15"/>
      <c r="BQ1509" s="15"/>
      <c r="BR1509" s="15"/>
      <c r="BS1509" s="15"/>
      <c r="BT1509" s="15"/>
      <c r="BU1509" s="15"/>
      <c r="BV1509" s="15"/>
      <c r="BW1509" s="15"/>
      <c r="BX1509" s="15"/>
      <c r="BY1509" s="15"/>
      <c r="BZ1509" s="15"/>
      <c r="CA1509" s="15"/>
      <c r="CB1509" s="15"/>
      <c r="CC1509" s="15"/>
      <c r="CD1509" s="15"/>
      <c r="CE1509" s="15"/>
      <c r="CF1509" s="15"/>
      <c r="CG1509" s="15"/>
      <c r="CH1509" s="15"/>
      <c r="CI1509" s="15"/>
      <c r="CJ1509" s="15"/>
      <c r="CK1509" s="15"/>
      <c r="CL1509" s="15"/>
      <c r="CM1509" s="15"/>
      <c r="CN1509" s="15"/>
      <c r="CO1509" s="15"/>
      <c r="CP1509" s="15"/>
      <c r="CQ1509" s="15"/>
      <c r="CR1509" s="15"/>
      <c r="CS1509" s="15"/>
      <c r="CT1509" s="88"/>
      <c r="CU1509" s="88"/>
      <c r="CV1509" s="88"/>
      <c r="CW1509" s="15"/>
      <c r="CX1509" s="15"/>
      <c r="CY1509" s="88"/>
      <c r="CZ1509" s="88"/>
      <c r="DA1509" s="88"/>
      <c r="DB1509" s="15"/>
      <c r="DC1509" s="15"/>
      <c r="DD1509" s="15"/>
      <c r="DE1509" s="15"/>
      <c r="DF1509" s="15"/>
      <c r="DG1509" s="15"/>
      <c r="DH1509" s="15"/>
      <c r="DI1509" s="15"/>
      <c r="DJ1509" s="15"/>
      <c r="DK1509" s="15"/>
      <c r="DL1509" s="15"/>
      <c r="DM1509" s="15"/>
      <c r="DN1509" s="15"/>
      <c r="DO1509" s="15"/>
      <c r="DP1509" s="15"/>
      <c r="DQ1509" s="15"/>
      <c r="DR1509" s="15"/>
      <c r="DS1509" s="15"/>
      <c r="DT1509" s="15"/>
      <c r="DU1509" s="15"/>
      <c r="DV1509" s="15"/>
      <c r="DW1509" s="15"/>
      <c r="DX1509" s="15"/>
      <c r="DY1509" s="15"/>
      <c r="DZ1509" s="15"/>
      <c r="EA1509" s="15"/>
      <c r="EB1509" s="15"/>
      <c r="EC1509" s="15"/>
      <c r="ED1509" s="15"/>
      <c r="EE1509" s="15"/>
      <c r="EF1509" s="15"/>
      <c r="EG1509" s="15"/>
      <c r="EH1509" s="15"/>
      <c r="EI1509" s="15"/>
      <c r="EJ1509" s="15"/>
      <c r="EK1509" s="15"/>
      <c r="EL1509" s="15"/>
      <c r="EM1509" s="15"/>
      <c r="EN1509" s="15"/>
      <c r="EO1509" s="15"/>
      <c r="EP1509" s="88"/>
      <c r="EQ1509" s="88"/>
      <c r="ER1509" s="88"/>
      <c r="ES1509" s="88"/>
      <c r="ET1509" s="88"/>
      <c r="EU1509" s="88"/>
      <c r="EV1509" s="88"/>
      <c r="EW1509" s="88"/>
      <c r="EX1509" s="88"/>
      <c r="EY1509" s="88"/>
      <c r="EZ1509" s="88"/>
      <c r="FA1509" s="88"/>
      <c r="FB1509" s="15"/>
      <c r="FC1509" s="15"/>
      <c r="FD1509" s="15"/>
      <c r="FE1509" s="15"/>
      <c r="FF1509" s="15"/>
      <c r="FG1509" s="15"/>
      <c r="FH1509" s="15"/>
      <c r="FI1509" s="15"/>
      <c r="FJ1509" s="15"/>
    </row>
    <row r="1510" spans="2:166" ht="15" customHeight="1" x14ac:dyDescent="0.25">
      <c r="B1510" s="88"/>
      <c r="C1510" s="88"/>
      <c r="D1510" s="115"/>
      <c r="E1510" s="115"/>
      <c r="F1510" s="115"/>
      <c r="G1510" s="115"/>
      <c r="H1510" s="115"/>
      <c r="I1510" s="523"/>
      <c r="J1510" s="523"/>
      <c r="K1510" s="115"/>
      <c r="L1510" s="524"/>
      <c r="M1510" s="524"/>
      <c r="N1510" s="524"/>
      <c r="O1510" s="524"/>
      <c r="P1510" s="524"/>
      <c r="Q1510" s="524"/>
      <c r="R1510" s="524"/>
      <c r="S1510" s="525"/>
      <c r="T1510" s="526"/>
      <c r="U1510" s="115"/>
      <c r="V1510" s="526"/>
      <c r="W1510" s="115"/>
      <c r="X1510" s="115"/>
      <c r="Y1510" s="115"/>
      <c r="Z1510" s="527"/>
      <c r="AA1510" s="527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  <c r="BI1510" s="15"/>
      <c r="BJ1510" s="15"/>
      <c r="BK1510" s="15"/>
      <c r="BL1510" s="15"/>
      <c r="BM1510" s="15"/>
      <c r="BN1510" s="15"/>
      <c r="BO1510" s="15"/>
      <c r="BP1510" s="15"/>
      <c r="BQ1510" s="15"/>
      <c r="BR1510" s="15"/>
      <c r="BS1510" s="15"/>
      <c r="BT1510" s="15"/>
      <c r="BU1510" s="15"/>
      <c r="BV1510" s="15"/>
      <c r="BW1510" s="15"/>
      <c r="BX1510" s="15"/>
      <c r="BY1510" s="15"/>
      <c r="BZ1510" s="15"/>
      <c r="CA1510" s="15"/>
      <c r="CB1510" s="15"/>
      <c r="CC1510" s="15"/>
      <c r="CD1510" s="15"/>
      <c r="CE1510" s="15"/>
      <c r="CF1510" s="15"/>
      <c r="CG1510" s="15"/>
      <c r="CH1510" s="15"/>
      <c r="CI1510" s="15"/>
      <c r="CJ1510" s="15"/>
      <c r="CK1510" s="15"/>
      <c r="CL1510" s="15"/>
      <c r="CM1510" s="15"/>
      <c r="CN1510" s="15"/>
      <c r="CO1510" s="15"/>
      <c r="CP1510" s="15"/>
      <c r="CQ1510" s="15"/>
      <c r="CR1510" s="15"/>
      <c r="CS1510" s="15"/>
      <c r="CT1510" s="88"/>
      <c r="CU1510" s="88"/>
      <c r="CV1510" s="88"/>
      <c r="CW1510" s="15"/>
      <c r="CX1510" s="15"/>
      <c r="CY1510" s="88"/>
      <c r="CZ1510" s="88"/>
      <c r="DA1510" s="88"/>
      <c r="DB1510" s="15"/>
      <c r="DC1510" s="15"/>
      <c r="DD1510" s="15"/>
      <c r="DE1510" s="15"/>
      <c r="DF1510" s="15"/>
      <c r="DG1510" s="15"/>
      <c r="DH1510" s="15"/>
      <c r="DI1510" s="15"/>
      <c r="DJ1510" s="15"/>
      <c r="DK1510" s="15"/>
      <c r="DL1510" s="15"/>
      <c r="DM1510" s="15"/>
      <c r="DN1510" s="15"/>
      <c r="DO1510" s="15"/>
      <c r="DP1510" s="15"/>
      <c r="DQ1510" s="15"/>
      <c r="DR1510" s="15"/>
      <c r="DS1510" s="15"/>
      <c r="DT1510" s="15"/>
      <c r="DU1510" s="15"/>
      <c r="DV1510" s="15"/>
      <c r="DW1510" s="15"/>
      <c r="DX1510" s="15"/>
      <c r="DY1510" s="15"/>
      <c r="DZ1510" s="15"/>
      <c r="EA1510" s="15"/>
      <c r="EB1510" s="15"/>
      <c r="EC1510" s="15"/>
      <c r="ED1510" s="15"/>
      <c r="EE1510" s="15"/>
      <c r="EF1510" s="15"/>
      <c r="EG1510" s="15"/>
      <c r="EH1510" s="15"/>
      <c r="EI1510" s="15"/>
      <c r="EJ1510" s="15"/>
      <c r="EK1510" s="15"/>
      <c r="EL1510" s="15"/>
      <c r="EM1510" s="15"/>
      <c r="EN1510" s="15"/>
      <c r="EO1510" s="15"/>
      <c r="EP1510" s="88"/>
      <c r="EQ1510" s="88"/>
      <c r="ER1510" s="88"/>
      <c r="ES1510" s="88"/>
      <c r="ET1510" s="88"/>
      <c r="EU1510" s="88"/>
      <c r="EV1510" s="88"/>
      <c r="EW1510" s="88"/>
      <c r="EX1510" s="88"/>
      <c r="EY1510" s="88"/>
      <c r="EZ1510" s="88"/>
      <c r="FA1510" s="88"/>
      <c r="FB1510" s="15"/>
      <c r="FC1510" s="15"/>
      <c r="FD1510" s="15"/>
      <c r="FE1510" s="15"/>
      <c r="FF1510" s="15"/>
      <c r="FG1510" s="15"/>
      <c r="FH1510" s="15"/>
      <c r="FI1510" s="15"/>
      <c r="FJ1510" s="15"/>
    </row>
    <row r="1511" spans="2:166" ht="15" customHeight="1" x14ac:dyDescent="0.25">
      <c r="B1511" s="88"/>
      <c r="C1511" s="88"/>
      <c r="D1511" s="115"/>
      <c r="E1511" s="115"/>
      <c r="F1511" s="115"/>
      <c r="G1511" s="115"/>
      <c r="H1511" s="115"/>
      <c r="I1511" s="523"/>
      <c r="J1511" s="523"/>
      <c r="K1511" s="115"/>
      <c r="L1511" s="524"/>
      <c r="M1511" s="524"/>
      <c r="N1511" s="524"/>
      <c r="O1511" s="524"/>
      <c r="P1511" s="524"/>
      <c r="Q1511" s="524"/>
      <c r="R1511" s="524"/>
      <c r="S1511" s="525"/>
      <c r="T1511" s="526"/>
      <c r="U1511" s="115"/>
      <c r="V1511" s="526"/>
      <c r="W1511" s="115"/>
      <c r="X1511" s="115"/>
      <c r="Y1511" s="115"/>
      <c r="Z1511" s="527"/>
      <c r="AA1511" s="527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  <c r="BI1511" s="15"/>
      <c r="BJ1511" s="15"/>
      <c r="BK1511" s="15"/>
      <c r="BL1511" s="15"/>
      <c r="BM1511" s="15"/>
      <c r="BN1511" s="15"/>
      <c r="BO1511" s="15"/>
      <c r="BP1511" s="15"/>
      <c r="BQ1511" s="15"/>
      <c r="BR1511" s="15"/>
      <c r="BS1511" s="15"/>
      <c r="BT1511" s="15"/>
      <c r="BU1511" s="15"/>
      <c r="BV1511" s="15"/>
      <c r="BW1511" s="15"/>
      <c r="BX1511" s="15"/>
      <c r="BY1511" s="15"/>
      <c r="BZ1511" s="15"/>
      <c r="CA1511" s="15"/>
      <c r="CB1511" s="15"/>
      <c r="CC1511" s="15"/>
      <c r="CD1511" s="15"/>
      <c r="CE1511" s="15"/>
      <c r="CF1511" s="15"/>
      <c r="CG1511" s="15"/>
      <c r="CH1511" s="15"/>
      <c r="CI1511" s="15"/>
      <c r="CJ1511" s="15"/>
      <c r="CK1511" s="15"/>
      <c r="CL1511" s="15"/>
      <c r="CM1511" s="15"/>
      <c r="CN1511" s="15"/>
      <c r="CO1511" s="15"/>
      <c r="CP1511" s="15"/>
      <c r="CQ1511" s="15"/>
      <c r="CR1511" s="15"/>
      <c r="CS1511" s="15"/>
      <c r="CT1511" s="88"/>
      <c r="CU1511" s="88"/>
      <c r="CV1511" s="88"/>
      <c r="CW1511" s="15"/>
      <c r="CX1511" s="15"/>
      <c r="CY1511" s="88"/>
      <c r="CZ1511" s="88"/>
      <c r="DA1511" s="88"/>
      <c r="DB1511" s="15"/>
      <c r="DC1511" s="15"/>
      <c r="DD1511" s="15"/>
      <c r="DE1511" s="15"/>
      <c r="DF1511" s="15"/>
      <c r="DG1511" s="15"/>
      <c r="DH1511" s="15"/>
      <c r="DI1511" s="15"/>
      <c r="DJ1511" s="15"/>
      <c r="DK1511" s="15"/>
      <c r="DL1511" s="15"/>
      <c r="DM1511" s="15"/>
      <c r="DN1511" s="15"/>
      <c r="DO1511" s="15"/>
      <c r="DP1511" s="15"/>
      <c r="DQ1511" s="15"/>
      <c r="DR1511" s="15"/>
      <c r="DS1511" s="15"/>
      <c r="DT1511" s="15"/>
      <c r="DU1511" s="15"/>
      <c r="DV1511" s="15"/>
      <c r="DW1511" s="15"/>
      <c r="DX1511" s="15"/>
      <c r="DY1511" s="15"/>
      <c r="DZ1511" s="15"/>
      <c r="EA1511" s="15"/>
      <c r="EB1511" s="15"/>
      <c r="EC1511" s="15"/>
      <c r="ED1511" s="15"/>
      <c r="EE1511" s="15"/>
      <c r="EF1511" s="15"/>
      <c r="EG1511" s="15"/>
      <c r="EH1511" s="15"/>
      <c r="EI1511" s="15"/>
      <c r="EJ1511" s="15"/>
      <c r="EK1511" s="15"/>
      <c r="EL1511" s="15"/>
      <c r="EM1511" s="15"/>
      <c r="EN1511" s="15"/>
      <c r="EO1511" s="15"/>
      <c r="EP1511" s="88"/>
      <c r="EQ1511" s="88"/>
      <c r="ER1511" s="88"/>
      <c r="ES1511" s="88"/>
      <c r="ET1511" s="88"/>
      <c r="EU1511" s="88"/>
      <c r="EV1511" s="88"/>
      <c r="EW1511" s="88"/>
      <c r="EX1511" s="88"/>
      <c r="EY1511" s="88"/>
      <c r="EZ1511" s="88"/>
      <c r="FA1511" s="88"/>
      <c r="FB1511" s="15"/>
      <c r="FC1511" s="15"/>
      <c r="FD1511" s="15"/>
      <c r="FE1511" s="15"/>
      <c r="FF1511" s="15"/>
      <c r="FG1511" s="15"/>
      <c r="FH1511" s="15"/>
      <c r="FI1511" s="15"/>
      <c r="FJ1511" s="15"/>
    </row>
    <row r="1512" spans="2:166" ht="15" customHeight="1" x14ac:dyDescent="0.25">
      <c r="B1512" s="88"/>
      <c r="C1512" s="88"/>
      <c r="D1512" s="115"/>
      <c r="E1512" s="115"/>
      <c r="F1512" s="115"/>
      <c r="G1512" s="115"/>
      <c r="H1512" s="115"/>
      <c r="I1512" s="523"/>
      <c r="J1512" s="523"/>
      <c r="K1512" s="115"/>
      <c r="L1512" s="524"/>
      <c r="M1512" s="524"/>
      <c r="N1512" s="524"/>
      <c r="O1512" s="524"/>
      <c r="P1512" s="524"/>
      <c r="Q1512" s="524"/>
      <c r="R1512" s="524"/>
      <c r="S1512" s="525"/>
      <c r="T1512" s="526"/>
      <c r="U1512" s="115"/>
      <c r="V1512" s="526"/>
      <c r="W1512" s="115"/>
      <c r="X1512" s="115"/>
      <c r="Y1512" s="115"/>
      <c r="Z1512" s="527"/>
      <c r="AA1512" s="527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  <c r="BI1512" s="15"/>
      <c r="BJ1512" s="15"/>
      <c r="BK1512" s="15"/>
      <c r="BL1512" s="15"/>
      <c r="BM1512" s="15"/>
      <c r="BN1512" s="15"/>
      <c r="BO1512" s="15"/>
      <c r="BP1512" s="15"/>
      <c r="BQ1512" s="15"/>
      <c r="BR1512" s="15"/>
      <c r="BS1512" s="15"/>
      <c r="BT1512" s="15"/>
      <c r="BU1512" s="15"/>
      <c r="BV1512" s="15"/>
      <c r="BW1512" s="15"/>
      <c r="BX1512" s="15"/>
      <c r="BY1512" s="15"/>
      <c r="BZ1512" s="15"/>
      <c r="CA1512" s="15"/>
      <c r="CB1512" s="15"/>
      <c r="CC1512" s="15"/>
      <c r="CD1512" s="15"/>
      <c r="CE1512" s="15"/>
      <c r="CF1512" s="15"/>
      <c r="CG1512" s="15"/>
      <c r="CH1512" s="15"/>
      <c r="CI1512" s="15"/>
      <c r="CJ1512" s="15"/>
      <c r="CK1512" s="15"/>
      <c r="CL1512" s="15"/>
      <c r="CM1512" s="15"/>
      <c r="CN1512" s="15"/>
      <c r="CO1512" s="15"/>
      <c r="CP1512" s="15"/>
      <c r="CQ1512" s="15"/>
      <c r="CR1512" s="15"/>
      <c r="CS1512" s="15"/>
      <c r="CT1512" s="88"/>
      <c r="CU1512" s="88"/>
      <c r="CV1512" s="88"/>
      <c r="CW1512" s="15"/>
      <c r="CX1512" s="15"/>
      <c r="CY1512" s="88"/>
      <c r="CZ1512" s="88"/>
      <c r="DA1512" s="88"/>
      <c r="DB1512" s="15"/>
      <c r="DC1512" s="15"/>
      <c r="DD1512" s="15"/>
      <c r="DE1512" s="15"/>
      <c r="DF1512" s="15"/>
      <c r="DG1512" s="15"/>
      <c r="DH1512" s="15"/>
      <c r="DI1512" s="15"/>
      <c r="DJ1512" s="15"/>
      <c r="DK1512" s="15"/>
      <c r="DL1512" s="15"/>
      <c r="DM1512" s="15"/>
      <c r="DN1512" s="15"/>
      <c r="DO1512" s="15"/>
      <c r="DP1512" s="15"/>
      <c r="DQ1512" s="15"/>
      <c r="DR1512" s="15"/>
      <c r="DS1512" s="15"/>
      <c r="DT1512" s="15"/>
      <c r="DU1512" s="15"/>
      <c r="DV1512" s="15"/>
      <c r="DW1512" s="15"/>
      <c r="DX1512" s="15"/>
      <c r="DY1512" s="15"/>
      <c r="DZ1512" s="15"/>
      <c r="EA1512" s="15"/>
      <c r="EB1512" s="15"/>
      <c r="EC1512" s="15"/>
      <c r="ED1512" s="15"/>
      <c r="EE1512" s="15"/>
      <c r="EF1512" s="15"/>
      <c r="EG1512" s="15"/>
      <c r="EH1512" s="15"/>
      <c r="EI1512" s="15"/>
      <c r="EJ1512" s="15"/>
      <c r="EK1512" s="15"/>
      <c r="EL1512" s="15"/>
      <c r="EM1512" s="15"/>
      <c r="EN1512" s="15"/>
      <c r="EO1512" s="15"/>
      <c r="EP1512" s="88"/>
      <c r="EQ1512" s="88"/>
      <c r="ER1512" s="88"/>
      <c r="ES1512" s="88"/>
      <c r="ET1512" s="88"/>
      <c r="EU1512" s="88"/>
      <c r="EV1512" s="88"/>
      <c r="EW1512" s="88"/>
      <c r="EX1512" s="88"/>
      <c r="EY1512" s="88"/>
      <c r="EZ1512" s="88"/>
      <c r="FA1512" s="88"/>
      <c r="FB1512" s="15"/>
      <c r="FC1512" s="15"/>
      <c r="FD1512" s="15"/>
      <c r="FE1512" s="15"/>
      <c r="FF1512" s="15"/>
      <c r="FG1512" s="15"/>
      <c r="FH1512" s="15"/>
      <c r="FI1512" s="15"/>
      <c r="FJ1512" s="15"/>
    </row>
    <row r="1513" spans="2:166" ht="15" customHeight="1" x14ac:dyDescent="0.25">
      <c r="B1513" s="88"/>
      <c r="C1513" s="88"/>
      <c r="D1513" s="115"/>
      <c r="E1513" s="115"/>
      <c r="F1513" s="115"/>
      <c r="G1513" s="115"/>
      <c r="H1513" s="115"/>
      <c r="I1513" s="523"/>
      <c r="J1513" s="523"/>
      <c r="K1513" s="115"/>
      <c r="L1513" s="524"/>
      <c r="M1513" s="524"/>
      <c r="N1513" s="524"/>
      <c r="O1513" s="524"/>
      <c r="P1513" s="524"/>
      <c r="Q1513" s="524"/>
      <c r="R1513" s="524"/>
      <c r="S1513" s="525"/>
      <c r="T1513" s="526"/>
      <c r="U1513" s="115"/>
      <c r="V1513" s="526"/>
      <c r="W1513" s="115"/>
      <c r="X1513" s="115"/>
      <c r="Y1513" s="115"/>
      <c r="Z1513" s="527"/>
      <c r="AA1513" s="527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15"/>
      <c r="AW1513" s="15"/>
      <c r="AX1513" s="15"/>
      <c r="AY1513" s="15"/>
      <c r="AZ1513" s="15"/>
      <c r="BA1513" s="15"/>
      <c r="BB1513" s="15"/>
      <c r="BC1513" s="15"/>
      <c r="BD1513" s="15"/>
      <c r="BE1513" s="15"/>
      <c r="BF1513" s="15"/>
      <c r="BG1513" s="15"/>
      <c r="BH1513" s="15"/>
      <c r="BI1513" s="15"/>
      <c r="BJ1513" s="15"/>
      <c r="BK1513" s="15"/>
      <c r="BL1513" s="15"/>
      <c r="BM1513" s="15"/>
      <c r="BN1513" s="15"/>
      <c r="BO1513" s="15"/>
      <c r="BP1513" s="15"/>
      <c r="BQ1513" s="15"/>
      <c r="BR1513" s="15"/>
      <c r="BS1513" s="15"/>
      <c r="BT1513" s="15"/>
      <c r="BU1513" s="15"/>
      <c r="BV1513" s="15"/>
      <c r="BW1513" s="15"/>
      <c r="BX1513" s="15"/>
      <c r="BY1513" s="15"/>
      <c r="BZ1513" s="15"/>
      <c r="CA1513" s="15"/>
      <c r="CB1513" s="15"/>
      <c r="CC1513" s="15"/>
      <c r="CD1513" s="15"/>
      <c r="CE1513" s="15"/>
      <c r="CF1513" s="15"/>
      <c r="CG1513" s="15"/>
      <c r="CH1513" s="15"/>
      <c r="CI1513" s="15"/>
      <c r="CJ1513" s="15"/>
      <c r="CK1513" s="15"/>
      <c r="CL1513" s="15"/>
      <c r="CM1513" s="15"/>
      <c r="CN1513" s="15"/>
      <c r="CO1513" s="15"/>
      <c r="CP1513" s="15"/>
      <c r="CQ1513" s="15"/>
      <c r="CR1513" s="15"/>
      <c r="CS1513" s="15"/>
      <c r="CT1513" s="88"/>
      <c r="CU1513" s="88"/>
      <c r="CV1513" s="88"/>
      <c r="CW1513" s="15"/>
      <c r="CX1513" s="15"/>
      <c r="CY1513" s="88"/>
      <c r="CZ1513" s="88"/>
      <c r="DA1513" s="88"/>
      <c r="DB1513" s="15"/>
      <c r="DC1513" s="15"/>
      <c r="DD1513" s="15"/>
      <c r="DE1513" s="15"/>
      <c r="DF1513" s="15"/>
      <c r="DG1513" s="15"/>
      <c r="DH1513" s="15"/>
      <c r="DI1513" s="15"/>
      <c r="DJ1513" s="15"/>
      <c r="DK1513" s="15"/>
      <c r="DL1513" s="15"/>
      <c r="DM1513" s="15"/>
      <c r="DN1513" s="15"/>
      <c r="DO1513" s="15"/>
      <c r="DP1513" s="15"/>
      <c r="DQ1513" s="15"/>
      <c r="DR1513" s="15"/>
      <c r="DS1513" s="15"/>
      <c r="DT1513" s="15"/>
      <c r="DU1513" s="15"/>
      <c r="DV1513" s="15"/>
      <c r="DW1513" s="15"/>
      <c r="DX1513" s="15"/>
      <c r="DY1513" s="15"/>
      <c r="DZ1513" s="15"/>
      <c r="EA1513" s="15"/>
      <c r="EB1513" s="15"/>
      <c r="EC1513" s="15"/>
      <c r="ED1513" s="15"/>
      <c r="EE1513" s="15"/>
      <c r="EF1513" s="15"/>
      <c r="EG1513" s="15"/>
      <c r="EH1513" s="15"/>
      <c r="EI1513" s="15"/>
      <c r="EJ1513" s="15"/>
      <c r="EK1513" s="15"/>
      <c r="EL1513" s="15"/>
      <c r="EM1513" s="15"/>
      <c r="EN1513" s="15"/>
      <c r="EO1513" s="15"/>
      <c r="EP1513" s="88"/>
      <c r="EQ1513" s="88"/>
      <c r="ER1513" s="88"/>
      <c r="ES1513" s="88"/>
      <c r="ET1513" s="88"/>
      <c r="EU1513" s="88"/>
      <c r="EV1513" s="88"/>
      <c r="EW1513" s="88"/>
      <c r="EX1513" s="88"/>
      <c r="EY1513" s="88"/>
      <c r="EZ1513" s="88"/>
      <c r="FA1513" s="88"/>
      <c r="FB1513" s="15"/>
      <c r="FC1513" s="15"/>
      <c r="FD1513" s="15"/>
      <c r="FE1513" s="15"/>
      <c r="FF1513" s="15"/>
      <c r="FG1513" s="15"/>
      <c r="FH1513" s="15"/>
      <c r="FI1513" s="15"/>
      <c r="FJ1513" s="15"/>
    </row>
    <row r="1514" spans="2:166" ht="15" customHeight="1" x14ac:dyDescent="0.25">
      <c r="B1514" s="88"/>
      <c r="C1514" s="88"/>
      <c r="D1514" s="115"/>
      <c r="E1514" s="115"/>
      <c r="F1514" s="115"/>
      <c r="G1514" s="115"/>
      <c r="H1514" s="115"/>
      <c r="I1514" s="523"/>
      <c r="J1514" s="523"/>
      <c r="K1514" s="115"/>
      <c r="L1514" s="524"/>
      <c r="M1514" s="524"/>
      <c r="N1514" s="524"/>
      <c r="O1514" s="524"/>
      <c r="P1514" s="524"/>
      <c r="Q1514" s="524"/>
      <c r="R1514" s="524"/>
      <c r="S1514" s="525"/>
      <c r="T1514" s="526"/>
      <c r="U1514" s="115"/>
      <c r="V1514" s="526"/>
      <c r="W1514" s="115"/>
      <c r="X1514" s="115"/>
      <c r="Y1514" s="115"/>
      <c r="Z1514" s="527"/>
      <c r="AA1514" s="527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5"/>
      <c r="BR1514" s="15"/>
      <c r="BS1514" s="15"/>
      <c r="BT1514" s="15"/>
      <c r="BU1514" s="15"/>
      <c r="BV1514" s="15"/>
      <c r="BW1514" s="15"/>
      <c r="BX1514" s="15"/>
      <c r="BY1514" s="15"/>
      <c r="BZ1514" s="15"/>
      <c r="CA1514" s="15"/>
      <c r="CB1514" s="15"/>
      <c r="CC1514" s="15"/>
      <c r="CD1514" s="15"/>
      <c r="CE1514" s="15"/>
      <c r="CF1514" s="15"/>
      <c r="CG1514" s="15"/>
      <c r="CH1514" s="15"/>
      <c r="CI1514" s="15"/>
      <c r="CJ1514" s="15"/>
      <c r="CK1514" s="15"/>
      <c r="CL1514" s="15"/>
      <c r="CM1514" s="15"/>
      <c r="CN1514" s="15"/>
      <c r="CO1514" s="15"/>
      <c r="CP1514" s="15"/>
      <c r="CQ1514" s="15"/>
      <c r="CR1514" s="15"/>
      <c r="CS1514" s="15"/>
      <c r="CT1514" s="88"/>
      <c r="CU1514" s="88"/>
      <c r="CV1514" s="88"/>
      <c r="CW1514" s="15"/>
      <c r="CX1514" s="15"/>
      <c r="CY1514" s="88"/>
      <c r="CZ1514" s="88"/>
      <c r="DA1514" s="88"/>
      <c r="DB1514" s="15"/>
      <c r="DC1514" s="15"/>
      <c r="DD1514" s="15"/>
      <c r="DE1514" s="15"/>
      <c r="DF1514" s="15"/>
      <c r="DG1514" s="15"/>
      <c r="DH1514" s="15"/>
      <c r="DI1514" s="15"/>
      <c r="DJ1514" s="15"/>
      <c r="DK1514" s="15"/>
      <c r="DL1514" s="15"/>
      <c r="DM1514" s="15"/>
      <c r="DN1514" s="15"/>
      <c r="DO1514" s="15"/>
      <c r="DP1514" s="15"/>
      <c r="DQ1514" s="15"/>
      <c r="DR1514" s="15"/>
      <c r="DS1514" s="15"/>
      <c r="DT1514" s="15"/>
      <c r="DU1514" s="15"/>
      <c r="DV1514" s="15"/>
      <c r="DW1514" s="15"/>
      <c r="DX1514" s="15"/>
      <c r="DY1514" s="15"/>
      <c r="DZ1514" s="15"/>
      <c r="EA1514" s="15"/>
      <c r="EB1514" s="15"/>
      <c r="EC1514" s="15"/>
      <c r="ED1514" s="15"/>
      <c r="EE1514" s="15"/>
      <c r="EF1514" s="15"/>
      <c r="EG1514" s="15"/>
      <c r="EH1514" s="15"/>
      <c r="EI1514" s="15"/>
      <c r="EJ1514" s="15"/>
      <c r="EK1514" s="15"/>
      <c r="EL1514" s="15"/>
      <c r="EM1514" s="15"/>
      <c r="EN1514" s="15"/>
      <c r="EO1514" s="15"/>
      <c r="EP1514" s="88"/>
      <c r="EQ1514" s="88"/>
      <c r="ER1514" s="88"/>
      <c r="ES1514" s="88"/>
      <c r="ET1514" s="88"/>
      <c r="EU1514" s="88"/>
      <c r="EV1514" s="88"/>
      <c r="EW1514" s="88"/>
      <c r="EX1514" s="88"/>
      <c r="EY1514" s="88"/>
      <c r="EZ1514" s="88"/>
      <c r="FA1514" s="88"/>
      <c r="FB1514" s="15"/>
      <c r="FC1514" s="15"/>
      <c r="FD1514" s="15"/>
      <c r="FE1514" s="15"/>
      <c r="FF1514" s="15"/>
      <c r="FG1514" s="15"/>
      <c r="FH1514" s="15"/>
      <c r="FI1514" s="15"/>
      <c r="FJ1514" s="15"/>
    </row>
    <row r="1515" spans="2:166" ht="15" customHeight="1" x14ac:dyDescent="0.25">
      <c r="B1515" s="88"/>
      <c r="C1515" s="88"/>
      <c r="D1515" s="115"/>
      <c r="E1515" s="115"/>
      <c r="F1515" s="115"/>
      <c r="G1515" s="115"/>
      <c r="H1515" s="115"/>
      <c r="I1515" s="523"/>
      <c r="J1515" s="523"/>
      <c r="K1515" s="115"/>
      <c r="L1515" s="524"/>
      <c r="M1515" s="524"/>
      <c r="N1515" s="524"/>
      <c r="O1515" s="524"/>
      <c r="P1515" s="524"/>
      <c r="Q1515" s="524"/>
      <c r="R1515" s="524"/>
      <c r="S1515" s="525"/>
      <c r="T1515" s="526"/>
      <c r="U1515" s="115"/>
      <c r="V1515" s="526"/>
      <c r="W1515" s="115"/>
      <c r="X1515" s="115"/>
      <c r="Y1515" s="115"/>
      <c r="Z1515" s="527"/>
      <c r="AA1515" s="527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A1515" s="15"/>
      <c r="BB1515" s="15"/>
      <c r="BC1515" s="15"/>
      <c r="BD1515" s="15"/>
      <c r="BE1515" s="15"/>
      <c r="BF1515" s="15"/>
      <c r="BG1515" s="15"/>
      <c r="BH1515" s="15"/>
      <c r="BI1515" s="15"/>
      <c r="BJ1515" s="15"/>
      <c r="BK1515" s="15"/>
      <c r="BL1515" s="15"/>
      <c r="BM1515" s="15"/>
      <c r="BN1515" s="15"/>
      <c r="BO1515" s="15"/>
      <c r="BP1515" s="15"/>
      <c r="BQ1515" s="15"/>
      <c r="BR1515" s="15"/>
      <c r="BS1515" s="15"/>
      <c r="BT1515" s="15"/>
      <c r="BU1515" s="15"/>
      <c r="BV1515" s="15"/>
      <c r="BW1515" s="15"/>
      <c r="BX1515" s="15"/>
      <c r="BY1515" s="15"/>
      <c r="BZ1515" s="15"/>
      <c r="CA1515" s="15"/>
      <c r="CB1515" s="15"/>
      <c r="CC1515" s="15"/>
      <c r="CD1515" s="15"/>
      <c r="CE1515" s="15"/>
      <c r="CF1515" s="15"/>
      <c r="CG1515" s="15"/>
      <c r="CH1515" s="15"/>
      <c r="CI1515" s="15"/>
      <c r="CJ1515" s="15"/>
      <c r="CK1515" s="15"/>
      <c r="CL1515" s="15"/>
      <c r="CM1515" s="15"/>
      <c r="CN1515" s="15"/>
      <c r="CO1515" s="15"/>
      <c r="CP1515" s="15"/>
      <c r="CQ1515" s="15"/>
      <c r="CR1515" s="15"/>
      <c r="CS1515" s="15"/>
      <c r="CT1515" s="88"/>
      <c r="CU1515" s="88"/>
      <c r="CV1515" s="88"/>
      <c r="CW1515" s="15"/>
      <c r="CX1515" s="15"/>
      <c r="CY1515" s="88"/>
      <c r="CZ1515" s="88"/>
      <c r="DA1515" s="88"/>
      <c r="DB1515" s="15"/>
      <c r="DC1515" s="15"/>
      <c r="DD1515" s="15"/>
      <c r="DE1515" s="15"/>
      <c r="DF1515" s="15"/>
      <c r="DG1515" s="15"/>
      <c r="DH1515" s="15"/>
      <c r="DI1515" s="15"/>
      <c r="DJ1515" s="15"/>
      <c r="DK1515" s="15"/>
      <c r="DL1515" s="15"/>
      <c r="DM1515" s="15"/>
      <c r="DN1515" s="15"/>
      <c r="DO1515" s="15"/>
      <c r="DP1515" s="15"/>
      <c r="DQ1515" s="15"/>
      <c r="DR1515" s="15"/>
      <c r="DS1515" s="15"/>
      <c r="DT1515" s="15"/>
      <c r="DU1515" s="15"/>
      <c r="DV1515" s="15"/>
      <c r="DW1515" s="15"/>
      <c r="DX1515" s="15"/>
      <c r="DY1515" s="15"/>
      <c r="DZ1515" s="15"/>
      <c r="EA1515" s="15"/>
      <c r="EB1515" s="15"/>
      <c r="EC1515" s="15"/>
      <c r="ED1515" s="15"/>
      <c r="EE1515" s="15"/>
      <c r="EF1515" s="15"/>
      <c r="EG1515" s="15"/>
      <c r="EH1515" s="15"/>
      <c r="EI1515" s="15"/>
      <c r="EJ1515" s="15"/>
      <c r="EK1515" s="15"/>
      <c r="EL1515" s="15"/>
      <c r="EM1515" s="15"/>
      <c r="EN1515" s="15"/>
      <c r="EO1515" s="15"/>
      <c r="EP1515" s="88"/>
      <c r="EQ1515" s="88"/>
      <c r="ER1515" s="88"/>
      <c r="ES1515" s="88"/>
      <c r="ET1515" s="88"/>
      <c r="EU1515" s="88"/>
      <c r="EV1515" s="88"/>
      <c r="EW1515" s="88"/>
      <c r="EX1515" s="88"/>
      <c r="EY1515" s="88"/>
      <c r="EZ1515" s="88"/>
      <c r="FA1515" s="88"/>
      <c r="FB1515" s="15"/>
      <c r="FC1515" s="15"/>
      <c r="FD1515" s="15"/>
      <c r="FE1515" s="15"/>
      <c r="FF1515" s="15"/>
      <c r="FG1515" s="15"/>
      <c r="FH1515" s="15"/>
      <c r="FI1515" s="15"/>
      <c r="FJ1515" s="15"/>
    </row>
    <row r="1516" spans="2:166" ht="15" customHeight="1" x14ac:dyDescent="0.25">
      <c r="B1516" s="88"/>
      <c r="C1516" s="88"/>
      <c r="D1516" s="115"/>
      <c r="E1516" s="115"/>
      <c r="F1516" s="115"/>
      <c r="G1516" s="115"/>
      <c r="H1516" s="115"/>
      <c r="I1516" s="523"/>
      <c r="J1516" s="523"/>
      <c r="K1516" s="115"/>
      <c r="L1516" s="524"/>
      <c r="M1516" s="524"/>
      <c r="N1516" s="524"/>
      <c r="O1516" s="524"/>
      <c r="P1516" s="524"/>
      <c r="Q1516" s="524"/>
      <c r="R1516" s="524"/>
      <c r="S1516" s="525"/>
      <c r="T1516" s="526"/>
      <c r="U1516" s="115"/>
      <c r="V1516" s="526"/>
      <c r="W1516" s="115"/>
      <c r="X1516" s="115"/>
      <c r="Y1516" s="115"/>
      <c r="Z1516" s="527"/>
      <c r="AA1516" s="527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A1516" s="15"/>
      <c r="BB1516" s="15"/>
      <c r="BC1516" s="15"/>
      <c r="BD1516" s="15"/>
      <c r="BE1516" s="15"/>
      <c r="BF1516" s="15"/>
      <c r="BG1516" s="15"/>
      <c r="BH1516" s="15"/>
      <c r="BI1516" s="15"/>
      <c r="BJ1516" s="15"/>
      <c r="BK1516" s="15"/>
      <c r="BL1516" s="15"/>
      <c r="BM1516" s="15"/>
      <c r="BN1516" s="15"/>
      <c r="BO1516" s="15"/>
      <c r="BP1516" s="15"/>
      <c r="BQ1516" s="15"/>
      <c r="BR1516" s="15"/>
      <c r="BS1516" s="15"/>
      <c r="BT1516" s="15"/>
      <c r="BU1516" s="15"/>
      <c r="BV1516" s="15"/>
      <c r="BW1516" s="15"/>
      <c r="BX1516" s="15"/>
      <c r="BY1516" s="15"/>
      <c r="BZ1516" s="15"/>
      <c r="CA1516" s="15"/>
      <c r="CB1516" s="15"/>
      <c r="CC1516" s="15"/>
      <c r="CD1516" s="15"/>
      <c r="CE1516" s="15"/>
      <c r="CF1516" s="15"/>
      <c r="CG1516" s="15"/>
      <c r="CH1516" s="15"/>
      <c r="CI1516" s="15"/>
      <c r="CJ1516" s="15"/>
      <c r="CK1516" s="15"/>
      <c r="CL1516" s="15"/>
      <c r="CM1516" s="15"/>
      <c r="CN1516" s="15"/>
      <c r="CO1516" s="15"/>
      <c r="CP1516" s="15"/>
      <c r="CQ1516" s="15"/>
      <c r="CR1516" s="15"/>
      <c r="CS1516" s="15"/>
      <c r="CT1516" s="88"/>
      <c r="CU1516" s="88"/>
      <c r="CV1516" s="88"/>
      <c r="CW1516" s="15"/>
      <c r="CX1516" s="15"/>
      <c r="CY1516" s="88"/>
      <c r="CZ1516" s="88"/>
      <c r="DA1516" s="88"/>
      <c r="DB1516" s="15"/>
      <c r="DC1516" s="15"/>
      <c r="DD1516" s="15"/>
      <c r="DE1516" s="15"/>
      <c r="DF1516" s="15"/>
      <c r="DG1516" s="15"/>
      <c r="DH1516" s="15"/>
      <c r="DI1516" s="15"/>
      <c r="DJ1516" s="15"/>
      <c r="DK1516" s="15"/>
      <c r="DL1516" s="15"/>
      <c r="DM1516" s="15"/>
      <c r="DN1516" s="15"/>
      <c r="DO1516" s="15"/>
      <c r="DP1516" s="15"/>
      <c r="DQ1516" s="15"/>
      <c r="DR1516" s="15"/>
      <c r="DS1516" s="15"/>
      <c r="DT1516" s="15"/>
      <c r="DU1516" s="15"/>
      <c r="DV1516" s="15"/>
      <c r="DW1516" s="15"/>
      <c r="DX1516" s="15"/>
      <c r="DY1516" s="15"/>
      <c r="DZ1516" s="15"/>
      <c r="EA1516" s="15"/>
      <c r="EB1516" s="15"/>
      <c r="EC1516" s="15"/>
      <c r="ED1516" s="15"/>
      <c r="EE1516" s="15"/>
      <c r="EF1516" s="15"/>
      <c r="EG1516" s="15"/>
      <c r="EH1516" s="15"/>
      <c r="EI1516" s="15"/>
      <c r="EJ1516" s="15"/>
      <c r="EK1516" s="15"/>
      <c r="EL1516" s="15"/>
      <c r="EM1516" s="15"/>
      <c r="EN1516" s="15"/>
      <c r="EO1516" s="15"/>
      <c r="EP1516" s="88"/>
      <c r="EQ1516" s="88"/>
      <c r="ER1516" s="88"/>
      <c r="ES1516" s="88"/>
      <c r="ET1516" s="88"/>
      <c r="EU1516" s="88"/>
      <c r="EV1516" s="88"/>
      <c r="EW1516" s="88"/>
      <c r="EX1516" s="88"/>
      <c r="EY1516" s="88"/>
      <c r="EZ1516" s="88"/>
      <c r="FA1516" s="88"/>
      <c r="FB1516" s="15"/>
      <c r="FC1516" s="15"/>
      <c r="FD1516" s="15"/>
      <c r="FE1516" s="15"/>
      <c r="FF1516" s="15"/>
      <c r="FG1516" s="15"/>
      <c r="FH1516" s="15"/>
      <c r="FI1516" s="15"/>
      <c r="FJ1516" s="15"/>
    </row>
    <row r="1517" spans="2:166" ht="15" customHeight="1" x14ac:dyDescent="0.25">
      <c r="B1517" s="88"/>
      <c r="C1517" s="88"/>
      <c r="D1517" s="115"/>
      <c r="E1517" s="115"/>
      <c r="F1517" s="115"/>
      <c r="G1517" s="115"/>
      <c r="H1517" s="115"/>
      <c r="I1517" s="523"/>
      <c r="J1517" s="523"/>
      <c r="K1517" s="115"/>
      <c r="L1517" s="524"/>
      <c r="M1517" s="524"/>
      <c r="N1517" s="524"/>
      <c r="O1517" s="524"/>
      <c r="P1517" s="524"/>
      <c r="Q1517" s="524"/>
      <c r="R1517" s="524"/>
      <c r="S1517" s="525"/>
      <c r="T1517" s="526"/>
      <c r="U1517" s="115"/>
      <c r="V1517" s="526"/>
      <c r="W1517" s="115"/>
      <c r="X1517" s="115"/>
      <c r="Y1517" s="115"/>
      <c r="Z1517" s="527"/>
      <c r="AA1517" s="527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M1517" s="15"/>
      <c r="BN1517" s="15"/>
      <c r="BO1517" s="15"/>
      <c r="BP1517" s="15"/>
      <c r="BQ1517" s="15"/>
      <c r="BR1517" s="15"/>
      <c r="BS1517" s="15"/>
      <c r="BT1517" s="15"/>
      <c r="BU1517" s="15"/>
      <c r="BV1517" s="15"/>
      <c r="BW1517" s="15"/>
      <c r="BX1517" s="15"/>
      <c r="BY1517" s="15"/>
      <c r="BZ1517" s="15"/>
      <c r="CA1517" s="15"/>
      <c r="CB1517" s="15"/>
      <c r="CC1517" s="15"/>
      <c r="CD1517" s="15"/>
      <c r="CE1517" s="15"/>
      <c r="CF1517" s="15"/>
      <c r="CG1517" s="15"/>
      <c r="CH1517" s="15"/>
      <c r="CI1517" s="15"/>
      <c r="CJ1517" s="15"/>
      <c r="CK1517" s="15"/>
      <c r="CL1517" s="15"/>
      <c r="CM1517" s="15"/>
      <c r="CN1517" s="15"/>
      <c r="CO1517" s="15"/>
      <c r="CP1517" s="15"/>
      <c r="CQ1517" s="15"/>
      <c r="CR1517" s="15"/>
      <c r="CS1517" s="15"/>
      <c r="CT1517" s="88"/>
      <c r="CU1517" s="88"/>
      <c r="CV1517" s="88"/>
      <c r="CW1517" s="15"/>
      <c r="CX1517" s="15"/>
      <c r="CY1517" s="88"/>
      <c r="CZ1517" s="88"/>
      <c r="DA1517" s="88"/>
      <c r="DB1517" s="15"/>
      <c r="DC1517" s="15"/>
      <c r="DD1517" s="15"/>
      <c r="DE1517" s="15"/>
      <c r="DF1517" s="15"/>
      <c r="DG1517" s="15"/>
      <c r="DH1517" s="15"/>
      <c r="DI1517" s="15"/>
      <c r="DJ1517" s="15"/>
      <c r="DK1517" s="15"/>
      <c r="DL1517" s="15"/>
      <c r="DM1517" s="15"/>
      <c r="DN1517" s="15"/>
      <c r="DO1517" s="15"/>
      <c r="DP1517" s="15"/>
      <c r="DQ1517" s="15"/>
      <c r="DR1517" s="15"/>
      <c r="DS1517" s="15"/>
      <c r="DT1517" s="15"/>
      <c r="DU1517" s="15"/>
      <c r="DV1517" s="15"/>
      <c r="DW1517" s="15"/>
      <c r="DX1517" s="15"/>
      <c r="DY1517" s="15"/>
      <c r="DZ1517" s="15"/>
      <c r="EA1517" s="15"/>
      <c r="EB1517" s="15"/>
      <c r="EC1517" s="15"/>
      <c r="ED1517" s="15"/>
      <c r="EE1517" s="15"/>
      <c r="EF1517" s="15"/>
      <c r="EG1517" s="15"/>
      <c r="EH1517" s="15"/>
      <c r="EI1517" s="15"/>
      <c r="EJ1517" s="15"/>
      <c r="EK1517" s="15"/>
      <c r="EL1517" s="15"/>
      <c r="EM1517" s="15"/>
      <c r="EN1517" s="15"/>
      <c r="EO1517" s="15"/>
      <c r="EP1517" s="88"/>
      <c r="EQ1517" s="88"/>
      <c r="ER1517" s="88"/>
      <c r="ES1517" s="88"/>
      <c r="ET1517" s="88"/>
      <c r="EU1517" s="88"/>
      <c r="EV1517" s="88"/>
      <c r="EW1517" s="88"/>
      <c r="EX1517" s="88"/>
      <c r="EY1517" s="88"/>
      <c r="EZ1517" s="88"/>
      <c r="FA1517" s="88"/>
      <c r="FB1517" s="15"/>
      <c r="FC1517" s="15"/>
      <c r="FD1517" s="15"/>
      <c r="FE1517" s="15"/>
      <c r="FF1517" s="15"/>
      <c r="FG1517" s="15"/>
      <c r="FH1517" s="15"/>
      <c r="FI1517" s="15"/>
      <c r="FJ1517" s="15"/>
    </row>
    <row r="1518" spans="2:166" ht="15" customHeight="1" x14ac:dyDescent="0.25">
      <c r="B1518" s="88"/>
      <c r="C1518" s="88"/>
      <c r="D1518" s="115"/>
      <c r="E1518" s="115"/>
      <c r="F1518" s="115"/>
      <c r="G1518" s="115"/>
      <c r="H1518" s="115"/>
      <c r="I1518" s="523"/>
      <c r="J1518" s="523"/>
      <c r="K1518" s="115"/>
      <c r="L1518" s="524"/>
      <c r="M1518" s="524"/>
      <c r="N1518" s="524"/>
      <c r="O1518" s="524"/>
      <c r="P1518" s="524"/>
      <c r="Q1518" s="524"/>
      <c r="R1518" s="524"/>
      <c r="S1518" s="525"/>
      <c r="T1518" s="526"/>
      <c r="U1518" s="115"/>
      <c r="V1518" s="526"/>
      <c r="W1518" s="115"/>
      <c r="X1518" s="115"/>
      <c r="Y1518" s="115"/>
      <c r="Z1518" s="527"/>
      <c r="AA1518" s="527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  <c r="BI1518" s="15"/>
      <c r="BJ1518" s="15"/>
      <c r="BK1518" s="15"/>
      <c r="BL1518" s="15"/>
      <c r="BM1518" s="15"/>
      <c r="BN1518" s="15"/>
      <c r="BO1518" s="15"/>
      <c r="BP1518" s="15"/>
      <c r="BQ1518" s="15"/>
      <c r="BR1518" s="15"/>
      <c r="BS1518" s="15"/>
      <c r="BT1518" s="15"/>
      <c r="BU1518" s="15"/>
      <c r="BV1518" s="15"/>
      <c r="BW1518" s="15"/>
      <c r="BX1518" s="15"/>
      <c r="BY1518" s="15"/>
      <c r="BZ1518" s="15"/>
      <c r="CA1518" s="15"/>
      <c r="CB1518" s="15"/>
      <c r="CC1518" s="15"/>
      <c r="CD1518" s="15"/>
      <c r="CE1518" s="15"/>
      <c r="CF1518" s="15"/>
      <c r="CG1518" s="15"/>
      <c r="CH1518" s="15"/>
      <c r="CI1518" s="15"/>
      <c r="CJ1518" s="15"/>
      <c r="CK1518" s="15"/>
      <c r="CL1518" s="15"/>
      <c r="CM1518" s="15"/>
      <c r="CN1518" s="15"/>
      <c r="CO1518" s="15"/>
      <c r="CP1518" s="15"/>
      <c r="CQ1518" s="15"/>
      <c r="CR1518" s="15"/>
      <c r="CS1518" s="15"/>
      <c r="CT1518" s="88"/>
      <c r="CU1518" s="88"/>
      <c r="CV1518" s="88"/>
      <c r="CW1518" s="15"/>
      <c r="CX1518" s="15"/>
      <c r="CY1518" s="88"/>
      <c r="CZ1518" s="88"/>
      <c r="DA1518" s="88"/>
      <c r="DB1518" s="15"/>
      <c r="DC1518" s="15"/>
      <c r="DD1518" s="15"/>
      <c r="DE1518" s="15"/>
      <c r="DF1518" s="15"/>
      <c r="DG1518" s="15"/>
      <c r="DH1518" s="15"/>
      <c r="DI1518" s="15"/>
      <c r="DJ1518" s="15"/>
      <c r="DK1518" s="15"/>
      <c r="DL1518" s="15"/>
      <c r="DM1518" s="15"/>
      <c r="DN1518" s="15"/>
      <c r="DO1518" s="15"/>
      <c r="DP1518" s="15"/>
      <c r="DQ1518" s="15"/>
      <c r="DR1518" s="15"/>
      <c r="DS1518" s="15"/>
      <c r="DT1518" s="15"/>
      <c r="DU1518" s="15"/>
      <c r="DV1518" s="15"/>
      <c r="DW1518" s="15"/>
      <c r="DX1518" s="15"/>
      <c r="DY1518" s="15"/>
      <c r="DZ1518" s="15"/>
      <c r="EA1518" s="15"/>
      <c r="EB1518" s="15"/>
      <c r="EC1518" s="15"/>
      <c r="ED1518" s="15"/>
      <c r="EE1518" s="15"/>
      <c r="EF1518" s="15"/>
      <c r="EG1518" s="15"/>
      <c r="EH1518" s="15"/>
      <c r="EI1518" s="15"/>
      <c r="EJ1518" s="15"/>
      <c r="EK1518" s="15"/>
      <c r="EL1518" s="15"/>
      <c r="EM1518" s="15"/>
      <c r="EN1518" s="15"/>
      <c r="EO1518" s="15"/>
      <c r="EP1518" s="88"/>
      <c r="EQ1518" s="88"/>
      <c r="ER1518" s="88"/>
      <c r="ES1518" s="88"/>
      <c r="ET1518" s="88"/>
      <c r="EU1518" s="88"/>
      <c r="EV1518" s="88"/>
      <c r="EW1518" s="88"/>
      <c r="EX1518" s="88"/>
      <c r="EY1518" s="88"/>
      <c r="EZ1518" s="88"/>
      <c r="FA1518" s="88"/>
      <c r="FB1518" s="15"/>
      <c r="FC1518" s="15"/>
      <c r="FD1518" s="15"/>
      <c r="FE1518" s="15"/>
      <c r="FF1518" s="15"/>
      <c r="FG1518" s="15"/>
      <c r="FH1518" s="15"/>
      <c r="FI1518" s="15"/>
      <c r="FJ1518" s="15"/>
    </row>
    <row r="1519" spans="2:166" ht="15" customHeight="1" x14ac:dyDescent="0.25">
      <c r="B1519" s="88"/>
      <c r="C1519" s="88"/>
      <c r="D1519" s="115"/>
      <c r="E1519" s="115"/>
      <c r="F1519" s="115"/>
      <c r="G1519" s="115"/>
      <c r="H1519" s="115"/>
      <c r="I1519" s="523"/>
      <c r="J1519" s="523"/>
      <c r="K1519" s="115"/>
      <c r="L1519" s="524"/>
      <c r="M1519" s="524"/>
      <c r="N1519" s="524"/>
      <c r="O1519" s="524"/>
      <c r="P1519" s="524"/>
      <c r="Q1519" s="524"/>
      <c r="R1519" s="524"/>
      <c r="S1519" s="525"/>
      <c r="T1519" s="526"/>
      <c r="U1519" s="115"/>
      <c r="V1519" s="526"/>
      <c r="W1519" s="115"/>
      <c r="X1519" s="115"/>
      <c r="Y1519" s="115"/>
      <c r="Z1519" s="527"/>
      <c r="AA1519" s="527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A1519" s="15"/>
      <c r="BB1519" s="15"/>
      <c r="BC1519" s="15"/>
      <c r="BD1519" s="15"/>
      <c r="BE1519" s="15"/>
      <c r="BF1519" s="15"/>
      <c r="BG1519" s="15"/>
      <c r="BH1519" s="15"/>
      <c r="BI1519" s="15"/>
      <c r="BJ1519" s="15"/>
      <c r="BK1519" s="15"/>
      <c r="BL1519" s="15"/>
      <c r="BM1519" s="15"/>
      <c r="BN1519" s="15"/>
      <c r="BO1519" s="15"/>
      <c r="BP1519" s="15"/>
      <c r="BQ1519" s="15"/>
      <c r="BR1519" s="15"/>
      <c r="BS1519" s="15"/>
      <c r="BT1519" s="15"/>
      <c r="BU1519" s="15"/>
      <c r="BV1519" s="15"/>
      <c r="BW1519" s="15"/>
      <c r="BX1519" s="15"/>
      <c r="BY1519" s="15"/>
      <c r="BZ1519" s="15"/>
      <c r="CA1519" s="15"/>
      <c r="CB1519" s="15"/>
      <c r="CC1519" s="15"/>
      <c r="CD1519" s="15"/>
      <c r="CE1519" s="15"/>
      <c r="CF1519" s="15"/>
      <c r="CG1519" s="15"/>
      <c r="CH1519" s="15"/>
      <c r="CI1519" s="15"/>
      <c r="CJ1519" s="15"/>
      <c r="CK1519" s="15"/>
      <c r="CL1519" s="15"/>
      <c r="CM1519" s="15"/>
      <c r="CN1519" s="15"/>
      <c r="CO1519" s="15"/>
      <c r="CP1519" s="15"/>
      <c r="CQ1519" s="15"/>
      <c r="CR1519" s="15"/>
      <c r="CS1519" s="15"/>
      <c r="CT1519" s="88"/>
      <c r="CU1519" s="88"/>
      <c r="CV1519" s="88"/>
      <c r="CW1519" s="15"/>
      <c r="CX1519" s="15"/>
      <c r="CY1519" s="88"/>
      <c r="CZ1519" s="88"/>
      <c r="DA1519" s="88"/>
      <c r="DB1519" s="15"/>
      <c r="DC1519" s="15"/>
      <c r="DD1519" s="15"/>
      <c r="DE1519" s="15"/>
      <c r="DF1519" s="15"/>
      <c r="DG1519" s="15"/>
      <c r="DH1519" s="15"/>
      <c r="DI1519" s="15"/>
      <c r="DJ1519" s="15"/>
      <c r="DK1519" s="15"/>
      <c r="DL1519" s="15"/>
      <c r="DM1519" s="15"/>
      <c r="DN1519" s="15"/>
      <c r="DO1519" s="15"/>
      <c r="DP1519" s="15"/>
      <c r="DQ1519" s="15"/>
      <c r="DR1519" s="15"/>
      <c r="DS1519" s="15"/>
      <c r="DT1519" s="15"/>
      <c r="DU1519" s="15"/>
      <c r="DV1519" s="15"/>
      <c r="DW1519" s="15"/>
      <c r="DX1519" s="15"/>
      <c r="DY1519" s="15"/>
      <c r="DZ1519" s="15"/>
      <c r="EA1519" s="15"/>
      <c r="EB1519" s="15"/>
      <c r="EC1519" s="15"/>
      <c r="ED1519" s="15"/>
      <c r="EE1519" s="15"/>
      <c r="EF1519" s="15"/>
      <c r="EG1519" s="15"/>
      <c r="EH1519" s="15"/>
      <c r="EI1519" s="15"/>
      <c r="EJ1519" s="15"/>
      <c r="EK1519" s="15"/>
      <c r="EL1519" s="15"/>
      <c r="EM1519" s="15"/>
      <c r="EN1519" s="15"/>
      <c r="EO1519" s="15"/>
      <c r="EP1519" s="88"/>
      <c r="EQ1519" s="88"/>
      <c r="ER1519" s="88"/>
      <c r="ES1519" s="88"/>
      <c r="ET1519" s="88"/>
      <c r="EU1519" s="88"/>
      <c r="EV1519" s="88"/>
      <c r="EW1519" s="88"/>
      <c r="EX1519" s="88"/>
      <c r="EY1519" s="88"/>
      <c r="EZ1519" s="88"/>
      <c r="FA1519" s="88"/>
      <c r="FB1519" s="15"/>
      <c r="FC1519" s="15"/>
      <c r="FD1519" s="15"/>
      <c r="FE1519" s="15"/>
      <c r="FF1519" s="15"/>
      <c r="FG1519" s="15"/>
      <c r="FH1519" s="15"/>
      <c r="FI1519" s="15"/>
      <c r="FJ1519" s="15"/>
    </row>
    <row r="1520" spans="2:166" ht="15" customHeight="1" x14ac:dyDescent="0.25">
      <c r="B1520" s="88"/>
      <c r="C1520" s="88"/>
      <c r="D1520" s="115"/>
      <c r="E1520" s="115"/>
      <c r="F1520" s="115"/>
      <c r="G1520" s="115"/>
      <c r="H1520" s="115"/>
      <c r="I1520" s="523"/>
      <c r="J1520" s="523"/>
      <c r="K1520" s="115"/>
      <c r="L1520" s="524"/>
      <c r="M1520" s="524"/>
      <c r="N1520" s="524"/>
      <c r="O1520" s="524"/>
      <c r="P1520" s="524"/>
      <c r="Q1520" s="524"/>
      <c r="R1520" s="524"/>
      <c r="S1520" s="525"/>
      <c r="T1520" s="526"/>
      <c r="U1520" s="115"/>
      <c r="V1520" s="526"/>
      <c r="W1520" s="115"/>
      <c r="X1520" s="115"/>
      <c r="Y1520" s="115"/>
      <c r="Z1520" s="527"/>
      <c r="AA1520" s="527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  <c r="BL1520" s="15"/>
      <c r="BM1520" s="15"/>
      <c r="BN1520" s="15"/>
      <c r="BO1520" s="15"/>
      <c r="BP1520" s="15"/>
      <c r="BQ1520" s="15"/>
      <c r="BR1520" s="15"/>
      <c r="BS1520" s="15"/>
      <c r="BT1520" s="15"/>
      <c r="BU1520" s="15"/>
      <c r="BV1520" s="15"/>
      <c r="BW1520" s="15"/>
      <c r="BX1520" s="15"/>
      <c r="BY1520" s="15"/>
      <c r="BZ1520" s="15"/>
      <c r="CA1520" s="15"/>
      <c r="CB1520" s="15"/>
      <c r="CC1520" s="15"/>
      <c r="CD1520" s="15"/>
      <c r="CE1520" s="15"/>
      <c r="CF1520" s="15"/>
      <c r="CG1520" s="15"/>
      <c r="CH1520" s="15"/>
      <c r="CI1520" s="15"/>
      <c r="CJ1520" s="15"/>
      <c r="CK1520" s="15"/>
      <c r="CL1520" s="15"/>
      <c r="CM1520" s="15"/>
      <c r="CN1520" s="15"/>
      <c r="CO1520" s="15"/>
      <c r="CP1520" s="15"/>
      <c r="CQ1520" s="15"/>
      <c r="CR1520" s="15"/>
      <c r="CS1520" s="15"/>
      <c r="CT1520" s="88"/>
      <c r="CU1520" s="88"/>
      <c r="CV1520" s="88"/>
      <c r="CW1520" s="15"/>
      <c r="CX1520" s="15"/>
      <c r="CY1520" s="88"/>
      <c r="CZ1520" s="88"/>
      <c r="DA1520" s="88"/>
      <c r="DB1520" s="15"/>
      <c r="DC1520" s="15"/>
      <c r="DD1520" s="15"/>
      <c r="DE1520" s="15"/>
      <c r="DF1520" s="15"/>
      <c r="DG1520" s="15"/>
      <c r="DH1520" s="15"/>
      <c r="DI1520" s="15"/>
      <c r="DJ1520" s="15"/>
      <c r="DK1520" s="15"/>
      <c r="DL1520" s="15"/>
      <c r="DM1520" s="15"/>
      <c r="DN1520" s="15"/>
      <c r="DO1520" s="15"/>
      <c r="DP1520" s="15"/>
      <c r="DQ1520" s="15"/>
      <c r="DR1520" s="15"/>
      <c r="DS1520" s="15"/>
      <c r="DT1520" s="15"/>
      <c r="DU1520" s="15"/>
      <c r="DV1520" s="15"/>
      <c r="DW1520" s="15"/>
      <c r="DX1520" s="15"/>
      <c r="DY1520" s="15"/>
      <c r="DZ1520" s="15"/>
      <c r="EA1520" s="15"/>
      <c r="EB1520" s="15"/>
      <c r="EC1520" s="15"/>
      <c r="ED1520" s="15"/>
      <c r="EE1520" s="15"/>
      <c r="EF1520" s="15"/>
      <c r="EG1520" s="15"/>
      <c r="EH1520" s="15"/>
      <c r="EI1520" s="15"/>
      <c r="EJ1520" s="15"/>
      <c r="EK1520" s="15"/>
      <c r="EL1520" s="15"/>
      <c r="EM1520" s="15"/>
      <c r="EN1520" s="15"/>
      <c r="EO1520" s="15"/>
      <c r="EP1520" s="88"/>
      <c r="EQ1520" s="88"/>
      <c r="ER1520" s="88"/>
      <c r="ES1520" s="88"/>
      <c r="ET1520" s="88"/>
      <c r="EU1520" s="88"/>
      <c r="EV1520" s="88"/>
      <c r="EW1520" s="88"/>
      <c r="EX1520" s="88"/>
      <c r="EY1520" s="88"/>
      <c r="EZ1520" s="88"/>
      <c r="FA1520" s="88"/>
      <c r="FB1520" s="15"/>
      <c r="FC1520" s="15"/>
      <c r="FD1520" s="15"/>
      <c r="FE1520" s="15"/>
      <c r="FF1520" s="15"/>
      <c r="FG1520" s="15"/>
      <c r="FH1520" s="15"/>
      <c r="FI1520" s="15"/>
      <c r="FJ1520" s="15"/>
    </row>
    <row r="1521" spans="2:166" ht="15" customHeight="1" x14ac:dyDescent="0.25">
      <c r="B1521" s="88"/>
      <c r="C1521" s="88"/>
      <c r="D1521" s="115"/>
      <c r="E1521" s="115"/>
      <c r="F1521" s="115"/>
      <c r="G1521" s="115"/>
      <c r="H1521" s="115"/>
      <c r="I1521" s="523"/>
      <c r="J1521" s="523"/>
      <c r="K1521" s="115"/>
      <c r="L1521" s="524"/>
      <c r="M1521" s="524"/>
      <c r="N1521" s="524"/>
      <c r="O1521" s="524"/>
      <c r="P1521" s="524"/>
      <c r="Q1521" s="524"/>
      <c r="R1521" s="524"/>
      <c r="S1521" s="525"/>
      <c r="T1521" s="526"/>
      <c r="U1521" s="115"/>
      <c r="V1521" s="526"/>
      <c r="W1521" s="115"/>
      <c r="X1521" s="115"/>
      <c r="Y1521" s="115"/>
      <c r="Z1521" s="527"/>
      <c r="AA1521" s="527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/>
      <c r="AX1521" s="15"/>
      <c r="AY1521" s="15"/>
      <c r="AZ1521" s="15"/>
      <c r="BA1521" s="15"/>
      <c r="BB1521" s="15"/>
      <c r="BC1521" s="15"/>
      <c r="BD1521" s="15"/>
      <c r="BE1521" s="15"/>
      <c r="BF1521" s="15"/>
      <c r="BG1521" s="15"/>
      <c r="BH1521" s="15"/>
      <c r="BI1521" s="15"/>
      <c r="BJ1521" s="15"/>
      <c r="BK1521" s="15"/>
      <c r="BL1521" s="15"/>
      <c r="BM1521" s="15"/>
      <c r="BN1521" s="15"/>
      <c r="BO1521" s="15"/>
      <c r="BP1521" s="15"/>
      <c r="BQ1521" s="15"/>
      <c r="BR1521" s="15"/>
      <c r="BS1521" s="15"/>
      <c r="BT1521" s="15"/>
      <c r="BU1521" s="15"/>
      <c r="BV1521" s="15"/>
      <c r="BW1521" s="15"/>
      <c r="BX1521" s="15"/>
      <c r="BY1521" s="15"/>
      <c r="BZ1521" s="15"/>
      <c r="CA1521" s="15"/>
      <c r="CB1521" s="15"/>
      <c r="CC1521" s="15"/>
      <c r="CD1521" s="15"/>
      <c r="CE1521" s="15"/>
      <c r="CF1521" s="15"/>
      <c r="CG1521" s="15"/>
      <c r="CH1521" s="15"/>
      <c r="CI1521" s="15"/>
      <c r="CJ1521" s="15"/>
      <c r="CK1521" s="15"/>
      <c r="CL1521" s="15"/>
      <c r="CM1521" s="15"/>
      <c r="CN1521" s="15"/>
      <c r="CO1521" s="15"/>
      <c r="CP1521" s="15"/>
      <c r="CQ1521" s="15"/>
      <c r="CR1521" s="15"/>
      <c r="CS1521" s="15"/>
      <c r="CT1521" s="88"/>
      <c r="CU1521" s="88"/>
      <c r="CV1521" s="88"/>
      <c r="CW1521" s="15"/>
      <c r="CX1521" s="15"/>
      <c r="CY1521" s="88"/>
      <c r="CZ1521" s="88"/>
      <c r="DA1521" s="88"/>
      <c r="DB1521" s="15"/>
      <c r="DC1521" s="15"/>
      <c r="DD1521" s="15"/>
      <c r="DE1521" s="15"/>
      <c r="DF1521" s="15"/>
      <c r="DG1521" s="15"/>
      <c r="DH1521" s="15"/>
      <c r="DI1521" s="15"/>
      <c r="DJ1521" s="15"/>
      <c r="DK1521" s="15"/>
      <c r="DL1521" s="15"/>
      <c r="DM1521" s="15"/>
      <c r="DN1521" s="15"/>
      <c r="DO1521" s="15"/>
      <c r="DP1521" s="15"/>
      <c r="DQ1521" s="15"/>
      <c r="DR1521" s="15"/>
      <c r="DS1521" s="15"/>
      <c r="DT1521" s="15"/>
      <c r="DU1521" s="15"/>
      <c r="DV1521" s="15"/>
      <c r="DW1521" s="15"/>
      <c r="DX1521" s="15"/>
      <c r="DY1521" s="15"/>
      <c r="DZ1521" s="15"/>
      <c r="EA1521" s="15"/>
      <c r="EB1521" s="15"/>
      <c r="EC1521" s="15"/>
      <c r="ED1521" s="15"/>
      <c r="EE1521" s="15"/>
      <c r="EF1521" s="15"/>
      <c r="EG1521" s="15"/>
      <c r="EH1521" s="15"/>
      <c r="EI1521" s="15"/>
      <c r="EJ1521" s="15"/>
      <c r="EK1521" s="15"/>
      <c r="EL1521" s="15"/>
      <c r="EM1521" s="15"/>
      <c r="EN1521" s="15"/>
      <c r="EO1521" s="15"/>
      <c r="EP1521" s="88"/>
      <c r="EQ1521" s="88"/>
      <c r="ER1521" s="88"/>
      <c r="ES1521" s="88"/>
      <c r="ET1521" s="88"/>
      <c r="EU1521" s="88"/>
      <c r="EV1521" s="88"/>
      <c r="EW1521" s="88"/>
      <c r="EX1521" s="88"/>
      <c r="EY1521" s="88"/>
      <c r="EZ1521" s="88"/>
      <c r="FA1521" s="88"/>
      <c r="FB1521" s="15"/>
      <c r="FC1521" s="15"/>
      <c r="FD1521" s="15"/>
      <c r="FE1521" s="15"/>
      <c r="FF1521" s="15"/>
      <c r="FG1521" s="15"/>
      <c r="FH1521" s="15"/>
      <c r="FI1521" s="15"/>
      <c r="FJ1521" s="15"/>
    </row>
    <row r="1522" spans="2:166" ht="15" customHeight="1" x14ac:dyDescent="0.25">
      <c r="B1522" s="88"/>
      <c r="C1522" s="88"/>
      <c r="D1522" s="115"/>
      <c r="E1522" s="115"/>
      <c r="F1522" s="115"/>
      <c r="G1522" s="115"/>
      <c r="H1522" s="115"/>
      <c r="I1522" s="523"/>
      <c r="J1522" s="523"/>
      <c r="K1522" s="115"/>
      <c r="L1522" s="524"/>
      <c r="M1522" s="524"/>
      <c r="N1522" s="524"/>
      <c r="O1522" s="524"/>
      <c r="P1522" s="524"/>
      <c r="Q1522" s="524"/>
      <c r="R1522" s="524"/>
      <c r="S1522" s="525"/>
      <c r="T1522" s="526"/>
      <c r="U1522" s="115"/>
      <c r="V1522" s="526"/>
      <c r="W1522" s="115"/>
      <c r="X1522" s="115"/>
      <c r="Y1522" s="115"/>
      <c r="Z1522" s="527"/>
      <c r="AA1522" s="527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A1522" s="15"/>
      <c r="BB1522" s="15"/>
      <c r="BC1522" s="15"/>
      <c r="BD1522" s="15"/>
      <c r="BE1522" s="15"/>
      <c r="BF1522" s="15"/>
      <c r="BG1522" s="15"/>
      <c r="BH1522" s="15"/>
      <c r="BI1522" s="15"/>
      <c r="BJ1522" s="15"/>
      <c r="BK1522" s="15"/>
      <c r="BL1522" s="15"/>
      <c r="BM1522" s="15"/>
      <c r="BN1522" s="15"/>
      <c r="BO1522" s="15"/>
      <c r="BP1522" s="15"/>
      <c r="BQ1522" s="15"/>
      <c r="BR1522" s="15"/>
      <c r="BS1522" s="15"/>
      <c r="BT1522" s="15"/>
      <c r="BU1522" s="15"/>
      <c r="BV1522" s="15"/>
      <c r="BW1522" s="15"/>
      <c r="BX1522" s="15"/>
      <c r="BY1522" s="15"/>
      <c r="BZ1522" s="15"/>
      <c r="CA1522" s="15"/>
      <c r="CB1522" s="15"/>
      <c r="CC1522" s="15"/>
      <c r="CD1522" s="15"/>
      <c r="CE1522" s="15"/>
      <c r="CF1522" s="15"/>
      <c r="CG1522" s="15"/>
      <c r="CH1522" s="15"/>
      <c r="CI1522" s="15"/>
      <c r="CJ1522" s="15"/>
      <c r="CK1522" s="15"/>
      <c r="CL1522" s="15"/>
      <c r="CM1522" s="15"/>
      <c r="CN1522" s="15"/>
      <c r="CO1522" s="15"/>
      <c r="CP1522" s="15"/>
      <c r="CQ1522" s="15"/>
      <c r="CR1522" s="15"/>
      <c r="CS1522" s="15"/>
      <c r="CT1522" s="88"/>
      <c r="CU1522" s="88"/>
      <c r="CV1522" s="88"/>
      <c r="CW1522" s="15"/>
      <c r="CX1522" s="15"/>
      <c r="CY1522" s="88"/>
      <c r="CZ1522" s="88"/>
      <c r="DA1522" s="88"/>
      <c r="DB1522" s="15"/>
      <c r="DC1522" s="15"/>
      <c r="DD1522" s="15"/>
      <c r="DE1522" s="15"/>
      <c r="DF1522" s="15"/>
      <c r="DG1522" s="15"/>
      <c r="DH1522" s="15"/>
      <c r="DI1522" s="15"/>
      <c r="DJ1522" s="15"/>
      <c r="DK1522" s="15"/>
      <c r="DL1522" s="15"/>
      <c r="DM1522" s="15"/>
      <c r="DN1522" s="15"/>
      <c r="DO1522" s="15"/>
      <c r="DP1522" s="15"/>
      <c r="DQ1522" s="15"/>
      <c r="DR1522" s="15"/>
      <c r="DS1522" s="15"/>
      <c r="DT1522" s="15"/>
      <c r="DU1522" s="15"/>
      <c r="DV1522" s="15"/>
      <c r="DW1522" s="15"/>
      <c r="DX1522" s="15"/>
      <c r="DY1522" s="15"/>
      <c r="DZ1522" s="15"/>
      <c r="EA1522" s="15"/>
      <c r="EB1522" s="15"/>
      <c r="EC1522" s="15"/>
      <c r="ED1522" s="15"/>
      <c r="EE1522" s="15"/>
      <c r="EF1522" s="15"/>
      <c r="EG1522" s="15"/>
      <c r="EH1522" s="15"/>
      <c r="EI1522" s="15"/>
      <c r="EJ1522" s="15"/>
      <c r="EK1522" s="15"/>
      <c r="EL1522" s="15"/>
      <c r="EM1522" s="15"/>
      <c r="EN1522" s="15"/>
      <c r="EO1522" s="15"/>
      <c r="EP1522" s="88"/>
      <c r="EQ1522" s="88"/>
      <c r="ER1522" s="88"/>
      <c r="ES1522" s="88"/>
      <c r="ET1522" s="88"/>
      <c r="EU1522" s="88"/>
      <c r="EV1522" s="88"/>
      <c r="EW1522" s="88"/>
      <c r="EX1522" s="88"/>
      <c r="EY1522" s="88"/>
      <c r="EZ1522" s="88"/>
      <c r="FA1522" s="88"/>
      <c r="FB1522" s="15"/>
      <c r="FC1522" s="15"/>
      <c r="FD1522" s="15"/>
      <c r="FE1522" s="15"/>
      <c r="FF1522" s="15"/>
      <c r="FG1522" s="15"/>
      <c r="FH1522" s="15"/>
      <c r="FI1522" s="15"/>
      <c r="FJ1522" s="15"/>
    </row>
    <row r="1523" spans="2:166" ht="15" customHeight="1" x14ac:dyDescent="0.25">
      <c r="B1523" s="88"/>
      <c r="C1523" s="88"/>
      <c r="D1523" s="115"/>
      <c r="E1523" s="115"/>
      <c r="F1523" s="115"/>
      <c r="G1523" s="115"/>
      <c r="H1523" s="115"/>
      <c r="I1523" s="523"/>
      <c r="J1523" s="523"/>
      <c r="K1523" s="115"/>
      <c r="L1523" s="524"/>
      <c r="M1523" s="524"/>
      <c r="N1523" s="524"/>
      <c r="O1523" s="524"/>
      <c r="P1523" s="524"/>
      <c r="Q1523" s="524"/>
      <c r="R1523" s="524"/>
      <c r="S1523" s="525"/>
      <c r="T1523" s="526"/>
      <c r="U1523" s="115"/>
      <c r="V1523" s="526"/>
      <c r="W1523" s="115"/>
      <c r="X1523" s="115"/>
      <c r="Y1523" s="115"/>
      <c r="Z1523" s="527"/>
      <c r="AA1523" s="527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15"/>
      <c r="AW1523" s="15"/>
      <c r="AX1523" s="15"/>
      <c r="AY1523" s="15"/>
      <c r="AZ1523" s="15"/>
      <c r="BA1523" s="15"/>
      <c r="BB1523" s="15"/>
      <c r="BC1523" s="15"/>
      <c r="BD1523" s="15"/>
      <c r="BE1523" s="15"/>
      <c r="BF1523" s="15"/>
      <c r="BG1523" s="15"/>
      <c r="BH1523" s="15"/>
      <c r="BI1523" s="15"/>
      <c r="BJ1523" s="15"/>
      <c r="BK1523" s="15"/>
      <c r="BL1523" s="15"/>
      <c r="BM1523" s="15"/>
      <c r="BN1523" s="15"/>
      <c r="BO1523" s="15"/>
      <c r="BP1523" s="15"/>
      <c r="BQ1523" s="15"/>
      <c r="BR1523" s="15"/>
      <c r="BS1523" s="15"/>
      <c r="BT1523" s="15"/>
      <c r="BU1523" s="15"/>
      <c r="BV1523" s="15"/>
      <c r="BW1523" s="15"/>
      <c r="BX1523" s="15"/>
      <c r="BY1523" s="15"/>
      <c r="BZ1523" s="15"/>
      <c r="CA1523" s="15"/>
      <c r="CB1523" s="15"/>
      <c r="CC1523" s="15"/>
      <c r="CD1523" s="15"/>
      <c r="CE1523" s="15"/>
      <c r="CF1523" s="15"/>
      <c r="CG1523" s="15"/>
      <c r="CH1523" s="15"/>
      <c r="CI1523" s="15"/>
      <c r="CJ1523" s="15"/>
      <c r="CK1523" s="15"/>
      <c r="CL1523" s="15"/>
      <c r="CM1523" s="15"/>
      <c r="CN1523" s="15"/>
      <c r="CO1523" s="15"/>
      <c r="CP1523" s="15"/>
      <c r="CQ1523" s="15"/>
      <c r="CR1523" s="15"/>
      <c r="CS1523" s="15"/>
      <c r="CT1523" s="88"/>
      <c r="CU1523" s="88"/>
      <c r="CV1523" s="88"/>
      <c r="CW1523" s="15"/>
      <c r="CX1523" s="15"/>
      <c r="CY1523" s="88"/>
      <c r="CZ1523" s="88"/>
      <c r="DA1523" s="88"/>
      <c r="DB1523" s="15"/>
      <c r="DC1523" s="15"/>
      <c r="DD1523" s="15"/>
      <c r="DE1523" s="15"/>
      <c r="DF1523" s="15"/>
      <c r="DG1523" s="15"/>
      <c r="DH1523" s="15"/>
      <c r="DI1523" s="15"/>
      <c r="DJ1523" s="15"/>
      <c r="DK1523" s="15"/>
      <c r="DL1523" s="15"/>
      <c r="DM1523" s="15"/>
      <c r="DN1523" s="15"/>
      <c r="DO1523" s="15"/>
      <c r="DP1523" s="15"/>
      <c r="DQ1523" s="15"/>
      <c r="DR1523" s="15"/>
      <c r="DS1523" s="15"/>
      <c r="DT1523" s="15"/>
      <c r="DU1523" s="15"/>
      <c r="DV1523" s="15"/>
      <c r="DW1523" s="15"/>
      <c r="DX1523" s="15"/>
      <c r="DY1523" s="15"/>
      <c r="DZ1523" s="15"/>
      <c r="EA1523" s="15"/>
      <c r="EB1523" s="15"/>
      <c r="EC1523" s="15"/>
      <c r="ED1523" s="15"/>
      <c r="EE1523" s="15"/>
      <c r="EF1523" s="15"/>
      <c r="EG1523" s="15"/>
      <c r="EH1523" s="15"/>
      <c r="EI1523" s="15"/>
      <c r="EJ1523" s="15"/>
      <c r="EK1523" s="15"/>
      <c r="EL1523" s="15"/>
      <c r="EM1523" s="15"/>
      <c r="EN1523" s="15"/>
      <c r="EO1523" s="15"/>
      <c r="EP1523" s="88"/>
      <c r="EQ1523" s="88"/>
      <c r="ER1523" s="88"/>
      <c r="ES1523" s="88"/>
      <c r="ET1523" s="88"/>
      <c r="EU1523" s="88"/>
      <c r="EV1523" s="88"/>
      <c r="EW1523" s="88"/>
      <c r="EX1523" s="88"/>
      <c r="EY1523" s="88"/>
      <c r="EZ1523" s="88"/>
      <c r="FA1523" s="88"/>
      <c r="FB1523" s="15"/>
      <c r="FC1523" s="15"/>
      <c r="FD1523" s="15"/>
      <c r="FE1523" s="15"/>
      <c r="FF1523" s="15"/>
      <c r="FG1523" s="15"/>
      <c r="FH1523" s="15"/>
      <c r="FI1523" s="15"/>
      <c r="FJ1523" s="15"/>
    </row>
    <row r="1524" spans="2:166" ht="15" customHeight="1" x14ac:dyDescent="0.25">
      <c r="B1524" s="88"/>
      <c r="C1524" s="88"/>
      <c r="D1524" s="115"/>
      <c r="E1524" s="115"/>
      <c r="F1524" s="115"/>
      <c r="G1524" s="115"/>
      <c r="H1524" s="115"/>
      <c r="I1524" s="523"/>
      <c r="J1524" s="523"/>
      <c r="K1524" s="115"/>
      <c r="L1524" s="524"/>
      <c r="M1524" s="524"/>
      <c r="N1524" s="524"/>
      <c r="O1524" s="524"/>
      <c r="P1524" s="524"/>
      <c r="Q1524" s="524"/>
      <c r="R1524" s="524"/>
      <c r="S1524" s="525"/>
      <c r="T1524" s="526"/>
      <c r="U1524" s="115"/>
      <c r="V1524" s="526"/>
      <c r="W1524" s="115"/>
      <c r="X1524" s="115"/>
      <c r="Y1524" s="115"/>
      <c r="Z1524" s="527"/>
      <c r="AA1524" s="527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/>
      <c r="AX1524" s="15"/>
      <c r="AY1524" s="15"/>
      <c r="AZ1524" s="15"/>
      <c r="BA1524" s="15"/>
      <c r="BB1524" s="15"/>
      <c r="BC1524" s="15"/>
      <c r="BD1524" s="15"/>
      <c r="BE1524" s="15"/>
      <c r="BF1524" s="15"/>
      <c r="BG1524" s="15"/>
      <c r="BH1524" s="15"/>
      <c r="BI1524" s="15"/>
      <c r="BJ1524" s="15"/>
      <c r="BK1524" s="15"/>
      <c r="BL1524" s="15"/>
      <c r="BM1524" s="15"/>
      <c r="BN1524" s="15"/>
      <c r="BO1524" s="15"/>
      <c r="BP1524" s="15"/>
      <c r="BQ1524" s="15"/>
      <c r="BR1524" s="15"/>
      <c r="BS1524" s="15"/>
      <c r="BT1524" s="15"/>
      <c r="BU1524" s="15"/>
      <c r="BV1524" s="15"/>
      <c r="BW1524" s="15"/>
      <c r="BX1524" s="15"/>
      <c r="BY1524" s="15"/>
      <c r="BZ1524" s="15"/>
      <c r="CA1524" s="15"/>
      <c r="CB1524" s="15"/>
      <c r="CC1524" s="15"/>
      <c r="CD1524" s="15"/>
      <c r="CE1524" s="15"/>
      <c r="CF1524" s="15"/>
      <c r="CG1524" s="15"/>
      <c r="CH1524" s="15"/>
      <c r="CI1524" s="15"/>
      <c r="CJ1524" s="15"/>
      <c r="CK1524" s="15"/>
      <c r="CL1524" s="15"/>
      <c r="CM1524" s="15"/>
      <c r="CN1524" s="15"/>
      <c r="CO1524" s="15"/>
      <c r="CP1524" s="15"/>
      <c r="CQ1524" s="15"/>
      <c r="CR1524" s="15"/>
      <c r="CS1524" s="15"/>
      <c r="CT1524" s="88"/>
      <c r="CU1524" s="88"/>
      <c r="CV1524" s="88"/>
      <c r="CW1524" s="15"/>
      <c r="CX1524" s="15"/>
      <c r="CY1524" s="88"/>
      <c r="CZ1524" s="88"/>
      <c r="DA1524" s="88"/>
      <c r="DB1524" s="15"/>
      <c r="DC1524" s="15"/>
      <c r="DD1524" s="15"/>
      <c r="DE1524" s="15"/>
      <c r="DF1524" s="15"/>
      <c r="DG1524" s="15"/>
      <c r="DH1524" s="15"/>
      <c r="DI1524" s="15"/>
      <c r="DJ1524" s="15"/>
      <c r="DK1524" s="15"/>
      <c r="DL1524" s="15"/>
      <c r="DM1524" s="15"/>
      <c r="DN1524" s="15"/>
      <c r="DO1524" s="15"/>
      <c r="DP1524" s="15"/>
      <c r="DQ1524" s="15"/>
      <c r="DR1524" s="15"/>
      <c r="DS1524" s="15"/>
      <c r="DT1524" s="15"/>
      <c r="DU1524" s="15"/>
      <c r="DV1524" s="15"/>
      <c r="DW1524" s="15"/>
      <c r="DX1524" s="15"/>
      <c r="DY1524" s="15"/>
      <c r="DZ1524" s="15"/>
      <c r="EA1524" s="15"/>
      <c r="EB1524" s="15"/>
      <c r="EC1524" s="15"/>
      <c r="ED1524" s="15"/>
      <c r="EE1524" s="15"/>
      <c r="EF1524" s="15"/>
      <c r="EG1524" s="15"/>
      <c r="EH1524" s="15"/>
      <c r="EI1524" s="15"/>
      <c r="EJ1524" s="15"/>
      <c r="EK1524" s="15"/>
      <c r="EL1524" s="15"/>
      <c r="EM1524" s="15"/>
      <c r="EN1524" s="15"/>
      <c r="EO1524" s="15"/>
      <c r="EP1524" s="88"/>
      <c r="EQ1524" s="88"/>
      <c r="ER1524" s="88"/>
      <c r="ES1524" s="88"/>
      <c r="ET1524" s="88"/>
      <c r="EU1524" s="88"/>
      <c r="EV1524" s="88"/>
      <c r="EW1524" s="88"/>
      <c r="EX1524" s="88"/>
      <c r="EY1524" s="88"/>
      <c r="EZ1524" s="88"/>
      <c r="FA1524" s="88"/>
      <c r="FB1524" s="15"/>
      <c r="FC1524" s="15"/>
      <c r="FD1524" s="15"/>
      <c r="FE1524" s="15"/>
      <c r="FF1524" s="15"/>
      <c r="FG1524" s="15"/>
      <c r="FH1524" s="15"/>
      <c r="FI1524" s="15"/>
      <c r="FJ1524" s="15"/>
    </row>
    <row r="1525" spans="2:166" ht="15" customHeight="1" x14ac:dyDescent="0.25">
      <c r="B1525" s="88"/>
      <c r="C1525" s="88"/>
      <c r="D1525" s="115"/>
      <c r="E1525" s="115"/>
      <c r="F1525" s="115"/>
      <c r="G1525" s="115"/>
      <c r="H1525" s="115"/>
      <c r="I1525" s="523"/>
      <c r="J1525" s="523"/>
      <c r="K1525" s="115"/>
      <c r="L1525" s="524"/>
      <c r="M1525" s="524"/>
      <c r="N1525" s="524"/>
      <c r="O1525" s="524"/>
      <c r="P1525" s="524"/>
      <c r="Q1525" s="524"/>
      <c r="R1525" s="524"/>
      <c r="S1525" s="525"/>
      <c r="T1525" s="526"/>
      <c r="U1525" s="115"/>
      <c r="V1525" s="526"/>
      <c r="W1525" s="115"/>
      <c r="X1525" s="115"/>
      <c r="Y1525" s="115"/>
      <c r="Z1525" s="527"/>
      <c r="AA1525" s="527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/>
      <c r="AX1525" s="15"/>
      <c r="AY1525" s="15"/>
      <c r="AZ1525" s="15"/>
      <c r="BA1525" s="15"/>
      <c r="BB1525" s="15"/>
      <c r="BC1525" s="15"/>
      <c r="BD1525" s="15"/>
      <c r="BE1525" s="15"/>
      <c r="BF1525" s="15"/>
      <c r="BG1525" s="15"/>
      <c r="BH1525" s="15"/>
      <c r="BI1525" s="15"/>
      <c r="BJ1525" s="15"/>
      <c r="BK1525" s="15"/>
      <c r="BL1525" s="15"/>
      <c r="BM1525" s="15"/>
      <c r="BN1525" s="15"/>
      <c r="BO1525" s="15"/>
      <c r="BP1525" s="15"/>
      <c r="BQ1525" s="15"/>
      <c r="BR1525" s="15"/>
      <c r="BS1525" s="15"/>
      <c r="BT1525" s="15"/>
      <c r="BU1525" s="15"/>
      <c r="BV1525" s="15"/>
      <c r="BW1525" s="15"/>
      <c r="BX1525" s="15"/>
      <c r="BY1525" s="15"/>
      <c r="BZ1525" s="15"/>
      <c r="CA1525" s="15"/>
      <c r="CB1525" s="15"/>
      <c r="CC1525" s="15"/>
      <c r="CD1525" s="15"/>
      <c r="CE1525" s="15"/>
      <c r="CF1525" s="15"/>
      <c r="CG1525" s="15"/>
      <c r="CH1525" s="15"/>
      <c r="CI1525" s="15"/>
      <c r="CJ1525" s="15"/>
      <c r="CK1525" s="15"/>
      <c r="CL1525" s="15"/>
      <c r="CM1525" s="15"/>
      <c r="CN1525" s="15"/>
      <c r="CO1525" s="15"/>
      <c r="CP1525" s="15"/>
      <c r="CQ1525" s="15"/>
      <c r="CR1525" s="15"/>
      <c r="CS1525" s="15"/>
      <c r="CT1525" s="88"/>
      <c r="CU1525" s="88"/>
      <c r="CV1525" s="88"/>
      <c r="CW1525" s="15"/>
      <c r="CX1525" s="15"/>
      <c r="CY1525" s="88"/>
      <c r="CZ1525" s="88"/>
      <c r="DA1525" s="88"/>
      <c r="DB1525" s="15"/>
      <c r="DC1525" s="15"/>
      <c r="DD1525" s="15"/>
      <c r="DE1525" s="15"/>
      <c r="DF1525" s="15"/>
      <c r="DG1525" s="15"/>
      <c r="DH1525" s="15"/>
      <c r="DI1525" s="15"/>
      <c r="DJ1525" s="15"/>
      <c r="DK1525" s="15"/>
      <c r="DL1525" s="15"/>
      <c r="DM1525" s="15"/>
      <c r="DN1525" s="15"/>
      <c r="DO1525" s="15"/>
      <c r="DP1525" s="15"/>
      <c r="DQ1525" s="15"/>
      <c r="DR1525" s="15"/>
      <c r="DS1525" s="15"/>
      <c r="DT1525" s="15"/>
      <c r="DU1525" s="15"/>
      <c r="DV1525" s="15"/>
      <c r="DW1525" s="15"/>
      <c r="DX1525" s="15"/>
      <c r="DY1525" s="15"/>
      <c r="DZ1525" s="15"/>
      <c r="EA1525" s="15"/>
      <c r="EB1525" s="15"/>
      <c r="EC1525" s="15"/>
      <c r="ED1525" s="15"/>
      <c r="EE1525" s="15"/>
      <c r="EF1525" s="15"/>
      <c r="EG1525" s="15"/>
      <c r="EH1525" s="15"/>
      <c r="EI1525" s="15"/>
      <c r="EJ1525" s="15"/>
      <c r="EK1525" s="15"/>
      <c r="EL1525" s="15"/>
      <c r="EM1525" s="15"/>
      <c r="EN1525" s="15"/>
      <c r="EO1525" s="15"/>
      <c r="EP1525" s="88"/>
      <c r="EQ1525" s="88"/>
      <c r="ER1525" s="88"/>
      <c r="ES1525" s="88"/>
      <c r="ET1525" s="88"/>
      <c r="EU1525" s="88"/>
      <c r="EV1525" s="88"/>
      <c r="EW1525" s="88"/>
      <c r="EX1525" s="88"/>
      <c r="EY1525" s="88"/>
      <c r="EZ1525" s="88"/>
      <c r="FA1525" s="88"/>
      <c r="FB1525" s="15"/>
      <c r="FC1525" s="15"/>
      <c r="FD1525" s="15"/>
      <c r="FE1525" s="15"/>
      <c r="FF1525" s="15"/>
      <c r="FG1525" s="15"/>
      <c r="FH1525" s="15"/>
      <c r="FI1525" s="15"/>
      <c r="FJ1525" s="15"/>
    </row>
    <row r="1526" spans="2:166" ht="15" customHeight="1" x14ac:dyDescent="0.25">
      <c r="B1526" s="88"/>
      <c r="C1526" s="88"/>
      <c r="D1526" s="115"/>
      <c r="E1526" s="115"/>
      <c r="F1526" s="115"/>
      <c r="G1526" s="115"/>
      <c r="H1526" s="115"/>
      <c r="I1526" s="523"/>
      <c r="J1526" s="523"/>
      <c r="K1526" s="115"/>
      <c r="L1526" s="524"/>
      <c r="M1526" s="524"/>
      <c r="N1526" s="524"/>
      <c r="O1526" s="524"/>
      <c r="P1526" s="524"/>
      <c r="Q1526" s="524"/>
      <c r="R1526" s="524"/>
      <c r="S1526" s="525"/>
      <c r="T1526" s="526"/>
      <c r="U1526" s="115"/>
      <c r="V1526" s="526"/>
      <c r="W1526" s="115"/>
      <c r="X1526" s="115"/>
      <c r="Y1526" s="115"/>
      <c r="Z1526" s="527"/>
      <c r="AA1526" s="527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  <c r="BI1526" s="15"/>
      <c r="BJ1526" s="15"/>
      <c r="BK1526" s="15"/>
      <c r="BL1526" s="15"/>
      <c r="BM1526" s="15"/>
      <c r="BN1526" s="15"/>
      <c r="BO1526" s="15"/>
      <c r="BP1526" s="15"/>
      <c r="BQ1526" s="15"/>
      <c r="BR1526" s="15"/>
      <c r="BS1526" s="15"/>
      <c r="BT1526" s="15"/>
      <c r="BU1526" s="15"/>
      <c r="BV1526" s="15"/>
      <c r="BW1526" s="15"/>
      <c r="BX1526" s="15"/>
      <c r="BY1526" s="15"/>
      <c r="BZ1526" s="15"/>
      <c r="CA1526" s="15"/>
      <c r="CB1526" s="15"/>
      <c r="CC1526" s="15"/>
      <c r="CD1526" s="15"/>
      <c r="CE1526" s="15"/>
      <c r="CF1526" s="15"/>
      <c r="CG1526" s="15"/>
      <c r="CH1526" s="15"/>
      <c r="CI1526" s="15"/>
      <c r="CJ1526" s="15"/>
      <c r="CK1526" s="15"/>
      <c r="CL1526" s="15"/>
      <c r="CM1526" s="15"/>
      <c r="CN1526" s="15"/>
      <c r="CO1526" s="15"/>
      <c r="CP1526" s="15"/>
      <c r="CQ1526" s="15"/>
      <c r="CR1526" s="15"/>
      <c r="CS1526" s="15"/>
      <c r="CT1526" s="88"/>
      <c r="CU1526" s="88"/>
      <c r="CV1526" s="88"/>
      <c r="CW1526" s="15"/>
      <c r="CX1526" s="15"/>
      <c r="CY1526" s="88"/>
      <c r="CZ1526" s="88"/>
      <c r="DA1526" s="88"/>
      <c r="DB1526" s="15"/>
      <c r="DC1526" s="15"/>
      <c r="DD1526" s="15"/>
      <c r="DE1526" s="15"/>
      <c r="DF1526" s="15"/>
      <c r="DG1526" s="15"/>
      <c r="DH1526" s="15"/>
      <c r="DI1526" s="15"/>
      <c r="DJ1526" s="15"/>
      <c r="DK1526" s="15"/>
      <c r="DL1526" s="15"/>
      <c r="DM1526" s="15"/>
      <c r="DN1526" s="15"/>
      <c r="DO1526" s="15"/>
      <c r="DP1526" s="15"/>
      <c r="DQ1526" s="15"/>
      <c r="DR1526" s="15"/>
      <c r="DS1526" s="15"/>
      <c r="DT1526" s="15"/>
      <c r="DU1526" s="15"/>
      <c r="DV1526" s="15"/>
      <c r="DW1526" s="15"/>
      <c r="DX1526" s="15"/>
      <c r="DY1526" s="15"/>
      <c r="DZ1526" s="15"/>
      <c r="EA1526" s="15"/>
      <c r="EB1526" s="15"/>
      <c r="EC1526" s="15"/>
      <c r="ED1526" s="15"/>
      <c r="EE1526" s="15"/>
      <c r="EF1526" s="15"/>
      <c r="EG1526" s="15"/>
      <c r="EH1526" s="15"/>
      <c r="EI1526" s="15"/>
      <c r="EJ1526" s="15"/>
      <c r="EK1526" s="15"/>
      <c r="EL1526" s="15"/>
      <c r="EM1526" s="15"/>
      <c r="EN1526" s="15"/>
      <c r="EO1526" s="15"/>
      <c r="EP1526" s="88"/>
      <c r="EQ1526" s="88"/>
      <c r="ER1526" s="88"/>
      <c r="ES1526" s="88"/>
      <c r="ET1526" s="88"/>
      <c r="EU1526" s="88"/>
      <c r="EV1526" s="88"/>
      <c r="EW1526" s="88"/>
      <c r="EX1526" s="88"/>
      <c r="EY1526" s="88"/>
      <c r="EZ1526" s="88"/>
      <c r="FA1526" s="88"/>
      <c r="FB1526" s="15"/>
      <c r="FC1526" s="15"/>
      <c r="FD1526" s="15"/>
      <c r="FE1526" s="15"/>
      <c r="FF1526" s="15"/>
      <c r="FG1526" s="15"/>
      <c r="FH1526" s="15"/>
      <c r="FI1526" s="15"/>
      <c r="FJ1526" s="15"/>
    </row>
    <row r="1527" spans="2:166" ht="15" customHeight="1" x14ac:dyDescent="0.25">
      <c r="B1527" s="88"/>
      <c r="C1527" s="88"/>
      <c r="D1527" s="115"/>
      <c r="E1527" s="115"/>
      <c r="F1527" s="115"/>
      <c r="G1527" s="115"/>
      <c r="H1527" s="115"/>
      <c r="I1527" s="523"/>
      <c r="J1527" s="523"/>
      <c r="K1527" s="115"/>
      <c r="L1527" s="524"/>
      <c r="M1527" s="524"/>
      <c r="N1527" s="524"/>
      <c r="O1527" s="524"/>
      <c r="P1527" s="524"/>
      <c r="Q1527" s="524"/>
      <c r="R1527" s="524"/>
      <c r="S1527" s="525"/>
      <c r="T1527" s="526"/>
      <c r="U1527" s="115"/>
      <c r="V1527" s="526"/>
      <c r="W1527" s="115"/>
      <c r="X1527" s="115"/>
      <c r="Y1527" s="115"/>
      <c r="Z1527" s="527"/>
      <c r="AA1527" s="527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  <c r="BI1527" s="15"/>
      <c r="BJ1527" s="15"/>
      <c r="BK1527" s="15"/>
      <c r="BL1527" s="15"/>
      <c r="BM1527" s="15"/>
      <c r="BN1527" s="15"/>
      <c r="BO1527" s="15"/>
      <c r="BP1527" s="15"/>
      <c r="BQ1527" s="15"/>
      <c r="BR1527" s="15"/>
      <c r="BS1527" s="15"/>
      <c r="BT1527" s="15"/>
      <c r="BU1527" s="15"/>
      <c r="BV1527" s="15"/>
      <c r="BW1527" s="15"/>
      <c r="BX1527" s="15"/>
      <c r="BY1527" s="15"/>
      <c r="BZ1527" s="15"/>
      <c r="CA1527" s="15"/>
      <c r="CB1527" s="15"/>
      <c r="CC1527" s="15"/>
      <c r="CD1527" s="15"/>
      <c r="CE1527" s="15"/>
      <c r="CF1527" s="15"/>
      <c r="CG1527" s="15"/>
      <c r="CH1527" s="15"/>
      <c r="CI1527" s="15"/>
      <c r="CJ1527" s="15"/>
      <c r="CK1527" s="15"/>
      <c r="CL1527" s="15"/>
      <c r="CM1527" s="15"/>
      <c r="CN1527" s="15"/>
      <c r="CO1527" s="15"/>
      <c r="CP1527" s="15"/>
      <c r="CQ1527" s="15"/>
      <c r="CR1527" s="15"/>
      <c r="CS1527" s="15"/>
      <c r="CT1527" s="88"/>
      <c r="CU1527" s="88"/>
      <c r="CV1527" s="88"/>
      <c r="CW1527" s="15"/>
      <c r="CX1527" s="15"/>
      <c r="CY1527" s="88"/>
      <c r="CZ1527" s="88"/>
      <c r="DA1527" s="88"/>
      <c r="DB1527" s="15"/>
      <c r="DC1527" s="15"/>
      <c r="DD1527" s="15"/>
      <c r="DE1527" s="15"/>
      <c r="DF1527" s="15"/>
      <c r="DG1527" s="15"/>
      <c r="DH1527" s="15"/>
      <c r="DI1527" s="15"/>
      <c r="DJ1527" s="15"/>
      <c r="DK1527" s="15"/>
      <c r="DL1527" s="15"/>
      <c r="DM1527" s="15"/>
      <c r="DN1527" s="15"/>
      <c r="DO1527" s="15"/>
      <c r="DP1527" s="15"/>
      <c r="DQ1527" s="15"/>
      <c r="DR1527" s="15"/>
      <c r="DS1527" s="15"/>
      <c r="DT1527" s="15"/>
      <c r="DU1527" s="15"/>
      <c r="DV1527" s="15"/>
      <c r="DW1527" s="15"/>
      <c r="DX1527" s="15"/>
      <c r="DY1527" s="15"/>
      <c r="DZ1527" s="15"/>
      <c r="EA1527" s="15"/>
      <c r="EB1527" s="15"/>
      <c r="EC1527" s="15"/>
      <c r="ED1527" s="15"/>
      <c r="EE1527" s="15"/>
      <c r="EF1527" s="15"/>
      <c r="EG1527" s="15"/>
      <c r="EH1527" s="15"/>
      <c r="EI1527" s="15"/>
      <c r="EJ1527" s="15"/>
      <c r="EK1527" s="15"/>
      <c r="EL1527" s="15"/>
      <c r="EM1527" s="15"/>
      <c r="EN1527" s="15"/>
      <c r="EO1527" s="15"/>
      <c r="EP1527" s="88"/>
      <c r="EQ1527" s="88"/>
      <c r="ER1527" s="88"/>
      <c r="ES1527" s="88"/>
      <c r="ET1527" s="88"/>
      <c r="EU1527" s="88"/>
      <c r="EV1527" s="88"/>
      <c r="EW1527" s="88"/>
      <c r="EX1527" s="88"/>
      <c r="EY1527" s="88"/>
      <c r="EZ1527" s="88"/>
      <c r="FA1527" s="88"/>
      <c r="FB1527" s="15"/>
      <c r="FC1527" s="15"/>
      <c r="FD1527" s="15"/>
      <c r="FE1527" s="15"/>
      <c r="FF1527" s="15"/>
      <c r="FG1527" s="15"/>
      <c r="FH1527" s="15"/>
      <c r="FI1527" s="15"/>
      <c r="FJ1527" s="15"/>
    </row>
    <row r="1528" spans="2:166" ht="15" customHeight="1" x14ac:dyDescent="0.25">
      <c r="B1528" s="88"/>
      <c r="C1528" s="88"/>
      <c r="D1528" s="115"/>
      <c r="E1528" s="115"/>
      <c r="F1528" s="115"/>
      <c r="G1528" s="115"/>
      <c r="H1528" s="115"/>
      <c r="I1528" s="523"/>
      <c r="J1528" s="523"/>
      <c r="K1528" s="115"/>
      <c r="L1528" s="524"/>
      <c r="M1528" s="524"/>
      <c r="N1528" s="524"/>
      <c r="O1528" s="524"/>
      <c r="P1528" s="524"/>
      <c r="Q1528" s="524"/>
      <c r="R1528" s="524"/>
      <c r="S1528" s="525"/>
      <c r="T1528" s="526"/>
      <c r="U1528" s="115"/>
      <c r="V1528" s="526"/>
      <c r="W1528" s="115"/>
      <c r="X1528" s="115"/>
      <c r="Y1528" s="115"/>
      <c r="Z1528" s="527"/>
      <c r="AA1528" s="527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  <c r="BI1528" s="15"/>
      <c r="BJ1528" s="15"/>
      <c r="BK1528" s="15"/>
      <c r="BL1528" s="15"/>
      <c r="BM1528" s="15"/>
      <c r="BN1528" s="15"/>
      <c r="BO1528" s="15"/>
      <c r="BP1528" s="15"/>
      <c r="BQ1528" s="15"/>
      <c r="BR1528" s="15"/>
      <c r="BS1528" s="15"/>
      <c r="BT1528" s="15"/>
      <c r="BU1528" s="15"/>
      <c r="BV1528" s="15"/>
      <c r="BW1528" s="15"/>
      <c r="BX1528" s="15"/>
      <c r="BY1528" s="15"/>
      <c r="BZ1528" s="15"/>
      <c r="CA1528" s="15"/>
      <c r="CB1528" s="15"/>
      <c r="CC1528" s="15"/>
      <c r="CD1528" s="15"/>
      <c r="CE1528" s="15"/>
      <c r="CF1528" s="15"/>
      <c r="CG1528" s="15"/>
      <c r="CH1528" s="15"/>
      <c r="CI1528" s="15"/>
      <c r="CJ1528" s="15"/>
      <c r="CK1528" s="15"/>
      <c r="CL1528" s="15"/>
      <c r="CM1528" s="15"/>
      <c r="CN1528" s="15"/>
      <c r="CO1528" s="15"/>
      <c r="CP1528" s="15"/>
      <c r="CQ1528" s="15"/>
      <c r="CR1528" s="15"/>
      <c r="CS1528" s="15"/>
      <c r="CT1528" s="88"/>
      <c r="CU1528" s="88"/>
      <c r="CV1528" s="88"/>
      <c r="CW1528" s="15"/>
      <c r="CX1528" s="15"/>
      <c r="CY1528" s="88"/>
      <c r="CZ1528" s="88"/>
      <c r="DA1528" s="88"/>
      <c r="DB1528" s="15"/>
      <c r="DC1528" s="15"/>
      <c r="DD1528" s="15"/>
      <c r="DE1528" s="15"/>
      <c r="DF1528" s="15"/>
      <c r="DG1528" s="15"/>
      <c r="DH1528" s="15"/>
      <c r="DI1528" s="15"/>
      <c r="DJ1528" s="15"/>
      <c r="DK1528" s="15"/>
      <c r="DL1528" s="15"/>
      <c r="DM1528" s="15"/>
      <c r="DN1528" s="15"/>
      <c r="DO1528" s="15"/>
      <c r="DP1528" s="15"/>
      <c r="DQ1528" s="15"/>
      <c r="DR1528" s="15"/>
      <c r="DS1528" s="15"/>
      <c r="DT1528" s="15"/>
      <c r="DU1528" s="15"/>
      <c r="DV1528" s="15"/>
      <c r="DW1528" s="15"/>
      <c r="DX1528" s="15"/>
      <c r="DY1528" s="15"/>
      <c r="DZ1528" s="15"/>
      <c r="EA1528" s="15"/>
      <c r="EB1528" s="15"/>
      <c r="EC1528" s="15"/>
      <c r="ED1528" s="15"/>
      <c r="EE1528" s="15"/>
      <c r="EF1528" s="15"/>
      <c r="EG1528" s="15"/>
      <c r="EH1528" s="15"/>
      <c r="EI1528" s="15"/>
      <c r="EJ1528" s="15"/>
      <c r="EK1528" s="15"/>
      <c r="EL1528" s="15"/>
      <c r="EM1528" s="15"/>
      <c r="EN1528" s="15"/>
      <c r="EO1528" s="15"/>
      <c r="EP1528" s="88"/>
      <c r="EQ1528" s="88"/>
      <c r="ER1528" s="88"/>
      <c r="ES1528" s="88"/>
      <c r="ET1528" s="88"/>
      <c r="EU1528" s="88"/>
      <c r="EV1528" s="88"/>
      <c r="EW1528" s="88"/>
      <c r="EX1528" s="88"/>
      <c r="EY1528" s="88"/>
      <c r="EZ1528" s="88"/>
      <c r="FA1528" s="88"/>
      <c r="FB1528" s="15"/>
      <c r="FC1528" s="15"/>
      <c r="FD1528" s="15"/>
      <c r="FE1528" s="15"/>
      <c r="FF1528" s="15"/>
      <c r="FG1528" s="15"/>
      <c r="FH1528" s="15"/>
      <c r="FI1528" s="15"/>
      <c r="FJ1528" s="15"/>
    </row>
    <row r="1529" spans="2:166" ht="15" customHeight="1" x14ac:dyDescent="0.25">
      <c r="B1529" s="88"/>
      <c r="C1529" s="88"/>
      <c r="D1529" s="115"/>
      <c r="E1529" s="115"/>
      <c r="F1529" s="115"/>
      <c r="G1529" s="115"/>
      <c r="H1529" s="115"/>
      <c r="I1529" s="523"/>
      <c r="J1529" s="523"/>
      <c r="K1529" s="115"/>
      <c r="L1529" s="524"/>
      <c r="M1529" s="524"/>
      <c r="N1529" s="524"/>
      <c r="O1529" s="524"/>
      <c r="P1529" s="524"/>
      <c r="Q1529" s="524"/>
      <c r="R1529" s="524"/>
      <c r="S1529" s="525"/>
      <c r="T1529" s="526"/>
      <c r="U1529" s="115"/>
      <c r="V1529" s="526"/>
      <c r="W1529" s="115"/>
      <c r="X1529" s="115"/>
      <c r="Y1529" s="115"/>
      <c r="Z1529" s="527"/>
      <c r="AA1529" s="527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  <c r="BA1529" s="15"/>
      <c r="BB1529" s="15"/>
      <c r="BC1529" s="15"/>
      <c r="BD1529" s="15"/>
      <c r="BE1529" s="15"/>
      <c r="BF1529" s="15"/>
      <c r="BG1529" s="15"/>
      <c r="BH1529" s="15"/>
      <c r="BI1529" s="15"/>
      <c r="BJ1529" s="15"/>
      <c r="BK1529" s="15"/>
      <c r="BL1529" s="15"/>
      <c r="BM1529" s="15"/>
      <c r="BN1529" s="15"/>
      <c r="BO1529" s="15"/>
      <c r="BP1529" s="15"/>
      <c r="BQ1529" s="15"/>
      <c r="BR1529" s="15"/>
      <c r="BS1529" s="15"/>
      <c r="BT1529" s="15"/>
      <c r="BU1529" s="15"/>
      <c r="BV1529" s="15"/>
      <c r="BW1529" s="15"/>
      <c r="BX1529" s="15"/>
      <c r="BY1529" s="15"/>
      <c r="BZ1529" s="15"/>
      <c r="CA1529" s="15"/>
      <c r="CB1529" s="15"/>
      <c r="CC1529" s="15"/>
      <c r="CD1529" s="15"/>
      <c r="CE1529" s="15"/>
      <c r="CF1529" s="15"/>
      <c r="CG1529" s="15"/>
      <c r="CH1529" s="15"/>
      <c r="CI1529" s="15"/>
      <c r="CJ1529" s="15"/>
      <c r="CK1529" s="15"/>
      <c r="CL1529" s="15"/>
      <c r="CM1529" s="15"/>
      <c r="CN1529" s="15"/>
      <c r="CO1529" s="15"/>
      <c r="CP1529" s="15"/>
      <c r="CQ1529" s="15"/>
      <c r="CR1529" s="15"/>
      <c r="CS1529" s="15"/>
      <c r="CT1529" s="88"/>
      <c r="CU1529" s="88"/>
      <c r="CV1529" s="88"/>
      <c r="CW1529" s="15"/>
      <c r="CX1529" s="15"/>
      <c r="CY1529" s="88"/>
      <c r="CZ1529" s="88"/>
      <c r="DA1529" s="88"/>
      <c r="DB1529" s="15"/>
      <c r="DC1529" s="15"/>
      <c r="DD1529" s="15"/>
      <c r="DE1529" s="15"/>
      <c r="DF1529" s="15"/>
      <c r="DG1529" s="15"/>
      <c r="DH1529" s="15"/>
      <c r="DI1529" s="15"/>
      <c r="DJ1529" s="15"/>
      <c r="DK1529" s="15"/>
      <c r="DL1529" s="15"/>
      <c r="DM1529" s="15"/>
      <c r="DN1529" s="15"/>
      <c r="DO1529" s="15"/>
      <c r="DP1529" s="15"/>
      <c r="DQ1529" s="15"/>
      <c r="DR1529" s="15"/>
      <c r="DS1529" s="15"/>
      <c r="DT1529" s="15"/>
      <c r="DU1529" s="15"/>
      <c r="DV1529" s="15"/>
      <c r="DW1529" s="15"/>
      <c r="DX1529" s="15"/>
      <c r="DY1529" s="15"/>
      <c r="DZ1529" s="15"/>
      <c r="EA1529" s="15"/>
      <c r="EB1529" s="15"/>
      <c r="EC1529" s="15"/>
      <c r="ED1529" s="15"/>
      <c r="EE1529" s="15"/>
      <c r="EF1529" s="15"/>
      <c r="EG1529" s="15"/>
      <c r="EH1529" s="15"/>
      <c r="EI1529" s="15"/>
      <c r="EJ1529" s="15"/>
      <c r="EK1529" s="15"/>
      <c r="EL1529" s="15"/>
      <c r="EM1529" s="15"/>
      <c r="EN1529" s="15"/>
      <c r="EO1529" s="15"/>
      <c r="EP1529" s="88"/>
      <c r="EQ1529" s="88"/>
      <c r="ER1529" s="88"/>
      <c r="ES1529" s="88"/>
      <c r="ET1529" s="88"/>
      <c r="EU1529" s="88"/>
      <c r="EV1529" s="88"/>
      <c r="EW1529" s="88"/>
      <c r="EX1529" s="88"/>
      <c r="EY1529" s="88"/>
      <c r="EZ1529" s="88"/>
      <c r="FA1529" s="88"/>
      <c r="FB1529" s="15"/>
      <c r="FC1529" s="15"/>
      <c r="FD1529" s="15"/>
      <c r="FE1529" s="15"/>
      <c r="FF1529" s="15"/>
      <c r="FG1529" s="15"/>
      <c r="FH1529" s="15"/>
      <c r="FI1529" s="15"/>
      <c r="FJ1529" s="15"/>
    </row>
    <row r="1530" spans="2:166" ht="15" customHeight="1" x14ac:dyDescent="0.25">
      <c r="B1530" s="88"/>
      <c r="C1530" s="88"/>
      <c r="D1530" s="115"/>
      <c r="E1530" s="115"/>
      <c r="F1530" s="115"/>
      <c r="G1530" s="115"/>
      <c r="H1530" s="115"/>
      <c r="I1530" s="523"/>
      <c r="J1530" s="523"/>
      <c r="K1530" s="115"/>
      <c r="L1530" s="524"/>
      <c r="M1530" s="524"/>
      <c r="N1530" s="524"/>
      <c r="O1530" s="524"/>
      <c r="P1530" s="524"/>
      <c r="Q1530" s="524"/>
      <c r="R1530" s="524"/>
      <c r="S1530" s="525"/>
      <c r="T1530" s="526"/>
      <c r="U1530" s="115"/>
      <c r="V1530" s="526"/>
      <c r="W1530" s="115"/>
      <c r="X1530" s="115"/>
      <c r="Y1530" s="115"/>
      <c r="Z1530" s="527"/>
      <c r="AA1530" s="527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A1530" s="15"/>
      <c r="BB1530" s="15"/>
      <c r="BC1530" s="15"/>
      <c r="BD1530" s="15"/>
      <c r="BE1530" s="15"/>
      <c r="BF1530" s="15"/>
      <c r="BG1530" s="15"/>
      <c r="BH1530" s="15"/>
      <c r="BI1530" s="15"/>
      <c r="BJ1530" s="15"/>
      <c r="BK1530" s="15"/>
      <c r="BL1530" s="15"/>
      <c r="BM1530" s="15"/>
      <c r="BN1530" s="15"/>
      <c r="BO1530" s="15"/>
      <c r="BP1530" s="15"/>
      <c r="BQ1530" s="15"/>
      <c r="BR1530" s="15"/>
      <c r="BS1530" s="15"/>
      <c r="BT1530" s="15"/>
      <c r="BU1530" s="15"/>
      <c r="BV1530" s="15"/>
      <c r="BW1530" s="15"/>
      <c r="BX1530" s="15"/>
      <c r="BY1530" s="15"/>
      <c r="BZ1530" s="15"/>
      <c r="CA1530" s="15"/>
      <c r="CB1530" s="15"/>
      <c r="CC1530" s="15"/>
      <c r="CD1530" s="15"/>
      <c r="CE1530" s="15"/>
      <c r="CF1530" s="15"/>
      <c r="CG1530" s="15"/>
      <c r="CH1530" s="15"/>
      <c r="CI1530" s="15"/>
      <c r="CJ1530" s="15"/>
      <c r="CK1530" s="15"/>
      <c r="CL1530" s="15"/>
      <c r="CM1530" s="15"/>
      <c r="CN1530" s="15"/>
      <c r="CO1530" s="15"/>
      <c r="CP1530" s="15"/>
      <c r="CQ1530" s="15"/>
      <c r="CR1530" s="15"/>
      <c r="CS1530" s="15"/>
      <c r="CT1530" s="88"/>
      <c r="CU1530" s="88"/>
      <c r="CV1530" s="88"/>
      <c r="CW1530" s="15"/>
      <c r="CX1530" s="15"/>
      <c r="CY1530" s="88"/>
      <c r="CZ1530" s="88"/>
      <c r="DA1530" s="88"/>
      <c r="DB1530" s="15"/>
      <c r="DC1530" s="15"/>
      <c r="DD1530" s="15"/>
      <c r="DE1530" s="15"/>
      <c r="DF1530" s="15"/>
      <c r="DG1530" s="15"/>
      <c r="DH1530" s="15"/>
      <c r="DI1530" s="15"/>
      <c r="DJ1530" s="15"/>
      <c r="DK1530" s="15"/>
      <c r="DL1530" s="15"/>
      <c r="DM1530" s="15"/>
      <c r="DN1530" s="15"/>
      <c r="DO1530" s="15"/>
      <c r="DP1530" s="15"/>
      <c r="DQ1530" s="15"/>
      <c r="DR1530" s="15"/>
      <c r="DS1530" s="15"/>
      <c r="DT1530" s="15"/>
      <c r="DU1530" s="15"/>
      <c r="DV1530" s="15"/>
      <c r="DW1530" s="15"/>
      <c r="DX1530" s="15"/>
      <c r="DY1530" s="15"/>
      <c r="DZ1530" s="15"/>
      <c r="EA1530" s="15"/>
      <c r="EB1530" s="15"/>
      <c r="EC1530" s="15"/>
      <c r="ED1530" s="15"/>
      <c r="EE1530" s="15"/>
      <c r="EF1530" s="15"/>
      <c r="EG1530" s="15"/>
      <c r="EH1530" s="15"/>
      <c r="EI1530" s="15"/>
      <c r="EJ1530" s="15"/>
      <c r="EK1530" s="15"/>
      <c r="EL1530" s="15"/>
      <c r="EM1530" s="15"/>
      <c r="EN1530" s="15"/>
      <c r="EO1530" s="15"/>
      <c r="EP1530" s="88"/>
      <c r="EQ1530" s="88"/>
      <c r="ER1530" s="88"/>
      <c r="ES1530" s="88"/>
      <c r="ET1530" s="88"/>
      <c r="EU1530" s="88"/>
      <c r="EV1530" s="88"/>
      <c r="EW1530" s="88"/>
      <c r="EX1530" s="88"/>
      <c r="EY1530" s="88"/>
      <c r="EZ1530" s="88"/>
      <c r="FA1530" s="88"/>
      <c r="FB1530" s="15"/>
      <c r="FC1530" s="15"/>
      <c r="FD1530" s="15"/>
      <c r="FE1530" s="15"/>
      <c r="FF1530" s="15"/>
      <c r="FG1530" s="15"/>
      <c r="FH1530" s="15"/>
      <c r="FI1530" s="15"/>
      <c r="FJ1530" s="15"/>
    </row>
    <row r="1531" spans="2:166" ht="15" customHeight="1" x14ac:dyDescent="0.25">
      <c r="B1531" s="88"/>
      <c r="C1531" s="88"/>
      <c r="D1531" s="115"/>
      <c r="E1531" s="115"/>
      <c r="F1531" s="115"/>
      <c r="G1531" s="115"/>
      <c r="H1531" s="115"/>
      <c r="I1531" s="523"/>
      <c r="J1531" s="523"/>
      <c r="K1531" s="115"/>
      <c r="L1531" s="524"/>
      <c r="M1531" s="524"/>
      <c r="N1531" s="524"/>
      <c r="O1531" s="524"/>
      <c r="P1531" s="524"/>
      <c r="Q1531" s="524"/>
      <c r="R1531" s="524"/>
      <c r="S1531" s="525"/>
      <c r="T1531" s="526"/>
      <c r="U1531" s="115"/>
      <c r="V1531" s="526"/>
      <c r="W1531" s="115"/>
      <c r="X1531" s="115"/>
      <c r="Y1531" s="115"/>
      <c r="Z1531" s="527"/>
      <c r="AA1531" s="527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15"/>
      <c r="AW1531" s="15"/>
      <c r="AX1531" s="15"/>
      <c r="AY1531" s="15"/>
      <c r="AZ1531" s="15"/>
      <c r="BA1531" s="15"/>
      <c r="BB1531" s="15"/>
      <c r="BC1531" s="15"/>
      <c r="BD1531" s="15"/>
      <c r="BE1531" s="15"/>
      <c r="BF1531" s="15"/>
      <c r="BG1531" s="15"/>
      <c r="BH1531" s="15"/>
      <c r="BI1531" s="15"/>
      <c r="BJ1531" s="15"/>
      <c r="BK1531" s="15"/>
      <c r="BL1531" s="15"/>
      <c r="BM1531" s="15"/>
      <c r="BN1531" s="15"/>
      <c r="BO1531" s="15"/>
      <c r="BP1531" s="15"/>
      <c r="BQ1531" s="15"/>
      <c r="BR1531" s="15"/>
      <c r="BS1531" s="15"/>
      <c r="BT1531" s="15"/>
      <c r="BU1531" s="15"/>
      <c r="BV1531" s="15"/>
      <c r="BW1531" s="15"/>
      <c r="BX1531" s="15"/>
      <c r="BY1531" s="15"/>
      <c r="BZ1531" s="15"/>
      <c r="CA1531" s="15"/>
      <c r="CB1531" s="15"/>
      <c r="CC1531" s="15"/>
      <c r="CD1531" s="15"/>
      <c r="CE1531" s="15"/>
      <c r="CF1531" s="15"/>
      <c r="CG1531" s="15"/>
      <c r="CH1531" s="15"/>
      <c r="CI1531" s="15"/>
      <c r="CJ1531" s="15"/>
      <c r="CK1531" s="15"/>
      <c r="CL1531" s="15"/>
      <c r="CM1531" s="15"/>
      <c r="CN1531" s="15"/>
      <c r="CO1531" s="15"/>
      <c r="CP1531" s="15"/>
      <c r="CQ1531" s="15"/>
      <c r="CR1531" s="15"/>
      <c r="CS1531" s="15"/>
      <c r="CT1531" s="88"/>
      <c r="CU1531" s="88"/>
      <c r="CV1531" s="88"/>
      <c r="CW1531" s="15"/>
      <c r="CX1531" s="15"/>
      <c r="CY1531" s="88"/>
      <c r="CZ1531" s="88"/>
      <c r="DA1531" s="88"/>
      <c r="DB1531" s="15"/>
      <c r="DC1531" s="15"/>
      <c r="DD1531" s="15"/>
      <c r="DE1531" s="15"/>
      <c r="DF1531" s="15"/>
      <c r="DG1531" s="15"/>
      <c r="DH1531" s="15"/>
      <c r="DI1531" s="15"/>
      <c r="DJ1531" s="15"/>
      <c r="DK1531" s="15"/>
      <c r="DL1531" s="15"/>
      <c r="DM1531" s="15"/>
      <c r="DN1531" s="15"/>
      <c r="DO1531" s="15"/>
      <c r="DP1531" s="15"/>
      <c r="DQ1531" s="15"/>
      <c r="DR1531" s="15"/>
      <c r="DS1531" s="15"/>
      <c r="DT1531" s="15"/>
      <c r="DU1531" s="15"/>
      <c r="DV1531" s="15"/>
      <c r="DW1531" s="15"/>
      <c r="DX1531" s="15"/>
      <c r="DY1531" s="15"/>
      <c r="DZ1531" s="15"/>
      <c r="EA1531" s="15"/>
      <c r="EB1531" s="15"/>
      <c r="EC1531" s="15"/>
      <c r="ED1531" s="15"/>
      <c r="EE1531" s="15"/>
      <c r="EF1531" s="15"/>
      <c r="EG1531" s="15"/>
      <c r="EH1531" s="15"/>
      <c r="EI1531" s="15"/>
      <c r="EJ1531" s="15"/>
      <c r="EK1531" s="15"/>
      <c r="EL1531" s="15"/>
      <c r="EM1531" s="15"/>
      <c r="EN1531" s="15"/>
      <c r="EO1531" s="15"/>
      <c r="EP1531" s="88"/>
      <c r="EQ1531" s="88"/>
      <c r="ER1531" s="88"/>
      <c r="ES1531" s="88"/>
      <c r="ET1531" s="88"/>
      <c r="EU1531" s="88"/>
      <c r="EV1531" s="88"/>
      <c r="EW1531" s="88"/>
      <c r="EX1531" s="88"/>
      <c r="EY1531" s="88"/>
      <c r="EZ1531" s="88"/>
      <c r="FA1531" s="88"/>
      <c r="FB1531" s="15"/>
      <c r="FC1531" s="15"/>
      <c r="FD1531" s="15"/>
      <c r="FE1531" s="15"/>
      <c r="FF1531" s="15"/>
      <c r="FG1531" s="15"/>
      <c r="FH1531" s="15"/>
      <c r="FI1531" s="15"/>
      <c r="FJ1531" s="15"/>
    </row>
    <row r="1532" spans="2:166" ht="15" customHeight="1" x14ac:dyDescent="0.25">
      <c r="B1532" s="88"/>
      <c r="C1532" s="88"/>
      <c r="D1532" s="115"/>
      <c r="E1532" s="115"/>
      <c r="F1532" s="115"/>
      <c r="G1532" s="115"/>
      <c r="H1532" s="115"/>
      <c r="I1532" s="523"/>
      <c r="J1532" s="523"/>
      <c r="K1532" s="115"/>
      <c r="L1532" s="524"/>
      <c r="M1532" s="524"/>
      <c r="N1532" s="524"/>
      <c r="O1532" s="524"/>
      <c r="P1532" s="524"/>
      <c r="Q1532" s="524"/>
      <c r="R1532" s="524"/>
      <c r="S1532" s="525"/>
      <c r="T1532" s="526"/>
      <c r="U1532" s="115"/>
      <c r="V1532" s="526"/>
      <c r="W1532" s="115"/>
      <c r="X1532" s="115"/>
      <c r="Y1532" s="115"/>
      <c r="Z1532" s="527"/>
      <c r="AA1532" s="527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/>
      <c r="AX1532" s="15"/>
      <c r="AY1532" s="15"/>
      <c r="AZ1532" s="15"/>
      <c r="BA1532" s="15"/>
      <c r="BB1532" s="15"/>
      <c r="BC1532" s="15"/>
      <c r="BD1532" s="15"/>
      <c r="BE1532" s="15"/>
      <c r="BF1532" s="15"/>
      <c r="BG1532" s="15"/>
      <c r="BH1532" s="15"/>
      <c r="BI1532" s="15"/>
      <c r="BJ1532" s="15"/>
      <c r="BK1532" s="15"/>
      <c r="BL1532" s="15"/>
      <c r="BM1532" s="15"/>
      <c r="BN1532" s="15"/>
      <c r="BO1532" s="15"/>
      <c r="BP1532" s="15"/>
      <c r="BQ1532" s="15"/>
      <c r="BR1532" s="15"/>
      <c r="BS1532" s="15"/>
      <c r="BT1532" s="15"/>
      <c r="BU1532" s="15"/>
      <c r="BV1532" s="15"/>
      <c r="BW1532" s="15"/>
      <c r="BX1532" s="15"/>
      <c r="BY1532" s="15"/>
      <c r="BZ1532" s="15"/>
      <c r="CA1532" s="15"/>
      <c r="CB1532" s="15"/>
      <c r="CC1532" s="15"/>
      <c r="CD1532" s="15"/>
      <c r="CE1532" s="15"/>
      <c r="CF1532" s="15"/>
      <c r="CG1532" s="15"/>
      <c r="CH1532" s="15"/>
      <c r="CI1532" s="15"/>
      <c r="CJ1532" s="15"/>
      <c r="CK1532" s="15"/>
      <c r="CL1532" s="15"/>
      <c r="CM1532" s="15"/>
      <c r="CN1532" s="15"/>
      <c r="CO1532" s="15"/>
      <c r="CP1532" s="15"/>
      <c r="CQ1532" s="15"/>
      <c r="CR1532" s="15"/>
      <c r="CS1532" s="15"/>
      <c r="CT1532" s="88"/>
      <c r="CU1532" s="88"/>
      <c r="CV1532" s="88"/>
      <c r="CW1532" s="15"/>
      <c r="CX1532" s="15"/>
      <c r="CY1532" s="88"/>
      <c r="CZ1532" s="88"/>
      <c r="DA1532" s="88"/>
      <c r="DB1532" s="15"/>
      <c r="DC1532" s="15"/>
      <c r="DD1532" s="15"/>
      <c r="DE1532" s="15"/>
      <c r="DF1532" s="15"/>
      <c r="DG1532" s="15"/>
      <c r="DH1532" s="15"/>
      <c r="DI1532" s="15"/>
      <c r="DJ1532" s="15"/>
      <c r="DK1532" s="15"/>
      <c r="DL1532" s="15"/>
      <c r="DM1532" s="15"/>
      <c r="DN1532" s="15"/>
      <c r="DO1532" s="15"/>
      <c r="DP1532" s="15"/>
      <c r="DQ1532" s="15"/>
      <c r="DR1532" s="15"/>
      <c r="DS1532" s="15"/>
      <c r="DT1532" s="15"/>
      <c r="DU1532" s="15"/>
      <c r="DV1532" s="15"/>
      <c r="DW1532" s="15"/>
      <c r="DX1532" s="15"/>
      <c r="DY1532" s="15"/>
      <c r="DZ1532" s="15"/>
      <c r="EA1532" s="15"/>
      <c r="EB1532" s="15"/>
      <c r="EC1532" s="15"/>
      <c r="ED1532" s="15"/>
      <c r="EE1532" s="15"/>
      <c r="EF1532" s="15"/>
      <c r="EG1532" s="15"/>
      <c r="EH1532" s="15"/>
      <c r="EI1532" s="15"/>
      <c r="EJ1532" s="15"/>
      <c r="EK1532" s="15"/>
      <c r="EL1532" s="15"/>
      <c r="EM1532" s="15"/>
      <c r="EN1532" s="15"/>
      <c r="EO1532" s="15"/>
      <c r="EP1532" s="88"/>
      <c r="EQ1532" s="88"/>
      <c r="ER1532" s="88"/>
      <c r="ES1532" s="88"/>
      <c r="ET1532" s="88"/>
      <c r="EU1532" s="88"/>
      <c r="EV1532" s="88"/>
      <c r="EW1532" s="88"/>
      <c r="EX1532" s="88"/>
      <c r="EY1532" s="88"/>
      <c r="EZ1532" s="88"/>
      <c r="FA1532" s="88"/>
      <c r="FB1532" s="15"/>
      <c r="FC1532" s="15"/>
      <c r="FD1532" s="15"/>
      <c r="FE1532" s="15"/>
      <c r="FF1532" s="15"/>
      <c r="FG1532" s="15"/>
      <c r="FH1532" s="15"/>
      <c r="FI1532" s="15"/>
      <c r="FJ1532" s="15"/>
    </row>
    <row r="1533" spans="2:166" ht="15" customHeight="1" x14ac:dyDescent="0.25">
      <c r="B1533" s="88"/>
      <c r="C1533" s="88"/>
      <c r="D1533" s="115"/>
      <c r="E1533" s="115"/>
      <c r="F1533" s="115"/>
      <c r="G1533" s="115"/>
      <c r="H1533" s="115"/>
      <c r="I1533" s="523"/>
      <c r="J1533" s="523"/>
      <c r="K1533" s="115"/>
      <c r="L1533" s="524"/>
      <c r="M1533" s="524"/>
      <c r="N1533" s="524"/>
      <c r="O1533" s="524"/>
      <c r="P1533" s="524"/>
      <c r="Q1533" s="524"/>
      <c r="R1533" s="524"/>
      <c r="S1533" s="525"/>
      <c r="T1533" s="526"/>
      <c r="U1533" s="115"/>
      <c r="V1533" s="526"/>
      <c r="W1533" s="115"/>
      <c r="X1533" s="115"/>
      <c r="Y1533" s="115"/>
      <c r="Z1533" s="527"/>
      <c r="AA1533" s="527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A1533" s="15"/>
      <c r="BB1533" s="15"/>
      <c r="BC1533" s="15"/>
      <c r="BD1533" s="15"/>
      <c r="BE1533" s="15"/>
      <c r="BF1533" s="15"/>
      <c r="BG1533" s="15"/>
      <c r="BH1533" s="15"/>
      <c r="BI1533" s="15"/>
      <c r="BJ1533" s="15"/>
      <c r="BK1533" s="15"/>
      <c r="BL1533" s="15"/>
      <c r="BM1533" s="15"/>
      <c r="BN1533" s="15"/>
      <c r="BO1533" s="15"/>
      <c r="BP1533" s="15"/>
      <c r="BQ1533" s="15"/>
      <c r="BR1533" s="15"/>
      <c r="BS1533" s="15"/>
      <c r="BT1533" s="15"/>
      <c r="BU1533" s="15"/>
      <c r="BV1533" s="15"/>
      <c r="BW1533" s="15"/>
      <c r="BX1533" s="15"/>
      <c r="BY1533" s="15"/>
      <c r="BZ1533" s="15"/>
      <c r="CA1533" s="15"/>
      <c r="CB1533" s="15"/>
      <c r="CC1533" s="15"/>
      <c r="CD1533" s="15"/>
      <c r="CE1533" s="15"/>
      <c r="CF1533" s="15"/>
      <c r="CG1533" s="15"/>
      <c r="CH1533" s="15"/>
      <c r="CI1533" s="15"/>
      <c r="CJ1533" s="15"/>
      <c r="CK1533" s="15"/>
      <c r="CL1533" s="15"/>
      <c r="CM1533" s="15"/>
      <c r="CN1533" s="15"/>
      <c r="CO1533" s="15"/>
      <c r="CP1533" s="15"/>
      <c r="CQ1533" s="15"/>
      <c r="CR1533" s="15"/>
      <c r="CS1533" s="15"/>
      <c r="CT1533" s="88"/>
      <c r="CU1533" s="88"/>
      <c r="CV1533" s="88"/>
      <c r="CW1533" s="15"/>
      <c r="CX1533" s="15"/>
      <c r="CY1533" s="88"/>
      <c r="CZ1533" s="88"/>
      <c r="DA1533" s="88"/>
      <c r="DB1533" s="15"/>
      <c r="DC1533" s="15"/>
      <c r="DD1533" s="15"/>
      <c r="DE1533" s="15"/>
      <c r="DF1533" s="15"/>
      <c r="DG1533" s="15"/>
      <c r="DH1533" s="15"/>
      <c r="DI1533" s="15"/>
      <c r="DJ1533" s="15"/>
      <c r="DK1533" s="15"/>
      <c r="DL1533" s="15"/>
      <c r="DM1533" s="15"/>
      <c r="DN1533" s="15"/>
      <c r="DO1533" s="15"/>
      <c r="DP1533" s="15"/>
      <c r="DQ1533" s="15"/>
      <c r="DR1533" s="15"/>
      <c r="DS1533" s="15"/>
      <c r="DT1533" s="15"/>
      <c r="DU1533" s="15"/>
      <c r="DV1533" s="15"/>
      <c r="DW1533" s="15"/>
      <c r="DX1533" s="15"/>
      <c r="DY1533" s="15"/>
      <c r="DZ1533" s="15"/>
      <c r="EA1533" s="15"/>
      <c r="EB1533" s="15"/>
      <c r="EC1533" s="15"/>
      <c r="ED1533" s="15"/>
      <c r="EE1533" s="15"/>
      <c r="EF1533" s="15"/>
      <c r="EG1533" s="15"/>
      <c r="EH1533" s="15"/>
      <c r="EI1533" s="15"/>
      <c r="EJ1533" s="15"/>
      <c r="EK1533" s="15"/>
      <c r="EL1533" s="15"/>
      <c r="EM1533" s="15"/>
      <c r="EN1533" s="15"/>
      <c r="EO1533" s="15"/>
      <c r="EP1533" s="88"/>
      <c r="EQ1533" s="88"/>
      <c r="ER1533" s="88"/>
      <c r="ES1533" s="88"/>
      <c r="ET1533" s="88"/>
      <c r="EU1533" s="88"/>
      <c r="EV1533" s="88"/>
      <c r="EW1533" s="88"/>
      <c r="EX1533" s="88"/>
      <c r="EY1533" s="88"/>
      <c r="EZ1533" s="88"/>
      <c r="FA1533" s="88"/>
      <c r="FB1533" s="15"/>
      <c r="FC1533" s="15"/>
      <c r="FD1533" s="15"/>
      <c r="FE1533" s="15"/>
      <c r="FF1533" s="15"/>
      <c r="FG1533" s="15"/>
      <c r="FH1533" s="15"/>
      <c r="FI1533" s="15"/>
      <c r="FJ1533" s="15"/>
    </row>
    <row r="1534" spans="2:166" ht="15" customHeight="1" x14ac:dyDescent="0.25">
      <c r="B1534" s="88"/>
      <c r="C1534" s="88"/>
      <c r="D1534" s="115"/>
      <c r="E1534" s="115"/>
      <c r="F1534" s="115"/>
      <c r="G1534" s="115"/>
      <c r="H1534" s="115"/>
      <c r="I1534" s="523"/>
      <c r="J1534" s="523"/>
      <c r="K1534" s="115"/>
      <c r="L1534" s="524"/>
      <c r="M1534" s="524"/>
      <c r="N1534" s="524"/>
      <c r="O1534" s="524"/>
      <c r="P1534" s="524"/>
      <c r="Q1534" s="524"/>
      <c r="R1534" s="524"/>
      <c r="S1534" s="525"/>
      <c r="T1534" s="526"/>
      <c r="U1534" s="115"/>
      <c r="V1534" s="526"/>
      <c r="W1534" s="115"/>
      <c r="X1534" s="115"/>
      <c r="Y1534" s="115"/>
      <c r="Z1534" s="527"/>
      <c r="AA1534" s="527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  <c r="BE1534" s="15"/>
      <c r="BF1534" s="15"/>
      <c r="BG1534" s="15"/>
      <c r="BH1534" s="15"/>
      <c r="BI1534" s="15"/>
      <c r="BJ1534" s="15"/>
      <c r="BK1534" s="15"/>
      <c r="BL1534" s="15"/>
      <c r="BM1534" s="15"/>
      <c r="BN1534" s="15"/>
      <c r="BO1534" s="15"/>
      <c r="BP1534" s="15"/>
      <c r="BQ1534" s="15"/>
      <c r="BR1534" s="15"/>
      <c r="BS1534" s="15"/>
      <c r="BT1534" s="15"/>
      <c r="BU1534" s="15"/>
      <c r="BV1534" s="15"/>
      <c r="BW1534" s="15"/>
      <c r="BX1534" s="15"/>
      <c r="BY1534" s="15"/>
      <c r="BZ1534" s="15"/>
      <c r="CA1534" s="15"/>
      <c r="CB1534" s="15"/>
      <c r="CC1534" s="15"/>
      <c r="CD1534" s="15"/>
      <c r="CE1534" s="15"/>
      <c r="CF1534" s="15"/>
      <c r="CG1534" s="15"/>
      <c r="CH1534" s="15"/>
      <c r="CI1534" s="15"/>
      <c r="CJ1534" s="15"/>
      <c r="CK1534" s="15"/>
      <c r="CL1534" s="15"/>
      <c r="CM1534" s="15"/>
      <c r="CN1534" s="15"/>
      <c r="CO1534" s="15"/>
      <c r="CP1534" s="15"/>
      <c r="CQ1534" s="15"/>
      <c r="CR1534" s="15"/>
      <c r="CS1534" s="15"/>
      <c r="CT1534" s="88"/>
      <c r="CU1534" s="88"/>
      <c r="CV1534" s="88"/>
      <c r="CW1534" s="15"/>
      <c r="CX1534" s="15"/>
      <c r="CY1534" s="88"/>
      <c r="CZ1534" s="88"/>
      <c r="DA1534" s="88"/>
      <c r="DB1534" s="15"/>
      <c r="DC1534" s="15"/>
      <c r="DD1534" s="15"/>
      <c r="DE1534" s="15"/>
      <c r="DF1534" s="15"/>
      <c r="DG1534" s="15"/>
      <c r="DH1534" s="15"/>
      <c r="DI1534" s="15"/>
      <c r="DJ1534" s="15"/>
      <c r="DK1534" s="15"/>
      <c r="DL1534" s="15"/>
      <c r="DM1534" s="15"/>
      <c r="DN1534" s="15"/>
      <c r="DO1534" s="15"/>
      <c r="DP1534" s="15"/>
      <c r="DQ1534" s="15"/>
      <c r="DR1534" s="15"/>
      <c r="DS1534" s="15"/>
      <c r="DT1534" s="15"/>
      <c r="DU1534" s="15"/>
      <c r="DV1534" s="15"/>
      <c r="DW1534" s="15"/>
      <c r="DX1534" s="15"/>
      <c r="DY1534" s="15"/>
      <c r="DZ1534" s="15"/>
      <c r="EA1534" s="15"/>
      <c r="EB1534" s="15"/>
      <c r="EC1534" s="15"/>
      <c r="ED1534" s="15"/>
      <c r="EE1534" s="15"/>
      <c r="EF1534" s="15"/>
      <c r="EG1534" s="15"/>
      <c r="EH1534" s="15"/>
      <c r="EI1534" s="15"/>
      <c r="EJ1534" s="15"/>
      <c r="EK1534" s="15"/>
      <c r="EL1534" s="15"/>
      <c r="EM1534" s="15"/>
      <c r="EN1534" s="15"/>
      <c r="EO1534" s="15"/>
      <c r="EP1534" s="88"/>
      <c r="EQ1534" s="88"/>
      <c r="ER1534" s="88"/>
      <c r="ES1534" s="88"/>
      <c r="ET1534" s="88"/>
      <c r="EU1534" s="88"/>
      <c r="EV1534" s="88"/>
      <c r="EW1534" s="88"/>
      <c r="EX1534" s="88"/>
      <c r="EY1534" s="88"/>
      <c r="EZ1534" s="88"/>
      <c r="FA1534" s="88"/>
      <c r="FB1534" s="15"/>
      <c r="FC1534" s="15"/>
      <c r="FD1534" s="15"/>
      <c r="FE1534" s="15"/>
      <c r="FF1534" s="15"/>
      <c r="FG1534" s="15"/>
      <c r="FH1534" s="15"/>
      <c r="FI1534" s="15"/>
      <c r="FJ1534" s="15"/>
    </row>
    <row r="1535" spans="2:166" ht="15" customHeight="1" x14ac:dyDescent="0.25">
      <c r="B1535" s="88"/>
      <c r="C1535" s="88"/>
      <c r="D1535" s="115"/>
      <c r="E1535" s="115"/>
      <c r="F1535" s="115"/>
      <c r="G1535" s="115"/>
      <c r="H1535" s="115"/>
      <c r="I1535" s="523"/>
      <c r="J1535" s="523"/>
      <c r="K1535" s="115"/>
      <c r="L1535" s="524"/>
      <c r="M1535" s="524"/>
      <c r="N1535" s="524"/>
      <c r="O1535" s="524"/>
      <c r="P1535" s="524"/>
      <c r="Q1535" s="524"/>
      <c r="R1535" s="524"/>
      <c r="S1535" s="525"/>
      <c r="T1535" s="526"/>
      <c r="U1535" s="115"/>
      <c r="V1535" s="526"/>
      <c r="W1535" s="115"/>
      <c r="X1535" s="115"/>
      <c r="Y1535" s="115"/>
      <c r="Z1535" s="527"/>
      <c r="AA1535" s="527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/>
      <c r="AX1535" s="15"/>
      <c r="AY1535" s="15"/>
      <c r="AZ1535" s="15"/>
      <c r="BA1535" s="15"/>
      <c r="BB1535" s="15"/>
      <c r="BC1535" s="15"/>
      <c r="BD1535" s="15"/>
      <c r="BE1535" s="15"/>
      <c r="BF1535" s="15"/>
      <c r="BG1535" s="15"/>
      <c r="BH1535" s="15"/>
      <c r="BI1535" s="15"/>
      <c r="BJ1535" s="15"/>
      <c r="BK1535" s="15"/>
      <c r="BL1535" s="15"/>
      <c r="BM1535" s="15"/>
      <c r="BN1535" s="15"/>
      <c r="BO1535" s="15"/>
      <c r="BP1535" s="15"/>
      <c r="BQ1535" s="15"/>
      <c r="BR1535" s="15"/>
      <c r="BS1535" s="15"/>
      <c r="BT1535" s="15"/>
      <c r="BU1535" s="15"/>
      <c r="BV1535" s="15"/>
      <c r="BW1535" s="15"/>
      <c r="BX1535" s="15"/>
      <c r="BY1535" s="15"/>
      <c r="BZ1535" s="15"/>
      <c r="CA1535" s="15"/>
      <c r="CB1535" s="15"/>
      <c r="CC1535" s="15"/>
      <c r="CD1535" s="15"/>
      <c r="CE1535" s="15"/>
      <c r="CF1535" s="15"/>
      <c r="CG1535" s="15"/>
      <c r="CH1535" s="15"/>
      <c r="CI1535" s="15"/>
      <c r="CJ1535" s="15"/>
      <c r="CK1535" s="15"/>
      <c r="CL1535" s="15"/>
      <c r="CM1535" s="15"/>
      <c r="CN1535" s="15"/>
      <c r="CO1535" s="15"/>
      <c r="CP1535" s="15"/>
      <c r="CQ1535" s="15"/>
      <c r="CR1535" s="15"/>
      <c r="CS1535" s="15"/>
      <c r="CT1535" s="88"/>
      <c r="CU1535" s="88"/>
      <c r="CV1535" s="88"/>
      <c r="CW1535" s="15"/>
      <c r="CX1535" s="15"/>
      <c r="CY1535" s="88"/>
      <c r="CZ1535" s="88"/>
      <c r="DA1535" s="88"/>
      <c r="DB1535" s="15"/>
      <c r="DC1535" s="15"/>
      <c r="DD1535" s="15"/>
      <c r="DE1535" s="15"/>
      <c r="DF1535" s="15"/>
      <c r="DG1535" s="15"/>
      <c r="DH1535" s="15"/>
      <c r="DI1535" s="15"/>
      <c r="DJ1535" s="15"/>
      <c r="DK1535" s="15"/>
      <c r="DL1535" s="15"/>
      <c r="DM1535" s="15"/>
      <c r="DN1535" s="15"/>
      <c r="DO1535" s="15"/>
      <c r="DP1535" s="15"/>
      <c r="DQ1535" s="15"/>
      <c r="DR1535" s="15"/>
      <c r="DS1535" s="15"/>
      <c r="DT1535" s="15"/>
      <c r="DU1535" s="15"/>
      <c r="DV1535" s="15"/>
      <c r="DW1535" s="15"/>
      <c r="DX1535" s="15"/>
      <c r="DY1535" s="15"/>
      <c r="DZ1535" s="15"/>
      <c r="EA1535" s="15"/>
      <c r="EB1535" s="15"/>
      <c r="EC1535" s="15"/>
      <c r="ED1535" s="15"/>
      <c r="EE1535" s="15"/>
      <c r="EF1535" s="15"/>
      <c r="EG1535" s="15"/>
      <c r="EH1535" s="15"/>
      <c r="EI1535" s="15"/>
      <c r="EJ1535" s="15"/>
      <c r="EK1535" s="15"/>
      <c r="EL1535" s="15"/>
      <c r="EM1535" s="15"/>
      <c r="EN1535" s="15"/>
      <c r="EO1535" s="15"/>
      <c r="EP1535" s="88"/>
      <c r="EQ1535" s="88"/>
      <c r="ER1535" s="88"/>
      <c r="ES1535" s="88"/>
      <c r="ET1535" s="88"/>
      <c r="EU1535" s="88"/>
      <c r="EV1535" s="88"/>
      <c r="EW1535" s="88"/>
      <c r="EX1535" s="88"/>
      <c r="EY1535" s="88"/>
      <c r="EZ1535" s="88"/>
      <c r="FA1535" s="88"/>
      <c r="FB1535" s="15"/>
      <c r="FC1535" s="15"/>
      <c r="FD1535" s="15"/>
      <c r="FE1535" s="15"/>
      <c r="FF1535" s="15"/>
      <c r="FG1535" s="15"/>
      <c r="FH1535" s="15"/>
      <c r="FI1535" s="15"/>
      <c r="FJ1535" s="15"/>
    </row>
    <row r="1536" spans="2:166" ht="15" customHeight="1" x14ac:dyDescent="0.25">
      <c r="B1536" s="88"/>
      <c r="C1536" s="88"/>
      <c r="D1536" s="115"/>
      <c r="E1536" s="115"/>
      <c r="F1536" s="115"/>
      <c r="G1536" s="115"/>
      <c r="H1536" s="115"/>
      <c r="I1536" s="523"/>
      <c r="J1536" s="523"/>
      <c r="K1536" s="115"/>
      <c r="L1536" s="524"/>
      <c r="M1536" s="524"/>
      <c r="N1536" s="524"/>
      <c r="O1536" s="524"/>
      <c r="P1536" s="524"/>
      <c r="Q1536" s="524"/>
      <c r="R1536" s="524"/>
      <c r="S1536" s="525"/>
      <c r="T1536" s="526"/>
      <c r="U1536" s="115"/>
      <c r="V1536" s="526"/>
      <c r="W1536" s="115"/>
      <c r="X1536" s="115"/>
      <c r="Y1536" s="115"/>
      <c r="Z1536" s="527"/>
      <c r="AA1536" s="527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  <c r="BI1536" s="15"/>
      <c r="BJ1536" s="15"/>
      <c r="BK1536" s="15"/>
      <c r="BL1536" s="15"/>
      <c r="BM1536" s="15"/>
      <c r="BN1536" s="15"/>
      <c r="BO1536" s="15"/>
      <c r="BP1536" s="15"/>
      <c r="BQ1536" s="15"/>
      <c r="BR1536" s="15"/>
      <c r="BS1536" s="15"/>
      <c r="BT1536" s="15"/>
      <c r="BU1536" s="15"/>
      <c r="BV1536" s="15"/>
      <c r="BW1536" s="15"/>
      <c r="BX1536" s="15"/>
      <c r="BY1536" s="15"/>
      <c r="BZ1536" s="15"/>
      <c r="CA1536" s="15"/>
      <c r="CB1536" s="15"/>
      <c r="CC1536" s="15"/>
      <c r="CD1536" s="15"/>
      <c r="CE1536" s="15"/>
      <c r="CF1536" s="15"/>
      <c r="CG1536" s="15"/>
      <c r="CH1536" s="15"/>
      <c r="CI1536" s="15"/>
      <c r="CJ1536" s="15"/>
      <c r="CK1536" s="15"/>
      <c r="CL1536" s="15"/>
      <c r="CM1536" s="15"/>
      <c r="CN1536" s="15"/>
      <c r="CO1536" s="15"/>
      <c r="CP1536" s="15"/>
      <c r="CQ1536" s="15"/>
      <c r="CR1536" s="15"/>
      <c r="CS1536" s="15"/>
      <c r="CT1536" s="88"/>
      <c r="CU1536" s="88"/>
      <c r="CV1536" s="88"/>
      <c r="CW1536" s="15"/>
      <c r="CX1536" s="15"/>
      <c r="CY1536" s="88"/>
      <c r="CZ1536" s="88"/>
      <c r="DA1536" s="88"/>
      <c r="DB1536" s="15"/>
      <c r="DC1536" s="15"/>
      <c r="DD1536" s="15"/>
      <c r="DE1536" s="15"/>
      <c r="DF1536" s="15"/>
      <c r="DG1536" s="15"/>
      <c r="DH1536" s="15"/>
      <c r="DI1536" s="15"/>
      <c r="DJ1536" s="15"/>
      <c r="DK1536" s="15"/>
      <c r="DL1536" s="15"/>
      <c r="DM1536" s="15"/>
      <c r="DN1536" s="15"/>
      <c r="DO1536" s="15"/>
      <c r="DP1536" s="15"/>
      <c r="DQ1536" s="15"/>
      <c r="DR1536" s="15"/>
      <c r="DS1536" s="15"/>
      <c r="DT1536" s="15"/>
      <c r="DU1536" s="15"/>
      <c r="DV1536" s="15"/>
      <c r="DW1536" s="15"/>
      <c r="DX1536" s="15"/>
      <c r="DY1536" s="15"/>
      <c r="DZ1536" s="15"/>
      <c r="EA1536" s="15"/>
      <c r="EB1536" s="15"/>
      <c r="EC1536" s="15"/>
      <c r="ED1536" s="15"/>
      <c r="EE1536" s="15"/>
      <c r="EF1536" s="15"/>
      <c r="EG1536" s="15"/>
      <c r="EH1536" s="15"/>
      <c r="EI1536" s="15"/>
      <c r="EJ1536" s="15"/>
      <c r="EK1536" s="15"/>
      <c r="EL1536" s="15"/>
      <c r="EM1536" s="15"/>
      <c r="EN1536" s="15"/>
      <c r="EO1536" s="15"/>
      <c r="EP1536" s="88"/>
      <c r="EQ1536" s="88"/>
      <c r="ER1536" s="88"/>
      <c r="ES1536" s="88"/>
      <c r="ET1536" s="88"/>
      <c r="EU1536" s="88"/>
      <c r="EV1536" s="88"/>
      <c r="EW1536" s="88"/>
      <c r="EX1536" s="88"/>
      <c r="EY1536" s="88"/>
      <c r="EZ1536" s="88"/>
      <c r="FA1536" s="88"/>
      <c r="FB1536" s="15"/>
      <c r="FC1536" s="15"/>
      <c r="FD1536" s="15"/>
      <c r="FE1536" s="15"/>
      <c r="FF1536" s="15"/>
      <c r="FG1536" s="15"/>
      <c r="FH1536" s="15"/>
      <c r="FI1536" s="15"/>
      <c r="FJ1536" s="15"/>
    </row>
    <row r="1537" spans="2:166" ht="15" customHeight="1" x14ac:dyDescent="0.25">
      <c r="B1537" s="88"/>
      <c r="C1537" s="88"/>
      <c r="D1537" s="115"/>
      <c r="E1537" s="115"/>
      <c r="F1537" s="115"/>
      <c r="G1537" s="115"/>
      <c r="H1537" s="115"/>
      <c r="I1537" s="523"/>
      <c r="J1537" s="523"/>
      <c r="K1537" s="115"/>
      <c r="L1537" s="524"/>
      <c r="M1537" s="524"/>
      <c r="N1537" s="524"/>
      <c r="O1537" s="524"/>
      <c r="P1537" s="524"/>
      <c r="Q1537" s="524"/>
      <c r="R1537" s="524"/>
      <c r="S1537" s="525"/>
      <c r="T1537" s="526"/>
      <c r="U1537" s="115"/>
      <c r="V1537" s="526"/>
      <c r="W1537" s="115"/>
      <c r="X1537" s="115"/>
      <c r="Y1537" s="115"/>
      <c r="Z1537" s="527"/>
      <c r="AA1537" s="527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M1537" s="15"/>
      <c r="BN1537" s="15"/>
      <c r="BO1537" s="15"/>
      <c r="BP1537" s="15"/>
      <c r="BQ1537" s="15"/>
      <c r="BR1537" s="15"/>
      <c r="BS1537" s="15"/>
      <c r="BT1537" s="15"/>
      <c r="BU1537" s="15"/>
      <c r="BV1537" s="15"/>
      <c r="BW1537" s="15"/>
      <c r="BX1537" s="15"/>
      <c r="BY1537" s="15"/>
      <c r="BZ1537" s="15"/>
      <c r="CA1537" s="15"/>
      <c r="CB1537" s="15"/>
      <c r="CC1537" s="15"/>
      <c r="CD1537" s="15"/>
      <c r="CE1537" s="15"/>
      <c r="CF1537" s="15"/>
      <c r="CG1537" s="15"/>
      <c r="CH1537" s="15"/>
      <c r="CI1537" s="15"/>
      <c r="CJ1537" s="15"/>
      <c r="CK1537" s="15"/>
      <c r="CL1537" s="15"/>
      <c r="CM1537" s="15"/>
      <c r="CN1537" s="15"/>
      <c r="CO1537" s="15"/>
      <c r="CP1537" s="15"/>
      <c r="CQ1537" s="15"/>
      <c r="CR1537" s="15"/>
      <c r="CS1537" s="15"/>
      <c r="CT1537" s="88"/>
      <c r="CU1537" s="88"/>
      <c r="CV1537" s="88"/>
      <c r="CW1537" s="15"/>
      <c r="CX1537" s="15"/>
      <c r="CY1537" s="88"/>
      <c r="CZ1537" s="88"/>
      <c r="DA1537" s="88"/>
      <c r="DB1537" s="15"/>
      <c r="DC1537" s="15"/>
      <c r="DD1537" s="15"/>
      <c r="DE1537" s="15"/>
      <c r="DF1537" s="15"/>
      <c r="DG1537" s="15"/>
      <c r="DH1537" s="15"/>
      <c r="DI1537" s="15"/>
      <c r="DJ1537" s="15"/>
      <c r="DK1537" s="15"/>
      <c r="DL1537" s="15"/>
      <c r="DM1537" s="15"/>
      <c r="DN1537" s="15"/>
      <c r="DO1537" s="15"/>
      <c r="DP1537" s="15"/>
      <c r="DQ1537" s="15"/>
      <c r="DR1537" s="15"/>
      <c r="DS1537" s="15"/>
      <c r="DT1537" s="15"/>
      <c r="DU1537" s="15"/>
      <c r="DV1537" s="15"/>
      <c r="DW1537" s="15"/>
      <c r="DX1537" s="15"/>
      <c r="DY1537" s="15"/>
      <c r="DZ1537" s="15"/>
      <c r="EA1537" s="15"/>
      <c r="EB1537" s="15"/>
      <c r="EC1537" s="15"/>
      <c r="ED1537" s="15"/>
      <c r="EE1537" s="15"/>
      <c r="EF1537" s="15"/>
      <c r="EG1537" s="15"/>
      <c r="EH1537" s="15"/>
      <c r="EI1537" s="15"/>
      <c r="EJ1537" s="15"/>
      <c r="EK1537" s="15"/>
      <c r="EL1537" s="15"/>
      <c r="EM1537" s="15"/>
      <c r="EN1537" s="15"/>
      <c r="EO1537" s="15"/>
      <c r="EP1537" s="88"/>
      <c r="EQ1537" s="88"/>
      <c r="ER1537" s="88"/>
      <c r="ES1537" s="88"/>
      <c r="ET1537" s="88"/>
      <c r="EU1537" s="88"/>
      <c r="EV1537" s="88"/>
      <c r="EW1537" s="88"/>
      <c r="EX1537" s="88"/>
      <c r="EY1537" s="88"/>
      <c r="EZ1537" s="88"/>
      <c r="FA1537" s="88"/>
      <c r="FB1537" s="15"/>
      <c r="FC1537" s="15"/>
      <c r="FD1537" s="15"/>
      <c r="FE1537" s="15"/>
      <c r="FF1537" s="15"/>
      <c r="FG1537" s="15"/>
      <c r="FH1537" s="15"/>
      <c r="FI1537" s="15"/>
      <c r="FJ1537" s="15"/>
    </row>
    <row r="1538" spans="2:166" ht="15" customHeight="1" x14ac:dyDescent="0.25">
      <c r="B1538" s="88"/>
      <c r="C1538" s="88"/>
      <c r="D1538" s="115"/>
      <c r="E1538" s="115"/>
      <c r="F1538" s="115"/>
      <c r="G1538" s="115"/>
      <c r="H1538" s="115"/>
      <c r="I1538" s="523"/>
      <c r="J1538" s="523"/>
      <c r="K1538" s="115"/>
      <c r="L1538" s="524"/>
      <c r="M1538" s="524"/>
      <c r="N1538" s="524"/>
      <c r="O1538" s="524"/>
      <c r="P1538" s="524"/>
      <c r="Q1538" s="524"/>
      <c r="R1538" s="524"/>
      <c r="S1538" s="525"/>
      <c r="T1538" s="526"/>
      <c r="U1538" s="115"/>
      <c r="V1538" s="526"/>
      <c r="W1538" s="115"/>
      <c r="X1538" s="115"/>
      <c r="Y1538" s="115"/>
      <c r="Z1538" s="527"/>
      <c r="AA1538" s="527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/>
      <c r="AX1538" s="15"/>
      <c r="AY1538" s="15"/>
      <c r="AZ1538" s="15"/>
      <c r="BA1538" s="15"/>
      <c r="BB1538" s="15"/>
      <c r="BC1538" s="15"/>
      <c r="BD1538" s="15"/>
      <c r="BE1538" s="15"/>
      <c r="BF1538" s="15"/>
      <c r="BG1538" s="15"/>
      <c r="BH1538" s="15"/>
      <c r="BI1538" s="15"/>
      <c r="BJ1538" s="15"/>
      <c r="BK1538" s="15"/>
      <c r="BL1538" s="15"/>
      <c r="BM1538" s="15"/>
      <c r="BN1538" s="15"/>
      <c r="BO1538" s="15"/>
      <c r="BP1538" s="15"/>
      <c r="BQ1538" s="15"/>
      <c r="BR1538" s="15"/>
      <c r="BS1538" s="15"/>
      <c r="BT1538" s="15"/>
      <c r="BU1538" s="15"/>
      <c r="BV1538" s="15"/>
      <c r="BW1538" s="15"/>
      <c r="BX1538" s="15"/>
      <c r="BY1538" s="15"/>
      <c r="BZ1538" s="15"/>
      <c r="CA1538" s="15"/>
      <c r="CB1538" s="15"/>
      <c r="CC1538" s="15"/>
      <c r="CD1538" s="15"/>
      <c r="CE1538" s="15"/>
      <c r="CF1538" s="15"/>
      <c r="CG1538" s="15"/>
      <c r="CH1538" s="15"/>
      <c r="CI1538" s="15"/>
      <c r="CJ1538" s="15"/>
      <c r="CK1538" s="15"/>
      <c r="CL1538" s="15"/>
      <c r="CM1538" s="15"/>
      <c r="CN1538" s="15"/>
      <c r="CO1538" s="15"/>
      <c r="CP1538" s="15"/>
      <c r="CQ1538" s="15"/>
      <c r="CR1538" s="15"/>
      <c r="CS1538" s="15"/>
      <c r="CT1538" s="88"/>
      <c r="CU1538" s="88"/>
      <c r="CV1538" s="88"/>
      <c r="CW1538" s="15"/>
      <c r="CX1538" s="15"/>
      <c r="CY1538" s="88"/>
      <c r="CZ1538" s="88"/>
      <c r="DA1538" s="88"/>
      <c r="DB1538" s="15"/>
      <c r="DC1538" s="15"/>
      <c r="DD1538" s="15"/>
      <c r="DE1538" s="15"/>
      <c r="DF1538" s="15"/>
      <c r="DG1538" s="15"/>
      <c r="DH1538" s="15"/>
      <c r="DI1538" s="15"/>
      <c r="DJ1538" s="15"/>
      <c r="DK1538" s="15"/>
      <c r="DL1538" s="15"/>
      <c r="DM1538" s="15"/>
      <c r="DN1538" s="15"/>
      <c r="DO1538" s="15"/>
      <c r="DP1538" s="15"/>
      <c r="DQ1538" s="15"/>
      <c r="DR1538" s="15"/>
      <c r="DS1538" s="15"/>
      <c r="DT1538" s="15"/>
      <c r="DU1538" s="15"/>
      <c r="DV1538" s="15"/>
      <c r="DW1538" s="15"/>
      <c r="DX1538" s="15"/>
      <c r="DY1538" s="15"/>
      <c r="DZ1538" s="15"/>
      <c r="EA1538" s="15"/>
      <c r="EB1538" s="15"/>
      <c r="EC1538" s="15"/>
      <c r="ED1538" s="15"/>
      <c r="EE1538" s="15"/>
      <c r="EF1538" s="15"/>
      <c r="EG1538" s="15"/>
      <c r="EH1538" s="15"/>
      <c r="EI1538" s="15"/>
      <c r="EJ1538" s="15"/>
      <c r="EK1538" s="15"/>
      <c r="EL1538" s="15"/>
      <c r="EM1538" s="15"/>
      <c r="EN1538" s="15"/>
      <c r="EO1538" s="15"/>
      <c r="EP1538" s="88"/>
      <c r="EQ1538" s="88"/>
      <c r="ER1538" s="88"/>
      <c r="ES1538" s="88"/>
      <c r="ET1538" s="88"/>
      <c r="EU1538" s="88"/>
      <c r="EV1538" s="88"/>
      <c r="EW1538" s="88"/>
      <c r="EX1538" s="88"/>
      <c r="EY1538" s="88"/>
      <c r="EZ1538" s="88"/>
      <c r="FA1538" s="88"/>
      <c r="FB1538" s="15"/>
      <c r="FC1538" s="15"/>
      <c r="FD1538" s="15"/>
      <c r="FE1538" s="15"/>
      <c r="FF1538" s="15"/>
      <c r="FG1538" s="15"/>
      <c r="FH1538" s="15"/>
      <c r="FI1538" s="15"/>
      <c r="FJ1538" s="15"/>
    </row>
    <row r="1539" spans="2:166" ht="15" customHeight="1" x14ac:dyDescent="0.25">
      <c r="B1539" s="88"/>
      <c r="C1539" s="88"/>
      <c r="D1539" s="115"/>
      <c r="E1539" s="115"/>
      <c r="F1539" s="115"/>
      <c r="G1539" s="115"/>
      <c r="H1539" s="115"/>
      <c r="I1539" s="523"/>
      <c r="J1539" s="523"/>
      <c r="K1539" s="115"/>
      <c r="L1539" s="524"/>
      <c r="M1539" s="524"/>
      <c r="N1539" s="524"/>
      <c r="O1539" s="524"/>
      <c r="P1539" s="524"/>
      <c r="Q1539" s="524"/>
      <c r="R1539" s="524"/>
      <c r="S1539" s="525"/>
      <c r="T1539" s="526"/>
      <c r="U1539" s="115"/>
      <c r="V1539" s="526"/>
      <c r="W1539" s="115"/>
      <c r="X1539" s="115"/>
      <c r="Y1539" s="115"/>
      <c r="Z1539" s="527"/>
      <c r="AA1539" s="527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  <c r="BI1539" s="15"/>
      <c r="BJ1539" s="15"/>
      <c r="BK1539" s="15"/>
      <c r="BL1539" s="15"/>
      <c r="BM1539" s="15"/>
      <c r="BN1539" s="15"/>
      <c r="BO1539" s="15"/>
      <c r="BP1539" s="15"/>
      <c r="BQ1539" s="15"/>
      <c r="BR1539" s="15"/>
      <c r="BS1539" s="15"/>
      <c r="BT1539" s="15"/>
      <c r="BU1539" s="15"/>
      <c r="BV1539" s="15"/>
      <c r="BW1539" s="15"/>
      <c r="BX1539" s="15"/>
      <c r="BY1539" s="15"/>
      <c r="BZ1539" s="15"/>
      <c r="CA1539" s="15"/>
      <c r="CB1539" s="15"/>
      <c r="CC1539" s="15"/>
      <c r="CD1539" s="15"/>
      <c r="CE1539" s="15"/>
      <c r="CF1539" s="15"/>
      <c r="CG1539" s="15"/>
      <c r="CH1539" s="15"/>
      <c r="CI1539" s="15"/>
      <c r="CJ1539" s="15"/>
      <c r="CK1539" s="15"/>
      <c r="CL1539" s="15"/>
      <c r="CM1539" s="15"/>
      <c r="CN1539" s="15"/>
      <c r="CO1539" s="15"/>
      <c r="CP1539" s="15"/>
      <c r="CQ1539" s="15"/>
      <c r="CR1539" s="15"/>
      <c r="CS1539" s="15"/>
      <c r="CT1539" s="88"/>
      <c r="CU1539" s="88"/>
      <c r="CV1539" s="88"/>
      <c r="CW1539" s="15"/>
      <c r="CX1539" s="15"/>
      <c r="CY1539" s="88"/>
      <c r="CZ1539" s="88"/>
      <c r="DA1539" s="88"/>
      <c r="DB1539" s="15"/>
      <c r="DC1539" s="15"/>
      <c r="DD1539" s="15"/>
      <c r="DE1539" s="15"/>
      <c r="DF1539" s="15"/>
      <c r="DG1539" s="15"/>
      <c r="DH1539" s="15"/>
      <c r="DI1539" s="15"/>
      <c r="DJ1539" s="15"/>
      <c r="DK1539" s="15"/>
      <c r="DL1539" s="15"/>
      <c r="DM1539" s="15"/>
      <c r="DN1539" s="15"/>
      <c r="DO1539" s="15"/>
      <c r="DP1539" s="15"/>
      <c r="DQ1539" s="15"/>
      <c r="DR1539" s="15"/>
      <c r="DS1539" s="15"/>
      <c r="DT1539" s="15"/>
      <c r="DU1539" s="15"/>
      <c r="DV1539" s="15"/>
      <c r="DW1539" s="15"/>
      <c r="DX1539" s="15"/>
      <c r="DY1539" s="15"/>
      <c r="DZ1539" s="15"/>
      <c r="EA1539" s="15"/>
      <c r="EB1539" s="15"/>
      <c r="EC1539" s="15"/>
      <c r="ED1539" s="15"/>
      <c r="EE1539" s="15"/>
      <c r="EF1539" s="15"/>
      <c r="EG1539" s="15"/>
      <c r="EH1539" s="15"/>
      <c r="EI1539" s="15"/>
      <c r="EJ1539" s="15"/>
      <c r="EK1539" s="15"/>
      <c r="EL1539" s="15"/>
      <c r="EM1539" s="15"/>
      <c r="EN1539" s="15"/>
      <c r="EO1539" s="15"/>
      <c r="EP1539" s="88"/>
      <c r="EQ1539" s="88"/>
      <c r="ER1539" s="88"/>
      <c r="ES1539" s="88"/>
      <c r="ET1539" s="88"/>
      <c r="EU1539" s="88"/>
      <c r="EV1539" s="88"/>
      <c r="EW1539" s="88"/>
      <c r="EX1539" s="88"/>
      <c r="EY1539" s="88"/>
      <c r="EZ1539" s="88"/>
      <c r="FA1539" s="88"/>
      <c r="FB1539" s="15"/>
      <c r="FC1539" s="15"/>
      <c r="FD1539" s="15"/>
      <c r="FE1539" s="15"/>
      <c r="FF1539" s="15"/>
      <c r="FG1539" s="15"/>
      <c r="FH1539" s="15"/>
      <c r="FI1539" s="15"/>
      <c r="FJ1539" s="15"/>
    </row>
    <row r="1540" spans="2:166" ht="15" customHeight="1" x14ac:dyDescent="0.25">
      <c r="B1540" s="88"/>
      <c r="C1540" s="88"/>
      <c r="D1540" s="115"/>
      <c r="E1540" s="115"/>
      <c r="F1540" s="115"/>
      <c r="G1540" s="115"/>
      <c r="H1540" s="115"/>
      <c r="I1540" s="523"/>
      <c r="J1540" s="523"/>
      <c r="K1540" s="115"/>
      <c r="L1540" s="524"/>
      <c r="M1540" s="524"/>
      <c r="N1540" s="524"/>
      <c r="O1540" s="524"/>
      <c r="P1540" s="524"/>
      <c r="Q1540" s="524"/>
      <c r="R1540" s="524"/>
      <c r="S1540" s="525"/>
      <c r="T1540" s="526"/>
      <c r="U1540" s="115"/>
      <c r="V1540" s="526"/>
      <c r="W1540" s="115"/>
      <c r="X1540" s="115"/>
      <c r="Y1540" s="115"/>
      <c r="Z1540" s="527"/>
      <c r="AA1540" s="527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  <c r="BA1540" s="15"/>
      <c r="BB1540" s="15"/>
      <c r="BC1540" s="15"/>
      <c r="BD1540" s="15"/>
      <c r="BE1540" s="15"/>
      <c r="BF1540" s="15"/>
      <c r="BG1540" s="15"/>
      <c r="BH1540" s="15"/>
      <c r="BI1540" s="15"/>
      <c r="BJ1540" s="15"/>
      <c r="BK1540" s="15"/>
      <c r="BL1540" s="15"/>
      <c r="BM1540" s="15"/>
      <c r="BN1540" s="15"/>
      <c r="BO1540" s="15"/>
      <c r="BP1540" s="15"/>
      <c r="BQ1540" s="15"/>
      <c r="BR1540" s="15"/>
      <c r="BS1540" s="15"/>
      <c r="BT1540" s="15"/>
      <c r="BU1540" s="15"/>
      <c r="BV1540" s="15"/>
      <c r="BW1540" s="15"/>
      <c r="BX1540" s="15"/>
      <c r="BY1540" s="15"/>
      <c r="BZ1540" s="15"/>
      <c r="CA1540" s="15"/>
      <c r="CB1540" s="15"/>
      <c r="CC1540" s="15"/>
      <c r="CD1540" s="15"/>
      <c r="CE1540" s="15"/>
      <c r="CF1540" s="15"/>
      <c r="CG1540" s="15"/>
      <c r="CH1540" s="15"/>
      <c r="CI1540" s="15"/>
      <c r="CJ1540" s="15"/>
      <c r="CK1540" s="15"/>
      <c r="CL1540" s="15"/>
      <c r="CM1540" s="15"/>
      <c r="CN1540" s="15"/>
      <c r="CO1540" s="15"/>
      <c r="CP1540" s="15"/>
      <c r="CQ1540" s="15"/>
      <c r="CR1540" s="15"/>
      <c r="CS1540" s="15"/>
      <c r="CT1540" s="88"/>
      <c r="CU1540" s="88"/>
      <c r="CV1540" s="88"/>
      <c r="CW1540" s="15"/>
      <c r="CX1540" s="15"/>
      <c r="CY1540" s="88"/>
      <c r="CZ1540" s="88"/>
      <c r="DA1540" s="88"/>
      <c r="DB1540" s="15"/>
      <c r="DC1540" s="15"/>
      <c r="DD1540" s="15"/>
      <c r="DE1540" s="15"/>
      <c r="DF1540" s="15"/>
      <c r="DG1540" s="15"/>
      <c r="DH1540" s="15"/>
      <c r="DI1540" s="15"/>
      <c r="DJ1540" s="15"/>
      <c r="DK1540" s="15"/>
      <c r="DL1540" s="15"/>
      <c r="DM1540" s="15"/>
      <c r="DN1540" s="15"/>
      <c r="DO1540" s="15"/>
      <c r="DP1540" s="15"/>
      <c r="DQ1540" s="15"/>
      <c r="DR1540" s="15"/>
      <c r="DS1540" s="15"/>
      <c r="DT1540" s="15"/>
      <c r="DU1540" s="15"/>
      <c r="DV1540" s="15"/>
      <c r="DW1540" s="15"/>
      <c r="DX1540" s="15"/>
      <c r="DY1540" s="15"/>
      <c r="DZ1540" s="15"/>
      <c r="EA1540" s="15"/>
      <c r="EB1540" s="15"/>
      <c r="EC1540" s="15"/>
      <c r="ED1540" s="15"/>
      <c r="EE1540" s="15"/>
      <c r="EF1540" s="15"/>
      <c r="EG1540" s="15"/>
      <c r="EH1540" s="15"/>
      <c r="EI1540" s="15"/>
      <c r="EJ1540" s="15"/>
      <c r="EK1540" s="15"/>
      <c r="EL1540" s="15"/>
      <c r="EM1540" s="15"/>
      <c r="EN1540" s="15"/>
      <c r="EO1540" s="15"/>
      <c r="EP1540" s="88"/>
      <c r="EQ1540" s="88"/>
      <c r="ER1540" s="88"/>
      <c r="ES1540" s="88"/>
      <c r="ET1540" s="88"/>
      <c r="EU1540" s="88"/>
      <c r="EV1540" s="88"/>
      <c r="EW1540" s="88"/>
      <c r="EX1540" s="88"/>
      <c r="EY1540" s="88"/>
      <c r="EZ1540" s="88"/>
      <c r="FA1540" s="88"/>
      <c r="FB1540" s="15"/>
      <c r="FC1540" s="15"/>
      <c r="FD1540" s="15"/>
      <c r="FE1540" s="15"/>
      <c r="FF1540" s="15"/>
      <c r="FG1540" s="15"/>
      <c r="FH1540" s="15"/>
      <c r="FI1540" s="15"/>
      <c r="FJ1540" s="15"/>
    </row>
    <row r="1541" spans="2:166" ht="15" customHeight="1" x14ac:dyDescent="0.25">
      <c r="B1541" s="88"/>
      <c r="C1541" s="88"/>
      <c r="D1541" s="115"/>
      <c r="E1541" s="115"/>
      <c r="F1541" s="115"/>
      <c r="G1541" s="115"/>
      <c r="H1541" s="115"/>
      <c r="I1541" s="523"/>
      <c r="J1541" s="523"/>
      <c r="K1541" s="115"/>
      <c r="L1541" s="524"/>
      <c r="M1541" s="524"/>
      <c r="N1541" s="524"/>
      <c r="O1541" s="524"/>
      <c r="P1541" s="524"/>
      <c r="Q1541" s="524"/>
      <c r="R1541" s="524"/>
      <c r="S1541" s="525"/>
      <c r="T1541" s="526"/>
      <c r="U1541" s="115"/>
      <c r="V1541" s="526"/>
      <c r="W1541" s="115"/>
      <c r="X1541" s="115"/>
      <c r="Y1541" s="115"/>
      <c r="Z1541" s="527"/>
      <c r="AA1541" s="527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A1541" s="15"/>
      <c r="BB1541" s="15"/>
      <c r="BC1541" s="15"/>
      <c r="BD1541" s="15"/>
      <c r="BE1541" s="15"/>
      <c r="BF1541" s="15"/>
      <c r="BG1541" s="15"/>
      <c r="BH1541" s="15"/>
      <c r="BI1541" s="15"/>
      <c r="BJ1541" s="15"/>
      <c r="BK1541" s="15"/>
      <c r="BL1541" s="15"/>
      <c r="BM1541" s="15"/>
      <c r="BN1541" s="15"/>
      <c r="BO1541" s="15"/>
      <c r="BP1541" s="15"/>
      <c r="BQ1541" s="15"/>
      <c r="BR1541" s="15"/>
      <c r="BS1541" s="15"/>
      <c r="BT1541" s="15"/>
      <c r="BU1541" s="15"/>
      <c r="BV1541" s="15"/>
      <c r="BW1541" s="15"/>
      <c r="BX1541" s="15"/>
      <c r="BY1541" s="15"/>
      <c r="BZ1541" s="15"/>
      <c r="CA1541" s="15"/>
      <c r="CB1541" s="15"/>
      <c r="CC1541" s="15"/>
      <c r="CD1541" s="15"/>
      <c r="CE1541" s="15"/>
      <c r="CF1541" s="15"/>
      <c r="CG1541" s="15"/>
      <c r="CH1541" s="15"/>
      <c r="CI1541" s="15"/>
      <c r="CJ1541" s="15"/>
      <c r="CK1541" s="15"/>
      <c r="CL1541" s="15"/>
      <c r="CM1541" s="15"/>
      <c r="CN1541" s="15"/>
      <c r="CO1541" s="15"/>
      <c r="CP1541" s="15"/>
      <c r="CQ1541" s="15"/>
      <c r="CR1541" s="15"/>
      <c r="CS1541" s="15"/>
      <c r="CT1541" s="88"/>
      <c r="CU1541" s="88"/>
      <c r="CV1541" s="88"/>
      <c r="CW1541" s="15"/>
      <c r="CX1541" s="15"/>
      <c r="CY1541" s="88"/>
      <c r="CZ1541" s="88"/>
      <c r="DA1541" s="88"/>
      <c r="DB1541" s="15"/>
      <c r="DC1541" s="15"/>
      <c r="DD1541" s="15"/>
      <c r="DE1541" s="15"/>
      <c r="DF1541" s="15"/>
      <c r="DG1541" s="15"/>
      <c r="DH1541" s="15"/>
      <c r="DI1541" s="15"/>
      <c r="DJ1541" s="15"/>
      <c r="DK1541" s="15"/>
      <c r="DL1541" s="15"/>
      <c r="DM1541" s="15"/>
      <c r="DN1541" s="15"/>
      <c r="DO1541" s="15"/>
      <c r="DP1541" s="15"/>
      <c r="DQ1541" s="15"/>
      <c r="DR1541" s="15"/>
      <c r="DS1541" s="15"/>
      <c r="DT1541" s="15"/>
      <c r="DU1541" s="15"/>
      <c r="DV1541" s="15"/>
      <c r="DW1541" s="15"/>
      <c r="DX1541" s="15"/>
      <c r="DY1541" s="15"/>
      <c r="DZ1541" s="15"/>
      <c r="EA1541" s="15"/>
      <c r="EB1541" s="15"/>
      <c r="EC1541" s="15"/>
      <c r="ED1541" s="15"/>
      <c r="EE1541" s="15"/>
      <c r="EF1541" s="15"/>
      <c r="EG1541" s="15"/>
      <c r="EH1541" s="15"/>
      <c r="EI1541" s="15"/>
      <c r="EJ1541" s="15"/>
      <c r="EK1541" s="15"/>
      <c r="EL1541" s="15"/>
      <c r="EM1541" s="15"/>
      <c r="EN1541" s="15"/>
      <c r="EO1541" s="15"/>
      <c r="EP1541" s="88"/>
      <c r="EQ1541" s="88"/>
      <c r="ER1541" s="88"/>
      <c r="ES1541" s="88"/>
      <c r="ET1541" s="88"/>
      <c r="EU1541" s="88"/>
      <c r="EV1541" s="88"/>
      <c r="EW1541" s="88"/>
      <c r="EX1541" s="88"/>
      <c r="EY1541" s="88"/>
      <c r="EZ1541" s="88"/>
      <c r="FA1541" s="88"/>
      <c r="FB1541" s="15"/>
      <c r="FC1541" s="15"/>
      <c r="FD1541" s="15"/>
      <c r="FE1541" s="15"/>
      <c r="FF1541" s="15"/>
      <c r="FG1541" s="15"/>
      <c r="FH1541" s="15"/>
      <c r="FI1541" s="15"/>
      <c r="FJ1541" s="15"/>
    </row>
    <row r="1542" spans="2:166" ht="15" customHeight="1" x14ac:dyDescent="0.25">
      <c r="B1542" s="88"/>
      <c r="C1542" s="88"/>
      <c r="D1542" s="115"/>
      <c r="E1542" s="115"/>
      <c r="F1542" s="115"/>
      <c r="G1542" s="115"/>
      <c r="H1542" s="115"/>
      <c r="I1542" s="523"/>
      <c r="J1542" s="523"/>
      <c r="K1542" s="115"/>
      <c r="L1542" s="524"/>
      <c r="M1542" s="524"/>
      <c r="N1542" s="524"/>
      <c r="O1542" s="524"/>
      <c r="P1542" s="524"/>
      <c r="Q1542" s="524"/>
      <c r="R1542" s="524"/>
      <c r="S1542" s="525"/>
      <c r="T1542" s="526"/>
      <c r="U1542" s="115"/>
      <c r="V1542" s="526"/>
      <c r="W1542" s="115"/>
      <c r="X1542" s="115"/>
      <c r="Y1542" s="115"/>
      <c r="Z1542" s="527"/>
      <c r="AA1542" s="527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A1542" s="15"/>
      <c r="BB1542" s="15"/>
      <c r="BC1542" s="15"/>
      <c r="BD1542" s="15"/>
      <c r="BE1542" s="15"/>
      <c r="BF1542" s="15"/>
      <c r="BG1542" s="15"/>
      <c r="BH1542" s="15"/>
      <c r="BI1542" s="15"/>
      <c r="BJ1542" s="15"/>
      <c r="BK1542" s="15"/>
      <c r="BL1542" s="15"/>
      <c r="BM1542" s="15"/>
      <c r="BN1542" s="15"/>
      <c r="BO1542" s="15"/>
      <c r="BP1542" s="15"/>
      <c r="BQ1542" s="15"/>
      <c r="BR1542" s="15"/>
      <c r="BS1542" s="15"/>
      <c r="BT1542" s="15"/>
      <c r="BU1542" s="15"/>
      <c r="BV1542" s="15"/>
      <c r="BW1542" s="15"/>
      <c r="BX1542" s="15"/>
      <c r="BY1542" s="15"/>
      <c r="BZ1542" s="15"/>
      <c r="CA1542" s="15"/>
      <c r="CB1542" s="15"/>
      <c r="CC1542" s="15"/>
      <c r="CD1542" s="15"/>
      <c r="CE1542" s="15"/>
      <c r="CF1542" s="15"/>
      <c r="CG1542" s="15"/>
      <c r="CH1542" s="15"/>
      <c r="CI1542" s="15"/>
      <c r="CJ1542" s="15"/>
      <c r="CK1542" s="15"/>
      <c r="CL1542" s="15"/>
      <c r="CM1542" s="15"/>
      <c r="CN1542" s="15"/>
      <c r="CO1542" s="15"/>
      <c r="CP1542" s="15"/>
      <c r="CQ1542" s="15"/>
      <c r="CR1542" s="15"/>
      <c r="CS1542" s="15"/>
      <c r="CT1542" s="88"/>
      <c r="CU1542" s="88"/>
      <c r="CV1542" s="88"/>
      <c r="CW1542" s="15"/>
      <c r="CX1542" s="15"/>
      <c r="CY1542" s="88"/>
      <c r="CZ1542" s="88"/>
      <c r="DA1542" s="88"/>
      <c r="DB1542" s="15"/>
      <c r="DC1542" s="15"/>
      <c r="DD1542" s="15"/>
      <c r="DE1542" s="15"/>
      <c r="DF1542" s="15"/>
      <c r="DG1542" s="15"/>
      <c r="DH1542" s="15"/>
      <c r="DI1542" s="15"/>
      <c r="DJ1542" s="15"/>
      <c r="DK1542" s="15"/>
      <c r="DL1542" s="15"/>
      <c r="DM1542" s="15"/>
      <c r="DN1542" s="15"/>
      <c r="DO1542" s="15"/>
      <c r="DP1542" s="15"/>
      <c r="DQ1542" s="15"/>
      <c r="DR1542" s="15"/>
      <c r="DS1542" s="15"/>
      <c r="DT1542" s="15"/>
      <c r="DU1542" s="15"/>
      <c r="DV1542" s="15"/>
      <c r="DW1542" s="15"/>
      <c r="DX1542" s="15"/>
      <c r="DY1542" s="15"/>
      <c r="DZ1542" s="15"/>
      <c r="EA1542" s="15"/>
      <c r="EB1542" s="15"/>
      <c r="EC1542" s="15"/>
      <c r="ED1542" s="15"/>
      <c r="EE1542" s="15"/>
      <c r="EF1542" s="15"/>
      <c r="EG1542" s="15"/>
      <c r="EH1542" s="15"/>
      <c r="EI1542" s="15"/>
      <c r="EJ1542" s="15"/>
      <c r="EK1542" s="15"/>
      <c r="EL1542" s="15"/>
      <c r="EM1542" s="15"/>
      <c r="EN1542" s="15"/>
      <c r="EO1542" s="15"/>
      <c r="EP1542" s="88"/>
      <c r="EQ1542" s="88"/>
      <c r="ER1542" s="88"/>
      <c r="ES1542" s="88"/>
      <c r="ET1542" s="88"/>
      <c r="EU1542" s="88"/>
      <c r="EV1542" s="88"/>
      <c r="EW1542" s="88"/>
      <c r="EX1542" s="88"/>
      <c r="EY1542" s="88"/>
      <c r="EZ1542" s="88"/>
      <c r="FA1542" s="88"/>
      <c r="FB1542" s="15"/>
      <c r="FC1542" s="15"/>
      <c r="FD1542" s="15"/>
      <c r="FE1542" s="15"/>
      <c r="FF1542" s="15"/>
      <c r="FG1542" s="15"/>
      <c r="FH1542" s="15"/>
      <c r="FI1542" s="15"/>
      <c r="FJ1542" s="15"/>
    </row>
    <row r="1543" spans="2:166" ht="15" customHeight="1" x14ac:dyDescent="0.25">
      <c r="B1543" s="88"/>
      <c r="C1543" s="88"/>
      <c r="D1543" s="115"/>
      <c r="E1543" s="115"/>
      <c r="F1543" s="115"/>
      <c r="G1543" s="115"/>
      <c r="H1543" s="115"/>
      <c r="I1543" s="523"/>
      <c r="J1543" s="523"/>
      <c r="K1543" s="115"/>
      <c r="L1543" s="524"/>
      <c r="M1543" s="524"/>
      <c r="N1543" s="524"/>
      <c r="O1543" s="524"/>
      <c r="P1543" s="524"/>
      <c r="Q1543" s="524"/>
      <c r="R1543" s="524"/>
      <c r="S1543" s="525"/>
      <c r="T1543" s="526"/>
      <c r="U1543" s="115"/>
      <c r="V1543" s="526"/>
      <c r="W1543" s="115"/>
      <c r="X1543" s="115"/>
      <c r="Y1543" s="115"/>
      <c r="Z1543" s="527"/>
      <c r="AA1543" s="527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/>
      <c r="AX1543" s="15"/>
      <c r="AY1543" s="15"/>
      <c r="AZ1543" s="15"/>
      <c r="BA1543" s="15"/>
      <c r="BB1543" s="15"/>
      <c r="BC1543" s="15"/>
      <c r="BD1543" s="15"/>
      <c r="BE1543" s="15"/>
      <c r="BF1543" s="15"/>
      <c r="BG1543" s="15"/>
      <c r="BH1543" s="15"/>
      <c r="BI1543" s="15"/>
      <c r="BJ1543" s="15"/>
      <c r="BK1543" s="15"/>
      <c r="BL1543" s="15"/>
      <c r="BM1543" s="15"/>
      <c r="BN1543" s="15"/>
      <c r="BO1543" s="15"/>
      <c r="BP1543" s="15"/>
      <c r="BQ1543" s="15"/>
      <c r="BR1543" s="15"/>
      <c r="BS1543" s="15"/>
      <c r="BT1543" s="15"/>
      <c r="BU1543" s="15"/>
      <c r="BV1543" s="15"/>
      <c r="BW1543" s="15"/>
      <c r="BX1543" s="15"/>
      <c r="BY1543" s="15"/>
      <c r="BZ1543" s="15"/>
      <c r="CA1543" s="15"/>
      <c r="CB1543" s="15"/>
      <c r="CC1543" s="15"/>
      <c r="CD1543" s="15"/>
      <c r="CE1543" s="15"/>
      <c r="CF1543" s="15"/>
      <c r="CG1543" s="15"/>
      <c r="CH1543" s="15"/>
      <c r="CI1543" s="15"/>
      <c r="CJ1543" s="15"/>
      <c r="CK1543" s="15"/>
      <c r="CL1543" s="15"/>
      <c r="CM1543" s="15"/>
      <c r="CN1543" s="15"/>
      <c r="CO1543" s="15"/>
      <c r="CP1543" s="15"/>
      <c r="CQ1543" s="15"/>
      <c r="CR1543" s="15"/>
      <c r="CS1543" s="15"/>
      <c r="CT1543" s="88"/>
      <c r="CU1543" s="88"/>
      <c r="CV1543" s="88"/>
      <c r="CW1543" s="15"/>
      <c r="CX1543" s="15"/>
      <c r="CY1543" s="88"/>
      <c r="CZ1543" s="88"/>
      <c r="DA1543" s="88"/>
      <c r="DB1543" s="15"/>
      <c r="DC1543" s="15"/>
      <c r="DD1543" s="15"/>
      <c r="DE1543" s="15"/>
      <c r="DF1543" s="15"/>
      <c r="DG1543" s="15"/>
      <c r="DH1543" s="15"/>
      <c r="DI1543" s="15"/>
      <c r="DJ1543" s="15"/>
      <c r="DK1543" s="15"/>
      <c r="DL1543" s="15"/>
      <c r="DM1543" s="15"/>
      <c r="DN1543" s="15"/>
      <c r="DO1543" s="15"/>
      <c r="DP1543" s="15"/>
      <c r="DQ1543" s="15"/>
      <c r="DR1543" s="15"/>
      <c r="DS1543" s="15"/>
      <c r="DT1543" s="15"/>
      <c r="DU1543" s="15"/>
      <c r="DV1543" s="15"/>
      <c r="DW1543" s="15"/>
      <c r="DX1543" s="15"/>
      <c r="DY1543" s="15"/>
      <c r="DZ1543" s="15"/>
      <c r="EA1543" s="15"/>
      <c r="EB1543" s="15"/>
      <c r="EC1543" s="15"/>
      <c r="ED1543" s="15"/>
      <c r="EE1543" s="15"/>
      <c r="EF1543" s="15"/>
      <c r="EG1543" s="15"/>
      <c r="EH1543" s="15"/>
      <c r="EI1543" s="15"/>
      <c r="EJ1543" s="15"/>
      <c r="EK1543" s="15"/>
      <c r="EL1543" s="15"/>
      <c r="EM1543" s="15"/>
      <c r="EN1543" s="15"/>
      <c r="EO1543" s="15"/>
      <c r="EP1543" s="88"/>
      <c r="EQ1543" s="88"/>
      <c r="ER1543" s="88"/>
      <c r="ES1543" s="88"/>
      <c r="ET1543" s="88"/>
      <c r="EU1543" s="88"/>
      <c r="EV1543" s="88"/>
      <c r="EW1543" s="88"/>
      <c r="EX1543" s="88"/>
      <c r="EY1543" s="88"/>
      <c r="EZ1543" s="88"/>
      <c r="FA1543" s="88"/>
      <c r="FB1543" s="15"/>
      <c r="FC1543" s="15"/>
      <c r="FD1543" s="15"/>
      <c r="FE1543" s="15"/>
      <c r="FF1543" s="15"/>
      <c r="FG1543" s="15"/>
      <c r="FH1543" s="15"/>
      <c r="FI1543" s="15"/>
      <c r="FJ1543" s="15"/>
    </row>
    <row r="1544" spans="2:166" ht="15" customHeight="1" x14ac:dyDescent="0.25">
      <c r="B1544" s="88"/>
      <c r="C1544" s="88"/>
      <c r="D1544" s="115"/>
      <c r="E1544" s="115"/>
      <c r="F1544" s="115"/>
      <c r="G1544" s="115"/>
      <c r="H1544" s="115"/>
      <c r="I1544" s="523"/>
      <c r="J1544" s="523"/>
      <c r="K1544" s="115"/>
      <c r="L1544" s="524"/>
      <c r="M1544" s="524"/>
      <c r="N1544" s="524"/>
      <c r="O1544" s="524"/>
      <c r="P1544" s="524"/>
      <c r="Q1544" s="524"/>
      <c r="R1544" s="524"/>
      <c r="S1544" s="525"/>
      <c r="T1544" s="526"/>
      <c r="U1544" s="115"/>
      <c r="V1544" s="526"/>
      <c r="W1544" s="115"/>
      <c r="X1544" s="115"/>
      <c r="Y1544" s="115"/>
      <c r="Z1544" s="527"/>
      <c r="AA1544" s="527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15"/>
      <c r="AW1544" s="15"/>
      <c r="AX1544" s="15"/>
      <c r="AY1544" s="15"/>
      <c r="AZ1544" s="15"/>
      <c r="BA1544" s="15"/>
      <c r="BB1544" s="15"/>
      <c r="BC1544" s="15"/>
      <c r="BD1544" s="15"/>
      <c r="BE1544" s="15"/>
      <c r="BF1544" s="15"/>
      <c r="BG1544" s="15"/>
      <c r="BH1544" s="15"/>
      <c r="BI1544" s="15"/>
      <c r="BJ1544" s="15"/>
      <c r="BK1544" s="15"/>
      <c r="BL1544" s="15"/>
      <c r="BM1544" s="15"/>
      <c r="BN1544" s="15"/>
      <c r="BO1544" s="15"/>
      <c r="BP1544" s="15"/>
      <c r="BQ1544" s="15"/>
      <c r="BR1544" s="15"/>
      <c r="BS1544" s="15"/>
      <c r="BT1544" s="15"/>
      <c r="BU1544" s="15"/>
      <c r="BV1544" s="15"/>
      <c r="BW1544" s="15"/>
      <c r="BX1544" s="15"/>
      <c r="BY1544" s="15"/>
      <c r="BZ1544" s="15"/>
      <c r="CA1544" s="15"/>
      <c r="CB1544" s="15"/>
      <c r="CC1544" s="15"/>
      <c r="CD1544" s="15"/>
      <c r="CE1544" s="15"/>
      <c r="CF1544" s="15"/>
      <c r="CG1544" s="15"/>
      <c r="CH1544" s="15"/>
      <c r="CI1544" s="15"/>
      <c r="CJ1544" s="15"/>
      <c r="CK1544" s="15"/>
      <c r="CL1544" s="15"/>
      <c r="CM1544" s="15"/>
      <c r="CN1544" s="15"/>
      <c r="CO1544" s="15"/>
      <c r="CP1544" s="15"/>
      <c r="CQ1544" s="15"/>
      <c r="CR1544" s="15"/>
      <c r="CS1544" s="15"/>
      <c r="CT1544" s="88"/>
      <c r="CU1544" s="88"/>
      <c r="CV1544" s="88"/>
      <c r="CW1544" s="15"/>
      <c r="CX1544" s="15"/>
      <c r="CY1544" s="88"/>
      <c r="CZ1544" s="88"/>
      <c r="DA1544" s="88"/>
      <c r="DB1544" s="15"/>
      <c r="DC1544" s="15"/>
      <c r="DD1544" s="15"/>
      <c r="DE1544" s="15"/>
      <c r="DF1544" s="15"/>
      <c r="DG1544" s="15"/>
      <c r="DH1544" s="15"/>
      <c r="DI1544" s="15"/>
      <c r="DJ1544" s="15"/>
      <c r="DK1544" s="15"/>
      <c r="DL1544" s="15"/>
      <c r="DM1544" s="15"/>
      <c r="DN1544" s="15"/>
      <c r="DO1544" s="15"/>
      <c r="DP1544" s="15"/>
      <c r="DQ1544" s="15"/>
      <c r="DR1544" s="15"/>
      <c r="DS1544" s="15"/>
      <c r="DT1544" s="15"/>
      <c r="DU1544" s="15"/>
      <c r="DV1544" s="15"/>
      <c r="DW1544" s="15"/>
      <c r="DX1544" s="15"/>
      <c r="DY1544" s="15"/>
      <c r="DZ1544" s="15"/>
      <c r="EA1544" s="15"/>
      <c r="EB1544" s="15"/>
      <c r="EC1544" s="15"/>
      <c r="ED1544" s="15"/>
      <c r="EE1544" s="15"/>
      <c r="EF1544" s="15"/>
      <c r="EG1544" s="15"/>
      <c r="EH1544" s="15"/>
      <c r="EI1544" s="15"/>
      <c r="EJ1544" s="15"/>
      <c r="EK1544" s="15"/>
      <c r="EL1544" s="15"/>
      <c r="EM1544" s="15"/>
      <c r="EN1544" s="15"/>
      <c r="EO1544" s="15"/>
      <c r="EP1544" s="88"/>
      <c r="EQ1544" s="88"/>
      <c r="ER1544" s="88"/>
      <c r="ES1544" s="88"/>
      <c r="ET1544" s="88"/>
      <c r="EU1544" s="88"/>
      <c r="EV1544" s="88"/>
      <c r="EW1544" s="88"/>
      <c r="EX1544" s="88"/>
      <c r="EY1544" s="88"/>
      <c r="EZ1544" s="88"/>
      <c r="FA1544" s="88"/>
      <c r="FB1544" s="15"/>
      <c r="FC1544" s="15"/>
      <c r="FD1544" s="15"/>
      <c r="FE1544" s="15"/>
      <c r="FF1544" s="15"/>
      <c r="FG1544" s="15"/>
      <c r="FH1544" s="15"/>
      <c r="FI1544" s="15"/>
      <c r="FJ1544" s="15"/>
    </row>
    <row r="1545" spans="2:166" ht="15" customHeight="1" x14ac:dyDescent="0.25">
      <c r="B1545" s="88"/>
      <c r="C1545" s="88"/>
      <c r="D1545" s="115"/>
      <c r="E1545" s="115"/>
      <c r="F1545" s="115"/>
      <c r="G1545" s="115"/>
      <c r="H1545" s="115"/>
      <c r="I1545" s="523"/>
      <c r="J1545" s="523"/>
      <c r="K1545" s="115"/>
      <c r="L1545" s="524"/>
      <c r="M1545" s="524"/>
      <c r="N1545" s="524"/>
      <c r="O1545" s="524"/>
      <c r="P1545" s="524"/>
      <c r="Q1545" s="524"/>
      <c r="R1545" s="524"/>
      <c r="S1545" s="525"/>
      <c r="T1545" s="526"/>
      <c r="U1545" s="115"/>
      <c r="V1545" s="526"/>
      <c r="W1545" s="115"/>
      <c r="X1545" s="115"/>
      <c r="Y1545" s="115"/>
      <c r="Z1545" s="527"/>
      <c r="AA1545" s="527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5"/>
      <c r="BA1545" s="15"/>
      <c r="BB1545" s="15"/>
      <c r="BC1545" s="15"/>
      <c r="BD1545" s="15"/>
      <c r="BE1545" s="15"/>
      <c r="BF1545" s="15"/>
      <c r="BG1545" s="15"/>
      <c r="BH1545" s="15"/>
      <c r="BI1545" s="15"/>
      <c r="BJ1545" s="15"/>
      <c r="BK1545" s="15"/>
      <c r="BL1545" s="15"/>
      <c r="BM1545" s="15"/>
      <c r="BN1545" s="15"/>
      <c r="BO1545" s="15"/>
      <c r="BP1545" s="15"/>
      <c r="BQ1545" s="15"/>
      <c r="BR1545" s="15"/>
      <c r="BS1545" s="15"/>
      <c r="BT1545" s="15"/>
      <c r="BU1545" s="15"/>
      <c r="BV1545" s="15"/>
      <c r="BW1545" s="15"/>
      <c r="BX1545" s="15"/>
      <c r="BY1545" s="15"/>
      <c r="BZ1545" s="15"/>
      <c r="CA1545" s="15"/>
      <c r="CB1545" s="15"/>
      <c r="CC1545" s="15"/>
      <c r="CD1545" s="15"/>
      <c r="CE1545" s="15"/>
      <c r="CF1545" s="15"/>
      <c r="CG1545" s="15"/>
      <c r="CH1545" s="15"/>
      <c r="CI1545" s="15"/>
      <c r="CJ1545" s="15"/>
      <c r="CK1545" s="15"/>
      <c r="CL1545" s="15"/>
      <c r="CM1545" s="15"/>
      <c r="CN1545" s="15"/>
      <c r="CO1545" s="15"/>
      <c r="CP1545" s="15"/>
      <c r="CQ1545" s="15"/>
      <c r="CR1545" s="15"/>
      <c r="CS1545" s="15"/>
      <c r="CT1545" s="88"/>
      <c r="CU1545" s="88"/>
      <c r="CV1545" s="88"/>
      <c r="CW1545" s="15"/>
      <c r="CX1545" s="15"/>
      <c r="CY1545" s="88"/>
      <c r="CZ1545" s="88"/>
      <c r="DA1545" s="88"/>
      <c r="DB1545" s="15"/>
      <c r="DC1545" s="15"/>
      <c r="DD1545" s="15"/>
      <c r="DE1545" s="15"/>
      <c r="DF1545" s="15"/>
      <c r="DG1545" s="15"/>
      <c r="DH1545" s="15"/>
      <c r="DI1545" s="15"/>
      <c r="DJ1545" s="15"/>
      <c r="DK1545" s="15"/>
      <c r="DL1545" s="15"/>
      <c r="DM1545" s="15"/>
      <c r="DN1545" s="15"/>
      <c r="DO1545" s="15"/>
      <c r="DP1545" s="15"/>
      <c r="DQ1545" s="15"/>
      <c r="DR1545" s="15"/>
      <c r="DS1545" s="15"/>
      <c r="DT1545" s="15"/>
      <c r="DU1545" s="15"/>
      <c r="DV1545" s="15"/>
      <c r="DW1545" s="15"/>
      <c r="DX1545" s="15"/>
      <c r="DY1545" s="15"/>
      <c r="DZ1545" s="15"/>
      <c r="EA1545" s="15"/>
      <c r="EB1545" s="15"/>
      <c r="EC1545" s="15"/>
      <c r="ED1545" s="15"/>
      <c r="EE1545" s="15"/>
      <c r="EF1545" s="15"/>
      <c r="EG1545" s="15"/>
      <c r="EH1545" s="15"/>
      <c r="EI1545" s="15"/>
      <c r="EJ1545" s="15"/>
      <c r="EK1545" s="15"/>
      <c r="EL1545" s="15"/>
      <c r="EM1545" s="15"/>
      <c r="EN1545" s="15"/>
      <c r="EO1545" s="15"/>
      <c r="EP1545" s="88"/>
      <c r="EQ1545" s="88"/>
      <c r="ER1545" s="88"/>
      <c r="ES1545" s="88"/>
      <c r="ET1545" s="88"/>
      <c r="EU1545" s="88"/>
      <c r="EV1545" s="88"/>
      <c r="EW1545" s="88"/>
      <c r="EX1545" s="88"/>
      <c r="EY1545" s="88"/>
      <c r="EZ1545" s="88"/>
      <c r="FA1545" s="88"/>
      <c r="FB1545" s="15"/>
      <c r="FC1545" s="15"/>
      <c r="FD1545" s="15"/>
      <c r="FE1545" s="15"/>
      <c r="FF1545" s="15"/>
      <c r="FG1545" s="15"/>
      <c r="FH1545" s="15"/>
      <c r="FI1545" s="15"/>
      <c r="FJ1545" s="15"/>
    </row>
    <row r="1546" spans="2:166" ht="15" customHeight="1" x14ac:dyDescent="0.25">
      <c r="B1546" s="88"/>
      <c r="C1546" s="88"/>
      <c r="D1546" s="115"/>
      <c r="E1546" s="115"/>
      <c r="F1546" s="115"/>
      <c r="G1546" s="115"/>
      <c r="H1546" s="115"/>
      <c r="I1546" s="523"/>
      <c r="J1546" s="523"/>
      <c r="K1546" s="115"/>
      <c r="L1546" s="524"/>
      <c r="M1546" s="524"/>
      <c r="N1546" s="524"/>
      <c r="O1546" s="524"/>
      <c r="P1546" s="524"/>
      <c r="Q1546" s="524"/>
      <c r="R1546" s="524"/>
      <c r="S1546" s="525"/>
      <c r="T1546" s="526"/>
      <c r="U1546" s="115"/>
      <c r="V1546" s="526"/>
      <c r="W1546" s="115"/>
      <c r="X1546" s="115"/>
      <c r="Y1546" s="115"/>
      <c r="Z1546" s="527"/>
      <c r="AA1546" s="527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/>
      <c r="AX1546" s="15"/>
      <c r="AY1546" s="15"/>
      <c r="AZ1546" s="15"/>
      <c r="BA1546" s="15"/>
      <c r="BB1546" s="15"/>
      <c r="BC1546" s="15"/>
      <c r="BD1546" s="15"/>
      <c r="BE1546" s="15"/>
      <c r="BF1546" s="15"/>
      <c r="BG1546" s="15"/>
      <c r="BH1546" s="15"/>
      <c r="BI1546" s="15"/>
      <c r="BJ1546" s="15"/>
      <c r="BK1546" s="15"/>
      <c r="BL1546" s="15"/>
      <c r="BM1546" s="15"/>
      <c r="BN1546" s="15"/>
      <c r="BO1546" s="15"/>
      <c r="BP1546" s="15"/>
      <c r="BQ1546" s="15"/>
      <c r="BR1546" s="15"/>
      <c r="BS1546" s="15"/>
      <c r="BT1546" s="15"/>
      <c r="BU1546" s="15"/>
      <c r="BV1546" s="15"/>
      <c r="BW1546" s="15"/>
      <c r="BX1546" s="15"/>
      <c r="BY1546" s="15"/>
      <c r="BZ1546" s="15"/>
      <c r="CA1546" s="15"/>
      <c r="CB1546" s="15"/>
      <c r="CC1546" s="15"/>
      <c r="CD1546" s="15"/>
      <c r="CE1546" s="15"/>
      <c r="CF1546" s="15"/>
      <c r="CG1546" s="15"/>
      <c r="CH1546" s="15"/>
      <c r="CI1546" s="15"/>
      <c r="CJ1546" s="15"/>
      <c r="CK1546" s="15"/>
      <c r="CL1546" s="15"/>
      <c r="CM1546" s="15"/>
      <c r="CN1546" s="15"/>
      <c r="CO1546" s="15"/>
      <c r="CP1546" s="15"/>
      <c r="CQ1546" s="15"/>
      <c r="CR1546" s="15"/>
      <c r="CS1546" s="15"/>
      <c r="CT1546" s="88"/>
      <c r="CU1546" s="88"/>
      <c r="CV1546" s="88"/>
      <c r="CW1546" s="15"/>
      <c r="CX1546" s="15"/>
      <c r="CY1546" s="88"/>
      <c r="CZ1546" s="88"/>
      <c r="DA1546" s="88"/>
      <c r="DB1546" s="15"/>
      <c r="DC1546" s="15"/>
      <c r="DD1546" s="15"/>
      <c r="DE1546" s="15"/>
      <c r="DF1546" s="15"/>
      <c r="DG1546" s="15"/>
      <c r="DH1546" s="15"/>
      <c r="DI1546" s="15"/>
      <c r="DJ1546" s="15"/>
      <c r="DK1546" s="15"/>
      <c r="DL1546" s="15"/>
      <c r="DM1546" s="15"/>
      <c r="DN1546" s="15"/>
      <c r="DO1546" s="15"/>
      <c r="DP1546" s="15"/>
      <c r="DQ1546" s="15"/>
      <c r="DR1546" s="15"/>
      <c r="DS1546" s="15"/>
      <c r="DT1546" s="15"/>
      <c r="DU1546" s="15"/>
      <c r="DV1546" s="15"/>
      <c r="DW1546" s="15"/>
      <c r="DX1546" s="15"/>
      <c r="DY1546" s="15"/>
      <c r="DZ1546" s="15"/>
      <c r="EA1546" s="15"/>
      <c r="EB1546" s="15"/>
      <c r="EC1546" s="15"/>
      <c r="ED1546" s="15"/>
      <c r="EE1546" s="15"/>
      <c r="EF1546" s="15"/>
      <c r="EG1546" s="15"/>
      <c r="EH1546" s="15"/>
      <c r="EI1546" s="15"/>
      <c r="EJ1546" s="15"/>
      <c r="EK1546" s="15"/>
      <c r="EL1546" s="15"/>
      <c r="EM1546" s="15"/>
      <c r="EN1546" s="15"/>
      <c r="EO1546" s="15"/>
      <c r="EP1546" s="88"/>
      <c r="EQ1546" s="88"/>
      <c r="ER1546" s="88"/>
      <c r="ES1546" s="88"/>
      <c r="ET1546" s="88"/>
      <c r="EU1546" s="88"/>
      <c r="EV1546" s="88"/>
      <c r="EW1546" s="88"/>
      <c r="EX1546" s="88"/>
      <c r="EY1546" s="88"/>
      <c r="EZ1546" s="88"/>
      <c r="FA1546" s="88"/>
      <c r="FB1546" s="15"/>
      <c r="FC1546" s="15"/>
      <c r="FD1546" s="15"/>
      <c r="FE1546" s="15"/>
      <c r="FF1546" s="15"/>
      <c r="FG1546" s="15"/>
      <c r="FH1546" s="15"/>
      <c r="FI1546" s="15"/>
      <c r="FJ1546" s="15"/>
    </row>
    <row r="1547" spans="2:166" ht="15" customHeight="1" x14ac:dyDescent="0.25">
      <c r="B1547" s="88"/>
      <c r="C1547" s="88"/>
      <c r="D1547" s="115"/>
      <c r="E1547" s="115"/>
      <c r="F1547" s="115"/>
      <c r="G1547" s="115"/>
      <c r="H1547" s="115"/>
      <c r="I1547" s="523"/>
      <c r="J1547" s="523"/>
      <c r="K1547" s="115"/>
      <c r="L1547" s="524"/>
      <c r="M1547" s="524"/>
      <c r="N1547" s="524"/>
      <c r="O1547" s="524"/>
      <c r="P1547" s="524"/>
      <c r="Q1547" s="524"/>
      <c r="R1547" s="524"/>
      <c r="S1547" s="525"/>
      <c r="T1547" s="526"/>
      <c r="U1547" s="115"/>
      <c r="V1547" s="526"/>
      <c r="W1547" s="115"/>
      <c r="X1547" s="115"/>
      <c r="Y1547" s="115"/>
      <c r="Z1547" s="527"/>
      <c r="AA1547" s="527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/>
      <c r="AX1547" s="15"/>
      <c r="AY1547" s="15"/>
      <c r="AZ1547" s="15"/>
      <c r="BA1547" s="15"/>
      <c r="BB1547" s="15"/>
      <c r="BC1547" s="15"/>
      <c r="BD1547" s="15"/>
      <c r="BE1547" s="15"/>
      <c r="BF1547" s="15"/>
      <c r="BG1547" s="15"/>
      <c r="BH1547" s="15"/>
      <c r="BI1547" s="15"/>
      <c r="BJ1547" s="15"/>
      <c r="BK1547" s="15"/>
      <c r="BL1547" s="15"/>
      <c r="BM1547" s="15"/>
      <c r="BN1547" s="15"/>
      <c r="BO1547" s="15"/>
      <c r="BP1547" s="15"/>
      <c r="BQ1547" s="15"/>
      <c r="BR1547" s="15"/>
      <c r="BS1547" s="15"/>
      <c r="BT1547" s="15"/>
      <c r="BU1547" s="15"/>
      <c r="BV1547" s="15"/>
      <c r="BW1547" s="15"/>
      <c r="BX1547" s="15"/>
      <c r="BY1547" s="15"/>
      <c r="BZ1547" s="15"/>
      <c r="CA1547" s="15"/>
      <c r="CB1547" s="15"/>
      <c r="CC1547" s="15"/>
      <c r="CD1547" s="15"/>
      <c r="CE1547" s="15"/>
      <c r="CF1547" s="15"/>
      <c r="CG1547" s="15"/>
      <c r="CH1547" s="15"/>
      <c r="CI1547" s="15"/>
      <c r="CJ1547" s="15"/>
      <c r="CK1547" s="15"/>
      <c r="CL1547" s="15"/>
      <c r="CM1547" s="15"/>
      <c r="CN1547" s="15"/>
      <c r="CO1547" s="15"/>
      <c r="CP1547" s="15"/>
      <c r="CQ1547" s="15"/>
      <c r="CR1547" s="15"/>
      <c r="CS1547" s="15"/>
      <c r="CT1547" s="88"/>
      <c r="CU1547" s="88"/>
      <c r="CV1547" s="88"/>
      <c r="CW1547" s="15"/>
      <c r="CX1547" s="15"/>
      <c r="CY1547" s="88"/>
      <c r="CZ1547" s="88"/>
      <c r="DA1547" s="88"/>
      <c r="DB1547" s="15"/>
      <c r="DC1547" s="15"/>
      <c r="DD1547" s="15"/>
      <c r="DE1547" s="15"/>
      <c r="DF1547" s="15"/>
      <c r="DG1547" s="15"/>
      <c r="DH1547" s="15"/>
      <c r="DI1547" s="15"/>
      <c r="DJ1547" s="15"/>
      <c r="DK1547" s="15"/>
      <c r="DL1547" s="15"/>
      <c r="DM1547" s="15"/>
      <c r="DN1547" s="15"/>
      <c r="DO1547" s="15"/>
      <c r="DP1547" s="15"/>
      <c r="DQ1547" s="15"/>
      <c r="DR1547" s="15"/>
      <c r="DS1547" s="15"/>
      <c r="DT1547" s="15"/>
      <c r="DU1547" s="15"/>
      <c r="DV1547" s="15"/>
      <c r="DW1547" s="15"/>
      <c r="DX1547" s="15"/>
      <c r="DY1547" s="15"/>
      <c r="DZ1547" s="15"/>
      <c r="EA1547" s="15"/>
      <c r="EB1547" s="15"/>
      <c r="EC1547" s="15"/>
      <c r="ED1547" s="15"/>
      <c r="EE1547" s="15"/>
      <c r="EF1547" s="15"/>
      <c r="EG1547" s="15"/>
      <c r="EH1547" s="15"/>
      <c r="EI1547" s="15"/>
      <c r="EJ1547" s="15"/>
      <c r="EK1547" s="15"/>
      <c r="EL1547" s="15"/>
      <c r="EM1547" s="15"/>
      <c r="EN1547" s="15"/>
      <c r="EO1547" s="15"/>
      <c r="EP1547" s="88"/>
      <c r="EQ1547" s="88"/>
      <c r="ER1547" s="88"/>
      <c r="ES1547" s="88"/>
      <c r="ET1547" s="88"/>
      <c r="EU1547" s="88"/>
      <c r="EV1547" s="88"/>
      <c r="EW1547" s="88"/>
      <c r="EX1547" s="88"/>
      <c r="EY1547" s="88"/>
      <c r="EZ1547" s="88"/>
      <c r="FA1547" s="88"/>
      <c r="FB1547" s="15"/>
      <c r="FC1547" s="15"/>
      <c r="FD1547" s="15"/>
      <c r="FE1547" s="15"/>
      <c r="FF1547" s="15"/>
      <c r="FG1547" s="15"/>
      <c r="FH1547" s="15"/>
      <c r="FI1547" s="15"/>
      <c r="FJ1547" s="15"/>
    </row>
    <row r="1548" spans="2:166" ht="15" customHeight="1" x14ac:dyDescent="0.25">
      <c r="B1548" s="88"/>
      <c r="C1548" s="88"/>
      <c r="D1548" s="115"/>
      <c r="E1548" s="115"/>
      <c r="F1548" s="115"/>
      <c r="G1548" s="115"/>
      <c r="H1548" s="115"/>
      <c r="I1548" s="523"/>
      <c r="J1548" s="523"/>
      <c r="K1548" s="115"/>
      <c r="L1548" s="524"/>
      <c r="M1548" s="524"/>
      <c r="N1548" s="524"/>
      <c r="O1548" s="524"/>
      <c r="P1548" s="524"/>
      <c r="Q1548" s="524"/>
      <c r="R1548" s="524"/>
      <c r="S1548" s="525"/>
      <c r="T1548" s="526"/>
      <c r="U1548" s="115"/>
      <c r="V1548" s="526"/>
      <c r="W1548" s="115"/>
      <c r="X1548" s="115"/>
      <c r="Y1548" s="115"/>
      <c r="Z1548" s="527"/>
      <c r="AA1548" s="527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5"/>
      <c r="AY1548" s="15"/>
      <c r="AZ1548" s="15"/>
      <c r="BA1548" s="15"/>
      <c r="BB1548" s="15"/>
      <c r="BC1548" s="15"/>
      <c r="BD1548" s="15"/>
      <c r="BE1548" s="15"/>
      <c r="BF1548" s="15"/>
      <c r="BG1548" s="15"/>
      <c r="BH1548" s="15"/>
      <c r="BI1548" s="15"/>
      <c r="BJ1548" s="15"/>
      <c r="BK1548" s="15"/>
      <c r="BL1548" s="15"/>
      <c r="BM1548" s="15"/>
      <c r="BN1548" s="15"/>
      <c r="BO1548" s="15"/>
      <c r="BP1548" s="15"/>
      <c r="BQ1548" s="15"/>
      <c r="BR1548" s="15"/>
      <c r="BS1548" s="15"/>
      <c r="BT1548" s="15"/>
      <c r="BU1548" s="15"/>
      <c r="BV1548" s="15"/>
      <c r="BW1548" s="15"/>
      <c r="BX1548" s="15"/>
      <c r="BY1548" s="15"/>
      <c r="BZ1548" s="15"/>
      <c r="CA1548" s="15"/>
      <c r="CB1548" s="15"/>
      <c r="CC1548" s="15"/>
      <c r="CD1548" s="15"/>
      <c r="CE1548" s="15"/>
      <c r="CF1548" s="15"/>
      <c r="CG1548" s="15"/>
      <c r="CH1548" s="15"/>
      <c r="CI1548" s="15"/>
      <c r="CJ1548" s="15"/>
      <c r="CK1548" s="15"/>
      <c r="CL1548" s="15"/>
      <c r="CM1548" s="15"/>
      <c r="CN1548" s="15"/>
      <c r="CO1548" s="15"/>
      <c r="CP1548" s="15"/>
      <c r="CQ1548" s="15"/>
      <c r="CR1548" s="15"/>
      <c r="CS1548" s="15"/>
      <c r="CT1548" s="88"/>
      <c r="CU1548" s="88"/>
      <c r="CV1548" s="88"/>
      <c r="CW1548" s="15"/>
      <c r="CX1548" s="15"/>
      <c r="CY1548" s="88"/>
      <c r="CZ1548" s="88"/>
      <c r="DA1548" s="88"/>
      <c r="DB1548" s="15"/>
      <c r="DC1548" s="15"/>
      <c r="DD1548" s="15"/>
      <c r="DE1548" s="15"/>
      <c r="DF1548" s="15"/>
      <c r="DG1548" s="15"/>
      <c r="DH1548" s="15"/>
      <c r="DI1548" s="15"/>
      <c r="DJ1548" s="15"/>
      <c r="DK1548" s="15"/>
      <c r="DL1548" s="15"/>
      <c r="DM1548" s="15"/>
      <c r="DN1548" s="15"/>
      <c r="DO1548" s="15"/>
      <c r="DP1548" s="15"/>
      <c r="DQ1548" s="15"/>
      <c r="DR1548" s="15"/>
      <c r="DS1548" s="15"/>
      <c r="DT1548" s="15"/>
      <c r="DU1548" s="15"/>
      <c r="DV1548" s="15"/>
      <c r="DW1548" s="15"/>
      <c r="DX1548" s="15"/>
      <c r="DY1548" s="15"/>
      <c r="DZ1548" s="15"/>
      <c r="EA1548" s="15"/>
      <c r="EB1548" s="15"/>
      <c r="EC1548" s="15"/>
      <c r="ED1548" s="15"/>
      <c r="EE1548" s="15"/>
      <c r="EF1548" s="15"/>
      <c r="EG1548" s="15"/>
      <c r="EH1548" s="15"/>
      <c r="EI1548" s="15"/>
      <c r="EJ1548" s="15"/>
      <c r="EK1548" s="15"/>
      <c r="EL1548" s="15"/>
      <c r="EM1548" s="15"/>
      <c r="EN1548" s="15"/>
      <c r="EO1548" s="15"/>
      <c r="EP1548" s="88"/>
      <c r="EQ1548" s="88"/>
      <c r="ER1548" s="88"/>
      <c r="ES1548" s="88"/>
      <c r="ET1548" s="88"/>
      <c r="EU1548" s="88"/>
      <c r="EV1548" s="88"/>
      <c r="EW1548" s="88"/>
      <c r="EX1548" s="88"/>
      <c r="EY1548" s="88"/>
      <c r="EZ1548" s="88"/>
      <c r="FA1548" s="88"/>
      <c r="FB1548" s="15"/>
      <c r="FC1548" s="15"/>
      <c r="FD1548" s="15"/>
      <c r="FE1548" s="15"/>
      <c r="FF1548" s="15"/>
      <c r="FG1548" s="15"/>
      <c r="FH1548" s="15"/>
      <c r="FI1548" s="15"/>
      <c r="FJ1548" s="15"/>
    </row>
    <row r="1549" spans="2:166" ht="15" customHeight="1" x14ac:dyDescent="0.25">
      <c r="B1549" s="88"/>
      <c r="C1549" s="88"/>
      <c r="D1549" s="115"/>
      <c r="E1549" s="115"/>
      <c r="F1549" s="115"/>
      <c r="G1549" s="115"/>
      <c r="H1549" s="115"/>
      <c r="I1549" s="523"/>
      <c r="J1549" s="523"/>
      <c r="K1549" s="115"/>
      <c r="L1549" s="524"/>
      <c r="M1549" s="524"/>
      <c r="N1549" s="524"/>
      <c r="O1549" s="524"/>
      <c r="P1549" s="524"/>
      <c r="Q1549" s="524"/>
      <c r="R1549" s="524"/>
      <c r="S1549" s="525"/>
      <c r="T1549" s="526"/>
      <c r="U1549" s="115"/>
      <c r="V1549" s="526"/>
      <c r="W1549" s="115"/>
      <c r="X1549" s="115"/>
      <c r="Y1549" s="115"/>
      <c r="Z1549" s="527"/>
      <c r="AA1549" s="527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  <c r="BI1549" s="15"/>
      <c r="BJ1549" s="15"/>
      <c r="BK1549" s="15"/>
      <c r="BL1549" s="15"/>
      <c r="BM1549" s="15"/>
      <c r="BN1549" s="15"/>
      <c r="BO1549" s="15"/>
      <c r="BP1549" s="15"/>
      <c r="BQ1549" s="15"/>
      <c r="BR1549" s="15"/>
      <c r="BS1549" s="15"/>
      <c r="BT1549" s="15"/>
      <c r="BU1549" s="15"/>
      <c r="BV1549" s="15"/>
      <c r="BW1549" s="15"/>
      <c r="BX1549" s="15"/>
      <c r="BY1549" s="15"/>
      <c r="BZ1549" s="15"/>
      <c r="CA1549" s="15"/>
      <c r="CB1549" s="15"/>
      <c r="CC1549" s="15"/>
      <c r="CD1549" s="15"/>
      <c r="CE1549" s="15"/>
      <c r="CF1549" s="15"/>
      <c r="CG1549" s="15"/>
      <c r="CH1549" s="15"/>
      <c r="CI1549" s="15"/>
      <c r="CJ1549" s="15"/>
      <c r="CK1549" s="15"/>
      <c r="CL1549" s="15"/>
      <c r="CM1549" s="15"/>
      <c r="CN1549" s="15"/>
      <c r="CO1549" s="15"/>
      <c r="CP1549" s="15"/>
      <c r="CQ1549" s="15"/>
      <c r="CR1549" s="15"/>
      <c r="CS1549" s="15"/>
      <c r="CT1549" s="88"/>
      <c r="CU1549" s="88"/>
      <c r="CV1549" s="88"/>
      <c r="CW1549" s="15"/>
      <c r="CX1549" s="15"/>
      <c r="CY1549" s="88"/>
      <c r="CZ1549" s="88"/>
      <c r="DA1549" s="88"/>
      <c r="DB1549" s="15"/>
      <c r="DC1549" s="15"/>
      <c r="DD1549" s="15"/>
      <c r="DE1549" s="15"/>
      <c r="DF1549" s="15"/>
      <c r="DG1549" s="15"/>
      <c r="DH1549" s="15"/>
      <c r="DI1549" s="15"/>
      <c r="DJ1549" s="15"/>
      <c r="DK1549" s="15"/>
      <c r="DL1549" s="15"/>
      <c r="DM1549" s="15"/>
      <c r="DN1549" s="15"/>
      <c r="DO1549" s="15"/>
      <c r="DP1549" s="15"/>
      <c r="DQ1549" s="15"/>
      <c r="DR1549" s="15"/>
      <c r="DS1549" s="15"/>
      <c r="DT1549" s="15"/>
      <c r="DU1549" s="15"/>
      <c r="DV1549" s="15"/>
      <c r="DW1549" s="15"/>
      <c r="DX1549" s="15"/>
      <c r="DY1549" s="15"/>
      <c r="DZ1549" s="15"/>
      <c r="EA1549" s="15"/>
      <c r="EB1549" s="15"/>
      <c r="EC1549" s="15"/>
      <c r="ED1549" s="15"/>
      <c r="EE1549" s="15"/>
      <c r="EF1549" s="15"/>
      <c r="EG1549" s="15"/>
      <c r="EH1549" s="15"/>
      <c r="EI1549" s="15"/>
      <c r="EJ1549" s="15"/>
      <c r="EK1549" s="15"/>
      <c r="EL1549" s="15"/>
      <c r="EM1549" s="15"/>
      <c r="EN1549" s="15"/>
      <c r="EO1549" s="15"/>
      <c r="EP1549" s="88"/>
      <c r="EQ1549" s="88"/>
      <c r="ER1549" s="88"/>
      <c r="ES1549" s="88"/>
      <c r="ET1549" s="88"/>
      <c r="EU1549" s="88"/>
      <c r="EV1549" s="88"/>
      <c r="EW1549" s="88"/>
      <c r="EX1549" s="88"/>
      <c r="EY1549" s="88"/>
      <c r="EZ1549" s="88"/>
      <c r="FA1549" s="88"/>
      <c r="FB1549" s="15"/>
      <c r="FC1549" s="15"/>
      <c r="FD1549" s="15"/>
      <c r="FE1549" s="15"/>
      <c r="FF1549" s="15"/>
      <c r="FG1549" s="15"/>
      <c r="FH1549" s="15"/>
      <c r="FI1549" s="15"/>
      <c r="FJ1549" s="15"/>
    </row>
    <row r="1550" spans="2:166" ht="15" customHeight="1" x14ac:dyDescent="0.25">
      <c r="B1550" s="88"/>
      <c r="C1550" s="88"/>
      <c r="D1550" s="115"/>
      <c r="E1550" s="115"/>
      <c r="F1550" s="115"/>
      <c r="G1550" s="115"/>
      <c r="H1550" s="115"/>
      <c r="I1550" s="523"/>
      <c r="J1550" s="523"/>
      <c r="K1550" s="115"/>
      <c r="L1550" s="524"/>
      <c r="M1550" s="524"/>
      <c r="N1550" s="524"/>
      <c r="O1550" s="524"/>
      <c r="P1550" s="524"/>
      <c r="Q1550" s="524"/>
      <c r="R1550" s="524"/>
      <c r="S1550" s="525"/>
      <c r="T1550" s="526"/>
      <c r="U1550" s="115"/>
      <c r="V1550" s="526"/>
      <c r="W1550" s="115"/>
      <c r="X1550" s="115"/>
      <c r="Y1550" s="115"/>
      <c r="Z1550" s="527"/>
      <c r="AA1550" s="527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  <c r="BI1550" s="15"/>
      <c r="BJ1550" s="15"/>
      <c r="BK1550" s="15"/>
      <c r="BL1550" s="15"/>
      <c r="BM1550" s="15"/>
      <c r="BN1550" s="15"/>
      <c r="BO1550" s="15"/>
      <c r="BP1550" s="15"/>
      <c r="BQ1550" s="15"/>
      <c r="BR1550" s="15"/>
      <c r="BS1550" s="15"/>
      <c r="BT1550" s="15"/>
      <c r="BU1550" s="15"/>
      <c r="BV1550" s="15"/>
      <c r="BW1550" s="15"/>
      <c r="BX1550" s="15"/>
      <c r="BY1550" s="15"/>
      <c r="BZ1550" s="15"/>
      <c r="CA1550" s="15"/>
      <c r="CB1550" s="15"/>
      <c r="CC1550" s="15"/>
      <c r="CD1550" s="15"/>
      <c r="CE1550" s="15"/>
      <c r="CF1550" s="15"/>
      <c r="CG1550" s="15"/>
      <c r="CH1550" s="15"/>
      <c r="CI1550" s="15"/>
      <c r="CJ1550" s="15"/>
      <c r="CK1550" s="15"/>
      <c r="CL1550" s="15"/>
      <c r="CM1550" s="15"/>
      <c r="CN1550" s="15"/>
      <c r="CO1550" s="15"/>
      <c r="CP1550" s="15"/>
      <c r="CQ1550" s="15"/>
      <c r="CR1550" s="15"/>
      <c r="CS1550" s="15"/>
      <c r="CT1550" s="88"/>
      <c r="CU1550" s="88"/>
      <c r="CV1550" s="88"/>
      <c r="CW1550" s="15"/>
      <c r="CX1550" s="15"/>
      <c r="CY1550" s="88"/>
      <c r="CZ1550" s="88"/>
      <c r="DA1550" s="88"/>
      <c r="DB1550" s="15"/>
      <c r="DC1550" s="15"/>
      <c r="DD1550" s="15"/>
      <c r="DE1550" s="15"/>
      <c r="DF1550" s="15"/>
      <c r="DG1550" s="15"/>
      <c r="DH1550" s="15"/>
      <c r="DI1550" s="15"/>
      <c r="DJ1550" s="15"/>
      <c r="DK1550" s="15"/>
      <c r="DL1550" s="15"/>
      <c r="DM1550" s="15"/>
      <c r="DN1550" s="15"/>
      <c r="DO1550" s="15"/>
      <c r="DP1550" s="15"/>
      <c r="DQ1550" s="15"/>
      <c r="DR1550" s="15"/>
      <c r="DS1550" s="15"/>
      <c r="DT1550" s="15"/>
      <c r="DU1550" s="15"/>
      <c r="DV1550" s="15"/>
      <c r="DW1550" s="15"/>
      <c r="DX1550" s="15"/>
      <c r="DY1550" s="15"/>
      <c r="DZ1550" s="15"/>
      <c r="EA1550" s="15"/>
      <c r="EB1550" s="15"/>
      <c r="EC1550" s="15"/>
      <c r="ED1550" s="15"/>
      <c r="EE1550" s="15"/>
      <c r="EF1550" s="15"/>
      <c r="EG1550" s="15"/>
      <c r="EH1550" s="15"/>
      <c r="EI1550" s="15"/>
      <c r="EJ1550" s="15"/>
      <c r="EK1550" s="15"/>
      <c r="EL1550" s="15"/>
      <c r="EM1550" s="15"/>
      <c r="EN1550" s="15"/>
      <c r="EO1550" s="15"/>
      <c r="EP1550" s="88"/>
      <c r="EQ1550" s="88"/>
      <c r="ER1550" s="88"/>
      <c r="ES1550" s="88"/>
      <c r="ET1550" s="88"/>
      <c r="EU1550" s="88"/>
      <c r="EV1550" s="88"/>
      <c r="EW1550" s="88"/>
      <c r="EX1550" s="88"/>
      <c r="EY1550" s="88"/>
      <c r="EZ1550" s="88"/>
      <c r="FA1550" s="88"/>
      <c r="FB1550" s="15"/>
      <c r="FC1550" s="15"/>
      <c r="FD1550" s="15"/>
      <c r="FE1550" s="15"/>
      <c r="FF1550" s="15"/>
      <c r="FG1550" s="15"/>
      <c r="FH1550" s="15"/>
      <c r="FI1550" s="15"/>
      <c r="FJ1550" s="15"/>
    </row>
    <row r="1551" spans="2:166" ht="15" customHeight="1" x14ac:dyDescent="0.25">
      <c r="B1551" s="88"/>
      <c r="C1551" s="88"/>
      <c r="D1551" s="115"/>
      <c r="E1551" s="115"/>
      <c r="F1551" s="115"/>
      <c r="G1551" s="115"/>
      <c r="H1551" s="115"/>
      <c r="I1551" s="523"/>
      <c r="J1551" s="523"/>
      <c r="K1551" s="115"/>
      <c r="L1551" s="524"/>
      <c r="M1551" s="524"/>
      <c r="N1551" s="524"/>
      <c r="O1551" s="524"/>
      <c r="P1551" s="524"/>
      <c r="Q1551" s="524"/>
      <c r="R1551" s="524"/>
      <c r="S1551" s="525"/>
      <c r="T1551" s="526"/>
      <c r="U1551" s="115"/>
      <c r="V1551" s="526"/>
      <c r="W1551" s="115"/>
      <c r="X1551" s="115"/>
      <c r="Y1551" s="115"/>
      <c r="Z1551" s="527"/>
      <c r="AA1551" s="527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  <c r="BI1551" s="15"/>
      <c r="BJ1551" s="15"/>
      <c r="BK1551" s="15"/>
      <c r="BL1551" s="15"/>
      <c r="BM1551" s="15"/>
      <c r="BN1551" s="15"/>
      <c r="BO1551" s="15"/>
      <c r="BP1551" s="15"/>
      <c r="BQ1551" s="15"/>
      <c r="BR1551" s="15"/>
      <c r="BS1551" s="15"/>
      <c r="BT1551" s="15"/>
      <c r="BU1551" s="15"/>
      <c r="BV1551" s="15"/>
      <c r="BW1551" s="15"/>
      <c r="BX1551" s="15"/>
      <c r="BY1551" s="15"/>
      <c r="BZ1551" s="15"/>
      <c r="CA1551" s="15"/>
      <c r="CB1551" s="15"/>
      <c r="CC1551" s="15"/>
      <c r="CD1551" s="15"/>
      <c r="CE1551" s="15"/>
      <c r="CF1551" s="15"/>
      <c r="CG1551" s="15"/>
      <c r="CH1551" s="15"/>
      <c r="CI1551" s="15"/>
      <c r="CJ1551" s="15"/>
      <c r="CK1551" s="15"/>
      <c r="CL1551" s="15"/>
      <c r="CM1551" s="15"/>
      <c r="CN1551" s="15"/>
      <c r="CO1551" s="15"/>
      <c r="CP1551" s="15"/>
      <c r="CQ1551" s="15"/>
      <c r="CR1551" s="15"/>
      <c r="CS1551" s="15"/>
      <c r="CT1551" s="88"/>
      <c r="CU1551" s="88"/>
      <c r="CV1551" s="88"/>
      <c r="CW1551" s="15"/>
      <c r="CX1551" s="15"/>
      <c r="CY1551" s="88"/>
      <c r="CZ1551" s="88"/>
      <c r="DA1551" s="88"/>
      <c r="DB1551" s="15"/>
      <c r="DC1551" s="15"/>
      <c r="DD1551" s="15"/>
      <c r="DE1551" s="15"/>
      <c r="DF1551" s="15"/>
      <c r="DG1551" s="15"/>
      <c r="DH1551" s="15"/>
      <c r="DI1551" s="15"/>
      <c r="DJ1551" s="15"/>
      <c r="DK1551" s="15"/>
      <c r="DL1551" s="15"/>
      <c r="DM1551" s="15"/>
      <c r="DN1551" s="15"/>
      <c r="DO1551" s="15"/>
      <c r="DP1551" s="15"/>
      <c r="DQ1551" s="15"/>
      <c r="DR1551" s="15"/>
      <c r="DS1551" s="15"/>
      <c r="DT1551" s="15"/>
      <c r="DU1551" s="15"/>
      <c r="DV1551" s="15"/>
      <c r="DW1551" s="15"/>
      <c r="DX1551" s="15"/>
      <c r="DY1551" s="15"/>
      <c r="DZ1551" s="15"/>
      <c r="EA1551" s="15"/>
      <c r="EB1551" s="15"/>
      <c r="EC1551" s="15"/>
      <c r="ED1551" s="15"/>
      <c r="EE1551" s="15"/>
      <c r="EF1551" s="15"/>
      <c r="EG1551" s="15"/>
      <c r="EH1551" s="15"/>
      <c r="EI1551" s="15"/>
      <c r="EJ1551" s="15"/>
      <c r="EK1551" s="15"/>
      <c r="EL1551" s="15"/>
      <c r="EM1551" s="15"/>
      <c r="EN1551" s="15"/>
      <c r="EO1551" s="15"/>
      <c r="EP1551" s="88"/>
      <c r="EQ1551" s="88"/>
      <c r="ER1551" s="88"/>
      <c r="ES1551" s="88"/>
      <c r="ET1551" s="88"/>
      <c r="EU1551" s="88"/>
      <c r="EV1551" s="88"/>
      <c r="EW1551" s="88"/>
      <c r="EX1551" s="88"/>
      <c r="EY1551" s="88"/>
      <c r="EZ1551" s="88"/>
      <c r="FA1551" s="88"/>
      <c r="FB1551" s="15"/>
      <c r="FC1551" s="15"/>
      <c r="FD1551" s="15"/>
      <c r="FE1551" s="15"/>
      <c r="FF1551" s="15"/>
      <c r="FG1551" s="15"/>
      <c r="FH1551" s="15"/>
      <c r="FI1551" s="15"/>
      <c r="FJ1551" s="15"/>
    </row>
    <row r="1552" spans="2:166" ht="15" customHeight="1" x14ac:dyDescent="0.25">
      <c r="B1552" s="88"/>
      <c r="C1552" s="88"/>
      <c r="D1552" s="115"/>
      <c r="E1552" s="115"/>
      <c r="F1552" s="115"/>
      <c r="G1552" s="115"/>
      <c r="H1552" s="115"/>
      <c r="I1552" s="523"/>
      <c r="J1552" s="523"/>
      <c r="K1552" s="115"/>
      <c r="L1552" s="524"/>
      <c r="M1552" s="524"/>
      <c r="N1552" s="524"/>
      <c r="O1552" s="524"/>
      <c r="P1552" s="524"/>
      <c r="Q1552" s="524"/>
      <c r="R1552" s="524"/>
      <c r="S1552" s="525"/>
      <c r="T1552" s="526"/>
      <c r="U1552" s="115"/>
      <c r="V1552" s="526"/>
      <c r="W1552" s="115"/>
      <c r="X1552" s="115"/>
      <c r="Y1552" s="115"/>
      <c r="Z1552" s="527"/>
      <c r="AA1552" s="527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  <c r="BI1552" s="15"/>
      <c r="BJ1552" s="15"/>
      <c r="BK1552" s="15"/>
      <c r="BL1552" s="15"/>
      <c r="BM1552" s="15"/>
      <c r="BN1552" s="15"/>
      <c r="BO1552" s="15"/>
      <c r="BP1552" s="15"/>
      <c r="BQ1552" s="15"/>
      <c r="BR1552" s="15"/>
      <c r="BS1552" s="15"/>
      <c r="BT1552" s="15"/>
      <c r="BU1552" s="15"/>
      <c r="BV1552" s="15"/>
      <c r="BW1552" s="15"/>
      <c r="BX1552" s="15"/>
      <c r="BY1552" s="15"/>
      <c r="BZ1552" s="15"/>
      <c r="CA1552" s="15"/>
      <c r="CB1552" s="15"/>
      <c r="CC1552" s="15"/>
      <c r="CD1552" s="15"/>
      <c r="CE1552" s="15"/>
      <c r="CF1552" s="15"/>
      <c r="CG1552" s="15"/>
      <c r="CH1552" s="15"/>
      <c r="CI1552" s="15"/>
      <c r="CJ1552" s="15"/>
      <c r="CK1552" s="15"/>
      <c r="CL1552" s="15"/>
      <c r="CM1552" s="15"/>
      <c r="CN1552" s="15"/>
      <c r="CO1552" s="15"/>
      <c r="CP1552" s="15"/>
      <c r="CQ1552" s="15"/>
      <c r="CR1552" s="15"/>
      <c r="CS1552" s="15"/>
      <c r="CT1552" s="88"/>
      <c r="CU1552" s="88"/>
      <c r="CV1552" s="88"/>
      <c r="CW1552" s="15"/>
      <c r="CX1552" s="15"/>
      <c r="CY1552" s="88"/>
      <c r="CZ1552" s="88"/>
      <c r="DA1552" s="88"/>
      <c r="DB1552" s="15"/>
      <c r="DC1552" s="15"/>
      <c r="DD1552" s="15"/>
      <c r="DE1552" s="15"/>
      <c r="DF1552" s="15"/>
      <c r="DG1552" s="15"/>
      <c r="DH1552" s="15"/>
      <c r="DI1552" s="15"/>
      <c r="DJ1552" s="15"/>
      <c r="DK1552" s="15"/>
      <c r="DL1552" s="15"/>
      <c r="DM1552" s="15"/>
      <c r="DN1552" s="15"/>
      <c r="DO1552" s="15"/>
      <c r="DP1552" s="15"/>
      <c r="DQ1552" s="15"/>
      <c r="DR1552" s="15"/>
      <c r="DS1552" s="15"/>
      <c r="DT1552" s="15"/>
      <c r="DU1552" s="15"/>
      <c r="DV1552" s="15"/>
      <c r="DW1552" s="15"/>
      <c r="DX1552" s="15"/>
      <c r="DY1552" s="15"/>
      <c r="DZ1552" s="15"/>
      <c r="EA1552" s="15"/>
      <c r="EB1552" s="15"/>
      <c r="EC1552" s="15"/>
      <c r="ED1552" s="15"/>
      <c r="EE1552" s="15"/>
      <c r="EF1552" s="15"/>
      <c r="EG1552" s="15"/>
      <c r="EH1552" s="15"/>
      <c r="EI1552" s="15"/>
      <c r="EJ1552" s="15"/>
      <c r="EK1552" s="15"/>
      <c r="EL1552" s="15"/>
      <c r="EM1552" s="15"/>
      <c r="EN1552" s="15"/>
      <c r="EO1552" s="15"/>
      <c r="EP1552" s="88"/>
      <c r="EQ1552" s="88"/>
      <c r="ER1552" s="88"/>
      <c r="ES1552" s="88"/>
      <c r="ET1552" s="88"/>
      <c r="EU1552" s="88"/>
      <c r="EV1552" s="88"/>
      <c r="EW1552" s="88"/>
      <c r="EX1552" s="88"/>
      <c r="EY1552" s="88"/>
      <c r="EZ1552" s="88"/>
      <c r="FA1552" s="88"/>
      <c r="FB1552" s="15"/>
      <c r="FC1552" s="15"/>
      <c r="FD1552" s="15"/>
      <c r="FE1552" s="15"/>
      <c r="FF1552" s="15"/>
      <c r="FG1552" s="15"/>
      <c r="FH1552" s="15"/>
      <c r="FI1552" s="15"/>
      <c r="FJ1552" s="15"/>
    </row>
    <row r="1553" spans="2:166" ht="15" customHeight="1" x14ac:dyDescent="0.25">
      <c r="B1553" s="88"/>
      <c r="C1553" s="88"/>
      <c r="D1553" s="115"/>
      <c r="E1553" s="115"/>
      <c r="F1553" s="115"/>
      <c r="G1553" s="115"/>
      <c r="H1553" s="115"/>
      <c r="I1553" s="523"/>
      <c r="J1553" s="523"/>
      <c r="K1553" s="115"/>
      <c r="L1553" s="524"/>
      <c r="M1553" s="524"/>
      <c r="N1553" s="524"/>
      <c r="O1553" s="524"/>
      <c r="P1553" s="524"/>
      <c r="Q1553" s="524"/>
      <c r="R1553" s="524"/>
      <c r="S1553" s="525"/>
      <c r="T1553" s="526"/>
      <c r="U1553" s="115"/>
      <c r="V1553" s="526"/>
      <c r="W1553" s="115"/>
      <c r="X1553" s="115"/>
      <c r="Y1553" s="115"/>
      <c r="Z1553" s="527"/>
      <c r="AA1553" s="527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  <c r="BI1553" s="15"/>
      <c r="BJ1553" s="15"/>
      <c r="BK1553" s="15"/>
      <c r="BL1553" s="15"/>
      <c r="BM1553" s="15"/>
      <c r="BN1553" s="15"/>
      <c r="BO1553" s="15"/>
      <c r="BP1553" s="15"/>
      <c r="BQ1553" s="15"/>
      <c r="BR1553" s="15"/>
      <c r="BS1553" s="15"/>
      <c r="BT1553" s="15"/>
      <c r="BU1553" s="15"/>
      <c r="BV1553" s="15"/>
      <c r="BW1553" s="15"/>
      <c r="BX1553" s="15"/>
      <c r="BY1553" s="15"/>
      <c r="BZ1553" s="15"/>
      <c r="CA1553" s="15"/>
      <c r="CB1553" s="15"/>
      <c r="CC1553" s="15"/>
      <c r="CD1553" s="15"/>
      <c r="CE1553" s="15"/>
      <c r="CF1553" s="15"/>
      <c r="CG1553" s="15"/>
      <c r="CH1553" s="15"/>
      <c r="CI1553" s="15"/>
      <c r="CJ1553" s="15"/>
      <c r="CK1553" s="15"/>
      <c r="CL1553" s="15"/>
      <c r="CM1553" s="15"/>
      <c r="CN1553" s="15"/>
      <c r="CO1553" s="15"/>
      <c r="CP1553" s="15"/>
      <c r="CQ1553" s="15"/>
      <c r="CR1553" s="15"/>
      <c r="CS1553" s="15"/>
      <c r="CT1553" s="88"/>
      <c r="CU1553" s="88"/>
      <c r="CV1553" s="88"/>
      <c r="CW1553" s="15"/>
      <c r="CX1553" s="15"/>
      <c r="CY1553" s="88"/>
      <c r="CZ1553" s="88"/>
      <c r="DA1553" s="88"/>
      <c r="DB1553" s="15"/>
      <c r="DC1553" s="15"/>
      <c r="DD1553" s="15"/>
      <c r="DE1553" s="15"/>
      <c r="DF1553" s="15"/>
      <c r="DG1553" s="15"/>
      <c r="DH1553" s="15"/>
      <c r="DI1553" s="15"/>
      <c r="DJ1553" s="15"/>
      <c r="DK1553" s="15"/>
      <c r="DL1553" s="15"/>
      <c r="DM1553" s="15"/>
      <c r="DN1553" s="15"/>
      <c r="DO1553" s="15"/>
      <c r="DP1553" s="15"/>
      <c r="DQ1553" s="15"/>
      <c r="DR1553" s="15"/>
      <c r="DS1553" s="15"/>
      <c r="DT1553" s="15"/>
      <c r="DU1553" s="15"/>
      <c r="DV1553" s="15"/>
      <c r="DW1553" s="15"/>
      <c r="DX1553" s="15"/>
      <c r="DY1553" s="15"/>
      <c r="DZ1553" s="15"/>
      <c r="EA1553" s="15"/>
      <c r="EB1553" s="15"/>
      <c r="EC1553" s="15"/>
      <c r="ED1553" s="15"/>
      <c r="EE1553" s="15"/>
      <c r="EF1553" s="15"/>
      <c r="EG1553" s="15"/>
      <c r="EH1553" s="15"/>
      <c r="EI1553" s="15"/>
      <c r="EJ1553" s="15"/>
      <c r="EK1553" s="15"/>
      <c r="EL1553" s="15"/>
      <c r="EM1553" s="15"/>
      <c r="EN1553" s="15"/>
      <c r="EO1553" s="15"/>
      <c r="EP1553" s="88"/>
      <c r="EQ1553" s="88"/>
      <c r="ER1553" s="88"/>
      <c r="ES1553" s="88"/>
      <c r="ET1553" s="88"/>
      <c r="EU1553" s="88"/>
      <c r="EV1553" s="88"/>
      <c r="EW1553" s="88"/>
      <c r="EX1553" s="88"/>
      <c r="EY1553" s="88"/>
      <c r="EZ1553" s="88"/>
      <c r="FA1553" s="88"/>
      <c r="FB1553" s="15"/>
      <c r="FC1553" s="15"/>
      <c r="FD1553" s="15"/>
      <c r="FE1553" s="15"/>
      <c r="FF1553" s="15"/>
      <c r="FG1553" s="15"/>
      <c r="FH1553" s="15"/>
      <c r="FI1553" s="15"/>
      <c r="FJ1553" s="15"/>
    </row>
    <row r="1554" spans="2:166" ht="15" customHeight="1" x14ac:dyDescent="0.25">
      <c r="B1554" s="88"/>
      <c r="C1554" s="88"/>
      <c r="D1554" s="115"/>
      <c r="E1554" s="115"/>
      <c r="F1554" s="115"/>
      <c r="G1554" s="115"/>
      <c r="H1554" s="115"/>
      <c r="I1554" s="523"/>
      <c r="J1554" s="523"/>
      <c r="K1554" s="115"/>
      <c r="L1554" s="524"/>
      <c r="M1554" s="524"/>
      <c r="N1554" s="524"/>
      <c r="O1554" s="524"/>
      <c r="P1554" s="524"/>
      <c r="Q1554" s="524"/>
      <c r="R1554" s="524"/>
      <c r="S1554" s="525"/>
      <c r="T1554" s="526"/>
      <c r="U1554" s="115"/>
      <c r="V1554" s="526"/>
      <c r="W1554" s="115"/>
      <c r="X1554" s="115"/>
      <c r="Y1554" s="115"/>
      <c r="Z1554" s="527"/>
      <c r="AA1554" s="527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  <c r="BI1554" s="15"/>
      <c r="BJ1554" s="15"/>
      <c r="BK1554" s="15"/>
      <c r="BL1554" s="15"/>
      <c r="BM1554" s="15"/>
      <c r="BN1554" s="15"/>
      <c r="BO1554" s="15"/>
      <c r="BP1554" s="15"/>
      <c r="BQ1554" s="15"/>
      <c r="BR1554" s="15"/>
      <c r="BS1554" s="15"/>
      <c r="BT1554" s="15"/>
      <c r="BU1554" s="15"/>
      <c r="BV1554" s="15"/>
      <c r="BW1554" s="15"/>
      <c r="BX1554" s="15"/>
      <c r="BY1554" s="15"/>
      <c r="BZ1554" s="15"/>
      <c r="CA1554" s="15"/>
      <c r="CB1554" s="15"/>
      <c r="CC1554" s="15"/>
      <c r="CD1554" s="15"/>
      <c r="CE1554" s="15"/>
      <c r="CF1554" s="15"/>
      <c r="CG1554" s="15"/>
      <c r="CH1554" s="15"/>
      <c r="CI1554" s="15"/>
      <c r="CJ1554" s="15"/>
      <c r="CK1554" s="15"/>
      <c r="CL1554" s="15"/>
      <c r="CM1554" s="15"/>
      <c r="CN1554" s="15"/>
      <c r="CO1554" s="15"/>
      <c r="CP1554" s="15"/>
      <c r="CQ1554" s="15"/>
      <c r="CR1554" s="15"/>
      <c r="CS1554" s="15"/>
      <c r="CT1554" s="88"/>
      <c r="CU1554" s="88"/>
      <c r="CV1554" s="88"/>
      <c r="CW1554" s="15"/>
      <c r="CX1554" s="15"/>
      <c r="CY1554" s="88"/>
      <c r="CZ1554" s="88"/>
      <c r="DA1554" s="88"/>
      <c r="DB1554" s="15"/>
      <c r="DC1554" s="15"/>
      <c r="DD1554" s="15"/>
      <c r="DE1554" s="15"/>
      <c r="DF1554" s="15"/>
      <c r="DG1554" s="15"/>
      <c r="DH1554" s="15"/>
      <c r="DI1554" s="15"/>
      <c r="DJ1554" s="15"/>
      <c r="DK1554" s="15"/>
      <c r="DL1554" s="15"/>
      <c r="DM1554" s="15"/>
      <c r="DN1554" s="15"/>
      <c r="DO1554" s="15"/>
      <c r="DP1554" s="15"/>
      <c r="DQ1554" s="15"/>
      <c r="DR1554" s="15"/>
      <c r="DS1554" s="15"/>
      <c r="DT1554" s="15"/>
      <c r="DU1554" s="15"/>
      <c r="DV1554" s="15"/>
      <c r="DW1554" s="15"/>
      <c r="DX1554" s="15"/>
      <c r="DY1554" s="15"/>
      <c r="DZ1554" s="15"/>
      <c r="EA1554" s="15"/>
      <c r="EB1554" s="15"/>
      <c r="EC1554" s="15"/>
      <c r="ED1554" s="15"/>
      <c r="EE1554" s="15"/>
      <c r="EF1554" s="15"/>
      <c r="EG1554" s="15"/>
      <c r="EH1554" s="15"/>
      <c r="EI1554" s="15"/>
      <c r="EJ1554" s="15"/>
      <c r="EK1554" s="15"/>
      <c r="EL1554" s="15"/>
      <c r="EM1554" s="15"/>
      <c r="EN1554" s="15"/>
      <c r="EO1554" s="15"/>
      <c r="EP1554" s="88"/>
      <c r="EQ1554" s="88"/>
      <c r="ER1554" s="88"/>
      <c r="ES1554" s="88"/>
      <c r="ET1554" s="88"/>
      <c r="EU1554" s="88"/>
      <c r="EV1554" s="88"/>
      <c r="EW1554" s="88"/>
      <c r="EX1554" s="88"/>
      <c r="EY1554" s="88"/>
      <c r="EZ1554" s="88"/>
      <c r="FA1554" s="88"/>
      <c r="FB1554" s="15"/>
      <c r="FC1554" s="15"/>
      <c r="FD1554" s="15"/>
      <c r="FE1554" s="15"/>
      <c r="FF1554" s="15"/>
      <c r="FG1554" s="15"/>
      <c r="FH1554" s="15"/>
      <c r="FI1554" s="15"/>
      <c r="FJ1554" s="15"/>
    </row>
    <row r="1555" spans="2:166" ht="15" customHeight="1" x14ac:dyDescent="0.25">
      <c r="B1555" s="88"/>
      <c r="C1555" s="88"/>
      <c r="D1555" s="115"/>
      <c r="E1555" s="115"/>
      <c r="F1555" s="115"/>
      <c r="G1555" s="115"/>
      <c r="H1555" s="115"/>
      <c r="I1555" s="523"/>
      <c r="J1555" s="523"/>
      <c r="K1555" s="115"/>
      <c r="L1555" s="524"/>
      <c r="M1555" s="524"/>
      <c r="N1555" s="524"/>
      <c r="O1555" s="524"/>
      <c r="P1555" s="524"/>
      <c r="Q1555" s="524"/>
      <c r="R1555" s="524"/>
      <c r="S1555" s="525"/>
      <c r="T1555" s="526"/>
      <c r="U1555" s="115"/>
      <c r="V1555" s="526"/>
      <c r="W1555" s="115"/>
      <c r="X1555" s="115"/>
      <c r="Y1555" s="115"/>
      <c r="Z1555" s="527"/>
      <c r="AA1555" s="527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  <c r="BI1555" s="15"/>
      <c r="BJ1555" s="15"/>
      <c r="BK1555" s="15"/>
      <c r="BL1555" s="15"/>
      <c r="BM1555" s="15"/>
      <c r="BN1555" s="15"/>
      <c r="BO1555" s="15"/>
      <c r="BP1555" s="15"/>
      <c r="BQ1555" s="15"/>
      <c r="BR1555" s="15"/>
      <c r="BS1555" s="15"/>
      <c r="BT1555" s="15"/>
      <c r="BU1555" s="15"/>
      <c r="BV1555" s="15"/>
      <c r="BW1555" s="15"/>
      <c r="BX1555" s="15"/>
      <c r="BY1555" s="15"/>
      <c r="BZ1555" s="15"/>
      <c r="CA1555" s="15"/>
      <c r="CB1555" s="15"/>
      <c r="CC1555" s="15"/>
      <c r="CD1555" s="15"/>
      <c r="CE1555" s="15"/>
      <c r="CF1555" s="15"/>
      <c r="CG1555" s="15"/>
      <c r="CH1555" s="15"/>
      <c r="CI1555" s="15"/>
      <c r="CJ1555" s="15"/>
      <c r="CK1555" s="15"/>
      <c r="CL1555" s="15"/>
      <c r="CM1555" s="15"/>
      <c r="CN1555" s="15"/>
      <c r="CO1555" s="15"/>
      <c r="CP1555" s="15"/>
      <c r="CQ1555" s="15"/>
      <c r="CR1555" s="15"/>
      <c r="CS1555" s="15"/>
      <c r="CT1555" s="88"/>
      <c r="CU1555" s="88"/>
      <c r="CV1555" s="88"/>
      <c r="CW1555" s="15"/>
      <c r="CX1555" s="15"/>
      <c r="CY1555" s="88"/>
      <c r="CZ1555" s="88"/>
      <c r="DA1555" s="88"/>
      <c r="DB1555" s="15"/>
      <c r="DC1555" s="15"/>
      <c r="DD1555" s="15"/>
      <c r="DE1555" s="15"/>
      <c r="DF1555" s="15"/>
      <c r="DG1555" s="15"/>
      <c r="DH1555" s="15"/>
      <c r="DI1555" s="15"/>
      <c r="DJ1555" s="15"/>
      <c r="DK1555" s="15"/>
      <c r="DL1555" s="15"/>
      <c r="DM1555" s="15"/>
      <c r="DN1555" s="15"/>
      <c r="DO1555" s="15"/>
      <c r="DP1555" s="15"/>
      <c r="DQ1555" s="15"/>
      <c r="DR1555" s="15"/>
      <c r="DS1555" s="15"/>
      <c r="DT1555" s="15"/>
      <c r="DU1555" s="15"/>
      <c r="DV1555" s="15"/>
      <c r="DW1555" s="15"/>
      <c r="DX1555" s="15"/>
      <c r="DY1555" s="15"/>
      <c r="DZ1555" s="15"/>
      <c r="EA1555" s="15"/>
      <c r="EB1555" s="15"/>
      <c r="EC1555" s="15"/>
      <c r="ED1555" s="15"/>
      <c r="EE1555" s="15"/>
      <c r="EF1555" s="15"/>
      <c r="EG1555" s="15"/>
      <c r="EH1555" s="15"/>
      <c r="EI1555" s="15"/>
      <c r="EJ1555" s="15"/>
      <c r="EK1555" s="15"/>
      <c r="EL1555" s="15"/>
      <c r="EM1555" s="15"/>
      <c r="EN1555" s="15"/>
      <c r="EO1555" s="15"/>
      <c r="EP1555" s="88"/>
      <c r="EQ1555" s="88"/>
      <c r="ER1555" s="88"/>
      <c r="ES1555" s="88"/>
      <c r="ET1555" s="88"/>
      <c r="EU1555" s="88"/>
      <c r="EV1555" s="88"/>
      <c r="EW1555" s="88"/>
      <c r="EX1555" s="88"/>
      <c r="EY1555" s="88"/>
      <c r="EZ1555" s="88"/>
      <c r="FA1555" s="88"/>
      <c r="FB1555" s="15"/>
      <c r="FC1555" s="15"/>
      <c r="FD1555" s="15"/>
      <c r="FE1555" s="15"/>
      <c r="FF1555" s="15"/>
      <c r="FG1555" s="15"/>
      <c r="FH1555" s="15"/>
      <c r="FI1555" s="15"/>
      <c r="FJ1555" s="15"/>
    </row>
    <row r="1556" spans="2:166" ht="15" customHeight="1" x14ac:dyDescent="0.25">
      <c r="B1556" s="88"/>
      <c r="C1556" s="88"/>
      <c r="D1556" s="115"/>
      <c r="E1556" s="115"/>
      <c r="F1556" s="115"/>
      <c r="G1556" s="115"/>
      <c r="H1556" s="115"/>
      <c r="I1556" s="523"/>
      <c r="J1556" s="523"/>
      <c r="K1556" s="115"/>
      <c r="L1556" s="524"/>
      <c r="M1556" s="524"/>
      <c r="N1556" s="524"/>
      <c r="O1556" s="524"/>
      <c r="P1556" s="524"/>
      <c r="Q1556" s="524"/>
      <c r="R1556" s="524"/>
      <c r="S1556" s="525"/>
      <c r="T1556" s="526"/>
      <c r="U1556" s="115"/>
      <c r="V1556" s="526"/>
      <c r="W1556" s="115"/>
      <c r="X1556" s="115"/>
      <c r="Y1556" s="115"/>
      <c r="Z1556" s="527"/>
      <c r="AA1556" s="527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  <c r="AS1556" s="15"/>
      <c r="AT1556" s="15"/>
      <c r="AU1556" s="15"/>
      <c r="AV1556" s="15"/>
      <c r="AW1556" s="15"/>
      <c r="AX1556" s="15"/>
      <c r="AY1556" s="15"/>
      <c r="AZ1556" s="15"/>
      <c r="BA1556" s="15"/>
      <c r="BB1556" s="15"/>
      <c r="BC1556" s="15"/>
      <c r="BD1556" s="15"/>
      <c r="BE1556" s="15"/>
      <c r="BF1556" s="15"/>
      <c r="BG1556" s="15"/>
      <c r="BH1556" s="15"/>
      <c r="BI1556" s="15"/>
      <c r="BJ1556" s="15"/>
      <c r="BK1556" s="15"/>
      <c r="BL1556" s="15"/>
      <c r="BM1556" s="15"/>
      <c r="BN1556" s="15"/>
      <c r="BO1556" s="15"/>
      <c r="BP1556" s="15"/>
      <c r="BQ1556" s="15"/>
      <c r="BR1556" s="15"/>
      <c r="BS1556" s="15"/>
      <c r="BT1556" s="15"/>
      <c r="BU1556" s="15"/>
      <c r="BV1556" s="15"/>
      <c r="BW1556" s="15"/>
      <c r="BX1556" s="15"/>
      <c r="BY1556" s="15"/>
      <c r="BZ1556" s="15"/>
      <c r="CA1556" s="15"/>
      <c r="CB1556" s="15"/>
      <c r="CC1556" s="15"/>
      <c r="CD1556" s="15"/>
      <c r="CE1556" s="15"/>
      <c r="CF1556" s="15"/>
      <c r="CG1556" s="15"/>
      <c r="CH1556" s="15"/>
      <c r="CI1556" s="15"/>
      <c r="CJ1556" s="15"/>
      <c r="CK1556" s="15"/>
      <c r="CL1556" s="15"/>
      <c r="CM1556" s="15"/>
      <c r="CN1556" s="15"/>
      <c r="CO1556" s="15"/>
      <c r="CP1556" s="15"/>
      <c r="CQ1556" s="15"/>
      <c r="CR1556" s="15"/>
      <c r="CS1556" s="15"/>
      <c r="CT1556" s="88"/>
      <c r="CU1556" s="88"/>
      <c r="CV1556" s="88"/>
      <c r="CW1556" s="15"/>
      <c r="CX1556" s="15"/>
      <c r="CY1556" s="88"/>
      <c r="CZ1556" s="88"/>
      <c r="DA1556" s="88"/>
      <c r="DB1556" s="15"/>
      <c r="DC1556" s="15"/>
      <c r="DD1556" s="15"/>
      <c r="DE1556" s="15"/>
      <c r="DF1556" s="15"/>
      <c r="DG1556" s="15"/>
      <c r="DH1556" s="15"/>
      <c r="DI1556" s="15"/>
      <c r="DJ1556" s="15"/>
      <c r="DK1556" s="15"/>
      <c r="DL1556" s="15"/>
      <c r="DM1556" s="15"/>
      <c r="DN1556" s="15"/>
      <c r="DO1556" s="15"/>
      <c r="DP1556" s="15"/>
      <c r="DQ1556" s="15"/>
      <c r="DR1556" s="15"/>
      <c r="DS1556" s="15"/>
      <c r="DT1556" s="15"/>
      <c r="DU1556" s="15"/>
      <c r="DV1556" s="15"/>
      <c r="DW1556" s="15"/>
      <c r="DX1556" s="15"/>
      <c r="DY1556" s="15"/>
      <c r="DZ1556" s="15"/>
      <c r="EA1556" s="15"/>
      <c r="EB1556" s="15"/>
      <c r="EC1556" s="15"/>
      <c r="ED1556" s="15"/>
      <c r="EE1556" s="15"/>
      <c r="EF1556" s="15"/>
      <c r="EG1556" s="15"/>
      <c r="EH1556" s="15"/>
      <c r="EI1556" s="15"/>
      <c r="EJ1556" s="15"/>
      <c r="EK1556" s="15"/>
      <c r="EL1556" s="15"/>
      <c r="EM1556" s="15"/>
      <c r="EN1556" s="15"/>
      <c r="EO1556" s="15"/>
      <c r="EP1556" s="88"/>
      <c r="EQ1556" s="88"/>
      <c r="ER1556" s="88"/>
      <c r="ES1556" s="88"/>
      <c r="ET1556" s="88"/>
      <c r="EU1556" s="88"/>
      <c r="EV1556" s="88"/>
      <c r="EW1556" s="88"/>
      <c r="EX1556" s="88"/>
      <c r="EY1556" s="88"/>
      <c r="EZ1556" s="88"/>
      <c r="FA1556" s="88"/>
      <c r="FB1556" s="15"/>
      <c r="FC1556" s="15"/>
      <c r="FD1556" s="15"/>
      <c r="FE1556" s="15"/>
      <c r="FF1556" s="15"/>
      <c r="FG1556" s="15"/>
      <c r="FH1556" s="15"/>
      <c r="FI1556" s="15"/>
      <c r="FJ1556" s="15"/>
    </row>
    <row r="1557" spans="2:166" ht="15" customHeight="1" x14ac:dyDescent="0.25">
      <c r="B1557" s="88"/>
      <c r="C1557" s="88"/>
      <c r="D1557" s="115"/>
      <c r="E1557" s="115"/>
      <c r="F1557" s="115"/>
      <c r="G1557" s="115"/>
      <c r="H1557" s="115"/>
      <c r="I1557" s="523"/>
      <c r="J1557" s="523"/>
      <c r="K1557" s="115"/>
      <c r="L1557" s="524"/>
      <c r="M1557" s="524"/>
      <c r="N1557" s="524"/>
      <c r="O1557" s="524"/>
      <c r="P1557" s="524"/>
      <c r="Q1557" s="524"/>
      <c r="R1557" s="524"/>
      <c r="S1557" s="525"/>
      <c r="T1557" s="526"/>
      <c r="U1557" s="115"/>
      <c r="V1557" s="526"/>
      <c r="W1557" s="115"/>
      <c r="X1557" s="115"/>
      <c r="Y1557" s="115"/>
      <c r="Z1557" s="527"/>
      <c r="AA1557" s="527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W1557" s="15"/>
      <c r="AX1557" s="15"/>
      <c r="AY1557" s="15"/>
      <c r="AZ1557" s="15"/>
      <c r="BA1557" s="15"/>
      <c r="BB1557" s="15"/>
      <c r="BC1557" s="15"/>
      <c r="BD1557" s="15"/>
      <c r="BE1557" s="15"/>
      <c r="BF1557" s="15"/>
      <c r="BG1557" s="15"/>
      <c r="BH1557" s="15"/>
      <c r="BI1557" s="15"/>
      <c r="BJ1557" s="15"/>
      <c r="BK1557" s="15"/>
      <c r="BL1557" s="15"/>
      <c r="BM1557" s="15"/>
      <c r="BN1557" s="15"/>
      <c r="BO1557" s="15"/>
      <c r="BP1557" s="15"/>
      <c r="BQ1557" s="15"/>
      <c r="BR1557" s="15"/>
      <c r="BS1557" s="15"/>
      <c r="BT1557" s="15"/>
      <c r="BU1557" s="15"/>
      <c r="BV1557" s="15"/>
      <c r="BW1557" s="15"/>
      <c r="BX1557" s="15"/>
      <c r="BY1557" s="15"/>
      <c r="BZ1557" s="15"/>
      <c r="CA1557" s="15"/>
      <c r="CB1557" s="15"/>
      <c r="CC1557" s="15"/>
      <c r="CD1557" s="15"/>
      <c r="CE1557" s="15"/>
      <c r="CF1557" s="15"/>
      <c r="CG1557" s="15"/>
      <c r="CH1557" s="15"/>
      <c r="CI1557" s="15"/>
      <c r="CJ1557" s="15"/>
      <c r="CK1557" s="15"/>
      <c r="CL1557" s="15"/>
      <c r="CM1557" s="15"/>
      <c r="CN1557" s="15"/>
      <c r="CO1557" s="15"/>
      <c r="CP1557" s="15"/>
      <c r="CQ1557" s="15"/>
      <c r="CR1557" s="15"/>
      <c r="CS1557" s="15"/>
      <c r="CT1557" s="88"/>
      <c r="CU1557" s="88"/>
      <c r="CV1557" s="88"/>
      <c r="CW1557" s="15"/>
      <c r="CX1557" s="15"/>
      <c r="CY1557" s="88"/>
      <c r="CZ1557" s="88"/>
      <c r="DA1557" s="88"/>
      <c r="DB1557" s="15"/>
      <c r="DC1557" s="15"/>
      <c r="DD1557" s="15"/>
      <c r="DE1557" s="15"/>
      <c r="DF1557" s="15"/>
      <c r="DG1557" s="15"/>
      <c r="DH1557" s="15"/>
      <c r="DI1557" s="15"/>
      <c r="DJ1557" s="15"/>
      <c r="DK1557" s="15"/>
      <c r="DL1557" s="15"/>
      <c r="DM1557" s="15"/>
      <c r="DN1557" s="15"/>
      <c r="DO1557" s="15"/>
      <c r="DP1557" s="15"/>
      <c r="DQ1557" s="15"/>
      <c r="DR1557" s="15"/>
      <c r="DS1557" s="15"/>
      <c r="DT1557" s="15"/>
      <c r="DU1557" s="15"/>
      <c r="DV1557" s="15"/>
      <c r="DW1557" s="15"/>
      <c r="DX1557" s="15"/>
      <c r="DY1557" s="15"/>
      <c r="DZ1557" s="15"/>
      <c r="EA1557" s="15"/>
      <c r="EB1557" s="15"/>
      <c r="EC1557" s="15"/>
      <c r="ED1557" s="15"/>
      <c r="EE1557" s="15"/>
      <c r="EF1557" s="15"/>
      <c r="EG1557" s="15"/>
      <c r="EH1557" s="15"/>
      <c r="EI1557" s="15"/>
      <c r="EJ1557" s="15"/>
      <c r="EK1557" s="15"/>
      <c r="EL1557" s="15"/>
      <c r="EM1557" s="15"/>
      <c r="EN1557" s="15"/>
      <c r="EO1557" s="15"/>
      <c r="EP1557" s="88"/>
      <c r="EQ1557" s="88"/>
      <c r="ER1557" s="88"/>
      <c r="ES1557" s="88"/>
      <c r="ET1557" s="88"/>
      <c r="EU1557" s="88"/>
      <c r="EV1557" s="88"/>
      <c r="EW1557" s="88"/>
      <c r="EX1557" s="88"/>
      <c r="EY1557" s="88"/>
      <c r="EZ1557" s="88"/>
      <c r="FA1557" s="88"/>
      <c r="FB1557" s="15"/>
      <c r="FC1557" s="15"/>
      <c r="FD1557" s="15"/>
      <c r="FE1557" s="15"/>
      <c r="FF1557" s="15"/>
      <c r="FG1557" s="15"/>
      <c r="FH1557" s="15"/>
      <c r="FI1557" s="15"/>
      <c r="FJ1557" s="15"/>
    </row>
    <row r="1558" spans="2:166" ht="15" customHeight="1" x14ac:dyDescent="0.25">
      <c r="B1558" s="88"/>
      <c r="C1558" s="88"/>
      <c r="D1558" s="115"/>
      <c r="E1558" s="115"/>
      <c r="F1558" s="115"/>
      <c r="G1558" s="115"/>
      <c r="H1558" s="115"/>
      <c r="I1558" s="523"/>
      <c r="J1558" s="523"/>
      <c r="K1558" s="115"/>
      <c r="L1558" s="524"/>
      <c r="M1558" s="524"/>
      <c r="N1558" s="524"/>
      <c r="O1558" s="524"/>
      <c r="P1558" s="524"/>
      <c r="Q1558" s="524"/>
      <c r="R1558" s="524"/>
      <c r="S1558" s="525"/>
      <c r="T1558" s="526"/>
      <c r="U1558" s="115"/>
      <c r="V1558" s="526"/>
      <c r="W1558" s="115"/>
      <c r="X1558" s="115"/>
      <c r="Y1558" s="115"/>
      <c r="Z1558" s="527"/>
      <c r="AA1558" s="527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A1558" s="15"/>
      <c r="BB1558" s="15"/>
      <c r="BC1558" s="15"/>
      <c r="BD1558" s="15"/>
      <c r="BE1558" s="15"/>
      <c r="BF1558" s="15"/>
      <c r="BG1558" s="15"/>
      <c r="BH1558" s="15"/>
      <c r="BI1558" s="15"/>
      <c r="BJ1558" s="15"/>
      <c r="BK1558" s="15"/>
      <c r="BL1558" s="15"/>
      <c r="BM1558" s="15"/>
      <c r="BN1558" s="15"/>
      <c r="BO1558" s="15"/>
      <c r="BP1558" s="15"/>
      <c r="BQ1558" s="15"/>
      <c r="BR1558" s="15"/>
      <c r="BS1558" s="15"/>
      <c r="BT1558" s="15"/>
      <c r="BU1558" s="15"/>
      <c r="BV1558" s="15"/>
      <c r="BW1558" s="15"/>
      <c r="BX1558" s="15"/>
      <c r="BY1558" s="15"/>
      <c r="BZ1558" s="15"/>
      <c r="CA1558" s="15"/>
      <c r="CB1558" s="15"/>
      <c r="CC1558" s="15"/>
      <c r="CD1558" s="15"/>
      <c r="CE1558" s="15"/>
      <c r="CF1558" s="15"/>
      <c r="CG1558" s="15"/>
      <c r="CH1558" s="15"/>
      <c r="CI1558" s="15"/>
      <c r="CJ1558" s="15"/>
      <c r="CK1558" s="15"/>
      <c r="CL1558" s="15"/>
      <c r="CM1558" s="15"/>
      <c r="CN1558" s="15"/>
      <c r="CO1558" s="15"/>
      <c r="CP1558" s="15"/>
      <c r="CQ1558" s="15"/>
      <c r="CR1558" s="15"/>
      <c r="CS1558" s="15"/>
      <c r="CT1558" s="88"/>
      <c r="CU1558" s="88"/>
      <c r="CV1558" s="88"/>
      <c r="CW1558" s="15"/>
      <c r="CX1558" s="15"/>
      <c r="CY1558" s="88"/>
      <c r="CZ1558" s="88"/>
      <c r="DA1558" s="88"/>
      <c r="DB1558" s="15"/>
      <c r="DC1558" s="15"/>
      <c r="DD1558" s="15"/>
      <c r="DE1558" s="15"/>
      <c r="DF1558" s="15"/>
      <c r="DG1558" s="15"/>
      <c r="DH1558" s="15"/>
      <c r="DI1558" s="15"/>
      <c r="DJ1558" s="15"/>
      <c r="DK1558" s="15"/>
      <c r="DL1558" s="15"/>
      <c r="DM1558" s="15"/>
      <c r="DN1558" s="15"/>
      <c r="DO1558" s="15"/>
      <c r="DP1558" s="15"/>
      <c r="DQ1558" s="15"/>
      <c r="DR1558" s="15"/>
      <c r="DS1558" s="15"/>
      <c r="DT1558" s="15"/>
      <c r="DU1558" s="15"/>
      <c r="DV1558" s="15"/>
      <c r="DW1558" s="15"/>
      <c r="DX1558" s="15"/>
      <c r="DY1558" s="15"/>
      <c r="DZ1558" s="15"/>
      <c r="EA1558" s="15"/>
      <c r="EB1558" s="15"/>
      <c r="EC1558" s="15"/>
      <c r="ED1558" s="15"/>
      <c r="EE1558" s="15"/>
      <c r="EF1558" s="15"/>
      <c r="EG1558" s="15"/>
      <c r="EH1558" s="15"/>
      <c r="EI1558" s="15"/>
      <c r="EJ1558" s="15"/>
      <c r="EK1558" s="15"/>
      <c r="EL1558" s="15"/>
      <c r="EM1558" s="15"/>
      <c r="EN1558" s="15"/>
      <c r="EO1558" s="15"/>
      <c r="EP1558" s="88"/>
      <c r="EQ1558" s="88"/>
      <c r="ER1558" s="88"/>
      <c r="ES1558" s="88"/>
      <c r="ET1558" s="88"/>
      <c r="EU1558" s="88"/>
      <c r="EV1558" s="88"/>
      <c r="EW1558" s="88"/>
      <c r="EX1558" s="88"/>
      <c r="EY1558" s="88"/>
      <c r="EZ1558" s="88"/>
      <c r="FA1558" s="88"/>
      <c r="FB1558" s="15"/>
      <c r="FC1558" s="15"/>
      <c r="FD1558" s="15"/>
      <c r="FE1558" s="15"/>
      <c r="FF1558" s="15"/>
      <c r="FG1558" s="15"/>
      <c r="FH1558" s="15"/>
      <c r="FI1558" s="15"/>
      <c r="FJ1558" s="15"/>
    </row>
    <row r="1559" spans="2:166" ht="15" customHeight="1" x14ac:dyDescent="0.25">
      <c r="B1559" s="88"/>
      <c r="C1559" s="88"/>
      <c r="D1559" s="115"/>
      <c r="E1559" s="115"/>
      <c r="F1559" s="115"/>
      <c r="G1559" s="115"/>
      <c r="H1559" s="115"/>
      <c r="I1559" s="523"/>
      <c r="J1559" s="523"/>
      <c r="K1559" s="115"/>
      <c r="L1559" s="524"/>
      <c r="M1559" s="524"/>
      <c r="N1559" s="524"/>
      <c r="O1559" s="524"/>
      <c r="P1559" s="524"/>
      <c r="Q1559" s="524"/>
      <c r="R1559" s="524"/>
      <c r="S1559" s="525"/>
      <c r="T1559" s="526"/>
      <c r="U1559" s="115"/>
      <c r="V1559" s="526"/>
      <c r="W1559" s="115"/>
      <c r="X1559" s="115"/>
      <c r="Y1559" s="115"/>
      <c r="Z1559" s="527"/>
      <c r="AA1559" s="527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A1559" s="15"/>
      <c r="BB1559" s="15"/>
      <c r="BC1559" s="15"/>
      <c r="BD1559" s="15"/>
      <c r="BE1559" s="15"/>
      <c r="BF1559" s="15"/>
      <c r="BG1559" s="15"/>
      <c r="BH1559" s="15"/>
      <c r="BI1559" s="15"/>
      <c r="BJ1559" s="15"/>
      <c r="BK1559" s="15"/>
      <c r="BL1559" s="15"/>
      <c r="BM1559" s="15"/>
      <c r="BN1559" s="15"/>
      <c r="BO1559" s="15"/>
      <c r="BP1559" s="15"/>
      <c r="BQ1559" s="15"/>
      <c r="BR1559" s="15"/>
      <c r="BS1559" s="15"/>
      <c r="BT1559" s="15"/>
      <c r="BU1559" s="15"/>
      <c r="BV1559" s="15"/>
      <c r="BW1559" s="15"/>
      <c r="BX1559" s="15"/>
      <c r="BY1559" s="15"/>
      <c r="BZ1559" s="15"/>
      <c r="CA1559" s="15"/>
      <c r="CB1559" s="15"/>
      <c r="CC1559" s="15"/>
      <c r="CD1559" s="15"/>
      <c r="CE1559" s="15"/>
      <c r="CF1559" s="15"/>
      <c r="CG1559" s="15"/>
      <c r="CH1559" s="15"/>
      <c r="CI1559" s="15"/>
      <c r="CJ1559" s="15"/>
      <c r="CK1559" s="15"/>
      <c r="CL1559" s="15"/>
      <c r="CM1559" s="15"/>
      <c r="CN1559" s="15"/>
      <c r="CO1559" s="15"/>
      <c r="CP1559" s="15"/>
      <c r="CQ1559" s="15"/>
      <c r="CR1559" s="15"/>
      <c r="CS1559" s="15"/>
      <c r="CT1559" s="88"/>
      <c r="CU1559" s="88"/>
      <c r="CV1559" s="88"/>
      <c r="CW1559" s="15"/>
      <c r="CX1559" s="15"/>
      <c r="CY1559" s="88"/>
      <c r="CZ1559" s="88"/>
      <c r="DA1559" s="88"/>
      <c r="DB1559" s="15"/>
      <c r="DC1559" s="15"/>
      <c r="DD1559" s="15"/>
      <c r="DE1559" s="15"/>
      <c r="DF1559" s="15"/>
      <c r="DG1559" s="15"/>
      <c r="DH1559" s="15"/>
      <c r="DI1559" s="15"/>
      <c r="DJ1559" s="15"/>
      <c r="DK1559" s="15"/>
      <c r="DL1559" s="15"/>
      <c r="DM1559" s="15"/>
      <c r="DN1559" s="15"/>
      <c r="DO1559" s="15"/>
      <c r="DP1559" s="15"/>
      <c r="DQ1559" s="15"/>
      <c r="DR1559" s="15"/>
      <c r="DS1559" s="15"/>
      <c r="DT1559" s="15"/>
      <c r="DU1559" s="15"/>
      <c r="DV1559" s="15"/>
      <c r="DW1559" s="15"/>
      <c r="DX1559" s="15"/>
      <c r="DY1559" s="15"/>
      <c r="DZ1559" s="15"/>
      <c r="EA1559" s="15"/>
      <c r="EB1559" s="15"/>
      <c r="EC1559" s="15"/>
      <c r="ED1559" s="15"/>
      <c r="EE1559" s="15"/>
      <c r="EF1559" s="15"/>
      <c r="EG1559" s="15"/>
      <c r="EH1559" s="15"/>
      <c r="EI1559" s="15"/>
      <c r="EJ1559" s="15"/>
      <c r="EK1559" s="15"/>
      <c r="EL1559" s="15"/>
      <c r="EM1559" s="15"/>
      <c r="EN1559" s="15"/>
      <c r="EO1559" s="15"/>
      <c r="EP1559" s="88"/>
      <c r="EQ1559" s="88"/>
      <c r="ER1559" s="88"/>
      <c r="ES1559" s="88"/>
      <c r="ET1559" s="88"/>
      <c r="EU1559" s="88"/>
      <c r="EV1559" s="88"/>
      <c r="EW1559" s="88"/>
      <c r="EX1559" s="88"/>
      <c r="EY1559" s="88"/>
      <c r="EZ1559" s="88"/>
      <c r="FA1559" s="88"/>
      <c r="FB1559" s="15"/>
      <c r="FC1559" s="15"/>
      <c r="FD1559" s="15"/>
      <c r="FE1559" s="15"/>
      <c r="FF1559" s="15"/>
      <c r="FG1559" s="15"/>
      <c r="FH1559" s="15"/>
      <c r="FI1559" s="15"/>
      <c r="FJ1559" s="15"/>
    </row>
    <row r="1560" spans="2:166" ht="15" customHeight="1" x14ac:dyDescent="0.25">
      <c r="B1560" s="88"/>
      <c r="C1560" s="88"/>
      <c r="D1560" s="115"/>
      <c r="E1560" s="115"/>
      <c r="F1560" s="115"/>
      <c r="G1560" s="115"/>
      <c r="H1560" s="115"/>
      <c r="I1560" s="523"/>
      <c r="J1560" s="523"/>
      <c r="K1560" s="115"/>
      <c r="L1560" s="524"/>
      <c r="M1560" s="524"/>
      <c r="N1560" s="524"/>
      <c r="O1560" s="524"/>
      <c r="P1560" s="524"/>
      <c r="Q1560" s="524"/>
      <c r="R1560" s="524"/>
      <c r="S1560" s="525"/>
      <c r="T1560" s="526"/>
      <c r="U1560" s="115"/>
      <c r="V1560" s="526"/>
      <c r="W1560" s="115"/>
      <c r="X1560" s="115"/>
      <c r="Y1560" s="115"/>
      <c r="Z1560" s="527"/>
      <c r="AA1560" s="527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  <c r="BA1560" s="15"/>
      <c r="BB1560" s="15"/>
      <c r="BC1560" s="15"/>
      <c r="BD1560" s="15"/>
      <c r="BE1560" s="15"/>
      <c r="BF1560" s="15"/>
      <c r="BG1560" s="15"/>
      <c r="BH1560" s="15"/>
      <c r="BI1560" s="15"/>
      <c r="BJ1560" s="15"/>
      <c r="BK1560" s="15"/>
      <c r="BL1560" s="15"/>
      <c r="BM1560" s="15"/>
      <c r="BN1560" s="15"/>
      <c r="BO1560" s="15"/>
      <c r="BP1560" s="15"/>
      <c r="BQ1560" s="15"/>
      <c r="BR1560" s="15"/>
      <c r="BS1560" s="15"/>
      <c r="BT1560" s="15"/>
      <c r="BU1560" s="15"/>
      <c r="BV1560" s="15"/>
      <c r="BW1560" s="15"/>
      <c r="BX1560" s="15"/>
      <c r="BY1560" s="15"/>
      <c r="BZ1560" s="15"/>
      <c r="CA1560" s="15"/>
      <c r="CB1560" s="15"/>
      <c r="CC1560" s="15"/>
      <c r="CD1560" s="15"/>
      <c r="CE1560" s="15"/>
      <c r="CF1560" s="15"/>
      <c r="CG1560" s="15"/>
      <c r="CH1560" s="15"/>
      <c r="CI1560" s="15"/>
      <c r="CJ1560" s="15"/>
      <c r="CK1560" s="15"/>
      <c r="CL1560" s="15"/>
      <c r="CM1560" s="15"/>
      <c r="CN1560" s="15"/>
      <c r="CO1560" s="15"/>
      <c r="CP1560" s="15"/>
      <c r="CQ1560" s="15"/>
      <c r="CR1560" s="15"/>
      <c r="CS1560" s="15"/>
      <c r="CT1560" s="88"/>
      <c r="CU1560" s="88"/>
      <c r="CV1560" s="88"/>
      <c r="CW1560" s="15"/>
      <c r="CX1560" s="15"/>
      <c r="CY1560" s="88"/>
      <c r="CZ1560" s="88"/>
      <c r="DA1560" s="88"/>
      <c r="DB1560" s="15"/>
      <c r="DC1560" s="15"/>
      <c r="DD1560" s="15"/>
      <c r="DE1560" s="15"/>
      <c r="DF1560" s="15"/>
      <c r="DG1560" s="15"/>
      <c r="DH1560" s="15"/>
      <c r="DI1560" s="15"/>
      <c r="DJ1560" s="15"/>
      <c r="DK1560" s="15"/>
      <c r="DL1560" s="15"/>
      <c r="DM1560" s="15"/>
      <c r="DN1560" s="15"/>
      <c r="DO1560" s="15"/>
      <c r="DP1560" s="15"/>
      <c r="DQ1560" s="15"/>
      <c r="DR1560" s="15"/>
      <c r="DS1560" s="15"/>
      <c r="DT1560" s="15"/>
      <c r="DU1560" s="15"/>
      <c r="DV1560" s="15"/>
      <c r="DW1560" s="15"/>
      <c r="DX1560" s="15"/>
      <c r="DY1560" s="15"/>
      <c r="DZ1560" s="15"/>
      <c r="EA1560" s="15"/>
      <c r="EB1560" s="15"/>
      <c r="EC1560" s="15"/>
      <c r="ED1560" s="15"/>
      <c r="EE1560" s="15"/>
      <c r="EF1560" s="15"/>
      <c r="EG1560" s="15"/>
      <c r="EH1560" s="15"/>
      <c r="EI1560" s="15"/>
      <c r="EJ1560" s="15"/>
      <c r="EK1560" s="15"/>
      <c r="EL1560" s="15"/>
      <c r="EM1560" s="15"/>
      <c r="EN1560" s="15"/>
      <c r="EO1560" s="15"/>
      <c r="EP1560" s="88"/>
      <c r="EQ1560" s="88"/>
      <c r="ER1560" s="88"/>
      <c r="ES1560" s="88"/>
      <c r="ET1560" s="88"/>
      <c r="EU1560" s="88"/>
      <c r="EV1560" s="88"/>
      <c r="EW1560" s="88"/>
      <c r="EX1560" s="88"/>
      <c r="EY1560" s="88"/>
      <c r="EZ1560" s="88"/>
      <c r="FA1560" s="88"/>
      <c r="FB1560" s="15"/>
      <c r="FC1560" s="15"/>
      <c r="FD1560" s="15"/>
      <c r="FE1560" s="15"/>
      <c r="FF1560" s="15"/>
      <c r="FG1560" s="15"/>
      <c r="FH1560" s="15"/>
      <c r="FI1560" s="15"/>
      <c r="FJ1560" s="15"/>
    </row>
    <row r="1561" spans="2:166" ht="15" customHeight="1" x14ac:dyDescent="0.25">
      <c r="B1561" s="88"/>
      <c r="C1561" s="88"/>
      <c r="D1561" s="115"/>
      <c r="E1561" s="115"/>
      <c r="F1561" s="115"/>
      <c r="G1561" s="115"/>
      <c r="H1561" s="115"/>
      <c r="I1561" s="523"/>
      <c r="J1561" s="523"/>
      <c r="K1561" s="115"/>
      <c r="L1561" s="524"/>
      <c r="M1561" s="524"/>
      <c r="N1561" s="524"/>
      <c r="O1561" s="524"/>
      <c r="P1561" s="524"/>
      <c r="Q1561" s="524"/>
      <c r="R1561" s="524"/>
      <c r="S1561" s="525"/>
      <c r="T1561" s="526"/>
      <c r="U1561" s="115"/>
      <c r="V1561" s="526"/>
      <c r="W1561" s="115"/>
      <c r="X1561" s="115"/>
      <c r="Y1561" s="115"/>
      <c r="Z1561" s="527"/>
      <c r="AA1561" s="527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N1561" s="15"/>
      <c r="BO1561" s="15"/>
      <c r="BP1561" s="15"/>
      <c r="BQ1561" s="15"/>
      <c r="BR1561" s="15"/>
      <c r="BS1561" s="15"/>
      <c r="BT1561" s="15"/>
      <c r="BU1561" s="15"/>
      <c r="BV1561" s="15"/>
      <c r="BW1561" s="15"/>
      <c r="BX1561" s="15"/>
      <c r="BY1561" s="15"/>
      <c r="BZ1561" s="15"/>
      <c r="CA1561" s="15"/>
      <c r="CB1561" s="15"/>
      <c r="CC1561" s="15"/>
      <c r="CD1561" s="15"/>
      <c r="CE1561" s="15"/>
      <c r="CF1561" s="15"/>
      <c r="CG1561" s="15"/>
      <c r="CH1561" s="15"/>
      <c r="CI1561" s="15"/>
      <c r="CJ1561" s="15"/>
      <c r="CK1561" s="15"/>
      <c r="CL1561" s="15"/>
      <c r="CM1561" s="15"/>
      <c r="CN1561" s="15"/>
      <c r="CO1561" s="15"/>
      <c r="CP1561" s="15"/>
      <c r="CQ1561" s="15"/>
      <c r="CR1561" s="15"/>
      <c r="CS1561" s="15"/>
      <c r="CT1561" s="88"/>
      <c r="CU1561" s="88"/>
      <c r="CV1561" s="88"/>
      <c r="CW1561" s="15"/>
      <c r="CX1561" s="15"/>
      <c r="CY1561" s="88"/>
      <c r="CZ1561" s="88"/>
      <c r="DA1561" s="88"/>
      <c r="DB1561" s="15"/>
      <c r="DC1561" s="15"/>
      <c r="DD1561" s="15"/>
      <c r="DE1561" s="15"/>
      <c r="DF1561" s="15"/>
      <c r="DG1561" s="15"/>
      <c r="DH1561" s="15"/>
      <c r="DI1561" s="15"/>
      <c r="DJ1561" s="15"/>
      <c r="DK1561" s="15"/>
      <c r="DL1561" s="15"/>
      <c r="DM1561" s="15"/>
      <c r="DN1561" s="15"/>
      <c r="DO1561" s="15"/>
      <c r="DP1561" s="15"/>
      <c r="DQ1561" s="15"/>
      <c r="DR1561" s="15"/>
      <c r="DS1561" s="15"/>
      <c r="DT1561" s="15"/>
      <c r="DU1561" s="15"/>
      <c r="DV1561" s="15"/>
      <c r="DW1561" s="15"/>
      <c r="DX1561" s="15"/>
      <c r="DY1561" s="15"/>
      <c r="DZ1561" s="15"/>
      <c r="EA1561" s="15"/>
      <c r="EB1561" s="15"/>
      <c r="EC1561" s="15"/>
      <c r="ED1561" s="15"/>
      <c r="EE1561" s="15"/>
      <c r="EF1561" s="15"/>
      <c r="EG1561" s="15"/>
      <c r="EH1561" s="15"/>
      <c r="EI1561" s="15"/>
      <c r="EJ1561" s="15"/>
      <c r="EK1561" s="15"/>
      <c r="EL1561" s="15"/>
      <c r="EM1561" s="15"/>
      <c r="EN1561" s="15"/>
      <c r="EO1561" s="15"/>
      <c r="EP1561" s="88"/>
      <c r="EQ1561" s="88"/>
      <c r="ER1561" s="88"/>
      <c r="ES1561" s="88"/>
      <c r="ET1561" s="88"/>
      <c r="EU1561" s="88"/>
      <c r="EV1561" s="88"/>
      <c r="EW1561" s="88"/>
      <c r="EX1561" s="88"/>
      <c r="EY1561" s="88"/>
      <c r="EZ1561" s="88"/>
      <c r="FA1561" s="88"/>
      <c r="FB1561" s="15"/>
      <c r="FC1561" s="15"/>
      <c r="FD1561" s="15"/>
      <c r="FE1561" s="15"/>
      <c r="FF1561" s="15"/>
      <c r="FG1561" s="15"/>
      <c r="FH1561" s="15"/>
      <c r="FI1561" s="15"/>
      <c r="FJ1561" s="15"/>
    </row>
    <row r="1562" spans="2:166" ht="15" customHeight="1" x14ac:dyDescent="0.25">
      <c r="B1562" s="88"/>
      <c r="C1562" s="88"/>
      <c r="D1562" s="115"/>
      <c r="E1562" s="115"/>
      <c r="F1562" s="115"/>
      <c r="G1562" s="115"/>
      <c r="H1562" s="115"/>
      <c r="I1562" s="523"/>
      <c r="J1562" s="523"/>
      <c r="K1562" s="115"/>
      <c r="L1562" s="524"/>
      <c r="M1562" s="524"/>
      <c r="N1562" s="524"/>
      <c r="O1562" s="524"/>
      <c r="P1562" s="524"/>
      <c r="Q1562" s="524"/>
      <c r="R1562" s="524"/>
      <c r="S1562" s="525"/>
      <c r="T1562" s="526"/>
      <c r="U1562" s="115"/>
      <c r="V1562" s="526"/>
      <c r="W1562" s="115"/>
      <c r="X1562" s="115"/>
      <c r="Y1562" s="115"/>
      <c r="Z1562" s="527"/>
      <c r="AA1562" s="527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  <c r="BN1562" s="15"/>
      <c r="BO1562" s="15"/>
      <c r="BP1562" s="15"/>
      <c r="BQ1562" s="15"/>
      <c r="BR1562" s="15"/>
      <c r="BS1562" s="15"/>
      <c r="BT1562" s="15"/>
      <c r="BU1562" s="15"/>
      <c r="BV1562" s="15"/>
      <c r="BW1562" s="15"/>
      <c r="BX1562" s="15"/>
      <c r="BY1562" s="15"/>
      <c r="BZ1562" s="15"/>
      <c r="CA1562" s="15"/>
      <c r="CB1562" s="15"/>
      <c r="CC1562" s="15"/>
      <c r="CD1562" s="15"/>
      <c r="CE1562" s="15"/>
      <c r="CF1562" s="15"/>
      <c r="CG1562" s="15"/>
      <c r="CH1562" s="15"/>
      <c r="CI1562" s="15"/>
      <c r="CJ1562" s="15"/>
      <c r="CK1562" s="15"/>
      <c r="CL1562" s="15"/>
      <c r="CM1562" s="15"/>
      <c r="CN1562" s="15"/>
      <c r="CO1562" s="15"/>
      <c r="CP1562" s="15"/>
      <c r="CQ1562" s="15"/>
      <c r="CR1562" s="15"/>
      <c r="CS1562" s="15"/>
      <c r="CT1562" s="88"/>
      <c r="CU1562" s="88"/>
      <c r="CV1562" s="88"/>
      <c r="CW1562" s="15"/>
      <c r="CX1562" s="15"/>
      <c r="CY1562" s="88"/>
      <c r="CZ1562" s="88"/>
      <c r="DA1562" s="88"/>
      <c r="DB1562" s="15"/>
      <c r="DC1562" s="15"/>
      <c r="DD1562" s="15"/>
      <c r="DE1562" s="15"/>
      <c r="DF1562" s="15"/>
      <c r="DG1562" s="15"/>
      <c r="DH1562" s="15"/>
      <c r="DI1562" s="15"/>
      <c r="DJ1562" s="15"/>
      <c r="DK1562" s="15"/>
      <c r="DL1562" s="15"/>
      <c r="DM1562" s="15"/>
      <c r="DN1562" s="15"/>
      <c r="DO1562" s="15"/>
      <c r="DP1562" s="15"/>
      <c r="DQ1562" s="15"/>
      <c r="DR1562" s="15"/>
      <c r="DS1562" s="15"/>
      <c r="DT1562" s="15"/>
      <c r="DU1562" s="15"/>
      <c r="DV1562" s="15"/>
      <c r="DW1562" s="15"/>
      <c r="DX1562" s="15"/>
      <c r="DY1562" s="15"/>
      <c r="DZ1562" s="15"/>
      <c r="EA1562" s="15"/>
      <c r="EB1562" s="15"/>
      <c r="EC1562" s="15"/>
      <c r="ED1562" s="15"/>
      <c r="EE1562" s="15"/>
      <c r="EF1562" s="15"/>
      <c r="EG1562" s="15"/>
      <c r="EH1562" s="15"/>
      <c r="EI1562" s="15"/>
      <c r="EJ1562" s="15"/>
      <c r="EK1562" s="15"/>
      <c r="EL1562" s="15"/>
      <c r="EM1562" s="15"/>
      <c r="EN1562" s="15"/>
      <c r="EO1562" s="15"/>
      <c r="EP1562" s="88"/>
      <c r="EQ1562" s="88"/>
      <c r="ER1562" s="88"/>
      <c r="ES1562" s="88"/>
      <c r="ET1562" s="88"/>
      <c r="EU1562" s="88"/>
      <c r="EV1562" s="88"/>
      <c r="EW1562" s="88"/>
      <c r="EX1562" s="88"/>
      <c r="EY1562" s="88"/>
      <c r="EZ1562" s="88"/>
      <c r="FA1562" s="88"/>
      <c r="FB1562" s="15"/>
      <c r="FC1562" s="15"/>
      <c r="FD1562" s="15"/>
      <c r="FE1562" s="15"/>
      <c r="FF1562" s="15"/>
      <c r="FG1562" s="15"/>
      <c r="FH1562" s="15"/>
      <c r="FI1562" s="15"/>
      <c r="FJ1562" s="15"/>
    </row>
    <row r="1563" spans="2:166" ht="15" customHeight="1" x14ac:dyDescent="0.25">
      <c r="B1563" s="88"/>
      <c r="C1563" s="88"/>
      <c r="D1563" s="115"/>
      <c r="E1563" s="115"/>
      <c r="F1563" s="115"/>
      <c r="G1563" s="115"/>
      <c r="H1563" s="115"/>
      <c r="I1563" s="523"/>
      <c r="J1563" s="523"/>
      <c r="K1563" s="115"/>
      <c r="L1563" s="524"/>
      <c r="M1563" s="524"/>
      <c r="N1563" s="524"/>
      <c r="O1563" s="524"/>
      <c r="P1563" s="524"/>
      <c r="Q1563" s="524"/>
      <c r="R1563" s="524"/>
      <c r="S1563" s="525"/>
      <c r="T1563" s="526"/>
      <c r="U1563" s="115"/>
      <c r="V1563" s="526"/>
      <c r="W1563" s="115"/>
      <c r="X1563" s="115"/>
      <c r="Y1563" s="115"/>
      <c r="Z1563" s="527"/>
      <c r="AA1563" s="527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/>
      <c r="AX1563" s="15"/>
      <c r="AY1563" s="15"/>
      <c r="AZ1563" s="15"/>
      <c r="BA1563" s="15"/>
      <c r="BB1563" s="15"/>
      <c r="BC1563" s="15"/>
      <c r="BD1563" s="15"/>
      <c r="BE1563" s="15"/>
      <c r="BF1563" s="15"/>
      <c r="BG1563" s="15"/>
      <c r="BH1563" s="15"/>
      <c r="BI1563" s="15"/>
      <c r="BJ1563" s="15"/>
      <c r="BK1563" s="15"/>
      <c r="BL1563" s="15"/>
      <c r="BM1563" s="15"/>
      <c r="BN1563" s="15"/>
      <c r="BO1563" s="15"/>
      <c r="BP1563" s="15"/>
      <c r="BQ1563" s="15"/>
      <c r="BR1563" s="15"/>
      <c r="BS1563" s="15"/>
      <c r="BT1563" s="15"/>
      <c r="BU1563" s="15"/>
      <c r="BV1563" s="15"/>
      <c r="BW1563" s="15"/>
      <c r="BX1563" s="15"/>
      <c r="BY1563" s="15"/>
      <c r="BZ1563" s="15"/>
      <c r="CA1563" s="15"/>
      <c r="CB1563" s="15"/>
      <c r="CC1563" s="15"/>
      <c r="CD1563" s="15"/>
      <c r="CE1563" s="15"/>
      <c r="CF1563" s="15"/>
      <c r="CG1563" s="15"/>
      <c r="CH1563" s="15"/>
      <c r="CI1563" s="15"/>
      <c r="CJ1563" s="15"/>
      <c r="CK1563" s="15"/>
      <c r="CL1563" s="15"/>
      <c r="CM1563" s="15"/>
      <c r="CN1563" s="15"/>
      <c r="CO1563" s="15"/>
      <c r="CP1563" s="15"/>
      <c r="CQ1563" s="15"/>
      <c r="CR1563" s="15"/>
      <c r="CS1563" s="15"/>
      <c r="CT1563" s="88"/>
      <c r="CU1563" s="88"/>
      <c r="CV1563" s="88"/>
      <c r="CW1563" s="15"/>
      <c r="CX1563" s="15"/>
      <c r="CY1563" s="88"/>
      <c r="CZ1563" s="88"/>
      <c r="DA1563" s="88"/>
      <c r="DB1563" s="15"/>
      <c r="DC1563" s="15"/>
      <c r="DD1563" s="15"/>
      <c r="DE1563" s="15"/>
      <c r="DF1563" s="15"/>
      <c r="DG1563" s="15"/>
      <c r="DH1563" s="15"/>
      <c r="DI1563" s="15"/>
      <c r="DJ1563" s="15"/>
      <c r="DK1563" s="15"/>
      <c r="DL1563" s="15"/>
      <c r="DM1563" s="15"/>
      <c r="DN1563" s="15"/>
      <c r="DO1563" s="15"/>
      <c r="DP1563" s="15"/>
      <c r="DQ1563" s="15"/>
      <c r="DR1563" s="15"/>
      <c r="DS1563" s="15"/>
      <c r="DT1563" s="15"/>
      <c r="DU1563" s="15"/>
      <c r="DV1563" s="15"/>
      <c r="DW1563" s="15"/>
      <c r="DX1563" s="15"/>
      <c r="DY1563" s="15"/>
      <c r="DZ1563" s="15"/>
      <c r="EA1563" s="15"/>
      <c r="EB1563" s="15"/>
      <c r="EC1563" s="15"/>
      <c r="ED1563" s="15"/>
      <c r="EE1563" s="15"/>
      <c r="EF1563" s="15"/>
      <c r="EG1563" s="15"/>
      <c r="EH1563" s="15"/>
      <c r="EI1563" s="15"/>
      <c r="EJ1563" s="15"/>
      <c r="EK1563" s="15"/>
      <c r="EL1563" s="15"/>
      <c r="EM1563" s="15"/>
      <c r="EN1563" s="15"/>
      <c r="EO1563" s="15"/>
      <c r="EP1563" s="88"/>
      <c r="EQ1563" s="88"/>
      <c r="ER1563" s="88"/>
      <c r="ES1563" s="88"/>
      <c r="ET1563" s="88"/>
      <c r="EU1563" s="88"/>
      <c r="EV1563" s="88"/>
      <c r="EW1563" s="88"/>
      <c r="EX1563" s="88"/>
      <c r="EY1563" s="88"/>
      <c r="EZ1563" s="88"/>
      <c r="FA1563" s="88"/>
      <c r="FB1563" s="15"/>
      <c r="FC1563" s="15"/>
      <c r="FD1563" s="15"/>
      <c r="FE1563" s="15"/>
      <c r="FF1563" s="15"/>
      <c r="FG1563" s="15"/>
      <c r="FH1563" s="15"/>
      <c r="FI1563" s="15"/>
      <c r="FJ1563" s="15"/>
    </row>
    <row r="1564" spans="2:166" ht="15" customHeight="1" x14ac:dyDescent="0.25">
      <c r="B1564" s="88"/>
      <c r="C1564" s="88"/>
      <c r="D1564" s="115"/>
      <c r="E1564" s="115"/>
      <c r="F1564" s="115"/>
      <c r="G1564" s="115"/>
      <c r="H1564" s="115"/>
      <c r="I1564" s="523"/>
      <c r="J1564" s="523"/>
      <c r="K1564" s="115"/>
      <c r="L1564" s="524"/>
      <c r="M1564" s="524"/>
      <c r="N1564" s="524"/>
      <c r="O1564" s="524"/>
      <c r="P1564" s="524"/>
      <c r="Q1564" s="524"/>
      <c r="R1564" s="524"/>
      <c r="S1564" s="525"/>
      <c r="T1564" s="526"/>
      <c r="U1564" s="115"/>
      <c r="V1564" s="526"/>
      <c r="W1564" s="115"/>
      <c r="X1564" s="115"/>
      <c r="Y1564" s="115"/>
      <c r="Z1564" s="527"/>
      <c r="AA1564" s="527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/>
      <c r="AX1564" s="15"/>
      <c r="AY1564" s="15"/>
      <c r="AZ1564" s="15"/>
      <c r="BA1564" s="15"/>
      <c r="BB1564" s="15"/>
      <c r="BC1564" s="15"/>
      <c r="BD1564" s="15"/>
      <c r="BE1564" s="15"/>
      <c r="BF1564" s="15"/>
      <c r="BG1564" s="15"/>
      <c r="BH1564" s="15"/>
      <c r="BI1564" s="15"/>
      <c r="BJ1564" s="15"/>
      <c r="BK1564" s="15"/>
      <c r="BL1564" s="15"/>
      <c r="BM1564" s="15"/>
      <c r="BN1564" s="15"/>
      <c r="BO1564" s="15"/>
      <c r="BP1564" s="15"/>
      <c r="BQ1564" s="15"/>
      <c r="BR1564" s="15"/>
      <c r="BS1564" s="15"/>
      <c r="BT1564" s="15"/>
      <c r="BU1564" s="15"/>
      <c r="BV1564" s="15"/>
      <c r="BW1564" s="15"/>
      <c r="BX1564" s="15"/>
      <c r="BY1564" s="15"/>
      <c r="BZ1564" s="15"/>
      <c r="CA1564" s="15"/>
      <c r="CB1564" s="15"/>
      <c r="CC1564" s="15"/>
      <c r="CD1564" s="15"/>
      <c r="CE1564" s="15"/>
      <c r="CF1564" s="15"/>
      <c r="CG1564" s="15"/>
      <c r="CH1564" s="15"/>
      <c r="CI1564" s="15"/>
      <c r="CJ1564" s="15"/>
      <c r="CK1564" s="15"/>
      <c r="CL1564" s="15"/>
      <c r="CM1564" s="15"/>
      <c r="CN1564" s="15"/>
      <c r="CO1564" s="15"/>
      <c r="CP1564" s="15"/>
      <c r="CQ1564" s="15"/>
      <c r="CR1564" s="15"/>
      <c r="CS1564" s="15"/>
      <c r="CT1564" s="88"/>
      <c r="CU1564" s="88"/>
      <c r="CV1564" s="88"/>
      <c r="CW1564" s="15"/>
      <c r="CX1564" s="15"/>
      <c r="CY1564" s="88"/>
      <c r="CZ1564" s="88"/>
      <c r="DA1564" s="88"/>
      <c r="DB1564" s="15"/>
      <c r="DC1564" s="15"/>
      <c r="DD1564" s="15"/>
      <c r="DE1564" s="15"/>
      <c r="DF1564" s="15"/>
      <c r="DG1564" s="15"/>
      <c r="DH1564" s="15"/>
      <c r="DI1564" s="15"/>
      <c r="DJ1564" s="15"/>
      <c r="DK1564" s="15"/>
      <c r="DL1564" s="15"/>
      <c r="DM1564" s="15"/>
      <c r="DN1564" s="15"/>
      <c r="DO1564" s="15"/>
      <c r="DP1564" s="15"/>
      <c r="DQ1564" s="15"/>
      <c r="DR1564" s="15"/>
      <c r="DS1564" s="15"/>
      <c r="DT1564" s="15"/>
      <c r="DU1564" s="15"/>
      <c r="DV1564" s="15"/>
      <c r="DW1564" s="15"/>
      <c r="DX1564" s="15"/>
      <c r="DY1564" s="15"/>
      <c r="DZ1564" s="15"/>
      <c r="EA1564" s="15"/>
      <c r="EB1564" s="15"/>
      <c r="EC1564" s="15"/>
      <c r="ED1564" s="15"/>
      <c r="EE1564" s="15"/>
      <c r="EF1564" s="15"/>
      <c r="EG1564" s="15"/>
      <c r="EH1564" s="15"/>
      <c r="EI1564" s="15"/>
      <c r="EJ1564" s="15"/>
      <c r="EK1564" s="15"/>
      <c r="EL1564" s="15"/>
      <c r="EM1564" s="15"/>
      <c r="EN1564" s="15"/>
      <c r="EO1564" s="15"/>
      <c r="EP1564" s="88"/>
      <c r="EQ1564" s="88"/>
      <c r="ER1564" s="88"/>
      <c r="ES1564" s="88"/>
      <c r="ET1564" s="88"/>
      <c r="EU1564" s="88"/>
      <c r="EV1564" s="88"/>
      <c r="EW1564" s="88"/>
      <c r="EX1564" s="88"/>
      <c r="EY1564" s="88"/>
      <c r="EZ1564" s="88"/>
      <c r="FA1564" s="88"/>
      <c r="FB1564" s="15"/>
      <c r="FC1564" s="15"/>
      <c r="FD1564" s="15"/>
      <c r="FE1564" s="15"/>
      <c r="FF1564" s="15"/>
      <c r="FG1564" s="15"/>
      <c r="FH1564" s="15"/>
      <c r="FI1564" s="15"/>
      <c r="FJ1564" s="15"/>
    </row>
    <row r="1565" spans="2:166" ht="15" customHeight="1" x14ac:dyDescent="0.25">
      <c r="B1565" s="88"/>
      <c r="C1565" s="88"/>
      <c r="D1565" s="115"/>
      <c r="E1565" s="115"/>
      <c r="F1565" s="115"/>
      <c r="G1565" s="115"/>
      <c r="H1565" s="115"/>
      <c r="I1565" s="523"/>
      <c r="J1565" s="523"/>
      <c r="K1565" s="115"/>
      <c r="L1565" s="524"/>
      <c r="M1565" s="524"/>
      <c r="N1565" s="524"/>
      <c r="O1565" s="524"/>
      <c r="P1565" s="524"/>
      <c r="Q1565" s="524"/>
      <c r="R1565" s="524"/>
      <c r="S1565" s="525"/>
      <c r="T1565" s="526"/>
      <c r="U1565" s="115"/>
      <c r="V1565" s="526"/>
      <c r="W1565" s="115"/>
      <c r="X1565" s="115"/>
      <c r="Y1565" s="115"/>
      <c r="Z1565" s="527"/>
      <c r="AA1565" s="527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/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15"/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5"/>
      <c r="CQ1565" s="15"/>
      <c r="CR1565" s="15"/>
      <c r="CS1565" s="15"/>
      <c r="CT1565" s="88"/>
      <c r="CU1565" s="88"/>
      <c r="CV1565" s="88"/>
      <c r="CW1565" s="15"/>
      <c r="CX1565" s="15"/>
      <c r="CY1565" s="88"/>
      <c r="CZ1565" s="88"/>
      <c r="DA1565" s="88"/>
      <c r="DB1565" s="15"/>
      <c r="DC1565" s="15"/>
      <c r="DD1565" s="15"/>
      <c r="DE1565" s="15"/>
      <c r="DF1565" s="15"/>
      <c r="DG1565" s="15"/>
      <c r="DH1565" s="15"/>
      <c r="DI1565" s="15"/>
      <c r="DJ1565" s="15"/>
      <c r="DK1565" s="15"/>
      <c r="DL1565" s="15"/>
      <c r="DM1565" s="15"/>
      <c r="DN1565" s="15"/>
      <c r="DO1565" s="15"/>
      <c r="DP1565" s="15"/>
      <c r="DQ1565" s="15"/>
      <c r="DR1565" s="15"/>
      <c r="DS1565" s="15"/>
      <c r="DT1565" s="15"/>
      <c r="DU1565" s="15"/>
      <c r="DV1565" s="15"/>
      <c r="DW1565" s="15"/>
      <c r="DX1565" s="15"/>
      <c r="DY1565" s="15"/>
      <c r="DZ1565" s="15"/>
      <c r="EA1565" s="15"/>
      <c r="EB1565" s="15"/>
      <c r="EC1565" s="15"/>
      <c r="ED1565" s="15"/>
      <c r="EE1565" s="15"/>
      <c r="EF1565" s="15"/>
      <c r="EG1565" s="15"/>
      <c r="EH1565" s="15"/>
      <c r="EI1565" s="15"/>
      <c r="EJ1565" s="15"/>
      <c r="EK1565" s="15"/>
      <c r="EL1565" s="15"/>
      <c r="EM1565" s="15"/>
      <c r="EN1565" s="15"/>
      <c r="EO1565" s="15"/>
      <c r="EP1565" s="88"/>
      <c r="EQ1565" s="88"/>
      <c r="ER1565" s="88"/>
      <c r="ES1565" s="88"/>
      <c r="ET1565" s="88"/>
      <c r="EU1565" s="88"/>
      <c r="EV1565" s="88"/>
      <c r="EW1565" s="88"/>
      <c r="EX1565" s="88"/>
      <c r="EY1565" s="88"/>
      <c r="EZ1565" s="88"/>
      <c r="FA1565" s="88"/>
      <c r="FB1565" s="15"/>
      <c r="FC1565" s="15"/>
      <c r="FD1565" s="15"/>
      <c r="FE1565" s="15"/>
      <c r="FF1565" s="15"/>
      <c r="FG1565" s="15"/>
      <c r="FH1565" s="15"/>
      <c r="FI1565" s="15"/>
      <c r="FJ1565" s="15"/>
    </row>
    <row r="1566" spans="2:166" ht="15" customHeight="1" x14ac:dyDescent="0.25">
      <c r="B1566" s="88"/>
      <c r="C1566" s="88"/>
      <c r="D1566" s="115"/>
      <c r="E1566" s="115"/>
      <c r="F1566" s="115"/>
      <c r="G1566" s="115"/>
      <c r="H1566" s="115"/>
      <c r="I1566" s="523"/>
      <c r="J1566" s="523"/>
      <c r="K1566" s="115"/>
      <c r="L1566" s="524"/>
      <c r="M1566" s="524"/>
      <c r="N1566" s="524"/>
      <c r="O1566" s="524"/>
      <c r="P1566" s="524"/>
      <c r="Q1566" s="524"/>
      <c r="R1566" s="524"/>
      <c r="S1566" s="525"/>
      <c r="T1566" s="526"/>
      <c r="U1566" s="115"/>
      <c r="V1566" s="526"/>
      <c r="W1566" s="115"/>
      <c r="X1566" s="115"/>
      <c r="Y1566" s="115"/>
      <c r="Z1566" s="527"/>
      <c r="AA1566" s="527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  <c r="BI1566" s="15"/>
      <c r="BJ1566" s="15"/>
      <c r="BK1566" s="15"/>
      <c r="BL1566" s="15"/>
      <c r="BM1566" s="15"/>
      <c r="BN1566" s="15"/>
      <c r="BO1566" s="15"/>
      <c r="BP1566" s="15"/>
      <c r="BQ1566" s="15"/>
      <c r="BR1566" s="15"/>
      <c r="BS1566" s="15"/>
      <c r="BT1566" s="15"/>
      <c r="BU1566" s="15"/>
      <c r="BV1566" s="15"/>
      <c r="BW1566" s="15"/>
      <c r="BX1566" s="15"/>
      <c r="BY1566" s="15"/>
      <c r="BZ1566" s="15"/>
      <c r="CA1566" s="15"/>
      <c r="CB1566" s="15"/>
      <c r="CC1566" s="15"/>
      <c r="CD1566" s="15"/>
      <c r="CE1566" s="15"/>
      <c r="CF1566" s="15"/>
      <c r="CG1566" s="15"/>
      <c r="CH1566" s="15"/>
      <c r="CI1566" s="15"/>
      <c r="CJ1566" s="15"/>
      <c r="CK1566" s="15"/>
      <c r="CL1566" s="15"/>
      <c r="CM1566" s="15"/>
      <c r="CN1566" s="15"/>
      <c r="CO1566" s="15"/>
      <c r="CP1566" s="15"/>
      <c r="CQ1566" s="15"/>
      <c r="CR1566" s="15"/>
      <c r="CS1566" s="15"/>
      <c r="CT1566" s="88"/>
      <c r="CU1566" s="88"/>
      <c r="CV1566" s="88"/>
      <c r="CW1566" s="15"/>
      <c r="CX1566" s="15"/>
      <c r="CY1566" s="88"/>
      <c r="CZ1566" s="88"/>
      <c r="DA1566" s="88"/>
      <c r="DB1566" s="15"/>
      <c r="DC1566" s="15"/>
      <c r="DD1566" s="15"/>
      <c r="DE1566" s="15"/>
      <c r="DF1566" s="15"/>
      <c r="DG1566" s="15"/>
      <c r="DH1566" s="15"/>
      <c r="DI1566" s="15"/>
      <c r="DJ1566" s="15"/>
      <c r="DK1566" s="15"/>
      <c r="DL1566" s="15"/>
      <c r="DM1566" s="15"/>
      <c r="DN1566" s="15"/>
      <c r="DO1566" s="15"/>
      <c r="DP1566" s="15"/>
      <c r="DQ1566" s="15"/>
      <c r="DR1566" s="15"/>
      <c r="DS1566" s="15"/>
      <c r="DT1566" s="15"/>
      <c r="DU1566" s="15"/>
      <c r="DV1566" s="15"/>
      <c r="DW1566" s="15"/>
      <c r="DX1566" s="15"/>
      <c r="DY1566" s="15"/>
      <c r="DZ1566" s="15"/>
      <c r="EA1566" s="15"/>
      <c r="EB1566" s="15"/>
      <c r="EC1566" s="15"/>
      <c r="ED1566" s="15"/>
      <c r="EE1566" s="15"/>
      <c r="EF1566" s="15"/>
      <c r="EG1566" s="15"/>
      <c r="EH1566" s="15"/>
      <c r="EI1566" s="15"/>
      <c r="EJ1566" s="15"/>
      <c r="EK1566" s="15"/>
      <c r="EL1566" s="15"/>
      <c r="EM1566" s="15"/>
      <c r="EN1566" s="15"/>
      <c r="EO1566" s="15"/>
      <c r="EP1566" s="88"/>
      <c r="EQ1566" s="88"/>
      <c r="ER1566" s="88"/>
      <c r="ES1566" s="88"/>
      <c r="ET1566" s="88"/>
      <c r="EU1566" s="88"/>
      <c r="EV1566" s="88"/>
      <c r="EW1566" s="88"/>
      <c r="EX1566" s="88"/>
      <c r="EY1566" s="88"/>
      <c r="EZ1566" s="88"/>
      <c r="FA1566" s="88"/>
      <c r="FB1566" s="15"/>
      <c r="FC1566" s="15"/>
      <c r="FD1566" s="15"/>
      <c r="FE1566" s="15"/>
      <c r="FF1566" s="15"/>
      <c r="FG1566" s="15"/>
      <c r="FH1566" s="15"/>
      <c r="FI1566" s="15"/>
      <c r="FJ1566" s="15"/>
    </row>
    <row r="1567" spans="2:166" ht="15" customHeight="1" x14ac:dyDescent="0.25">
      <c r="B1567" s="88"/>
      <c r="C1567" s="88"/>
      <c r="D1567" s="115"/>
      <c r="E1567" s="115"/>
      <c r="F1567" s="115"/>
      <c r="G1567" s="115"/>
      <c r="H1567" s="115"/>
      <c r="I1567" s="523"/>
      <c r="J1567" s="523"/>
      <c r="K1567" s="115"/>
      <c r="L1567" s="524"/>
      <c r="M1567" s="524"/>
      <c r="N1567" s="524"/>
      <c r="O1567" s="524"/>
      <c r="P1567" s="524"/>
      <c r="Q1567" s="524"/>
      <c r="R1567" s="524"/>
      <c r="S1567" s="525"/>
      <c r="T1567" s="526"/>
      <c r="U1567" s="115"/>
      <c r="V1567" s="526"/>
      <c r="W1567" s="115"/>
      <c r="X1567" s="115"/>
      <c r="Y1567" s="115"/>
      <c r="Z1567" s="527"/>
      <c r="AA1567" s="527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  <c r="BU1567" s="15"/>
      <c r="BV1567" s="15"/>
      <c r="BW1567" s="15"/>
      <c r="BX1567" s="15"/>
      <c r="BY1567" s="15"/>
      <c r="BZ1567" s="15"/>
      <c r="CA1567" s="15"/>
      <c r="CB1567" s="15"/>
      <c r="CC1567" s="15"/>
      <c r="CD1567" s="15"/>
      <c r="CE1567" s="15"/>
      <c r="CF1567" s="15"/>
      <c r="CG1567" s="15"/>
      <c r="CH1567" s="15"/>
      <c r="CI1567" s="15"/>
      <c r="CJ1567" s="15"/>
      <c r="CK1567" s="15"/>
      <c r="CL1567" s="15"/>
      <c r="CM1567" s="15"/>
      <c r="CN1567" s="15"/>
      <c r="CO1567" s="15"/>
      <c r="CP1567" s="15"/>
      <c r="CQ1567" s="15"/>
      <c r="CR1567" s="15"/>
      <c r="CS1567" s="15"/>
      <c r="CT1567" s="88"/>
      <c r="CU1567" s="88"/>
      <c r="CV1567" s="88"/>
      <c r="CW1567" s="15"/>
      <c r="CX1567" s="15"/>
      <c r="CY1567" s="88"/>
      <c r="CZ1567" s="88"/>
      <c r="DA1567" s="88"/>
      <c r="DB1567" s="15"/>
      <c r="DC1567" s="15"/>
      <c r="DD1567" s="15"/>
      <c r="DE1567" s="15"/>
      <c r="DF1567" s="15"/>
      <c r="DG1567" s="15"/>
      <c r="DH1567" s="15"/>
      <c r="DI1567" s="15"/>
      <c r="DJ1567" s="15"/>
      <c r="DK1567" s="15"/>
      <c r="DL1567" s="15"/>
      <c r="DM1567" s="15"/>
      <c r="DN1567" s="15"/>
      <c r="DO1567" s="15"/>
      <c r="DP1567" s="15"/>
      <c r="DQ1567" s="15"/>
      <c r="DR1567" s="15"/>
      <c r="DS1567" s="15"/>
      <c r="DT1567" s="15"/>
      <c r="DU1567" s="15"/>
      <c r="DV1567" s="15"/>
      <c r="DW1567" s="15"/>
      <c r="DX1567" s="15"/>
      <c r="DY1567" s="15"/>
      <c r="DZ1567" s="15"/>
      <c r="EA1567" s="15"/>
      <c r="EB1567" s="15"/>
      <c r="EC1567" s="15"/>
      <c r="ED1567" s="15"/>
      <c r="EE1567" s="15"/>
      <c r="EF1567" s="15"/>
      <c r="EG1567" s="15"/>
      <c r="EH1567" s="15"/>
      <c r="EI1567" s="15"/>
      <c r="EJ1567" s="15"/>
      <c r="EK1567" s="15"/>
      <c r="EL1567" s="15"/>
      <c r="EM1567" s="15"/>
      <c r="EN1567" s="15"/>
      <c r="EO1567" s="15"/>
      <c r="EP1567" s="88"/>
      <c r="EQ1567" s="88"/>
      <c r="ER1567" s="88"/>
      <c r="ES1567" s="88"/>
      <c r="ET1567" s="88"/>
      <c r="EU1567" s="88"/>
      <c r="EV1567" s="88"/>
      <c r="EW1567" s="88"/>
      <c r="EX1567" s="88"/>
      <c r="EY1567" s="88"/>
      <c r="EZ1567" s="88"/>
      <c r="FA1567" s="88"/>
      <c r="FB1567" s="15"/>
      <c r="FC1567" s="15"/>
      <c r="FD1567" s="15"/>
      <c r="FE1567" s="15"/>
      <c r="FF1567" s="15"/>
      <c r="FG1567" s="15"/>
      <c r="FH1567" s="15"/>
      <c r="FI1567" s="15"/>
      <c r="FJ1567" s="15"/>
    </row>
    <row r="1568" spans="2:166" ht="15" customHeight="1" x14ac:dyDescent="0.25">
      <c r="B1568" s="88"/>
      <c r="C1568" s="88"/>
      <c r="D1568" s="115"/>
      <c r="E1568" s="115"/>
      <c r="F1568" s="115"/>
      <c r="G1568" s="115"/>
      <c r="H1568" s="115"/>
      <c r="I1568" s="523"/>
      <c r="J1568" s="523"/>
      <c r="K1568" s="115"/>
      <c r="L1568" s="524"/>
      <c r="M1568" s="524"/>
      <c r="N1568" s="524"/>
      <c r="O1568" s="524"/>
      <c r="P1568" s="524"/>
      <c r="Q1568" s="524"/>
      <c r="R1568" s="524"/>
      <c r="S1568" s="525"/>
      <c r="T1568" s="526"/>
      <c r="U1568" s="115"/>
      <c r="V1568" s="526"/>
      <c r="W1568" s="115"/>
      <c r="X1568" s="115"/>
      <c r="Y1568" s="115"/>
      <c r="Z1568" s="527"/>
      <c r="AA1568" s="527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/>
      <c r="AX1568" s="15"/>
      <c r="AY1568" s="15"/>
      <c r="AZ1568" s="15"/>
      <c r="BA1568" s="15"/>
      <c r="BB1568" s="15"/>
      <c r="BC1568" s="15"/>
      <c r="BD1568" s="15"/>
      <c r="BE1568" s="15"/>
      <c r="BF1568" s="15"/>
      <c r="BG1568" s="15"/>
      <c r="BH1568" s="15"/>
      <c r="BI1568" s="15"/>
      <c r="BJ1568" s="15"/>
      <c r="BK1568" s="15"/>
      <c r="BL1568" s="15"/>
      <c r="BM1568" s="15"/>
      <c r="BN1568" s="15"/>
      <c r="BO1568" s="15"/>
      <c r="BP1568" s="15"/>
      <c r="BQ1568" s="15"/>
      <c r="BR1568" s="15"/>
      <c r="BS1568" s="15"/>
      <c r="BT1568" s="15"/>
      <c r="BU1568" s="15"/>
      <c r="BV1568" s="15"/>
      <c r="BW1568" s="15"/>
      <c r="BX1568" s="15"/>
      <c r="BY1568" s="15"/>
      <c r="BZ1568" s="15"/>
      <c r="CA1568" s="15"/>
      <c r="CB1568" s="15"/>
      <c r="CC1568" s="15"/>
      <c r="CD1568" s="15"/>
      <c r="CE1568" s="15"/>
      <c r="CF1568" s="15"/>
      <c r="CG1568" s="15"/>
      <c r="CH1568" s="15"/>
      <c r="CI1568" s="15"/>
      <c r="CJ1568" s="15"/>
      <c r="CK1568" s="15"/>
      <c r="CL1568" s="15"/>
      <c r="CM1568" s="15"/>
      <c r="CN1568" s="15"/>
      <c r="CO1568" s="15"/>
      <c r="CP1568" s="15"/>
      <c r="CQ1568" s="15"/>
      <c r="CR1568" s="15"/>
      <c r="CS1568" s="15"/>
      <c r="CT1568" s="88"/>
      <c r="CU1568" s="88"/>
      <c r="CV1568" s="88"/>
      <c r="CW1568" s="15"/>
      <c r="CX1568" s="15"/>
      <c r="CY1568" s="88"/>
      <c r="CZ1568" s="88"/>
      <c r="DA1568" s="88"/>
      <c r="DB1568" s="15"/>
      <c r="DC1568" s="15"/>
      <c r="DD1568" s="15"/>
      <c r="DE1568" s="15"/>
      <c r="DF1568" s="15"/>
      <c r="DG1568" s="15"/>
      <c r="DH1568" s="15"/>
      <c r="DI1568" s="15"/>
      <c r="DJ1568" s="15"/>
      <c r="DK1568" s="15"/>
      <c r="DL1568" s="15"/>
      <c r="DM1568" s="15"/>
      <c r="DN1568" s="15"/>
      <c r="DO1568" s="15"/>
      <c r="DP1568" s="15"/>
      <c r="DQ1568" s="15"/>
      <c r="DR1568" s="15"/>
      <c r="DS1568" s="15"/>
      <c r="DT1568" s="15"/>
      <c r="DU1568" s="15"/>
      <c r="DV1568" s="15"/>
      <c r="DW1568" s="15"/>
      <c r="DX1568" s="15"/>
      <c r="DY1568" s="15"/>
      <c r="DZ1568" s="15"/>
      <c r="EA1568" s="15"/>
      <c r="EB1568" s="15"/>
      <c r="EC1568" s="15"/>
      <c r="ED1568" s="15"/>
      <c r="EE1568" s="15"/>
      <c r="EF1568" s="15"/>
      <c r="EG1568" s="15"/>
      <c r="EH1568" s="15"/>
      <c r="EI1568" s="15"/>
      <c r="EJ1568" s="15"/>
      <c r="EK1568" s="15"/>
      <c r="EL1568" s="15"/>
      <c r="EM1568" s="15"/>
      <c r="EN1568" s="15"/>
      <c r="EO1568" s="15"/>
      <c r="EP1568" s="88"/>
      <c r="EQ1568" s="88"/>
      <c r="ER1568" s="88"/>
      <c r="ES1568" s="88"/>
      <c r="ET1568" s="88"/>
      <c r="EU1568" s="88"/>
      <c r="EV1568" s="88"/>
      <c r="EW1568" s="88"/>
      <c r="EX1568" s="88"/>
      <c r="EY1568" s="88"/>
      <c r="EZ1568" s="88"/>
      <c r="FA1568" s="88"/>
      <c r="FB1568" s="15"/>
      <c r="FC1568" s="15"/>
      <c r="FD1568" s="15"/>
      <c r="FE1568" s="15"/>
      <c r="FF1568" s="15"/>
      <c r="FG1568" s="15"/>
      <c r="FH1568" s="15"/>
      <c r="FI1568" s="15"/>
      <c r="FJ1568" s="15"/>
    </row>
    <row r="1569" spans="2:166" ht="15" customHeight="1" x14ac:dyDescent="0.25">
      <c r="B1569" s="88"/>
      <c r="C1569" s="88"/>
      <c r="D1569" s="115"/>
      <c r="E1569" s="115"/>
      <c r="F1569" s="115"/>
      <c r="G1569" s="115"/>
      <c r="H1569" s="115"/>
      <c r="I1569" s="523"/>
      <c r="J1569" s="523"/>
      <c r="K1569" s="115"/>
      <c r="L1569" s="524"/>
      <c r="M1569" s="524"/>
      <c r="N1569" s="524"/>
      <c r="O1569" s="524"/>
      <c r="P1569" s="524"/>
      <c r="Q1569" s="524"/>
      <c r="R1569" s="524"/>
      <c r="S1569" s="525"/>
      <c r="T1569" s="526"/>
      <c r="U1569" s="115"/>
      <c r="V1569" s="526"/>
      <c r="W1569" s="115"/>
      <c r="X1569" s="115"/>
      <c r="Y1569" s="115"/>
      <c r="Z1569" s="527"/>
      <c r="AA1569" s="527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W1569" s="15"/>
      <c r="AX1569" s="15"/>
      <c r="AY1569" s="15"/>
      <c r="AZ1569" s="15"/>
      <c r="BA1569" s="15"/>
      <c r="BB1569" s="15"/>
      <c r="BC1569" s="15"/>
      <c r="BD1569" s="15"/>
      <c r="BE1569" s="15"/>
      <c r="BF1569" s="15"/>
      <c r="BG1569" s="15"/>
      <c r="BH1569" s="15"/>
      <c r="BI1569" s="15"/>
      <c r="BJ1569" s="15"/>
      <c r="BK1569" s="15"/>
      <c r="BL1569" s="15"/>
      <c r="BM1569" s="15"/>
      <c r="BN1569" s="15"/>
      <c r="BO1569" s="15"/>
      <c r="BP1569" s="15"/>
      <c r="BQ1569" s="15"/>
      <c r="BR1569" s="15"/>
      <c r="BS1569" s="15"/>
      <c r="BT1569" s="15"/>
      <c r="BU1569" s="15"/>
      <c r="BV1569" s="15"/>
      <c r="BW1569" s="15"/>
      <c r="BX1569" s="15"/>
      <c r="BY1569" s="15"/>
      <c r="BZ1569" s="15"/>
      <c r="CA1569" s="15"/>
      <c r="CB1569" s="15"/>
      <c r="CC1569" s="15"/>
      <c r="CD1569" s="15"/>
      <c r="CE1569" s="15"/>
      <c r="CF1569" s="15"/>
      <c r="CG1569" s="15"/>
      <c r="CH1569" s="15"/>
      <c r="CI1569" s="15"/>
      <c r="CJ1569" s="15"/>
      <c r="CK1569" s="15"/>
      <c r="CL1569" s="15"/>
      <c r="CM1569" s="15"/>
      <c r="CN1569" s="15"/>
      <c r="CO1569" s="15"/>
      <c r="CP1569" s="15"/>
      <c r="CQ1569" s="15"/>
      <c r="CR1569" s="15"/>
      <c r="CS1569" s="15"/>
      <c r="CT1569" s="88"/>
      <c r="CU1569" s="88"/>
      <c r="CV1569" s="88"/>
      <c r="CW1569" s="15"/>
      <c r="CX1569" s="15"/>
      <c r="CY1569" s="88"/>
      <c r="CZ1569" s="88"/>
      <c r="DA1569" s="88"/>
      <c r="DB1569" s="15"/>
      <c r="DC1569" s="15"/>
      <c r="DD1569" s="15"/>
      <c r="DE1569" s="15"/>
      <c r="DF1569" s="15"/>
      <c r="DG1569" s="15"/>
      <c r="DH1569" s="15"/>
      <c r="DI1569" s="15"/>
      <c r="DJ1569" s="15"/>
      <c r="DK1569" s="15"/>
      <c r="DL1569" s="15"/>
      <c r="DM1569" s="15"/>
      <c r="DN1569" s="15"/>
      <c r="DO1569" s="15"/>
      <c r="DP1569" s="15"/>
      <c r="DQ1569" s="15"/>
      <c r="DR1569" s="15"/>
      <c r="DS1569" s="15"/>
      <c r="DT1569" s="15"/>
      <c r="DU1569" s="15"/>
      <c r="DV1569" s="15"/>
      <c r="DW1569" s="15"/>
      <c r="DX1569" s="15"/>
      <c r="DY1569" s="15"/>
      <c r="DZ1569" s="15"/>
      <c r="EA1569" s="15"/>
      <c r="EB1569" s="15"/>
      <c r="EC1569" s="15"/>
      <c r="ED1569" s="15"/>
      <c r="EE1569" s="15"/>
      <c r="EF1569" s="15"/>
      <c r="EG1569" s="15"/>
      <c r="EH1569" s="15"/>
      <c r="EI1569" s="15"/>
      <c r="EJ1569" s="15"/>
      <c r="EK1569" s="15"/>
      <c r="EL1569" s="15"/>
      <c r="EM1569" s="15"/>
      <c r="EN1569" s="15"/>
      <c r="EO1569" s="15"/>
      <c r="EP1569" s="88"/>
      <c r="EQ1569" s="88"/>
      <c r="ER1569" s="88"/>
      <c r="ES1569" s="88"/>
      <c r="ET1569" s="88"/>
      <c r="EU1569" s="88"/>
      <c r="EV1569" s="88"/>
      <c r="EW1569" s="88"/>
      <c r="EX1569" s="88"/>
      <c r="EY1569" s="88"/>
      <c r="EZ1569" s="88"/>
      <c r="FA1569" s="88"/>
      <c r="FB1569" s="15"/>
      <c r="FC1569" s="15"/>
      <c r="FD1569" s="15"/>
      <c r="FE1569" s="15"/>
      <c r="FF1569" s="15"/>
      <c r="FG1569" s="15"/>
      <c r="FH1569" s="15"/>
      <c r="FI1569" s="15"/>
      <c r="FJ1569" s="15"/>
    </row>
    <row r="1570" spans="2:166" ht="15" customHeight="1" x14ac:dyDescent="0.25">
      <c r="B1570" s="88"/>
      <c r="C1570" s="88"/>
      <c r="D1570" s="115"/>
      <c r="E1570" s="115"/>
      <c r="F1570" s="115"/>
      <c r="G1570" s="115"/>
      <c r="H1570" s="115"/>
      <c r="I1570" s="523"/>
      <c r="J1570" s="523"/>
      <c r="K1570" s="115"/>
      <c r="L1570" s="524"/>
      <c r="M1570" s="524"/>
      <c r="N1570" s="524"/>
      <c r="O1570" s="524"/>
      <c r="P1570" s="524"/>
      <c r="Q1570" s="524"/>
      <c r="R1570" s="524"/>
      <c r="S1570" s="525"/>
      <c r="T1570" s="526"/>
      <c r="U1570" s="115"/>
      <c r="V1570" s="526"/>
      <c r="W1570" s="115"/>
      <c r="X1570" s="115"/>
      <c r="Y1570" s="115"/>
      <c r="Z1570" s="527"/>
      <c r="AA1570" s="527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  <c r="BI1570" s="15"/>
      <c r="BJ1570" s="15"/>
      <c r="BK1570" s="15"/>
      <c r="BL1570" s="15"/>
      <c r="BM1570" s="15"/>
      <c r="BN1570" s="15"/>
      <c r="BO1570" s="15"/>
      <c r="BP1570" s="15"/>
      <c r="BQ1570" s="15"/>
      <c r="BR1570" s="15"/>
      <c r="BS1570" s="15"/>
      <c r="BT1570" s="15"/>
      <c r="BU1570" s="15"/>
      <c r="BV1570" s="15"/>
      <c r="BW1570" s="15"/>
      <c r="BX1570" s="15"/>
      <c r="BY1570" s="15"/>
      <c r="BZ1570" s="15"/>
      <c r="CA1570" s="15"/>
      <c r="CB1570" s="15"/>
      <c r="CC1570" s="15"/>
      <c r="CD1570" s="15"/>
      <c r="CE1570" s="15"/>
      <c r="CF1570" s="15"/>
      <c r="CG1570" s="15"/>
      <c r="CH1570" s="15"/>
      <c r="CI1570" s="15"/>
      <c r="CJ1570" s="15"/>
      <c r="CK1570" s="15"/>
      <c r="CL1570" s="15"/>
      <c r="CM1570" s="15"/>
      <c r="CN1570" s="15"/>
      <c r="CO1570" s="15"/>
      <c r="CP1570" s="15"/>
      <c r="CQ1570" s="15"/>
      <c r="CR1570" s="15"/>
      <c r="CS1570" s="15"/>
      <c r="CT1570" s="88"/>
      <c r="CU1570" s="88"/>
      <c r="CV1570" s="88"/>
      <c r="CW1570" s="15"/>
      <c r="CX1570" s="15"/>
      <c r="CY1570" s="88"/>
      <c r="CZ1570" s="88"/>
      <c r="DA1570" s="88"/>
      <c r="DB1570" s="15"/>
      <c r="DC1570" s="15"/>
      <c r="DD1570" s="15"/>
      <c r="DE1570" s="15"/>
      <c r="DF1570" s="15"/>
      <c r="DG1570" s="15"/>
      <c r="DH1570" s="15"/>
      <c r="DI1570" s="15"/>
      <c r="DJ1570" s="15"/>
      <c r="DK1570" s="15"/>
      <c r="DL1570" s="15"/>
      <c r="DM1570" s="15"/>
      <c r="DN1570" s="15"/>
      <c r="DO1570" s="15"/>
      <c r="DP1570" s="15"/>
      <c r="DQ1570" s="15"/>
      <c r="DR1570" s="15"/>
      <c r="DS1570" s="15"/>
      <c r="DT1570" s="15"/>
      <c r="DU1570" s="15"/>
      <c r="DV1570" s="15"/>
      <c r="DW1570" s="15"/>
      <c r="DX1570" s="15"/>
      <c r="DY1570" s="15"/>
      <c r="DZ1570" s="15"/>
      <c r="EA1570" s="15"/>
      <c r="EB1570" s="15"/>
      <c r="EC1570" s="15"/>
      <c r="ED1570" s="15"/>
      <c r="EE1570" s="15"/>
      <c r="EF1570" s="15"/>
      <c r="EG1570" s="15"/>
      <c r="EH1570" s="15"/>
      <c r="EI1570" s="15"/>
      <c r="EJ1570" s="15"/>
      <c r="EK1570" s="15"/>
      <c r="EL1570" s="15"/>
      <c r="EM1570" s="15"/>
      <c r="EN1570" s="15"/>
      <c r="EO1570" s="15"/>
      <c r="EP1570" s="88"/>
      <c r="EQ1570" s="88"/>
      <c r="ER1570" s="88"/>
      <c r="ES1570" s="88"/>
      <c r="ET1570" s="88"/>
      <c r="EU1570" s="88"/>
      <c r="EV1570" s="88"/>
      <c r="EW1570" s="88"/>
      <c r="EX1570" s="88"/>
      <c r="EY1570" s="88"/>
      <c r="EZ1570" s="88"/>
      <c r="FA1570" s="88"/>
      <c r="FB1570" s="15"/>
      <c r="FC1570" s="15"/>
      <c r="FD1570" s="15"/>
      <c r="FE1570" s="15"/>
      <c r="FF1570" s="15"/>
      <c r="FG1570" s="15"/>
      <c r="FH1570" s="15"/>
      <c r="FI1570" s="15"/>
      <c r="FJ1570" s="15"/>
    </row>
    <row r="1571" spans="2:166" ht="15" customHeight="1" x14ac:dyDescent="0.25">
      <c r="B1571" s="88"/>
      <c r="C1571" s="88"/>
      <c r="D1571" s="115"/>
      <c r="E1571" s="115"/>
      <c r="F1571" s="115"/>
      <c r="G1571" s="115"/>
      <c r="H1571" s="115"/>
      <c r="I1571" s="523"/>
      <c r="J1571" s="523"/>
      <c r="K1571" s="115"/>
      <c r="L1571" s="524"/>
      <c r="M1571" s="524"/>
      <c r="N1571" s="524"/>
      <c r="O1571" s="524"/>
      <c r="P1571" s="524"/>
      <c r="Q1571" s="524"/>
      <c r="R1571" s="524"/>
      <c r="S1571" s="525"/>
      <c r="T1571" s="526"/>
      <c r="U1571" s="115"/>
      <c r="V1571" s="526"/>
      <c r="W1571" s="115"/>
      <c r="X1571" s="115"/>
      <c r="Y1571" s="115"/>
      <c r="Z1571" s="527"/>
      <c r="AA1571" s="527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  <c r="BE1571" s="15"/>
      <c r="BF1571" s="15"/>
      <c r="BG1571" s="15"/>
      <c r="BH1571" s="15"/>
      <c r="BI1571" s="15"/>
      <c r="BJ1571" s="15"/>
      <c r="BK1571" s="15"/>
      <c r="BL1571" s="15"/>
      <c r="BM1571" s="15"/>
      <c r="BN1571" s="15"/>
      <c r="BO1571" s="15"/>
      <c r="BP1571" s="15"/>
      <c r="BQ1571" s="15"/>
      <c r="BR1571" s="15"/>
      <c r="BS1571" s="15"/>
      <c r="BT1571" s="15"/>
      <c r="BU1571" s="15"/>
      <c r="BV1571" s="15"/>
      <c r="BW1571" s="15"/>
      <c r="BX1571" s="15"/>
      <c r="BY1571" s="15"/>
      <c r="BZ1571" s="15"/>
      <c r="CA1571" s="15"/>
      <c r="CB1571" s="15"/>
      <c r="CC1571" s="15"/>
      <c r="CD1571" s="15"/>
      <c r="CE1571" s="15"/>
      <c r="CF1571" s="15"/>
      <c r="CG1571" s="15"/>
      <c r="CH1571" s="15"/>
      <c r="CI1571" s="15"/>
      <c r="CJ1571" s="15"/>
      <c r="CK1571" s="15"/>
      <c r="CL1571" s="15"/>
      <c r="CM1571" s="15"/>
      <c r="CN1571" s="15"/>
      <c r="CO1571" s="15"/>
      <c r="CP1571" s="15"/>
      <c r="CQ1571" s="15"/>
      <c r="CR1571" s="15"/>
      <c r="CS1571" s="15"/>
      <c r="CT1571" s="88"/>
      <c r="CU1571" s="88"/>
      <c r="CV1571" s="88"/>
      <c r="CW1571" s="15"/>
      <c r="CX1571" s="15"/>
      <c r="CY1571" s="88"/>
      <c r="CZ1571" s="88"/>
      <c r="DA1571" s="88"/>
      <c r="DB1571" s="15"/>
      <c r="DC1571" s="15"/>
      <c r="DD1571" s="15"/>
      <c r="DE1571" s="15"/>
      <c r="DF1571" s="15"/>
      <c r="DG1571" s="15"/>
      <c r="DH1571" s="15"/>
      <c r="DI1571" s="15"/>
      <c r="DJ1571" s="15"/>
      <c r="DK1571" s="15"/>
      <c r="DL1571" s="15"/>
      <c r="DM1571" s="15"/>
      <c r="DN1571" s="15"/>
      <c r="DO1571" s="15"/>
      <c r="DP1571" s="15"/>
      <c r="DQ1571" s="15"/>
      <c r="DR1571" s="15"/>
      <c r="DS1571" s="15"/>
      <c r="DT1571" s="15"/>
      <c r="DU1571" s="15"/>
      <c r="DV1571" s="15"/>
      <c r="DW1571" s="15"/>
      <c r="DX1571" s="15"/>
      <c r="DY1571" s="15"/>
      <c r="DZ1571" s="15"/>
      <c r="EA1571" s="15"/>
      <c r="EB1571" s="15"/>
      <c r="EC1571" s="15"/>
      <c r="ED1571" s="15"/>
      <c r="EE1571" s="15"/>
      <c r="EF1571" s="15"/>
      <c r="EG1571" s="15"/>
      <c r="EH1571" s="15"/>
      <c r="EI1571" s="15"/>
      <c r="EJ1571" s="15"/>
      <c r="EK1571" s="15"/>
      <c r="EL1571" s="15"/>
      <c r="EM1571" s="15"/>
      <c r="EN1571" s="15"/>
      <c r="EO1571" s="15"/>
      <c r="EP1571" s="88"/>
      <c r="EQ1571" s="88"/>
      <c r="ER1571" s="88"/>
      <c r="ES1571" s="88"/>
      <c r="ET1571" s="88"/>
      <c r="EU1571" s="88"/>
      <c r="EV1571" s="88"/>
      <c r="EW1571" s="88"/>
      <c r="EX1571" s="88"/>
      <c r="EY1571" s="88"/>
      <c r="EZ1571" s="88"/>
      <c r="FA1571" s="88"/>
      <c r="FB1571" s="15"/>
      <c r="FC1571" s="15"/>
      <c r="FD1571" s="15"/>
      <c r="FE1571" s="15"/>
      <c r="FF1571" s="15"/>
      <c r="FG1571" s="15"/>
      <c r="FH1571" s="15"/>
      <c r="FI1571" s="15"/>
      <c r="FJ1571" s="15"/>
    </row>
    <row r="1572" spans="2:166" ht="15" customHeight="1" x14ac:dyDescent="0.25">
      <c r="B1572" s="88"/>
      <c r="C1572" s="88"/>
      <c r="D1572" s="115"/>
      <c r="E1572" s="115"/>
      <c r="F1572" s="115"/>
      <c r="G1572" s="115"/>
      <c r="H1572" s="115"/>
      <c r="I1572" s="523"/>
      <c r="J1572" s="523"/>
      <c r="K1572" s="115"/>
      <c r="L1572" s="524"/>
      <c r="M1572" s="524"/>
      <c r="N1572" s="524"/>
      <c r="O1572" s="524"/>
      <c r="P1572" s="524"/>
      <c r="Q1572" s="524"/>
      <c r="R1572" s="524"/>
      <c r="S1572" s="525"/>
      <c r="T1572" s="526"/>
      <c r="U1572" s="115"/>
      <c r="V1572" s="526"/>
      <c r="W1572" s="115"/>
      <c r="X1572" s="115"/>
      <c r="Y1572" s="115"/>
      <c r="Z1572" s="527"/>
      <c r="AA1572" s="527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  <c r="BI1572" s="15"/>
      <c r="BJ1572" s="15"/>
      <c r="BK1572" s="15"/>
      <c r="BL1572" s="15"/>
      <c r="BM1572" s="15"/>
      <c r="BN1572" s="15"/>
      <c r="BO1572" s="15"/>
      <c r="BP1572" s="15"/>
      <c r="BQ1572" s="15"/>
      <c r="BR1572" s="15"/>
      <c r="BS1572" s="15"/>
      <c r="BT1572" s="15"/>
      <c r="BU1572" s="15"/>
      <c r="BV1572" s="15"/>
      <c r="BW1572" s="15"/>
      <c r="BX1572" s="15"/>
      <c r="BY1572" s="15"/>
      <c r="BZ1572" s="15"/>
      <c r="CA1572" s="15"/>
      <c r="CB1572" s="15"/>
      <c r="CC1572" s="15"/>
      <c r="CD1572" s="15"/>
      <c r="CE1572" s="15"/>
      <c r="CF1572" s="15"/>
      <c r="CG1572" s="15"/>
      <c r="CH1572" s="15"/>
      <c r="CI1572" s="15"/>
      <c r="CJ1572" s="15"/>
      <c r="CK1572" s="15"/>
      <c r="CL1572" s="15"/>
      <c r="CM1572" s="15"/>
      <c r="CN1572" s="15"/>
      <c r="CO1572" s="15"/>
      <c r="CP1572" s="15"/>
      <c r="CQ1572" s="15"/>
      <c r="CR1572" s="15"/>
      <c r="CS1572" s="15"/>
      <c r="CT1572" s="88"/>
      <c r="CU1572" s="88"/>
      <c r="CV1572" s="88"/>
      <c r="CW1572" s="15"/>
      <c r="CX1572" s="15"/>
      <c r="CY1572" s="88"/>
      <c r="CZ1572" s="88"/>
      <c r="DA1572" s="88"/>
      <c r="DB1572" s="15"/>
      <c r="DC1572" s="15"/>
      <c r="DD1572" s="15"/>
      <c r="DE1572" s="15"/>
      <c r="DF1572" s="15"/>
      <c r="DG1572" s="15"/>
      <c r="DH1572" s="15"/>
      <c r="DI1572" s="15"/>
      <c r="DJ1572" s="15"/>
      <c r="DK1572" s="15"/>
      <c r="DL1572" s="15"/>
      <c r="DM1572" s="15"/>
      <c r="DN1572" s="15"/>
      <c r="DO1572" s="15"/>
      <c r="DP1572" s="15"/>
      <c r="DQ1572" s="15"/>
      <c r="DR1572" s="15"/>
      <c r="DS1572" s="15"/>
      <c r="DT1572" s="15"/>
      <c r="DU1572" s="15"/>
      <c r="DV1572" s="15"/>
      <c r="DW1572" s="15"/>
      <c r="DX1572" s="15"/>
      <c r="DY1572" s="15"/>
      <c r="DZ1572" s="15"/>
      <c r="EA1572" s="15"/>
      <c r="EB1572" s="15"/>
      <c r="EC1572" s="15"/>
      <c r="ED1572" s="15"/>
      <c r="EE1572" s="15"/>
      <c r="EF1572" s="15"/>
      <c r="EG1572" s="15"/>
      <c r="EH1572" s="15"/>
      <c r="EI1572" s="15"/>
      <c r="EJ1572" s="15"/>
      <c r="EK1572" s="15"/>
      <c r="EL1572" s="15"/>
      <c r="EM1572" s="15"/>
      <c r="EN1572" s="15"/>
      <c r="EO1572" s="15"/>
      <c r="EP1572" s="88"/>
      <c r="EQ1572" s="88"/>
      <c r="ER1572" s="88"/>
      <c r="ES1572" s="88"/>
      <c r="ET1572" s="88"/>
      <c r="EU1572" s="88"/>
      <c r="EV1572" s="88"/>
      <c r="EW1572" s="88"/>
      <c r="EX1572" s="88"/>
      <c r="EY1572" s="88"/>
      <c r="EZ1572" s="88"/>
      <c r="FA1572" s="88"/>
      <c r="FB1572" s="15"/>
      <c r="FC1572" s="15"/>
      <c r="FD1572" s="15"/>
      <c r="FE1572" s="15"/>
      <c r="FF1572" s="15"/>
      <c r="FG1572" s="15"/>
      <c r="FH1572" s="15"/>
      <c r="FI1572" s="15"/>
      <c r="FJ1572" s="15"/>
    </row>
    <row r="1573" spans="2:166" ht="15" customHeight="1" x14ac:dyDescent="0.25">
      <c r="B1573" s="88"/>
      <c r="C1573" s="88"/>
      <c r="D1573" s="115"/>
      <c r="E1573" s="115"/>
      <c r="F1573" s="115"/>
      <c r="G1573" s="115"/>
      <c r="H1573" s="115"/>
      <c r="I1573" s="523"/>
      <c r="J1573" s="523"/>
      <c r="K1573" s="115"/>
      <c r="L1573" s="524"/>
      <c r="M1573" s="524"/>
      <c r="N1573" s="524"/>
      <c r="O1573" s="524"/>
      <c r="P1573" s="524"/>
      <c r="Q1573" s="524"/>
      <c r="R1573" s="524"/>
      <c r="S1573" s="525"/>
      <c r="T1573" s="526"/>
      <c r="U1573" s="115"/>
      <c r="V1573" s="526"/>
      <c r="W1573" s="115"/>
      <c r="X1573" s="115"/>
      <c r="Y1573" s="115"/>
      <c r="Z1573" s="527"/>
      <c r="AA1573" s="527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  <c r="BI1573" s="15"/>
      <c r="BJ1573" s="15"/>
      <c r="BK1573" s="15"/>
      <c r="BL1573" s="15"/>
      <c r="BM1573" s="15"/>
      <c r="BN1573" s="15"/>
      <c r="BO1573" s="15"/>
      <c r="BP1573" s="15"/>
      <c r="BQ1573" s="15"/>
      <c r="BR1573" s="15"/>
      <c r="BS1573" s="15"/>
      <c r="BT1573" s="15"/>
      <c r="BU1573" s="15"/>
      <c r="BV1573" s="15"/>
      <c r="BW1573" s="15"/>
      <c r="BX1573" s="15"/>
      <c r="BY1573" s="15"/>
      <c r="BZ1573" s="15"/>
      <c r="CA1573" s="15"/>
      <c r="CB1573" s="15"/>
      <c r="CC1573" s="15"/>
      <c r="CD1573" s="15"/>
      <c r="CE1573" s="15"/>
      <c r="CF1573" s="15"/>
      <c r="CG1573" s="15"/>
      <c r="CH1573" s="15"/>
      <c r="CI1573" s="15"/>
      <c r="CJ1573" s="15"/>
      <c r="CK1573" s="15"/>
      <c r="CL1573" s="15"/>
      <c r="CM1573" s="15"/>
      <c r="CN1573" s="15"/>
      <c r="CO1573" s="15"/>
      <c r="CP1573" s="15"/>
      <c r="CQ1573" s="15"/>
      <c r="CR1573" s="15"/>
      <c r="CS1573" s="15"/>
      <c r="CT1573" s="88"/>
      <c r="CU1573" s="88"/>
      <c r="CV1573" s="88"/>
      <c r="CW1573" s="15"/>
      <c r="CX1573" s="15"/>
      <c r="CY1573" s="88"/>
      <c r="CZ1573" s="88"/>
      <c r="DA1573" s="88"/>
      <c r="DB1573" s="15"/>
      <c r="DC1573" s="15"/>
      <c r="DD1573" s="15"/>
      <c r="DE1573" s="15"/>
      <c r="DF1573" s="15"/>
      <c r="DG1573" s="15"/>
      <c r="DH1573" s="15"/>
      <c r="DI1573" s="15"/>
      <c r="DJ1573" s="15"/>
      <c r="DK1573" s="15"/>
      <c r="DL1573" s="15"/>
      <c r="DM1573" s="15"/>
      <c r="DN1573" s="15"/>
      <c r="DO1573" s="15"/>
      <c r="DP1573" s="15"/>
      <c r="DQ1573" s="15"/>
      <c r="DR1573" s="15"/>
      <c r="DS1573" s="15"/>
      <c r="DT1573" s="15"/>
      <c r="DU1573" s="15"/>
      <c r="DV1573" s="15"/>
      <c r="DW1573" s="15"/>
      <c r="DX1573" s="15"/>
      <c r="DY1573" s="15"/>
      <c r="DZ1573" s="15"/>
      <c r="EA1573" s="15"/>
      <c r="EB1573" s="15"/>
      <c r="EC1573" s="15"/>
      <c r="ED1573" s="15"/>
      <c r="EE1573" s="15"/>
      <c r="EF1573" s="15"/>
      <c r="EG1573" s="15"/>
      <c r="EH1573" s="15"/>
      <c r="EI1573" s="15"/>
      <c r="EJ1573" s="15"/>
      <c r="EK1573" s="15"/>
      <c r="EL1573" s="15"/>
      <c r="EM1573" s="15"/>
      <c r="EN1573" s="15"/>
      <c r="EO1573" s="15"/>
      <c r="EP1573" s="88"/>
      <c r="EQ1573" s="88"/>
      <c r="ER1573" s="88"/>
      <c r="ES1573" s="88"/>
      <c r="ET1573" s="88"/>
      <c r="EU1573" s="88"/>
      <c r="EV1573" s="88"/>
      <c r="EW1573" s="88"/>
      <c r="EX1573" s="88"/>
      <c r="EY1573" s="88"/>
      <c r="EZ1573" s="88"/>
      <c r="FA1573" s="88"/>
      <c r="FB1573" s="15"/>
      <c r="FC1573" s="15"/>
      <c r="FD1573" s="15"/>
      <c r="FE1573" s="15"/>
      <c r="FF1573" s="15"/>
      <c r="FG1573" s="15"/>
      <c r="FH1573" s="15"/>
      <c r="FI1573" s="15"/>
      <c r="FJ1573" s="15"/>
    </row>
    <row r="1574" spans="2:166" ht="15" customHeight="1" x14ac:dyDescent="0.25">
      <c r="B1574" s="88"/>
      <c r="C1574" s="88"/>
      <c r="D1574" s="115"/>
      <c r="E1574" s="115"/>
      <c r="F1574" s="115"/>
      <c r="G1574" s="115"/>
      <c r="H1574" s="115"/>
      <c r="I1574" s="523"/>
      <c r="J1574" s="523"/>
      <c r="K1574" s="115"/>
      <c r="L1574" s="524"/>
      <c r="M1574" s="524"/>
      <c r="N1574" s="524"/>
      <c r="O1574" s="524"/>
      <c r="P1574" s="524"/>
      <c r="Q1574" s="524"/>
      <c r="R1574" s="524"/>
      <c r="S1574" s="525"/>
      <c r="T1574" s="526"/>
      <c r="U1574" s="115"/>
      <c r="V1574" s="526"/>
      <c r="W1574" s="115"/>
      <c r="X1574" s="115"/>
      <c r="Y1574" s="115"/>
      <c r="Z1574" s="527"/>
      <c r="AA1574" s="527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  <c r="BI1574" s="15"/>
      <c r="BJ1574" s="15"/>
      <c r="BK1574" s="15"/>
      <c r="BL1574" s="15"/>
      <c r="BM1574" s="15"/>
      <c r="BN1574" s="15"/>
      <c r="BO1574" s="15"/>
      <c r="BP1574" s="15"/>
      <c r="BQ1574" s="15"/>
      <c r="BR1574" s="15"/>
      <c r="BS1574" s="15"/>
      <c r="BT1574" s="15"/>
      <c r="BU1574" s="15"/>
      <c r="BV1574" s="15"/>
      <c r="BW1574" s="15"/>
      <c r="BX1574" s="15"/>
      <c r="BY1574" s="15"/>
      <c r="BZ1574" s="15"/>
      <c r="CA1574" s="15"/>
      <c r="CB1574" s="15"/>
      <c r="CC1574" s="15"/>
      <c r="CD1574" s="15"/>
      <c r="CE1574" s="15"/>
      <c r="CF1574" s="15"/>
      <c r="CG1574" s="15"/>
      <c r="CH1574" s="15"/>
      <c r="CI1574" s="15"/>
      <c r="CJ1574" s="15"/>
      <c r="CK1574" s="15"/>
      <c r="CL1574" s="15"/>
      <c r="CM1574" s="15"/>
      <c r="CN1574" s="15"/>
      <c r="CO1574" s="15"/>
      <c r="CP1574" s="15"/>
      <c r="CQ1574" s="15"/>
      <c r="CR1574" s="15"/>
      <c r="CS1574" s="15"/>
      <c r="CT1574" s="88"/>
      <c r="CU1574" s="88"/>
      <c r="CV1574" s="88"/>
      <c r="CW1574" s="15"/>
      <c r="CX1574" s="15"/>
      <c r="CY1574" s="88"/>
      <c r="CZ1574" s="88"/>
      <c r="DA1574" s="88"/>
      <c r="DB1574" s="15"/>
      <c r="DC1574" s="15"/>
      <c r="DD1574" s="15"/>
      <c r="DE1574" s="15"/>
      <c r="DF1574" s="15"/>
      <c r="DG1574" s="15"/>
      <c r="DH1574" s="15"/>
      <c r="DI1574" s="15"/>
      <c r="DJ1574" s="15"/>
      <c r="DK1574" s="15"/>
      <c r="DL1574" s="15"/>
      <c r="DM1574" s="15"/>
      <c r="DN1574" s="15"/>
      <c r="DO1574" s="15"/>
      <c r="DP1574" s="15"/>
      <c r="DQ1574" s="15"/>
      <c r="DR1574" s="15"/>
      <c r="DS1574" s="15"/>
      <c r="DT1574" s="15"/>
      <c r="DU1574" s="15"/>
      <c r="DV1574" s="15"/>
      <c r="DW1574" s="15"/>
      <c r="DX1574" s="15"/>
      <c r="DY1574" s="15"/>
      <c r="DZ1574" s="15"/>
      <c r="EA1574" s="15"/>
      <c r="EB1574" s="15"/>
      <c r="EC1574" s="15"/>
      <c r="ED1574" s="15"/>
      <c r="EE1574" s="15"/>
      <c r="EF1574" s="15"/>
      <c r="EG1574" s="15"/>
      <c r="EH1574" s="15"/>
      <c r="EI1574" s="15"/>
      <c r="EJ1574" s="15"/>
      <c r="EK1574" s="15"/>
      <c r="EL1574" s="15"/>
      <c r="EM1574" s="15"/>
      <c r="EN1574" s="15"/>
      <c r="EO1574" s="15"/>
      <c r="EP1574" s="88"/>
      <c r="EQ1574" s="88"/>
      <c r="ER1574" s="88"/>
      <c r="ES1574" s="88"/>
      <c r="ET1574" s="88"/>
      <c r="EU1574" s="88"/>
      <c r="EV1574" s="88"/>
      <c r="EW1574" s="88"/>
      <c r="EX1574" s="88"/>
      <c r="EY1574" s="88"/>
      <c r="EZ1574" s="88"/>
      <c r="FA1574" s="88"/>
      <c r="FB1574" s="15"/>
      <c r="FC1574" s="15"/>
      <c r="FD1574" s="15"/>
      <c r="FE1574" s="15"/>
      <c r="FF1574" s="15"/>
      <c r="FG1574" s="15"/>
      <c r="FH1574" s="15"/>
      <c r="FI1574" s="15"/>
      <c r="FJ1574" s="15"/>
    </row>
    <row r="1575" spans="2:166" ht="15" customHeight="1" x14ac:dyDescent="0.25">
      <c r="B1575" s="88"/>
      <c r="C1575" s="88"/>
      <c r="D1575" s="115"/>
      <c r="E1575" s="115"/>
      <c r="F1575" s="115"/>
      <c r="G1575" s="115"/>
      <c r="H1575" s="115"/>
      <c r="I1575" s="523"/>
      <c r="J1575" s="523"/>
      <c r="K1575" s="115"/>
      <c r="L1575" s="524"/>
      <c r="M1575" s="524"/>
      <c r="N1575" s="524"/>
      <c r="O1575" s="524"/>
      <c r="P1575" s="524"/>
      <c r="Q1575" s="524"/>
      <c r="R1575" s="524"/>
      <c r="S1575" s="525"/>
      <c r="T1575" s="526"/>
      <c r="U1575" s="115"/>
      <c r="V1575" s="526"/>
      <c r="W1575" s="115"/>
      <c r="X1575" s="115"/>
      <c r="Y1575" s="115"/>
      <c r="Z1575" s="527"/>
      <c r="AA1575" s="527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A1575" s="15"/>
      <c r="BB1575" s="15"/>
      <c r="BC1575" s="15"/>
      <c r="BD1575" s="15"/>
      <c r="BE1575" s="15"/>
      <c r="BF1575" s="15"/>
      <c r="BG1575" s="15"/>
      <c r="BH1575" s="15"/>
      <c r="BI1575" s="15"/>
      <c r="BJ1575" s="15"/>
      <c r="BK1575" s="15"/>
      <c r="BL1575" s="15"/>
      <c r="BM1575" s="15"/>
      <c r="BN1575" s="15"/>
      <c r="BO1575" s="15"/>
      <c r="BP1575" s="15"/>
      <c r="BQ1575" s="15"/>
      <c r="BR1575" s="15"/>
      <c r="BS1575" s="15"/>
      <c r="BT1575" s="15"/>
      <c r="BU1575" s="15"/>
      <c r="BV1575" s="15"/>
      <c r="BW1575" s="15"/>
      <c r="BX1575" s="15"/>
      <c r="BY1575" s="15"/>
      <c r="BZ1575" s="15"/>
      <c r="CA1575" s="15"/>
      <c r="CB1575" s="15"/>
      <c r="CC1575" s="15"/>
      <c r="CD1575" s="15"/>
      <c r="CE1575" s="15"/>
      <c r="CF1575" s="15"/>
      <c r="CG1575" s="15"/>
      <c r="CH1575" s="15"/>
      <c r="CI1575" s="15"/>
      <c r="CJ1575" s="15"/>
      <c r="CK1575" s="15"/>
      <c r="CL1575" s="15"/>
      <c r="CM1575" s="15"/>
      <c r="CN1575" s="15"/>
      <c r="CO1575" s="15"/>
      <c r="CP1575" s="15"/>
      <c r="CQ1575" s="15"/>
      <c r="CR1575" s="15"/>
      <c r="CS1575" s="15"/>
      <c r="CT1575" s="88"/>
      <c r="CU1575" s="88"/>
      <c r="CV1575" s="88"/>
      <c r="CW1575" s="15"/>
      <c r="CX1575" s="15"/>
      <c r="CY1575" s="88"/>
      <c r="CZ1575" s="88"/>
      <c r="DA1575" s="88"/>
      <c r="DB1575" s="15"/>
      <c r="DC1575" s="15"/>
      <c r="DD1575" s="15"/>
      <c r="DE1575" s="15"/>
      <c r="DF1575" s="15"/>
      <c r="DG1575" s="15"/>
      <c r="DH1575" s="15"/>
      <c r="DI1575" s="15"/>
      <c r="DJ1575" s="15"/>
      <c r="DK1575" s="15"/>
      <c r="DL1575" s="15"/>
      <c r="DM1575" s="15"/>
      <c r="DN1575" s="15"/>
      <c r="DO1575" s="15"/>
      <c r="DP1575" s="15"/>
      <c r="DQ1575" s="15"/>
      <c r="DR1575" s="15"/>
      <c r="DS1575" s="15"/>
      <c r="DT1575" s="15"/>
      <c r="DU1575" s="15"/>
      <c r="DV1575" s="15"/>
      <c r="DW1575" s="15"/>
      <c r="DX1575" s="15"/>
      <c r="DY1575" s="15"/>
      <c r="DZ1575" s="15"/>
      <c r="EA1575" s="15"/>
      <c r="EB1575" s="15"/>
      <c r="EC1575" s="15"/>
      <c r="ED1575" s="15"/>
      <c r="EE1575" s="15"/>
      <c r="EF1575" s="15"/>
      <c r="EG1575" s="15"/>
      <c r="EH1575" s="15"/>
      <c r="EI1575" s="15"/>
      <c r="EJ1575" s="15"/>
      <c r="EK1575" s="15"/>
      <c r="EL1575" s="15"/>
      <c r="EM1575" s="15"/>
      <c r="EN1575" s="15"/>
      <c r="EO1575" s="15"/>
      <c r="EP1575" s="88"/>
      <c r="EQ1575" s="88"/>
      <c r="ER1575" s="88"/>
      <c r="ES1575" s="88"/>
      <c r="ET1575" s="88"/>
      <c r="EU1575" s="88"/>
      <c r="EV1575" s="88"/>
      <c r="EW1575" s="88"/>
      <c r="EX1575" s="88"/>
      <c r="EY1575" s="88"/>
      <c r="EZ1575" s="88"/>
      <c r="FA1575" s="88"/>
      <c r="FB1575" s="15"/>
      <c r="FC1575" s="15"/>
      <c r="FD1575" s="15"/>
      <c r="FE1575" s="15"/>
      <c r="FF1575" s="15"/>
      <c r="FG1575" s="15"/>
      <c r="FH1575" s="15"/>
      <c r="FI1575" s="15"/>
      <c r="FJ1575" s="15"/>
    </row>
    <row r="1576" spans="2:166" ht="15" customHeight="1" x14ac:dyDescent="0.25">
      <c r="B1576" s="88"/>
      <c r="C1576" s="88"/>
      <c r="D1576" s="115"/>
      <c r="E1576" s="115"/>
      <c r="F1576" s="115"/>
      <c r="G1576" s="115"/>
      <c r="H1576" s="115"/>
      <c r="I1576" s="523"/>
      <c r="J1576" s="523"/>
      <c r="K1576" s="115"/>
      <c r="L1576" s="524"/>
      <c r="M1576" s="524"/>
      <c r="N1576" s="524"/>
      <c r="O1576" s="524"/>
      <c r="P1576" s="524"/>
      <c r="Q1576" s="524"/>
      <c r="R1576" s="524"/>
      <c r="S1576" s="525"/>
      <c r="T1576" s="526"/>
      <c r="U1576" s="115"/>
      <c r="V1576" s="526"/>
      <c r="W1576" s="115"/>
      <c r="X1576" s="115"/>
      <c r="Y1576" s="115"/>
      <c r="Z1576" s="527"/>
      <c r="AA1576" s="527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/>
      <c r="AX1576" s="15"/>
      <c r="AY1576" s="15"/>
      <c r="AZ1576" s="15"/>
      <c r="BA1576" s="15"/>
      <c r="BB1576" s="15"/>
      <c r="BC1576" s="15"/>
      <c r="BD1576" s="15"/>
      <c r="BE1576" s="15"/>
      <c r="BF1576" s="15"/>
      <c r="BG1576" s="15"/>
      <c r="BH1576" s="15"/>
      <c r="BI1576" s="15"/>
      <c r="BJ1576" s="15"/>
      <c r="BK1576" s="15"/>
      <c r="BL1576" s="15"/>
      <c r="BM1576" s="15"/>
      <c r="BN1576" s="15"/>
      <c r="BO1576" s="15"/>
      <c r="BP1576" s="15"/>
      <c r="BQ1576" s="15"/>
      <c r="BR1576" s="15"/>
      <c r="BS1576" s="15"/>
      <c r="BT1576" s="15"/>
      <c r="BU1576" s="15"/>
      <c r="BV1576" s="15"/>
      <c r="BW1576" s="15"/>
      <c r="BX1576" s="15"/>
      <c r="BY1576" s="15"/>
      <c r="BZ1576" s="15"/>
      <c r="CA1576" s="15"/>
      <c r="CB1576" s="15"/>
      <c r="CC1576" s="15"/>
      <c r="CD1576" s="15"/>
      <c r="CE1576" s="15"/>
      <c r="CF1576" s="15"/>
      <c r="CG1576" s="15"/>
      <c r="CH1576" s="15"/>
      <c r="CI1576" s="15"/>
      <c r="CJ1576" s="15"/>
      <c r="CK1576" s="15"/>
      <c r="CL1576" s="15"/>
      <c r="CM1576" s="15"/>
      <c r="CN1576" s="15"/>
      <c r="CO1576" s="15"/>
      <c r="CP1576" s="15"/>
      <c r="CQ1576" s="15"/>
      <c r="CR1576" s="15"/>
      <c r="CS1576" s="15"/>
      <c r="CT1576" s="88"/>
      <c r="CU1576" s="88"/>
      <c r="CV1576" s="88"/>
      <c r="CW1576" s="15"/>
      <c r="CX1576" s="15"/>
      <c r="CY1576" s="88"/>
      <c r="CZ1576" s="88"/>
      <c r="DA1576" s="88"/>
      <c r="DB1576" s="15"/>
      <c r="DC1576" s="15"/>
      <c r="DD1576" s="15"/>
      <c r="DE1576" s="15"/>
      <c r="DF1576" s="15"/>
      <c r="DG1576" s="15"/>
      <c r="DH1576" s="15"/>
      <c r="DI1576" s="15"/>
      <c r="DJ1576" s="15"/>
      <c r="DK1576" s="15"/>
      <c r="DL1576" s="15"/>
      <c r="DM1576" s="15"/>
      <c r="DN1576" s="15"/>
      <c r="DO1576" s="15"/>
      <c r="DP1576" s="15"/>
      <c r="DQ1576" s="15"/>
      <c r="DR1576" s="15"/>
      <c r="DS1576" s="15"/>
      <c r="DT1576" s="15"/>
      <c r="DU1576" s="15"/>
      <c r="DV1576" s="15"/>
      <c r="DW1576" s="15"/>
      <c r="DX1576" s="15"/>
      <c r="DY1576" s="15"/>
      <c r="DZ1576" s="15"/>
      <c r="EA1576" s="15"/>
      <c r="EB1576" s="15"/>
      <c r="EC1576" s="15"/>
      <c r="ED1576" s="15"/>
      <c r="EE1576" s="15"/>
      <c r="EF1576" s="15"/>
      <c r="EG1576" s="15"/>
      <c r="EH1576" s="15"/>
      <c r="EI1576" s="15"/>
      <c r="EJ1576" s="15"/>
      <c r="EK1576" s="15"/>
      <c r="EL1576" s="15"/>
      <c r="EM1576" s="15"/>
      <c r="EN1576" s="15"/>
      <c r="EO1576" s="15"/>
      <c r="EP1576" s="88"/>
      <c r="EQ1576" s="88"/>
      <c r="ER1576" s="88"/>
      <c r="ES1576" s="88"/>
      <c r="ET1576" s="88"/>
      <c r="EU1576" s="88"/>
      <c r="EV1576" s="88"/>
      <c r="EW1576" s="88"/>
      <c r="EX1576" s="88"/>
      <c r="EY1576" s="88"/>
      <c r="EZ1576" s="88"/>
      <c r="FA1576" s="88"/>
      <c r="FB1576" s="15"/>
      <c r="FC1576" s="15"/>
      <c r="FD1576" s="15"/>
      <c r="FE1576" s="15"/>
      <c r="FF1576" s="15"/>
      <c r="FG1576" s="15"/>
      <c r="FH1576" s="15"/>
      <c r="FI1576" s="15"/>
      <c r="FJ1576" s="15"/>
    </row>
    <row r="1577" spans="2:166" ht="15" customHeight="1" x14ac:dyDescent="0.25">
      <c r="B1577" s="88"/>
      <c r="C1577" s="88"/>
      <c r="D1577" s="115"/>
      <c r="E1577" s="115"/>
      <c r="F1577" s="115"/>
      <c r="G1577" s="115"/>
      <c r="H1577" s="115"/>
      <c r="I1577" s="523"/>
      <c r="J1577" s="523"/>
      <c r="K1577" s="115"/>
      <c r="L1577" s="524"/>
      <c r="M1577" s="524"/>
      <c r="N1577" s="524"/>
      <c r="O1577" s="524"/>
      <c r="P1577" s="524"/>
      <c r="Q1577" s="524"/>
      <c r="R1577" s="524"/>
      <c r="S1577" s="525"/>
      <c r="T1577" s="526"/>
      <c r="U1577" s="115"/>
      <c r="V1577" s="526"/>
      <c r="W1577" s="115"/>
      <c r="X1577" s="115"/>
      <c r="Y1577" s="115"/>
      <c r="Z1577" s="527"/>
      <c r="AA1577" s="527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/>
      <c r="AX1577" s="15"/>
      <c r="AY1577" s="15"/>
      <c r="AZ1577" s="15"/>
      <c r="BA1577" s="15"/>
      <c r="BB1577" s="15"/>
      <c r="BC1577" s="15"/>
      <c r="BD1577" s="15"/>
      <c r="BE1577" s="15"/>
      <c r="BF1577" s="15"/>
      <c r="BG1577" s="15"/>
      <c r="BH1577" s="15"/>
      <c r="BI1577" s="15"/>
      <c r="BJ1577" s="15"/>
      <c r="BK1577" s="15"/>
      <c r="BL1577" s="15"/>
      <c r="BM1577" s="15"/>
      <c r="BN1577" s="15"/>
      <c r="BO1577" s="15"/>
      <c r="BP1577" s="15"/>
      <c r="BQ1577" s="15"/>
      <c r="BR1577" s="15"/>
      <c r="BS1577" s="15"/>
      <c r="BT1577" s="15"/>
      <c r="BU1577" s="15"/>
      <c r="BV1577" s="15"/>
      <c r="BW1577" s="15"/>
      <c r="BX1577" s="15"/>
      <c r="BY1577" s="15"/>
      <c r="BZ1577" s="15"/>
      <c r="CA1577" s="15"/>
      <c r="CB1577" s="15"/>
      <c r="CC1577" s="15"/>
      <c r="CD1577" s="15"/>
      <c r="CE1577" s="15"/>
      <c r="CF1577" s="15"/>
      <c r="CG1577" s="15"/>
      <c r="CH1577" s="15"/>
      <c r="CI1577" s="15"/>
      <c r="CJ1577" s="15"/>
      <c r="CK1577" s="15"/>
      <c r="CL1577" s="15"/>
      <c r="CM1577" s="15"/>
      <c r="CN1577" s="15"/>
      <c r="CO1577" s="15"/>
      <c r="CP1577" s="15"/>
      <c r="CQ1577" s="15"/>
      <c r="CR1577" s="15"/>
      <c r="CS1577" s="15"/>
      <c r="CT1577" s="88"/>
      <c r="CU1577" s="88"/>
      <c r="CV1577" s="88"/>
      <c r="CW1577" s="15"/>
      <c r="CX1577" s="15"/>
      <c r="CY1577" s="88"/>
      <c r="CZ1577" s="88"/>
      <c r="DA1577" s="88"/>
      <c r="DB1577" s="15"/>
      <c r="DC1577" s="15"/>
      <c r="DD1577" s="15"/>
      <c r="DE1577" s="15"/>
      <c r="DF1577" s="15"/>
      <c r="DG1577" s="15"/>
      <c r="DH1577" s="15"/>
      <c r="DI1577" s="15"/>
      <c r="DJ1577" s="15"/>
      <c r="DK1577" s="15"/>
      <c r="DL1577" s="15"/>
      <c r="DM1577" s="15"/>
      <c r="DN1577" s="15"/>
      <c r="DO1577" s="15"/>
      <c r="DP1577" s="15"/>
      <c r="DQ1577" s="15"/>
      <c r="DR1577" s="15"/>
      <c r="DS1577" s="15"/>
      <c r="DT1577" s="15"/>
      <c r="DU1577" s="15"/>
      <c r="DV1577" s="15"/>
      <c r="DW1577" s="15"/>
      <c r="DX1577" s="15"/>
      <c r="DY1577" s="15"/>
      <c r="DZ1577" s="15"/>
      <c r="EA1577" s="15"/>
      <c r="EB1577" s="15"/>
      <c r="EC1577" s="15"/>
      <c r="ED1577" s="15"/>
      <c r="EE1577" s="15"/>
      <c r="EF1577" s="15"/>
      <c r="EG1577" s="15"/>
      <c r="EH1577" s="15"/>
      <c r="EI1577" s="15"/>
      <c r="EJ1577" s="15"/>
      <c r="EK1577" s="15"/>
      <c r="EL1577" s="15"/>
      <c r="EM1577" s="15"/>
      <c r="EN1577" s="15"/>
      <c r="EO1577" s="15"/>
      <c r="EP1577" s="88"/>
      <c r="EQ1577" s="88"/>
      <c r="ER1577" s="88"/>
      <c r="ES1577" s="88"/>
      <c r="ET1577" s="88"/>
      <c r="EU1577" s="88"/>
      <c r="EV1577" s="88"/>
      <c r="EW1577" s="88"/>
      <c r="EX1577" s="88"/>
      <c r="EY1577" s="88"/>
      <c r="EZ1577" s="88"/>
      <c r="FA1577" s="88"/>
      <c r="FB1577" s="15"/>
      <c r="FC1577" s="15"/>
      <c r="FD1577" s="15"/>
      <c r="FE1577" s="15"/>
      <c r="FF1577" s="15"/>
      <c r="FG1577" s="15"/>
      <c r="FH1577" s="15"/>
      <c r="FI1577" s="15"/>
      <c r="FJ1577" s="15"/>
    </row>
    <row r="1578" spans="2:166" ht="15" customHeight="1" x14ac:dyDescent="0.25">
      <c r="B1578" s="88"/>
      <c r="C1578" s="88"/>
      <c r="D1578" s="115"/>
      <c r="E1578" s="115"/>
      <c r="F1578" s="115"/>
      <c r="G1578" s="115"/>
      <c r="H1578" s="115"/>
      <c r="I1578" s="523"/>
      <c r="J1578" s="523"/>
      <c r="K1578" s="115"/>
      <c r="L1578" s="524"/>
      <c r="M1578" s="524"/>
      <c r="N1578" s="524"/>
      <c r="O1578" s="524"/>
      <c r="P1578" s="524"/>
      <c r="Q1578" s="524"/>
      <c r="R1578" s="524"/>
      <c r="S1578" s="525"/>
      <c r="T1578" s="526"/>
      <c r="U1578" s="115"/>
      <c r="V1578" s="526"/>
      <c r="W1578" s="115"/>
      <c r="X1578" s="115"/>
      <c r="Y1578" s="115"/>
      <c r="Z1578" s="527"/>
      <c r="AA1578" s="527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  <c r="BI1578" s="15"/>
      <c r="BJ1578" s="15"/>
      <c r="BK1578" s="15"/>
      <c r="BL1578" s="15"/>
      <c r="BM1578" s="15"/>
      <c r="BN1578" s="15"/>
      <c r="BO1578" s="15"/>
      <c r="BP1578" s="15"/>
      <c r="BQ1578" s="15"/>
      <c r="BR1578" s="15"/>
      <c r="BS1578" s="15"/>
      <c r="BT1578" s="15"/>
      <c r="BU1578" s="15"/>
      <c r="BV1578" s="15"/>
      <c r="BW1578" s="15"/>
      <c r="BX1578" s="15"/>
      <c r="BY1578" s="15"/>
      <c r="BZ1578" s="15"/>
      <c r="CA1578" s="15"/>
      <c r="CB1578" s="15"/>
      <c r="CC1578" s="15"/>
      <c r="CD1578" s="15"/>
      <c r="CE1578" s="15"/>
      <c r="CF1578" s="15"/>
      <c r="CG1578" s="15"/>
      <c r="CH1578" s="15"/>
      <c r="CI1578" s="15"/>
      <c r="CJ1578" s="15"/>
      <c r="CK1578" s="15"/>
      <c r="CL1578" s="15"/>
      <c r="CM1578" s="15"/>
      <c r="CN1578" s="15"/>
      <c r="CO1578" s="15"/>
      <c r="CP1578" s="15"/>
      <c r="CQ1578" s="15"/>
      <c r="CR1578" s="15"/>
      <c r="CS1578" s="15"/>
      <c r="CT1578" s="88"/>
      <c r="CU1578" s="88"/>
      <c r="CV1578" s="88"/>
      <c r="CW1578" s="15"/>
      <c r="CX1578" s="15"/>
      <c r="CY1578" s="88"/>
      <c r="CZ1578" s="88"/>
      <c r="DA1578" s="88"/>
      <c r="DB1578" s="15"/>
      <c r="DC1578" s="15"/>
      <c r="DD1578" s="15"/>
      <c r="DE1578" s="15"/>
      <c r="DF1578" s="15"/>
      <c r="DG1578" s="15"/>
      <c r="DH1578" s="15"/>
      <c r="DI1578" s="15"/>
      <c r="DJ1578" s="15"/>
      <c r="DK1578" s="15"/>
      <c r="DL1578" s="15"/>
      <c r="DM1578" s="15"/>
      <c r="DN1578" s="15"/>
      <c r="DO1578" s="15"/>
      <c r="DP1578" s="15"/>
      <c r="DQ1578" s="15"/>
      <c r="DR1578" s="15"/>
      <c r="DS1578" s="15"/>
      <c r="DT1578" s="15"/>
      <c r="DU1578" s="15"/>
      <c r="DV1578" s="15"/>
      <c r="DW1578" s="15"/>
      <c r="DX1578" s="15"/>
      <c r="DY1578" s="15"/>
      <c r="DZ1578" s="15"/>
      <c r="EA1578" s="15"/>
      <c r="EB1578" s="15"/>
      <c r="EC1578" s="15"/>
      <c r="ED1578" s="15"/>
      <c r="EE1578" s="15"/>
      <c r="EF1578" s="15"/>
      <c r="EG1578" s="15"/>
      <c r="EH1578" s="15"/>
      <c r="EI1578" s="15"/>
      <c r="EJ1578" s="15"/>
      <c r="EK1578" s="15"/>
      <c r="EL1578" s="15"/>
      <c r="EM1578" s="15"/>
      <c r="EN1578" s="15"/>
      <c r="EO1578" s="15"/>
      <c r="EP1578" s="88"/>
      <c r="EQ1578" s="88"/>
      <c r="ER1578" s="88"/>
      <c r="ES1578" s="88"/>
      <c r="ET1578" s="88"/>
      <c r="EU1578" s="88"/>
      <c r="EV1578" s="88"/>
      <c r="EW1578" s="88"/>
      <c r="EX1578" s="88"/>
      <c r="EY1578" s="88"/>
      <c r="EZ1578" s="88"/>
      <c r="FA1578" s="88"/>
      <c r="FB1578" s="15"/>
      <c r="FC1578" s="15"/>
      <c r="FD1578" s="15"/>
      <c r="FE1578" s="15"/>
      <c r="FF1578" s="15"/>
      <c r="FG1578" s="15"/>
      <c r="FH1578" s="15"/>
      <c r="FI1578" s="15"/>
      <c r="FJ1578" s="15"/>
    </row>
    <row r="1579" spans="2:166" ht="15" customHeight="1" x14ac:dyDescent="0.25">
      <c r="B1579" s="88"/>
      <c r="C1579" s="88"/>
      <c r="D1579" s="115"/>
      <c r="E1579" s="115"/>
      <c r="F1579" s="115"/>
      <c r="G1579" s="115"/>
      <c r="H1579" s="115"/>
      <c r="I1579" s="523"/>
      <c r="J1579" s="523"/>
      <c r="K1579" s="115"/>
      <c r="L1579" s="524"/>
      <c r="M1579" s="524"/>
      <c r="N1579" s="524"/>
      <c r="O1579" s="524"/>
      <c r="P1579" s="524"/>
      <c r="Q1579" s="524"/>
      <c r="R1579" s="524"/>
      <c r="S1579" s="525"/>
      <c r="T1579" s="526"/>
      <c r="U1579" s="115"/>
      <c r="V1579" s="526"/>
      <c r="W1579" s="115"/>
      <c r="X1579" s="115"/>
      <c r="Y1579" s="115"/>
      <c r="Z1579" s="527"/>
      <c r="AA1579" s="527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/>
      <c r="AX1579" s="15"/>
      <c r="AY1579" s="15"/>
      <c r="AZ1579" s="15"/>
      <c r="BA1579" s="15"/>
      <c r="BB1579" s="15"/>
      <c r="BC1579" s="15"/>
      <c r="BD1579" s="15"/>
      <c r="BE1579" s="15"/>
      <c r="BF1579" s="15"/>
      <c r="BG1579" s="15"/>
      <c r="BH1579" s="15"/>
      <c r="BI1579" s="15"/>
      <c r="BJ1579" s="15"/>
      <c r="BK1579" s="15"/>
      <c r="BL1579" s="15"/>
      <c r="BM1579" s="15"/>
      <c r="BN1579" s="15"/>
      <c r="BO1579" s="15"/>
      <c r="BP1579" s="15"/>
      <c r="BQ1579" s="15"/>
      <c r="BR1579" s="15"/>
      <c r="BS1579" s="15"/>
      <c r="BT1579" s="15"/>
      <c r="BU1579" s="15"/>
      <c r="BV1579" s="15"/>
      <c r="BW1579" s="15"/>
      <c r="BX1579" s="15"/>
      <c r="BY1579" s="15"/>
      <c r="BZ1579" s="15"/>
      <c r="CA1579" s="15"/>
      <c r="CB1579" s="15"/>
      <c r="CC1579" s="15"/>
      <c r="CD1579" s="15"/>
      <c r="CE1579" s="15"/>
      <c r="CF1579" s="15"/>
      <c r="CG1579" s="15"/>
      <c r="CH1579" s="15"/>
      <c r="CI1579" s="15"/>
      <c r="CJ1579" s="15"/>
      <c r="CK1579" s="15"/>
      <c r="CL1579" s="15"/>
      <c r="CM1579" s="15"/>
      <c r="CN1579" s="15"/>
      <c r="CO1579" s="15"/>
      <c r="CP1579" s="15"/>
      <c r="CQ1579" s="15"/>
      <c r="CR1579" s="15"/>
      <c r="CS1579" s="15"/>
      <c r="CT1579" s="88"/>
      <c r="CU1579" s="88"/>
      <c r="CV1579" s="88"/>
      <c r="CW1579" s="15"/>
      <c r="CX1579" s="15"/>
      <c r="CY1579" s="88"/>
      <c r="CZ1579" s="88"/>
      <c r="DA1579" s="88"/>
      <c r="DB1579" s="15"/>
      <c r="DC1579" s="15"/>
      <c r="DD1579" s="15"/>
      <c r="DE1579" s="15"/>
      <c r="DF1579" s="15"/>
      <c r="DG1579" s="15"/>
      <c r="DH1579" s="15"/>
      <c r="DI1579" s="15"/>
      <c r="DJ1579" s="15"/>
      <c r="DK1579" s="15"/>
      <c r="DL1579" s="15"/>
      <c r="DM1579" s="15"/>
      <c r="DN1579" s="15"/>
      <c r="DO1579" s="15"/>
      <c r="DP1579" s="15"/>
      <c r="DQ1579" s="15"/>
      <c r="DR1579" s="15"/>
      <c r="DS1579" s="15"/>
      <c r="DT1579" s="15"/>
      <c r="DU1579" s="15"/>
      <c r="DV1579" s="15"/>
      <c r="DW1579" s="15"/>
      <c r="DX1579" s="15"/>
      <c r="DY1579" s="15"/>
      <c r="DZ1579" s="15"/>
      <c r="EA1579" s="15"/>
      <c r="EB1579" s="15"/>
      <c r="EC1579" s="15"/>
      <c r="ED1579" s="15"/>
      <c r="EE1579" s="15"/>
      <c r="EF1579" s="15"/>
      <c r="EG1579" s="15"/>
      <c r="EH1579" s="15"/>
      <c r="EI1579" s="15"/>
      <c r="EJ1579" s="15"/>
      <c r="EK1579" s="15"/>
      <c r="EL1579" s="15"/>
      <c r="EM1579" s="15"/>
      <c r="EN1579" s="15"/>
      <c r="EO1579" s="15"/>
      <c r="EP1579" s="88"/>
      <c r="EQ1579" s="88"/>
      <c r="ER1579" s="88"/>
      <c r="ES1579" s="88"/>
      <c r="ET1579" s="88"/>
      <c r="EU1579" s="88"/>
      <c r="EV1579" s="88"/>
      <c r="EW1579" s="88"/>
      <c r="EX1579" s="88"/>
      <c r="EY1579" s="88"/>
      <c r="EZ1579" s="88"/>
      <c r="FA1579" s="88"/>
      <c r="FB1579" s="15"/>
      <c r="FC1579" s="15"/>
      <c r="FD1579" s="15"/>
      <c r="FE1579" s="15"/>
      <c r="FF1579" s="15"/>
      <c r="FG1579" s="15"/>
      <c r="FH1579" s="15"/>
      <c r="FI1579" s="15"/>
      <c r="FJ1579" s="15"/>
    </row>
    <row r="1580" spans="2:166" ht="15" customHeight="1" x14ac:dyDescent="0.25">
      <c r="B1580" s="88"/>
      <c r="C1580" s="88"/>
      <c r="D1580" s="115"/>
      <c r="E1580" s="115"/>
      <c r="F1580" s="115"/>
      <c r="G1580" s="115"/>
      <c r="H1580" s="115"/>
      <c r="I1580" s="523"/>
      <c r="J1580" s="523"/>
      <c r="K1580" s="115"/>
      <c r="L1580" s="524"/>
      <c r="M1580" s="524"/>
      <c r="N1580" s="524"/>
      <c r="O1580" s="524"/>
      <c r="P1580" s="524"/>
      <c r="Q1580" s="524"/>
      <c r="R1580" s="524"/>
      <c r="S1580" s="525"/>
      <c r="T1580" s="526"/>
      <c r="U1580" s="115"/>
      <c r="V1580" s="526"/>
      <c r="W1580" s="115"/>
      <c r="X1580" s="115"/>
      <c r="Y1580" s="115"/>
      <c r="Z1580" s="527"/>
      <c r="AA1580" s="527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/>
      <c r="AX1580" s="15"/>
      <c r="AY1580" s="15"/>
      <c r="AZ1580" s="15"/>
      <c r="BA1580" s="15"/>
      <c r="BB1580" s="15"/>
      <c r="BC1580" s="15"/>
      <c r="BD1580" s="15"/>
      <c r="BE1580" s="15"/>
      <c r="BF1580" s="15"/>
      <c r="BG1580" s="15"/>
      <c r="BH1580" s="15"/>
      <c r="BI1580" s="15"/>
      <c r="BJ1580" s="15"/>
      <c r="BK1580" s="15"/>
      <c r="BL1580" s="15"/>
      <c r="BM1580" s="15"/>
      <c r="BN1580" s="15"/>
      <c r="BO1580" s="15"/>
      <c r="BP1580" s="15"/>
      <c r="BQ1580" s="15"/>
      <c r="BR1580" s="15"/>
      <c r="BS1580" s="15"/>
      <c r="BT1580" s="15"/>
      <c r="BU1580" s="15"/>
      <c r="BV1580" s="15"/>
      <c r="BW1580" s="15"/>
      <c r="BX1580" s="15"/>
      <c r="BY1580" s="15"/>
      <c r="BZ1580" s="15"/>
      <c r="CA1580" s="15"/>
      <c r="CB1580" s="15"/>
      <c r="CC1580" s="15"/>
      <c r="CD1580" s="15"/>
      <c r="CE1580" s="15"/>
      <c r="CF1580" s="15"/>
      <c r="CG1580" s="15"/>
      <c r="CH1580" s="15"/>
      <c r="CI1580" s="15"/>
      <c r="CJ1580" s="15"/>
      <c r="CK1580" s="15"/>
      <c r="CL1580" s="15"/>
      <c r="CM1580" s="15"/>
      <c r="CN1580" s="15"/>
      <c r="CO1580" s="15"/>
      <c r="CP1580" s="15"/>
      <c r="CQ1580" s="15"/>
      <c r="CR1580" s="15"/>
      <c r="CS1580" s="15"/>
      <c r="CT1580" s="88"/>
      <c r="CU1580" s="88"/>
      <c r="CV1580" s="88"/>
      <c r="CW1580" s="15"/>
      <c r="CX1580" s="15"/>
      <c r="CY1580" s="88"/>
      <c r="CZ1580" s="88"/>
      <c r="DA1580" s="88"/>
      <c r="DB1580" s="15"/>
      <c r="DC1580" s="15"/>
      <c r="DD1580" s="15"/>
      <c r="DE1580" s="15"/>
      <c r="DF1580" s="15"/>
      <c r="DG1580" s="15"/>
      <c r="DH1580" s="15"/>
      <c r="DI1580" s="15"/>
      <c r="DJ1580" s="15"/>
      <c r="DK1580" s="15"/>
      <c r="DL1580" s="15"/>
      <c r="DM1580" s="15"/>
      <c r="DN1580" s="15"/>
      <c r="DO1580" s="15"/>
      <c r="DP1580" s="15"/>
      <c r="DQ1580" s="15"/>
      <c r="DR1580" s="15"/>
      <c r="DS1580" s="15"/>
      <c r="DT1580" s="15"/>
      <c r="DU1580" s="15"/>
      <c r="DV1580" s="15"/>
      <c r="DW1580" s="15"/>
      <c r="DX1580" s="15"/>
      <c r="DY1580" s="15"/>
      <c r="DZ1580" s="15"/>
      <c r="EA1580" s="15"/>
      <c r="EB1580" s="15"/>
      <c r="EC1580" s="15"/>
      <c r="ED1580" s="15"/>
      <c r="EE1580" s="15"/>
      <c r="EF1580" s="15"/>
      <c r="EG1580" s="15"/>
      <c r="EH1580" s="15"/>
      <c r="EI1580" s="15"/>
      <c r="EJ1580" s="15"/>
      <c r="EK1580" s="15"/>
      <c r="EL1580" s="15"/>
      <c r="EM1580" s="15"/>
      <c r="EN1580" s="15"/>
      <c r="EO1580" s="15"/>
      <c r="EP1580" s="88"/>
      <c r="EQ1580" s="88"/>
      <c r="ER1580" s="88"/>
      <c r="ES1580" s="88"/>
      <c r="ET1580" s="88"/>
      <c r="EU1580" s="88"/>
      <c r="EV1580" s="88"/>
      <c r="EW1580" s="88"/>
      <c r="EX1580" s="88"/>
      <c r="EY1580" s="88"/>
      <c r="EZ1580" s="88"/>
      <c r="FA1580" s="88"/>
      <c r="FB1580" s="15"/>
      <c r="FC1580" s="15"/>
      <c r="FD1580" s="15"/>
      <c r="FE1580" s="15"/>
      <c r="FF1580" s="15"/>
      <c r="FG1580" s="15"/>
      <c r="FH1580" s="15"/>
      <c r="FI1580" s="15"/>
      <c r="FJ1580" s="15"/>
    </row>
    <row r="1581" spans="2:166" ht="15" customHeight="1" x14ac:dyDescent="0.25">
      <c r="B1581" s="88"/>
      <c r="C1581" s="88"/>
      <c r="D1581" s="115"/>
      <c r="E1581" s="115"/>
      <c r="F1581" s="115"/>
      <c r="G1581" s="115"/>
      <c r="H1581" s="115"/>
      <c r="I1581" s="523"/>
      <c r="J1581" s="523"/>
      <c r="K1581" s="115"/>
      <c r="L1581" s="524"/>
      <c r="M1581" s="524"/>
      <c r="N1581" s="524"/>
      <c r="O1581" s="524"/>
      <c r="P1581" s="524"/>
      <c r="Q1581" s="524"/>
      <c r="R1581" s="524"/>
      <c r="S1581" s="525"/>
      <c r="T1581" s="526"/>
      <c r="U1581" s="115"/>
      <c r="V1581" s="526"/>
      <c r="W1581" s="115"/>
      <c r="X1581" s="115"/>
      <c r="Y1581" s="115"/>
      <c r="Z1581" s="527"/>
      <c r="AA1581" s="527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A1581" s="15"/>
      <c r="BB1581" s="15"/>
      <c r="BC1581" s="15"/>
      <c r="BD1581" s="15"/>
      <c r="BE1581" s="15"/>
      <c r="BF1581" s="15"/>
      <c r="BG1581" s="15"/>
      <c r="BH1581" s="15"/>
      <c r="BI1581" s="15"/>
      <c r="BJ1581" s="15"/>
      <c r="BK1581" s="15"/>
      <c r="BL1581" s="15"/>
      <c r="BM1581" s="15"/>
      <c r="BN1581" s="15"/>
      <c r="BO1581" s="15"/>
      <c r="BP1581" s="15"/>
      <c r="BQ1581" s="15"/>
      <c r="BR1581" s="15"/>
      <c r="BS1581" s="15"/>
      <c r="BT1581" s="15"/>
      <c r="BU1581" s="15"/>
      <c r="BV1581" s="15"/>
      <c r="BW1581" s="15"/>
      <c r="BX1581" s="15"/>
      <c r="BY1581" s="15"/>
      <c r="BZ1581" s="15"/>
      <c r="CA1581" s="15"/>
      <c r="CB1581" s="15"/>
      <c r="CC1581" s="15"/>
      <c r="CD1581" s="15"/>
      <c r="CE1581" s="15"/>
      <c r="CF1581" s="15"/>
      <c r="CG1581" s="15"/>
      <c r="CH1581" s="15"/>
      <c r="CI1581" s="15"/>
      <c r="CJ1581" s="15"/>
      <c r="CK1581" s="15"/>
      <c r="CL1581" s="15"/>
      <c r="CM1581" s="15"/>
      <c r="CN1581" s="15"/>
      <c r="CO1581" s="15"/>
      <c r="CP1581" s="15"/>
      <c r="CQ1581" s="15"/>
      <c r="CR1581" s="15"/>
      <c r="CS1581" s="15"/>
      <c r="CT1581" s="88"/>
      <c r="CU1581" s="88"/>
      <c r="CV1581" s="88"/>
      <c r="CW1581" s="15"/>
      <c r="CX1581" s="15"/>
      <c r="CY1581" s="88"/>
      <c r="CZ1581" s="88"/>
      <c r="DA1581" s="88"/>
      <c r="DB1581" s="15"/>
      <c r="DC1581" s="15"/>
      <c r="DD1581" s="15"/>
      <c r="DE1581" s="15"/>
      <c r="DF1581" s="15"/>
      <c r="DG1581" s="15"/>
      <c r="DH1581" s="15"/>
      <c r="DI1581" s="15"/>
      <c r="DJ1581" s="15"/>
      <c r="DK1581" s="15"/>
      <c r="DL1581" s="15"/>
      <c r="DM1581" s="15"/>
      <c r="DN1581" s="15"/>
      <c r="DO1581" s="15"/>
      <c r="DP1581" s="15"/>
      <c r="DQ1581" s="15"/>
      <c r="DR1581" s="15"/>
      <c r="DS1581" s="15"/>
      <c r="DT1581" s="15"/>
      <c r="DU1581" s="15"/>
      <c r="DV1581" s="15"/>
      <c r="DW1581" s="15"/>
      <c r="DX1581" s="15"/>
      <c r="DY1581" s="15"/>
      <c r="DZ1581" s="15"/>
      <c r="EA1581" s="15"/>
      <c r="EB1581" s="15"/>
      <c r="EC1581" s="15"/>
      <c r="ED1581" s="15"/>
      <c r="EE1581" s="15"/>
      <c r="EF1581" s="15"/>
      <c r="EG1581" s="15"/>
      <c r="EH1581" s="15"/>
      <c r="EI1581" s="15"/>
      <c r="EJ1581" s="15"/>
      <c r="EK1581" s="15"/>
      <c r="EL1581" s="15"/>
      <c r="EM1581" s="15"/>
      <c r="EN1581" s="15"/>
      <c r="EO1581" s="15"/>
      <c r="EP1581" s="88"/>
      <c r="EQ1581" s="88"/>
      <c r="ER1581" s="88"/>
      <c r="ES1581" s="88"/>
      <c r="ET1581" s="88"/>
      <c r="EU1581" s="88"/>
      <c r="EV1581" s="88"/>
      <c r="EW1581" s="88"/>
      <c r="EX1581" s="88"/>
      <c r="EY1581" s="88"/>
      <c r="EZ1581" s="88"/>
      <c r="FA1581" s="88"/>
      <c r="FB1581" s="15"/>
      <c r="FC1581" s="15"/>
      <c r="FD1581" s="15"/>
      <c r="FE1581" s="15"/>
      <c r="FF1581" s="15"/>
      <c r="FG1581" s="15"/>
      <c r="FH1581" s="15"/>
      <c r="FI1581" s="15"/>
      <c r="FJ1581" s="15"/>
    </row>
    <row r="1582" spans="2:166" ht="15" customHeight="1" x14ac:dyDescent="0.25">
      <c r="B1582" s="88"/>
      <c r="C1582" s="88"/>
      <c r="D1582" s="115"/>
      <c r="E1582" s="115"/>
      <c r="F1582" s="115"/>
      <c r="G1582" s="115"/>
      <c r="H1582" s="115"/>
      <c r="I1582" s="523"/>
      <c r="J1582" s="523"/>
      <c r="K1582" s="115"/>
      <c r="L1582" s="524"/>
      <c r="M1582" s="524"/>
      <c r="N1582" s="524"/>
      <c r="O1582" s="524"/>
      <c r="P1582" s="524"/>
      <c r="Q1582" s="524"/>
      <c r="R1582" s="524"/>
      <c r="S1582" s="525"/>
      <c r="T1582" s="526"/>
      <c r="U1582" s="115"/>
      <c r="V1582" s="526"/>
      <c r="W1582" s="115"/>
      <c r="X1582" s="115"/>
      <c r="Y1582" s="115"/>
      <c r="Z1582" s="527"/>
      <c r="AA1582" s="527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A1582" s="15"/>
      <c r="BB1582" s="15"/>
      <c r="BC1582" s="15"/>
      <c r="BD1582" s="15"/>
      <c r="BE1582" s="15"/>
      <c r="BF1582" s="15"/>
      <c r="BG1582" s="15"/>
      <c r="BH1582" s="15"/>
      <c r="BI1582" s="15"/>
      <c r="BJ1582" s="15"/>
      <c r="BK1582" s="15"/>
      <c r="BL1582" s="15"/>
      <c r="BM1582" s="15"/>
      <c r="BN1582" s="15"/>
      <c r="BO1582" s="15"/>
      <c r="BP1582" s="15"/>
      <c r="BQ1582" s="15"/>
      <c r="BR1582" s="15"/>
      <c r="BS1582" s="15"/>
      <c r="BT1582" s="15"/>
      <c r="BU1582" s="15"/>
      <c r="BV1582" s="15"/>
      <c r="BW1582" s="15"/>
      <c r="BX1582" s="15"/>
      <c r="BY1582" s="15"/>
      <c r="BZ1582" s="15"/>
      <c r="CA1582" s="15"/>
      <c r="CB1582" s="15"/>
      <c r="CC1582" s="15"/>
      <c r="CD1582" s="15"/>
      <c r="CE1582" s="15"/>
      <c r="CF1582" s="15"/>
      <c r="CG1582" s="15"/>
      <c r="CH1582" s="15"/>
      <c r="CI1582" s="15"/>
      <c r="CJ1582" s="15"/>
      <c r="CK1582" s="15"/>
      <c r="CL1582" s="15"/>
      <c r="CM1582" s="15"/>
      <c r="CN1582" s="15"/>
      <c r="CO1582" s="15"/>
      <c r="CP1582" s="15"/>
      <c r="CQ1582" s="15"/>
      <c r="CR1582" s="15"/>
      <c r="CS1582" s="15"/>
      <c r="CT1582" s="88"/>
      <c r="CU1582" s="88"/>
      <c r="CV1582" s="88"/>
      <c r="CW1582" s="15"/>
      <c r="CX1582" s="15"/>
      <c r="CY1582" s="88"/>
      <c r="CZ1582" s="88"/>
      <c r="DA1582" s="88"/>
      <c r="DB1582" s="15"/>
      <c r="DC1582" s="15"/>
      <c r="DD1582" s="15"/>
      <c r="DE1582" s="15"/>
      <c r="DF1582" s="15"/>
      <c r="DG1582" s="15"/>
      <c r="DH1582" s="15"/>
      <c r="DI1582" s="15"/>
      <c r="DJ1582" s="15"/>
      <c r="DK1582" s="15"/>
      <c r="DL1582" s="15"/>
      <c r="DM1582" s="15"/>
      <c r="DN1582" s="15"/>
      <c r="DO1582" s="15"/>
      <c r="DP1582" s="15"/>
      <c r="DQ1582" s="15"/>
      <c r="DR1582" s="15"/>
      <c r="DS1582" s="15"/>
      <c r="DT1582" s="15"/>
      <c r="DU1582" s="15"/>
      <c r="DV1582" s="15"/>
      <c r="DW1582" s="15"/>
      <c r="DX1582" s="15"/>
      <c r="DY1582" s="15"/>
      <c r="DZ1582" s="15"/>
      <c r="EA1582" s="15"/>
      <c r="EB1582" s="15"/>
      <c r="EC1582" s="15"/>
      <c r="ED1582" s="15"/>
      <c r="EE1582" s="15"/>
      <c r="EF1582" s="15"/>
      <c r="EG1582" s="15"/>
      <c r="EH1582" s="15"/>
      <c r="EI1582" s="15"/>
      <c r="EJ1582" s="15"/>
      <c r="EK1582" s="15"/>
      <c r="EL1582" s="15"/>
      <c r="EM1582" s="15"/>
      <c r="EN1582" s="15"/>
      <c r="EO1582" s="15"/>
      <c r="EP1582" s="88"/>
      <c r="EQ1582" s="88"/>
      <c r="ER1582" s="88"/>
      <c r="ES1582" s="88"/>
      <c r="ET1582" s="88"/>
      <c r="EU1582" s="88"/>
      <c r="EV1582" s="88"/>
      <c r="EW1582" s="88"/>
      <c r="EX1582" s="88"/>
      <c r="EY1582" s="88"/>
      <c r="EZ1582" s="88"/>
      <c r="FA1582" s="88"/>
      <c r="FB1582" s="15"/>
      <c r="FC1582" s="15"/>
      <c r="FD1582" s="15"/>
      <c r="FE1582" s="15"/>
      <c r="FF1582" s="15"/>
      <c r="FG1582" s="15"/>
      <c r="FH1582" s="15"/>
      <c r="FI1582" s="15"/>
      <c r="FJ1582" s="15"/>
    </row>
    <row r="1583" spans="2:166" ht="15" customHeight="1" x14ac:dyDescent="0.25">
      <c r="B1583" s="88"/>
      <c r="C1583" s="88"/>
      <c r="D1583" s="115"/>
      <c r="E1583" s="115"/>
      <c r="F1583" s="115"/>
      <c r="G1583" s="115"/>
      <c r="H1583" s="115"/>
      <c r="I1583" s="523"/>
      <c r="J1583" s="523"/>
      <c r="K1583" s="115"/>
      <c r="L1583" s="524"/>
      <c r="M1583" s="524"/>
      <c r="N1583" s="524"/>
      <c r="O1583" s="524"/>
      <c r="P1583" s="524"/>
      <c r="Q1583" s="524"/>
      <c r="R1583" s="524"/>
      <c r="S1583" s="525"/>
      <c r="T1583" s="526"/>
      <c r="U1583" s="115"/>
      <c r="V1583" s="526"/>
      <c r="W1583" s="115"/>
      <c r="X1583" s="115"/>
      <c r="Y1583" s="115"/>
      <c r="Z1583" s="527"/>
      <c r="AA1583" s="527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  <c r="BI1583" s="15"/>
      <c r="BJ1583" s="15"/>
      <c r="BK1583" s="15"/>
      <c r="BL1583" s="15"/>
      <c r="BM1583" s="15"/>
      <c r="BN1583" s="15"/>
      <c r="BO1583" s="15"/>
      <c r="BP1583" s="15"/>
      <c r="BQ1583" s="15"/>
      <c r="BR1583" s="15"/>
      <c r="BS1583" s="15"/>
      <c r="BT1583" s="15"/>
      <c r="BU1583" s="15"/>
      <c r="BV1583" s="15"/>
      <c r="BW1583" s="15"/>
      <c r="BX1583" s="15"/>
      <c r="BY1583" s="15"/>
      <c r="BZ1583" s="15"/>
      <c r="CA1583" s="15"/>
      <c r="CB1583" s="15"/>
      <c r="CC1583" s="15"/>
      <c r="CD1583" s="15"/>
      <c r="CE1583" s="15"/>
      <c r="CF1583" s="15"/>
      <c r="CG1583" s="15"/>
      <c r="CH1583" s="15"/>
      <c r="CI1583" s="15"/>
      <c r="CJ1583" s="15"/>
      <c r="CK1583" s="15"/>
      <c r="CL1583" s="15"/>
      <c r="CM1583" s="15"/>
      <c r="CN1583" s="15"/>
      <c r="CO1583" s="15"/>
      <c r="CP1583" s="15"/>
      <c r="CQ1583" s="15"/>
      <c r="CR1583" s="15"/>
      <c r="CS1583" s="15"/>
      <c r="CT1583" s="88"/>
      <c r="CU1583" s="88"/>
      <c r="CV1583" s="88"/>
      <c r="CW1583" s="15"/>
      <c r="CX1583" s="15"/>
      <c r="CY1583" s="88"/>
      <c r="CZ1583" s="88"/>
      <c r="DA1583" s="88"/>
      <c r="DB1583" s="15"/>
      <c r="DC1583" s="15"/>
      <c r="DD1583" s="15"/>
      <c r="DE1583" s="15"/>
      <c r="DF1583" s="15"/>
      <c r="DG1583" s="15"/>
      <c r="DH1583" s="15"/>
      <c r="DI1583" s="15"/>
      <c r="DJ1583" s="15"/>
      <c r="DK1583" s="15"/>
      <c r="DL1583" s="15"/>
      <c r="DM1583" s="15"/>
      <c r="DN1583" s="15"/>
      <c r="DO1583" s="15"/>
      <c r="DP1583" s="15"/>
      <c r="DQ1583" s="15"/>
      <c r="DR1583" s="15"/>
      <c r="DS1583" s="15"/>
      <c r="DT1583" s="15"/>
      <c r="DU1583" s="15"/>
      <c r="DV1583" s="15"/>
      <c r="DW1583" s="15"/>
      <c r="DX1583" s="15"/>
      <c r="DY1583" s="15"/>
      <c r="DZ1583" s="15"/>
      <c r="EA1583" s="15"/>
      <c r="EB1583" s="15"/>
      <c r="EC1583" s="15"/>
      <c r="ED1583" s="15"/>
      <c r="EE1583" s="15"/>
      <c r="EF1583" s="15"/>
      <c r="EG1583" s="15"/>
      <c r="EH1583" s="15"/>
      <c r="EI1583" s="15"/>
      <c r="EJ1583" s="15"/>
      <c r="EK1583" s="15"/>
      <c r="EL1583" s="15"/>
      <c r="EM1583" s="15"/>
      <c r="EN1583" s="15"/>
      <c r="EO1583" s="15"/>
      <c r="EP1583" s="88"/>
      <c r="EQ1583" s="88"/>
      <c r="ER1583" s="88"/>
      <c r="ES1583" s="88"/>
      <c r="ET1583" s="88"/>
      <c r="EU1583" s="88"/>
      <c r="EV1583" s="88"/>
      <c r="EW1583" s="88"/>
      <c r="EX1583" s="88"/>
      <c r="EY1583" s="88"/>
      <c r="EZ1583" s="88"/>
      <c r="FA1583" s="88"/>
      <c r="FB1583" s="15"/>
      <c r="FC1583" s="15"/>
      <c r="FD1583" s="15"/>
      <c r="FE1583" s="15"/>
      <c r="FF1583" s="15"/>
      <c r="FG1583" s="15"/>
      <c r="FH1583" s="15"/>
      <c r="FI1583" s="15"/>
      <c r="FJ1583" s="15"/>
    </row>
    <row r="1584" spans="2:166" ht="15" customHeight="1" x14ac:dyDescent="0.25">
      <c r="B1584" s="88"/>
      <c r="C1584" s="88"/>
      <c r="D1584" s="115"/>
      <c r="E1584" s="115"/>
      <c r="F1584" s="115"/>
      <c r="G1584" s="115"/>
      <c r="H1584" s="115"/>
      <c r="I1584" s="523"/>
      <c r="J1584" s="523"/>
      <c r="K1584" s="115"/>
      <c r="L1584" s="524"/>
      <c r="M1584" s="524"/>
      <c r="N1584" s="524"/>
      <c r="O1584" s="524"/>
      <c r="P1584" s="524"/>
      <c r="Q1584" s="524"/>
      <c r="R1584" s="524"/>
      <c r="S1584" s="525"/>
      <c r="T1584" s="526"/>
      <c r="U1584" s="115"/>
      <c r="V1584" s="526"/>
      <c r="W1584" s="115"/>
      <c r="X1584" s="115"/>
      <c r="Y1584" s="115"/>
      <c r="Z1584" s="527"/>
      <c r="AA1584" s="527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  <c r="BI1584" s="15"/>
      <c r="BJ1584" s="15"/>
      <c r="BK1584" s="15"/>
      <c r="BL1584" s="15"/>
      <c r="BM1584" s="15"/>
      <c r="BN1584" s="15"/>
      <c r="BO1584" s="15"/>
      <c r="BP1584" s="15"/>
      <c r="BQ1584" s="15"/>
      <c r="BR1584" s="15"/>
      <c r="BS1584" s="15"/>
      <c r="BT1584" s="15"/>
      <c r="BU1584" s="15"/>
      <c r="BV1584" s="15"/>
      <c r="BW1584" s="15"/>
      <c r="BX1584" s="15"/>
      <c r="BY1584" s="15"/>
      <c r="BZ1584" s="15"/>
      <c r="CA1584" s="15"/>
      <c r="CB1584" s="15"/>
      <c r="CC1584" s="15"/>
      <c r="CD1584" s="15"/>
      <c r="CE1584" s="15"/>
      <c r="CF1584" s="15"/>
      <c r="CG1584" s="15"/>
      <c r="CH1584" s="15"/>
      <c r="CI1584" s="15"/>
      <c r="CJ1584" s="15"/>
      <c r="CK1584" s="15"/>
      <c r="CL1584" s="15"/>
      <c r="CM1584" s="15"/>
      <c r="CN1584" s="15"/>
      <c r="CO1584" s="15"/>
      <c r="CP1584" s="15"/>
      <c r="CQ1584" s="15"/>
      <c r="CR1584" s="15"/>
      <c r="CS1584" s="15"/>
      <c r="CT1584" s="88"/>
      <c r="CU1584" s="88"/>
      <c r="CV1584" s="88"/>
      <c r="CW1584" s="15"/>
      <c r="CX1584" s="15"/>
      <c r="CY1584" s="88"/>
      <c r="CZ1584" s="88"/>
      <c r="DA1584" s="88"/>
      <c r="DB1584" s="15"/>
      <c r="DC1584" s="15"/>
      <c r="DD1584" s="15"/>
      <c r="DE1584" s="15"/>
      <c r="DF1584" s="15"/>
      <c r="DG1584" s="15"/>
      <c r="DH1584" s="15"/>
      <c r="DI1584" s="15"/>
      <c r="DJ1584" s="15"/>
      <c r="DK1584" s="15"/>
      <c r="DL1584" s="15"/>
      <c r="DM1584" s="15"/>
      <c r="DN1584" s="15"/>
      <c r="DO1584" s="15"/>
      <c r="DP1584" s="15"/>
      <c r="DQ1584" s="15"/>
      <c r="DR1584" s="15"/>
      <c r="DS1584" s="15"/>
      <c r="DT1584" s="15"/>
      <c r="DU1584" s="15"/>
      <c r="DV1584" s="15"/>
      <c r="DW1584" s="15"/>
      <c r="DX1584" s="15"/>
      <c r="DY1584" s="15"/>
      <c r="DZ1584" s="15"/>
      <c r="EA1584" s="15"/>
      <c r="EB1584" s="15"/>
      <c r="EC1584" s="15"/>
      <c r="ED1584" s="15"/>
      <c r="EE1584" s="15"/>
      <c r="EF1584" s="15"/>
      <c r="EG1584" s="15"/>
      <c r="EH1584" s="15"/>
      <c r="EI1584" s="15"/>
      <c r="EJ1584" s="15"/>
      <c r="EK1584" s="15"/>
      <c r="EL1584" s="15"/>
      <c r="EM1584" s="15"/>
      <c r="EN1584" s="15"/>
      <c r="EO1584" s="15"/>
      <c r="EP1584" s="88"/>
      <c r="EQ1584" s="88"/>
      <c r="ER1584" s="88"/>
      <c r="ES1584" s="88"/>
      <c r="ET1584" s="88"/>
      <c r="EU1584" s="88"/>
      <c r="EV1584" s="88"/>
      <c r="EW1584" s="88"/>
      <c r="EX1584" s="88"/>
      <c r="EY1584" s="88"/>
      <c r="EZ1584" s="88"/>
      <c r="FA1584" s="88"/>
      <c r="FB1584" s="15"/>
      <c r="FC1584" s="15"/>
      <c r="FD1584" s="15"/>
      <c r="FE1584" s="15"/>
      <c r="FF1584" s="15"/>
      <c r="FG1584" s="15"/>
      <c r="FH1584" s="15"/>
      <c r="FI1584" s="15"/>
      <c r="FJ1584" s="15"/>
    </row>
    <row r="1585" spans="2:166" ht="15" customHeight="1" x14ac:dyDescent="0.25">
      <c r="B1585" s="88"/>
      <c r="C1585" s="88"/>
      <c r="D1585" s="115"/>
      <c r="E1585" s="115"/>
      <c r="F1585" s="115"/>
      <c r="G1585" s="115"/>
      <c r="H1585" s="115"/>
      <c r="I1585" s="523"/>
      <c r="J1585" s="523"/>
      <c r="K1585" s="115"/>
      <c r="L1585" s="524"/>
      <c r="M1585" s="524"/>
      <c r="N1585" s="524"/>
      <c r="O1585" s="524"/>
      <c r="P1585" s="524"/>
      <c r="Q1585" s="524"/>
      <c r="R1585" s="524"/>
      <c r="S1585" s="525"/>
      <c r="T1585" s="526"/>
      <c r="U1585" s="115"/>
      <c r="V1585" s="526"/>
      <c r="W1585" s="115"/>
      <c r="X1585" s="115"/>
      <c r="Y1585" s="115"/>
      <c r="Z1585" s="527"/>
      <c r="AA1585" s="527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  <c r="BU1585" s="15"/>
      <c r="BV1585" s="15"/>
      <c r="BW1585" s="15"/>
      <c r="BX1585" s="15"/>
      <c r="BY1585" s="15"/>
      <c r="BZ1585" s="15"/>
      <c r="CA1585" s="15"/>
      <c r="CB1585" s="15"/>
      <c r="CC1585" s="15"/>
      <c r="CD1585" s="15"/>
      <c r="CE1585" s="15"/>
      <c r="CF1585" s="15"/>
      <c r="CG1585" s="15"/>
      <c r="CH1585" s="15"/>
      <c r="CI1585" s="15"/>
      <c r="CJ1585" s="15"/>
      <c r="CK1585" s="15"/>
      <c r="CL1585" s="15"/>
      <c r="CM1585" s="15"/>
      <c r="CN1585" s="15"/>
      <c r="CO1585" s="15"/>
      <c r="CP1585" s="15"/>
      <c r="CQ1585" s="15"/>
      <c r="CR1585" s="15"/>
      <c r="CS1585" s="15"/>
      <c r="CT1585" s="88"/>
      <c r="CU1585" s="88"/>
      <c r="CV1585" s="88"/>
      <c r="CW1585" s="15"/>
      <c r="CX1585" s="15"/>
      <c r="CY1585" s="88"/>
      <c r="CZ1585" s="88"/>
      <c r="DA1585" s="88"/>
      <c r="DB1585" s="15"/>
      <c r="DC1585" s="15"/>
      <c r="DD1585" s="15"/>
      <c r="DE1585" s="15"/>
      <c r="DF1585" s="15"/>
      <c r="DG1585" s="15"/>
      <c r="DH1585" s="15"/>
      <c r="DI1585" s="15"/>
      <c r="DJ1585" s="15"/>
      <c r="DK1585" s="15"/>
      <c r="DL1585" s="15"/>
      <c r="DM1585" s="15"/>
      <c r="DN1585" s="15"/>
      <c r="DO1585" s="15"/>
      <c r="DP1585" s="15"/>
      <c r="DQ1585" s="15"/>
      <c r="DR1585" s="15"/>
      <c r="DS1585" s="15"/>
      <c r="DT1585" s="15"/>
      <c r="DU1585" s="15"/>
      <c r="DV1585" s="15"/>
      <c r="DW1585" s="15"/>
      <c r="DX1585" s="15"/>
      <c r="DY1585" s="15"/>
      <c r="DZ1585" s="15"/>
      <c r="EA1585" s="15"/>
      <c r="EB1585" s="15"/>
      <c r="EC1585" s="15"/>
      <c r="ED1585" s="15"/>
      <c r="EE1585" s="15"/>
      <c r="EF1585" s="15"/>
      <c r="EG1585" s="15"/>
      <c r="EH1585" s="15"/>
      <c r="EI1585" s="15"/>
      <c r="EJ1585" s="15"/>
      <c r="EK1585" s="15"/>
      <c r="EL1585" s="15"/>
      <c r="EM1585" s="15"/>
      <c r="EN1585" s="15"/>
      <c r="EO1585" s="15"/>
      <c r="EP1585" s="88"/>
      <c r="EQ1585" s="88"/>
      <c r="ER1585" s="88"/>
      <c r="ES1585" s="88"/>
      <c r="ET1585" s="88"/>
      <c r="EU1585" s="88"/>
      <c r="EV1585" s="88"/>
      <c r="EW1585" s="88"/>
      <c r="EX1585" s="88"/>
      <c r="EY1585" s="88"/>
      <c r="EZ1585" s="88"/>
      <c r="FA1585" s="88"/>
      <c r="FB1585" s="15"/>
      <c r="FC1585" s="15"/>
      <c r="FD1585" s="15"/>
      <c r="FE1585" s="15"/>
      <c r="FF1585" s="15"/>
      <c r="FG1585" s="15"/>
      <c r="FH1585" s="15"/>
      <c r="FI1585" s="15"/>
      <c r="FJ1585" s="15"/>
    </row>
    <row r="1586" spans="2:166" ht="15" customHeight="1" x14ac:dyDescent="0.25">
      <c r="B1586" s="88"/>
      <c r="C1586" s="88"/>
      <c r="D1586" s="115"/>
      <c r="E1586" s="115"/>
      <c r="F1586" s="115"/>
      <c r="G1586" s="115"/>
      <c r="H1586" s="115"/>
      <c r="I1586" s="523"/>
      <c r="J1586" s="523"/>
      <c r="K1586" s="115"/>
      <c r="L1586" s="524"/>
      <c r="M1586" s="524"/>
      <c r="N1586" s="524"/>
      <c r="O1586" s="524"/>
      <c r="P1586" s="524"/>
      <c r="Q1586" s="524"/>
      <c r="R1586" s="524"/>
      <c r="S1586" s="525"/>
      <c r="T1586" s="526"/>
      <c r="U1586" s="115"/>
      <c r="V1586" s="526"/>
      <c r="W1586" s="115"/>
      <c r="X1586" s="115"/>
      <c r="Y1586" s="115"/>
      <c r="Z1586" s="527"/>
      <c r="AA1586" s="527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M1586" s="15"/>
      <c r="BN1586" s="15"/>
      <c r="BO1586" s="15"/>
      <c r="BP1586" s="15"/>
      <c r="BQ1586" s="15"/>
      <c r="BR1586" s="15"/>
      <c r="BS1586" s="15"/>
      <c r="BT1586" s="15"/>
      <c r="BU1586" s="15"/>
      <c r="BV1586" s="15"/>
      <c r="BW1586" s="15"/>
      <c r="BX1586" s="15"/>
      <c r="BY1586" s="15"/>
      <c r="BZ1586" s="15"/>
      <c r="CA1586" s="15"/>
      <c r="CB1586" s="15"/>
      <c r="CC1586" s="15"/>
      <c r="CD1586" s="15"/>
      <c r="CE1586" s="15"/>
      <c r="CF1586" s="15"/>
      <c r="CG1586" s="15"/>
      <c r="CH1586" s="15"/>
      <c r="CI1586" s="15"/>
      <c r="CJ1586" s="15"/>
      <c r="CK1586" s="15"/>
      <c r="CL1586" s="15"/>
      <c r="CM1586" s="15"/>
      <c r="CN1586" s="15"/>
      <c r="CO1586" s="15"/>
      <c r="CP1586" s="15"/>
      <c r="CQ1586" s="15"/>
      <c r="CR1586" s="15"/>
      <c r="CS1586" s="15"/>
      <c r="CT1586" s="88"/>
      <c r="CU1586" s="88"/>
      <c r="CV1586" s="88"/>
      <c r="CW1586" s="15"/>
      <c r="CX1586" s="15"/>
      <c r="CY1586" s="88"/>
      <c r="CZ1586" s="88"/>
      <c r="DA1586" s="88"/>
      <c r="DB1586" s="15"/>
      <c r="DC1586" s="15"/>
      <c r="DD1586" s="15"/>
      <c r="DE1586" s="15"/>
      <c r="DF1586" s="15"/>
      <c r="DG1586" s="15"/>
      <c r="DH1586" s="15"/>
      <c r="DI1586" s="15"/>
      <c r="DJ1586" s="15"/>
      <c r="DK1586" s="15"/>
      <c r="DL1586" s="15"/>
      <c r="DM1586" s="15"/>
      <c r="DN1586" s="15"/>
      <c r="DO1586" s="15"/>
      <c r="DP1586" s="15"/>
      <c r="DQ1586" s="15"/>
      <c r="DR1586" s="15"/>
      <c r="DS1586" s="15"/>
      <c r="DT1586" s="15"/>
      <c r="DU1586" s="15"/>
      <c r="DV1586" s="15"/>
      <c r="DW1586" s="15"/>
      <c r="DX1586" s="15"/>
      <c r="DY1586" s="15"/>
      <c r="DZ1586" s="15"/>
      <c r="EA1586" s="15"/>
      <c r="EB1586" s="15"/>
      <c r="EC1586" s="15"/>
      <c r="ED1586" s="15"/>
      <c r="EE1586" s="15"/>
      <c r="EF1586" s="15"/>
      <c r="EG1586" s="15"/>
      <c r="EH1586" s="15"/>
      <c r="EI1586" s="15"/>
      <c r="EJ1586" s="15"/>
      <c r="EK1586" s="15"/>
      <c r="EL1586" s="15"/>
      <c r="EM1586" s="15"/>
      <c r="EN1586" s="15"/>
      <c r="EO1586" s="15"/>
      <c r="EP1586" s="88"/>
      <c r="EQ1586" s="88"/>
      <c r="ER1586" s="88"/>
      <c r="ES1586" s="88"/>
      <c r="ET1586" s="88"/>
      <c r="EU1586" s="88"/>
      <c r="EV1586" s="88"/>
      <c r="EW1586" s="88"/>
      <c r="EX1586" s="88"/>
      <c r="EY1586" s="88"/>
      <c r="EZ1586" s="88"/>
      <c r="FA1586" s="88"/>
      <c r="FB1586" s="15"/>
      <c r="FC1586" s="15"/>
      <c r="FD1586" s="15"/>
      <c r="FE1586" s="15"/>
      <c r="FF1586" s="15"/>
      <c r="FG1586" s="15"/>
      <c r="FH1586" s="15"/>
      <c r="FI1586" s="15"/>
      <c r="FJ1586" s="15"/>
    </row>
    <row r="1587" spans="2:166" ht="15" customHeight="1" x14ac:dyDescent="0.25">
      <c r="B1587" s="88"/>
      <c r="C1587" s="88"/>
      <c r="D1587" s="115"/>
      <c r="E1587" s="115"/>
      <c r="F1587" s="115"/>
      <c r="G1587" s="115"/>
      <c r="H1587" s="115"/>
      <c r="I1587" s="523"/>
      <c r="J1587" s="523"/>
      <c r="K1587" s="115"/>
      <c r="L1587" s="524"/>
      <c r="M1587" s="524"/>
      <c r="N1587" s="524"/>
      <c r="O1587" s="524"/>
      <c r="P1587" s="524"/>
      <c r="Q1587" s="524"/>
      <c r="R1587" s="524"/>
      <c r="S1587" s="525"/>
      <c r="T1587" s="526"/>
      <c r="U1587" s="115"/>
      <c r="V1587" s="526"/>
      <c r="W1587" s="115"/>
      <c r="X1587" s="115"/>
      <c r="Y1587" s="115"/>
      <c r="Z1587" s="527"/>
      <c r="AA1587" s="527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  <c r="BI1587" s="15"/>
      <c r="BJ1587" s="15"/>
      <c r="BK1587" s="15"/>
      <c r="BL1587" s="15"/>
      <c r="BM1587" s="15"/>
      <c r="BN1587" s="15"/>
      <c r="BO1587" s="15"/>
      <c r="BP1587" s="15"/>
      <c r="BQ1587" s="15"/>
      <c r="BR1587" s="15"/>
      <c r="BS1587" s="15"/>
      <c r="BT1587" s="15"/>
      <c r="BU1587" s="15"/>
      <c r="BV1587" s="15"/>
      <c r="BW1587" s="15"/>
      <c r="BX1587" s="15"/>
      <c r="BY1587" s="15"/>
      <c r="BZ1587" s="15"/>
      <c r="CA1587" s="15"/>
      <c r="CB1587" s="15"/>
      <c r="CC1587" s="15"/>
      <c r="CD1587" s="15"/>
      <c r="CE1587" s="15"/>
      <c r="CF1587" s="15"/>
      <c r="CG1587" s="15"/>
      <c r="CH1587" s="15"/>
      <c r="CI1587" s="15"/>
      <c r="CJ1587" s="15"/>
      <c r="CK1587" s="15"/>
      <c r="CL1587" s="15"/>
      <c r="CM1587" s="15"/>
      <c r="CN1587" s="15"/>
      <c r="CO1587" s="15"/>
      <c r="CP1587" s="15"/>
      <c r="CQ1587" s="15"/>
      <c r="CR1587" s="15"/>
      <c r="CS1587" s="15"/>
      <c r="CT1587" s="88"/>
      <c r="CU1587" s="88"/>
      <c r="CV1587" s="88"/>
      <c r="CW1587" s="15"/>
      <c r="CX1587" s="15"/>
      <c r="CY1587" s="88"/>
      <c r="CZ1587" s="88"/>
      <c r="DA1587" s="88"/>
      <c r="DB1587" s="15"/>
      <c r="DC1587" s="15"/>
      <c r="DD1587" s="15"/>
      <c r="DE1587" s="15"/>
      <c r="DF1587" s="15"/>
      <c r="DG1587" s="15"/>
      <c r="DH1587" s="15"/>
      <c r="DI1587" s="15"/>
      <c r="DJ1587" s="15"/>
      <c r="DK1587" s="15"/>
      <c r="DL1587" s="15"/>
      <c r="DM1587" s="15"/>
      <c r="DN1587" s="15"/>
      <c r="DO1587" s="15"/>
      <c r="DP1587" s="15"/>
      <c r="DQ1587" s="15"/>
      <c r="DR1587" s="15"/>
      <c r="DS1587" s="15"/>
      <c r="DT1587" s="15"/>
      <c r="DU1587" s="15"/>
      <c r="DV1587" s="15"/>
      <c r="DW1587" s="15"/>
      <c r="DX1587" s="15"/>
      <c r="DY1587" s="15"/>
      <c r="DZ1587" s="15"/>
      <c r="EA1587" s="15"/>
      <c r="EB1587" s="15"/>
      <c r="EC1587" s="15"/>
      <c r="ED1587" s="15"/>
      <c r="EE1587" s="15"/>
      <c r="EF1587" s="15"/>
      <c r="EG1587" s="15"/>
      <c r="EH1587" s="15"/>
      <c r="EI1587" s="15"/>
      <c r="EJ1587" s="15"/>
      <c r="EK1587" s="15"/>
      <c r="EL1587" s="15"/>
      <c r="EM1587" s="15"/>
      <c r="EN1587" s="15"/>
      <c r="EO1587" s="15"/>
      <c r="EP1587" s="88"/>
      <c r="EQ1587" s="88"/>
      <c r="ER1587" s="88"/>
      <c r="ES1587" s="88"/>
      <c r="ET1587" s="88"/>
      <c r="EU1587" s="88"/>
      <c r="EV1587" s="88"/>
      <c r="EW1587" s="88"/>
      <c r="EX1587" s="88"/>
      <c r="EY1587" s="88"/>
      <c r="EZ1587" s="88"/>
      <c r="FA1587" s="88"/>
      <c r="FB1587" s="15"/>
      <c r="FC1587" s="15"/>
      <c r="FD1587" s="15"/>
      <c r="FE1587" s="15"/>
      <c r="FF1587" s="15"/>
      <c r="FG1587" s="15"/>
      <c r="FH1587" s="15"/>
      <c r="FI1587" s="15"/>
      <c r="FJ1587" s="15"/>
    </row>
    <row r="1588" spans="2:166" ht="15" customHeight="1" x14ac:dyDescent="0.25">
      <c r="B1588" s="88"/>
      <c r="C1588" s="88"/>
      <c r="D1588" s="115"/>
      <c r="E1588" s="115"/>
      <c r="F1588" s="115"/>
      <c r="G1588" s="115"/>
      <c r="H1588" s="115"/>
      <c r="I1588" s="523"/>
      <c r="J1588" s="523"/>
      <c r="K1588" s="115"/>
      <c r="L1588" s="524"/>
      <c r="M1588" s="524"/>
      <c r="N1588" s="524"/>
      <c r="O1588" s="524"/>
      <c r="P1588" s="524"/>
      <c r="Q1588" s="524"/>
      <c r="R1588" s="524"/>
      <c r="S1588" s="525"/>
      <c r="T1588" s="526"/>
      <c r="U1588" s="115"/>
      <c r="V1588" s="526"/>
      <c r="W1588" s="115"/>
      <c r="X1588" s="115"/>
      <c r="Y1588" s="115"/>
      <c r="Z1588" s="527"/>
      <c r="AA1588" s="527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  <c r="BU1588" s="15"/>
      <c r="BV1588" s="15"/>
      <c r="BW1588" s="15"/>
      <c r="BX1588" s="15"/>
      <c r="BY1588" s="15"/>
      <c r="BZ1588" s="15"/>
      <c r="CA1588" s="15"/>
      <c r="CB1588" s="15"/>
      <c r="CC1588" s="15"/>
      <c r="CD1588" s="15"/>
      <c r="CE1588" s="15"/>
      <c r="CF1588" s="15"/>
      <c r="CG1588" s="15"/>
      <c r="CH1588" s="15"/>
      <c r="CI1588" s="15"/>
      <c r="CJ1588" s="15"/>
      <c r="CK1588" s="15"/>
      <c r="CL1588" s="15"/>
      <c r="CM1588" s="15"/>
      <c r="CN1588" s="15"/>
      <c r="CO1588" s="15"/>
      <c r="CP1588" s="15"/>
      <c r="CQ1588" s="15"/>
      <c r="CR1588" s="15"/>
      <c r="CS1588" s="15"/>
      <c r="CT1588" s="88"/>
      <c r="CU1588" s="88"/>
      <c r="CV1588" s="88"/>
      <c r="CW1588" s="15"/>
      <c r="CX1588" s="15"/>
      <c r="CY1588" s="88"/>
      <c r="CZ1588" s="88"/>
      <c r="DA1588" s="88"/>
      <c r="DB1588" s="15"/>
      <c r="DC1588" s="15"/>
      <c r="DD1588" s="15"/>
      <c r="DE1588" s="15"/>
      <c r="DF1588" s="15"/>
      <c r="DG1588" s="15"/>
      <c r="DH1588" s="15"/>
      <c r="DI1588" s="15"/>
      <c r="DJ1588" s="15"/>
      <c r="DK1588" s="15"/>
      <c r="DL1588" s="15"/>
      <c r="DM1588" s="15"/>
      <c r="DN1588" s="15"/>
      <c r="DO1588" s="15"/>
      <c r="DP1588" s="15"/>
      <c r="DQ1588" s="15"/>
      <c r="DR1588" s="15"/>
      <c r="DS1588" s="15"/>
      <c r="DT1588" s="15"/>
      <c r="DU1588" s="15"/>
      <c r="DV1588" s="15"/>
      <c r="DW1588" s="15"/>
      <c r="DX1588" s="15"/>
      <c r="DY1588" s="15"/>
      <c r="DZ1588" s="15"/>
      <c r="EA1588" s="15"/>
      <c r="EB1588" s="15"/>
      <c r="EC1588" s="15"/>
      <c r="ED1588" s="15"/>
      <c r="EE1588" s="15"/>
      <c r="EF1588" s="15"/>
      <c r="EG1588" s="15"/>
      <c r="EH1588" s="15"/>
      <c r="EI1588" s="15"/>
      <c r="EJ1588" s="15"/>
      <c r="EK1588" s="15"/>
      <c r="EL1588" s="15"/>
      <c r="EM1588" s="15"/>
      <c r="EN1588" s="15"/>
      <c r="EO1588" s="15"/>
      <c r="EP1588" s="88"/>
      <c r="EQ1588" s="88"/>
      <c r="ER1588" s="88"/>
      <c r="ES1588" s="88"/>
      <c r="ET1588" s="88"/>
      <c r="EU1588" s="88"/>
      <c r="EV1588" s="88"/>
      <c r="EW1588" s="88"/>
      <c r="EX1588" s="88"/>
      <c r="EY1588" s="88"/>
      <c r="EZ1588" s="88"/>
      <c r="FA1588" s="88"/>
      <c r="FB1588" s="15"/>
      <c r="FC1588" s="15"/>
      <c r="FD1588" s="15"/>
      <c r="FE1588" s="15"/>
      <c r="FF1588" s="15"/>
      <c r="FG1588" s="15"/>
      <c r="FH1588" s="15"/>
      <c r="FI1588" s="15"/>
      <c r="FJ1588" s="15"/>
    </row>
    <row r="1589" spans="2:166" ht="15" customHeight="1" x14ac:dyDescent="0.25">
      <c r="B1589" s="88"/>
      <c r="C1589" s="88"/>
      <c r="D1589" s="115"/>
      <c r="E1589" s="115"/>
      <c r="F1589" s="115"/>
      <c r="G1589" s="115"/>
      <c r="H1589" s="115"/>
      <c r="I1589" s="523"/>
      <c r="J1589" s="523"/>
      <c r="K1589" s="115"/>
      <c r="L1589" s="524"/>
      <c r="M1589" s="524"/>
      <c r="N1589" s="524"/>
      <c r="O1589" s="524"/>
      <c r="P1589" s="524"/>
      <c r="Q1589" s="524"/>
      <c r="R1589" s="524"/>
      <c r="S1589" s="525"/>
      <c r="T1589" s="526"/>
      <c r="U1589" s="115"/>
      <c r="V1589" s="526"/>
      <c r="W1589" s="115"/>
      <c r="X1589" s="115"/>
      <c r="Y1589" s="115"/>
      <c r="Z1589" s="527"/>
      <c r="AA1589" s="527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M1589" s="15"/>
      <c r="BN1589" s="15"/>
      <c r="BO1589" s="15"/>
      <c r="BP1589" s="15"/>
      <c r="BQ1589" s="15"/>
      <c r="BR1589" s="15"/>
      <c r="BS1589" s="15"/>
      <c r="BT1589" s="15"/>
      <c r="BU1589" s="15"/>
      <c r="BV1589" s="15"/>
      <c r="BW1589" s="15"/>
      <c r="BX1589" s="15"/>
      <c r="BY1589" s="15"/>
      <c r="BZ1589" s="15"/>
      <c r="CA1589" s="15"/>
      <c r="CB1589" s="15"/>
      <c r="CC1589" s="15"/>
      <c r="CD1589" s="15"/>
      <c r="CE1589" s="15"/>
      <c r="CF1589" s="15"/>
      <c r="CG1589" s="15"/>
      <c r="CH1589" s="15"/>
      <c r="CI1589" s="15"/>
      <c r="CJ1589" s="15"/>
      <c r="CK1589" s="15"/>
      <c r="CL1589" s="15"/>
      <c r="CM1589" s="15"/>
      <c r="CN1589" s="15"/>
      <c r="CO1589" s="15"/>
      <c r="CP1589" s="15"/>
      <c r="CQ1589" s="15"/>
      <c r="CR1589" s="15"/>
      <c r="CS1589" s="15"/>
      <c r="CT1589" s="88"/>
      <c r="CU1589" s="88"/>
      <c r="CV1589" s="88"/>
      <c r="CW1589" s="15"/>
      <c r="CX1589" s="15"/>
      <c r="CY1589" s="88"/>
      <c r="CZ1589" s="88"/>
      <c r="DA1589" s="88"/>
      <c r="DB1589" s="15"/>
      <c r="DC1589" s="15"/>
      <c r="DD1589" s="15"/>
      <c r="DE1589" s="15"/>
      <c r="DF1589" s="15"/>
      <c r="DG1589" s="15"/>
      <c r="DH1589" s="15"/>
      <c r="DI1589" s="15"/>
      <c r="DJ1589" s="15"/>
      <c r="DK1589" s="15"/>
      <c r="DL1589" s="15"/>
      <c r="DM1589" s="15"/>
      <c r="DN1589" s="15"/>
      <c r="DO1589" s="15"/>
      <c r="DP1589" s="15"/>
      <c r="DQ1589" s="15"/>
      <c r="DR1589" s="15"/>
      <c r="DS1589" s="15"/>
      <c r="DT1589" s="15"/>
      <c r="DU1589" s="15"/>
      <c r="DV1589" s="15"/>
      <c r="DW1589" s="15"/>
      <c r="DX1589" s="15"/>
      <c r="DY1589" s="15"/>
      <c r="DZ1589" s="15"/>
      <c r="EA1589" s="15"/>
      <c r="EB1589" s="15"/>
      <c r="EC1589" s="15"/>
      <c r="ED1589" s="15"/>
      <c r="EE1589" s="15"/>
      <c r="EF1589" s="15"/>
      <c r="EG1589" s="15"/>
      <c r="EH1589" s="15"/>
      <c r="EI1589" s="15"/>
      <c r="EJ1589" s="15"/>
      <c r="EK1589" s="15"/>
      <c r="EL1589" s="15"/>
      <c r="EM1589" s="15"/>
      <c r="EN1589" s="15"/>
      <c r="EO1589" s="15"/>
      <c r="EP1589" s="88"/>
      <c r="EQ1589" s="88"/>
      <c r="ER1589" s="88"/>
      <c r="ES1589" s="88"/>
      <c r="ET1589" s="88"/>
      <c r="EU1589" s="88"/>
      <c r="EV1589" s="88"/>
      <c r="EW1589" s="88"/>
      <c r="EX1589" s="88"/>
      <c r="EY1589" s="88"/>
      <c r="EZ1589" s="88"/>
      <c r="FA1589" s="88"/>
      <c r="FB1589" s="15"/>
      <c r="FC1589" s="15"/>
      <c r="FD1589" s="15"/>
      <c r="FE1589" s="15"/>
      <c r="FF1589" s="15"/>
      <c r="FG1589" s="15"/>
      <c r="FH1589" s="15"/>
      <c r="FI1589" s="15"/>
      <c r="FJ1589" s="15"/>
    </row>
    <row r="1590" spans="2:166" ht="15" customHeight="1" x14ac:dyDescent="0.25">
      <c r="B1590" s="88"/>
      <c r="C1590" s="88"/>
      <c r="D1590" s="115"/>
      <c r="E1590" s="115"/>
      <c r="F1590" s="115"/>
      <c r="G1590" s="115"/>
      <c r="H1590" s="115"/>
      <c r="I1590" s="523"/>
      <c r="J1590" s="523"/>
      <c r="K1590" s="115"/>
      <c r="L1590" s="524"/>
      <c r="M1590" s="524"/>
      <c r="N1590" s="524"/>
      <c r="O1590" s="524"/>
      <c r="P1590" s="524"/>
      <c r="Q1590" s="524"/>
      <c r="R1590" s="524"/>
      <c r="S1590" s="525"/>
      <c r="T1590" s="526"/>
      <c r="U1590" s="115"/>
      <c r="V1590" s="526"/>
      <c r="W1590" s="115"/>
      <c r="X1590" s="115"/>
      <c r="Y1590" s="115"/>
      <c r="Z1590" s="527"/>
      <c r="AA1590" s="527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N1590" s="15"/>
      <c r="BO1590" s="15"/>
      <c r="BP1590" s="15"/>
      <c r="BQ1590" s="15"/>
      <c r="BR1590" s="15"/>
      <c r="BS1590" s="15"/>
      <c r="BT1590" s="15"/>
      <c r="BU1590" s="15"/>
      <c r="BV1590" s="15"/>
      <c r="BW1590" s="15"/>
      <c r="BX1590" s="15"/>
      <c r="BY1590" s="15"/>
      <c r="BZ1590" s="15"/>
      <c r="CA1590" s="15"/>
      <c r="CB1590" s="15"/>
      <c r="CC1590" s="15"/>
      <c r="CD1590" s="15"/>
      <c r="CE1590" s="15"/>
      <c r="CF1590" s="15"/>
      <c r="CG1590" s="15"/>
      <c r="CH1590" s="15"/>
      <c r="CI1590" s="15"/>
      <c r="CJ1590" s="15"/>
      <c r="CK1590" s="15"/>
      <c r="CL1590" s="15"/>
      <c r="CM1590" s="15"/>
      <c r="CN1590" s="15"/>
      <c r="CO1590" s="15"/>
      <c r="CP1590" s="15"/>
      <c r="CQ1590" s="15"/>
      <c r="CR1590" s="15"/>
      <c r="CS1590" s="15"/>
      <c r="CT1590" s="88"/>
      <c r="CU1590" s="88"/>
      <c r="CV1590" s="88"/>
      <c r="CW1590" s="15"/>
      <c r="CX1590" s="15"/>
      <c r="CY1590" s="88"/>
      <c r="CZ1590" s="88"/>
      <c r="DA1590" s="88"/>
      <c r="DB1590" s="15"/>
      <c r="DC1590" s="15"/>
      <c r="DD1590" s="15"/>
      <c r="DE1590" s="15"/>
      <c r="DF1590" s="15"/>
      <c r="DG1590" s="15"/>
      <c r="DH1590" s="15"/>
      <c r="DI1590" s="15"/>
      <c r="DJ1590" s="15"/>
      <c r="DK1590" s="15"/>
      <c r="DL1590" s="15"/>
      <c r="DM1590" s="15"/>
      <c r="DN1590" s="15"/>
      <c r="DO1590" s="15"/>
      <c r="DP1590" s="15"/>
      <c r="DQ1590" s="15"/>
      <c r="DR1590" s="15"/>
      <c r="DS1590" s="15"/>
      <c r="DT1590" s="15"/>
      <c r="DU1590" s="15"/>
      <c r="DV1590" s="15"/>
      <c r="DW1590" s="15"/>
      <c r="DX1590" s="15"/>
      <c r="DY1590" s="15"/>
      <c r="DZ1590" s="15"/>
      <c r="EA1590" s="15"/>
      <c r="EB1590" s="15"/>
      <c r="EC1590" s="15"/>
      <c r="ED1590" s="15"/>
      <c r="EE1590" s="15"/>
      <c r="EF1590" s="15"/>
      <c r="EG1590" s="15"/>
      <c r="EH1590" s="15"/>
      <c r="EI1590" s="15"/>
      <c r="EJ1590" s="15"/>
      <c r="EK1590" s="15"/>
      <c r="EL1590" s="15"/>
      <c r="EM1590" s="15"/>
      <c r="EN1590" s="15"/>
      <c r="EO1590" s="15"/>
      <c r="EP1590" s="88"/>
      <c r="EQ1590" s="88"/>
      <c r="ER1590" s="88"/>
      <c r="ES1590" s="88"/>
      <c r="ET1590" s="88"/>
      <c r="EU1590" s="88"/>
      <c r="EV1590" s="88"/>
      <c r="EW1590" s="88"/>
      <c r="EX1590" s="88"/>
      <c r="EY1590" s="88"/>
      <c r="EZ1590" s="88"/>
      <c r="FA1590" s="88"/>
      <c r="FB1590" s="15"/>
      <c r="FC1590" s="15"/>
      <c r="FD1590" s="15"/>
      <c r="FE1590" s="15"/>
      <c r="FF1590" s="15"/>
      <c r="FG1590" s="15"/>
      <c r="FH1590" s="15"/>
      <c r="FI1590" s="15"/>
      <c r="FJ1590" s="15"/>
    </row>
    <row r="1591" spans="2:166" ht="15" customHeight="1" x14ac:dyDescent="0.25">
      <c r="B1591" s="88"/>
      <c r="C1591" s="88"/>
      <c r="D1591" s="115"/>
      <c r="E1591" s="115"/>
      <c r="F1591" s="115"/>
      <c r="G1591" s="115"/>
      <c r="H1591" s="115"/>
      <c r="I1591" s="523"/>
      <c r="J1591" s="523"/>
      <c r="K1591" s="115"/>
      <c r="L1591" s="524"/>
      <c r="M1591" s="524"/>
      <c r="N1591" s="524"/>
      <c r="O1591" s="524"/>
      <c r="P1591" s="524"/>
      <c r="Q1591" s="524"/>
      <c r="R1591" s="524"/>
      <c r="S1591" s="525"/>
      <c r="T1591" s="526"/>
      <c r="U1591" s="115"/>
      <c r="V1591" s="526"/>
      <c r="W1591" s="115"/>
      <c r="X1591" s="115"/>
      <c r="Y1591" s="115"/>
      <c r="Z1591" s="527"/>
      <c r="AA1591" s="527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  <c r="BI1591" s="15"/>
      <c r="BJ1591" s="15"/>
      <c r="BK1591" s="15"/>
      <c r="BL1591" s="15"/>
      <c r="BM1591" s="15"/>
      <c r="BN1591" s="15"/>
      <c r="BO1591" s="15"/>
      <c r="BP1591" s="15"/>
      <c r="BQ1591" s="15"/>
      <c r="BR1591" s="15"/>
      <c r="BS1591" s="15"/>
      <c r="BT1591" s="15"/>
      <c r="BU1591" s="15"/>
      <c r="BV1591" s="15"/>
      <c r="BW1591" s="15"/>
      <c r="BX1591" s="15"/>
      <c r="BY1591" s="15"/>
      <c r="BZ1591" s="15"/>
      <c r="CA1591" s="15"/>
      <c r="CB1591" s="15"/>
      <c r="CC1591" s="15"/>
      <c r="CD1591" s="15"/>
      <c r="CE1591" s="15"/>
      <c r="CF1591" s="15"/>
      <c r="CG1591" s="15"/>
      <c r="CH1591" s="15"/>
      <c r="CI1591" s="15"/>
      <c r="CJ1591" s="15"/>
      <c r="CK1591" s="15"/>
      <c r="CL1591" s="15"/>
      <c r="CM1591" s="15"/>
      <c r="CN1591" s="15"/>
      <c r="CO1591" s="15"/>
      <c r="CP1591" s="15"/>
      <c r="CQ1591" s="15"/>
      <c r="CR1591" s="15"/>
      <c r="CS1591" s="15"/>
      <c r="CT1591" s="88"/>
      <c r="CU1591" s="88"/>
      <c r="CV1591" s="88"/>
      <c r="CW1591" s="15"/>
      <c r="CX1591" s="15"/>
      <c r="CY1591" s="88"/>
      <c r="CZ1591" s="88"/>
      <c r="DA1591" s="88"/>
      <c r="DB1591" s="15"/>
      <c r="DC1591" s="15"/>
      <c r="DD1591" s="15"/>
      <c r="DE1591" s="15"/>
      <c r="DF1591" s="15"/>
      <c r="DG1591" s="15"/>
      <c r="DH1591" s="15"/>
      <c r="DI1591" s="15"/>
      <c r="DJ1591" s="15"/>
      <c r="DK1591" s="15"/>
      <c r="DL1591" s="15"/>
      <c r="DM1591" s="15"/>
      <c r="DN1591" s="15"/>
      <c r="DO1591" s="15"/>
      <c r="DP1591" s="15"/>
      <c r="DQ1591" s="15"/>
      <c r="DR1591" s="15"/>
      <c r="DS1591" s="15"/>
      <c r="DT1591" s="15"/>
      <c r="DU1591" s="15"/>
      <c r="DV1591" s="15"/>
      <c r="DW1591" s="15"/>
      <c r="DX1591" s="15"/>
      <c r="DY1591" s="15"/>
      <c r="DZ1591" s="15"/>
      <c r="EA1591" s="15"/>
      <c r="EB1591" s="15"/>
      <c r="EC1591" s="15"/>
      <c r="ED1591" s="15"/>
      <c r="EE1591" s="15"/>
      <c r="EF1591" s="15"/>
      <c r="EG1591" s="15"/>
      <c r="EH1591" s="15"/>
      <c r="EI1591" s="15"/>
      <c r="EJ1591" s="15"/>
      <c r="EK1591" s="15"/>
      <c r="EL1591" s="15"/>
      <c r="EM1591" s="15"/>
      <c r="EN1591" s="15"/>
      <c r="EO1591" s="15"/>
      <c r="EP1591" s="88"/>
      <c r="EQ1591" s="88"/>
      <c r="ER1591" s="88"/>
      <c r="ES1591" s="88"/>
      <c r="ET1591" s="88"/>
      <c r="EU1591" s="88"/>
      <c r="EV1591" s="88"/>
      <c r="EW1591" s="88"/>
      <c r="EX1591" s="88"/>
      <c r="EY1591" s="88"/>
      <c r="EZ1591" s="88"/>
      <c r="FA1591" s="88"/>
      <c r="FB1591" s="15"/>
      <c r="FC1591" s="15"/>
      <c r="FD1591" s="15"/>
      <c r="FE1591" s="15"/>
      <c r="FF1591" s="15"/>
      <c r="FG1591" s="15"/>
      <c r="FH1591" s="15"/>
      <c r="FI1591" s="15"/>
      <c r="FJ1591" s="15"/>
    </row>
    <row r="1592" spans="2:166" ht="15" customHeight="1" x14ac:dyDescent="0.25">
      <c r="B1592" s="88"/>
      <c r="C1592" s="88"/>
      <c r="D1592" s="115"/>
      <c r="E1592" s="115"/>
      <c r="F1592" s="115"/>
      <c r="G1592" s="115"/>
      <c r="H1592" s="115"/>
      <c r="I1592" s="523"/>
      <c r="J1592" s="523"/>
      <c r="K1592" s="115"/>
      <c r="L1592" s="524"/>
      <c r="M1592" s="524"/>
      <c r="N1592" s="524"/>
      <c r="O1592" s="524"/>
      <c r="P1592" s="524"/>
      <c r="Q1592" s="524"/>
      <c r="R1592" s="524"/>
      <c r="S1592" s="525"/>
      <c r="T1592" s="526"/>
      <c r="U1592" s="115"/>
      <c r="V1592" s="526"/>
      <c r="W1592" s="115"/>
      <c r="X1592" s="115"/>
      <c r="Y1592" s="115"/>
      <c r="Z1592" s="527"/>
      <c r="AA1592" s="527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5"/>
      <c r="BY1592" s="15"/>
      <c r="BZ1592" s="15"/>
      <c r="CA1592" s="15"/>
      <c r="CB1592" s="15"/>
      <c r="CC1592" s="15"/>
      <c r="CD1592" s="15"/>
      <c r="CE1592" s="15"/>
      <c r="CF1592" s="15"/>
      <c r="CG1592" s="15"/>
      <c r="CH1592" s="15"/>
      <c r="CI1592" s="15"/>
      <c r="CJ1592" s="15"/>
      <c r="CK1592" s="15"/>
      <c r="CL1592" s="15"/>
      <c r="CM1592" s="15"/>
      <c r="CN1592" s="15"/>
      <c r="CO1592" s="15"/>
      <c r="CP1592" s="15"/>
      <c r="CQ1592" s="15"/>
      <c r="CR1592" s="15"/>
      <c r="CS1592" s="15"/>
      <c r="CT1592" s="88"/>
      <c r="CU1592" s="88"/>
      <c r="CV1592" s="88"/>
      <c r="CW1592" s="15"/>
      <c r="CX1592" s="15"/>
      <c r="CY1592" s="88"/>
      <c r="CZ1592" s="88"/>
      <c r="DA1592" s="88"/>
      <c r="DB1592" s="15"/>
      <c r="DC1592" s="15"/>
      <c r="DD1592" s="15"/>
      <c r="DE1592" s="15"/>
      <c r="DF1592" s="15"/>
      <c r="DG1592" s="15"/>
      <c r="DH1592" s="15"/>
      <c r="DI1592" s="15"/>
      <c r="DJ1592" s="15"/>
      <c r="DK1592" s="15"/>
      <c r="DL1592" s="15"/>
      <c r="DM1592" s="15"/>
      <c r="DN1592" s="15"/>
      <c r="DO1592" s="15"/>
      <c r="DP1592" s="15"/>
      <c r="DQ1592" s="15"/>
      <c r="DR1592" s="15"/>
      <c r="DS1592" s="15"/>
      <c r="DT1592" s="15"/>
      <c r="DU1592" s="15"/>
      <c r="DV1592" s="15"/>
      <c r="DW1592" s="15"/>
      <c r="DX1592" s="15"/>
      <c r="DY1592" s="15"/>
      <c r="DZ1592" s="15"/>
      <c r="EA1592" s="15"/>
      <c r="EB1592" s="15"/>
      <c r="EC1592" s="15"/>
      <c r="ED1592" s="15"/>
      <c r="EE1592" s="15"/>
      <c r="EF1592" s="15"/>
      <c r="EG1592" s="15"/>
      <c r="EH1592" s="15"/>
      <c r="EI1592" s="15"/>
      <c r="EJ1592" s="15"/>
      <c r="EK1592" s="15"/>
      <c r="EL1592" s="15"/>
      <c r="EM1592" s="15"/>
      <c r="EN1592" s="15"/>
      <c r="EO1592" s="15"/>
      <c r="EP1592" s="88"/>
      <c r="EQ1592" s="88"/>
      <c r="ER1592" s="88"/>
      <c r="ES1592" s="88"/>
      <c r="ET1592" s="88"/>
      <c r="EU1592" s="88"/>
      <c r="EV1592" s="88"/>
      <c r="EW1592" s="88"/>
      <c r="EX1592" s="88"/>
      <c r="EY1592" s="88"/>
      <c r="EZ1592" s="88"/>
      <c r="FA1592" s="88"/>
      <c r="FB1592" s="15"/>
      <c r="FC1592" s="15"/>
      <c r="FD1592" s="15"/>
      <c r="FE1592" s="15"/>
      <c r="FF1592" s="15"/>
      <c r="FG1592" s="15"/>
      <c r="FH1592" s="15"/>
      <c r="FI1592" s="15"/>
      <c r="FJ1592" s="15"/>
    </row>
    <row r="1593" spans="2:166" ht="15" customHeight="1" x14ac:dyDescent="0.25">
      <c r="B1593" s="88"/>
      <c r="C1593" s="88"/>
      <c r="D1593" s="115"/>
      <c r="E1593" s="115"/>
      <c r="F1593" s="115"/>
      <c r="G1593" s="115"/>
      <c r="H1593" s="115"/>
      <c r="I1593" s="523"/>
      <c r="J1593" s="523"/>
      <c r="K1593" s="115"/>
      <c r="L1593" s="524"/>
      <c r="M1593" s="524"/>
      <c r="N1593" s="524"/>
      <c r="O1593" s="524"/>
      <c r="P1593" s="524"/>
      <c r="Q1593" s="524"/>
      <c r="R1593" s="524"/>
      <c r="S1593" s="525"/>
      <c r="T1593" s="526"/>
      <c r="U1593" s="115"/>
      <c r="V1593" s="526"/>
      <c r="W1593" s="115"/>
      <c r="X1593" s="115"/>
      <c r="Y1593" s="115"/>
      <c r="Z1593" s="527"/>
      <c r="AA1593" s="527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N1593" s="15"/>
      <c r="BO1593" s="15"/>
      <c r="BP1593" s="15"/>
      <c r="BQ1593" s="15"/>
      <c r="BR1593" s="15"/>
      <c r="BS1593" s="15"/>
      <c r="BT1593" s="15"/>
      <c r="BU1593" s="15"/>
      <c r="BV1593" s="15"/>
      <c r="BW1593" s="15"/>
      <c r="BX1593" s="15"/>
      <c r="BY1593" s="15"/>
      <c r="BZ1593" s="15"/>
      <c r="CA1593" s="15"/>
      <c r="CB1593" s="15"/>
      <c r="CC1593" s="15"/>
      <c r="CD1593" s="15"/>
      <c r="CE1593" s="15"/>
      <c r="CF1593" s="15"/>
      <c r="CG1593" s="15"/>
      <c r="CH1593" s="15"/>
      <c r="CI1593" s="15"/>
      <c r="CJ1593" s="15"/>
      <c r="CK1593" s="15"/>
      <c r="CL1593" s="15"/>
      <c r="CM1593" s="15"/>
      <c r="CN1593" s="15"/>
      <c r="CO1593" s="15"/>
      <c r="CP1593" s="15"/>
      <c r="CQ1593" s="15"/>
      <c r="CR1593" s="15"/>
      <c r="CS1593" s="15"/>
      <c r="CT1593" s="88"/>
      <c r="CU1593" s="88"/>
      <c r="CV1593" s="88"/>
      <c r="CW1593" s="15"/>
      <c r="CX1593" s="15"/>
      <c r="CY1593" s="88"/>
      <c r="CZ1593" s="88"/>
      <c r="DA1593" s="88"/>
      <c r="DB1593" s="15"/>
      <c r="DC1593" s="15"/>
      <c r="DD1593" s="15"/>
      <c r="DE1593" s="15"/>
      <c r="DF1593" s="15"/>
      <c r="DG1593" s="15"/>
      <c r="DH1593" s="15"/>
      <c r="DI1593" s="15"/>
      <c r="DJ1593" s="15"/>
      <c r="DK1593" s="15"/>
      <c r="DL1593" s="15"/>
      <c r="DM1593" s="15"/>
      <c r="DN1593" s="15"/>
      <c r="DO1593" s="15"/>
      <c r="DP1593" s="15"/>
      <c r="DQ1593" s="15"/>
      <c r="DR1593" s="15"/>
      <c r="DS1593" s="15"/>
      <c r="DT1593" s="15"/>
      <c r="DU1593" s="15"/>
      <c r="DV1593" s="15"/>
      <c r="DW1593" s="15"/>
      <c r="DX1593" s="15"/>
      <c r="DY1593" s="15"/>
      <c r="DZ1593" s="15"/>
      <c r="EA1593" s="15"/>
      <c r="EB1593" s="15"/>
      <c r="EC1593" s="15"/>
      <c r="ED1593" s="15"/>
      <c r="EE1593" s="15"/>
      <c r="EF1593" s="15"/>
      <c r="EG1593" s="15"/>
      <c r="EH1593" s="15"/>
      <c r="EI1593" s="15"/>
      <c r="EJ1593" s="15"/>
      <c r="EK1593" s="15"/>
      <c r="EL1593" s="15"/>
      <c r="EM1593" s="15"/>
      <c r="EN1593" s="15"/>
      <c r="EO1593" s="15"/>
      <c r="EP1593" s="88"/>
      <c r="EQ1593" s="88"/>
      <c r="ER1593" s="88"/>
      <c r="ES1593" s="88"/>
      <c r="ET1593" s="88"/>
      <c r="EU1593" s="88"/>
      <c r="EV1593" s="88"/>
      <c r="EW1593" s="88"/>
      <c r="EX1593" s="88"/>
      <c r="EY1593" s="88"/>
      <c r="EZ1593" s="88"/>
      <c r="FA1593" s="88"/>
      <c r="FB1593" s="15"/>
      <c r="FC1593" s="15"/>
      <c r="FD1593" s="15"/>
      <c r="FE1593" s="15"/>
      <c r="FF1593" s="15"/>
      <c r="FG1593" s="15"/>
      <c r="FH1593" s="15"/>
      <c r="FI1593" s="15"/>
      <c r="FJ1593" s="15"/>
    </row>
    <row r="1594" spans="2:166" ht="15" customHeight="1" x14ac:dyDescent="0.25">
      <c r="B1594" s="88"/>
      <c r="C1594" s="88"/>
      <c r="D1594" s="115"/>
      <c r="E1594" s="115"/>
      <c r="F1594" s="115"/>
      <c r="G1594" s="115"/>
      <c r="H1594" s="115"/>
      <c r="I1594" s="523"/>
      <c r="J1594" s="523"/>
      <c r="K1594" s="115"/>
      <c r="L1594" s="524"/>
      <c r="M1594" s="524"/>
      <c r="N1594" s="524"/>
      <c r="O1594" s="524"/>
      <c r="P1594" s="524"/>
      <c r="Q1594" s="524"/>
      <c r="R1594" s="524"/>
      <c r="S1594" s="525"/>
      <c r="T1594" s="526"/>
      <c r="U1594" s="115"/>
      <c r="V1594" s="526"/>
      <c r="W1594" s="115"/>
      <c r="X1594" s="115"/>
      <c r="Y1594" s="115"/>
      <c r="Z1594" s="527"/>
      <c r="AA1594" s="527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  <c r="BU1594" s="15"/>
      <c r="BV1594" s="15"/>
      <c r="BW1594" s="15"/>
      <c r="BX1594" s="15"/>
      <c r="BY1594" s="15"/>
      <c r="BZ1594" s="15"/>
      <c r="CA1594" s="15"/>
      <c r="CB1594" s="15"/>
      <c r="CC1594" s="15"/>
      <c r="CD1594" s="15"/>
      <c r="CE1594" s="15"/>
      <c r="CF1594" s="15"/>
      <c r="CG1594" s="15"/>
      <c r="CH1594" s="15"/>
      <c r="CI1594" s="15"/>
      <c r="CJ1594" s="15"/>
      <c r="CK1594" s="15"/>
      <c r="CL1594" s="15"/>
      <c r="CM1594" s="15"/>
      <c r="CN1594" s="15"/>
      <c r="CO1594" s="15"/>
      <c r="CP1594" s="15"/>
      <c r="CQ1594" s="15"/>
      <c r="CR1594" s="15"/>
      <c r="CS1594" s="15"/>
      <c r="CT1594" s="88"/>
      <c r="CU1594" s="88"/>
      <c r="CV1594" s="88"/>
      <c r="CW1594" s="15"/>
      <c r="CX1594" s="15"/>
      <c r="CY1594" s="88"/>
      <c r="CZ1594" s="88"/>
      <c r="DA1594" s="88"/>
      <c r="DB1594" s="15"/>
      <c r="DC1594" s="15"/>
      <c r="DD1594" s="15"/>
      <c r="DE1594" s="15"/>
      <c r="DF1594" s="15"/>
      <c r="DG1594" s="15"/>
      <c r="DH1594" s="15"/>
      <c r="DI1594" s="15"/>
      <c r="DJ1594" s="15"/>
      <c r="DK1594" s="15"/>
      <c r="DL1594" s="15"/>
      <c r="DM1594" s="15"/>
      <c r="DN1594" s="15"/>
      <c r="DO1594" s="15"/>
      <c r="DP1594" s="15"/>
      <c r="DQ1594" s="15"/>
      <c r="DR1594" s="15"/>
      <c r="DS1594" s="15"/>
      <c r="DT1594" s="15"/>
      <c r="DU1594" s="15"/>
      <c r="DV1594" s="15"/>
      <c r="DW1594" s="15"/>
      <c r="DX1594" s="15"/>
      <c r="DY1594" s="15"/>
      <c r="DZ1594" s="15"/>
      <c r="EA1594" s="15"/>
      <c r="EB1594" s="15"/>
      <c r="EC1594" s="15"/>
      <c r="ED1594" s="15"/>
      <c r="EE1594" s="15"/>
      <c r="EF1594" s="15"/>
      <c r="EG1594" s="15"/>
      <c r="EH1594" s="15"/>
      <c r="EI1594" s="15"/>
      <c r="EJ1594" s="15"/>
      <c r="EK1594" s="15"/>
      <c r="EL1594" s="15"/>
      <c r="EM1594" s="15"/>
      <c r="EN1594" s="15"/>
      <c r="EO1594" s="15"/>
      <c r="EP1594" s="88"/>
      <c r="EQ1594" s="88"/>
      <c r="ER1594" s="88"/>
      <c r="ES1594" s="88"/>
      <c r="ET1594" s="88"/>
      <c r="EU1594" s="88"/>
      <c r="EV1594" s="88"/>
      <c r="EW1594" s="88"/>
      <c r="EX1594" s="88"/>
      <c r="EY1594" s="88"/>
      <c r="EZ1594" s="88"/>
      <c r="FA1594" s="88"/>
      <c r="FB1594" s="15"/>
      <c r="FC1594" s="15"/>
      <c r="FD1594" s="15"/>
      <c r="FE1594" s="15"/>
      <c r="FF1594" s="15"/>
      <c r="FG1594" s="15"/>
      <c r="FH1594" s="15"/>
      <c r="FI1594" s="15"/>
      <c r="FJ1594" s="15"/>
    </row>
    <row r="1595" spans="2:166" ht="15" customHeight="1" x14ac:dyDescent="0.25">
      <c r="B1595" s="88"/>
      <c r="C1595" s="88"/>
      <c r="D1595" s="115"/>
      <c r="E1595" s="115"/>
      <c r="F1595" s="115"/>
      <c r="G1595" s="115"/>
      <c r="H1595" s="115"/>
      <c r="I1595" s="523"/>
      <c r="J1595" s="523"/>
      <c r="K1595" s="115"/>
      <c r="L1595" s="524"/>
      <c r="M1595" s="524"/>
      <c r="N1595" s="524"/>
      <c r="O1595" s="524"/>
      <c r="P1595" s="524"/>
      <c r="Q1595" s="524"/>
      <c r="R1595" s="524"/>
      <c r="S1595" s="525"/>
      <c r="T1595" s="526"/>
      <c r="U1595" s="115"/>
      <c r="V1595" s="526"/>
      <c r="W1595" s="115"/>
      <c r="X1595" s="115"/>
      <c r="Y1595" s="115"/>
      <c r="Z1595" s="527"/>
      <c r="AA1595" s="527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  <c r="BI1595" s="15"/>
      <c r="BJ1595" s="15"/>
      <c r="BK1595" s="15"/>
      <c r="BL1595" s="15"/>
      <c r="BM1595" s="15"/>
      <c r="BN1595" s="15"/>
      <c r="BO1595" s="15"/>
      <c r="BP1595" s="15"/>
      <c r="BQ1595" s="15"/>
      <c r="BR1595" s="15"/>
      <c r="BS1595" s="15"/>
      <c r="BT1595" s="15"/>
      <c r="BU1595" s="15"/>
      <c r="BV1595" s="15"/>
      <c r="BW1595" s="15"/>
      <c r="BX1595" s="15"/>
      <c r="BY1595" s="15"/>
      <c r="BZ1595" s="15"/>
      <c r="CA1595" s="15"/>
      <c r="CB1595" s="15"/>
      <c r="CC1595" s="15"/>
      <c r="CD1595" s="15"/>
      <c r="CE1595" s="15"/>
      <c r="CF1595" s="15"/>
      <c r="CG1595" s="15"/>
      <c r="CH1595" s="15"/>
      <c r="CI1595" s="15"/>
      <c r="CJ1595" s="15"/>
      <c r="CK1595" s="15"/>
      <c r="CL1595" s="15"/>
      <c r="CM1595" s="15"/>
      <c r="CN1595" s="15"/>
      <c r="CO1595" s="15"/>
      <c r="CP1595" s="15"/>
      <c r="CQ1595" s="15"/>
      <c r="CR1595" s="15"/>
      <c r="CS1595" s="15"/>
      <c r="CT1595" s="88"/>
      <c r="CU1595" s="88"/>
      <c r="CV1595" s="88"/>
      <c r="CW1595" s="15"/>
      <c r="CX1595" s="15"/>
      <c r="CY1595" s="88"/>
      <c r="CZ1595" s="88"/>
      <c r="DA1595" s="88"/>
      <c r="DB1595" s="15"/>
      <c r="DC1595" s="15"/>
      <c r="DD1595" s="15"/>
      <c r="DE1595" s="15"/>
      <c r="DF1595" s="15"/>
      <c r="DG1595" s="15"/>
      <c r="DH1595" s="15"/>
      <c r="DI1595" s="15"/>
      <c r="DJ1595" s="15"/>
      <c r="DK1595" s="15"/>
      <c r="DL1595" s="15"/>
      <c r="DM1595" s="15"/>
      <c r="DN1595" s="15"/>
      <c r="DO1595" s="15"/>
      <c r="DP1595" s="15"/>
      <c r="DQ1595" s="15"/>
      <c r="DR1595" s="15"/>
      <c r="DS1595" s="15"/>
      <c r="DT1595" s="15"/>
      <c r="DU1595" s="15"/>
      <c r="DV1595" s="15"/>
      <c r="DW1595" s="15"/>
      <c r="DX1595" s="15"/>
      <c r="DY1595" s="15"/>
      <c r="DZ1595" s="15"/>
      <c r="EA1595" s="15"/>
      <c r="EB1595" s="15"/>
      <c r="EC1595" s="15"/>
      <c r="ED1595" s="15"/>
      <c r="EE1595" s="15"/>
      <c r="EF1595" s="15"/>
      <c r="EG1595" s="15"/>
      <c r="EH1595" s="15"/>
      <c r="EI1595" s="15"/>
      <c r="EJ1595" s="15"/>
      <c r="EK1595" s="15"/>
      <c r="EL1595" s="15"/>
      <c r="EM1595" s="15"/>
      <c r="EN1595" s="15"/>
      <c r="EO1595" s="15"/>
      <c r="EP1595" s="88"/>
      <c r="EQ1595" s="88"/>
      <c r="ER1595" s="88"/>
      <c r="ES1595" s="88"/>
      <c r="ET1595" s="88"/>
      <c r="EU1595" s="88"/>
      <c r="EV1595" s="88"/>
      <c r="EW1595" s="88"/>
      <c r="EX1595" s="88"/>
      <c r="EY1595" s="88"/>
      <c r="EZ1595" s="88"/>
      <c r="FA1595" s="88"/>
      <c r="FB1595" s="15"/>
      <c r="FC1595" s="15"/>
      <c r="FD1595" s="15"/>
      <c r="FE1595" s="15"/>
      <c r="FF1595" s="15"/>
      <c r="FG1595" s="15"/>
      <c r="FH1595" s="15"/>
      <c r="FI1595" s="15"/>
      <c r="FJ1595" s="15"/>
    </row>
    <row r="1596" spans="2:166" ht="15" customHeight="1" x14ac:dyDescent="0.25">
      <c r="B1596" s="88"/>
      <c r="C1596" s="88"/>
      <c r="D1596" s="115"/>
      <c r="E1596" s="115"/>
      <c r="F1596" s="115"/>
      <c r="G1596" s="115"/>
      <c r="H1596" s="115"/>
      <c r="I1596" s="523"/>
      <c r="J1596" s="523"/>
      <c r="K1596" s="115"/>
      <c r="L1596" s="524"/>
      <c r="M1596" s="524"/>
      <c r="N1596" s="524"/>
      <c r="O1596" s="524"/>
      <c r="P1596" s="524"/>
      <c r="Q1596" s="524"/>
      <c r="R1596" s="524"/>
      <c r="S1596" s="525"/>
      <c r="T1596" s="526"/>
      <c r="U1596" s="115"/>
      <c r="V1596" s="526"/>
      <c r="W1596" s="115"/>
      <c r="X1596" s="115"/>
      <c r="Y1596" s="115"/>
      <c r="Z1596" s="527"/>
      <c r="AA1596" s="527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  <c r="BI1596" s="15"/>
      <c r="BJ1596" s="15"/>
      <c r="BK1596" s="15"/>
      <c r="BL1596" s="15"/>
      <c r="BM1596" s="15"/>
      <c r="BN1596" s="15"/>
      <c r="BO1596" s="15"/>
      <c r="BP1596" s="15"/>
      <c r="BQ1596" s="15"/>
      <c r="BR1596" s="15"/>
      <c r="BS1596" s="15"/>
      <c r="BT1596" s="15"/>
      <c r="BU1596" s="15"/>
      <c r="BV1596" s="15"/>
      <c r="BW1596" s="15"/>
      <c r="BX1596" s="15"/>
      <c r="BY1596" s="15"/>
      <c r="BZ1596" s="15"/>
      <c r="CA1596" s="15"/>
      <c r="CB1596" s="15"/>
      <c r="CC1596" s="15"/>
      <c r="CD1596" s="15"/>
      <c r="CE1596" s="15"/>
      <c r="CF1596" s="15"/>
      <c r="CG1596" s="15"/>
      <c r="CH1596" s="15"/>
      <c r="CI1596" s="15"/>
      <c r="CJ1596" s="15"/>
      <c r="CK1596" s="15"/>
      <c r="CL1596" s="15"/>
      <c r="CM1596" s="15"/>
      <c r="CN1596" s="15"/>
      <c r="CO1596" s="15"/>
      <c r="CP1596" s="15"/>
      <c r="CQ1596" s="15"/>
      <c r="CR1596" s="15"/>
      <c r="CS1596" s="15"/>
      <c r="CT1596" s="88"/>
      <c r="CU1596" s="88"/>
      <c r="CV1596" s="88"/>
      <c r="CW1596" s="15"/>
      <c r="CX1596" s="15"/>
      <c r="CY1596" s="88"/>
      <c r="CZ1596" s="88"/>
      <c r="DA1596" s="88"/>
      <c r="DB1596" s="15"/>
      <c r="DC1596" s="15"/>
      <c r="DD1596" s="15"/>
      <c r="DE1596" s="15"/>
      <c r="DF1596" s="15"/>
      <c r="DG1596" s="15"/>
      <c r="DH1596" s="15"/>
      <c r="DI1596" s="15"/>
      <c r="DJ1596" s="15"/>
      <c r="DK1596" s="15"/>
      <c r="DL1596" s="15"/>
      <c r="DM1596" s="15"/>
      <c r="DN1596" s="15"/>
      <c r="DO1596" s="15"/>
      <c r="DP1596" s="15"/>
      <c r="DQ1596" s="15"/>
      <c r="DR1596" s="15"/>
      <c r="DS1596" s="15"/>
      <c r="DT1596" s="15"/>
      <c r="DU1596" s="15"/>
      <c r="DV1596" s="15"/>
      <c r="DW1596" s="15"/>
      <c r="DX1596" s="15"/>
      <c r="DY1596" s="15"/>
      <c r="DZ1596" s="15"/>
      <c r="EA1596" s="15"/>
      <c r="EB1596" s="15"/>
      <c r="EC1596" s="15"/>
      <c r="ED1596" s="15"/>
      <c r="EE1596" s="15"/>
      <c r="EF1596" s="15"/>
      <c r="EG1596" s="15"/>
      <c r="EH1596" s="15"/>
      <c r="EI1596" s="15"/>
      <c r="EJ1596" s="15"/>
      <c r="EK1596" s="15"/>
      <c r="EL1596" s="15"/>
      <c r="EM1596" s="15"/>
      <c r="EN1596" s="15"/>
      <c r="EO1596" s="15"/>
      <c r="EP1596" s="88"/>
      <c r="EQ1596" s="88"/>
      <c r="ER1596" s="88"/>
      <c r="ES1596" s="88"/>
      <c r="ET1596" s="88"/>
      <c r="EU1596" s="88"/>
      <c r="EV1596" s="88"/>
      <c r="EW1596" s="88"/>
      <c r="EX1596" s="88"/>
      <c r="EY1596" s="88"/>
      <c r="EZ1596" s="88"/>
      <c r="FA1596" s="88"/>
      <c r="FB1596" s="15"/>
      <c r="FC1596" s="15"/>
      <c r="FD1596" s="15"/>
      <c r="FE1596" s="15"/>
      <c r="FF1596" s="15"/>
      <c r="FG1596" s="15"/>
      <c r="FH1596" s="15"/>
      <c r="FI1596" s="15"/>
      <c r="FJ1596" s="15"/>
    </row>
    <row r="1597" spans="2:166" ht="15" customHeight="1" x14ac:dyDescent="0.25">
      <c r="B1597" s="88"/>
      <c r="C1597" s="88"/>
      <c r="D1597" s="115"/>
      <c r="E1597" s="115"/>
      <c r="F1597" s="115"/>
      <c r="G1597" s="115"/>
      <c r="H1597" s="115"/>
      <c r="I1597" s="523"/>
      <c r="J1597" s="523"/>
      <c r="K1597" s="115"/>
      <c r="L1597" s="524"/>
      <c r="M1597" s="524"/>
      <c r="N1597" s="524"/>
      <c r="O1597" s="524"/>
      <c r="P1597" s="524"/>
      <c r="Q1597" s="524"/>
      <c r="R1597" s="524"/>
      <c r="S1597" s="525"/>
      <c r="T1597" s="526"/>
      <c r="U1597" s="115"/>
      <c r="V1597" s="526"/>
      <c r="W1597" s="115"/>
      <c r="X1597" s="115"/>
      <c r="Y1597" s="115"/>
      <c r="Z1597" s="527"/>
      <c r="AA1597" s="527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  <c r="AS1597" s="15"/>
      <c r="AT1597" s="15"/>
      <c r="AU1597" s="15"/>
      <c r="AV1597" s="15"/>
      <c r="AW1597" s="15"/>
      <c r="AX1597" s="15"/>
      <c r="AY1597" s="15"/>
      <c r="AZ1597" s="15"/>
      <c r="BA1597" s="15"/>
      <c r="BB1597" s="15"/>
      <c r="BC1597" s="15"/>
      <c r="BD1597" s="15"/>
      <c r="BE1597" s="15"/>
      <c r="BF1597" s="15"/>
      <c r="BG1597" s="15"/>
      <c r="BH1597" s="15"/>
      <c r="BI1597" s="15"/>
      <c r="BJ1597" s="15"/>
      <c r="BK1597" s="15"/>
      <c r="BL1597" s="15"/>
      <c r="BM1597" s="15"/>
      <c r="BN1597" s="15"/>
      <c r="BO1597" s="15"/>
      <c r="BP1597" s="15"/>
      <c r="BQ1597" s="15"/>
      <c r="BR1597" s="15"/>
      <c r="BS1597" s="15"/>
      <c r="BT1597" s="15"/>
      <c r="BU1597" s="15"/>
      <c r="BV1597" s="15"/>
      <c r="BW1597" s="15"/>
      <c r="BX1597" s="15"/>
      <c r="BY1597" s="15"/>
      <c r="BZ1597" s="15"/>
      <c r="CA1597" s="15"/>
      <c r="CB1597" s="15"/>
      <c r="CC1597" s="15"/>
      <c r="CD1597" s="15"/>
      <c r="CE1597" s="15"/>
      <c r="CF1597" s="15"/>
      <c r="CG1597" s="15"/>
      <c r="CH1597" s="15"/>
      <c r="CI1597" s="15"/>
      <c r="CJ1597" s="15"/>
      <c r="CK1597" s="15"/>
      <c r="CL1597" s="15"/>
      <c r="CM1597" s="15"/>
      <c r="CN1597" s="15"/>
      <c r="CO1597" s="15"/>
      <c r="CP1597" s="15"/>
      <c r="CQ1597" s="15"/>
      <c r="CR1597" s="15"/>
      <c r="CS1597" s="15"/>
      <c r="CT1597" s="88"/>
      <c r="CU1597" s="88"/>
      <c r="CV1597" s="88"/>
      <c r="CW1597" s="15"/>
      <c r="CX1597" s="15"/>
      <c r="CY1597" s="88"/>
      <c r="CZ1597" s="88"/>
      <c r="DA1597" s="88"/>
      <c r="DB1597" s="15"/>
      <c r="DC1597" s="15"/>
      <c r="DD1597" s="15"/>
      <c r="DE1597" s="15"/>
      <c r="DF1597" s="15"/>
      <c r="DG1597" s="15"/>
      <c r="DH1597" s="15"/>
      <c r="DI1597" s="15"/>
      <c r="DJ1597" s="15"/>
      <c r="DK1597" s="15"/>
      <c r="DL1597" s="15"/>
      <c r="DM1597" s="15"/>
      <c r="DN1597" s="15"/>
      <c r="DO1597" s="15"/>
      <c r="DP1597" s="15"/>
      <c r="DQ1597" s="15"/>
      <c r="DR1597" s="15"/>
      <c r="DS1597" s="15"/>
      <c r="DT1597" s="15"/>
      <c r="DU1597" s="15"/>
      <c r="DV1597" s="15"/>
      <c r="DW1597" s="15"/>
      <c r="DX1597" s="15"/>
      <c r="DY1597" s="15"/>
      <c r="DZ1597" s="15"/>
      <c r="EA1597" s="15"/>
      <c r="EB1597" s="15"/>
      <c r="EC1597" s="15"/>
      <c r="ED1597" s="15"/>
      <c r="EE1597" s="15"/>
      <c r="EF1597" s="15"/>
      <c r="EG1597" s="15"/>
      <c r="EH1597" s="15"/>
      <c r="EI1597" s="15"/>
      <c r="EJ1597" s="15"/>
      <c r="EK1597" s="15"/>
      <c r="EL1597" s="15"/>
      <c r="EM1597" s="15"/>
      <c r="EN1597" s="15"/>
      <c r="EO1597" s="15"/>
      <c r="EP1597" s="88"/>
      <c r="EQ1597" s="88"/>
      <c r="ER1597" s="88"/>
      <c r="ES1597" s="88"/>
      <c r="ET1597" s="88"/>
      <c r="EU1597" s="88"/>
      <c r="EV1597" s="88"/>
      <c r="EW1597" s="88"/>
      <c r="EX1597" s="88"/>
      <c r="EY1597" s="88"/>
      <c r="EZ1597" s="88"/>
      <c r="FA1597" s="88"/>
      <c r="FB1597" s="15"/>
      <c r="FC1597" s="15"/>
      <c r="FD1597" s="15"/>
      <c r="FE1597" s="15"/>
      <c r="FF1597" s="15"/>
      <c r="FG1597" s="15"/>
      <c r="FH1597" s="15"/>
      <c r="FI1597" s="15"/>
      <c r="FJ1597" s="15"/>
    </row>
    <row r="1598" spans="2:166" ht="15" customHeight="1" x14ac:dyDescent="0.25">
      <c r="B1598" s="88"/>
      <c r="C1598" s="88"/>
      <c r="D1598" s="115"/>
      <c r="E1598" s="115"/>
      <c r="F1598" s="115"/>
      <c r="G1598" s="115"/>
      <c r="H1598" s="115"/>
      <c r="I1598" s="523"/>
      <c r="J1598" s="523"/>
      <c r="K1598" s="115"/>
      <c r="L1598" s="524"/>
      <c r="M1598" s="524"/>
      <c r="N1598" s="524"/>
      <c r="O1598" s="524"/>
      <c r="P1598" s="524"/>
      <c r="Q1598" s="524"/>
      <c r="R1598" s="524"/>
      <c r="S1598" s="525"/>
      <c r="T1598" s="526"/>
      <c r="U1598" s="115"/>
      <c r="V1598" s="526"/>
      <c r="W1598" s="115"/>
      <c r="X1598" s="115"/>
      <c r="Y1598" s="115"/>
      <c r="Z1598" s="527"/>
      <c r="AA1598" s="527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/>
      <c r="AX1598" s="15"/>
      <c r="AY1598" s="15"/>
      <c r="AZ1598" s="15"/>
      <c r="BA1598" s="15"/>
      <c r="BB1598" s="15"/>
      <c r="BC1598" s="15"/>
      <c r="BD1598" s="15"/>
      <c r="BE1598" s="15"/>
      <c r="BF1598" s="15"/>
      <c r="BG1598" s="15"/>
      <c r="BH1598" s="15"/>
      <c r="BI1598" s="15"/>
      <c r="BJ1598" s="15"/>
      <c r="BK1598" s="15"/>
      <c r="BL1598" s="15"/>
      <c r="BM1598" s="15"/>
      <c r="BN1598" s="15"/>
      <c r="BO1598" s="15"/>
      <c r="BP1598" s="15"/>
      <c r="BQ1598" s="15"/>
      <c r="BR1598" s="15"/>
      <c r="BS1598" s="15"/>
      <c r="BT1598" s="15"/>
      <c r="BU1598" s="15"/>
      <c r="BV1598" s="15"/>
      <c r="BW1598" s="15"/>
      <c r="BX1598" s="15"/>
      <c r="BY1598" s="15"/>
      <c r="BZ1598" s="15"/>
      <c r="CA1598" s="15"/>
      <c r="CB1598" s="15"/>
      <c r="CC1598" s="15"/>
      <c r="CD1598" s="15"/>
      <c r="CE1598" s="15"/>
      <c r="CF1598" s="15"/>
      <c r="CG1598" s="15"/>
      <c r="CH1598" s="15"/>
      <c r="CI1598" s="15"/>
      <c r="CJ1598" s="15"/>
      <c r="CK1598" s="15"/>
      <c r="CL1598" s="15"/>
      <c r="CM1598" s="15"/>
      <c r="CN1598" s="15"/>
      <c r="CO1598" s="15"/>
      <c r="CP1598" s="15"/>
      <c r="CQ1598" s="15"/>
      <c r="CR1598" s="15"/>
      <c r="CS1598" s="15"/>
      <c r="CT1598" s="88"/>
      <c r="CU1598" s="88"/>
      <c r="CV1598" s="88"/>
      <c r="CW1598" s="15"/>
      <c r="CX1598" s="15"/>
      <c r="CY1598" s="88"/>
      <c r="CZ1598" s="88"/>
      <c r="DA1598" s="88"/>
      <c r="DB1598" s="15"/>
      <c r="DC1598" s="15"/>
      <c r="DD1598" s="15"/>
      <c r="DE1598" s="15"/>
      <c r="DF1598" s="15"/>
      <c r="DG1598" s="15"/>
      <c r="DH1598" s="15"/>
      <c r="DI1598" s="15"/>
      <c r="DJ1598" s="15"/>
      <c r="DK1598" s="15"/>
      <c r="DL1598" s="15"/>
      <c r="DM1598" s="15"/>
      <c r="DN1598" s="15"/>
      <c r="DO1598" s="15"/>
      <c r="DP1598" s="15"/>
      <c r="DQ1598" s="15"/>
      <c r="DR1598" s="15"/>
      <c r="DS1598" s="15"/>
      <c r="DT1598" s="15"/>
      <c r="DU1598" s="15"/>
      <c r="DV1598" s="15"/>
      <c r="DW1598" s="15"/>
      <c r="DX1598" s="15"/>
      <c r="DY1598" s="15"/>
      <c r="DZ1598" s="15"/>
      <c r="EA1598" s="15"/>
      <c r="EB1598" s="15"/>
      <c r="EC1598" s="15"/>
      <c r="ED1598" s="15"/>
      <c r="EE1598" s="15"/>
      <c r="EF1598" s="15"/>
      <c r="EG1598" s="15"/>
      <c r="EH1598" s="15"/>
      <c r="EI1598" s="15"/>
      <c r="EJ1598" s="15"/>
      <c r="EK1598" s="15"/>
      <c r="EL1598" s="15"/>
      <c r="EM1598" s="15"/>
      <c r="EN1598" s="15"/>
      <c r="EO1598" s="15"/>
      <c r="EP1598" s="88"/>
      <c r="EQ1598" s="88"/>
      <c r="ER1598" s="88"/>
      <c r="ES1598" s="88"/>
      <c r="ET1598" s="88"/>
      <c r="EU1598" s="88"/>
      <c r="EV1598" s="88"/>
      <c r="EW1598" s="88"/>
      <c r="EX1598" s="88"/>
      <c r="EY1598" s="88"/>
      <c r="EZ1598" s="88"/>
      <c r="FA1598" s="88"/>
      <c r="FB1598" s="15"/>
      <c r="FC1598" s="15"/>
      <c r="FD1598" s="15"/>
      <c r="FE1598" s="15"/>
      <c r="FF1598" s="15"/>
      <c r="FG1598" s="15"/>
      <c r="FH1598" s="15"/>
      <c r="FI1598" s="15"/>
      <c r="FJ1598" s="15"/>
    </row>
    <row r="1599" spans="2:166" ht="15" customHeight="1" x14ac:dyDescent="0.25">
      <c r="B1599" s="88"/>
      <c r="C1599" s="88"/>
      <c r="D1599" s="115"/>
      <c r="E1599" s="115"/>
      <c r="F1599" s="115"/>
      <c r="G1599" s="115"/>
      <c r="H1599" s="115"/>
      <c r="I1599" s="523"/>
      <c r="J1599" s="523"/>
      <c r="K1599" s="115"/>
      <c r="L1599" s="524"/>
      <c r="M1599" s="524"/>
      <c r="N1599" s="524"/>
      <c r="O1599" s="524"/>
      <c r="P1599" s="524"/>
      <c r="Q1599" s="524"/>
      <c r="R1599" s="524"/>
      <c r="S1599" s="525"/>
      <c r="T1599" s="526"/>
      <c r="U1599" s="115"/>
      <c r="V1599" s="526"/>
      <c r="W1599" s="115"/>
      <c r="X1599" s="115"/>
      <c r="Y1599" s="115"/>
      <c r="Z1599" s="527"/>
      <c r="AA1599" s="527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  <c r="BI1599" s="15"/>
      <c r="BJ1599" s="15"/>
      <c r="BK1599" s="15"/>
      <c r="BL1599" s="15"/>
      <c r="BM1599" s="15"/>
      <c r="BN1599" s="15"/>
      <c r="BO1599" s="15"/>
      <c r="BP1599" s="15"/>
      <c r="BQ1599" s="15"/>
      <c r="BR1599" s="15"/>
      <c r="BS1599" s="15"/>
      <c r="BT1599" s="15"/>
      <c r="BU1599" s="15"/>
      <c r="BV1599" s="15"/>
      <c r="BW1599" s="15"/>
      <c r="BX1599" s="15"/>
      <c r="BY1599" s="15"/>
      <c r="BZ1599" s="15"/>
      <c r="CA1599" s="15"/>
      <c r="CB1599" s="15"/>
      <c r="CC1599" s="15"/>
      <c r="CD1599" s="15"/>
      <c r="CE1599" s="15"/>
      <c r="CF1599" s="15"/>
      <c r="CG1599" s="15"/>
      <c r="CH1599" s="15"/>
      <c r="CI1599" s="15"/>
      <c r="CJ1599" s="15"/>
      <c r="CK1599" s="15"/>
      <c r="CL1599" s="15"/>
      <c r="CM1599" s="15"/>
      <c r="CN1599" s="15"/>
      <c r="CO1599" s="15"/>
      <c r="CP1599" s="15"/>
      <c r="CQ1599" s="15"/>
      <c r="CR1599" s="15"/>
      <c r="CS1599" s="15"/>
      <c r="CT1599" s="88"/>
      <c r="CU1599" s="88"/>
      <c r="CV1599" s="88"/>
      <c r="CW1599" s="15"/>
      <c r="CX1599" s="15"/>
      <c r="CY1599" s="88"/>
      <c r="CZ1599" s="88"/>
      <c r="DA1599" s="88"/>
      <c r="DB1599" s="15"/>
      <c r="DC1599" s="15"/>
      <c r="DD1599" s="15"/>
      <c r="DE1599" s="15"/>
      <c r="DF1599" s="15"/>
      <c r="DG1599" s="15"/>
      <c r="DH1599" s="15"/>
      <c r="DI1599" s="15"/>
      <c r="DJ1599" s="15"/>
      <c r="DK1599" s="15"/>
      <c r="DL1599" s="15"/>
      <c r="DM1599" s="15"/>
      <c r="DN1599" s="15"/>
      <c r="DO1599" s="15"/>
      <c r="DP1599" s="15"/>
      <c r="DQ1599" s="15"/>
      <c r="DR1599" s="15"/>
      <c r="DS1599" s="15"/>
      <c r="DT1599" s="15"/>
      <c r="DU1599" s="15"/>
      <c r="DV1599" s="15"/>
      <c r="DW1599" s="15"/>
      <c r="DX1599" s="15"/>
      <c r="DY1599" s="15"/>
      <c r="DZ1599" s="15"/>
      <c r="EA1599" s="15"/>
      <c r="EB1599" s="15"/>
      <c r="EC1599" s="15"/>
      <c r="ED1599" s="15"/>
      <c r="EE1599" s="15"/>
      <c r="EF1599" s="15"/>
      <c r="EG1599" s="15"/>
      <c r="EH1599" s="15"/>
      <c r="EI1599" s="15"/>
      <c r="EJ1599" s="15"/>
      <c r="EK1599" s="15"/>
      <c r="EL1599" s="15"/>
      <c r="EM1599" s="15"/>
      <c r="EN1599" s="15"/>
      <c r="EO1599" s="15"/>
      <c r="EP1599" s="88"/>
      <c r="EQ1599" s="88"/>
      <c r="ER1599" s="88"/>
      <c r="ES1599" s="88"/>
      <c r="ET1599" s="88"/>
      <c r="EU1599" s="88"/>
      <c r="EV1599" s="88"/>
      <c r="EW1599" s="88"/>
      <c r="EX1599" s="88"/>
      <c r="EY1599" s="88"/>
      <c r="EZ1599" s="88"/>
      <c r="FA1599" s="88"/>
      <c r="FB1599" s="15"/>
      <c r="FC1599" s="15"/>
      <c r="FD1599" s="15"/>
      <c r="FE1599" s="15"/>
      <c r="FF1599" s="15"/>
      <c r="FG1599" s="15"/>
      <c r="FH1599" s="15"/>
      <c r="FI1599" s="15"/>
      <c r="FJ1599" s="15"/>
    </row>
    <row r="1600" spans="2:166" ht="15" customHeight="1" x14ac:dyDescent="0.25">
      <c r="B1600" s="88"/>
      <c r="C1600" s="88"/>
      <c r="D1600" s="115"/>
      <c r="E1600" s="115"/>
      <c r="F1600" s="115"/>
      <c r="G1600" s="115"/>
      <c r="H1600" s="115"/>
      <c r="I1600" s="523"/>
      <c r="J1600" s="523"/>
      <c r="K1600" s="115"/>
      <c r="L1600" s="524"/>
      <c r="M1600" s="524"/>
      <c r="N1600" s="524"/>
      <c r="O1600" s="524"/>
      <c r="P1600" s="524"/>
      <c r="Q1600" s="524"/>
      <c r="R1600" s="524"/>
      <c r="S1600" s="525"/>
      <c r="T1600" s="526"/>
      <c r="U1600" s="115"/>
      <c r="V1600" s="526"/>
      <c r="W1600" s="115"/>
      <c r="X1600" s="115"/>
      <c r="Y1600" s="115"/>
      <c r="Z1600" s="527"/>
      <c r="AA1600" s="527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/>
      <c r="AX1600" s="15"/>
      <c r="AY1600" s="15"/>
      <c r="AZ1600" s="15"/>
      <c r="BA1600" s="15"/>
      <c r="BB1600" s="15"/>
      <c r="BC1600" s="15"/>
      <c r="BD1600" s="15"/>
      <c r="BE1600" s="15"/>
      <c r="BF1600" s="15"/>
      <c r="BG1600" s="15"/>
      <c r="BH1600" s="15"/>
      <c r="BI1600" s="15"/>
      <c r="BJ1600" s="15"/>
      <c r="BK1600" s="15"/>
      <c r="BL1600" s="15"/>
      <c r="BM1600" s="15"/>
      <c r="BN1600" s="15"/>
      <c r="BO1600" s="15"/>
      <c r="BP1600" s="15"/>
      <c r="BQ1600" s="15"/>
      <c r="BR1600" s="15"/>
      <c r="BS1600" s="15"/>
      <c r="BT1600" s="15"/>
      <c r="BU1600" s="15"/>
      <c r="BV1600" s="15"/>
      <c r="BW1600" s="15"/>
      <c r="BX1600" s="15"/>
      <c r="BY1600" s="15"/>
      <c r="BZ1600" s="15"/>
      <c r="CA1600" s="15"/>
      <c r="CB1600" s="15"/>
      <c r="CC1600" s="15"/>
      <c r="CD1600" s="15"/>
      <c r="CE1600" s="15"/>
      <c r="CF1600" s="15"/>
      <c r="CG1600" s="15"/>
      <c r="CH1600" s="15"/>
      <c r="CI1600" s="15"/>
      <c r="CJ1600" s="15"/>
      <c r="CK1600" s="15"/>
      <c r="CL1600" s="15"/>
      <c r="CM1600" s="15"/>
      <c r="CN1600" s="15"/>
      <c r="CO1600" s="15"/>
      <c r="CP1600" s="15"/>
      <c r="CQ1600" s="15"/>
      <c r="CR1600" s="15"/>
      <c r="CS1600" s="15"/>
      <c r="CT1600" s="88"/>
      <c r="CU1600" s="88"/>
      <c r="CV1600" s="88"/>
      <c r="CW1600" s="15"/>
      <c r="CX1600" s="15"/>
      <c r="CY1600" s="88"/>
      <c r="CZ1600" s="88"/>
      <c r="DA1600" s="88"/>
      <c r="DB1600" s="15"/>
      <c r="DC1600" s="15"/>
      <c r="DD1600" s="15"/>
      <c r="DE1600" s="15"/>
      <c r="DF1600" s="15"/>
      <c r="DG1600" s="15"/>
      <c r="DH1600" s="15"/>
      <c r="DI1600" s="15"/>
      <c r="DJ1600" s="15"/>
      <c r="DK1600" s="15"/>
      <c r="DL1600" s="15"/>
      <c r="DM1600" s="15"/>
      <c r="DN1600" s="15"/>
      <c r="DO1600" s="15"/>
      <c r="DP1600" s="15"/>
      <c r="DQ1600" s="15"/>
      <c r="DR1600" s="15"/>
      <c r="DS1600" s="15"/>
      <c r="DT1600" s="15"/>
      <c r="DU1600" s="15"/>
      <c r="DV1600" s="15"/>
      <c r="DW1600" s="15"/>
      <c r="DX1600" s="15"/>
      <c r="DY1600" s="15"/>
      <c r="DZ1600" s="15"/>
      <c r="EA1600" s="15"/>
      <c r="EB1600" s="15"/>
      <c r="EC1600" s="15"/>
      <c r="ED1600" s="15"/>
      <c r="EE1600" s="15"/>
      <c r="EF1600" s="15"/>
      <c r="EG1600" s="15"/>
      <c r="EH1600" s="15"/>
      <c r="EI1600" s="15"/>
      <c r="EJ1600" s="15"/>
      <c r="EK1600" s="15"/>
      <c r="EL1600" s="15"/>
      <c r="EM1600" s="15"/>
      <c r="EN1600" s="15"/>
      <c r="EO1600" s="15"/>
      <c r="EP1600" s="88"/>
      <c r="EQ1600" s="88"/>
      <c r="ER1600" s="88"/>
      <c r="ES1600" s="88"/>
      <c r="ET1600" s="88"/>
      <c r="EU1600" s="88"/>
      <c r="EV1600" s="88"/>
      <c r="EW1600" s="88"/>
      <c r="EX1600" s="88"/>
      <c r="EY1600" s="88"/>
      <c r="EZ1600" s="88"/>
      <c r="FA1600" s="88"/>
      <c r="FB1600" s="15"/>
      <c r="FC1600" s="15"/>
      <c r="FD1600" s="15"/>
      <c r="FE1600" s="15"/>
      <c r="FF1600" s="15"/>
      <c r="FG1600" s="15"/>
      <c r="FH1600" s="15"/>
      <c r="FI1600" s="15"/>
      <c r="FJ1600" s="15"/>
    </row>
    <row r="1601" spans="2:166" ht="15" customHeight="1" x14ac:dyDescent="0.25">
      <c r="B1601" s="88"/>
      <c r="C1601" s="88"/>
      <c r="D1601" s="115"/>
      <c r="E1601" s="115"/>
      <c r="F1601" s="115"/>
      <c r="G1601" s="115"/>
      <c r="H1601" s="115"/>
      <c r="I1601" s="523"/>
      <c r="J1601" s="523"/>
      <c r="K1601" s="115"/>
      <c r="L1601" s="524"/>
      <c r="M1601" s="524"/>
      <c r="N1601" s="524"/>
      <c r="O1601" s="524"/>
      <c r="P1601" s="524"/>
      <c r="Q1601" s="524"/>
      <c r="R1601" s="524"/>
      <c r="S1601" s="525"/>
      <c r="T1601" s="526"/>
      <c r="U1601" s="115"/>
      <c r="V1601" s="526"/>
      <c r="W1601" s="115"/>
      <c r="X1601" s="115"/>
      <c r="Y1601" s="115"/>
      <c r="Z1601" s="527"/>
      <c r="AA1601" s="527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/>
      <c r="AX1601" s="15"/>
      <c r="AY1601" s="15"/>
      <c r="AZ1601" s="15"/>
      <c r="BA1601" s="15"/>
      <c r="BB1601" s="15"/>
      <c r="BC1601" s="15"/>
      <c r="BD1601" s="15"/>
      <c r="BE1601" s="15"/>
      <c r="BF1601" s="15"/>
      <c r="BG1601" s="15"/>
      <c r="BH1601" s="15"/>
      <c r="BI1601" s="15"/>
      <c r="BJ1601" s="15"/>
      <c r="BK1601" s="15"/>
      <c r="BL1601" s="15"/>
      <c r="BM1601" s="15"/>
      <c r="BN1601" s="15"/>
      <c r="BO1601" s="15"/>
      <c r="BP1601" s="15"/>
      <c r="BQ1601" s="15"/>
      <c r="BR1601" s="15"/>
      <c r="BS1601" s="15"/>
      <c r="BT1601" s="15"/>
      <c r="BU1601" s="15"/>
      <c r="BV1601" s="15"/>
      <c r="BW1601" s="15"/>
      <c r="BX1601" s="15"/>
      <c r="BY1601" s="15"/>
      <c r="BZ1601" s="15"/>
      <c r="CA1601" s="15"/>
      <c r="CB1601" s="15"/>
      <c r="CC1601" s="15"/>
      <c r="CD1601" s="15"/>
      <c r="CE1601" s="15"/>
      <c r="CF1601" s="15"/>
      <c r="CG1601" s="15"/>
      <c r="CH1601" s="15"/>
      <c r="CI1601" s="15"/>
      <c r="CJ1601" s="15"/>
      <c r="CK1601" s="15"/>
      <c r="CL1601" s="15"/>
      <c r="CM1601" s="15"/>
      <c r="CN1601" s="15"/>
      <c r="CO1601" s="15"/>
      <c r="CP1601" s="15"/>
      <c r="CQ1601" s="15"/>
      <c r="CR1601" s="15"/>
      <c r="CS1601" s="15"/>
      <c r="CT1601" s="88"/>
      <c r="CU1601" s="88"/>
      <c r="CV1601" s="88"/>
      <c r="CW1601" s="15"/>
      <c r="CX1601" s="15"/>
      <c r="CY1601" s="88"/>
      <c r="CZ1601" s="88"/>
      <c r="DA1601" s="88"/>
      <c r="DB1601" s="15"/>
      <c r="DC1601" s="15"/>
      <c r="DD1601" s="15"/>
      <c r="DE1601" s="15"/>
      <c r="DF1601" s="15"/>
      <c r="DG1601" s="15"/>
      <c r="DH1601" s="15"/>
      <c r="DI1601" s="15"/>
      <c r="DJ1601" s="15"/>
      <c r="DK1601" s="15"/>
      <c r="DL1601" s="15"/>
      <c r="DM1601" s="15"/>
      <c r="DN1601" s="15"/>
      <c r="DO1601" s="15"/>
      <c r="DP1601" s="15"/>
      <c r="DQ1601" s="15"/>
      <c r="DR1601" s="15"/>
      <c r="DS1601" s="15"/>
      <c r="DT1601" s="15"/>
      <c r="DU1601" s="15"/>
      <c r="DV1601" s="15"/>
      <c r="DW1601" s="15"/>
      <c r="DX1601" s="15"/>
      <c r="DY1601" s="15"/>
      <c r="DZ1601" s="15"/>
      <c r="EA1601" s="15"/>
      <c r="EB1601" s="15"/>
      <c r="EC1601" s="15"/>
      <c r="ED1601" s="15"/>
      <c r="EE1601" s="15"/>
      <c r="EF1601" s="15"/>
      <c r="EG1601" s="15"/>
      <c r="EH1601" s="15"/>
      <c r="EI1601" s="15"/>
      <c r="EJ1601" s="15"/>
      <c r="EK1601" s="15"/>
      <c r="EL1601" s="15"/>
      <c r="EM1601" s="15"/>
      <c r="EN1601" s="15"/>
      <c r="EO1601" s="15"/>
      <c r="EP1601" s="88"/>
      <c r="EQ1601" s="88"/>
      <c r="ER1601" s="88"/>
      <c r="ES1601" s="88"/>
      <c r="ET1601" s="88"/>
      <c r="EU1601" s="88"/>
      <c r="EV1601" s="88"/>
      <c r="EW1601" s="88"/>
      <c r="EX1601" s="88"/>
      <c r="EY1601" s="88"/>
      <c r="EZ1601" s="88"/>
      <c r="FA1601" s="88"/>
      <c r="FB1601" s="15"/>
      <c r="FC1601" s="15"/>
      <c r="FD1601" s="15"/>
      <c r="FE1601" s="15"/>
      <c r="FF1601" s="15"/>
      <c r="FG1601" s="15"/>
      <c r="FH1601" s="15"/>
      <c r="FI1601" s="15"/>
      <c r="FJ1601" s="15"/>
    </row>
    <row r="1602" spans="2:166" ht="15" customHeight="1" x14ac:dyDescent="0.25">
      <c r="B1602" s="88"/>
      <c r="C1602" s="88"/>
      <c r="D1602" s="115"/>
      <c r="E1602" s="115"/>
      <c r="F1602" s="115"/>
      <c r="G1602" s="115"/>
      <c r="H1602" s="115"/>
      <c r="I1602" s="523"/>
      <c r="J1602" s="523"/>
      <c r="K1602" s="115"/>
      <c r="L1602" s="524"/>
      <c r="M1602" s="524"/>
      <c r="N1602" s="524"/>
      <c r="O1602" s="524"/>
      <c r="P1602" s="524"/>
      <c r="Q1602" s="524"/>
      <c r="R1602" s="524"/>
      <c r="S1602" s="525"/>
      <c r="T1602" s="526"/>
      <c r="U1602" s="115"/>
      <c r="V1602" s="526"/>
      <c r="W1602" s="115"/>
      <c r="X1602" s="115"/>
      <c r="Y1602" s="115"/>
      <c r="Z1602" s="527"/>
      <c r="AA1602" s="527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/>
      <c r="AX1602" s="15"/>
      <c r="AY1602" s="15"/>
      <c r="AZ1602" s="15"/>
      <c r="BA1602" s="15"/>
      <c r="BB1602" s="15"/>
      <c r="BC1602" s="15"/>
      <c r="BD1602" s="15"/>
      <c r="BE1602" s="15"/>
      <c r="BF1602" s="15"/>
      <c r="BG1602" s="15"/>
      <c r="BH1602" s="15"/>
      <c r="BI1602" s="15"/>
      <c r="BJ1602" s="15"/>
      <c r="BK1602" s="15"/>
      <c r="BL1602" s="15"/>
      <c r="BM1602" s="15"/>
      <c r="BN1602" s="15"/>
      <c r="BO1602" s="15"/>
      <c r="BP1602" s="15"/>
      <c r="BQ1602" s="15"/>
      <c r="BR1602" s="15"/>
      <c r="BS1602" s="15"/>
      <c r="BT1602" s="15"/>
      <c r="BU1602" s="15"/>
      <c r="BV1602" s="15"/>
      <c r="BW1602" s="15"/>
      <c r="BX1602" s="15"/>
      <c r="BY1602" s="15"/>
      <c r="BZ1602" s="15"/>
      <c r="CA1602" s="15"/>
      <c r="CB1602" s="15"/>
      <c r="CC1602" s="15"/>
      <c r="CD1602" s="15"/>
      <c r="CE1602" s="15"/>
      <c r="CF1602" s="15"/>
      <c r="CG1602" s="15"/>
      <c r="CH1602" s="15"/>
      <c r="CI1602" s="15"/>
      <c r="CJ1602" s="15"/>
      <c r="CK1602" s="15"/>
      <c r="CL1602" s="15"/>
      <c r="CM1602" s="15"/>
      <c r="CN1602" s="15"/>
      <c r="CO1602" s="15"/>
      <c r="CP1602" s="15"/>
      <c r="CQ1602" s="15"/>
      <c r="CR1602" s="15"/>
      <c r="CS1602" s="15"/>
      <c r="CT1602" s="88"/>
      <c r="CU1602" s="88"/>
      <c r="CV1602" s="88"/>
      <c r="CW1602" s="15"/>
      <c r="CX1602" s="15"/>
      <c r="CY1602" s="88"/>
      <c r="CZ1602" s="88"/>
      <c r="DA1602" s="88"/>
      <c r="DB1602" s="15"/>
      <c r="DC1602" s="15"/>
      <c r="DD1602" s="15"/>
      <c r="DE1602" s="15"/>
      <c r="DF1602" s="15"/>
      <c r="DG1602" s="15"/>
      <c r="DH1602" s="15"/>
      <c r="DI1602" s="15"/>
      <c r="DJ1602" s="15"/>
      <c r="DK1602" s="15"/>
      <c r="DL1602" s="15"/>
      <c r="DM1602" s="15"/>
      <c r="DN1602" s="15"/>
      <c r="DO1602" s="15"/>
      <c r="DP1602" s="15"/>
      <c r="DQ1602" s="15"/>
      <c r="DR1602" s="15"/>
      <c r="DS1602" s="15"/>
      <c r="DT1602" s="15"/>
      <c r="DU1602" s="15"/>
      <c r="DV1602" s="15"/>
      <c r="DW1602" s="15"/>
      <c r="DX1602" s="15"/>
      <c r="DY1602" s="15"/>
      <c r="DZ1602" s="15"/>
      <c r="EA1602" s="15"/>
      <c r="EB1602" s="15"/>
      <c r="EC1602" s="15"/>
      <c r="ED1602" s="15"/>
      <c r="EE1602" s="15"/>
      <c r="EF1602" s="15"/>
      <c r="EG1602" s="15"/>
      <c r="EH1602" s="15"/>
      <c r="EI1602" s="15"/>
      <c r="EJ1602" s="15"/>
      <c r="EK1602" s="15"/>
      <c r="EL1602" s="15"/>
      <c r="EM1602" s="15"/>
      <c r="EN1602" s="15"/>
      <c r="EO1602" s="15"/>
      <c r="EP1602" s="88"/>
      <c r="EQ1602" s="88"/>
      <c r="ER1602" s="88"/>
      <c r="ES1602" s="88"/>
      <c r="ET1602" s="88"/>
      <c r="EU1602" s="88"/>
      <c r="EV1602" s="88"/>
      <c r="EW1602" s="88"/>
      <c r="EX1602" s="88"/>
      <c r="EY1602" s="88"/>
      <c r="EZ1602" s="88"/>
      <c r="FA1602" s="88"/>
      <c r="FB1602" s="15"/>
      <c r="FC1602" s="15"/>
      <c r="FD1602" s="15"/>
      <c r="FE1602" s="15"/>
      <c r="FF1602" s="15"/>
      <c r="FG1602" s="15"/>
      <c r="FH1602" s="15"/>
      <c r="FI1602" s="15"/>
      <c r="FJ1602" s="15"/>
    </row>
    <row r="1603" spans="2:166" ht="15" customHeight="1" x14ac:dyDescent="0.25">
      <c r="B1603" s="88"/>
      <c r="C1603" s="88"/>
      <c r="D1603" s="115"/>
      <c r="E1603" s="115"/>
      <c r="F1603" s="115"/>
      <c r="G1603" s="115"/>
      <c r="H1603" s="115"/>
      <c r="I1603" s="523"/>
      <c r="J1603" s="523"/>
      <c r="K1603" s="115"/>
      <c r="L1603" s="524"/>
      <c r="M1603" s="524"/>
      <c r="N1603" s="524"/>
      <c r="O1603" s="524"/>
      <c r="P1603" s="524"/>
      <c r="Q1603" s="524"/>
      <c r="R1603" s="524"/>
      <c r="S1603" s="525"/>
      <c r="T1603" s="526"/>
      <c r="U1603" s="115"/>
      <c r="V1603" s="526"/>
      <c r="W1603" s="115"/>
      <c r="X1603" s="115"/>
      <c r="Y1603" s="115"/>
      <c r="Z1603" s="527"/>
      <c r="AA1603" s="527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/>
      <c r="AX1603" s="15"/>
      <c r="AY1603" s="15"/>
      <c r="AZ1603" s="15"/>
      <c r="BA1603" s="15"/>
      <c r="BB1603" s="15"/>
      <c r="BC1603" s="15"/>
      <c r="BD1603" s="15"/>
      <c r="BE1603" s="15"/>
      <c r="BF1603" s="15"/>
      <c r="BG1603" s="15"/>
      <c r="BH1603" s="15"/>
      <c r="BI1603" s="15"/>
      <c r="BJ1603" s="15"/>
      <c r="BK1603" s="15"/>
      <c r="BL1603" s="15"/>
      <c r="BM1603" s="15"/>
      <c r="BN1603" s="15"/>
      <c r="BO1603" s="15"/>
      <c r="BP1603" s="15"/>
      <c r="BQ1603" s="15"/>
      <c r="BR1603" s="15"/>
      <c r="BS1603" s="15"/>
      <c r="BT1603" s="15"/>
      <c r="BU1603" s="15"/>
      <c r="BV1603" s="15"/>
      <c r="BW1603" s="15"/>
      <c r="BX1603" s="15"/>
      <c r="BY1603" s="15"/>
      <c r="BZ1603" s="15"/>
      <c r="CA1603" s="15"/>
      <c r="CB1603" s="15"/>
      <c r="CC1603" s="15"/>
      <c r="CD1603" s="15"/>
      <c r="CE1603" s="15"/>
      <c r="CF1603" s="15"/>
      <c r="CG1603" s="15"/>
      <c r="CH1603" s="15"/>
      <c r="CI1603" s="15"/>
      <c r="CJ1603" s="15"/>
      <c r="CK1603" s="15"/>
      <c r="CL1603" s="15"/>
      <c r="CM1603" s="15"/>
      <c r="CN1603" s="15"/>
      <c r="CO1603" s="15"/>
      <c r="CP1603" s="15"/>
      <c r="CQ1603" s="15"/>
      <c r="CR1603" s="15"/>
      <c r="CS1603" s="15"/>
      <c r="CT1603" s="88"/>
      <c r="CU1603" s="88"/>
      <c r="CV1603" s="88"/>
      <c r="CW1603" s="15"/>
      <c r="CX1603" s="15"/>
      <c r="CY1603" s="88"/>
      <c r="CZ1603" s="88"/>
      <c r="DA1603" s="88"/>
      <c r="DB1603" s="15"/>
      <c r="DC1603" s="15"/>
      <c r="DD1603" s="15"/>
      <c r="DE1603" s="15"/>
      <c r="DF1603" s="15"/>
      <c r="DG1603" s="15"/>
      <c r="DH1603" s="15"/>
      <c r="DI1603" s="15"/>
      <c r="DJ1603" s="15"/>
      <c r="DK1603" s="15"/>
      <c r="DL1603" s="15"/>
      <c r="DM1603" s="15"/>
      <c r="DN1603" s="15"/>
      <c r="DO1603" s="15"/>
      <c r="DP1603" s="15"/>
      <c r="DQ1603" s="15"/>
      <c r="DR1603" s="15"/>
      <c r="DS1603" s="15"/>
      <c r="DT1603" s="15"/>
      <c r="DU1603" s="15"/>
      <c r="DV1603" s="15"/>
      <c r="DW1603" s="15"/>
      <c r="DX1603" s="15"/>
      <c r="DY1603" s="15"/>
      <c r="DZ1603" s="15"/>
      <c r="EA1603" s="15"/>
      <c r="EB1603" s="15"/>
      <c r="EC1603" s="15"/>
      <c r="ED1603" s="15"/>
      <c r="EE1603" s="15"/>
      <c r="EF1603" s="15"/>
      <c r="EG1603" s="15"/>
      <c r="EH1603" s="15"/>
      <c r="EI1603" s="15"/>
      <c r="EJ1603" s="15"/>
      <c r="EK1603" s="15"/>
      <c r="EL1603" s="15"/>
      <c r="EM1603" s="15"/>
      <c r="EN1603" s="15"/>
      <c r="EO1603" s="15"/>
      <c r="EP1603" s="88"/>
      <c r="EQ1603" s="88"/>
      <c r="ER1603" s="88"/>
      <c r="ES1603" s="88"/>
      <c r="ET1603" s="88"/>
      <c r="EU1603" s="88"/>
      <c r="EV1603" s="88"/>
      <c r="EW1603" s="88"/>
      <c r="EX1603" s="88"/>
      <c r="EY1603" s="88"/>
      <c r="EZ1603" s="88"/>
      <c r="FA1603" s="88"/>
      <c r="FB1603" s="15"/>
      <c r="FC1603" s="15"/>
      <c r="FD1603" s="15"/>
      <c r="FE1603" s="15"/>
      <c r="FF1603" s="15"/>
      <c r="FG1603" s="15"/>
      <c r="FH1603" s="15"/>
      <c r="FI1603" s="15"/>
      <c r="FJ1603" s="15"/>
    </row>
    <row r="1604" spans="2:166" ht="15" customHeight="1" x14ac:dyDescent="0.25">
      <c r="B1604" s="88"/>
      <c r="C1604" s="88"/>
      <c r="D1604" s="115"/>
      <c r="E1604" s="115"/>
      <c r="F1604" s="115"/>
      <c r="G1604" s="115"/>
      <c r="H1604" s="115"/>
      <c r="I1604" s="523"/>
      <c r="J1604" s="523"/>
      <c r="K1604" s="115"/>
      <c r="L1604" s="524"/>
      <c r="M1604" s="524"/>
      <c r="N1604" s="524"/>
      <c r="O1604" s="524"/>
      <c r="P1604" s="524"/>
      <c r="Q1604" s="524"/>
      <c r="R1604" s="524"/>
      <c r="S1604" s="525"/>
      <c r="T1604" s="526"/>
      <c r="U1604" s="115"/>
      <c r="V1604" s="526"/>
      <c r="W1604" s="115"/>
      <c r="X1604" s="115"/>
      <c r="Y1604" s="115"/>
      <c r="Z1604" s="527"/>
      <c r="AA1604" s="527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A1604" s="15"/>
      <c r="BB1604" s="15"/>
      <c r="BC1604" s="15"/>
      <c r="BD1604" s="15"/>
      <c r="BE1604" s="15"/>
      <c r="BF1604" s="15"/>
      <c r="BG1604" s="15"/>
      <c r="BH1604" s="15"/>
      <c r="BI1604" s="15"/>
      <c r="BJ1604" s="15"/>
      <c r="BK1604" s="15"/>
      <c r="BL1604" s="15"/>
      <c r="BM1604" s="15"/>
      <c r="BN1604" s="15"/>
      <c r="BO1604" s="15"/>
      <c r="BP1604" s="15"/>
      <c r="BQ1604" s="15"/>
      <c r="BR1604" s="15"/>
      <c r="BS1604" s="15"/>
      <c r="BT1604" s="15"/>
      <c r="BU1604" s="15"/>
      <c r="BV1604" s="15"/>
      <c r="BW1604" s="15"/>
      <c r="BX1604" s="15"/>
      <c r="BY1604" s="15"/>
      <c r="BZ1604" s="15"/>
      <c r="CA1604" s="15"/>
      <c r="CB1604" s="15"/>
      <c r="CC1604" s="15"/>
      <c r="CD1604" s="15"/>
      <c r="CE1604" s="15"/>
      <c r="CF1604" s="15"/>
      <c r="CG1604" s="15"/>
      <c r="CH1604" s="15"/>
      <c r="CI1604" s="15"/>
      <c r="CJ1604" s="15"/>
      <c r="CK1604" s="15"/>
      <c r="CL1604" s="15"/>
      <c r="CM1604" s="15"/>
      <c r="CN1604" s="15"/>
      <c r="CO1604" s="15"/>
      <c r="CP1604" s="15"/>
      <c r="CQ1604" s="15"/>
      <c r="CR1604" s="15"/>
      <c r="CS1604" s="15"/>
      <c r="CT1604" s="88"/>
      <c r="CU1604" s="88"/>
      <c r="CV1604" s="88"/>
      <c r="CW1604" s="15"/>
      <c r="CX1604" s="15"/>
      <c r="CY1604" s="88"/>
      <c r="CZ1604" s="88"/>
      <c r="DA1604" s="88"/>
      <c r="DB1604" s="15"/>
      <c r="DC1604" s="15"/>
      <c r="DD1604" s="15"/>
      <c r="DE1604" s="15"/>
      <c r="DF1604" s="15"/>
      <c r="DG1604" s="15"/>
      <c r="DH1604" s="15"/>
      <c r="DI1604" s="15"/>
      <c r="DJ1604" s="15"/>
      <c r="DK1604" s="15"/>
      <c r="DL1604" s="15"/>
      <c r="DM1604" s="15"/>
      <c r="DN1604" s="15"/>
      <c r="DO1604" s="15"/>
      <c r="DP1604" s="15"/>
      <c r="DQ1604" s="15"/>
      <c r="DR1604" s="15"/>
      <c r="DS1604" s="15"/>
      <c r="DT1604" s="15"/>
      <c r="DU1604" s="15"/>
      <c r="DV1604" s="15"/>
      <c r="DW1604" s="15"/>
      <c r="DX1604" s="15"/>
      <c r="DY1604" s="15"/>
      <c r="DZ1604" s="15"/>
      <c r="EA1604" s="15"/>
      <c r="EB1604" s="15"/>
      <c r="EC1604" s="15"/>
      <c r="ED1604" s="15"/>
      <c r="EE1604" s="15"/>
      <c r="EF1604" s="15"/>
      <c r="EG1604" s="15"/>
      <c r="EH1604" s="15"/>
      <c r="EI1604" s="15"/>
      <c r="EJ1604" s="15"/>
      <c r="EK1604" s="15"/>
      <c r="EL1604" s="15"/>
      <c r="EM1604" s="15"/>
      <c r="EN1604" s="15"/>
      <c r="EO1604" s="15"/>
      <c r="EP1604" s="88"/>
      <c r="EQ1604" s="88"/>
      <c r="ER1604" s="88"/>
      <c r="ES1604" s="88"/>
      <c r="ET1604" s="88"/>
      <c r="EU1604" s="88"/>
      <c r="EV1604" s="88"/>
      <c r="EW1604" s="88"/>
      <c r="EX1604" s="88"/>
      <c r="EY1604" s="88"/>
      <c r="EZ1604" s="88"/>
      <c r="FA1604" s="88"/>
      <c r="FB1604" s="15"/>
      <c r="FC1604" s="15"/>
      <c r="FD1604" s="15"/>
      <c r="FE1604" s="15"/>
      <c r="FF1604" s="15"/>
      <c r="FG1604" s="15"/>
      <c r="FH1604" s="15"/>
      <c r="FI1604" s="15"/>
      <c r="FJ1604" s="15"/>
    </row>
    <row r="1605" spans="2:166" ht="15" customHeight="1" x14ac:dyDescent="0.25">
      <c r="B1605" s="88"/>
      <c r="C1605" s="88"/>
      <c r="D1605" s="115"/>
      <c r="E1605" s="115"/>
      <c r="F1605" s="115"/>
      <c r="G1605" s="115"/>
      <c r="H1605" s="115"/>
      <c r="I1605" s="523"/>
      <c r="J1605" s="523"/>
      <c r="K1605" s="115"/>
      <c r="L1605" s="524"/>
      <c r="M1605" s="524"/>
      <c r="N1605" s="524"/>
      <c r="O1605" s="524"/>
      <c r="P1605" s="524"/>
      <c r="Q1605" s="524"/>
      <c r="R1605" s="524"/>
      <c r="S1605" s="525"/>
      <c r="T1605" s="526"/>
      <c r="U1605" s="115"/>
      <c r="V1605" s="526"/>
      <c r="W1605" s="115"/>
      <c r="X1605" s="115"/>
      <c r="Y1605" s="115"/>
      <c r="Z1605" s="527"/>
      <c r="AA1605" s="527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  <c r="BI1605" s="15"/>
      <c r="BJ1605" s="15"/>
      <c r="BK1605" s="15"/>
      <c r="BL1605" s="15"/>
      <c r="BM1605" s="15"/>
      <c r="BN1605" s="15"/>
      <c r="BO1605" s="15"/>
      <c r="BP1605" s="15"/>
      <c r="BQ1605" s="15"/>
      <c r="BR1605" s="15"/>
      <c r="BS1605" s="15"/>
      <c r="BT1605" s="15"/>
      <c r="BU1605" s="15"/>
      <c r="BV1605" s="15"/>
      <c r="BW1605" s="15"/>
      <c r="BX1605" s="15"/>
      <c r="BY1605" s="15"/>
      <c r="BZ1605" s="15"/>
      <c r="CA1605" s="15"/>
      <c r="CB1605" s="15"/>
      <c r="CC1605" s="15"/>
      <c r="CD1605" s="15"/>
      <c r="CE1605" s="15"/>
      <c r="CF1605" s="15"/>
      <c r="CG1605" s="15"/>
      <c r="CH1605" s="15"/>
      <c r="CI1605" s="15"/>
      <c r="CJ1605" s="15"/>
      <c r="CK1605" s="15"/>
      <c r="CL1605" s="15"/>
      <c r="CM1605" s="15"/>
      <c r="CN1605" s="15"/>
      <c r="CO1605" s="15"/>
      <c r="CP1605" s="15"/>
      <c r="CQ1605" s="15"/>
      <c r="CR1605" s="15"/>
      <c r="CS1605" s="15"/>
      <c r="CT1605" s="88"/>
      <c r="CU1605" s="88"/>
      <c r="CV1605" s="88"/>
      <c r="CW1605" s="15"/>
      <c r="CX1605" s="15"/>
      <c r="CY1605" s="88"/>
      <c r="CZ1605" s="88"/>
      <c r="DA1605" s="88"/>
      <c r="DB1605" s="15"/>
      <c r="DC1605" s="15"/>
      <c r="DD1605" s="15"/>
      <c r="DE1605" s="15"/>
      <c r="DF1605" s="15"/>
      <c r="DG1605" s="15"/>
      <c r="DH1605" s="15"/>
      <c r="DI1605" s="15"/>
      <c r="DJ1605" s="15"/>
      <c r="DK1605" s="15"/>
      <c r="DL1605" s="15"/>
      <c r="DM1605" s="15"/>
      <c r="DN1605" s="15"/>
      <c r="DO1605" s="15"/>
      <c r="DP1605" s="15"/>
      <c r="DQ1605" s="15"/>
      <c r="DR1605" s="15"/>
      <c r="DS1605" s="15"/>
      <c r="DT1605" s="15"/>
      <c r="DU1605" s="15"/>
      <c r="DV1605" s="15"/>
      <c r="DW1605" s="15"/>
      <c r="DX1605" s="15"/>
      <c r="DY1605" s="15"/>
      <c r="DZ1605" s="15"/>
      <c r="EA1605" s="15"/>
      <c r="EB1605" s="15"/>
      <c r="EC1605" s="15"/>
      <c r="ED1605" s="15"/>
      <c r="EE1605" s="15"/>
      <c r="EF1605" s="15"/>
      <c r="EG1605" s="15"/>
      <c r="EH1605" s="15"/>
      <c r="EI1605" s="15"/>
      <c r="EJ1605" s="15"/>
      <c r="EK1605" s="15"/>
      <c r="EL1605" s="15"/>
      <c r="EM1605" s="15"/>
      <c r="EN1605" s="15"/>
      <c r="EO1605" s="15"/>
      <c r="EP1605" s="88"/>
      <c r="EQ1605" s="88"/>
      <c r="ER1605" s="88"/>
      <c r="ES1605" s="88"/>
      <c r="ET1605" s="88"/>
      <c r="EU1605" s="88"/>
      <c r="EV1605" s="88"/>
      <c r="EW1605" s="88"/>
      <c r="EX1605" s="88"/>
      <c r="EY1605" s="88"/>
      <c r="EZ1605" s="88"/>
      <c r="FA1605" s="88"/>
      <c r="FB1605" s="15"/>
      <c r="FC1605" s="15"/>
      <c r="FD1605" s="15"/>
      <c r="FE1605" s="15"/>
      <c r="FF1605" s="15"/>
      <c r="FG1605" s="15"/>
      <c r="FH1605" s="15"/>
      <c r="FI1605" s="15"/>
      <c r="FJ1605" s="15"/>
    </row>
    <row r="1606" spans="2:166" ht="15" customHeight="1" x14ac:dyDescent="0.25">
      <c r="B1606" s="88"/>
      <c r="C1606" s="88"/>
      <c r="D1606" s="115"/>
      <c r="E1606" s="115"/>
      <c r="F1606" s="115"/>
      <c r="G1606" s="115"/>
      <c r="H1606" s="115"/>
      <c r="I1606" s="523"/>
      <c r="J1606" s="523"/>
      <c r="K1606" s="115"/>
      <c r="L1606" s="524"/>
      <c r="M1606" s="524"/>
      <c r="N1606" s="524"/>
      <c r="O1606" s="524"/>
      <c r="P1606" s="524"/>
      <c r="Q1606" s="524"/>
      <c r="R1606" s="524"/>
      <c r="S1606" s="525"/>
      <c r="T1606" s="526"/>
      <c r="U1606" s="115"/>
      <c r="V1606" s="526"/>
      <c r="W1606" s="115"/>
      <c r="X1606" s="115"/>
      <c r="Y1606" s="115"/>
      <c r="Z1606" s="527"/>
      <c r="AA1606" s="527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  <c r="BI1606" s="15"/>
      <c r="BJ1606" s="15"/>
      <c r="BK1606" s="15"/>
      <c r="BL1606" s="15"/>
      <c r="BM1606" s="15"/>
      <c r="BN1606" s="15"/>
      <c r="BO1606" s="15"/>
      <c r="BP1606" s="15"/>
      <c r="BQ1606" s="15"/>
      <c r="BR1606" s="15"/>
      <c r="BS1606" s="15"/>
      <c r="BT1606" s="15"/>
      <c r="BU1606" s="15"/>
      <c r="BV1606" s="15"/>
      <c r="BW1606" s="15"/>
      <c r="BX1606" s="15"/>
      <c r="BY1606" s="15"/>
      <c r="BZ1606" s="15"/>
      <c r="CA1606" s="15"/>
      <c r="CB1606" s="15"/>
      <c r="CC1606" s="15"/>
      <c r="CD1606" s="15"/>
      <c r="CE1606" s="15"/>
      <c r="CF1606" s="15"/>
      <c r="CG1606" s="15"/>
      <c r="CH1606" s="15"/>
      <c r="CI1606" s="15"/>
      <c r="CJ1606" s="15"/>
      <c r="CK1606" s="15"/>
      <c r="CL1606" s="15"/>
      <c r="CM1606" s="15"/>
      <c r="CN1606" s="15"/>
      <c r="CO1606" s="15"/>
      <c r="CP1606" s="15"/>
      <c r="CQ1606" s="15"/>
      <c r="CR1606" s="15"/>
      <c r="CS1606" s="15"/>
      <c r="CT1606" s="88"/>
      <c r="CU1606" s="88"/>
      <c r="CV1606" s="88"/>
      <c r="CW1606" s="15"/>
      <c r="CX1606" s="15"/>
      <c r="CY1606" s="88"/>
      <c r="CZ1606" s="88"/>
      <c r="DA1606" s="88"/>
      <c r="DB1606" s="15"/>
      <c r="DC1606" s="15"/>
      <c r="DD1606" s="15"/>
      <c r="DE1606" s="15"/>
      <c r="DF1606" s="15"/>
      <c r="DG1606" s="15"/>
      <c r="DH1606" s="15"/>
      <c r="DI1606" s="15"/>
      <c r="DJ1606" s="15"/>
      <c r="DK1606" s="15"/>
      <c r="DL1606" s="15"/>
      <c r="DM1606" s="15"/>
      <c r="DN1606" s="15"/>
      <c r="DO1606" s="15"/>
      <c r="DP1606" s="15"/>
      <c r="DQ1606" s="15"/>
      <c r="DR1606" s="15"/>
      <c r="DS1606" s="15"/>
      <c r="DT1606" s="15"/>
      <c r="DU1606" s="15"/>
      <c r="DV1606" s="15"/>
      <c r="DW1606" s="15"/>
      <c r="DX1606" s="15"/>
      <c r="DY1606" s="15"/>
      <c r="DZ1606" s="15"/>
      <c r="EA1606" s="15"/>
      <c r="EB1606" s="15"/>
      <c r="EC1606" s="15"/>
      <c r="ED1606" s="15"/>
      <c r="EE1606" s="15"/>
      <c r="EF1606" s="15"/>
      <c r="EG1606" s="15"/>
      <c r="EH1606" s="15"/>
      <c r="EI1606" s="15"/>
      <c r="EJ1606" s="15"/>
      <c r="EK1606" s="15"/>
      <c r="EL1606" s="15"/>
      <c r="EM1606" s="15"/>
      <c r="EN1606" s="15"/>
      <c r="EO1606" s="15"/>
      <c r="EP1606" s="88"/>
      <c r="EQ1606" s="88"/>
      <c r="ER1606" s="88"/>
      <c r="ES1606" s="88"/>
      <c r="ET1606" s="88"/>
      <c r="EU1606" s="88"/>
      <c r="EV1606" s="88"/>
      <c r="EW1606" s="88"/>
      <c r="EX1606" s="88"/>
      <c r="EY1606" s="88"/>
      <c r="EZ1606" s="88"/>
      <c r="FA1606" s="88"/>
      <c r="FB1606" s="15"/>
      <c r="FC1606" s="15"/>
      <c r="FD1606" s="15"/>
      <c r="FE1606" s="15"/>
      <c r="FF1606" s="15"/>
      <c r="FG1606" s="15"/>
      <c r="FH1606" s="15"/>
      <c r="FI1606" s="15"/>
      <c r="FJ1606" s="15"/>
    </row>
    <row r="1607" spans="2:166" ht="15" customHeight="1" x14ac:dyDescent="0.25">
      <c r="B1607" s="88"/>
      <c r="C1607" s="88"/>
      <c r="D1607" s="115"/>
      <c r="E1607" s="115"/>
      <c r="F1607" s="115"/>
      <c r="G1607" s="115"/>
      <c r="H1607" s="115"/>
      <c r="I1607" s="523"/>
      <c r="J1607" s="523"/>
      <c r="K1607" s="115"/>
      <c r="L1607" s="524"/>
      <c r="M1607" s="524"/>
      <c r="N1607" s="524"/>
      <c r="O1607" s="524"/>
      <c r="P1607" s="524"/>
      <c r="Q1607" s="524"/>
      <c r="R1607" s="524"/>
      <c r="S1607" s="525"/>
      <c r="T1607" s="526"/>
      <c r="U1607" s="115"/>
      <c r="V1607" s="526"/>
      <c r="W1607" s="115"/>
      <c r="X1607" s="115"/>
      <c r="Y1607" s="115"/>
      <c r="Z1607" s="527"/>
      <c r="AA1607" s="527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5"/>
      <c r="BM1607" s="15"/>
      <c r="BN1607" s="15"/>
      <c r="BO1607" s="15"/>
      <c r="BP1607" s="15"/>
      <c r="BQ1607" s="15"/>
      <c r="BR1607" s="15"/>
      <c r="BS1607" s="15"/>
      <c r="BT1607" s="15"/>
      <c r="BU1607" s="15"/>
      <c r="BV1607" s="15"/>
      <c r="BW1607" s="15"/>
      <c r="BX1607" s="15"/>
      <c r="BY1607" s="15"/>
      <c r="BZ1607" s="15"/>
      <c r="CA1607" s="15"/>
      <c r="CB1607" s="15"/>
      <c r="CC1607" s="15"/>
      <c r="CD1607" s="15"/>
      <c r="CE1607" s="15"/>
      <c r="CF1607" s="15"/>
      <c r="CG1607" s="15"/>
      <c r="CH1607" s="15"/>
      <c r="CI1607" s="15"/>
      <c r="CJ1607" s="15"/>
      <c r="CK1607" s="15"/>
      <c r="CL1607" s="15"/>
      <c r="CM1607" s="15"/>
      <c r="CN1607" s="15"/>
      <c r="CO1607" s="15"/>
      <c r="CP1607" s="15"/>
      <c r="CQ1607" s="15"/>
      <c r="CR1607" s="15"/>
      <c r="CS1607" s="15"/>
      <c r="CT1607" s="88"/>
      <c r="CU1607" s="88"/>
      <c r="CV1607" s="88"/>
      <c r="CW1607" s="15"/>
      <c r="CX1607" s="15"/>
      <c r="CY1607" s="88"/>
      <c r="CZ1607" s="88"/>
      <c r="DA1607" s="88"/>
      <c r="DB1607" s="15"/>
      <c r="DC1607" s="15"/>
      <c r="DD1607" s="15"/>
      <c r="DE1607" s="15"/>
      <c r="DF1607" s="15"/>
      <c r="DG1607" s="15"/>
      <c r="DH1607" s="15"/>
      <c r="DI1607" s="15"/>
      <c r="DJ1607" s="15"/>
      <c r="DK1607" s="15"/>
      <c r="DL1607" s="15"/>
      <c r="DM1607" s="15"/>
      <c r="DN1607" s="15"/>
      <c r="DO1607" s="15"/>
      <c r="DP1607" s="15"/>
      <c r="DQ1607" s="15"/>
      <c r="DR1607" s="15"/>
      <c r="DS1607" s="15"/>
      <c r="DT1607" s="15"/>
      <c r="DU1607" s="15"/>
      <c r="DV1607" s="15"/>
      <c r="DW1607" s="15"/>
      <c r="DX1607" s="15"/>
      <c r="DY1607" s="15"/>
      <c r="DZ1607" s="15"/>
      <c r="EA1607" s="15"/>
      <c r="EB1607" s="15"/>
      <c r="EC1607" s="15"/>
      <c r="ED1607" s="15"/>
      <c r="EE1607" s="15"/>
      <c r="EF1607" s="15"/>
      <c r="EG1607" s="15"/>
      <c r="EH1607" s="15"/>
      <c r="EI1607" s="15"/>
      <c r="EJ1607" s="15"/>
      <c r="EK1607" s="15"/>
      <c r="EL1607" s="15"/>
      <c r="EM1607" s="15"/>
      <c r="EN1607" s="15"/>
      <c r="EO1607" s="15"/>
      <c r="EP1607" s="88"/>
      <c r="EQ1607" s="88"/>
      <c r="ER1607" s="88"/>
      <c r="ES1607" s="88"/>
      <c r="ET1607" s="88"/>
      <c r="EU1607" s="88"/>
      <c r="EV1607" s="88"/>
      <c r="EW1607" s="88"/>
      <c r="EX1607" s="88"/>
      <c r="EY1607" s="88"/>
      <c r="EZ1607" s="88"/>
      <c r="FA1607" s="88"/>
      <c r="FB1607" s="15"/>
      <c r="FC1607" s="15"/>
      <c r="FD1607" s="15"/>
      <c r="FE1607" s="15"/>
      <c r="FF1607" s="15"/>
      <c r="FG1607" s="15"/>
      <c r="FH1607" s="15"/>
      <c r="FI1607" s="15"/>
      <c r="FJ1607" s="15"/>
    </row>
    <row r="1608" spans="2:166" ht="15" customHeight="1" x14ac:dyDescent="0.25">
      <c r="B1608" s="88"/>
      <c r="C1608" s="88"/>
      <c r="D1608" s="115"/>
      <c r="E1608" s="115"/>
      <c r="F1608" s="115"/>
      <c r="G1608" s="115"/>
      <c r="H1608" s="115"/>
      <c r="I1608" s="523"/>
      <c r="J1608" s="523"/>
      <c r="K1608" s="115"/>
      <c r="L1608" s="524"/>
      <c r="M1608" s="524"/>
      <c r="N1608" s="524"/>
      <c r="O1608" s="524"/>
      <c r="P1608" s="524"/>
      <c r="Q1608" s="524"/>
      <c r="R1608" s="524"/>
      <c r="S1608" s="525"/>
      <c r="T1608" s="526"/>
      <c r="U1608" s="115"/>
      <c r="V1608" s="526"/>
      <c r="W1608" s="115"/>
      <c r="X1608" s="115"/>
      <c r="Y1608" s="115"/>
      <c r="Z1608" s="527"/>
      <c r="AA1608" s="527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  <c r="BL1608" s="15"/>
      <c r="BM1608" s="15"/>
      <c r="BN1608" s="15"/>
      <c r="BO1608" s="15"/>
      <c r="BP1608" s="15"/>
      <c r="BQ1608" s="15"/>
      <c r="BR1608" s="15"/>
      <c r="BS1608" s="15"/>
      <c r="BT1608" s="15"/>
      <c r="BU1608" s="15"/>
      <c r="BV1608" s="15"/>
      <c r="BW1608" s="15"/>
      <c r="BX1608" s="15"/>
      <c r="BY1608" s="15"/>
      <c r="BZ1608" s="15"/>
      <c r="CA1608" s="15"/>
      <c r="CB1608" s="15"/>
      <c r="CC1608" s="15"/>
      <c r="CD1608" s="15"/>
      <c r="CE1608" s="15"/>
      <c r="CF1608" s="15"/>
      <c r="CG1608" s="15"/>
      <c r="CH1608" s="15"/>
      <c r="CI1608" s="15"/>
      <c r="CJ1608" s="15"/>
      <c r="CK1608" s="15"/>
      <c r="CL1608" s="15"/>
      <c r="CM1608" s="15"/>
      <c r="CN1608" s="15"/>
      <c r="CO1608" s="15"/>
      <c r="CP1608" s="15"/>
      <c r="CQ1608" s="15"/>
      <c r="CR1608" s="15"/>
      <c r="CS1608" s="15"/>
      <c r="CT1608" s="88"/>
      <c r="CU1608" s="88"/>
      <c r="CV1608" s="88"/>
      <c r="CW1608" s="15"/>
      <c r="CX1608" s="15"/>
      <c r="CY1608" s="88"/>
      <c r="CZ1608" s="88"/>
      <c r="DA1608" s="88"/>
      <c r="DB1608" s="15"/>
      <c r="DC1608" s="15"/>
      <c r="DD1608" s="15"/>
      <c r="DE1608" s="15"/>
      <c r="DF1608" s="15"/>
      <c r="DG1608" s="15"/>
      <c r="DH1608" s="15"/>
      <c r="DI1608" s="15"/>
      <c r="DJ1608" s="15"/>
      <c r="DK1608" s="15"/>
      <c r="DL1608" s="15"/>
      <c r="DM1608" s="15"/>
      <c r="DN1608" s="15"/>
      <c r="DO1608" s="15"/>
      <c r="DP1608" s="15"/>
      <c r="DQ1608" s="15"/>
      <c r="DR1608" s="15"/>
      <c r="DS1608" s="15"/>
      <c r="DT1608" s="15"/>
      <c r="DU1608" s="15"/>
      <c r="DV1608" s="15"/>
      <c r="DW1608" s="15"/>
      <c r="DX1608" s="15"/>
      <c r="DY1608" s="15"/>
      <c r="DZ1608" s="15"/>
      <c r="EA1608" s="15"/>
      <c r="EB1608" s="15"/>
      <c r="EC1608" s="15"/>
      <c r="ED1608" s="15"/>
      <c r="EE1608" s="15"/>
      <c r="EF1608" s="15"/>
      <c r="EG1608" s="15"/>
      <c r="EH1608" s="15"/>
      <c r="EI1608" s="15"/>
      <c r="EJ1608" s="15"/>
      <c r="EK1608" s="15"/>
      <c r="EL1608" s="15"/>
      <c r="EM1608" s="15"/>
      <c r="EN1608" s="15"/>
      <c r="EO1608" s="15"/>
      <c r="EP1608" s="88"/>
      <c r="EQ1608" s="88"/>
      <c r="ER1608" s="88"/>
      <c r="ES1608" s="88"/>
      <c r="ET1608" s="88"/>
      <c r="EU1608" s="88"/>
      <c r="EV1608" s="88"/>
      <c r="EW1608" s="88"/>
      <c r="EX1608" s="88"/>
      <c r="EY1608" s="88"/>
      <c r="EZ1608" s="88"/>
      <c r="FA1608" s="88"/>
      <c r="FB1608" s="15"/>
      <c r="FC1608" s="15"/>
      <c r="FD1608" s="15"/>
      <c r="FE1608" s="15"/>
      <c r="FF1608" s="15"/>
      <c r="FG1608" s="15"/>
      <c r="FH1608" s="15"/>
      <c r="FI1608" s="15"/>
      <c r="FJ1608" s="15"/>
    </row>
    <row r="1609" spans="2:166" ht="15" customHeight="1" x14ac:dyDescent="0.25">
      <c r="B1609" s="88"/>
      <c r="C1609" s="88"/>
      <c r="D1609" s="115"/>
      <c r="E1609" s="115"/>
      <c r="F1609" s="115"/>
      <c r="G1609" s="115"/>
      <c r="H1609" s="115"/>
      <c r="I1609" s="523"/>
      <c r="J1609" s="523"/>
      <c r="K1609" s="115"/>
      <c r="L1609" s="524"/>
      <c r="M1609" s="524"/>
      <c r="N1609" s="524"/>
      <c r="O1609" s="524"/>
      <c r="P1609" s="524"/>
      <c r="Q1609" s="524"/>
      <c r="R1609" s="524"/>
      <c r="S1609" s="525"/>
      <c r="T1609" s="526"/>
      <c r="U1609" s="115"/>
      <c r="V1609" s="526"/>
      <c r="W1609" s="115"/>
      <c r="X1609" s="115"/>
      <c r="Y1609" s="115"/>
      <c r="Z1609" s="527"/>
      <c r="AA1609" s="527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W1609" s="15"/>
      <c r="AX1609" s="15"/>
      <c r="AY1609" s="15"/>
      <c r="AZ1609" s="15"/>
      <c r="BA1609" s="15"/>
      <c r="BB1609" s="15"/>
      <c r="BC1609" s="15"/>
      <c r="BD1609" s="15"/>
      <c r="BE1609" s="15"/>
      <c r="BF1609" s="15"/>
      <c r="BG1609" s="15"/>
      <c r="BH1609" s="15"/>
      <c r="BI1609" s="15"/>
      <c r="BJ1609" s="15"/>
      <c r="BK1609" s="15"/>
      <c r="BL1609" s="15"/>
      <c r="BM1609" s="15"/>
      <c r="BN1609" s="15"/>
      <c r="BO1609" s="15"/>
      <c r="BP1609" s="15"/>
      <c r="BQ1609" s="15"/>
      <c r="BR1609" s="15"/>
      <c r="BS1609" s="15"/>
      <c r="BT1609" s="15"/>
      <c r="BU1609" s="15"/>
      <c r="BV1609" s="15"/>
      <c r="BW1609" s="15"/>
      <c r="BX1609" s="15"/>
      <c r="BY1609" s="15"/>
      <c r="BZ1609" s="15"/>
      <c r="CA1609" s="15"/>
      <c r="CB1609" s="15"/>
      <c r="CC1609" s="15"/>
      <c r="CD1609" s="15"/>
      <c r="CE1609" s="15"/>
      <c r="CF1609" s="15"/>
      <c r="CG1609" s="15"/>
      <c r="CH1609" s="15"/>
      <c r="CI1609" s="15"/>
      <c r="CJ1609" s="15"/>
      <c r="CK1609" s="15"/>
      <c r="CL1609" s="15"/>
      <c r="CM1609" s="15"/>
      <c r="CN1609" s="15"/>
      <c r="CO1609" s="15"/>
      <c r="CP1609" s="15"/>
      <c r="CQ1609" s="15"/>
      <c r="CR1609" s="15"/>
      <c r="CS1609" s="15"/>
      <c r="CT1609" s="88"/>
      <c r="CU1609" s="88"/>
      <c r="CV1609" s="88"/>
      <c r="CW1609" s="15"/>
      <c r="CX1609" s="15"/>
      <c r="CY1609" s="88"/>
      <c r="CZ1609" s="88"/>
      <c r="DA1609" s="88"/>
      <c r="DB1609" s="15"/>
      <c r="DC1609" s="15"/>
      <c r="DD1609" s="15"/>
      <c r="DE1609" s="15"/>
      <c r="DF1609" s="15"/>
      <c r="DG1609" s="15"/>
      <c r="DH1609" s="15"/>
      <c r="DI1609" s="15"/>
      <c r="DJ1609" s="15"/>
      <c r="DK1609" s="15"/>
      <c r="DL1609" s="15"/>
      <c r="DM1609" s="15"/>
      <c r="DN1609" s="15"/>
      <c r="DO1609" s="15"/>
      <c r="DP1609" s="15"/>
      <c r="DQ1609" s="15"/>
      <c r="DR1609" s="15"/>
      <c r="DS1609" s="15"/>
      <c r="DT1609" s="15"/>
      <c r="DU1609" s="15"/>
      <c r="DV1609" s="15"/>
      <c r="DW1609" s="15"/>
      <c r="DX1609" s="15"/>
      <c r="DY1609" s="15"/>
      <c r="DZ1609" s="15"/>
      <c r="EA1609" s="15"/>
      <c r="EB1609" s="15"/>
      <c r="EC1609" s="15"/>
      <c r="ED1609" s="15"/>
      <c r="EE1609" s="15"/>
      <c r="EF1609" s="15"/>
      <c r="EG1609" s="15"/>
      <c r="EH1609" s="15"/>
      <c r="EI1609" s="15"/>
      <c r="EJ1609" s="15"/>
      <c r="EK1609" s="15"/>
      <c r="EL1609" s="15"/>
      <c r="EM1609" s="15"/>
      <c r="EN1609" s="15"/>
      <c r="EO1609" s="15"/>
      <c r="EP1609" s="88"/>
      <c r="EQ1609" s="88"/>
      <c r="ER1609" s="88"/>
      <c r="ES1609" s="88"/>
      <c r="ET1609" s="88"/>
      <c r="EU1609" s="88"/>
      <c r="EV1609" s="88"/>
      <c r="EW1609" s="88"/>
      <c r="EX1609" s="88"/>
      <c r="EY1609" s="88"/>
      <c r="EZ1609" s="88"/>
      <c r="FA1609" s="88"/>
      <c r="FB1609" s="15"/>
      <c r="FC1609" s="15"/>
      <c r="FD1609" s="15"/>
      <c r="FE1609" s="15"/>
      <c r="FF1609" s="15"/>
      <c r="FG1609" s="15"/>
      <c r="FH1609" s="15"/>
      <c r="FI1609" s="15"/>
      <c r="FJ1609" s="15"/>
    </row>
    <row r="1610" spans="2:166" ht="15" customHeight="1" x14ac:dyDescent="0.25">
      <c r="B1610" s="88"/>
      <c r="C1610" s="88"/>
      <c r="D1610" s="115"/>
      <c r="E1610" s="115"/>
      <c r="F1610" s="115"/>
      <c r="G1610" s="115"/>
      <c r="H1610" s="115"/>
      <c r="I1610" s="523"/>
      <c r="J1610" s="523"/>
      <c r="K1610" s="115"/>
      <c r="L1610" s="524"/>
      <c r="M1610" s="524"/>
      <c r="N1610" s="524"/>
      <c r="O1610" s="524"/>
      <c r="P1610" s="524"/>
      <c r="Q1610" s="524"/>
      <c r="R1610" s="524"/>
      <c r="S1610" s="525"/>
      <c r="T1610" s="526"/>
      <c r="U1610" s="115"/>
      <c r="V1610" s="526"/>
      <c r="W1610" s="115"/>
      <c r="X1610" s="115"/>
      <c r="Y1610" s="115"/>
      <c r="Z1610" s="527"/>
      <c r="AA1610" s="527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A1610" s="15"/>
      <c r="BB1610" s="15"/>
      <c r="BC1610" s="15"/>
      <c r="BD1610" s="15"/>
      <c r="BE1610" s="15"/>
      <c r="BF1610" s="15"/>
      <c r="BG1610" s="15"/>
      <c r="BH1610" s="15"/>
      <c r="BI1610" s="15"/>
      <c r="BJ1610" s="15"/>
      <c r="BK1610" s="15"/>
      <c r="BL1610" s="15"/>
      <c r="BM1610" s="15"/>
      <c r="BN1610" s="15"/>
      <c r="BO1610" s="15"/>
      <c r="BP1610" s="15"/>
      <c r="BQ1610" s="15"/>
      <c r="BR1610" s="15"/>
      <c r="BS1610" s="15"/>
      <c r="BT1610" s="15"/>
      <c r="BU1610" s="15"/>
      <c r="BV1610" s="15"/>
      <c r="BW1610" s="15"/>
      <c r="BX1610" s="15"/>
      <c r="BY1610" s="15"/>
      <c r="BZ1610" s="15"/>
      <c r="CA1610" s="15"/>
      <c r="CB1610" s="15"/>
      <c r="CC1610" s="15"/>
      <c r="CD1610" s="15"/>
      <c r="CE1610" s="15"/>
      <c r="CF1610" s="15"/>
      <c r="CG1610" s="15"/>
      <c r="CH1610" s="15"/>
      <c r="CI1610" s="15"/>
      <c r="CJ1610" s="15"/>
      <c r="CK1610" s="15"/>
      <c r="CL1610" s="15"/>
      <c r="CM1610" s="15"/>
      <c r="CN1610" s="15"/>
      <c r="CO1610" s="15"/>
      <c r="CP1610" s="15"/>
      <c r="CQ1610" s="15"/>
      <c r="CR1610" s="15"/>
      <c r="CS1610" s="15"/>
      <c r="CT1610" s="88"/>
      <c r="CU1610" s="88"/>
      <c r="CV1610" s="88"/>
      <c r="CW1610" s="15"/>
      <c r="CX1610" s="15"/>
      <c r="CY1610" s="88"/>
      <c r="CZ1610" s="88"/>
      <c r="DA1610" s="88"/>
      <c r="DB1610" s="15"/>
      <c r="DC1610" s="15"/>
      <c r="DD1610" s="15"/>
      <c r="DE1610" s="15"/>
      <c r="DF1610" s="15"/>
      <c r="DG1610" s="15"/>
      <c r="DH1610" s="15"/>
      <c r="DI1610" s="15"/>
      <c r="DJ1610" s="15"/>
      <c r="DK1610" s="15"/>
      <c r="DL1610" s="15"/>
      <c r="DM1610" s="15"/>
      <c r="DN1610" s="15"/>
      <c r="DO1610" s="15"/>
      <c r="DP1610" s="15"/>
      <c r="DQ1610" s="15"/>
      <c r="DR1610" s="15"/>
      <c r="DS1610" s="15"/>
      <c r="DT1610" s="15"/>
      <c r="DU1610" s="15"/>
      <c r="DV1610" s="15"/>
      <c r="DW1610" s="15"/>
      <c r="DX1610" s="15"/>
      <c r="DY1610" s="15"/>
      <c r="DZ1610" s="15"/>
      <c r="EA1610" s="15"/>
      <c r="EB1610" s="15"/>
      <c r="EC1610" s="15"/>
      <c r="ED1610" s="15"/>
      <c r="EE1610" s="15"/>
      <c r="EF1610" s="15"/>
      <c r="EG1610" s="15"/>
      <c r="EH1610" s="15"/>
      <c r="EI1610" s="15"/>
      <c r="EJ1610" s="15"/>
      <c r="EK1610" s="15"/>
      <c r="EL1610" s="15"/>
      <c r="EM1610" s="15"/>
      <c r="EN1610" s="15"/>
      <c r="EO1610" s="15"/>
      <c r="EP1610" s="88"/>
      <c r="EQ1610" s="88"/>
      <c r="ER1610" s="88"/>
      <c r="ES1610" s="88"/>
      <c r="ET1610" s="88"/>
      <c r="EU1610" s="88"/>
      <c r="EV1610" s="88"/>
      <c r="EW1610" s="88"/>
      <c r="EX1610" s="88"/>
      <c r="EY1610" s="88"/>
      <c r="EZ1610" s="88"/>
      <c r="FA1610" s="88"/>
      <c r="FB1610" s="15"/>
      <c r="FC1610" s="15"/>
      <c r="FD1610" s="15"/>
      <c r="FE1610" s="15"/>
      <c r="FF1610" s="15"/>
      <c r="FG1610" s="15"/>
      <c r="FH1610" s="15"/>
      <c r="FI1610" s="15"/>
      <c r="FJ1610" s="15"/>
    </row>
    <row r="1611" spans="2:166" ht="15" customHeight="1" x14ac:dyDescent="0.25">
      <c r="B1611" s="88"/>
      <c r="C1611" s="88"/>
      <c r="D1611" s="115"/>
      <c r="E1611" s="115"/>
      <c r="F1611" s="115"/>
      <c r="G1611" s="115"/>
      <c r="H1611" s="115"/>
      <c r="I1611" s="523"/>
      <c r="J1611" s="523"/>
      <c r="K1611" s="115"/>
      <c r="L1611" s="524"/>
      <c r="M1611" s="524"/>
      <c r="N1611" s="524"/>
      <c r="O1611" s="524"/>
      <c r="P1611" s="524"/>
      <c r="Q1611" s="524"/>
      <c r="R1611" s="524"/>
      <c r="S1611" s="525"/>
      <c r="T1611" s="526"/>
      <c r="U1611" s="115"/>
      <c r="V1611" s="526"/>
      <c r="W1611" s="115"/>
      <c r="X1611" s="115"/>
      <c r="Y1611" s="115"/>
      <c r="Z1611" s="527"/>
      <c r="AA1611" s="527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M1611" s="15"/>
      <c r="BN1611" s="15"/>
      <c r="BO1611" s="15"/>
      <c r="BP1611" s="15"/>
      <c r="BQ1611" s="15"/>
      <c r="BR1611" s="15"/>
      <c r="BS1611" s="15"/>
      <c r="BT1611" s="15"/>
      <c r="BU1611" s="15"/>
      <c r="BV1611" s="15"/>
      <c r="BW1611" s="15"/>
      <c r="BX1611" s="15"/>
      <c r="BY1611" s="15"/>
      <c r="BZ1611" s="15"/>
      <c r="CA1611" s="15"/>
      <c r="CB1611" s="15"/>
      <c r="CC1611" s="15"/>
      <c r="CD1611" s="15"/>
      <c r="CE1611" s="15"/>
      <c r="CF1611" s="15"/>
      <c r="CG1611" s="15"/>
      <c r="CH1611" s="15"/>
      <c r="CI1611" s="15"/>
      <c r="CJ1611" s="15"/>
      <c r="CK1611" s="15"/>
      <c r="CL1611" s="15"/>
      <c r="CM1611" s="15"/>
      <c r="CN1611" s="15"/>
      <c r="CO1611" s="15"/>
      <c r="CP1611" s="15"/>
      <c r="CQ1611" s="15"/>
      <c r="CR1611" s="15"/>
      <c r="CS1611" s="15"/>
      <c r="CT1611" s="88"/>
      <c r="CU1611" s="88"/>
      <c r="CV1611" s="88"/>
      <c r="CW1611" s="15"/>
      <c r="CX1611" s="15"/>
      <c r="CY1611" s="88"/>
      <c r="CZ1611" s="88"/>
      <c r="DA1611" s="88"/>
      <c r="DB1611" s="15"/>
      <c r="DC1611" s="15"/>
      <c r="DD1611" s="15"/>
      <c r="DE1611" s="15"/>
      <c r="DF1611" s="15"/>
      <c r="DG1611" s="15"/>
      <c r="DH1611" s="15"/>
      <c r="DI1611" s="15"/>
      <c r="DJ1611" s="15"/>
      <c r="DK1611" s="15"/>
      <c r="DL1611" s="15"/>
      <c r="DM1611" s="15"/>
      <c r="DN1611" s="15"/>
      <c r="DO1611" s="15"/>
      <c r="DP1611" s="15"/>
      <c r="DQ1611" s="15"/>
      <c r="DR1611" s="15"/>
      <c r="DS1611" s="15"/>
      <c r="DT1611" s="15"/>
      <c r="DU1611" s="15"/>
      <c r="DV1611" s="15"/>
      <c r="DW1611" s="15"/>
      <c r="DX1611" s="15"/>
      <c r="DY1611" s="15"/>
      <c r="DZ1611" s="15"/>
      <c r="EA1611" s="15"/>
      <c r="EB1611" s="15"/>
      <c r="EC1611" s="15"/>
      <c r="ED1611" s="15"/>
      <c r="EE1611" s="15"/>
      <c r="EF1611" s="15"/>
      <c r="EG1611" s="15"/>
      <c r="EH1611" s="15"/>
      <c r="EI1611" s="15"/>
      <c r="EJ1611" s="15"/>
      <c r="EK1611" s="15"/>
      <c r="EL1611" s="15"/>
      <c r="EM1611" s="15"/>
      <c r="EN1611" s="15"/>
      <c r="EO1611" s="15"/>
      <c r="EP1611" s="88"/>
      <c r="EQ1611" s="88"/>
      <c r="ER1611" s="88"/>
      <c r="ES1611" s="88"/>
      <c r="ET1611" s="88"/>
      <c r="EU1611" s="88"/>
      <c r="EV1611" s="88"/>
      <c r="EW1611" s="88"/>
      <c r="EX1611" s="88"/>
      <c r="EY1611" s="88"/>
      <c r="EZ1611" s="88"/>
      <c r="FA1611" s="88"/>
      <c r="FB1611" s="15"/>
      <c r="FC1611" s="15"/>
      <c r="FD1611" s="15"/>
      <c r="FE1611" s="15"/>
      <c r="FF1611" s="15"/>
      <c r="FG1611" s="15"/>
      <c r="FH1611" s="15"/>
      <c r="FI1611" s="15"/>
      <c r="FJ1611" s="15"/>
    </row>
    <row r="1612" spans="2:166" ht="15" customHeight="1" x14ac:dyDescent="0.25">
      <c r="B1612" s="88"/>
      <c r="C1612" s="88"/>
      <c r="D1612" s="115"/>
      <c r="E1612" s="115"/>
      <c r="F1612" s="115"/>
      <c r="G1612" s="115"/>
      <c r="H1612" s="115"/>
      <c r="I1612" s="523"/>
      <c r="J1612" s="523"/>
      <c r="K1612" s="115"/>
      <c r="L1612" s="524"/>
      <c r="M1612" s="524"/>
      <c r="N1612" s="524"/>
      <c r="O1612" s="524"/>
      <c r="P1612" s="524"/>
      <c r="Q1612" s="524"/>
      <c r="R1612" s="524"/>
      <c r="S1612" s="525"/>
      <c r="T1612" s="526"/>
      <c r="U1612" s="115"/>
      <c r="V1612" s="526"/>
      <c r="W1612" s="115"/>
      <c r="X1612" s="115"/>
      <c r="Y1612" s="115"/>
      <c r="Z1612" s="527"/>
      <c r="AA1612" s="527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W1612" s="15"/>
      <c r="AX1612" s="15"/>
      <c r="AY1612" s="15"/>
      <c r="AZ1612" s="15"/>
      <c r="BA1612" s="15"/>
      <c r="BB1612" s="15"/>
      <c r="BC1612" s="15"/>
      <c r="BD1612" s="15"/>
      <c r="BE1612" s="15"/>
      <c r="BF1612" s="15"/>
      <c r="BG1612" s="15"/>
      <c r="BH1612" s="15"/>
      <c r="BI1612" s="15"/>
      <c r="BJ1612" s="15"/>
      <c r="BK1612" s="15"/>
      <c r="BL1612" s="15"/>
      <c r="BM1612" s="15"/>
      <c r="BN1612" s="15"/>
      <c r="BO1612" s="15"/>
      <c r="BP1612" s="15"/>
      <c r="BQ1612" s="15"/>
      <c r="BR1612" s="15"/>
      <c r="BS1612" s="15"/>
      <c r="BT1612" s="15"/>
      <c r="BU1612" s="15"/>
      <c r="BV1612" s="15"/>
      <c r="BW1612" s="15"/>
      <c r="BX1612" s="15"/>
      <c r="BY1612" s="15"/>
      <c r="BZ1612" s="15"/>
      <c r="CA1612" s="15"/>
      <c r="CB1612" s="15"/>
      <c r="CC1612" s="15"/>
      <c r="CD1612" s="15"/>
      <c r="CE1612" s="15"/>
      <c r="CF1612" s="15"/>
      <c r="CG1612" s="15"/>
      <c r="CH1612" s="15"/>
      <c r="CI1612" s="15"/>
      <c r="CJ1612" s="15"/>
      <c r="CK1612" s="15"/>
      <c r="CL1612" s="15"/>
      <c r="CM1612" s="15"/>
      <c r="CN1612" s="15"/>
      <c r="CO1612" s="15"/>
      <c r="CP1612" s="15"/>
      <c r="CQ1612" s="15"/>
      <c r="CR1612" s="15"/>
      <c r="CS1612" s="15"/>
      <c r="CT1612" s="88"/>
      <c r="CU1612" s="88"/>
      <c r="CV1612" s="88"/>
      <c r="CW1612" s="15"/>
      <c r="CX1612" s="15"/>
      <c r="CY1612" s="88"/>
      <c r="CZ1612" s="88"/>
      <c r="DA1612" s="88"/>
      <c r="DB1612" s="15"/>
      <c r="DC1612" s="15"/>
      <c r="DD1612" s="15"/>
      <c r="DE1612" s="15"/>
      <c r="DF1612" s="15"/>
      <c r="DG1612" s="15"/>
      <c r="DH1612" s="15"/>
      <c r="DI1612" s="15"/>
      <c r="DJ1612" s="15"/>
      <c r="DK1612" s="15"/>
      <c r="DL1612" s="15"/>
      <c r="DM1612" s="15"/>
      <c r="DN1612" s="15"/>
      <c r="DO1612" s="15"/>
      <c r="DP1612" s="15"/>
      <c r="DQ1612" s="15"/>
      <c r="DR1612" s="15"/>
      <c r="DS1612" s="15"/>
      <c r="DT1612" s="15"/>
      <c r="DU1612" s="15"/>
      <c r="DV1612" s="15"/>
      <c r="DW1612" s="15"/>
      <c r="DX1612" s="15"/>
      <c r="DY1612" s="15"/>
      <c r="DZ1612" s="15"/>
      <c r="EA1612" s="15"/>
      <c r="EB1612" s="15"/>
      <c r="EC1612" s="15"/>
      <c r="ED1612" s="15"/>
      <c r="EE1612" s="15"/>
      <c r="EF1612" s="15"/>
      <c r="EG1612" s="15"/>
      <c r="EH1612" s="15"/>
      <c r="EI1612" s="15"/>
      <c r="EJ1612" s="15"/>
      <c r="EK1612" s="15"/>
      <c r="EL1612" s="15"/>
      <c r="EM1612" s="15"/>
      <c r="EN1612" s="15"/>
      <c r="EO1612" s="15"/>
      <c r="EP1612" s="88"/>
      <c r="EQ1612" s="88"/>
      <c r="ER1612" s="88"/>
      <c r="ES1612" s="88"/>
      <c r="ET1612" s="88"/>
      <c r="EU1612" s="88"/>
      <c r="EV1612" s="88"/>
      <c r="EW1612" s="88"/>
      <c r="EX1612" s="88"/>
      <c r="EY1612" s="88"/>
      <c r="EZ1612" s="88"/>
      <c r="FA1612" s="88"/>
      <c r="FB1612" s="15"/>
      <c r="FC1612" s="15"/>
      <c r="FD1612" s="15"/>
      <c r="FE1612" s="15"/>
      <c r="FF1612" s="15"/>
      <c r="FG1612" s="15"/>
      <c r="FH1612" s="15"/>
      <c r="FI1612" s="15"/>
      <c r="FJ1612" s="15"/>
    </row>
    <row r="1613" spans="2:166" ht="15" customHeight="1" x14ac:dyDescent="0.25">
      <c r="B1613" s="88"/>
      <c r="C1613" s="88"/>
      <c r="D1613" s="115"/>
      <c r="E1613" s="115"/>
      <c r="F1613" s="115"/>
      <c r="G1613" s="115"/>
      <c r="H1613" s="115"/>
      <c r="I1613" s="523"/>
      <c r="J1613" s="523"/>
      <c r="K1613" s="115"/>
      <c r="L1613" s="524"/>
      <c r="M1613" s="524"/>
      <c r="N1613" s="524"/>
      <c r="O1613" s="524"/>
      <c r="P1613" s="524"/>
      <c r="Q1613" s="524"/>
      <c r="R1613" s="524"/>
      <c r="S1613" s="525"/>
      <c r="T1613" s="526"/>
      <c r="U1613" s="115"/>
      <c r="V1613" s="526"/>
      <c r="W1613" s="115"/>
      <c r="X1613" s="115"/>
      <c r="Y1613" s="115"/>
      <c r="Z1613" s="527"/>
      <c r="AA1613" s="527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A1613" s="15"/>
      <c r="BB1613" s="15"/>
      <c r="BC1613" s="15"/>
      <c r="BD1613" s="15"/>
      <c r="BE1613" s="15"/>
      <c r="BF1613" s="15"/>
      <c r="BG1613" s="15"/>
      <c r="BH1613" s="15"/>
      <c r="BI1613" s="15"/>
      <c r="BJ1613" s="15"/>
      <c r="BK1613" s="15"/>
      <c r="BL1613" s="15"/>
      <c r="BM1613" s="15"/>
      <c r="BN1613" s="15"/>
      <c r="BO1613" s="15"/>
      <c r="BP1613" s="15"/>
      <c r="BQ1613" s="15"/>
      <c r="BR1613" s="15"/>
      <c r="BS1613" s="15"/>
      <c r="BT1613" s="15"/>
      <c r="BU1613" s="15"/>
      <c r="BV1613" s="15"/>
      <c r="BW1613" s="15"/>
      <c r="BX1613" s="15"/>
      <c r="BY1613" s="15"/>
      <c r="BZ1613" s="15"/>
      <c r="CA1613" s="15"/>
      <c r="CB1613" s="15"/>
      <c r="CC1613" s="15"/>
      <c r="CD1613" s="15"/>
      <c r="CE1613" s="15"/>
      <c r="CF1613" s="15"/>
      <c r="CG1613" s="15"/>
      <c r="CH1613" s="15"/>
      <c r="CI1613" s="15"/>
      <c r="CJ1613" s="15"/>
      <c r="CK1613" s="15"/>
      <c r="CL1613" s="15"/>
      <c r="CM1613" s="15"/>
      <c r="CN1613" s="15"/>
      <c r="CO1613" s="15"/>
      <c r="CP1613" s="15"/>
      <c r="CQ1613" s="15"/>
      <c r="CR1613" s="15"/>
      <c r="CS1613" s="15"/>
      <c r="CT1613" s="88"/>
      <c r="CU1613" s="88"/>
      <c r="CV1613" s="88"/>
      <c r="CW1613" s="15"/>
      <c r="CX1613" s="15"/>
      <c r="CY1613" s="88"/>
      <c r="CZ1613" s="88"/>
      <c r="DA1613" s="88"/>
      <c r="DB1613" s="15"/>
      <c r="DC1613" s="15"/>
      <c r="DD1613" s="15"/>
      <c r="DE1613" s="15"/>
      <c r="DF1613" s="15"/>
      <c r="DG1613" s="15"/>
      <c r="DH1613" s="15"/>
      <c r="DI1613" s="15"/>
      <c r="DJ1613" s="15"/>
      <c r="DK1613" s="15"/>
      <c r="DL1613" s="15"/>
      <c r="DM1613" s="15"/>
      <c r="DN1613" s="15"/>
      <c r="DO1613" s="15"/>
      <c r="DP1613" s="15"/>
      <c r="DQ1613" s="15"/>
      <c r="DR1613" s="15"/>
      <c r="DS1613" s="15"/>
      <c r="DT1613" s="15"/>
      <c r="DU1613" s="15"/>
      <c r="DV1613" s="15"/>
      <c r="DW1613" s="15"/>
      <c r="DX1613" s="15"/>
      <c r="DY1613" s="15"/>
      <c r="DZ1613" s="15"/>
      <c r="EA1613" s="15"/>
      <c r="EB1613" s="15"/>
      <c r="EC1613" s="15"/>
      <c r="ED1613" s="15"/>
      <c r="EE1613" s="15"/>
      <c r="EF1613" s="15"/>
      <c r="EG1613" s="15"/>
      <c r="EH1613" s="15"/>
      <c r="EI1613" s="15"/>
      <c r="EJ1613" s="15"/>
      <c r="EK1613" s="15"/>
      <c r="EL1613" s="15"/>
      <c r="EM1613" s="15"/>
      <c r="EN1613" s="15"/>
      <c r="EO1613" s="15"/>
      <c r="EP1613" s="88"/>
      <c r="EQ1613" s="88"/>
      <c r="ER1613" s="88"/>
      <c r="ES1613" s="88"/>
      <c r="ET1613" s="88"/>
      <c r="EU1613" s="88"/>
      <c r="EV1613" s="88"/>
      <c r="EW1613" s="88"/>
      <c r="EX1613" s="88"/>
      <c r="EY1613" s="88"/>
      <c r="EZ1613" s="88"/>
      <c r="FA1613" s="88"/>
      <c r="FB1613" s="15"/>
      <c r="FC1613" s="15"/>
      <c r="FD1613" s="15"/>
      <c r="FE1613" s="15"/>
      <c r="FF1613" s="15"/>
      <c r="FG1613" s="15"/>
      <c r="FH1613" s="15"/>
      <c r="FI1613" s="15"/>
      <c r="FJ1613" s="15"/>
    </row>
    <row r="1614" spans="2:166" ht="15" customHeight="1" x14ac:dyDescent="0.25">
      <c r="B1614" s="88"/>
      <c r="C1614" s="88"/>
      <c r="D1614" s="115"/>
      <c r="E1614" s="115"/>
      <c r="F1614" s="115"/>
      <c r="G1614" s="115"/>
      <c r="H1614" s="115"/>
      <c r="I1614" s="523"/>
      <c r="J1614" s="523"/>
      <c r="K1614" s="115"/>
      <c r="L1614" s="524"/>
      <c r="M1614" s="524"/>
      <c r="N1614" s="524"/>
      <c r="O1614" s="524"/>
      <c r="P1614" s="524"/>
      <c r="Q1614" s="524"/>
      <c r="R1614" s="524"/>
      <c r="S1614" s="525"/>
      <c r="T1614" s="526"/>
      <c r="U1614" s="115"/>
      <c r="V1614" s="526"/>
      <c r="W1614" s="115"/>
      <c r="X1614" s="115"/>
      <c r="Y1614" s="115"/>
      <c r="Z1614" s="527"/>
      <c r="AA1614" s="527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  <c r="BI1614" s="15"/>
      <c r="BJ1614" s="15"/>
      <c r="BK1614" s="15"/>
      <c r="BL1614" s="15"/>
      <c r="BM1614" s="15"/>
      <c r="BN1614" s="15"/>
      <c r="BO1614" s="15"/>
      <c r="BP1614" s="15"/>
      <c r="BQ1614" s="15"/>
      <c r="BR1614" s="15"/>
      <c r="BS1614" s="15"/>
      <c r="BT1614" s="15"/>
      <c r="BU1614" s="15"/>
      <c r="BV1614" s="15"/>
      <c r="BW1614" s="15"/>
      <c r="BX1614" s="15"/>
      <c r="BY1614" s="15"/>
      <c r="BZ1614" s="15"/>
      <c r="CA1614" s="15"/>
      <c r="CB1614" s="15"/>
      <c r="CC1614" s="15"/>
      <c r="CD1614" s="15"/>
      <c r="CE1614" s="15"/>
      <c r="CF1614" s="15"/>
      <c r="CG1614" s="15"/>
      <c r="CH1614" s="15"/>
      <c r="CI1614" s="15"/>
      <c r="CJ1614" s="15"/>
      <c r="CK1614" s="15"/>
      <c r="CL1614" s="15"/>
      <c r="CM1614" s="15"/>
      <c r="CN1614" s="15"/>
      <c r="CO1614" s="15"/>
      <c r="CP1614" s="15"/>
      <c r="CQ1614" s="15"/>
      <c r="CR1614" s="15"/>
      <c r="CS1614" s="15"/>
      <c r="CT1614" s="88"/>
      <c r="CU1614" s="88"/>
      <c r="CV1614" s="88"/>
      <c r="CW1614" s="15"/>
      <c r="CX1614" s="15"/>
      <c r="CY1614" s="88"/>
      <c r="CZ1614" s="88"/>
      <c r="DA1614" s="88"/>
      <c r="DB1614" s="15"/>
      <c r="DC1614" s="15"/>
      <c r="DD1614" s="15"/>
      <c r="DE1614" s="15"/>
      <c r="DF1614" s="15"/>
      <c r="DG1614" s="15"/>
      <c r="DH1614" s="15"/>
      <c r="DI1614" s="15"/>
      <c r="DJ1614" s="15"/>
      <c r="DK1614" s="15"/>
      <c r="DL1614" s="15"/>
      <c r="DM1614" s="15"/>
      <c r="DN1614" s="15"/>
      <c r="DO1614" s="15"/>
      <c r="DP1614" s="15"/>
      <c r="DQ1614" s="15"/>
      <c r="DR1614" s="15"/>
      <c r="DS1614" s="15"/>
      <c r="DT1614" s="15"/>
      <c r="DU1614" s="15"/>
      <c r="DV1614" s="15"/>
      <c r="DW1614" s="15"/>
      <c r="DX1614" s="15"/>
      <c r="DY1614" s="15"/>
      <c r="DZ1614" s="15"/>
      <c r="EA1614" s="15"/>
      <c r="EB1614" s="15"/>
      <c r="EC1614" s="15"/>
      <c r="ED1614" s="15"/>
      <c r="EE1614" s="15"/>
      <c r="EF1614" s="15"/>
      <c r="EG1614" s="15"/>
      <c r="EH1614" s="15"/>
      <c r="EI1614" s="15"/>
      <c r="EJ1614" s="15"/>
      <c r="EK1614" s="15"/>
      <c r="EL1614" s="15"/>
      <c r="EM1614" s="15"/>
      <c r="EN1614" s="15"/>
      <c r="EO1614" s="15"/>
      <c r="EP1614" s="88"/>
      <c r="EQ1614" s="88"/>
      <c r="ER1614" s="88"/>
      <c r="ES1614" s="88"/>
      <c r="ET1614" s="88"/>
      <c r="EU1614" s="88"/>
      <c r="EV1614" s="88"/>
      <c r="EW1614" s="88"/>
      <c r="EX1614" s="88"/>
      <c r="EY1614" s="88"/>
      <c r="EZ1614" s="88"/>
      <c r="FA1614" s="88"/>
      <c r="FB1614" s="15"/>
      <c r="FC1614" s="15"/>
      <c r="FD1614" s="15"/>
      <c r="FE1614" s="15"/>
      <c r="FF1614" s="15"/>
      <c r="FG1614" s="15"/>
      <c r="FH1614" s="15"/>
      <c r="FI1614" s="15"/>
      <c r="FJ1614" s="15"/>
    </row>
    <row r="1615" spans="2:166" ht="15" customHeight="1" x14ac:dyDescent="0.25">
      <c r="B1615" s="88"/>
      <c r="C1615" s="88"/>
      <c r="D1615" s="115"/>
      <c r="E1615" s="115"/>
      <c r="F1615" s="115"/>
      <c r="G1615" s="115"/>
      <c r="H1615" s="115"/>
      <c r="I1615" s="523"/>
      <c r="J1615" s="523"/>
      <c r="K1615" s="115"/>
      <c r="L1615" s="524"/>
      <c r="M1615" s="524"/>
      <c r="N1615" s="524"/>
      <c r="O1615" s="524"/>
      <c r="P1615" s="524"/>
      <c r="Q1615" s="524"/>
      <c r="R1615" s="524"/>
      <c r="S1615" s="525"/>
      <c r="T1615" s="526"/>
      <c r="U1615" s="115"/>
      <c r="V1615" s="526"/>
      <c r="W1615" s="115"/>
      <c r="X1615" s="115"/>
      <c r="Y1615" s="115"/>
      <c r="Z1615" s="527"/>
      <c r="AA1615" s="527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/>
      <c r="AX1615" s="15"/>
      <c r="AY1615" s="15"/>
      <c r="AZ1615" s="15"/>
      <c r="BA1615" s="15"/>
      <c r="BB1615" s="15"/>
      <c r="BC1615" s="15"/>
      <c r="BD1615" s="15"/>
      <c r="BE1615" s="15"/>
      <c r="BF1615" s="15"/>
      <c r="BG1615" s="15"/>
      <c r="BH1615" s="15"/>
      <c r="BI1615" s="15"/>
      <c r="BJ1615" s="15"/>
      <c r="BK1615" s="15"/>
      <c r="BL1615" s="15"/>
      <c r="BM1615" s="15"/>
      <c r="BN1615" s="15"/>
      <c r="BO1615" s="15"/>
      <c r="BP1615" s="15"/>
      <c r="BQ1615" s="15"/>
      <c r="BR1615" s="15"/>
      <c r="BS1615" s="15"/>
      <c r="BT1615" s="15"/>
      <c r="BU1615" s="15"/>
      <c r="BV1615" s="15"/>
      <c r="BW1615" s="15"/>
      <c r="BX1615" s="15"/>
      <c r="BY1615" s="15"/>
      <c r="BZ1615" s="15"/>
      <c r="CA1615" s="15"/>
      <c r="CB1615" s="15"/>
      <c r="CC1615" s="15"/>
      <c r="CD1615" s="15"/>
      <c r="CE1615" s="15"/>
      <c r="CF1615" s="15"/>
      <c r="CG1615" s="15"/>
      <c r="CH1615" s="15"/>
      <c r="CI1615" s="15"/>
      <c r="CJ1615" s="15"/>
      <c r="CK1615" s="15"/>
      <c r="CL1615" s="15"/>
      <c r="CM1615" s="15"/>
      <c r="CN1615" s="15"/>
      <c r="CO1615" s="15"/>
      <c r="CP1615" s="15"/>
      <c r="CQ1615" s="15"/>
      <c r="CR1615" s="15"/>
      <c r="CS1615" s="15"/>
      <c r="CT1615" s="88"/>
      <c r="CU1615" s="88"/>
      <c r="CV1615" s="88"/>
      <c r="CW1615" s="15"/>
      <c r="CX1615" s="15"/>
      <c r="CY1615" s="88"/>
      <c r="CZ1615" s="88"/>
      <c r="DA1615" s="88"/>
      <c r="DB1615" s="15"/>
      <c r="DC1615" s="15"/>
      <c r="DD1615" s="15"/>
      <c r="DE1615" s="15"/>
      <c r="DF1615" s="15"/>
      <c r="DG1615" s="15"/>
      <c r="DH1615" s="15"/>
      <c r="DI1615" s="15"/>
      <c r="DJ1615" s="15"/>
      <c r="DK1615" s="15"/>
      <c r="DL1615" s="15"/>
      <c r="DM1615" s="15"/>
      <c r="DN1615" s="15"/>
      <c r="DO1615" s="15"/>
      <c r="DP1615" s="15"/>
      <c r="DQ1615" s="15"/>
      <c r="DR1615" s="15"/>
      <c r="DS1615" s="15"/>
      <c r="DT1615" s="15"/>
      <c r="DU1615" s="15"/>
      <c r="DV1615" s="15"/>
      <c r="DW1615" s="15"/>
      <c r="DX1615" s="15"/>
      <c r="DY1615" s="15"/>
      <c r="DZ1615" s="15"/>
      <c r="EA1615" s="15"/>
      <c r="EB1615" s="15"/>
      <c r="EC1615" s="15"/>
      <c r="ED1615" s="15"/>
      <c r="EE1615" s="15"/>
      <c r="EF1615" s="15"/>
      <c r="EG1615" s="15"/>
      <c r="EH1615" s="15"/>
      <c r="EI1615" s="15"/>
      <c r="EJ1615" s="15"/>
      <c r="EK1615" s="15"/>
      <c r="EL1615" s="15"/>
      <c r="EM1615" s="15"/>
      <c r="EN1615" s="15"/>
      <c r="EO1615" s="15"/>
      <c r="EP1615" s="88"/>
      <c r="EQ1615" s="88"/>
      <c r="ER1615" s="88"/>
      <c r="ES1615" s="88"/>
      <c r="ET1615" s="88"/>
      <c r="EU1615" s="88"/>
      <c r="EV1615" s="88"/>
      <c r="EW1615" s="88"/>
      <c r="EX1615" s="88"/>
      <c r="EY1615" s="88"/>
      <c r="EZ1615" s="88"/>
      <c r="FA1615" s="88"/>
      <c r="FB1615" s="15"/>
      <c r="FC1615" s="15"/>
      <c r="FD1615" s="15"/>
      <c r="FE1615" s="15"/>
      <c r="FF1615" s="15"/>
      <c r="FG1615" s="15"/>
      <c r="FH1615" s="15"/>
      <c r="FI1615" s="15"/>
      <c r="FJ1615" s="15"/>
    </row>
    <row r="1616" spans="2:166" ht="15" customHeight="1" x14ac:dyDescent="0.25">
      <c r="B1616" s="88"/>
      <c r="C1616" s="88"/>
      <c r="D1616" s="115"/>
      <c r="E1616" s="115"/>
      <c r="F1616" s="115"/>
      <c r="G1616" s="115"/>
      <c r="H1616" s="115"/>
      <c r="I1616" s="523"/>
      <c r="J1616" s="523"/>
      <c r="K1616" s="115"/>
      <c r="L1616" s="524"/>
      <c r="M1616" s="524"/>
      <c r="N1616" s="524"/>
      <c r="O1616" s="524"/>
      <c r="P1616" s="524"/>
      <c r="Q1616" s="524"/>
      <c r="R1616" s="524"/>
      <c r="S1616" s="525"/>
      <c r="T1616" s="526"/>
      <c r="U1616" s="115"/>
      <c r="V1616" s="526"/>
      <c r="W1616" s="115"/>
      <c r="X1616" s="115"/>
      <c r="Y1616" s="115"/>
      <c r="Z1616" s="527"/>
      <c r="AA1616" s="527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A1616" s="15"/>
      <c r="BB1616" s="15"/>
      <c r="BC1616" s="15"/>
      <c r="BD1616" s="15"/>
      <c r="BE1616" s="15"/>
      <c r="BF1616" s="15"/>
      <c r="BG1616" s="15"/>
      <c r="BH1616" s="15"/>
      <c r="BI1616" s="15"/>
      <c r="BJ1616" s="15"/>
      <c r="BK1616" s="15"/>
      <c r="BL1616" s="15"/>
      <c r="BM1616" s="15"/>
      <c r="BN1616" s="15"/>
      <c r="BO1616" s="15"/>
      <c r="BP1616" s="15"/>
      <c r="BQ1616" s="15"/>
      <c r="BR1616" s="15"/>
      <c r="BS1616" s="15"/>
      <c r="BT1616" s="15"/>
      <c r="BU1616" s="15"/>
      <c r="BV1616" s="15"/>
      <c r="BW1616" s="15"/>
      <c r="BX1616" s="15"/>
      <c r="BY1616" s="15"/>
      <c r="BZ1616" s="15"/>
      <c r="CA1616" s="15"/>
      <c r="CB1616" s="15"/>
      <c r="CC1616" s="15"/>
      <c r="CD1616" s="15"/>
      <c r="CE1616" s="15"/>
      <c r="CF1616" s="15"/>
      <c r="CG1616" s="15"/>
      <c r="CH1616" s="15"/>
      <c r="CI1616" s="15"/>
      <c r="CJ1616" s="15"/>
      <c r="CK1616" s="15"/>
      <c r="CL1616" s="15"/>
      <c r="CM1616" s="15"/>
      <c r="CN1616" s="15"/>
      <c r="CO1616" s="15"/>
      <c r="CP1616" s="15"/>
      <c r="CQ1616" s="15"/>
      <c r="CR1616" s="15"/>
      <c r="CS1616" s="15"/>
      <c r="CT1616" s="88"/>
      <c r="CU1616" s="88"/>
      <c r="CV1616" s="88"/>
      <c r="CW1616" s="15"/>
      <c r="CX1616" s="15"/>
      <c r="CY1616" s="88"/>
      <c r="CZ1616" s="88"/>
      <c r="DA1616" s="88"/>
      <c r="DB1616" s="15"/>
      <c r="DC1616" s="15"/>
      <c r="DD1616" s="15"/>
      <c r="DE1616" s="15"/>
      <c r="DF1616" s="15"/>
      <c r="DG1616" s="15"/>
      <c r="DH1616" s="15"/>
      <c r="DI1616" s="15"/>
      <c r="DJ1616" s="15"/>
      <c r="DK1616" s="15"/>
      <c r="DL1616" s="15"/>
      <c r="DM1616" s="15"/>
      <c r="DN1616" s="15"/>
      <c r="DO1616" s="15"/>
      <c r="DP1616" s="15"/>
      <c r="DQ1616" s="15"/>
      <c r="DR1616" s="15"/>
      <c r="DS1616" s="15"/>
      <c r="DT1616" s="15"/>
      <c r="DU1616" s="15"/>
      <c r="DV1616" s="15"/>
      <c r="DW1616" s="15"/>
      <c r="DX1616" s="15"/>
      <c r="DY1616" s="15"/>
      <c r="DZ1616" s="15"/>
      <c r="EA1616" s="15"/>
      <c r="EB1616" s="15"/>
      <c r="EC1616" s="15"/>
      <c r="ED1616" s="15"/>
      <c r="EE1616" s="15"/>
      <c r="EF1616" s="15"/>
      <c r="EG1616" s="15"/>
      <c r="EH1616" s="15"/>
      <c r="EI1616" s="15"/>
      <c r="EJ1616" s="15"/>
      <c r="EK1616" s="15"/>
      <c r="EL1616" s="15"/>
      <c r="EM1616" s="15"/>
      <c r="EN1616" s="15"/>
      <c r="EO1616" s="15"/>
      <c r="EP1616" s="88"/>
      <c r="EQ1616" s="88"/>
      <c r="ER1616" s="88"/>
      <c r="ES1616" s="88"/>
      <c r="ET1616" s="88"/>
      <c r="EU1616" s="88"/>
      <c r="EV1616" s="88"/>
      <c r="EW1616" s="88"/>
      <c r="EX1616" s="88"/>
      <c r="EY1616" s="88"/>
      <c r="EZ1616" s="88"/>
      <c r="FA1616" s="88"/>
      <c r="FB1616" s="15"/>
      <c r="FC1616" s="15"/>
      <c r="FD1616" s="15"/>
      <c r="FE1616" s="15"/>
      <c r="FF1616" s="15"/>
      <c r="FG1616" s="15"/>
      <c r="FH1616" s="15"/>
      <c r="FI1616" s="15"/>
      <c r="FJ1616" s="15"/>
    </row>
    <row r="1617" spans="2:166" ht="15" customHeight="1" x14ac:dyDescent="0.25">
      <c r="B1617" s="88"/>
      <c r="C1617" s="88"/>
      <c r="D1617" s="115"/>
      <c r="E1617" s="115"/>
      <c r="F1617" s="115"/>
      <c r="G1617" s="115"/>
      <c r="H1617" s="115"/>
      <c r="I1617" s="523"/>
      <c r="J1617" s="523"/>
      <c r="K1617" s="115"/>
      <c r="L1617" s="524"/>
      <c r="M1617" s="524"/>
      <c r="N1617" s="524"/>
      <c r="O1617" s="524"/>
      <c r="P1617" s="524"/>
      <c r="Q1617" s="524"/>
      <c r="R1617" s="524"/>
      <c r="S1617" s="525"/>
      <c r="T1617" s="526"/>
      <c r="U1617" s="115"/>
      <c r="V1617" s="526"/>
      <c r="W1617" s="115"/>
      <c r="X1617" s="115"/>
      <c r="Y1617" s="115"/>
      <c r="Z1617" s="527"/>
      <c r="AA1617" s="527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/>
      <c r="AX1617" s="15"/>
      <c r="AY1617" s="15"/>
      <c r="AZ1617" s="15"/>
      <c r="BA1617" s="15"/>
      <c r="BB1617" s="15"/>
      <c r="BC1617" s="15"/>
      <c r="BD1617" s="15"/>
      <c r="BE1617" s="15"/>
      <c r="BF1617" s="15"/>
      <c r="BG1617" s="15"/>
      <c r="BH1617" s="15"/>
      <c r="BI1617" s="15"/>
      <c r="BJ1617" s="15"/>
      <c r="BK1617" s="15"/>
      <c r="BL1617" s="15"/>
      <c r="BM1617" s="15"/>
      <c r="BN1617" s="15"/>
      <c r="BO1617" s="15"/>
      <c r="BP1617" s="15"/>
      <c r="BQ1617" s="15"/>
      <c r="BR1617" s="15"/>
      <c r="BS1617" s="15"/>
      <c r="BT1617" s="15"/>
      <c r="BU1617" s="15"/>
      <c r="BV1617" s="15"/>
      <c r="BW1617" s="15"/>
      <c r="BX1617" s="15"/>
      <c r="BY1617" s="15"/>
      <c r="BZ1617" s="15"/>
      <c r="CA1617" s="15"/>
      <c r="CB1617" s="15"/>
      <c r="CC1617" s="15"/>
      <c r="CD1617" s="15"/>
      <c r="CE1617" s="15"/>
      <c r="CF1617" s="15"/>
      <c r="CG1617" s="15"/>
      <c r="CH1617" s="15"/>
      <c r="CI1617" s="15"/>
      <c r="CJ1617" s="15"/>
      <c r="CK1617" s="15"/>
      <c r="CL1617" s="15"/>
      <c r="CM1617" s="15"/>
      <c r="CN1617" s="15"/>
      <c r="CO1617" s="15"/>
      <c r="CP1617" s="15"/>
      <c r="CQ1617" s="15"/>
      <c r="CR1617" s="15"/>
      <c r="CS1617" s="15"/>
      <c r="CT1617" s="88"/>
      <c r="CU1617" s="88"/>
      <c r="CV1617" s="88"/>
      <c r="CW1617" s="15"/>
      <c r="CX1617" s="15"/>
      <c r="CY1617" s="88"/>
      <c r="CZ1617" s="88"/>
      <c r="DA1617" s="88"/>
      <c r="DB1617" s="15"/>
      <c r="DC1617" s="15"/>
      <c r="DD1617" s="15"/>
      <c r="DE1617" s="15"/>
      <c r="DF1617" s="15"/>
      <c r="DG1617" s="15"/>
      <c r="DH1617" s="15"/>
      <c r="DI1617" s="15"/>
      <c r="DJ1617" s="15"/>
      <c r="DK1617" s="15"/>
      <c r="DL1617" s="15"/>
      <c r="DM1617" s="15"/>
      <c r="DN1617" s="15"/>
      <c r="DO1617" s="15"/>
      <c r="DP1617" s="15"/>
      <c r="DQ1617" s="15"/>
      <c r="DR1617" s="15"/>
      <c r="DS1617" s="15"/>
      <c r="DT1617" s="15"/>
      <c r="DU1617" s="15"/>
      <c r="DV1617" s="15"/>
      <c r="DW1617" s="15"/>
      <c r="DX1617" s="15"/>
      <c r="DY1617" s="15"/>
      <c r="DZ1617" s="15"/>
      <c r="EA1617" s="15"/>
      <c r="EB1617" s="15"/>
      <c r="EC1617" s="15"/>
      <c r="ED1617" s="15"/>
      <c r="EE1617" s="15"/>
      <c r="EF1617" s="15"/>
      <c r="EG1617" s="15"/>
      <c r="EH1617" s="15"/>
      <c r="EI1617" s="15"/>
      <c r="EJ1617" s="15"/>
      <c r="EK1617" s="15"/>
      <c r="EL1617" s="15"/>
      <c r="EM1617" s="15"/>
      <c r="EN1617" s="15"/>
      <c r="EO1617" s="15"/>
      <c r="EP1617" s="88"/>
      <c r="EQ1617" s="88"/>
      <c r="ER1617" s="88"/>
      <c r="ES1617" s="88"/>
      <c r="ET1617" s="88"/>
      <c r="EU1617" s="88"/>
      <c r="EV1617" s="88"/>
      <c r="EW1617" s="88"/>
      <c r="EX1617" s="88"/>
      <c r="EY1617" s="88"/>
      <c r="EZ1617" s="88"/>
      <c r="FA1617" s="88"/>
      <c r="FB1617" s="15"/>
      <c r="FC1617" s="15"/>
      <c r="FD1617" s="15"/>
      <c r="FE1617" s="15"/>
      <c r="FF1617" s="15"/>
      <c r="FG1617" s="15"/>
      <c r="FH1617" s="15"/>
      <c r="FI1617" s="15"/>
      <c r="FJ1617" s="15"/>
    </row>
    <row r="1618" spans="2:166" ht="15" customHeight="1" x14ac:dyDescent="0.25">
      <c r="B1618" s="88"/>
      <c r="C1618" s="88"/>
      <c r="D1618" s="115"/>
      <c r="E1618" s="115"/>
      <c r="F1618" s="115"/>
      <c r="G1618" s="115"/>
      <c r="H1618" s="115"/>
      <c r="I1618" s="523"/>
      <c r="J1618" s="523"/>
      <c r="K1618" s="115"/>
      <c r="L1618" s="524"/>
      <c r="M1618" s="524"/>
      <c r="N1618" s="524"/>
      <c r="O1618" s="524"/>
      <c r="P1618" s="524"/>
      <c r="Q1618" s="524"/>
      <c r="R1618" s="524"/>
      <c r="S1618" s="525"/>
      <c r="T1618" s="526"/>
      <c r="U1618" s="115"/>
      <c r="V1618" s="526"/>
      <c r="W1618" s="115"/>
      <c r="X1618" s="115"/>
      <c r="Y1618" s="115"/>
      <c r="Z1618" s="527"/>
      <c r="AA1618" s="527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/>
      <c r="AX1618" s="15"/>
      <c r="AY1618" s="15"/>
      <c r="AZ1618" s="15"/>
      <c r="BA1618" s="15"/>
      <c r="BB1618" s="15"/>
      <c r="BC1618" s="15"/>
      <c r="BD1618" s="15"/>
      <c r="BE1618" s="15"/>
      <c r="BF1618" s="15"/>
      <c r="BG1618" s="15"/>
      <c r="BH1618" s="15"/>
      <c r="BI1618" s="15"/>
      <c r="BJ1618" s="15"/>
      <c r="BK1618" s="15"/>
      <c r="BL1618" s="15"/>
      <c r="BM1618" s="15"/>
      <c r="BN1618" s="15"/>
      <c r="BO1618" s="15"/>
      <c r="BP1618" s="15"/>
      <c r="BQ1618" s="15"/>
      <c r="BR1618" s="15"/>
      <c r="BS1618" s="15"/>
      <c r="BT1618" s="15"/>
      <c r="BU1618" s="15"/>
      <c r="BV1618" s="15"/>
      <c r="BW1618" s="15"/>
      <c r="BX1618" s="15"/>
      <c r="BY1618" s="15"/>
      <c r="BZ1618" s="15"/>
      <c r="CA1618" s="15"/>
      <c r="CB1618" s="15"/>
      <c r="CC1618" s="15"/>
      <c r="CD1618" s="15"/>
      <c r="CE1618" s="15"/>
      <c r="CF1618" s="15"/>
      <c r="CG1618" s="15"/>
      <c r="CH1618" s="15"/>
      <c r="CI1618" s="15"/>
      <c r="CJ1618" s="15"/>
      <c r="CK1618" s="15"/>
      <c r="CL1618" s="15"/>
      <c r="CM1618" s="15"/>
      <c r="CN1618" s="15"/>
      <c r="CO1618" s="15"/>
      <c r="CP1618" s="15"/>
      <c r="CQ1618" s="15"/>
      <c r="CR1618" s="15"/>
      <c r="CS1618" s="15"/>
      <c r="CT1618" s="88"/>
      <c r="CU1618" s="88"/>
      <c r="CV1618" s="88"/>
      <c r="CW1618" s="15"/>
      <c r="CX1618" s="15"/>
      <c r="CY1618" s="88"/>
      <c r="CZ1618" s="88"/>
      <c r="DA1618" s="88"/>
      <c r="DB1618" s="15"/>
      <c r="DC1618" s="15"/>
      <c r="DD1618" s="15"/>
      <c r="DE1618" s="15"/>
      <c r="DF1618" s="15"/>
      <c r="DG1618" s="15"/>
      <c r="DH1618" s="15"/>
      <c r="DI1618" s="15"/>
      <c r="DJ1618" s="15"/>
      <c r="DK1618" s="15"/>
      <c r="DL1618" s="15"/>
      <c r="DM1618" s="15"/>
      <c r="DN1618" s="15"/>
      <c r="DO1618" s="15"/>
      <c r="DP1618" s="15"/>
      <c r="DQ1618" s="15"/>
      <c r="DR1618" s="15"/>
      <c r="DS1618" s="15"/>
      <c r="DT1618" s="15"/>
      <c r="DU1618" s="15"/>
      <c r="DV1618" s="15"/>
      <c r="DW1618" s="15"/>
      <c r="DX1618" s="15"/>
      <c r="DY1618" s="15"/>
      <c r="DZ1618" s="15"/>
      <c r="EA1618" s="15"/>
      <c r="EB1618" s="15"/>
      <c r="EC1618" s="15"/>
      <c r="ED1618" s="15"/>
      <c r="EE1618" s="15"/>
      <c r="EF1618" s="15"/>
      <c r="EG1618" s="15"/>
      <c r="EH1618" s="15"/>
      <c r="EI1618" s="15"/>
      <c r="EJ1618" s="15"/>
      <c r="EK1618" s="15"/>
      <c r="EL1618" s="15"/>
      <c r="EM1618" s="15"/>
      <c r="EN1618" s="15"/>
      <c r="EO1618" s="15"/>
      <c r="EP1618" s="88"/>
      <c r="EQ1618" s="88"/>
      <c r="ER1618" s="88"/>
      <c r="ES1618" s="88"/>
      <c r="ET1618" s="88"/>
      <c r="EU1618" s="88"/>
      <c r="EV1618" s="88"/>
      <c r="EW1618" s="88"/>
      <c r="EX1618" s="88"/>
      <c r="EY1618" s="88"/>
      <c r="EZ1618" s="88"/>
      <c r="FA1618" s="88"/>
      <c r="FB1618" s="15"/>
      <c r="FC1618" s="15"/>
      <c r="FD1618" s="15"/>
      <c r="FE1618" s="15"/>
      <c r="FF1618" s="15"/>
      <c r="FG1618" s="15"/>
      <c r="FH1618" s="15"/>
      <c r="FI1618" s="15"/>
      <c r="FJ1618" s="15"/>
    </row>
    <row r="1619" spans="2:166" ht="15" customHeight="1" x14ac:dyDescent="0.25">
      <c r="B1619" s="88"/>
      <c r="C1619" s="88"/>
      <c r="D1619" s="115"/>
      <c r="E1619" s="115"/>
      <c r="F1619" s="115"/>
      <c r="G1619" s="115"/>
      <c r="H1619" s="115"/>
      <c r="I1619" s="523"/>
      <c r="J1619" s="523"/>
      <c r="K1619" s="115"/>
      <c r="L1619" s="524"/>
      <c r="M1619" s="524"/>
      <c r="N1619" s="524"/>
      <c r="O1619" s="524"/>
      <c r="P1619" s="524"/>
      <c r="Q1619" s="524"/>
      <c r="R1619" s="524"/>
      <c r="S1619" s="525"/>
      <c r="T1619" s="526"/>
      <c r="U1619" s="115"/>
      <c r="V1619" s="526"/>
      <c r="W1619" s="115"/>
      <c r="X1619" s="115"/>
      <c r="Y1619" s="115"/>
      <c r="Z1619" s="527"/>
      <c r="AA1619" s="527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  <c r="BI1619" s="15"/>
      <c r="BJ1619" s="15"/>
      <c r="BK1619" s="15"/>
      <c r="BL1619" s="15"/>
      <c r="BM1619" s="15"/>
      <c r="BN1619" s="15"/>
      <c r="BO1619" s="15"/>
      <c r="BP1619" s="15"/>
      <c r="BQ1619" s="15"/>
      <c r="BR1619" s="15"/>
      <c r="BS1619" s="15"/>
      <c r="BT1619" s="15"/>
      <c r="BU1619" s="15"/>
      <c r="BV1619" s="15"/>
      <c r="BW1619" s="15"/>
      <c r="BX1619" s="15"/>
      <c r="BY1619" s="15"/>
      <c r="BZ1619" s="15"/>
      <c r="CA1619" s="15"/>
      <c r="CB1619" s="15"/>
      <c r="CC1619" s="15"/>
      <c r="CD1619" s="15"/>
      <c r="CE1619" s="15"/>
      <c r="CF1619" s="15"/>
      <c r="CG1619" s="15"/>
      <c r="CH1619" s="15"/>
      <c r="CI1619" s="15"/>
      <c r="CJ1619" s="15"/>
      <c r="CK1619" s="15"/>
      <c r="CL1619" s="15"/>
      <c r="CM1619" s="15"/>
      <c r="CN1619" s="15"/>
      <c r="CO1619" s="15"/>
      <c r="CP1619" s="15"/>
      <c r="CQ1619" s="15"/>
      <c r="CR1619" s="15"/>
      <c r="CS1619" s="15"/>
      <c r="CT1619" s="88"/>
      <c r="CU1619" s="88"/>
      <c r="CV1619" s="88"/>
      <c r="CW1619" s="15"/>
      <c r="CX1619" s="15"/>
      <c r="CY1619" s="88"/>
      <c r="CZ1619" s="88"/>
      <c r="DA1619" s="88"/>
      <c r="DB1619" s="15"/>
      <c r="DC1619" s="15"/>
      <c r="DD1619" s="15"/>
      <c r="DE1619" s="15"/>
      <c r="DF1619" s="15"/>
      <c r="DG1619" s="15"/>
      <c r="DH1619" s="15"/>
      <c r="DI1619" s="15"/>
      <c r="DJ1619" s="15"/>
      <c r="DK1619" s="15"/>
      <c r="DL1619" s="15"/>
      <c r="DM1619" s="15"/>
      <c r="DN1619" s="15"/>
      <c r="DO1619" s="15"/>
      <c r="DP1619" s="15"/>
      <c r="DQ1619" s="15"/>
      <c r="DR1619" s="15"/>
      <c r="DS1619" s="15"/>
      <c r="DT1619" s="15"/>
      <c r="DU1619" s="15"/>
      <c r="DV1619" s="15"/>
      <c r="DW1619" s="15"/>
      <c r="DX1619" s="15"/>
      <c r="DY1619" s="15"/>
      <c r="DZ1619" s="15"/>
      <c r="EA1619" s="15"/>
      <c r="EB1619" s="15"/>
      <c r="EC1619" s="15"/>
      <c r="ED1619" s="15"/>
      <c r="EE1619" s="15"/>
      <c r="EF1619" s="15"/>
      <c r="EG1619" s="15"/>
      <c r="EH1619" s="15"/>
      <c r="EI1619" s="15"/>
      <c r="EJ1619" s="15"/>
      <c r="EK1619" s="15"/>
      <c r="EL1619" s="15"/>
      <c r="EM1619" s="15"/>
      <c r="EN1619" s="15"/>
      <c r="EO1619" s="15"/>
      <c r="EP1619" s="88"/>
      <c r="EQ1619" s="88"/>
      <c r="ER1619" s="88"/>
      <c r="ES1619" s="88"/>
      <c r="ET1619" s="88"/>
      <c r="EU1619" s="88"/>
      <c r="EV1619" s="88"/>
      <c r="EW1619" s="88"/>
      <c r="EX1619" s="88"/>
      <c r="EY1619" s="88"/>
      <c r="EZ1619" s="88"/>
      <c r="FA1619" s="88"/>
      <c r="FB1619" s="15"/>
      <c r="FC1619" s="15"/>
      <c r="FD1619" s="15"/>
      <c r="FE1619" s="15"/>
      <c r="FF1619" s="15"/>
      <c r="FG1619" s="15"/>
      <c r="FH1619" s="15"/>
      <c r="FI1619" s="15"/>
      <c r="FJ1619" s="15"/>
    </row>
    <row r="1620" spans="2:166" ht="15" customHeight="1" x14ac:dyDescent="0.25">
      <c r="B1620" s="88"/>
      <c r="C1620" s="88"/>
      <c r="D1620" s="115"/>
      <c r="E1620" s="115"/>
      <c r="F1620" s="115"/>
      <c r="G1620" s="115"/>
      <c r="H1620" s="115"/>
      <c r="I1620" s="523"/>
      <c r="J1620" s="523"/>
      <c r="K1620" s="115"/>
      <c r="L1620" s="524"/>
      <c r="M1620" s="524"/>
      <c r="N1620" s="524"/>
      <c r="O1620" s="524"/>
      <c r="P1620" s="524"/>
      <c r="Q1620" s="524"/>
      <c r="R1620" s="524"/>
      <c r="S1620" s="525"/>
      <c r="T1620" s="526"/>
      <c r="U1620" s="115"/>
      <c r="V1620" s="526"/>
      <c r="W1620" s="115"/>
      <c r="X1620" s="115"/>
      <c r="Y1620" s="115"/>
      <c r="Z1620" s="527"/>
      <c r="AA1620" s="527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  <c r="BI1620" s="15"/>
      <c r="BJ1620" s="15"/>
      <c r="BK1620" s="15"/>
      <c r="BL1620" s="15"/>
      <c r="BM1620" s="15"/>
      <c r="BN1620" s="15"/>
      <c r="BO1620" s="15"/>
      <c r="BP1620" s="15"/>
      <c r="BQ1620" s="15"/>
      <c r="BR1620" s="15"/>
      <c r="BS1620" s="15"/>
      <c r="BT1620" s="15"/>
      <c r="BU1620" s="15"/>
      <c r="BV1620" s="15"/>
      <c r="BW1620" s="15"/>
      <c r="BX1620" s="15"/>
      <c r="BY1620" s="15"/>
      <c r="BZ1620" s="15"/>
      <c r="CA1620" s="15"/>
      <c r="CB1620" s="15"/>
      <c r="CC1620" s="15"/>
      <c r="CD1620" s="15"/>
      <c r="CE1620" s="15"/>
      <c r="CF1620" s="15"/>
      <c r="CG1620" s="15"/>
      <c r="CH1620" s="15"/>
      <c r="CI1620" s="15"/>
      <c r="CJ1620" s="15"/>
      <c r="CK1620" s="15"/>
      <c r="CL1620" s="15"/>
      <c r="CM1620" s="15"/>
      <c r="CN1620" s="15"/>
      <c r="CO1620" s="15"/>
      <c r="CP1620" s="15"/>
      <c r="CQ1620" s="15"/>
      <c r="CR1620" s="15"/>
      <c r="CS1620" s="15"/>
      <c r="CT1620" s="88"/>
      <c r="CU1620" s="88"/>
      <c r="CV1620" s="88"/>
      <c r="CW1620" s="15"/>
      <c r="CX1620" s="15"/>
      <c r="CY1620" s="88"/>
      <c r="CZ1620" s="88"/>
      <c r="DA1620" s="88"/>
      <c r="DB1620" s="15"/>
      <c r="DC1620" s="15"/>
      <c r="DD1620" s="15"/>
      <c r="DE1620" s="15"/>
      <c r="DF1620" s="15"/>
      <c r="DG1620" s="15"/>
      <c r="DH1620" s="15"/>
      <c r="DI1620" s="15"/>
      <c r="DJ1620" s="15"/>
      <c r="DK1620" s="15"/>
      <c r="DL1620" s="15"/>
      <c r="DM1620" s="15"/>
      <c r="DN1620" s="15"/>
      <c r="DO1620" s="15"/>
      <c r="DP1620" s="15"/>
      <c r="DQ1620" s="15"/>
      <c r="DR1620" s="15"/>
      <c r="DS1620" s="15"/>
      <c r="DT1620" s="15"/>
      <c r="DU1620" s="15"/>
      <c r="DV1620" s="15"/>
      <c r="DW1620" s="15"/>
      <c r="DX1620" s="15"/>
      <c r="DY1620" s="15"/>
      <c r="DZ1620" s="15"/>
      <c r="EA1620" s="15"/>
      <c r="EB1620" s="15"/>
      <c r="EC1620" s="15"/>
      <c r="ED1620" s="15"/>
      <c r="EE1620" s="15"/>
      <c r="EF1620" s="15"/>
      <c r="EG1620" s="15"/>
      <c r="EH1620" s="15"/>
      <c r="EI1620" s="15"/>
      <c r="EJ1620" s="15"/>
      <c r="EK1620" s="15"/>
      <c r="EL1620" s="15"/>
      <c r="EM1620" s="15"/>
      <c r="EN1620" s="15"/>
      <c r="EO1620" s="15"/>
      <c r="EP1620" s="88"/>
      <c r="EQ1620" s="88"/>
      <c r="ER1620" s="88"/>
      <c r="ES1620" s="88"/>
      <c r="ET1620" s="88"/>
      <c r="EU1620" s="88"/>
      <c r="EV1620" s="88"/>
      <c r="EW1620" s="88"/>
      <c r="EX1620" s="88"/>
      <c r="EY1620" s="88"/>
      <c r="EZ1620" s="88"/>
      <c r="FA1620" s="88"/>
      <c r="FB1620" s="15"/>
      <c r="FC1620" s="15"/>
      <c r="FD1620" s="15"/>
      <c r="FE1620" s="15"/>
      <c r="FF1620" s="15"/>
      <c r="FG1620" s="15"/>
      <c r="FH1620" s="15"/>
      <c r="FI1620" s="15"/>
      <c r="FJ1620" s="15"/>
    </row>
    <row r="1621" spans="2:166" ht="15" customHeight="1" x14ac:dyDescent="0.25">
      <c r="B1621" s="88"/>
      <c r="C1621" s="88"/>
      <c r="D1621" s="115"/>
      <c r="E1621" s="115"/>
      <c r="F1621" s="115"/>
      <c r="G1621" s="115"/>
      <c r="H1621" s="115"/>
      <c r="I1621" s="523"/>
      <c r="J1621" s="523"/>
      <c r="K1621" s="115"/>
      <c r="L1621" s="524"/>
      <c r="M1621" s="524"/>
      <c r="N1621" s="524"/>
      <c r="O1621" s="524"/>
      <c r="P1621" s="524"/>
      <c r="Q1621" s="524"/>
      <c r="R1621" s="524"/>
      <c r="S1621" s="525"/>
      <c r="T1621" s="526"/>
      <c r="U1621" s="115"/>
      <c r="V1621" s="526"/>
      <c r="W1621" s="115"/>
      <c r="X1621" s="115"/>
      <c r="Y1621" s="115"/>
      <c r="Z1621" s="527"/>
      <c r="AA1621" s="527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  <c r="BM1621" s="15"/>
      <c r="BN1621" s="15"/>
      <c r="BO1621" s="15"/>
      <c r="BP1621" s="15"/>
      <c r="BQ1621" s="15"/>
      <c r="BR1621" s="15"/>
      <c r="BS1621" s="15"/>
      <c r="BT1621" s="15"/>
      <c r="BU1621" s="15"/>
      <c r="BV1621" s="15"/>
      <c r="BW1621" s="15"/>
      <c r="BX1621" s="15"/>
      <c r="BY1621" s="15"/>
      <c r="BZ1621" s="15"/>
      <c r="CA1621" s="15"/>
      <c r="CB1621" s="15"/>
      <c r="CC1621" s="15"/>
      <c r="CD1621" s="15"/>
      <c r="CE1621" s="15"/>
      <c r="CF1621" s="15"/>
      <c r="CG1621" s="15"/>
      <c r="CH1621" s="15"/>
      <c r="CI1621" s="15"/>
      <c r="CJ1621" s="15"/>
      <c r="CK1621" s="15"/>
      <c r="CL1621" s="15"/>
      <c r="CM1621" s="15"/>
      <c r="CN1621" s="15"/>
      <c r="CO1621" s="15"/>
      <c r="CP1621" s="15"/>
      <c r="CQ1621" s="15"/>
      <c r="CR1621" s="15"/>
      <c r="CS1621" s="15"/>
      <c r="CT1621" s="88"/>
      <c r="CU1621" s="88"/>
      <c r="CV1621" s="88"/>
      <c r="CW1621" s="15"/>
      <c r="CX1621" s="15"/>
      <c r="CY1621" s="88"/>
      <c r="CZ1621" s="88"/>
      <c r="DA1621" s="88"/>
      <c r="DB1621" s="15"/>
      <c r="DC1621" s="15"/>
      <c r="DD1621" s="15"/>
      <c r="DE1621" s="15"/>
      <c r="DF1621" s="15"/>
      <c r="DG1621" s="15"/>
      <c r="DH1621" s="15"/>
      <c r="DI1621" s="15"/>
      <c r="DJ1621" s="15"/>
      <c r="DK1621" s="15"/>
      <c r="DL1621" s="15"/>
      <c r="DM1621" s="15"/>
      <c r="DN1621" s="15"/>
      <c r="DO1621" s="15"/>
      <c r="DP1621" s="15"/>
      <c r="DQ1621" s="15"/>
      <c r="DR1621" s="15"/>
      <c r="DS1621" s="15"/>
      <c r="DT1621" s="15"/>
      <c r="DU1621" s="15"/>
      <c r="DV1621" s="15"/>
      <c r="DW1621" s="15"/>
      <c r="DX1621" s="15"/>
      <c r="DY1621" s="15"/>
      <c r="DZ1621" s="15"/>
      <c r="EA1621" s="15"/>
      <c r="EB1621" s="15"/>
      <c r="EC1621" s="15"/>
      <c r="ED1621" s="15"/>
      <c r="EE1621" s="15"/>
      <c r="EF1621" s="15"/>
      <c r="EG1621" s="15"/>
      <c r="EH1621" s="15"/>
      <c r="EI1621" s="15"/>
      <c r="EJ1621" s="15"/>
      <c r="EK1621" s="15"/>
      <c r="EL1621" s="15"/>
      <c r="EM1621" s="15"/>
      <c r="EN1621" s="15"/>
      <c r="EO1621" s="15"/>
      <c r="EP1621" s="88"/>
      <c r="EQ1621" s="88"/>
      <c r="ER1621" s="88"/>
      <c r="ES1621" s="88"/>
      <c r="ET1621" s="88"/>
      <c r="EU1621" s="88"/>
      <c r="EV1621" s="88"/>
      <c r="EW1621" s="88"/>
      <c r="EX1621" s="88"/>
      <c r="EY1621" s="88"/>
      <c r="EZ1621" s="88"/>
      <c r="FA1621" s="88"/>
      <c r="FB1621" s="15"/>
      <c r="FC1621" s="15"/>
      <c r="FD1621" s="15"/>
      <c r="FE1621" s="15"/>
      <c r="FF1621" s="15"/>
      <c r="FG1621" s="15"/>
      <c r="FH1621" s="15"/>
      <c r="FI1621" s="15"/>
      <c r="FJ1621" s="15"/>
    </row>
    <row r="1622" spans="2:166" ht="15" customHeight="1" x14ac:dyDescent="0.25">
      <c r="B1622" s="88"/>
      <c r="C1622" s="88"/>
      <c r="D1622" s="115"/>
      <c r="E1622" s="115"/>
      <c r="F1622" s="115"/>
      <c r="G1622" s="115"/>
      <c r="H1622" s="115"/>
      <c r="I1622" s="523"/>
      <c r="J1622" s="523"/>
      <c r="K1622" s="115"/>
      <c r="L1622" s="524"/>
      <c r="M1622" s="524"/>
      <c r="N1622" s="524"/>
      <c r="O1622" s="524"/>
      <c r="P1622" s="524"/>
      <c r="Q1622" s="524"/>
      <c r="R1622" s="524"/>
      <c r="S1622" s="525"/>
      <c r="T1622" s="526"/>
      <c r="U1622" s="115"/>
      <c r="V1622" s="526"/>
      <c r="W1622" s="115"/>
      <c r="X1622" s="115"/>
      <c r="Y1622" s="115"/>
      <c r="Z1622" s="527"/>
      <c r="AA1622" s="527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  <c r="BI1622" s="15"/>
      <c r="BJ1622" s="15"/>
      <c r="BK1622" s="15"/>
      <c r="BL1622" s="15"/>
      <c r="BM1622" s="15"/>
      <c r="BN1622" s="15"/>
      <c r="BO1622" s="15"/>
      <c r="BP1622" s="15"/>
      <c r="BQ1622" s="15"/>
      <c r="BR1622" s="15"/>
      <c r="BS1622" s="15"/>
      <c r="BT1622" s="15"/>
      <c r="BU1622" s="15"/>
      <c r="BV1622" s="15"/>
      <c r="BW1622" s="15"/>
      <c r="BX1622" s="15"/>
      <c r="BY1622" s="15"/>
      <c r="BZ1622" s="15"/>
      <c r="CA1622" s="15"/>
      <c r="CB1622" s="15"/>
      <c r="CC1622" s="15"/>
      <c r="CD1622" s="15"/>
      <c r="CE1622" s="15"/>
      <c r="CF1622" s="15"/>
      <c r="CG1622" s="15"/>
      <c r="CH1622" s="15"/>
      <c r="CI1622" s="15"/>
      <c r="CJ1622" s="15"/>
      <c r="CK1622" s="15"/>
      <c r="CL1622" s="15"/>
      <c r="CM1622" s="15"/>
      <c r="CN1622" s="15"/>
      <c r="CO1622" s="15"/>
      <c r="CP1622" s="15"/>
      <c r="CQ1622" s="15"/>
      <c r="CR1622" s="15"/>
      <c r="CS1622" s="15"/>
      <c r="CT1622" s="88"/>
      <c r="CU1622" s="88"/>
      <c r="CV1622" s="88"/>
      <c r="CW1622" s="15"/>
      <c r="CX1622" s="15"/>
      <c r="CY1622" s="88"/>
      <c r="CZ1622" s="88"/>
      <c r="DA1622" s="88"/>
      <c r="DB1622" s="15"/>
      <c r="DC1622" s="15"/>
      <c r="DD1622" s="15"/>
      <c r="DE1622" s="15"/>
      <c r="DF1622" s="15"/>
      <c r="DG1622" s="15"/>
      <c r="DH1622" s="15"/>
      <c r="DI1622" s="15"/>
      <c r="DJ1622" s="15"/>
      <c r="DK1622" s="15"/>
      <c r="DL1622" s="15"/>
      <c r="DM1622" s="15"/>
      <c r="DN1622" s="15"/>
      <c r="DO1622" s="15"/>
      <c r="DP1622" s="15"/>
      <c r="DQ1622" s="15"/>
      <c r="DR1622" s="15"/>
      <c r="DS1622" s="15"/>
      <c r="DT1622" s="15"/>
      <c r="DU1622" s="15"/>
      <c r="DV1622" s="15"/>
      <c r="DW1622" s="15"/>
      <c r="DX1622" s="15"/>
      <c r="DY1622" s="15"/>
      <c r="DZ1622" s="15"/>
      <c r="EA1622" s="15"/>
      <c r="EB1622" s="15"/>
      <c r="EC1622" s="15"/>
      <c r="ED1622" s="15"/>
      <c r="EE1622" s="15"/>
      <c r="EF1622" s="15"/>
      <c r="EG1622" s="15"/>
      <c r="EH1622" s="15"/>
      <c r="EI1622" s="15"/>
      <c r="EJ1622" s="15"/>
      <c r="EK1622" s="15"/>
      <c r="EL1622" s="15"/>
      <c r="EM1622" s="15"/>
      <c r="EN1622" s="15"/>
      <c r="EO1622" s="15"/>
      <c r="EP1622" s="88"/>
      <c r="EQ1622" s="88"/>
      <c r="ER1622" s="88"/>
      <c r="ES1622" s="88"/>
      <c r="ET1622" s="88"/>
      <c r="EU1622" s="88"/>
      <c r="EV1622" s="88"/>
      <c r="EW1622" s="88"/>
      <c r="EX1622" s="88"/>
      <c r="EY1622" s="88"/>
      <c r="EZ1622" s="88"/>
      <c r="FA1622" s="88"/>
      <c r="FB1622" s="15"/>
      <c r="FC1622" s="15"/>
      <c r="FD1622" s="15"/>
      <c r="FE1622" s="15"/>
      <c r="FF1622" s="15"/>
      <c r="FG1622" s="15"/>
      <c r="FH1622" s="15"/>
      <c r="FI1622" s="15"/>
      <c r="FJ1622" s="15"/>
    </row>
    <row r="1623" spans="2:166" ht="15" customHeight="1" x14ac:dyDescent="0.25">
      <c r="B1623" s="88"/>
      <c r="C1623" s="88"/>
      <c r="D1623" s="115"/>
      <c r="E1623" s="115"/>
      <c r="F1623" s="115"/>
      <c r="G1623" s="115"/>
      <c r="H1623" s="115"/>
      <c r="I1623" s="523"/>
      <c r="J1623" s="523"/>
      <c r="K1623" s="115"/>
      <c r="L1623" s="524"/>
      <c r="M1623" s="524"/>
      <c r="N1623" s="524"/>
      <c r="O1623" s="524"/>
      <c r="P1623" s="524"/>
      <c r="Q1623" s="524"/>
      <c r="R1623" s="524"/>
      <c r="S1623" s="525"/>
      <c r="T1623" s="526"/>
      <c r="U1623" s="115"/>
      <c r="V1623" s="526"/>
      <c r="W1623" s="115"/>
      <c r="X1623" s="115"/>
      <c r="Y1623" s="115"/>
      <c r="Z1623" s="527"/>
      <c r="AA1623" s="527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W1623" s="15"/>
      <c r="AX1623" s="15"/>
      <c r="AY1623" s="15"/>
      <c r="AZ1623" s="15"/>
      <c r="BA1623" s="15"/>
      <c r="BB1623" s="15"/>
      <c r="BC1623" s="15"/>
      <c r="BD1623" s="15"/>
      <c r="BE1623" s="15"/>
      <c r="BF1623" s="15"/>
      <c r="BG1623" s="15"/>
      <c r="BH1623" s="15"/>
      <c r="BI1623" s="15"/>
      <c r="BJ1623" s="15"/>
      <c r="BK1623" s="15"/>
      <c r="BL1623" s="15"/>
      <c r="BM1623" s="15"/>
      <c r="BN1623" s="15"/>
      <c r="BO1623" s="15"/>
      <c r="BP1623" s="15"/>
      <c r="BQ1623" s="15"/>
      <c r="BR1623" s="15"/>
      <c r="BS1623" s="15"/>
      <c r="BT1623" s="15"/>
      <c r="BU1623" s="15"/>
      <c r="BV1623" s="15"/>
      <c r="BW1623" s="15"/>
      <c r="BX1623" s="15"/>
      <c r="BY1623" s="15"/>
      <c r="BZ1623" s="15"/>
      <c r="CA1623" s="15"/>
      <c r="CB1623" s="15"/>
      <c r="CC1623" s="15"/>
      <c r="CD1623" s="15"/>
      <c r="CE1623" s="15"/>
      <c r="CF1623" s="15"/>
      <c r="CG1623" s="15"/>
      <c r="CH1623" s="15"/>
      <c r="CI1623" s="15"/>
      <c r="CJ1623" s="15"/>
      <c r="CK1623" s="15"/>
      <c r="CL1623" s="15"/>
      <c r="CM1623" s="15"/>
      <c r="CN1623" s="15"/>
      <c r="CO1623" s="15"/>
      <c r="CP1623" s="15"/>
      <c r="CQ1623" s="15"/>
      <c r="CR1623" s="15"/>
      <c r="CS1623" s="15"/>
      <c r="CT1623" s="88"/>
      <c r="CU1623" s="88"/>
      <c r="CV1623" s="88"/>
      <c r="CW1623" s="15"/>
      <c r="CX1623" s="15"/>
      <c r="CY1623" s="88"/>
      <c r="CZ1623" s="88"/>
      <c r="DA1623" s="88"/>
      <c r="DB1623" s="15"/>
      <c r="DC1623" s="15"/>
      <c r="DD1623" s="15"/>
      <c r="DE1623" s="15"/>
      <c r="DF1623" s="15"/>
      <c r="DG1623" s="15"/>
      <c r="DH1623" s="15"/>
      <c r="DI1623" s="15"/>
      <c r="DJ1623" s="15"/>
      <c r="DK1623" s="15"/>
      <c r="DL1623" s="15"/>
      <c r="DM1623" s="15"/>
      <c r="DN1623" s="15"/>
      <c r="DO1623" s="15"/>
      <c r="DP1623" s="15"/>
      <c r="DQ1623" s="15"/>
      <c r="DR1623" s="15"/>
      <c r="DS1623" s="15"/>
      <c r="DT1623" s="15"/>
      <c r="DU1623" s="15"/>
      <c r="DV1623" s="15"/>
      <c r="DW1623" s="15"/>
      <c r="DX1623" s="15"/>
      <c r="DY1623" s="15"/>
      <c r="DZ1623" s="15"/>
      <c r="EA1623" s="15"/>
      <c r="EB1623" s="15"/>
      <c r="EC1623" s="15"/>
      <c r="ED1623" s="15"/>
      <c r="EE1623" s="15"/>
      <c r="EF1623" s="15"/>
      <c r="EG1623" s="15"/>
      <c r="EH1623" s="15"/>
      <c r="EI1623" s="15"/>
      <c r="EJ1623" s="15"/>
      <c r="EK1623" s="15"/>
      <c r="EL1623" s="15"/>
      <c r="EM1623" s="15"/>
      <c r="EN1623" s="15"/>
      <c r="EO1623" s="15"/>
      <c r="EP1623" s="88"/>
      <c r="EQ1623" s="88"/>
      <c r="ER1623" s="88"/>
      <c r="ES1623" s="88"/>
      <c r="ET1623" s="88"/>
      <c r="EU1623" s="88"/>
      <c r="EV1623" s="88"/>
      <c r="EW1623" s="88"/>
      <c r="EX1623" s="88"/>
      <c r="EY1623" s="88"/>
      <c r="EZ1623" s="88"/>
      <c r="FA1623" s="88"/>
      <c r="FB1623" s="15"/>
      <c r="FC1623" s="15"/>
      <c r="FD1623" s="15"/>
      <c r="FE1623" s="15"/>
      <c r="FF1623" s="15"/>
      <c r="FG1623" s="15"/>
      <c r="FH1623" s="15"/>
      <c r="FI1623" s="15"/>
      <c r="FJ1623" s="15"/>
    </row>
    <row r="1624" spans="2:166" ht="15" customHeight="1" x14ac:dyDescent="0.25">
      <c r="B1624" s="88"/>
      <c r="C1624" s="88"/>
      <c r="D1624" s="115"/>
      <c r="E1624" s="115"/>
      <c r="F1624" s="115"/>
      <c r="G1624" s="115"/>
      <c r="H1624" s="115"/>
      <c r="I1624" s="523"/>
      <c r="J1624" s="523"/>
      <c r="K1624" s="115"/>
      <c r="L1624" s="524"/>
      <c r="M1624" s="524"/>
      <c r="N1624" s="524"/>
      <c r="O1624" s="524"/>
      <c r="P1624" s="524"/>
      <c r="Q1624" s="524"/>
      <c r="R1624" s="524"/>
      <c r="S1624" s="525"/>
      <c r="T1624" s="526"/>
      <c r="U1624" s="115"/>
      <c r="V1624" s="526"/>
      <c r="W1624" s="115"/>
      <c r="X1624" s="115"/>
      <c r="Y1624" s="115"/>
      <c r="Z1624" s="527"/>
      <c r="AA1624" s="527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  <c r="BI1624" s="15"/>
      <c r="BJ1624" s="15"/>
      <c r="BK1624" s="15"/>
      <c r="BL1624" s="15"/>
      <c r="BM1624" s="15"/>
      <c r="BN1624" s="15"/>
      <c r="BO1624" s="15"/>
      <c r="BP1624" s="15"/>
      <c r="BQ1624" s="15"/>
      <c r="BR1624" s="15"/>
      <c r="BS1624" s="15"/>
      <c r="BT1624" s="15"/>
      <c r="BU1624" s="15"/>
      <c r="BV1624" s="15"/>
      <c r="BW1624" s="15"/>
      <c r="BX1624" s="15"/>
      <c r="BY1624" s="15"/>
      <c r="BZ1624" s="15"/>
      <c r="CA1624" s="15"/>
      <c r="CB1624" s="15"/>
      <c r="CC1624" s="15"/>
      <c r="CD1624" s="15"/>
      <c r="CE1624" s="15"/>
      <c r="CF1624" s="15"/>
      <c r="CG1624" s="15"/>
      <c r="CH1624" s="15"/>
      <c r="CI1624" s="15"/>
      <c r="CJ1624" s="15"/>
      <c r="CK1624" s="15"/>
      <c r="CL1624" s="15"/>
      <c r="CM1624" s="15"/>
      <c r="CN1624" s="15"/>
      <c r="CO1624" s="15"/>
      <c r="CP1624" s="15"/>
      <c r="CQ1624" s="15"/>
      <c r="CR1624" s="15"/>
      <c r="CS1624" s="15"/>
      <c r="CT1624" s="88"/>
      <c r="CU1624" s="88"/>
      <c r="CV1624" s="88"/>
      <c r="CW1624" s="15"/>
      <c r="CX1624" s="15"/>
      <c r="CY1624" s="88"/>
      <c r="CZ1624" s="88"/>
      <c r="DA1624" s="88"/>
      <c r="DB1624" s="15"/>
      <c r="DC1624" s="15"/>
      <c r="DD1624" s="15"/>
      <c r="DE1624" s="15"/>
      <c r="DF1624" s="15"/>
      <c r="DG1624" s="15"/>
      <c r="DH1624" s="15"/>
      <c r="DI1624" s="15"/>
      <c r="DJ1624" s="15"/>
      <c r="DK1624" s="15"/>
      <c r="DL1624" s="15"/>
      <c r="DM1624" s="15"/>
      <c r="DN1624" s="15"/>
      <c r="DO1624" s="15"/>
      <c r="DP1624" s="15"/>
      <c r="DQ1624" s="15"/>
      <c r="DR1624" s="15"/>
      <c r="DS1624" s="15"/>
      <c r="DT1624" s="15"/>
      <c r="DU1624" s="15"/>
      <c r="DV1624" s="15"/>
      <c r="DW1624" s="15"/>
      <c r="DX1624" s="15"/>
      <c r="DY1624" s="15"/>
      <c r="DZ1624" s="15"/>
      <c r="EA1624" s="15"/>
      <c r="EB1624" s="15"/>
      <c r="EC1624" s="15"/>
      <c r="ED1624" s="15"/>
      <c r="EE1624" s="15"/>
      <c r="EF1624" s="15"/>
      <c r="EG1624" s="15"/>
      <c r="EH1624" s="15"/>
      <c r="EI1624" s="15"/>
      <c r="EJ1624" s="15"/>
      <c r="EK1624" s="15"/>
      <c r="EL1624" s="15"/>
      <c r="EM1624" s="15"/>
      <c r="EN1624" s="15"/>
      <c r="EO1624" s="15"/>
      <c r="EP1624" s="88"/>
      <c r="EQ1624" s="88"/>
      <c r="ER1624" s="88"/>
      <c r="ES1624" s="88"/>
      <c r="ET1624" s="88"/>
      <c r="EU1624" s="88"/>
      <c r="EV1624" s="88"/>
      <c r="EW1624" s="88"/>
      <c r="EX1624" s="88"/>
      <c r="EY1624" s="88"/>
      <c r="EZ1624" s="88"/>
      <c r="FA1624" s="88"/>
      <c r="FB1624" s="15"/>
      <c r="FC1624" s="15"/>
      <c r="FD1624" s="15"/>
      <c r="FE1624" s="15"/>
      <c r="FF1624" s="15"/>
      <c r="FG1624" s="15"/>
      <c r="FH1624" s="15"/>
      <c r="FI1624" s="15"/>
      <c r="FJ1624" s="15"/>
    </row>
    <row r="1625" spans="2:166" ht="15" customHeight="1" x14ac:dyDescent="0.25">
      <c r="B1625" s="88"/>
      <c r="C1625" s="88"/>
      <c r="D1625" s="115"/>
      <c r="E1625" s="115"/>
      <c r="F1625" s="115"/>
      <c r="G1625" s="115"/>
      <c r="H1625" s="115"/>
      <c r="I1625" s="523"/>
      <c r="J1625" s="523"/>
      <c r="K1625" s="115"/>
      <c r="L1625" s="524"/>
      <c r="M1625" s="524"/>
      <c r="N1625" s="524"/>
      <c r="O1625" s="524"/>
      <c r="P1625" s="524"/>
      <c r="Q1625" s="524"/>
      <c r="R1625" s="524"/>
      <c r="S1625" s="525"/>
      <c r="T1625" s="526"/>
      <c r="U1625" s="115"/>
      <c r="V1625" s="526"/>
      <c r="W1625" s="115"/>
      <c r="X1625" s="115"/>
      <c r="Y1625" s="115"/>
      <c r="Z1625" s="527"/>
      <c r="AA1625" s="527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A1625" s="15"/>
      <c r="BB1625" s="15"/>
      <c r="BC1625" s="15"/>
      <c r="BD1625" s="15"/>
      <c r="BE1625" s="15"/>
      <c r="BF1625" s="15"/>
      <c r="BG1625" s="15"/>
      <c r="BH1625" s="15"/>
      <c r="BI1625" s="15"/>
      <c r="BJ1625" s="15"/>
      <c r="BK1625" s="15"/>
      <c r="BL1625" s="15"/>
      <c r="BM1625" s="15"/>
      <c r="BN1625" s="15"/>
      <c r="BO1625" s="15"/>
      <c r="BP1625" s="15"/>
      <c r="BQ1625" s="15"/>
      <c r="BR1625" s="15"/>
      <c r="BS1625" s="15"/>
      <c r="BT1625" s="15"/>
      <c r="BU1625" s="15"/>
      <c r="BV1625" s="15"/>
      <c r="BW1625" s="15"/>
      <c r="BX1625" s="15"/>
      <c r="BY1625" s="15"/>
      <c r="BZ1625" s="15"/>
      <c r="CA1625" s="15"/>
      <c r="CB1625" s="15"/>
      <c r="CC1625" s="15"/>
      <c r="CD1625" s="15"/>
      <c r="CE1625" s="15"/>
      <c r="CF1625" s="15"/>
      <c r="CG1625" s="15"/>
      <c r="CH1625" s="15"/>
      <c r="CI1625" s="15"/>
      <c r="CJ1625" s="15"/>
      <c r="CK1625" s="15"/>
      <c r="CL1625" s="15"/>
      <c r="CM1625" s="15"/>
      <c r="CN1625" s="15"/>
      <c r="CO1625" s="15"/>
      <c r="CP1625" s="15"/>
      <c r="CQ1625" s="15"/>
      <c r="CR1625" s="15"/>
      <c r="CS1625" s="15"/>
      <c r="CT1625" s="88"/>
      <c r="CU1625" s="88"/>
      <c r="CV1625" s="88"/>
      <c r="CW1625" s="15"/>
      <c r="CX1625" s="15"/>
      <c r="CY1625" s="88"/>
      <c r="CZ1625" s="88"/>
      <c r="DA1625" s="88"/>
      <c r="DB1625" s="15"/>
      <c r="DC1625" s="15"/>
      <c r="DD1625" s="15"/>
      <c r="DE1625" s="15"/>
      <c r="DF1625" s="15"/>
      <c r="DG1625" s="15"/>
      <c r="DH1625" s="15"/>
      <c r="DI1625" s="15"/>
      <c r="DJ1625" s="15"/>
      <c r="DK1625" s="15"/>
      <c r="DL1625" s="15"/>
      <c r="DM1625" s="15"/>
      <c r="DN1625" s="15"/>
      <c r="DO1625" s="15"/>
      <c r="DP1625" s="15"/>
      <c r="DQ1625" s="15"/>
      <c r="DR1625" s="15"/>
      <c r="DS1625" s="15"/>
      <c r="DT1625" s="15"/>
      <c r="DU1625" s="15"/>
      <c r="DV1625" s="15"/>
      <c r="DW1625" s="15"/>
      <c r="DX1625" s="15"/>
      <c r="DY1625" s="15"/>
      <c r="DZ1625" s="15"/>
      <c r="EA1625" s="15"/>
      <c r="EB1625" s="15"/>
      <c r="EC1625" s="15"/>
      <c r="ED1625" s="15"/>
      <c r="EE1625" s="15"/>
      <c r="EF1625" s="15"/>
      <c r="EG1625" s="15"/>
      <c r="EH1625" s="15"/>
      <c r="EI1625" s="15"/>
      <c r="EJ1625" s="15"/>
      <c r="EK1625" s="15"/>
      <c r="EL1625" s="15"/>
      <c r="EM1625" s="15"/>
      <c r="EN1625" s="15"/>
      <c r="EO1625" s="15"/>
      <c r="EP1625" s="88"/>
      <c r="EQ1625" s="88"/>
      <c r="ER1625" s="88"/>
      <c r="ES1625" s="88"/>
      <c r="ET1625" s="88"/>
      <c r="EU1625" s="88"/>
      <c r="EV1625" s="88"/>
      <c r="EW1625" s="88"/>
      <c r="EX1625" s="88"/>
      <c r="EY1625" s="88"/>
      <c r="EZ1625" s="88"/>
      <c r="FA1625" s="88"/>
      <c r="FB1625" s="15"/>
      <c r="FC1625" s="15"/>
      <c r="FD1625" s="15"/>
      <c r="FE1625" s="15"/>
      <c r="FF1625" s="15"/>
      <c r="FG1625" s="15"/>
      <c r="FH1625" s="15"/>
      <c r="FI1625" s="15"/>
      <c r="FJ1625" s="15"/>
    </row>
    <row r="1626" spans="2:166" ht="15" customHeight="1" x14ac:dyDescent="0.25">
      <c r="B1626" s="88"/>
      <c r="C1626" s="88"/>
      <c r="D1626" s="115"/>
      <c r="E1626" s="115"/>
      <c r="F1626" s="115"/>
      <c r="G1626" s="115"/>
      <c r="H1626" s="115"/>
      <c r="I1626" s="523"/>
      <c r="J1626" s="523"/>
      <c r="K1626" s="115"/>
      <c r="L1626" s="524"/>
      <c r="M1626" s="524"/>
      <c r="N1626" s="524"/>
      <c r="O1626" s="524"/>
      <c r="P1626" s="524"/>
      <c r="Q1626" s="524"/>
      <c r="R1626" s="524"/>
      <c r="S1626" s="525"/>
      <c r="T1626" s="526"/>
      <c r="U1626" s="115"/>
      <c r="V1626" s="526"/>
      <c r="W1626" s="115"/>
      <c r="X1626" s="115"/>
      <c r="Y1626" s="115"/>
      <c r="Z1626" s="527"/>
      <c r="AA1626" s="527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/>
      <c r="AX1626" s="15"/>
      <c r="AY1626" s="15"/>
      <c r="AZ1626" s="15"/>
      <c r="BA1626" s="15"/>
      <c r="BB1626" s="15"/>
      <c r="BC1626" s="15"/>
      <c r="BD1626" s="15"/>
      <c r="BE1626" s="15"/>
      <c r="BF1626" s="15"/>
      <c r="BG1626" s="15"/>
      <c r="BH1626" s="15"/>
      <c r="BI1626" s="15"/>
      <c r="BJ1626" s="15"/>
      <c r="BK1626" s="15"/>
      <c r="BL1626" s="15"/>
      <c r="BM1626" s="15"/>
      <c r="BN1626" s="15"/>
      <c r="BO1626" s="15"/>
      <c r="BP1626" s="15"/>
      <c r="BQ1626" s="15"/>
      <c r="BR1626" s="15"/>
      <c r="BS1626" s="15"/>
      <c r="BT1626" s="15"/>
      <c r="BU1626" s="15"/>
      <c r="BV1626" s="15"/>
      <c r="BW1626" s="15"/>
      <c r="BX1626" s="15"/>
      <c r="BY1626" s="15"/>
      <c r="BZ1626" s="15"/>
      <c r="CA1626" s="15"/>
      <c r="CB1626" s="15"/>
      <c r="CC1626" s="15"/>
      <c r="CD1626" s="15"/>
      <c r="CE1626" s="15"/>
      <c r="CF1626" s="15"/>
      <c r="CG1626" s="15"/>
      <c r="CH1626" s="15"/>
      <c r="CI1626" s="15"/>
      <c r="CJ1626" s="15"/>
      <c r="CK1626" s="15"/>
      <c r="CL1626" s="15"/>
      <c r="CM1626" s="15"/>
      <c r="CN1626" s="15"/>
      <c r="CO1626" s="15"/>
      <c r="CP1626" s="15"/>
      <c r="CQ1626" s="15"/>
      <c r="CR1626" s="15"/>
      <c r="CS1626" s="15"/>
      <c r="CT1626" s="88"/>
      <c r="CU1626" s="88"/>
      <c r="CV1626" s="88"/>
      <c r="CW1626" s="15"/>
      <c r="CX1626" s="15"/>
      <c r="CY1626" s="88"/>
      <c r="CZ1626" s="88"/>
      <c r="DA1626" s="88"/>
      <c r="DB1626" s="15"/>
      <c r="DC1626" s="15"/>
      <c r="DD1626" s="15"/>
      <c r="DE1626" s="15"/>
      <c r="DF1626" s="15"/>
      <c r="DG1626" s="15"/>
      <c r="DH1626" s="15"/>
      <c r="DI1626" s="15"/>
      <c r="DJ1626" s="15"/>
      <c r="DK1626" s="15"/>
      <c r="DL1626" s="15"/>
      <c r="DM1626" s="15"/>
      <c r="DN1626" s="15"/>
      <c r="DO1626" s="15"/>
      <c r="DP1626" s="15"/>
      <c r="DQ1626" s="15"/>
      <c r="DR1626" s="15"/>
      <c r="DS1626" s="15"/>
      <c r="DT1626" s="15"/>
      <c r="DU1626" s="15"/>
      <c r="DV1626" s="15"/>
      <c r="DW1626" s="15"/>
      <c r="DX1626" s="15"/>
      <c r="DY1626" s="15"/>
      <c r="DZ1626" s="15"/>
      <c r="EA1626" s="15"/>
      <c r="EB1626" s="15"/>
      <c r="EC1626" s="15"/>
      <c r="ED1626" s="15"/>
      <c r="EE1626" s="15"/>
      <c r="EF1626" s="15"/>
      <c r="EG1626" s="15"/>
      <c r="EH1626" s="15"/>
      <c r="EI1626" s="15"/>
      <c r="EJ1626" s="15"/>
      <c r="EK1626" s="15"/>
      <c r="EL1626" s="15"/>
      <c r="EM1626" s="15"/>
      <c r="EN1626" s="15"/>
      <c r="EO1626" s="15"/>
      <c r="EP1626" s="88"/>
      <c r="EQ1626" s="88"/>
      <c r="ER1626" s="88"/>
      <c r="ES1626" s="88"/>
      <c r="ET1626" s="88"/>
      <c r="EU1626" s="88"/>
      <c r="EV1626" s="88"/>
      <c r="EW1626" s="88"/>
      <c r="EX1626" s="88"/>
      <c r="EY1626" s="88"/>
      <c r="EZ1626" s="88"/>
      <c r="FA1626" s="88"/>
      <c r="FB1626" s="15"/>
      <c r="FC1626" s="15"/>
      <c r="FD1626" s="15"/>
      <c r="FE1626" s="15"/>
      <c r="FF1626" s="15"/>
      <c r="FG1626" s="15"/>
      <c r="FH1626" s="15"/>
      <c r="FI1626" s="15"/>
      <c r="FJ1626" s="15"/>
    </row>
    <row r="1627" spans="2:166" ht="15" customHeight="1" x14ac:dyDescent="0.25">
      <c r="B1627" s="88"/>
      <c r="C1627" s="88"/>
      <c r="D1627" s="115"/>
      <c r="E1627" s="115"/>
      <c r="F1627" s="115"/>
      <c r="G1627" s="115"/>
      <c r="H1627" s="115"/>
      <c r="I1627" s="523"/>
      <c r="J1627" s="523"/>
      <c r="K1627" s="115"/>
      <c r="L1627" s="524"/>
      <c r="M1627" s="524"/>
      <c r="N1627" s="524"/>
      <c r="O1627" s="524"/>
      <c r="P1627" s="524"/>
      <c r="Q1627" s="524"/>
      <c r="R1627" s="524"/>
      <c r="S1627" s="525"/>
      <c r="T1627" s="526"/>
      <c r="U1627" s="115"/>
      <c r="V1627" s="526"/>
      <c r="W1627" s="115"/>
      <c r="X1627" s="115"/>
      <c r="Y1627" s="115"/>
      <c r="Z1627" s="527"/>
      <c r="AA1627" s="527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  <c r="BI1627" s="15"/>
      <c r="BJ1627" s="15"/>
      <c r="BK1627" s="15"/>
      <c r="BL1627" s="15"/>
      <c r="BM1627" s="15"/>
      <c r="BN1627" s="15"/>
      <c r="BO1627" s="15"/>
      <c r="BP1627" s="15"/>
      <c r="BQ1627" s="15"/>
      <c r="BR1627" s="15"/>
      <c r="BS1627" s="15"/>
      <c r="BT1627" s="15"/>
      <c r="BU1627" s="15"/>
      <c r="BV1627" s="15"/>
      <c r="BW1627" s="15"/>
      <c r="BX1627" s="15"/>
      <c r="BY1627" s="15"/>
      <c r="BZ1627" s="15"/>
      <c r="CA1627" s="15"/>
      <c r="CB1627" s="15"/>
      <c r="CC1627" s="15"/>
      <c r="CD1627" s="15"/>
      <c r="CE1627" s="15"/>
      <c r="CF1627" s="15"/>
      <c r="CG1627" s="15"/>
      <c r="CH1627" s="15"/>
      <c r="CI1627" s="15"/>
      <c r="CJ1627" s="15"/>
      <c r="CK1627" s="15"/>
      <c r="CL1627" s="15"/>
      <c r="CM1627" s="15"/>
      <c r="CN1627" s="15"/>
      <c r="CO1627" s="15"/>
      <c r="CP1627" s="15"/>
      <c r="CQ1627" s="15"/>
      <c r="CR1627" s="15"/>
      <c r="CS1627" s="15"/>
      <c r="CT1627" s="88"/>
      <c r="CU1627" s="88"/>
      <c r="CV1627" s="88"/>
      <c r="CW1627" s="15"/>
      <c r="CX1627" s="15"/>
      <c r="CY1627" s="88"/>
      <c r="CZ1627" s="88"/>
      <c r="DA1627" s="88"/>
      <c r="DB1627" s="15"/>
      <c r="DC1627" s="15"/>
      <c r="DD1627" s="15"/>
      <c r="DE1627" s="15"/>
      <c r="DF1627" s="15"/>
      <c r="DG1627" s="15"/>
      <c r="DH1627" s="15"/>
      <c r="DI1627" s="15"/>
      <c r="DJ1627" s="15"/>
      <c r="DK1627" s="15"/>
      <c r="DL1627" s="15"/>
      <c r="DM1627" s="15"/>
      <c r="DN1627" s="15"/>
      <c r="DO1627" s="15"/>
      <c r="DP1627" s="15"/>
      <c r="DQ1627" s="15"/>
      <c r="DR1627" s="15"/>
      <c r="DS1627" s="15"/>
      <c r="DT1627" s="15"/>
      <c r="DU1627" s="15"/>
      <c r="DV1627" s="15"/>
      <c r="DW1627" s="15"/>
      <c r="DX1627" s="15"/>
      <c r="DY1627" s="15"/>
      <c r="DZ1627" s="15"/>
      <c r="EA1627" s="15"/>
      <c r="EB1627" s="15"/>
      <c r="EC1627" s="15"/>
      <c r="ED1627" s="15"/>
      <c r="EE1627" s="15"/>
      <c r="EF1627" s="15"/>
      <c r="EG1627" s="15"/>
      <c r="EH1627" s="15"/>
      <c r="EI1627" s="15"/>
      <c r="EJ1627" s="15"/>
      <c r="EK1627" s="15"/>
      <c r="EL1627" s="15"/>
      <c r="EM1627" s="15"/>
      <c r="EN1627" s="15"/>
      <c r="EO1627" s="15"/>
      <c r="EP1627" s="88"/>
      <c r="EQ1627" s="88"/>
      <c r="ER1627" s="88"/>
      <c r="ES1627" s="88"/>
      <c r="ET1627" s="88"/>
      <c r="EU1627" s="88"/>
      <c r="EV1627" s="88"/>
      <c r="EW1627" s="88"/>
      <c r="EX1627" s="88"/>
      <c r="EY1627" s="88"/>
      <c r="EZ1627" s="88"/>
      <c r="FA1627" s="88"/>
      <c r="FB1627" s="15"/>
      <c r="FC1627" s="15"/>
      <c r="FD1627" s="15"/>
      <c r="FE1627" s="15"/>
      <c r="FF1627" s="15"/>
      <c r="FG1627" s="15"/>
      <c r="FH1627" s="15"/>
      <c r="FI1627" s="15"/>
      <c r="FJ1627" s="15"/>
    </row>
    <row r="1628" spans="2:166" ht="15" customHeight="1" x14ac:dyDescent="0.25">
      <c r="B1628" s="88"/>
      <c r="C1628" s="88"/>
      <c r="D1628" s="115"/>
      <c r="E1628" s="115"/>
      <c r="F1628" s="115"/>
      <c r="G1628" s="115"/>
      <c r="H1628" s="115"/>
      <c r="I1628" s="523"/>
      <c r="J1628" s="523"/>
      <c r="K1628" s="115"/>
      <c r="L1628" s="524"/>
      <c r="M1628" s="524"/>
      <c r="N1628" s="524"/>
      <c r="O1628" s="524"/>
      <c r="P1628" s="524"/>
      <c r="Q1628" s="524"/>
      <c r="R1628" s="524"/>
      <c r="S1628" s="525"/>
      <c r="T1628" s="526"/>
      <c r="U1628" s="115"/>
      <c r="V1628" s="526"/>
      <c r="W1628" s="115"/>
      <c r="X1628" s="115"/>
      <c r="Y1628" s="115"/>
      <c r="Z1628" s="527"/>
      <c r="AA1628" s="527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A1628" s="15"/>
      <c r="BB1628" s="15"/>
      <c r="BC1628" s="15"/>
      <c r="BD1628" s="15"/>
      <c r="BE1628" s="15"/>
      <c r="BF1628" s="15"/>
      <c r="BG1628" s="15"/>
      <c r="BH1628" s="15"/>
      <c r="BI1628" s="15"/>
      <c r="BJ1628" s="15"/>
      <c r="BK1628" s="15"/>
      <c r="BL1628" s="15"/>
      <c r="BM1628" s="15"/>
      <c r="BN1628" s="15"/>
      <c r="BO1628" s="15"/>
      <c r="BP1628" s="15"/>
      <c r="BQ1628" s="15"/>
      <c r="BR1628" s="15"/>
      <c r="BS1628" s="15"/>
      <c r="BT1628" s="15"/>
      <c r="BU1628" s="15"/>
      <c r="BV1628" s="15"/>
      <c r="BW1628" s="15"/>
      <c r="BX1628" s="15"/>
      <c r="BY1628" s="15"/>
      <c r="BZ1628" s="15"/>
      <c r="CA1628" s="15"/>
      <c r="CB1628" s="15"/>
      <c r="CC1628" s="15"/>
      <c r="CD1628" s="15"/>
      <c r="CE1628" s="15"/>
      <c r="CF1628" s="15"/>
      <c r="CG1628" s="15"/>
      <c r="CH1628" s="15"/>
      <c r="CI1628" s="15"/>
      <c r="CJ1628" s="15"/>
      <c r="CK1628" s="15"/>
      <c r="CL1628" s="15"/>
      <c r="CM1628" s="15"/>
      <c r="CN1628" s="15"/>
      <c r="CO1628" s="15"/>
      <c r="CP1628" s="15"/>
      <c r="CQ1628" s="15"/>
      <c r="CR1628" s="15"/>
      <c r="CS1628" s="15"/>
      <c r="CT1628" s="88"/>
      <c r="CU1628" s="88"/>
      <c r="CV1628" s="88"/>
      <c r="CW1628" s="15"/>
      <c r="CX1628" s="15"/>
      <c r="CY1628" s="88"/>
      <c r="CZ1628" s="88"/>
      <c r="DA1628" s="88"/>
      <c r="DB1628" s="15"/>
      <c r="DC1628" s="15"/>
      <c r="DD1628" s="15"/>
      <c r="DE1628" s="15"/>
      <c r="DF1628" s="15"/>
      <c r="DG1628" s="15"/>
      <c r="DH1628" s="15"/>
      <c r="DI1628" s="15"/>
      <c r="DJ1628" s="15"/>
      <c r="DK1628" s="15"/>
      <c r="DL1628" s="15"/>
      <c r="DM1628" s="15"/>
      <c r="DN1628" s="15"/>
      <c r="DO1628" s="15"/>
      <c r="DP1628" s="15"/>
      <c r="DQ1628" s="15"/>
      <c r="DR1628" s="15"/>
      <c r="DS1628" s="15"/>
      <c r="DT1628" s="15"/>
      <c r="DU1628" s="15"/>
      <c r="DV1628" s="15"/>
      <c r="DW1628" s="15"/>
      <c r="DX1628" s="15"/>
      <c r="DY1628" s="15"/>
      <c r="DZ1628" s="15"/>
      <c r="EA1628" s="15"/>
      <c r="EB1628" s="15"/>
      <c r="EC1628" s="15"/>
      <c r="ED1628" s="15"/>
      <c r="EE1628" s="15"/>
      <c r="EF1628" s="15"/>
      <c r="EG1628" s="15"/>
      <c r="EH1628" s="15"/>
      <c r="EI1628" s="15"/>
      <c r="EJ1628" s="15"/>
      <c r="EK1628" s="15"/>
      <c r="EL1628" s="15"/>
      <c r="EM1628" s="15"/>
      <c r="EN1628" s="15"/>
      <c r="EO1628" s="15"/>
      <c r="EP1628" s="88"/>
      <c r="EQ1628" s="88"/>
      <c r="ER1628" s="88"/>
      <c r="ES1628" s="88"/>
      <c r="ET1628" s="88"/>
      <c r="EU1628" s="88"/>
      <c r="EV1628" s="88"/>
      <c r="EW1628" s="88"/>
      <c r="EX1628" s="88"/>
      <c r="EY1628" s="88"/>
      <c r="EZ1628" s="88"/>
      <c r="FA1628" s="88"/>
      <c r="FB1628" s="15"/>
      <c r="FC1628" s="15"/>
      <c r="FD1628" s="15"/>
      <c r="FE1628" s="15"/>
      <c r="FF1628" s="15"/>
      <c r="FG1628" s="15"/>
      <c r="FH1628" s="15"/>
      <c r="FI1628" s="15"/>
      <c r="FJ1628" s="15"/>
    </row>
    <row r="1629" spans="2:166" ht="15" customHeight="1" x14ac:dyDescent="0.25">
      <c r="B1629" s="88"/>
      <c r="C1629" s="88"/>
      <c r="D1629" s="115"/>
      <c r="E1629" s="115"/>
      <c r="F1629" s="115"/>
      <c r="G1629" s="115"/>
      <c r="H1629" s="115"/>
      <c r="I1629" s="523"/>
      <c r="J1629" s="523"/>
      <c r="K1629" s="115"/>
      <c r="L1629" s="524"/>
      <c r="M1629" s="524"/>
      <c r="N1629" s="524"/>
      <c r="O1629" s="524"/>
      <c r="P1629" s="524"/>
      <c r="Q1629" s="524"/>
      <c r="R1629" s="524"/>
      <c r="S1629" s="525"/>
      <c r="T1629" s="526"/>
      <c r="U1629" s="115"/>
      <c r="V1629" s="526"/>
      <c r="W1629" s="115"/>
      <c r="X1629" s="115"/>
      <c r="Y1629" s="115"/>
      <c r="Z1629" s="527"/>
      <c r="AA1629" s="527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  <c r="BA1629" s="15"/>
      <c r="BB1629" s="15"/>
      <c r="BC1629" s="15"/>
      <c r="BD1629" s="15"/>
      <c r="BE1629" s="15"/>
      <c r="BF1629" s="15"/>
      <c r="BG1629" s="15"/>
      <c r="BH1629" s="15"/>
      <c r="BI1629" s="15"/>
      <c r="BJ1629" s="15"/>
      <c r="BK1629" s="15"/>
      <c r="BL1629" s="15"/>
      <c r="BM1629" s="15"/>
      <c r="BN1629" s="15"/>
      <c r="BO1629" s="15"/>
      <c r="BP1629" s="15"/>
      <c r="BQ1629" s="15"/>
      <c r="BR1629" s="15"/>
      <c r="BS1629" s="15"/>
      <c r="BT1629" s="15"/>
      <c r="BU1629" s="15"/>
      <c r="BV1629" s="15"/>
      <c r="BW1629" s="15"/>
      <c r="BX1629" s="15"/>
      <c r="BY1629" s="15"/>
      <c r="BZ1629" s="15"/>
      <c r="CA1629" s="15"/>
      <c r="CB1629" s="15"/>
      <c r="CC1629" s="15"/>
      <c r="CD1629" s="15"/>
      <c r="CE1629" s="15"/>
      <c r="CF1629" s="15"/>
      <c r="CG1629" s="15"/>
      <c r="CH1629" s="15"/>
      <c r="CI1629" s="15"/>
      <c r="CJ1629" s="15"/>
      <c r="CK1629" s="15"/>
      <c r="CL1629" s="15"/>
      <c r="CM1629" s="15"/>
      <c r="CN1629" s="15"/>
      <c r="CO1629" s="15"/>
      <c r="CP1629" s="15"/>
      <c r="CQ1629" s="15"/>
      <c r="CR1629" s="15"/>
      <c r="CS1629" s="15"/>
      <c r="CT1629" s="88"/>
      <c r="CU1629" s="88"/>
      <c r="CV1629" s="88"/>
      <c r="CW1629" s="15"/>
      <c r="CX1629" s="15"/>
      <c r="CY1629" s="88"/>
      <c r="CZ1629" s="88"/>
      <c r="DA1629" s="88"/>
      <c r="DB1629" s="15"/>
      <c r="DC1629" s="15"/>
      <c r="DD1629" s="15"/>
      <c r="DE1629" s="15"/>
      <c r="DF1629" s="15"/>
      <c r="DG1629" s="15"/>
      <c r="DH1629" s="15"/>
      <c r="DI1629" s="15"/>
      <c r="DJ1629" s="15"/>
      <c r="DK1629" s="15"/>
      <c r="DL1629" s="15"/>
      <c r="DM1629" s="15"/>
      <c r="DN1629" s="15"/>
      <c r="DO1629" s="15"/>
      <c r="DP1629" s="15"/>
      <c r="DQ1629" s="15"/>
      <c r="DR1629" s="15"/>
      <c r="DS1629" s="15"/>
      <c r="DT1629" s="15"/>
      <c r="DU1629" s="15"/>
      <c r="DV1629" s="15"/>
      <c r="DW1629" s="15"/>
      <c r="DX1629" s="15"/>
      <c r="DY1629" s="15"/>
      <c r="DZ1629" s="15"/>
      <c r="EA1629" s="15"/>
      <c r="EB1629" s="15"/>
      <c r="EC1629" s="15"/>
      <c r="ED1629" s="15"/>
      <c r="EE1629" s="15"/>
      <c r="EF1629" s="15"/>
      <c r="EG1629" s="15"/>
      <c r="EH1629" s="15"/>
      <c r="EI1629" s="15"/>
      <c r="EJ1629" s="15"/>
      <c r="EK1629" s="15"/>
      <c r="EL1629" s="15"/>
      <c r="EM1629" s="15"/>
      <c r="EN1629" s="15"/>
      <c r="EO1629" s="15"/>
      <c r="EP1629" s="88"/>
      <c r="EQ1629" s="88"/>
      <c r="ER1629" s="88"/>
      <c r="ES1629" s="88"/>
      <c r="ET1629" s="88"/>
      <c r="EU1629" s="88"/>
      <c r="EV1629" s="88"/>
      <c r="EW1629" s="88"/>
      <c r="EX1629" s="88"/>
      <c r="EY1629" s="88"/>
      <c r="EZ1629" s="88"/>
      <c r="FA1629" s="88"/>
      <c r="FB1629" s="15"/>
      <c r="FC1629" s="15"/>
      <c r="FD1629" s="15"/>
      <c r="FE1629" s="15"/>
      <c r="FF1629" s="15"/>
      <c r="FG1629" s="15"/>
      <c r="FH1629" s="15"/>
      <c r="FI1629" s="15"/>
      <c r="FJ1629" s="15"/>
    </row>
    <row r="1630" spans="2:166" ht="15" customHeight="1" x14ac:dyDescent="0.25">
      <c r="B1630" s="88"/>
      <c r="C1630" s="88"/>
      <c r="D1630" s="115"/>
      <c r="E1630" s="115"/>
      <c r="F1630" s="115"/>
      <c r="G1630" s="115"/>
      <c r="H1630" s="115"/>
      <c r="I1630" s="523"/>
      <c r="J1630" s="523"/>
      <c r="K1630" s="115"/>
      <c r="L1630" s="524"/>
      <c r="M1630" s="524"/>
      <c r="N1630" s="524"/>
      <c r="O1630" s="524"/>
      <c r="P1630" s="524"/>
      <c r="Q1630" s="524"/>
      <c r="R1630" s="524"/>
      <c r="S1630" s="525"/>
      <c r="T1630" s="526"/>
      <c r="U1630" s="115"/>
      <c r="V1630" s="526"/>
      <c r="W1630" s="115"/>
      <c r="X1630" s="115"/>
      <c r="Y1630" s="115"/>
      <c r="Z1630" s="527"/>
      <c r="AA1630" s="527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  <c r="BE1630" s="15"/>
      <c r="BF1630" s="15"/>
      <c r="BG1630" s="15"/>
      <c r="BH1630" s="15"/>
      <c r="BI1630" s="15"/>
      <c r="BJ1630" s="15"/>
      <c r="BK1630" s="15"/>
      <c r="BL1630" s="15"/>
      <c r="BM1630" s="15"/>
      <c r="BN1630" s="15"/>
      <c r="BO1630" s="15"/>
      <c r="BP1630" s="15"/>
      <c r="BQ1630" s="15"/>
      <c r="BR1630" s="15"/>
      <c r="BS1630" s="15"/>
      <c r="BT1630" s="15"/>
      <c r="BU1630" s="15"/>
      <c r="BV1630" s="15"/>
      <c r="BW1630" s="15"/>
      <c r="BX1630" s="15"/>
      <c r="BY1630" s="15"/>
      <c r="BZ1630" s="15"/>
      <c r="CA1630" s="15"/>
      <c r="CB1630" s="15"/>
      <c r="CC1630" s="15"/>
      <c r="CD1630" s="15"/>
      <c r="CE1630" s="15"/>
      <c r="CF1630" s="15"/>
      <c r="CG1630" s="15"/>
      <c r="CH1630" s="15"/>
      <c r="CI1630" s="15"/>
      <c r="CJ1630" s="15"/>
      <c r="CK1630" s="15"/>
      <c r="CL1630" s="15"/>
      <c r="CM1630" s="15"/>
      <c r="CN1630" s="15"/>
      <c r="CO1630" s="15"/>
      <c r="CP1630" s="15"/>
      <c r="CQ1630" s="15"/>
      <c r="CR1630" s="15"/>
      <c r="CS1630" s="15"/>
      <c r="CT1630" s="88"/>
      <c r="CU1630" s="88"/>
      <c r="CV1630" s="88"/>
      <c r="CW1630" s="15"/>
      <c r="CX1630" s="15"/>
      <c r="CY1630" s="88"/>
      <c r="CZ1630" s="88"/>
      <c r="DA1630" s="88"/>
      <c r="DB1630" s="15"/>
      <c r="DC1630" s="15"/>
      <c r="DD1630" s="15"/>
      <c r="DE1630" s="15"/>
      <c r="DF1630" s="15"/>
      <c r="DG1630" s="15"/>
      <c r="DH1630" s="15"/>
      <c r="DI1630" s="15"/>
      <c r="DJ1630" s="15"/>
      <c r="DK1630" s="15"/>
      <c r="DL1630" s="15"/>
      <c r="DM1630" s="15"/>
      <c r="DN1630" s="15"/>
      <c r="DO1630" s="15"/>
      <c r="DP1630" s="15"/>
      <c r="DQ1630" s="15"/>
      <c r="DR1630" s="15"/>
      <c r="DS1630" s="15"/>
      <c r="DT1630" s="15"/>
      <c r="DU1630" s="15"/>
      <c r="DV1630" s="15"/>
      <c r="DW1630" s="15"/>
      <c r="DX1630" s="15"/>
      <c r="DY1630" s="15"/>
      <c r="DZ1630" s="15"/>
      <c r="EA1630" s="15"/>
      <c r="EB1630" s="15"/>
      <c r="EC1630" s="15"/>
      <c r="ED1630" s="15"/>
      <c r="EE1630" s="15"/>
      <c r="EF1630" s="15"/>
      <c r="EG1630" s="15"/>
      <c r="EH1630" s="15"/>
      <c r="EI1630" s="15"/>
      <c r="EJ1630" s="15"/>
      <c r="EK1630" s="15"/>
      <c r="EL1630" s="15"/>
      <c r="EM1630" s="15"/>
      <c r="EN1630" s="15"/>
      <c r="EO1630" s="15"/>
      <c r="EP1630" s="88"/>
      <c r="EQ1630" s="88"/>
      <c r="ER1630" s="88"/>
      <c r="ES1630" s="88"/>
      <c r="ET1630" s="88"/>
      <c r="EU1630" s="88"/>
      <c r="EV1630" s="88"/>
      <c r="EW1630" s="88"/>
      <c r="EX1630" s="88"/>
      <c r="EY1630" s="88"/>
      <c r="EZ1630" s="88"/>
      <c r="FA1630" s="88"/>
      <c r="FB1630" s="15"/>
      <c r="FC1630" s="15"/>
      <c r="FD1630" s="15"/>
      <c r="FE1630" s="15"/>
      <c r="FF1630" s="15"/>
      <c r="FG1630" s="15"/>
      <c r="FH1630" s="15"/>
      <c r="FI1630" s="15"/>
      <c r="FJ1630" s="15"/>
    </row>
    <row r="1631" spans="2:166" ht="15" customHeight="1" x14ac:dyDescent="0.25">
      <c r="B1631" s="88"/>
      <c r="C1631" s="88"/>
      <c r="D1631" s="115"/>
      <c r="E1631" s="115"/>
      <c r="F1631" s="115"/>
      <c r="G1631" s="115"/>
      <c r="H1631" s="115"/>
      <c r="I1631" s="523"/>
      <c r="J1631" s="523"/>
      <c r="K1631" s="115"/>
      <c r="L1631" s="524"/>
      <c r="M1631" s="524"/>
      <c r="N1631" s="524"/>
      <c r="O1631" s="524"/>
      <c r="P1631" s="524"/>
      <c r="Q1631" s="524"/>
      <c r="R1631" s="524"/>
      <c r="S1631" s="525"/>
      <c r="T1631" s="526"/>
      <c r="U1631" s="115"/>
      <c r="V1631" s="526"/>
      <c r="W1631" s="115"/>
      <c r="X1631" s="115"/>
      <c r="Y1631" s="115"/>
      <c r="Z1631" s="527"/>
      <c r="AA1631" s="527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/>
      <c r="AX1631" s="15"/>
      <c r="AY1631" s="15"/>
      <c r="AZ1631" s="15"/>
      <c r="BA1631" s="15"/>
      <c r="BB1631" s="15"/>
      <c r="BC1631" s="15"/>
      <c r="BD1631" s="15"/>
      <c r="BE1631" s="15"/>
      <c r="BF1631" s="15"/>
      <c r="BG1631" s="15"/>
      <c r="BH1631" s="15"/>
      <c r="BI1631" s="15"/>
      <c r="BJ1631" s="15"/>
      <c r="BK1631" s="15"/>
      <c r="BL1631" s="15"/>
      <c r="BM1631" s="15"/>
      <c r="BN1631" s="15"/>
      <c r="BO1631" s="15"/>
      <c r="BP1631" s="15"/>
      <c r="BQ1631" s="15"/>
      <c r="BR1631" s="15"/>
      <c r="BS1631" s="15"/>
      <c r="BT1631" s="15"/>
      <c r="BU1631" s="15"/>
      <c r="BV1631" s="15"/>
      <c r="BW1631" s="15"/>
      <c r="BX1631" s="15"/>
      <c r="BY1631" s="15"/>
      <c r="BZ1631" s="15"/>
      <c r="CA1631" s="15"/>
      <c r="CB1631" s="15"/>
      <c r="CC1631" s="15"/>
      <c r="CD1631" s="15"/>
      <c r="CE1631" s="15"/>
      <c r="CF1631" s="15"/>
      <c r="CG1631" s="15"/>
      <c r="CH1631" s="15"/>
      <c r="CI1631" s="15"/>
      <c r="CJ1631" s="15"/>
      <c r="CK1631" s="15"/>
      <c r="CL1631" s="15"/>
      <c r="CM1631" s="15"/>
      <c r="CN1631" s="15"/>
      <c r="CO1631" s="15"/>
      <c r="CP1631" s="15"/>
      <c r="CQ1631" s="15"/>
      <c r="CR1631" s="15"/>
      <c r="CS1631" s="15"/>
      <c r="CT1631" s="88"/>
      <c r="CU1631" s="88"/>
      <c r="CV1631" s="88"/>
      <c r="CW1631" s="15"/>
      <c r="CX1631" s="15"/>
      <c r="CY1631" s="88"/>
      <c r="CZ1631" s="88"/>
      <c r="DA1631" s="88"/>
      <c r="DB1631" s="15"/>
      <c r="DC1631" s="15"/>
      <c r="DD1631" s="15"/>
      <c r="DE1631" s="15"/>
      <c r="DF1631" s="15"/>
      <c r="DG1631" s="15"/>
      <c r="DH1631" s="15"/>
      <c r="DI1631" s="15"/>
      <c r="DJ1631" s="15"/>
      <c r="DK1631" s="15"/>
      <c r="DL1631" s="15"/>
      <c r="DM1631" s="15"/>
      <c r="DN1631" s="15"/>
      <c r="DO1631" s="15"/>
      <c r="DP1631" s="15"/>
      <c r="DQ1631" s="15"/>
      <c r="DR1631" s="15"/>
      <c r="DS1631" s="15"/>
      <c r="DT1631" s="15"/>
      <c r="DU1631" s="15"/>
      <c r="DV1631" s="15"/>
      <c r="DW1631" s="15"/>
      <c r="DX1631" s="15"/>
      <c r="DY1631" s="15"/>
      <c r="DZ1631" s="15"/>
      <c r="EA1631" s="15"/>
      <c r="EB1631" s="15"/>
      <c r="EC1631" s="15"/>
      <c r="ED1631" s="15"/>
      <c r="EE1631" s="15"/>
      <c r="EF1631" s="15"/>
      <c r="EG1631" s="15"/>
      <c r="EH1631" s="15"/>
      <c r="EI1631" s="15"/>
      <c r="EJ1631" s="15"/>
      <c r="EK1631" s="15"/>
      <c r="EL1631" s="15"/>
      <c r="EM1631" s="15"/>
      <c r="EN1631" s="15"/>
      <c r="EO1631" s="15"/>
      <c r="EP1631" s="88"/>
      <c r="EQ1631" s="88"/>
      <c r="ER1631" s="88"/>
      <c r="ES1631" s="88"/>
      <c r="ET1631" s="88"/>
      <c r="EU1631" s="88"/>
      <c r="EV1631" s="88"/>
      <c r="EW1631" s="88"/>
      <c r="EX1631" s="88"/>
      <c r="EY1631" s="88"/>
      <c r="EZ1631" s="88"/>
      <c r="FA1631" s="88"/>
      <c r="FB1631" s="15"/>
      <c r="FC1631" s="15"/>
      <c r="FD1631" s="15"/>
      <c r="FE1631" s="15"/>
      <c r="FF1631" s="15"/>
      <c r="FG1631" s="15"/>
      <c r="FH1631" s="15"/>
      <c r="FI1631" s="15"/>
      <c r="FJ1631" s="15"/>
    </row>
    <row r="1632" spans="2:166" ht="15" customHeight="1" x14ac:dyDescent="0.25">
      <c r="B1632" s="88"/>
      <c r="C1632" s="88"/>
      <c r="D1632" s="115"/>
      <c r="E1632" s="115"/>
      <c r="F1632" s="115"/>
      <c r="G1632" s="115"/>
      <c r="H1632" s="115"/>
      <c r="I1632" s="523"/>
      <c r="J1632" s="523"/>
      <c r="K1632" s="115"/>
      <c r="L1632" s="524"/>
      <c r="M1632" s="524"/>
      <c r="N1632" s="524"/>
      <c r="O1632" s="524"/>
      <c r="P1632" s="524"/>
      <c r="Q1632" s="524"/>
      <c r="R1632" s="524"/>
      <c r="S1632" s="525"/>
      <c r="T1632" s="526"/>
      <c r="U1632" s="115"/>
      <c r="V1632" s="526"/>
      <c r="W1632" s="115"/>
      <c r="X1632" s="115"/>
      <c r="Y1632" s="115"/>
      <c r="Z1632" s="527"/>
      <c r="AA1632" s="527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  <c r="BI1632" s="15"/>
      <c r="BJ1632" s="15"/>
      <c r="BK1632" s="15"/>
      <c r="BL1632" s="15"/>
      <c r="BM1632" s="15"/>
      <c r="BN1632" s="15"/>
      <c r="BO1632" s="15"/>
      <c r="BP1632" s="15"/>
      <c r="BQ1632" s="15"/>
      <c r="BR1632" s="15"/>
      <c r="BS1632" s="15"/>
      <c r="BT1632" s="15"/>
      <c r="BU1632" s="15"/>
      <c r="BV1632" s="15"/>
      <c r="BW1632" s="15"/>
      <c r="BX1632" s="15"/>
      <c r="BY1632" s="15"/>
      <c r="BZ1632" s="15"/>
      <c r="CA1632" s="15"/>
      <c r="CB1632" s="15"/>
      <c r="CC1632" s="15"/>
      <c r="CD1632" s="15"/>
      <c r="CE1632" s="15"/>
      <c r="CF1632" s="15"/>
      <c r="CG1632" s="15"/>
      <c r="CH1632" s="15"/>
      <c r="CI1632" s="15"/>
      <c r="CJ1632" s="15"/>
      <c r="CK1632" s="15"/>
      <c r="CL1632" s="15"/>
      <c r="CM1632" s="15"/>
      <c r="CN1632" s="15"/>
      <c r="CO1632" s="15"/>
      <c r="CP1632" s="15"/>
      <c r="CQ1632" s="15"/>
      <c r="CR1632" s="15"/>
      <c r="CS1632" s="15"/>
      <c r="CT1632" s="88"/>
      <c r="CU1632" s="88"/>
      <c r="CV1632" s="88"/>
      <c r="CW1632" s="15"/>
      <c r="CX1632" s="15"/>
      <c r="CY1632" s="88"/>
      <c r="CZ1632" s="88"/>
      <c r="DA1632" s="88"/>
      <c r="DB1632" s="15"/>
      <c r="DC1632" s="15"/>
      <c r="DD1632" s="15"/>
      <c r="DE1632" s="15"/>
      <c r="DF1632" s="15"/>
      <c r="DG1632" s="15"/>
      <c r="DH1632" s="15"/>
      <c r="DI1632" s="15"/>
      <c r="DJ1632" s="15"/>
      <c r="DK1632" s="15"/>
      <c r="DL1632" s="15"/>
      <c r="DM1632" s="15"/>
      <c r="DN1632" s="15"/>
      <c r="DO1632" s="15"/>
      <c r="DP1632" s="15"/>
      <c r="DQ1632" s="15"/>
      <c r="DR1632" s="15"/>
      <c r="DS1632" s="15"/>
      <c r="DT1632" s="15"/>
      <c r="DU1632" s="15"/>
      <c r="DV1632" s="15"/>
      <c r="DW1632" s="15"/>
      <c r="DX1632" s="15"/>
      <c r="DY1632" s="15"/>
      <c r="DZ1632" s="15"/>
      <c r="EA1632" s="15"/>
      <c r="EB1632" s="15"/>
      <c r="EC1632" s="15"/>
      <c r="ED1632" s="15"/>
      <c r="EE1632" s="15"/>
      <c r="EF1632" s="15"/>
      <c r="EG1632" s="15"/>
      <c r="EH1632" s="15"/>
      <c r="EI1632" s="15"/>
      <c r="EJ1632" s="15"/>
      <c r="EK1632" s="15"/>
      <c r="EL1632" s="15"/>
      <c r="EM1632" s="15"/>
      <c r="EN1632" s="15"/>
      <c r="EO1632" s="15"/>
      <c r="EP1632" s="88"/>
      <c r="EQ1632" s="88"/>
      <c r="ER1632" s="88"/>
      <c r="ES1632" s="88"/>
      <c r="ET1632" s="88"/>
      <c r="EU1632" s="88"/>
      <c r="EV1632" s="88"/>
      <c r="EW1632" s="88"/>
      <c r="EX1632" s="88"/>
      <c r="EY1632" s="88"/>
      <c r="EZ1632" s="88"/>
      <c r="FA1632" s="88"/>
      <c r="FB1632" s="15"/>
      <c r="FC1632" s="15"/>
      <c r="FD1632" s="15"/>
      <c r="FE1632" s="15"/>
      <c r="FF1632" s="15"/>
      <c r="FG1632" s="15"/>
      <c r="FH1632" s="15"/>
      <c r="FI1632" s="15"/>
      <c r="FJ1632" s="15"/>
    </row>
    <row r="1633" spans="2:166" ht="15" customHeight="1" x14ac:dyDescent="0.25">
      <c r="B1633" s="88"/>
      <c r="C1633" s="88"/>
      <c r="D1633" s="115"/>
      <c r="E1633" s="115"/>
      <c r="F1633" s="115"/>
      <c r="G1633" s="115"/>
      <c r="H1633" s="115"/>
      <c r="I1633" s="523"/>
      <c r="J1633" s="523"/>
      <c r="K1633" s="115"/>
      <c r="L1633" s="524"/>
      <c r="M1633" s="524"/>
      <c r="N1633" s="524"/>
      <c r="O1633" s="524"/>
      <c r="P1633" s="524"/>
      <c r="Q1633" s="524"/>
      <c r="R1633" s="524"/>
      <c r="S1633" s="525"/>
      <c r="T1633" s="526"/>
      <c r="U1633" s="115"/>
      <c r="V1633" s="526"/>
      <c r="W1633" s="115"/>
      <c r="X1633" s="115"/>
      <c r="Y1633" s="115"/>
      <c r="Z1633" s="527"/>
      <c r="AA1633" s="527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/>
      <c r="AX1633" s="15"/>
      <c r="AY1633" s="15"/>
      <c r="AZ1633" s="15"/>
      <c r="BA1633" s="15"/>
      <c r="BB1633" s="15"/>
      <c r="BC1633" s="15"/>
      <c r="BD1633" s="15"/>
      <c r="BE1633" s="15"/>
      <c r="BF1633" s="15"/>
      <c r="BG1633" s="15"/>
      <c r="BH1633" s="15"/>
      <c r="BI1633" s="15"/>
      <c r="BJ1633" s="15"/>
      <c r="BK1633" s="15"/>
      <c r="BL1633" s="15"/>
      <c r="BM1633" s="15"/>
      <c r="BN1633" s="15"/>
      <c r="BO1633" s="15"/>
      <c r="BP1633" s="15"/>
      <c r="BQ1633" s="15"/>
      <c r="BR1633" s="15"/>
      <c r="BS1633" s="15"/>
      <c r="BT1633" s="15"/>
      <c r="BU1633" s="15"/>
      <c r="BV1633" s="15"/>
      <c r="BW1633" s="15"/>
      <c r="BX1633" s="15"/>
      <c r="BY1633" s="15"/>
      <c r="BZ1633" s="15"/>
      <c r="CA1633" s="15"/>
      <c r="CB1633" s="15"/>
      <c r="CC1633" s="15"/>
      <c r="CD1633" s="15"/>
      <c r="CE1633" s="15"/>
      <c r="CF1633" s="15"/>
      <c r="CG1633" s="15"/>
      <c r="CH1633" s="15"/>
      <c r="CI1633" s="15"/>
      <c r="CJ1633" s="15"/>
      <c r="CK1633" s="15"/>
      <c r="CL1633" s="15"/>
      <c r="CM1633" s="15"/>
      <c r="CN1633" s="15"/>
      <c r="CO1633" s="15"/>
      <c r="CP1633" s="15"/>
      <c r="CQ1633" s="15"/>
      <c r="CR1633" s="15"/>
      <c r="CS1633" s="15"/>
      <c r="CT1633" s="88"/>
      <c r="CU1633" s="88"/>
      <c r="CV1633" s="88"/>
      <c r="CW1633" s="15"/>
      <c r="CX1633" s="15"/>
      <c r="CY1633" s="88"/>
      <c r="CZ1633" s="88"/>
      <c r="DA1633" s="88"/>
      <c r="DB1633" s="15"/>
      <c r="DC1633" s="15"/>
      <c r="DD1633" s="15"/>
      <c r="DE1633" s="15"/>
      <c r="DF1633" s="15"/>
      <c r="DG1633" s="15"/>
      <c r="DH1633" s="15"/>
      <c r="DI1633" s="15"/>
      <c r="DJ1633" s="15"/>
      <c r="DK1633" s="15"/>
      <c r="DL1633" s="15"/>
      <c r="DM1633" s="15"/>
      <c r="DN1633" s="15"/>
      <c r="DO1633" s="15"/>
      <c r="DP1633" s="15"/>
      <c r="DQ1633" s="15"/>
      <c r="DR1633" s="15"/>
      <c r="DS1633" s="15"/>
      <c r="DT1633" s="15"/>
      <c r="DU1633" s="15"/>
      <c r="DV1633" s="15"/>
      <c r="DW1633" s="15"/>
      <c r="DX1633" s="15"/>
      <c r="DY1633" s="15"/>
      <c r="DZ1633" s="15"/>
      <c r="EA1633" s="15"/>
      <c r="EB1633" s="15"/>
      <c r="EC1633" s="15"/>
      <c r="ED1633" s="15"/>
      <c r="EE1633" s="15"/>
      <c r="EF1633" s="15"/>
      <c r="EG1633" s="15"/>
      <c r="EH1633" s="15"/>
      <c r="EI1633" s="15"/>
      <c r="EJ1633" s="15"/>
      <c r="EK1633" s="15"/>
      <c r="EL1633" s="15"/>
      <c r="EM1633" s="15"/>
      <c r="EN1633" s="15"/>
      <c r="EO1633" s="15"/>
      <c r="EP1633" s="88"/>
      <c r="EQ1633" s="88"/>
      <c r="ER1633" s="88"/>
      <c r="ES1633" s="88"/>
      <c r="ET1633" s="88"/>
      <c r="EU1633" s="88"/>
      <c r="EV1633" s="88"/>
      <c r="EW1633" s="88"/>
      <c r="EX1633" s="88"/>
      <c r="EY1633" s="88"/>
      <c r="EZ1633" s="88"/>
      <c r="FA1633" s="88"/>
      <c r="FB1633" s="15"/>
      <c r="FC1633" s="15"/>
      <c r="FD1633" s="15"/>
      <c r="FE1633" s="15"/>
      <c r="FF1633" s="15"/>
      <c r="FG1633" s="15"/>
      <c r="FH1633" s="15"/>
      <c r="FI1633" s="15"/>
      <c r="FJ1633" s="15"/>
    </row>
    <row r="1634" spans="2:166" ht="15" customHeight="1" x14ac:dyDescent="0.25">
      <c r="B1634" s="88"/>
      <c r="C1634" s="88"/>
      <c r="D1634" s="115"/>
      <c r="E1634" s="115"/>
      <c r="F1634" s="115"/>
      <c r="G1634" s="115"/>
      <c r="H1634" s="115"/>
      <c r="I1634" s="523"/>
      <c r="J1634" s="523"/>
      <c r="K1634" s="115"/>
      <c r="L1634" s="524"/>
      <c r="M1634" s="524"/>
      <c r="N1634" s="524"/>
      <c r="O1634" s="524"/>
      <c r="P1634" s="524"/>
      <c r="Q1634" s="524"/>
      <c r="R1634" s="524"/>
      <c r="S1634" s="525"/>
      <c r="T1634" s="526"/>
      <c r="U1634" s="115"/>
      <c r="V1634" s="526"/>
      <c r="W1634" s="115"/>
      <c r="X1634" s="115"/>
      <c r="Y1634" s="115"/>
      <c r="Z1634" s="527"/>
      <c r="AA1634" s="527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A1634" s="15"/>
      <c r="BB1634" s="15"/>
      <c r="BC1634" s="15"/>
      <c r="BD1634" s="15"/>
      <c r="BE1634" s="15"/>
      <c r="BF1634" s="15"/>
      <c r="BG1634" s="15"/>
      <c r="BH1634" s="15"/>
      <c r="BI1634" s="15"/>
      <c r="BJ1634" s="15"/>
      <c r="BK1634" s="15"/>
      <c r="BL1634" s="15"/>
      <c r="BM1634" s="15"/>
      <c r="BN1634" s="15"/>
      <c r="BO1634" s="15"/>
      <c r="BP1634" s="15"/>
      <c r="BQ1634" s="15"/>
      <c r="BR1634" s="15"/>
      <c r="BS1634" s="15"/>
      <c r="BT1634" s="15"/>
      <c r="BU1634" s="15"/>
      <c r="BV1634" s="15"/>
      <c r="BW1634" s="15"/>
      <c r="BX1634" s="15"/>
      <c r="BY1634" s="15"/>
      <c r="BZ1634" s="15"/>
      <c r="CA1634" s="15"/>
      <c r="CB1634" s="15"/>
      <c r="CC1634" s="15"/>
      <c r="CD1634" s="15"/>
      <c r="CE1634" s="15"/>
      <c r="CF1634" s="15"/>
      <c r="CG1634" s="15"/>
      <c r="CH1634" s="15"/>
      <c r="CI1634" s="15"/>
      <c r="CJ1634" s="15"/>
      <c r="CK1634" s="15"/>
      <c r="CL1634" s="15"/>
      <c r="CM1634" s="15"/>
      <c r="CN1634" s="15"/>
      <c r="CO1634" s="15"/>
      <c r="CP1634" s="15"/>
      <c r="CQ1634" s="15"/>
      <c r="CR1634" s="15"/>
      <c r="CS1634" s="15"/>
      <c r="CT1634" s="88"/>
      <c r="CU1634" s="88"/>
      <c r="CV1634" s="88"/>
      <c r="CW1634" s="15"/>
      <c r="CX1634" s="15"/>
      <c r="CY1634" s="88"/>
      <c r="CZ1634" s="88"/>
      <c r="DA1634" s="88"/>
      <c r="DB1634" s="15"/>
      <c r="DC1634" s="15"/>
      <c r="DD1634" s="15"/>
      <c r="DE1634" s="15"/>
      <c r="DF1634" s="15"/>
      <c r="DG1634" s="15"/>
      <c r="DH1634" s="15"/>
      <c r="DI1634" s="15"/>
      <c r="DJ1634" s="15"/>
      <c r="DK1634" s="15"/>
      <c r="DL1634" s="15"/>
      <c r="DM1634" s="15"/>
      <c r="DN1634" s="15"/>
      <c r="DO1634" s="15"/>
      <c r="DP1634" s="15"/>
      <c r="DQ1634" s="15"/>
      <c r="DR1634" s="15"/>
      <c r="DS1634" s="15"/>
      <c r="DT1634" s="15"/>
      <c r="DU1634" s="15"/>
      <c r="DV1634" s="15"/>
      <c r="DW1634" s="15"/>
      <c r="DX1634" s="15"/>
      <c r="DY1634" s="15"/>
      <c r="DZ1634" s="15"/>
      <c r="EA1634" s="15"/>
      <c r="EB1634" s="15"/>
      <c r="EC1634" s="15"/>
      <c r="ED1634" s="15"/>
      <c r="EE1634" s="15"/>
      <c r="EF1634" s="15"/>
      <c r="EG1634" s="15"/>
      <c r="EH1634" s="15"/>
      <c r="EI1634" s="15"/>
      <c r="EJ1634" s="15"/>
      <c r="EK1634" s="15"/>
      <c r="EL1634" s="15"/>
      <c r="EM1634" s="15"/>
      <c r="EN1634" s="15"/>
      <c r="EO1634" s="15"/>
      <c r="EP1634" s="88"/>
      <c r="EQ1634" s="88"/>
      <c r="ER1634" s="88"/>
      <c r="ES1634" s="88"/>
      <c r="ET1634" s="88"/>
      <c r="EU1634" s="88"/>
      <c r="EV1634" s="88"/>
      <c r="EW1634" s="88"/>
      <c r="EX1634" s="88"/>
      <c r="EY1634" s="88"/>
      <c r="EZ1634" s="88"/>
      <c r="FA1634" s="88"/>
      <c r="FB1634" s="15"/>
      <c r="FC1634" s="15"/>
      <c r="FD1634" s="15"/>
      <c r="FE1634" s="15"/>
      <c r="FF1634" s="15"/>
      <c r="FG1634" s="15"/>
      <c r="FH1634" s="15"/>
      <c r="FI1634" s="15"/>
      <c r="FJ1634" s="15"/>
    </row>
    <row r="1635" spans="2:166" ht="15" customHeight="1" x14ac:dyDescent="0.25">
      <c r="B1635" s="88"/>
      <c r="C1635" s="88"/>
      <c r="D1635" s="115"/>
      <c r="E1635" s="115"/>
      <c r="F1635" s="115"/>
      <c r="G1635" s="115"/>
      <c r="H1635" s="115"/>
      <c r="I1635" s="523"/>
      <c r="J1635" s="523"/>
      <c r="K1635" s="115"/>
      <c r="L1635" s="524"/>
      <c r="M1635" s="524"/>
      <c r="N1635" s="524"/>
      <c r="O1635" s="524"/>
      <c r="P1635" s="524"/>
      <c r="Q1635" s="524"/>
      <c r="R1635" s="524"/>
      <c r="S1635" s="525"/>
      <c r="T1635" s="526"/>
      <c r="U1635" s="115"/>
      <c r="V1635" s="526"/>
      <c r="W1635" s="115"/>
      <c r="X1635" s="115"/>
      <c r="Y1635" s="115"/>
      <c r="Z1635" s="527"/>
      <c r="AA1635" s="527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  <c r="BI1635" s="15"/>
      <c r="BJ1635" s="15"/>
      <c r="BK1635" s="15"/>
      <c r="BL1635" s="15"/>
      <c r="BM1635" s="15"/>
      <c r="BN1635" s="15"/>
      <c r="BO1635" s="15"/>
      <c r="BP1635" s="15"/>
      <c r="BQ1635" s="15"/>
      <c r="BR1635" s="15"/>
      <c r="BS1635" s="15"/>
      <c r="BT1635" s="15"/>
      <c r="BU1635" s="15"/>
      <c r="BV1635" s="15"/>
      <c r="BW1635" s="15"/>
      <c r="BX1635" s="15"/>
      <c r="BY1635" s="15"/>
      <c r="BZ1635" s="15"/>
      <c r="CA1635" s="15"/>
      <c r="CB1635" s="15"/>
      <c r="CC1635" s="15"/>
      <c r="CD1635" s="15"/>
      <c r="CE1635" s="15"/>
      <c r="CF1635" s="15"/>
      <c r="CG1635" s="15"/>
      <c r="CH1635" s="15"/>
      <c r="CI1635" s="15"/>
      <c r="CJ1635" s="15"/>
      <c r="CK1635" s="15"/>
      <c r="CL1635" s="15"/>
      <c r="CM1635" s="15"/>
      <c r="CN1635" s="15"/>
      <c r="CO1635" s="15"/>
      <c r="CP1635" s="15"/>
      <c r="CQ1635" s="15"/>
      <c r="CR1635" s="15"/>
      <c r="CS1635" s="15"/>
      <c r="CT1635" s="88"/>
      <c r="CU1635" s="88"/>
      <c r="CV1635" s="88"/>
      <c r="CW1635" s="15"/>
      <c r="CX1635" s="15"/>
      <c r="CY1635" s="88"/>
      <c r="CZ1635" s="88"/>
      <c r="DA1635" s="88"/>
      <c r="DB1635" s="15"/>
      <c r="DC1635" s="15"/>
      <c r="DD1635" s="15"/>
      <c r="DE1635" s="15"/>
      <c r="DF1635" s="15"/>
      <c r="DG1635" s="15"/>
      <c r="DH1635" s="15"/>
      <c r="DI1635" s="15"/>
      <c r="DJ1635" s="15"/>
      <c r="DK1635" s="15"/>
      <c r="DL1635" s="15"/>
      <c r="DM1635" s="15"/>
      <c r="DN1635" s="15"/>
      <c r="DO1635" s="15"/>
      <c r="DP1635" s="15"/>
      <c r="DQ1635" s="15"/>
      <c r="DR1635" s="15"/>
      <c r="DS1635" s="15"/>
      <c r="DT1635" s="15"/>
      <c r="DU1635" s="15"/>
      <c r="DV1635" s="15"/>
      <c r="DW1635" s="15"/>
      <c r="DX1635" s="15"/>
      <c r="DY1635" s="15"/>
      <c r="DZ1635" s="15"/>
      <c r="EA1635" s="15"/>
      <c r="EB1635" s="15"/>
      <c r="EC1635" s="15"/>
      <c r="ED1635" s="15"/>
      <c r="EE1635" s="15"/>
      <c r="EF1635" s="15"/>
      <c r="EG1635" s="15"/>
      <c r="EH1635" s="15"/>
      <c r="EI1635" s="15"/>
      <c r="EJ1635" s="15"/>
      <c r="EK1635" s="15"/>
      <c r="EL1635" s="15"/>
      <c r="EM1635" s="15"/>
      <c r="EN1635" s="15"/>
      <c r="EO1635" s="15"/>
      <c r="EP1635" s="88"/>
      <c r="EQ1635" s="88"/>
      <c r="ER1635" s="88"/>
      <c r="ES1635" s="88"/>
      <c r="ET1635" s="88"/>
      <c r="EU1635" s="88"/>
      <c r="EV1635" s="88"/>
      <c r="EW1635" s="88"/>
      <c r="EX1635" s="88"/>
      <c r="EY1635" s="88"/>
      <c r="EZ1635" s="88"/>
      <c r="FA1635" s="88"/>
      <c r="FB1635" s="15"/>
      <c r="FC1635" s="15"/>
      <c r="FD1635" s="15"/>
      <c r="FE1635" s="15"/>
      <c r="FF1635" s="15"/>
      <c r="FG1635" s="15"/>
      <c r="FH1635" s="15"/>
      <c r="FI1635" s="15"/>
      <c r="FJ1635" s="15"/>
    </row>
    <row r="1636" spans="2:166" ht="15" customHeight="1" x14ac:dyDescent="0.25">
      <c r="B1636" s="88"/>
      <c r="C1636" s="88"/>
      <c r="D1636" s="115"/>
      <c r="E1636" s="115"/>
      <c r="F1636" s="115"/>
      <c r="G1636" s="115"/>
      <c r="H1636" s="115"/>
      <c r="I1636" s="523"/>
      <c r="J1636" s="523"/>
      <c r="K1636" s="115"/>
      <c r="L1636" s="524"/>
      <c r="M1636" s="524"/>
      <c r="N1636" s="524"/>
      <c r="O1636" s="524"/>
      <c r="P1636" s="524"/>
      <c r="Q1636" s="524"/>
      <c r="R1636" s="524"/>
      <c r="S1636" s="525"/>
      <c r="T1636" s="526"/>
      <c r="U1636" s="115"/>
      <c r="V1636" s="526"/>
      <c r="W1636" s="115"/>
      <c r="X1636" s="115"/>
      <c r="Y1636" s="115"/>
      <c r="Z1636" s="527"/>
      <c r="AA1636" s="527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  <c r="BI1636" s="15"/>
      <c r="BJ1636" s="15"/>
      <c r="BK1636" s="15"/>
      <c r="BL1636" s="15"/>
      <c r="BM1636" s="15"/>
      <c r="BN1636" s="15"/>
      <c r="BO1636" s="15"/>
      <c r="BP1636" s="15"/>
      <c r="BQ1636" s="15"/>
      <c r="BR1636" s="15"/>
      <c r="BS1636" s="15"/>
      <c r="BT1636" s="15"/>
      <c r="BU1636" s="15"/>
      <c r="BV1636" s="15"/>
      <c r="BW1636" s="15"/>
      <c r="BX1636" s="15"/>
      <c r="BY1636" s="15"/>
      <c r="BZ1636" s="15"/>
      <c r="CA1636" s="15"/>
      <c r="CB1636" s="15"/>
      <c r="CC1636" s="15"/>
      <c r="CD1636" s="15"/>
      <c r="CE1636" s="15"/>
      <c r="CF1636" s="15"/>
      <c r="CG1636" s="15"/>
      <c r="CH1636" s="15"/>
      <c r="CI1636" s="15"/>
      <c r="CJ1636" s="15"/>
      <c r="CK1636" s="15"/>
      <c r="CL1636" s="15"/>
      <c r="CM1636" s="15"/>
      <c r="CN1636" s="15"/>
      <c r="CO1636" s="15"/>
      <c r="CP1636" s="15"/>
      <c r="CQ1636" s="15"/>
      <c r="CR1636" s="15"/>
      <c r="CS1636" s="15"/>
      <c r="CT1636" s="88"/>
      <c r="CU1636" s="88"/>
      <c r="CV1636" s="88"/>
      <c r="CW1636" s="15"/>
      <c r="CX1636" s="15"/>
      <c r="CY1636" s="88"/>
      <c r="CZ1636" s="88"/>
      <c r="DA1636" s="88"/>
      <c r="DB1636" s="15"/>
      <c r="DC1636" s="15"/>
      <c r="DD1636" s="15"/>
      <c r="DE1636" s="15"/>
      <c r="DF1636" s="15"/>
      <c r="DG1636" s="15"/>
      <c r="DH1636" s="15"/>
      <c r="DI1636" s="15"/>
      <c r="DJ1636" s="15"/>
      <c r="DK1636" s="15"/>
      <c r="DL1636" s="15"/>
      <c r="DM1636" s="15"/>
      <c r="DN1636" s="15"/>
      <c r="DO1636" s="15"/>
      <c r="DP1636" s="15"/>
      <c r="DQ1636" s="15"/>
      <c r="DR1636" s="15"/>
      <c r="DS1636" s="15"/>
      <c r="DT1636" s="15"/>
      <c r="DU1636" s="15"/>
      <c r="DV1636" s="15"/>
      <c r="DW1636" s="15"/>
      <c r="DX1636" s="15"/>
      <c r="DY1636" s="15"/>
      <c r="DZ1636" s="15"/>
      <c r="EA1636" s="15"/>
      <c r="EB1636" s="15"/>
      <c r="EC1636" s="15"/>
      <c r="ED1636" s="15"/>
      <c r="EE1636" s="15"/>
      <c r="EF1636" s="15"/>
      <c r="EG1636" s="15"/>
      <c r="EH1636" s="15"/>
      <c r="EI1636" s="15"/>
      <c r="EJ1636" s="15"/>
      <c r="EK1636" s="15"/>
      <c r="EL1636" s="15"/>
      <c r="EM1636" s="15"/>
      <c r="EN1636" s="15"/>
      <c r="EO1636" s="15"/>
      <c r="EP1636" s="88"/>
      <c r="EQ1636" s="88"/>
      <c r="ER1636" s="88"/>
      <c r="ES1636" s="88"/>
      <c r="ET1636" s="88"/>
      <c r="EU1636" s="88"/>
      <c r="EV1636" s="88"/>
      <c r="EW1636" s="88"/>
      <c r="EX1636" s="88"/>
      <c r="EY1636" s="88"/>
      <c r="EZ1636" s="88"/>
      <c r="FA1636" s="88"/>
      <c r="FB1636" s="15"/>
      <c r="FC1636" s="15"/>
      <c r="FD1636" s="15"/>
      <c r="FE1636" s="15"/>
      <c r="FF1636" s="15"/>
      <c r="FG1636" s="15"/>
      <c r="FH1636" s="15"/>
      <c r="FI1636" s="15"/>
      <c r="FJ1636" s="15"/>
    </row>
    <row r="1637" spans="2:166" ht="15" customHeight="1" x14ac:dyDescent="0.25">
      <c r="B1637" s="88"/>
      <c r="C1637" s="88"/>
      <c r="D1637" s="115"/>
      <c r="E1637" s="115"/>
      <c r="F1637" s="115"/>
      <c r="G1637" s="115"/>
      <c r="H1637" s="115"/>
      <c r="I1637" s="523"/>
      <c r="J1637" s="523"/>
      <c r="K1637" s="115"/>
      <c r="L1637" s="524"/>
      <c r="M1637" s="524"/>
      <c r="N1637" s="524"/>
      <c r="O1637" s="524"/>
      <c r="P1637" s="524"/>
      <c r="Q1637" s="524"/>
      <c r="R1637" s="524"/>
      <c r="S1637" s="525"/>
      <c r="T1637" s="526"/>
      <c r="U1637" s="115"/>
      <c r="V1637" s="526"/>
      <c r="W1637" s="115"/>
      <c r="X1637" s="115"/>
      <c r="Y1637" s="115"/>
      <c r="Z1637" s="527"/>
      <c r="AA1637" s="527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  <c r="BI1637" s="15"/>
      <c r="BJ1637" s="15"/>
      <c r="BK1637" s="15"/>
      <c r="BL1637" s="15"/>
      <c r="BM1637" s="15"/>
      <c r="BN1637" s="15"/>
      <c r="BO1637" s="15"/>
      <c r="BP1637" s="15"/>
      <c r="BQ1637" s="15"/>
      <c r="BR1637" s="15"/>
      <c r="BS1637" s="15"/>
      <c r="BT1637" s="15"/>
      <c r="BU1637" s="15"/>
      <c r="BV1637" s="15"/>
      <c r="BW1637" s="15"/>
      <c r="BX1637" s="15"/>
      <c r="BY1637" s="15"/>
      <c r="BZ1637" s="15"/>
      <c r="CA1637" s="15"/>
      <c r="CB1637" s="15"/>
      <c r="CC1637" s="15"/>
      <c r="CD1637" s="15"/>
      <c r="CE1637" s="15"/>
      <c r="CF1637" s="15"/>
      <c r="CG1637" s="15"/>
      <c r="CH1637" s="15"/>
      <c r="CI1637" s="15"/>
      <c r="CJ1637" s="15"/>
      <c r="CK1637" s="15"/>
      <c r="CL1637" s="15"/>
      <c r="CM1637" s="15"/>
      <c r="CN1637" s="15"/>
      <c r="CO1637" s="15"/>
      <c r="CP1637" s="15"/>
      <c r="CQ1637" s="15"/>
      <c r="CR1637" s="15"/>
      <c r="CS1637" s="15"/>
      <c r="CT1637" s="88"/>
      <c r="CU1637" s="88"/>
      <c r="CV1637" s="88"/>
      <c r="CW1637" s="15"/>
      <c r="CX1637" s="15"/>
      <c r="CY1637" s="88"/>
      <c r="CZ1637" s="88"/>
      <c r="DA1637" s="88"/>
      <c r="DB1637" s="15"/>
      <c r="DC1637" s="15"/>
      <c r="DD1637" s="15"/>
      <c r="DE1637" s="15"/>
      <c r="DF1637" s="15"/>
      <c r="DG1637" s="15"/>
      <c r="DH1637" s="15"/>
      <c r="DI1637" s="15"/>
      <c r="DJ1637" s="15"/>
      <c r="DK1637" s="15"/>
      <c r="DL1637" s="15"/>
      <c r="DM1637" s="15"/>
      <c r="DN1637" s="15"/>
      <c r="DO1637" s="15"/>
      <c r="DP1637" s="15"/>
      <c r="DQ1637" s="15"/>
      <c r="DR1637" s="15"/>
      <c r="DS1637" s="15"/>
      <c r="DT1637" s="15"/>
      <c r="DU1637" s="15"/>
      <c r="DV1637" s="15"/>
      <c r="DW1637" s="15"/>
      <c r="DX1637" s="15"/>
      <c r="DY1637" s="15"/>
      <c r="DZ1637" s="15"/>
      <c r="EA1637" s="15"/>
      <c r="EB1637" s="15"/>
      <c r="EC1637" s="15"/>
      <c r="ED1637" s="15"/>
      <c r="EE1637" s="15"/>
      <c r="EF1637" s="15"/>
      <c r="EG1637" s="15"/>
      <c r="EH1637" s="15"/>
      <c r="EI1637" s="15"/>
      <c r="EJ1637" s="15"/>
      <c r="EK1637" s="15"/>
      <c r="EL1637" s="15"/>
      <c r="EM1637" s="15"/>
      <c r="EN1637" s="15"/>
      <c r="EO1637" s="15"/>
      <c r="EP1637" s="88"/>
      <c r="EQ1637" s="88"/>
      <c r="ER1637" s="88"/>
      <c r="ES1637" s="88"/>
      <c r="ET1637" s="88"/>
      <c r="EU1637" s="88"/>
      <c r="EV1637" s="88"/>
      <c r="EW1637" s="88"/>
      <c r="EX1637" s="88"/>
      <c r="EY1637" s="88"/>
      <c r="EZ1637" s="88"/>
      <c r="FA1637" s="88"/>
      <c r="FB1637" s="15"/>
      <c r="FC1637" s="15"/>
      <c r="FD1637" s="15"/>
      <c r="FE1637" s="15"/>
      <c r="FF1637" s="15"/>
      <c r="FG1637" s="15"/>
      <c r="FH1637" s="15"/>
      <c r="FI1637" s="15"/>
      <c r="FJ1637" s="15"/>
    </row>
    <row r="1638" spans="2:166" ht="15" customHeight="1" x14ac:dyDescent="0.25">
      <c r="B1638" s="88"/>
      <c r="C1638" s="88"/>
      <c r="D1638" s="115"/>
      <c r="E1638" s="115"/>
      <c r="F1638" s="115"/>
      <c r="G1638" s="115"/>
      <c r="H1638" s="115"/>
      <c r="I1638" s="523"/>
      <c r="J1638" s="523"/>
      <c r="K1638" s="115"/>
      <c r="L1638" s="524"/>
      <c r="M1638" s="524"/>
      <c r="N1638" s="524"/>
      <c r="O1638" s="524"/>
      <c r="P1638" s="524"/>
      <c r="Q1638" s="524"/>
      <c r="R1638" s="524"/>
      <c r="S1638" s="525"/>
      <c r="T1638" s="526"/>
      <c r="U1638" s="115"/>
      <c r="V1638" s="526"/>
      <c r="W1638" s="115"/>
      <c r="X1638" s="115"/>
      <c r="Y1638" s="115"/>
      <c r="Z1638" s="527"/>
      <c r="AA1638" s="527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A1638" s="15"/>
      <c r="BB1638" s="15"/>
      <c r="BC1638" s="15"/>
      <c r="BD1638" s="15"/>
      <c r="BE1638" s="15"/>
      <c r="BF1638" s="15"/>
      <c r="BG1638" s="15"/>
      <c r="BH1638" s="15"/>
      <c r="BI1638" s="15"/>
      <c r="BJ1638" s="15"/>
      <c r="BK1638" s="15"/>
      <c r="BL1638" s="15"/>
      <c r="BM1638" s="15"/>
      <c r="BN1638" s="15"/>
      <c r="BO1638" s="15"/>
      <c r="BP1638" s="15"/>
      <c r="BQ1638" s="15"/>
      <c r="BR1638" s="15"/>
      <c r="BS1638" s="15"/>
      <c r="BT1638" s="15"/>
      <c r="BU1638" s="15"/>
      <c r="BV1638" s="15"/>
      <c r="BW1638" s="15"/>
      <c r="BX1638" s="15"/>
      <c r="BY1638" s="15"/>
      <c r="BZ1638" s="15"/>
      <c r="CA1638" s="15"/>
      <c r="CB1638" s="15"/>
      <c r="CC1638" s="15"/>
      <c r="CD1638" s="15"/>
      <c r="CE1638" s="15"/>
      <c r="CF1638" s="15"/>
      <c r="CG1638" s="15"/>
      <c r="CH1638" s="15"/>
      <c r="CI1638" s="15"/>
      <c r="CJ1638" s="15"/>
      <c r="CK1638" s="15"/>
      <c r="CL1638" s="15"/>
      <c r="CM1638" s="15"/>
      <c r="CN1638" s="15"/>
      <c r="CO1638" s="15"/>
      <c r="CP1638" s="15"/>
      <c r="CQ1638" s="15"/>
      <c r="CR1638" s="15"/>
      <c r="CS1638" s="15"/>
      <c r="CT1638" s="88"/>
      <c r="CU1638" s="88"/>
      <c r="CV1638" s="88"/>
      <c r="CW1638" s="15"/>
      <c r="CX1638" s="15"/>
      <c r="CY1638" s="88"/>
      <c r="CZ1638" s="88"/>
      <c r="DA1638" s="88"/>
      <c r="DB1638" s="15"/>
      <c r="DC1638" s="15"/>
      <c r="DD1638" s="15"/>
      <c r="DE1638" s="15"/>
      <c r="DF1638" s="15"/>
      <c r="DG1638" s="15"/>
      <c r="DH1638" s="15"/>
      <c r="DI1638" s="15"/>
      <c r="DJ1638" s="15"/>
      <c r="DK1638" s="15"/>
      <c r="DL1638" s="15"/>
      <c r="DM1638" s="15"/>
      <c r="DN1638" s="15"/>
      <c r="DO1638" s="15"/>
      <c r="DP1638" s="15"/>
      <c r="DQ1638" s="15"/>
      <c r="DR1638" s="15"/>
      <c r="DS1638" s="15"/>
      <c r="DT1638" s="15"/>
      <c r="DU1638" s="15"/>
      <c r="DV1638" s="15"/>
      <c r="DW1638" s="15"/>
      <c r="DX1638" s="15"/>
      <c r="DY1638" s="15"/>
      <c r="DZ1638" s="15"/>
      <c r="EA1638" s="15"/>
      <c r="EB1638" s="15"/>
      <c r="EC1638" s="15"/>
      <c r="ED1638" s="15"/>
      <c r="EE1638" s="15"/>
      <c r="EF1638" s="15"/>
      <c r="EG1638" s="15"/>
      <c r="EH1638" s="15"/>
      <c r="EI1638" s="15"/>
      <c r="EJ1638" s="15"/>
      <c r="EK1638" s="15"/>
      <c r="EL1638" s="15"/>
      <c r="EM1638" s="15"/>
      <c r="EN1638" s="15"/>
      <c r="EO1638" s="15"/>
      <c r="EP1638" s="88"/>
      <c r="EQ1638" s="88"/>
      <c r="ER1638" s="88"/>
      <c r="ES1638" s="88"/>
      <c r="ET1638" s="88"/>
      <c r="EU1638" s="88"/>
      <c r="EV1638" s="88"/>
      <c r="EW1638" s="88"/>
      <c r="EX1638" s="88"/>
      <c r="EY1638" s="88"/>
      <c r="EZ1638" s="88"/>
      <c r="FA1638" s="88"/>
      <c r="FB1638" s="15"/>
      <c r="FC1638" s="15"/>
      <c r="FD1638" s="15"/>
      <c r="FE1638" s="15"/>
      <c r="FF1638" s="15"/>
      <c r="FG1638" s="15"/>
      <c r="FH1638" s="15"/>
      <c r="FI1638" s="15"/>
      <c r="FJ1638" s="15"/>
    </row>
    <row r="1639" spans="2:166" ht="15" customHeight="1" x14ac:dyDescent="0.25">
      <c r="B1639" s="88"/>
      <c r="C1639" s="88"/>
      <c r="D1639" s="115"/>
      <c r="E1639" s="115"/>
      <c r="F1639" s="115"/>
      <c r="G1639" s="115"/>
      <c r="H1639" s="115"/>
      <c r="I1639" s="523"/>
      <c r="J1639" s="523"/>
      <c r="K1639" s="115"/>
      <c r="L1639" s="524"/>
      <c r="M1639" s="524"/>
      <c r="N1639" s="524"/>
      <c r="O1639" s="524"/>
      <c r="P1639" s="524"/>
      <c r="Q1639" s="524"/>
      <c r="R1639" s="524"/>
      <c r="S1639" s="525"/>
      <c r="T1639" s="526"/>
      <c r="U1639" s="115"/>
      <c r="V1639" s="526"/>
      <c r="W1639" s="115"/>
      <c r="X1639" s="115"/>
      <c r="Y1639" s="115"/>
      <c r="Z1639" s="527"/>
      <c r="AA1639" s="527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/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15"/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5"/>
      <c r="CQ1639" s="15"/>
      <c r="CR1639" s="15"/>
      <c r="CS1639" s="15"/>
      <c r="CT1639" s="88"/>
      <c r="CU1639" s="88"/>
      <c r="CV1639" s="88"/>
      <c r="CW1639" s="15"/>
      <c r="CX1639" s="15"/>
      <c r="CY1639" s="88"/>
      <c r="CZ1639" s="88"/>
      <c r="DA1639" s="88"/>
      <c r="DB1639" s="15"/>
      <c r="DC1639" s="15"/>
      <c r="DD1639" s="15"/>
      <c r="DE1639" s="15"/>
      <c r="DF1639" s="15"/>
      <c r="DG1639" s="15"/>
      <c r="DH1639" s="15"/>
      <c r="DI1639" s="15"/>
      <c r="DJ1639" s="15"/>
      <c r="DK1639" s="15"/>
      <c r="DL1639" s="15"/>
      <c r="DM1639" s="15"/>
      <c r="DN1639" s="15"/>
      <c r="DO1639" s="15"/>
      <c r="DP1639" s="15"/>
      <c r="DQ1639" s="15"/>
      <c r="DR1639" s="15"/>
      <c r="DS1639" s="15"/>
      <c r="DT1639" s="15"/>
      <c r="DU1639" s="15"/>
      <c r="DV1639" s="15"/>
      <c r="DW1639" s="15"/>
      <c r="DX1639" s="15"/>
      <c r="DY1639" s="15"/>
      <c r="DZ1639" s="15"/>
      <c r="EA1639" s="15"/>
      <c r="EB1639" s="15"/>
      <c r="EC1639" s="15"/>
      <c r="ED1639" s="15"/>
      <c r="EE1639" s="15"/>
      <c r="EF1639" s="15"/>
      <c r="EG1639" s="15"/>
      <c r="EH1639" s="15"/>
      <c r="EI1639" s="15"/>
      <c r="EJ1639" s="15"/>
      <c r="EK1639" s="15"/>
      <c r="EL1639" s="15"/>
      <c r="EM1639" s="15"/>
      <c r="EN1639" s="15"/>
      <c r="EO1639" s="15"/>
      <c r="EP1639" s="88"/>
      <c r="EQ1639" s="88"/>
      <c r="ER1639" s="88"/>
      <c r="ES1639" s="88"/>
      <c r="ET1639" s="88"/>
      <c r="EU1639" s="88"/>
      <c r="EV1639" s="88"/>
      <c r="EW1639" s="88"/>
      <c r="EX1639" s="88"/>
      <c r="EY1639" s="88"/>
      <c r="EZ1639" s="88"/>
      <c r="FA1639" s="88"/>
      <c r="FB1639" s="15"/>
      <c r="FC1639" s="15"/>
      <c r="FD1639" s="15"/>
      <c r="FE1639" s="15"/>
      <c r="FF1639" s="15"/>
      <c r="FG1639" s="15"/>
      <c r="FH1639" s="15"/>
      <c r="FI1639" s="15"/>
      <c r="FJ1639" s="15"/>
    </row>
    <row r="1640" spans="2:166" ht="15" customHeight="1" x14ac:dyDescent="0.25">
      <c r="B1640" s="88"/>
      <c r="C1640" s="88"/>
      <c r="D1640" s="115"/>
      <c r="E1640" s="115"/>
      <c r="F1640" s="115"/>
      <c r="G1640" s="115"/>
      <c r="H1640" s="115"/>
      <c r="I1640" s="523"/>
      <c r="J1640" s="523"/>
      <c r="K1640" s="115"/>
      <c r="L1640" s="524"/>
      <c r="M1640" s="524"/>
      <c r="N1640" s="524"/>
      <c r="O1640" s="524"/>
      <c r="P1640" s="524"/>
      <c r="Q1640" s="524"/>
      <c r="R1640" s="524"/>
      <c r="S1640" s="525"/>
      <c r="T1640" s="526"/>
      <c r="U1640" s="115"/>
      <c r="V1640" s="526"/>
      <c r="W1640" s="115"/>
      <c r="X1640" s="115"/>
      <c r="Y1640" s="115"/>
      <c r="Z1640" s="527"/>
      <c r="AA1640" s="527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A1640" s="15"/>
      <c r="BB1640" s="15"/>
      <c r="BC1640" s="15"/>
      <c r="BD1640" s="15"/>
      <c r="BE1640" s="15"/>
      <c r="BF1640" s="15"/>
      <c r="BG1640" s="15"/>
      <c r="BH1640" s="15"/>
      <c r="BI1640" s="15"/>
      <c r="BJ1640" s="15"/>
      <c r="BK1640" s="15"/>
      <c r="BL1640" s="15"/>
      <c r="BM1640" s="15"/>
      <c r="BN1640" s="15"/>
      <c r="BO1640" s="15"/>
      <c r="BP1640" s="15"/>
      <c r="BQ1640" s="15"/>
      <c r="BR1640" s="15"/>
      <c r="BS1640" s="15"/>
      <c r="BT1640" s="15"/>
      <c r="BU1640" s="15"/>
      <c r="BV1640" s="15"/>
      <c r="BW1640" s="15"/>
      <c r="BX1640" s="15"/>
      <c r="BY1640" s="15"/>
      <c r="BZ1640" s="15"/>
      <c r="CA1640" s="15"/>
      <c r="CB1640" s="15"/>
      <c r="CC1640" s="15"/>
      <c r="CD1640" s="15"/>
      <c r="CE1640" s="15"/>
      <c r="CF1640" s="15"/>
      <c r="CG1640" s="15"/>
      <c r="CH1640" s="15"/>
      <c r="CI1640" s="15"/>
      <c r="CJ1640" s="15"/>
      <c r="CK1640" s="15"/>
      <c r="CL1640" s="15"/>
      <c r="CM1640" s="15"/>
      <c r="CN1640" s="15"/>
      <c r="CO1640" s="15"/>
      <c r="CP1640" s="15"/>
      <c r="CQ1640" s="15"/>
      <c r="CR1640" s="15"/>
      <c r="CS1640" s="15"/>
      <c r="CT1640" s="88"/>
      <c r="CU1640" s="88"/>
      <c r="CV1640" s="88"/>
      <c r="CW1640" s="15"/>
      <c r="CX1640" s="15"/>
      <c r="CY1640" s="88"/>
      <c r="CZ1640" s="88"/>
      <c r="DA1640" s="88"/>
      <c r="DB1640" s="15"/>
      <c r="DC1640" s="15"/>
      <c r="DD1640" s="15"/>
      <c r="DE1640" s="15"/>
      <c r="DF1640" s="15"/>
      <c r="DG1640" s="15"/>
      <c r="DH1640" s="15"/>
      <c r="DI1640" s="15"/>
      <c r="DJ1640" s="15"/>
      <c r="DK1640" s="15"/>
      <c r="DL1640" s="15"/>
      <c r="DM1640" s="15"/>
      <c r="DN1640" s="15"/>
      <c r="DO1640" s="15"/>
      <c r="DP1640" s="15"/>
      <c r="DQ1640" s="15"/>
      <c r="DR1640" s="15"/>
      <c r="DS1640" s="15"/>
      <c r="DT1640" s="15"/>
      <c r="DU1640" s="15"/>
      <c r="DV1640" s="15"/>
      <c r="DW1640" s="15"/>
      <c r="DX1640" s="15"/>
      <c r="DY1640" s="15"/>
      <c r="DZ1640" s="15"/>
      <c r="EA1640" s="15"/>
      <c r="EB1640" s="15"/>
      <c r="EC1640" s="15"/>
      <c r="ED1640" s="15"/>
      <c r="EE1640" s="15"/>
      <c r="EF1640" s="15"/>
      <c r="EG1640" s="15"/>
      <c r="EH1640" s="15"/>
      <c r="EI1640" s="15"/>
      <c r="EJ1640" s="15"/>
      <c r="EK1640" s="15"/>
      <c r="EL1640" s="15"/>
      <c r="EM1640" s="15"/>
      <c r="EN1640" s="15"/>
      <c r="EO1640" s="15"/>
      <c r="EP1640" s="88"/>
      <c r="EQ1640" s="88"/>
      <c r="ER1640" s="88"/>
      <c r="ES1640" s="88"/>
      <c r="ET1640" s="88"/>
      <c r="EU1640" s="88"/>
      <c r="EV1640" s="88"/>
      <c r="EW1640" s="88"/>
      <c r="EX1640" s="88"/>
      <c r="EY1640" s="88"/>
      <c r="EZ1640" s="88"/>
      <c r="FA1640" s="88"/>
      <c r="FB1640" s="15"/>
      <c r="FC1640" s="15"/>
      <c r="FD1640" s="15"/>
      <c r="FE1640" s="15"/>
      <c r="FF1640" s="15"/>
      <c r="FG1640" s="15"/>
      <c r="FH1640" s="15"/>
      <c r="FI1640" s="15"/>
      <c r="FJ1640" s="15"/>
    </row>
    <row r="1641" spans="2:166" ht="15" customHeight="1" x14ac:dyDescent="0.25">
      <c r="B1641" s="88"/>
      <c r="C1641" s="88"/>
      <c r="D1641" s="115"/>
      <c r="E1641" s="115"/>
      <c r="F1641" s="115"/>
      <c r="G1641" s="115"/>
      <c r="H1641" s="115"/>
      <c r="I1641" s="523"/>
      <c r="J1641" s="523"/>
      <c r="K1641" s="115"/>
      <c r="L1641" s="524"/>
      <c r="M1641" s="524"/>
      <c r="N1641" s="524"/>
      <c r="O1641" s="524"/>
      <c r="P1641" s="524"/>
      <c r="Q1641" s="524"/>
      <c r="R1641" s="524"/>
      <c r="S1641" s="525"/>
      <c r="T1641" s="526"/>
      <c r="U1641" s="115"/>
      <c r="V1641" s="526"/>
      <c r="W1641" s="115"/>
      <c r="X1641" s="115"/>
      <c r="Y1641" s="115"/>
      <c r="Z1641" s="527"/>
      <c r="AA1641" s="527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A1641" s="15"/>
      <c r="BB1641" s="15"/>
      <c r="BC1641" s="15"/>
      <c r="BD1641" s="15"/>
      <c r="BE1641" s="15"/>
      <c r="BF1641" s="15"/>
      <c r="BG1641" s="15"/>
      <c r="BH1641" s="15"/>
      <c r="BI1641" s="15"/>
      <c r="BJ1641" s="15"/>
      <c r="BK1641" s="15"/>
      <c r="BL1641" s="15"/>
      <c r="BM1641" s="15"/>
      <c r="BN1641" s="15"/>
      <c r="BO1641" s="15"/>
      <c r="BP1641" s="15"/>
      <c r="BQ1641" s="15"/>
      <c r="BR1641" s="15"/>
      <c r="BS1641" s="15"/>
      <c r="BT1641" s="15"/>
      <c r="BU1641" s="15"/>
      <c r="BV1641" s="15"/>
      <c r="BW1641" s="15"/>
      <c r="BX1641" s="15"/>
      <c r="BY1641" s="15"/>
      <c r="BZ1641" s="15"/>
      <c r="CA1641" s="15"/>
      <c r="CB1641" s="15"/>
      <c r="CC1641" s="15"/>
      <c r="CD1641" s="15"/>
      <c r="CE1641" s="15"/>
      <c r="CF1641" s="15"/>
      <c r="CG1641" s="15"/>
      <c r="CH1641" s="15"/>
      <c r="CI1641" s="15"/>
      <c r="CJ1641" s="15"/>
      <c r="CK1641" s="15"/>
      <c r="CL1641" s="15"/>
      <c r="CM1641" s="15"/>
      <c r="CN1641" s="15"/>
      <c r="CO1641" s="15"/>
      <c r="CP1641" s="15"/>
      <c r="CQ1641" s="15"/>
      <c r="CR1641" s="15"/>
      <c r="CS1641" s="15"/>
      <c r="CT1641" s="88"/>
      <c r="CU1641" s="88"/>
      <c r="CV1641" s="88"/>
      <c r="CW1641" s="15"/>
      <c r="CX1641" s="15"/>
      <c r="CY1641" s="88"/>
      <c r="CZ1641" s="88"/>
      <c r="DA1641" s="88"/>
      <c r="DB1641" s="15"/>
      <c r="DC1641" s="15"/>
      <c r="DD1641" s="15"/>
      <c r="DE1641" s="15"/>
      <c r="DF1641" s="15"/>
      <c r="DG1641" s="15"/>
      <c r="DH1641" s="15"/>
      <c r="DI1641" s="15"/>
      <c r="DJ1641" s="15"/>
      <c r="DK1641" s="15"/>
      <c r="DL1641" s="15"/>
      <c r="DM1641" s="15"/>
      <c r="DN1641" s="15"/>
      <c r="DO1641" s="15"/>
      <c r="DP1641" s="15"/>
      <c r="DQ1641" s="15"/>
      <c r="DR1641" s="15"/>
      <c r="DS1641" s="15"/>
      <c r="DT1641" s="15"/>
      <c r="DU1641" s="15"/>
      <c r="DV1641" s="15"/>
      <c r="DW1641" s="15"/>
      <c r="DX1641" s="15"/>
      <c r="DY1641" s="15"/>
      <c r="DZ1641" s="15"/>
      <c r="EA1641" s="15"/>
      <c r="EB1641" s="15"/>
      <c r="EC1641" s="15"/>
      <c r="ED1641" s="15"/>
      <c r="EE1641" s="15"/>
      <c r="EF1641" s="15"/>
      <c r="EG1641" s="15"/>
      <c r="EH1641" s="15"/>
      <c r="EI1641" s="15"/>
      <c r="EJ1641" s="15"/>
      <c r="EK1641" s="15"/>
      <c r="EL1641" s="15"/>
      <c r="EM1641" s="15"/>
      <c r="EN1641" s="15"/>
      <c r="EO1641" s="15"/>
      <c r="EP1641" s="88"/>
      <c r="EQ1641" s="88"/>
      <c r="ER1641" s="88"/>
      <c r="ES1641" s="88"/>
      <c r="ET1641" s="88"/>
      <c r="EU1641" s="88"/>
      <c r="EV1641" s="88"/>
      <c r="EW1641" s="88"/>
      <c r="EX1641" s="88"/>
      <c r="EY1641" s="88"/>
      <c r="EZ1641" s="88"/>
      <c r="FA1641" s="88"/>
      <c r="FB1641" s="15"/>
      <c r="FC1641" s="15"/>
      <c r="FD1641" s="15"/>
      <c r="FE1641" s="15"/>
      <c r="FF1641" s="15"/>
      <c r="FG1641" s="15"/>
      <c r="FH1641" s="15"/>
      <c r="FI1641" s="15"/>
      <c r="FJ1641" s="15"/>
    </row>
    <row r="1642" spans="2:166" ht="15" customHeight="1" x14ac:dyDescent="0.25">
      <c r="B1642" s="88"/>
      <c r="C1642" s="88"/>
      <c r="D1642" s="115"/>
      <c r="E1642" s="115"/>
      <c r="F1642" s="115"/>
      <c r="G1642" s="115"/>
      <c r="H1642" s="115"/>
      <c r="I1642" s="523"/>
      <c r="J1642" s="523"/>
      <c r="K1642" s="115"/>
      <c r="L1642" s="524"/>
      <c r="M1642" s="524"/>
      <c r="N1642" s="524"/>
      <c r="O1642" s="524"/>
      <c r="P1642" s="524"/>
      <c r="Q1642" s="524"/>
      <c r="R1642" s="524"/>
      <c r="S1642" s="525"/>
      <c r="T1642" s="526"/>
      <c r="U1642" s="115"/>
      <c r="V1642" s="526"/>
      <c r="W1642" s="115"/>
      <c r="X1642" s="115"/>
      <c r="Y1642" s="115"/>
      <c r="Z1642" s="527"/>
      <c r="AA1642" s="527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A1642" s="15"/>
      <c r="BB1642" s="15"/>
      <c r="BC1642" s="15"/>
      <c r="BD1642" s="15"/>
      <c r="BE1642" s="15"/>
      <c r="BF1642" s="15"/>
      <c r="BG1642" s="15"/>
      <c r="BH1642" s="15"/>
      <c r="BI1642" s="15"/>
      <c r="BJ1642" s="15"/>
      <c r="BK1642" s="15"/>
      <c r="BL1642" s="15"/>
      <c r="BM1642" s="15"/>
      <c r="BN1642" s="15"/>
      <c r="BO1642" s="15"/>
      <c r="BP1642" s="15"/>
      <c r="BQ1642" s="15"/>
      <c r="BR1642" s="15"/>
      <c r="BS1642" s="15"/>
      <c r="BT1642" s="15"/>
      <c r="BU1642" s="15"/>
      <c r="BV1642" s="15"/>
      <c r="BW1642" s="15"/>
      <c r="BX1642" s="15"/>
      <c r="BY1642" s="15"/>
      <c r="BZ1642" s="15"/>
      <c r="CA1642" s="15"/>
      <c r="CB1642" s="15"/>
      <c r="CC1642" s="15"/>
      <c r="CD1642" s="15"/>
      <c r="CE1642" s="15"/>
      <c r="CF1642" s="15"/>
      <c r="CG1642" s="15"/>
      <c r="CH1642" s="15"/>
      <c r="CI1642" s="15"/>
      <c r="CJ1642" s="15"/>
      <c r="CK1642" s="15"/>
      <c r="CL1642" s="15"/>
      <c r="CM1642" s="15"/>
      <c r="CN1642" s="15"/>
      <c r="CO1642" s="15"/>
      <c r="CP1642" s="15"/>
      <c r="CQ1642" s="15"/>
      <c r="CR1642" s="15"/>
      <c r="CS1642" s="15"/>
      <c r="CT1642" s="88"/>
      <c r="CU1642" s="88"/>
      <c r="CV1642" s="88"/>
      <c r="CW1642" s="15"/>
      <c r="CX1642" s="15"/>
      <c r="CY1642" s="88"/>
      <c r="CZ1642" s="88"/>
      <c r="DA1642" s="88"/>
      <c r="DB1642" s="15"/>
      <c r="DC1642" s="15"/>
      <c r="DD1642" s="15"/>
      <c r="DE1642" s="15"/>
      <c r="DF1642" s="15"/>
      <c r="DG1642" s="15"/>
      <c r="DH1642" s="15"/>
      <c r="DI1642" s="15"/>
      <c r="DJ1642" s="15"/>
      <c r="DK1642" s="15"/>
      <c r="DL1642" s="15"/>
      <c r="DM1642" s="15"/>
      <c r="DN1642" s="15"/>
      <c r="DO1642" s="15"/>
      <c r="DP1642" s="15"/>
      <c r="DQ1642" s="15"/>
      <c r="DR1642" s="15"/>
      <c r="DS1642" s="15"/>
      <c r="DT1642" s="15"/>
      <c r="DU1642" s="15"/>
      <c r="DV1642" s="15"/>
      <c r="DW1642" s="15"/>
      <c r="DX1642" s="15"/>
      <c r="DY1642" s="15"/>
      <c r="DZ1642" s="15"/>
      <c r="EA1642" s="15"/>
      <c r="EB1642" s="15"/>
      <c r="EC1642" s="15"/>
      <c r="ED1642" s="15"/>
      <c r="EE1642" s="15"/>
      <c r="EF1642" s="15"/>
      <c r="EG1642" s="15"/>
      <c r="EH1642" s="15"/>
      <c r="EI1642" s="15"/>
      <c r="EJ1642" s="15"/>
      <c r="EK1642" s="15"/>
      <c r="EL1642" s="15"/>
      <c r="EM1642" s="15"/>
      <c r="EN1642" s="15"/>
      <c r="EO1642" s="15"/>
      <c r="EP1642" s="88"/>
      <c r="EQ1642" s="88"/>
      <c r="ER1642" s="88"/>
      <c r="ES1642" s="88"/>
      <c r="ET1642" s="88"/>
      <c r="EU1642" s="88"/>
      <c r="EV1642" s="88"/>
      <c r="EW1642" s="88"/>
      <c r="EX1642" s="88"/>
      <c r="EY1642" s="88"/>
      <c r="EZ1642" s="88"/>
      <c r="FA1642" s="88"/>
      <c r="FB1642" s="15"/>
      <c r="FC1642" s="15"/>
      <c r="FD1642" s="15"/>
      <c r="FE1642" s="15"/>
      <c r="FF1642" s="15"/>
      <c r="FG1642" s="15"/>
      <c r="FH1642" s="15"/>
      <c r="FI1642" s="15"/>
      <c r="FJ1642" s="15"/>
    </row>
    <row r="1643" spans="2:166" ht="15" customHeight="1" x14ac:dyDescent="0.25">
      <c r="B1643" s="88"/>
      <c r="C1643" s="88"/>
      <c r="D1643" s="115"/>
      <c r="E1643" s="115"/>
      <c r="F1643" s="115"/>
      <c r="G1643" s="115"/>
      <c r="H1643" s="115"/>
      <c r="I1643" s="523"/>
      <c r="J1643" s="523"/>
      <c r="K1643" s="115"/>
      <c r="L1643" s="524"/>
      <c r="M1643" s="524"/>
      <c r="N1643" s="524"/>
      <c r="O1643" s="524"/>
      <c r="P1643" s="524"/>
      <c r="Q1643" s="524"/>
      <c r="R1643" s="524"/>
      <c r="S1643" s="525"/>
      <c r="T1643" s="526"/>
      <c r="U1643" s="115"/>
      <c r="V1643" s="526"/>
      <c r="W1643" s="115"/>
      <c r="X1643" s="115"/>
      <c r="Y1643" s="115"/>
      <c r="Z1643" s="527"/>
      <c r="AA1643" s="527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  <c r="BA1643" s="15"/>
      <c r="BB1643" s="15"/>
      <c r="BC1643" s="15"/>
      <c r="BD1643" s="15"/>
      <c r="BE1643" s="15"/>
      <c r="BF1643" s="15"/>
      <c r="BG1643" s="15"/>
      <c r="BH1643" s="15"/>
      <c r="BI1643" s="15"/>
      <c r="BJ1643" s="15"/>
      <c r="BK1643" s="15"/>
      <c r="BL1643" s="15"/>
      <c r="BM1643" s="15"/>
      <c r="BN1643" s="15"/>
      <c r="BO1643" s="15"/>
      <c r="BP1643" s="15"/>
      <c r="BQ1643" s="15"/>
      <c r="BR1643" s="15"/>
      <c r="BS1643" s="15"/>
      <c r="BT1643" s="15"/>
      <c r="BU1643" s="15"/>
      <c r="BV1643" s="15"/>
      <c r="BW1643" s="15"/>
      <c r="BX1643" s="15"/>
      <c r="BY1643" s="15"/>
      <c r="BZ1643" s="15"/>
      <c r="CA1643" s="15"/>
      <c r="CB1643" s="15"/>
      <c r="CC1643" s="15"/>
      <c r="CD1643" s="15"/>
      <c r="CE1643" s="15"/>
      <c r="CF1643" s="15"/>
      <c r="CG1643" s="15"/>
      <c r="CH1643" s="15"/>
      <c r="CI1643" s="15"/>
      <c r="CJ1643" s="15"/>
      <c r="CK1643" s="15"/>
      <c r="CL1643" s="15"/>
      <c r="CM1643" s="15"/>
      <c r="CN1643" s="15"/>
      <c r="CO1643" s="15"/>
      <c r="CP1643" s="15"/>
      <c r="CQ1643" s="15"/>
      <c r="CR1643" s="15"/>
      <c r="CS1643" s="15"/>
      <c r="CT1643" s="88"/>
      <c r="CU1643" s="88"/>
      <c r="CV1643" s="88"/>
      <c r="CW1643" s="15"/>
      <c r="CX1643" s="15"/>
      <c r="CY1643" s="88"/>
      <c r="CZ1643" s="88"/>
      <c r="DA1643" s="88"/>
      <c r="DB1643" s="15"/>
      <c r="DC1643" s="15"/>
      <c r="DD1643" s="15"/>
      <c r="DE1643" s="15"/>
      <c r="DF1643" s="15"/>
      <c r="DG1643" s="15"/>
      <c r="DH1643" s="15"/>
      <c r="DI1643" s="15"/>
      <c r="DJ1643" s="15"/>
      <c r="DK1643" s="15"/>
      <c r="DL1643" s="15"/>
      <c r="DM1643" s="15"/>
      <c r="DN1643" s="15"/>
      <c r="DO1643" s="15"/>
      <c r="DP1643" s="15"/>
      <c r="DQ1643" s="15"/>
      <c r="DR1643" s="15"/>
      <c r="DS1643" s="15"/>
      <c r="DT1643" s="15"/>
      <c r="DU1643" s="15"/>
      <c r="DV1643" s="15"/>
      <c r="DW1643" s="15"/>
      <c r="DX1643" s="15"/>
      <c r="DY1643" s="15"/>
      <c r="DZ1643" s="15"/>
      <c r="EA1643" s="15"/>
      <c r="EB1643" s="15"/>
      <c r="EC1643" s="15"/>
      <c r="ED1643" s="15"/>
      <c r="EE1643" s="15"/>
      <c r="EF1643" s="15"/>
      <c r="EG1643" s="15"/>
      <c r="EH1643" s="15"/>
      <c r="EI1643" s="15"/>
      <c r="EJ1643" s="15"/>
      <c r="EK1643" s="15"/>
      <c r="EL1643" s="15"/>
      <c r="EM1643" s="15"/>
      <c r="EN1643" s="15"/>
      <c r="EO1643" s="15"/>
      <c r="EP1643" s="88"/>
      <c r="EQ1643" s="88"/>
      <c r="ER1643" s="88"/>
      <c r="ES1643" s="88"/>
      <c r="ET1643" s="88"/>
      <c r="EU1643" s="88"/>
      <c r="EV1643" s="88"/>
      <c r="EW1643" s="88"/>
      <c r="EX1643" s="88"/>
      <c r="EY1643" s="88"/>
      <c r="EZ1643" s="88"/>
      <c r="FA1643" s="88"/>
      <c r="FB1643" s="15"/>
      <c r="FC1643" s="15"/>
      <c r="FD1643" s="15"/>
      <c r="FE1643" s="15"/>
      <c r="FF1643" s="15"/>
      <c r="FG1643" s="15"/>
      <c r="FH1643" s="15"/>
      <c r="FI1643" s="15"/>
      <c r="FJ1643" s="15"/>
    </row>
    <row r="1644" spans="2:166" ht="15" customHeight="1" x14ac:dyDescent="0.25">
      <c r="B1644" s="88"/>
      <c r="C1644" s="88"/>
      <c r="D1644" s="115"/>
      <c r="E1644" s="115"/>
      <c r="F1644" s="115"/>
      <c r="G1644" s="115"/>
      <c r="H1644" s="115"/>
      <c r="I1644" s="523"/>
      <c r="J1644" s="523"/>
      <c r="K1644" s="115"/>
      <c r="L1644" s="524"/>
      <c r="M1644" s="524"/>
      <c r="N1644" s="524"/>
      <c r="O1644" s="524"/>
      <c r="P1644" s="524"/>
      <c r="Q1644" s="524"/>
      <c r="R1644" s="524"/>
      <c r="S1644" s="525"/>
      <c r="T1644" s="526"/>
      <c r="U1644" s="115"/>
      <c r="V1644" s="526"/>
      <c r="W1644" s="115"/>
      <c r="X1644" s="115"/>
      <c r="Y1644" s="115"/>
      <c r="Z1644" s="527"/>
      <c r="AA1644" s="527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/>
      <c r="AX1644" s="15"/>
      <c r="AY1644" s="15"/>
      <c r="AZ1644" s="15"/>
      <c r="BA1644" s="15"/>
      <c r="BB1644" s="15"/>
      <c r="BC1644" s="15"/>
      <c r="BD1644" s="15"/>
      <c r="BE1644" s="15"/>
      <c r="BF1644" s="15"/>
      <c r="BG1644" s="15"/>
      <c r="BH1644" s="15"/>
      <c r="BI1644" s="15"/>
      <c r="BJ1644" s="15"/>
      <c r="BK1644" s="15"/>
      <c r="BL1644" s="15"/>
      <c r="BM1644" s="15"/>
      <c r="BN1644" s="15"/>
      <c r="BO1644" s="15"/>
      <c r="BP1644" s="15"/>
      <c r="BQ1644" s="15"/>
      <c r="BR1644" s="15"/>
      <c r="BS1644" s="15"/>
      <c r="BT1644" s="15"/>
      <c r="BU1644" s="15"/>
      <c r="BV1644" s="15"/>
      <c r="BW1644" s="15"/>
      <c r="BX1644" s="15"/>
      <c r="BY1644" s="15"/>
      <c r="BZ1644" s="15"/>
      <c r="CA1644" s="15"/>
      <c r="CB1644" s="15"/>
      <c r="CC1644" s="15"/>
      <c r="CD1644" s="15"/>
      <c r="CE1644" s="15"/>
      <c r="CF1644" s="15"/>
      <c r="CG1644" s="15"/>
      <c r="CH1644" s="15"/>
      <c r="CI1644" s="15"/>
      <c r="CJ1644" s="15"/>
      <c r="CK1644" s="15"/>
      <c r="CL1644" s="15"/>
      <c r="CM1644" s="15"/>
      <c r="CN1644" s="15"/>
      <c r="CO1644" s="15"/>
      <c r="CP1644" s="15"/>
      <c r="CQ1644" s="15"/>
      <c r="CR1644" s="15"/>
      <c r="CS1644" s="15"/>
      <c r="CT1644" s="88"/>
      <c r="CU1644" s="88"/>
      <c r="CV1644" s="88"/>
      <c r="CW1644" s="15"/>
      <c r="CX1644" s="15"/>
      <c r="CY1644" s="88"/>
      <c r="CZ1644" s="88"/>
      <c r="DA1644" s="88"/>
      <c r="DB1644" s="15"/>
      <c r="DC1644" s="15"/>
      <c r="DD1644" s="15"/>
      <c r="DE1644" s="15"/>
      <c r="DF1644" s="15"/>
      <c r="DG1644" s="15"/>
      <c r="DH1644" s="15"/>
      <c r="DI1644" s="15"/>
      <c r="DJ1644" s="15"/>
      <c r="DK1644" s="15"/>
      <c r="DL1644" s="15"/>
      <c r="DM1644" s="15"/>
      <c r="DN1644" s="15"/>
      <c r="DO1644" s="15"/>
      <c r="DP1644" s="15"/>
      <c r="DQ1644" s="15"/>
      <c r="DR1644" s="15"/>
      <c r="DS1644" s="15"/>
      <c r="DT1644" s="15"/>
      <c r="DU1644" s="15"/>
      <c r="DV1644" s="15"/>
      <c r="DW1644" s="15"/>
      <c r="DX1644" s="15"/>
      <c r="DY1644" s="15"/>
      <c r="DZ1644" s="15"/>
      <c r="EA1644" s="15"/>
      <c r="EB1644" s="15"/>
      <c r="EC1644" s="15"/>
      <c r="ED1644" s="15"/>
      <c r="EE1644" s="15"/>
      <c r="EF1644" s="15"/>
      <c r="EG1644" s="15"/>
      <c r="EH1644" s="15"/>
      <c r="EI1644" s="15"/>
      <c r="EJ1644" s="15"/>
      <c r="EK1644" s="15"/>
      <c r="EL1644" s="15"/>
      <c r="EM1644" s="15"/>
      <c r="EN1644" s="15"/>
      <c r="EO1644" s="15"/>
      <c r="EP1644" s="88"/>
      <c r="EQ1644" s="88"/>
      <c r="ER1644" s="88"/>
      <c r="ES1644" s="88"/>
      <c r="ET1644" s="88"/>
      <c r="EU1644" s="88"/>
      <c r="EV1644" s="88"/>
      <c r="EW1644" s="88"/>
      <c r="EX1644" s="88"/>
      <c r="EY1644" s="88"/>
      <c r="EZ1644" s="88"/>
      <c r="FA1644" s="88"/>
      <c r="FB1644" s="15"/>
      <c r="FC1644" s="15"/>
      <c r="FD1644" s="15"/>
      <c r="FE1644" s="15"/>
      <c r="FF1644" s="15"/>
      <c r="FG1644" s="15"/>
      <c r="FH1644" s="15"/>
      <c r="FI1644" s="15"/>
      <c r="FJ1644" s="15"/>
    </row>
    <row r="1645" spans="2:166" ht="15" customHeight="1" x14ac:dyDescent="0.25">
      <c r="B1645" s="88"/>
      <c r="C1645" s="88"/>
      <c r="D1645" s="115"/>
      <c r="E1645" s="115"/>
      <c r="F1645" s="115"/>
      <c r="G1645" s="115"/>
      <c r="H1645" s="115"/>
      <c r="I1645" s="523"/>
      <c r="J1645" s="523"/>
      <c r="K1645" s="115"/>
      <c r="L1645" s="524"/>
      <c r="M1645" s="524"/>
      <c r="N1645" s="524"/>
      <c r="O1645" s="524"/>
      <c r="P1645" s="524"/>
      <c r="Q1645" s="524"/>
      <c r="R1645" s="524"/>
      <c r="S1645" s="525"/>
      <c r="T1645" s="526"/>
      <c r="U1645" s="115"/>
      <c r="V1645" s="526"/>
      <c r="W1645" s="115"/>
      <c r="X1645" s="115"/>
      <c r="Y1645" s="115"/>
      <c r="Z1645" s="527"/>
      <c r="AA1645" s="527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W1645" s="15"/>
      <c r="AX1645" s="15"/>
      <c r="AY1645" s="15"/>
      <c r="AZ1645" s="15"/>
      <c r="BA1645" s="15"/>
      <c r="BB1645" s="15"/>
      <c r="BC1645" s="15"/>
      <c r="BD1645" s="15"/>
      <c r="BE1645" s="15"/>
      <c r="BF1645" s="15"/>
      <c r="BG1645" s="15"/>
      <c r="BH1645" s="15"/>
      <c r="BI1645" s="15"/>
      <c r="BJ1645" s="15"/>
      <c r="BK1645" s="15"/>
      <c r="BL1645" s="15"/>
      <c r="BM1645" s="15"/>
      <c r="BN1645" s="15"/>
      <c r="BO1645" s="15"/>
      <c r="BP1645" s="15"/>
      <c r="BQ1645" s="15"/>
      <c r="BR1645" s="15"/>
      <c r="BS1645" s="15"/>
      <c r="BT1645" s="15"/>
      <c r="BU1645" s="15"/>
      <c r="BV1645" s="15"/>
      <c r="BW1645" s="15"/>
      <c r="BX1645" s="15"/>
      <c r="BY1645" s="15"/>
      <c r="BZ1645" s="15"/>
      <c r="CA1645" s="15"/>
      <c r="CB1645" s="15"/>
      <c r="CC1645" s="15"/>
      <c r="CD1645" s="15"/>
      <c r="CE1645" s="15"/>
      <c r="CF1645" s="15"/>
      <c r="CG1645" s="15"/>
      <c r="CH1645" s="15"/>
      <c r="CI1645" s="15"/>
      <c r="CJ1645" s="15"/>
      <c r="CK1645" s="15"/>
      <c r="CL1645" s="15"/>
      <c r="CM1645" s="15"/>
      <c r="CN1645" s="15"/>
      <c r="CO1645" s="15"/>
      <c r="CP1645" s="15"/>
      <c r="CQ1645" s="15"/>
      <c r="CR1645" s="15"/>
      <c r="CS1645" s="15"/>
      <c r="CT1645" s="88"/>
      <c r="CU1645" s="88"/>
      <c r="CV1645" s="88"/>
      <c r="CW1645" s="15"/>
      <c r="CX1645" s="15"/>
      <c r="CY1645" s="88"/>
      <c r="CZ1645" s="88"/>
      <c r="DA1645" s="88"/>
      <c r="DB1645" s="15"/>
      <c r="DC1645" s="15"/>
      <c r="DD1645" s="15"/>
      <c r="DE1645" s="15"/>
      <c r="DF1645" s="15"/>
      <c r="DG1645" s="15"/>
      <c r="DH1645" s="15"/>
      <c r="DI1645" s="15"/>
      <c r="DJ1645" s="15"/>
      <c r="DK1645" s="15"/>
      <c r="DL1645" s="15"/>
      <c r="DM1645" s="15"/>
      <c r="DN1645" s="15"/>
      <c r="DO1645" s="15"/>
      <c r="DP1645" s="15"/>
      <c r="DQ1645" s="15"/>
      <c r="DR1645" s="15"/>
      <c r="DS1645" s="15"/>
      <c r="DT1645" s="15"/>
      <c r="DU1645" s="15"/>
      <c r="DV1645" s="15"/>
      <c r="DW1645" s="15"/>
      <c r="DX1645" s="15"/>
      <c r="DY1645" s="15"/>
      <c r="DZ1645" s="15"/>
      <c r="EA1645" s="15"/>
      <c r="EB1645" s="15"/>
      <c r="EC1645" s="15"/>
      <c r="ED1645" s="15"/>
      <c r="EE1645" s="15"/>
      <c r="EF1645" s="15"/>
      <c r="EG1645" s="15"/>
      <c r="EH1645" s="15"/>
      <c r="EI1645" s="15"/>
      <c r="EJ1645" s="15"/>
      <c r="EK1645" s="15"/>
      <c r="EL1645" s="15"/>
      <c r="EM1645" s="15"/>
      <c r="EN1645" s="15"/>
      <c r="EO1645" s="15"/>
      <c r="EP1645" s="88"/>
      <c r="EQ1645" s="88"/>
      <c r="ER1645" s="88"/>
      <c r="ES1645" s="88"/>
      <c r="ET1645" s="88"/>
      <c r="EU1645" s="88"/>
      <c r="EV1645" s="88"/>
      <c r="EW1645" s="88"/>
      <c r="EX1645" s="88"/>
      <c r="EY1645" s="88"/>
      <c r="EZ1645" s="88"/>
      <c r="FA1645" s="88"/>
      <c r="FB1645" s="15"/>
      <c r="FC1645" s="15"/>
      <c r="FD1645" s="15"/>
      <c r="FE1645" s="15"/>
      <c r="FF1645" s="15"/>
      <c r="FG1645" s="15"/>
      <c r="FH1645" s="15"/>
      <c r="FI1645" s="15"/>
      <c r="FJ1645" s="15"/>
    </row>
    <row r="1646" spans="2:166" ht="15" customHeight="1" x14ac:dyDescent="0.25">
      <c r="B1646" s="88"/>
      <c r="C1646" s="88"/>
      <c r="D1646" s="115"/>
      <c r="E1646" s="115"/>
      <c r="F1646" s="115"/>
      <c r="G1646" s="115"/>
      <c r="H1646" s="115"/>
      <c r="I1646" s="523"/>
      <c r="J1646" s="523"/>
      <c r="K1646" s="115"/>
      <c r="L1646" s="524"/>
      <c r="M1646" s="524"/>
      <c r="N1646" s="524"/>
      <c r="O1646" s="524"/>
      <c r="P1646" s="524"/>
      <c r="Q1646" s="524"/>
      <c r="R1646" s="524"/>
      <c r="S1646" s="525"/>
      <c r="T1646" s="526"/>
      <c r="U1646" s="115"/>
      <c r="V1646" s="526"/>
      <c r="W1646" s="115"/>
      <c r="X1646" s="115"/>
      <c r="Y1646" s="115"/>
      <c r="Z1646" s="527"/>
      <c r="AA1646" s="527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  <c r="BI1646" s="15"/>
      <c r="BJ1646" s="15"/>
      <c r="BK1646" s="15"/>
      <c r="BL1646" s="15"/>
      <c r="BM1646" s="15"/>
      <c r="BN1646" s="15"/>
      <c r="BO1646" s="15"/>
      <c r="BP1646" s="15"/>
      <c r="BQ1646" s="15"/>
      <c r="BR1646" s="15"/>
      <c r="BS1646" s="15"/>
      <c r="BT1646" s="15"/>
      <c r="BU1646" s="15"/>
      <c r="BV1646" s="15"/>
      <c r="BW1646" s="15"/>
      <c r="BX1646" s="15"/>
      <c r="BY1646" s="15"/>
      <c r="BZ1646" s="15"/>
      <c r="CA1646" s="15"/>
      <c r="CB1646" s="15"/>
      <c r="CC1646" s="15"/>
      <c r="CD1646" s="15"/>
      <c r="CE1646" s="15"/>
      <c r="CF1646" s="15"/>
      <c r="CG1646" s="15"/>
      <c r="CH1646" s="15"/>
      <c r="CI1646" s="15"/>
      <c r="CJ1646" s="15"/>
      <c r="CK1646" s="15"/>
      <c r="CL1646" s="15"/>
      <c r="CM1646" s="15"/>
      <c r="CN1646" s="15"/>
      <c r="CO1646" s="15"/>
      <c r="CP1646" s="15"/>
      <c r="CQ1646" s="15"/>
      <c r="CR1646" s="15"/>
      <c r="CS1646" s="15"/>
      <c r="CT1646" s="88"/>
      <c r="CU1646" s="88"/>
      <c r="CV1646" s="88"/>
      <c r="CW1646" s="15"/>
      <c r="CX1646" s="15"/>
      <c r="CY1646" s="88"/>
      <c r="CZ1646" s="88"/>
      <c r="DA1646" s="88"/>
      <c r="DB1646" s="15"/>
      <c r="DC1646" s="15"/>
      <c r="DD1646" s="15"/>
      <c r="DE1646" s="15"/>
      <c r="DF1646" s="15"/>
      <c r="DG1646" s="15"/>
      <c r="DH1646" s="15"/>
      <c r="DI1646" s="15"/>
      <c r="DJ1646" s="15"/>
      <c r="DK1646" s="15"/>
      <c r="DL1646" s="15"/>
      <c r="DM1646" s="15"/>
      <c r="DN1646" s="15"/>
      <c r="DO1646" s="15"/>
      <c r="DP1646" s="15"/>
      <c r="DQ1646" s="15"/>
      <c r="DR1646" s="15"/>
      <c r="DS1646" s="15"/>
      <c r="DT1646" s="15"/>
      <c r="DU1646" s="15"/>
      <c r="DV1646" s="15"/>
      <c r="DW1646" s="15"/>
      <c r="DX1646" s="15"/>
      <c r="DY1646" s="15"/>
      <c r="DZ1646" s="15"/>
      <c r="EA1646" s="15"/>
      <c r="EB1646" s="15"/>
      <c r="EC1646" s="15"/>
      <c r="ED1646" s="15"/>
      <c r="EE1646" s="15"/>
      <c r="EF1646" s="15"/>
      <c r="EG1646" s="15"/>
      <c r="EH1646" s="15"/>
      <c r="EI1646" s="15"/>
      <c r="EJ1646" s="15"/>
      <c r="EK1646" s="15"/>
      <c r="EL1646" s="15"/>
      <c r="EM1646" s="15"/>
      <c r="EN1646" s="15"/>
      <c r="EO1646" s="15"/>
      <c r="EP1646" s="88"/>
      <c r="EQ1646" s="88"/>
      <c r="ER1646" s="88"/>
      <c r="ES1646" s="88"/>
      <c r="ET1646" s="88"/>
      <c r="EU1646" s="88"/>
      <c r="EV1646" s="88"/>
      <c r="EW1646" s="88"/>
      <c r="EX1646" s="88"/>
      <c r="EY1646" s="88"/>
      <c r="EZ1646" s="88"/>
      <c r="FA1646" s="88"/>
      <c r="FB1646" s="15"/>
      <c r="FC1646" s="15"/>
      <c r="FD1646" s="15"/>
      <c r="FE1646" s="15"/>
      <c r="FF1646" s="15"/>
      <c r="FG1646" s="15"/>
      <c r="FH1646" s="15"/>
      <c r="FI1646" s="15"/>
      <c r="FJ1646" s="15"/>
    </row>
    <row r="1647" spans="2:166" ht="15" customHeight="1" x14ac:dyDescent="0.25">
      <c r="B1647" s="88"/>
      <c r="C1647" s="88"/>
      <c r="D1647" s="115"/>
      <c r="E1647" s="115"/>
      <c r="F1647" s="115"/>
      <c r="G1647" s="115"/>
      <c r="H1647" s="115"/>
      <c r="I1647" s="523"/>
      <c r="J1647" s="523"/>
      <c r="K1647" s="115"/>
      <c r="L1647" s="524"/>
      <c r="M1647" s="524"/>
      <c r="N1647" s="524"/>
      <c r="O1647" s="524"/>
      <c r="P1647" s="524"/>
      <c r="Q1647" s="524"/>
      <c r="R1647" s="524"/>
      <c r="S1647" s="525"/>
      <c r="T1647" s="526"/>
      <c r="U1647" s="115"/>
      <c r="V1647" s="526"/>
      <c r="W1647" s="115"/>
      <c r="X1647" s="115"/>
      <c r="Y1647" s="115"/>
      <c r="Z1647" s="527"/>
      <c r="AA1647" s="527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  <c r="BI1647" s="15"/>
      <c r="BJ1647" s="15"/>
      <c r="BK1647" s="15"/>
      <c r="BL1647" s="15"/>
      <c r="BM1647" s="15"/>
      <c r="BN1647" s="15"/>
      <c r="BO1647" s="15"/>
      <c r="BP1647" s="15"/>
      <c r="BQ1647" s="15"/>
      <c r="BR1647" s="15"/>
      <c r="BS1647" s="15"/>
      <c r="BT1647" s="15"/>
      <c r="BU1647" s="15"/>
      <c r="BV1647" s="15"/>
      <c r="BW1647" s="15"/>
      <c r="BX1647" s="15"/>
      <c r="BY1647" s="15"/>
      <c r="BZ1647" s="15"/>
      <c r="CA1647" s="15"/>
      <c r="CB1647" s="15"/>
      <c r="CC1647" s="15"/>
      <c r="CD1647" s="15"/>
      <c r="CE1647" s="15"/>
      <c r="CF1647" s="15"/>
      <c r="CG1647" s="15"/>
      <c r="CH1647" s="15"/>
      <c r="CI1647" s="15"/>
      <c r="CJ1647" s="15"/>
      <c r="CK1647" s="15"/>
      <c r="CL1647" s="15"/>
      <c r="CM1647" s="15"/>
      <c r="CN1647" s="15"/>
      <c r="CO1647" s="15"/>
      <c r="CP1647" s="15"/>
      <c r="CQ1647" s="15"/>
      <c r="CR1647" s="15"/>
      <c r="CS1647" s="15"/>
      <c r="CT1647" s="88"/>
      <c r="CU1647" s="88"/>
      <c r="CV1647" s="88"/>
      <c r="CW1647" s="15"/>
      <c r="CX1647" s="15"/>
      <c r="CY1647" s="88"/>
      <c r="CZ1647" s="88"/>
      <c r="DA1647" s="88"/>
      <c r="DB1647" s="15"/>
      <c r="DC1647" s="15"/>
      <c r="DD1647" s="15"/>
      <c r="DE1647" s="15"/>
      <c r="DF1647" s="15"/>
      <c r="DG1647" s="15"/>
      <c r="DH1647" s="15"/>
      <c r="DI1647" s="15"/>
      <c r="DJ1647" s="15"/>
      <c r="DK1647" s="15"/>
      <c r="DL1647" s="15"/>
      <c r="DM1647" s="15"/>
      <c r="DN1647" s="15"/>
      <c r="DO1647" s="15"/>
      <c r="DP1647" s="15"/>
      <c r="DQ1647" s="15"/>
      <c r="DR1647" s="15"/>
      <c r="DS1647" s="15"/>
      <c r="DT1647" s="15"/>
      <c r="DU1647" s="15"/>
      <c r="DV1647" s="15"/>
      <c r="DW1647" s="15"/>
      <c r="DX1647" s="15"/>
      <c r="DY1647" s="15"/>
      <c r="DZ1647" s="15"/>
      <c r="EA1647" s="15"/>
      <c r="EB1647" s="15"/>
      <c r="EC1647" s="15"/>
      <c r="ED1647" s="15"/>
      <c r="EE1647" s="15"/>
      <c r="EF1647" s="15"/>
      <c r="EG1647" s="15"/>
      <c r="EH1647" s="15"/>
      <c r="EI1647" s="15"/>
      <c r="EJ1647" s="15"/>
      <c r="EK1647" s="15"/>
      <c r="EL1647" s="15"/>
      <c r="EM1647" s="15"/>
      <c r="EN1647" s="15"/>
      <c r="EO1647" s="15"/>
      <c r="EP1647" s="88"/>
      <c r="EQ1647" s="88"/>
      <c r="ER1647" s="88"/>
      <c r="ES1647" s="88"/>
      <c r="ET1647" s="88"/>
      <c r="EU1647" s="88"/>
      <c r="EV1647" s="88"/>
      <c r="EW1647" s="88"/>
      <c r="EX1647" s="88"/>
      <c r="EY1647" s="88"/>
      <c r="EZ1647" s="88"/>
      <c r="FA1647" s="88"/>
      <c r="FB1647" s="15"/>
      <c r="FC1647" s="15"/>
      <c r="FD1647" s="15"/>
      <c r="FE1647" s="15"/>
      <c r="FF1647" s="15"/>
      <c r="FG1647" s="15"/>
      <c r="FH1647" s="15"/>
      <c r="FI1647" s="15"/>
      <c r="FJ1647" s="15"/>
    </row>
    <row r="1648" spans="2:166" ht="15" customHeight="1" x14ac:dyDescent="0.25">
      <c r="B1648" s="88"/>
      <c r="C1648" s="88"/>
      <c r="D1648" s="115"/>
      <c r="E1648" s="115"/>
      <c r="F1648" s="115"/>
      <c r="G1648" s="115"/>
      <c r="H1648" s="115"/>
      <c r="I1648" s="523"/>
      <c r="J1648" s="523"/>
      <c r="K1648" s="115"/>
      <c r="L1648" s="524"/>
      <c r="M1648" s="524"/>
      <c r="N1648" s="524"/>
      <c r="O1648" s="524"/>
      <c r="P1648" s="524"/>
      <c r="Q1648" s="524"/>
      <c r="R1648" s="524"/>
      <c r="S1648" s="525"/>
      <c r="T1648" s="526"/>
      <c r="U1648" s="115"/>
      <c r="V1648" s="526"/>
      <c r="W1648" s="115"/>
      <c r="X1648" s="115"/>
      <c r="Y1648" s="115"/>
      <c r="Z1648" s="527"/>
      <c r="AA1648" s="527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/>
      <c r="AX1648" s="15"/>
      <c r="AY1648" s="15"/>
      <c r="AZ1648" s="15"/>
      <c r="BA1648" s="15"/>
      <c r="BB1648" s="15"/>
      <c r="BC1648" s="15"/>
      <c r="BD1648" s="15"/>
      <c r="BE1648" s="15"/>
      <c r="BF1648" s="15"/>
      <c r="BG1648" s="15"/>
      <c r="BH1648" s="15"/>
      <c r="BI1648" s="15"/>
      <c r="BJ1648" s="15"/>
      <c r="BK1648" s="15"/>
      <c r="BL1648" s="15"/>
      <c r="BM1648" s="15"/>
      <c r="BN1648" s="15"/>
      <c r="BO1648" s="15"/>
      <c r="BP1648" s="15"/>
      <c r="BQ1648" s="15"/>
      <c r="BR1648" s="15"/>
      <c r="BS1648" s="15"/>
      <c r="BT1648" s="15"/>
      <c r="BU1648" s="15"/>
      <c r="BV1648" s="15"/>
      <c r="BW1648" s="15"/>
      <c r="BX1648" s="15"/>
      <c r="BY1648" s="15"/>
      <c r="BZ1648" s="15"/>
      <c r="CA1648" s="15"/>
      <c r="CB1648" s="15"/>
      <c r="CC1648" s="15"/>
      <c r="CD1648" s="15"/>
      <c r="CE1648" s="15"/>
      <c r="CF1648" s="15"/>
      <c r="CG1648" s="15"/>
      <c r="CH1648" s="15"/>
      <c r="CI1648" s="15"/>
      <c r="CJ1648" s="15"/>
      <c r="CK1648" s="15"/>
      <c r="CL1648" s="15"/>
      <c r="CM1648" s="15"/>
      <c r="CN1648" s="15"/>
      <c r="CO1648" s="15"/>
      <c r="CP1648" s="15"/>
      <c r="CQ1648" s="15"/>
      <c r="CR1648" s="15"/>
      <c r="CS1648" s="15"/>
      <c r="CT1648" s="88"/>
      <c r="CU1648" s="88"/>
      <c r="CV1648" s="88"/>
      <c r="CW1648" s="15"/>
      <c r="CX1648" s="15"/>
      <c r="CY1648" s="88"/>
      <c r="CZ1648" s="88"/>
      <c r="DA1648" s="88"/>
      <c r="DB1648" s="15"/>
      <c r="DC1648" s="15"/>
      <c r="DD1648" s="15"/>
      <c r="DE1648" s="15"/>
      <c r="DF1648" s="15"/>
      <c r="DG1648" s="15"/>
      <c r="DH1648" s="15"/>
      <c r="DI1648" s="15"/>
      <c r="DJ1648" s="15"/>
      <c r="DK1648" s="15"/>
      <c r="DL1648" s="15"/>
      <c r="DM1648" s="15"/>
      <c r="DN1648" s="15"/>
      <c r="DO1648" s="15"/>
      <c r="DP1648" s="15"/>
      <c r="DQ1648" s="15"/>
      <c r="DR1648" s="15"/>
      <c r="DS1648" s="15"/>
      <c r="DT1648" s="15"/>
      <c r="DU1648" s="15"/>
      <c r="DV1648" s="15"/>
      <c r="DW1648" s="15"/>
      <c r="DX1648" s="15"/>
      <c r="DY1648" s="15"/>
      <c r="DZ1648" s="15"/>
      <c r="EA1648" s="15"/>
      <c r="EB1648" s="15"/>
      <c r="EC1648" s="15"/>
      <c r="ED1648" s="15"/>
      <c r="EE1648" s="15"/>
      <c r="EF1648" s="15"/>
      <c r="EG1648" s="15"/>
      <c r="EH1648" s="15"/>
      <c r="EI1648" s="15"/>
      <c r="EJ1648" s="15"/>
      <c r="EK1648" s="15"/>
      <c r="EL1648" s="15"/>
      <c r="EM1648" s="15"/>
      <c r="EN1648" s="15"/>
      <c r="EO1648" s="15"/>
      <c r="EP1648" s="88"/>
      <c r="EQ1648" s="88"/>
      <c r="ER1648" s="88"/>
      <c r="ES1648" s="88"/>
      <c r="ET1648" s="88"/>
      <c r="EU1648" s="88"/>
      <c r="EV1648" s="88"/>
      <c r="EW1648" s="88"/>
      <c r="EX1648" s="88"/>
      <c r="EY1648" s="88"/>
      <c r="EZ1648" s="88"/>
      <c r="FA1648" s="88"/>
      <c r="FB1648" s="15"/>
      <c r="FC1648" s="15"/>
      <c r="FD1648" s="15"/>
      <c r="FE1648" s="15"/>
      <c r="FF1648" s="15"/>
      <c r="FG1648" s="15"/>
      <c r="FH1648" s="15"/>
      <c r="FI1648" s="15"/>
      <c r="FJ1648" s="15"/>
    </row>
    <row r="1649" spans="2:166" ht="15" customHeight="1" x14ac:dyDescent="0.25">
      <c r="B1649" s="88"/>
      <c r="C1649" s="88"/>
      <c r="D1649" s="115"/>
      <c r="E1649" s="115"/>
      <c r="F1649" s="115"/>
      <c r="G1649" s="115"/>
      <c r="H1649" s="115"/>
      <c r="I1649" s="523"/>
      <c r="J1649" s="523"/>
      <c r="K1649" s="115"/>
      <c r="L1649" s="524"/>
      <c r="M1649" s="524"/>
      <c r="N1649" s="524"/>
      <c r="O1649" s="524"/>
      <c r="P1649" s="524"/>
      <c r="Q1649" s="524"/>
      <c r="R1649" s="524"/>
      <c r="S1649" s="525"/>
      <c r="T1649" s="526"/>
      <c r="U1649" s="115"/>
      <c r="V1649" s="526"/>
      <c r="W1649" s="115"/>
      <c r="X1649" s="115"/>
      <c r="Y1649" s="115"/>
      <c r="Z1649" s="527"/>
      <c r="AA1649" s="527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  <c r="BI1649" s="15"/>
      <c r="BJ1649" s="15"/>
      <c r="BK1649" s="15"/>
      <c r="BL1649" s="15"/>
      <c r="BM1649" s="15"/>
      <c r="BN1649" s="15"/>
      <c r="BO1649" s="15"/>
      <c r="BP1649" s="15"/>
      <c r="BQ1649" s="15"/>
      <c r="BR1649" s="15"/>
      <c r="BS1649" s="15"/>
      <c r="BT1649" s="15"/>
      <c r="BU1649" s="15"/>
      <c r="BV1649" s="15"/>
      <c r="BW1649" s="15"/>
      <c r="BX1649" s="15"/>
      <c r="BY1649" s="15"/>
      <c r="BZ1649" s="15"/>
      <c r="CA1649" s="15"/>
      <c r="CB1649" s="15"/>
      <c r="CC1649" s="15"/>
      <c r="CD1649" s="15"/>
      <c r="CE1649" s="15"/>
      <c r="CF1649" s="15"/>
      <c r="CG1649" s="15"/>
      <c r="CH1649" s="15"/>
      <c r="CI1649" s="15"/>
      <c r="CJ1649" s="15"/>
      <c r="CK1649" s="15"/>
      <c r="CL1649" s="15"/>
      <c r="CM1649" s="15"/>
      <c r="CN1649" s="15"/>
      <c r="CO1649" s="15"/>
      <c r="CP1649" s="15"/>
      <c r="CQ1649" s="15"/>
      <c r="CR1649" s="15"/>
      <c r="CS1649" s="15"/>
      <c r="CT1649" s="88"/>
      <c r="CU1649" s="88"/>
      <c r="CV1649" s="88"/>
      <c r="CW1649" s="15"/>
      <c r="CX1649" s="15"/>
      <c r="CY1649" s="88"/>
      <c r="CZ1649" s="88"/>
      <c r="DA1649" s="88"/>
      <c r="DB1649" s="15"/>
      <c r="DC1649" s="15"/>
      <c r="DD1649" s="15"/>
      <c r="DE1649" s="15"/>
      <c r="DF1649" s="15"/>
      <c r="DG1649" s="15"/>
      <c r="DH1649" s="15"/>
      <c r="DI1649" s="15"/>
      <c r="DJ1649" s="15"/>
      <c r="DK1649" s="15"/>
      <c r="DL1649" s="15"/>
      <c r="DM1649" s="15"/>
      <c r="DN1649" s="15"/>
      <c r="DO1649" s="15"/>
      <c r="DP1649" s="15"/>
      <c r="DQ1649" s="15"/>
      <c r="DR1649" s="15"/>
      <c r="DS1649" s="15"/>
      <c r="DT1649" s="15"/>
      <c r="DU1649" s="15"/>
      <c r="DV1649" s="15"/>
      <c r="DW1649" s="15"/>
      <c r="DX1649" s="15"/>
      <c r="DY1649" s="15"/>
      <c r="DZ1649" s="15"/>
      <c r="EA1649" s="15"/>
      <c r="EB1649" s="15"/>
      <c r="EC1649" s="15"/>
      <c r="ED1649" s="15"/>
      <c r="EE1649" s="15"/>
      <c r="EF1649" s="15"/>
      <c r="EG1649" s="15"/>
      <c r="EH1649" s="15"/>
      <c r="EI1649" s="15"/>
      <c r="EJ1649" s="15"/>
      <c r="EK1649" s="15"/>
      <c r="EL1649" s="15"/>
      <c r="EM1649" s="15"/>
      <c r="EN1649" s="15"/>
      <c r="EO1649" s="15"/>
      <c r="EP1649" s="88"/>
      <c r="EQ1649" s="88"/>
      <c r="ER1649" s="88"/>
      <c r="ES1649" s="88"/>
      <c r="ET1649" s="88"/>
      <c r="EU1649" s="88"/>
      <c r="EV1649" s="88"/>
      <c r="EW1649" s="88"/>
      <c r="EX1649" s="88"/>
      <c r="EY1649" s="88"/>
      <c r="EZ1649" s="88"/>
      <c r="FA1649" s="88"/>
      <c r="FB1649" s="15"/>
      <c r="FC1649" s="15"/>
      <c r="FD1649" s="15"/>
      <c r="FE1649" s="15"/>
      <c r="FF1649" s="15"/>
      <c r="FG1649" s="15"/>
      <c r="FH1649" s="15"/>
      <c r="FI1649" s="15"/>
      <c r="FJ1649" s="15"/>
    </row>
    <row r="1650" spans="2:166" ht="15" customHeight="1" x14ac:dyDescent="0.25">
      <c r="B1650" s="88"/>
      <c r="C1650" s="88"/>
      <c r="D1650" s="115"/>
      <c r="E1650" s="115"/>
      <c r="F1650" s="115"/>
      <c r="G1650" s="115"/>
      <c r="H1650" s="115"/>
      <c r="I1650" s="523"/>
      <c r="J1650" s="523"/>
      <c r="K1650" s="115"/>
      <c r="L1650" s="524"/>
      <c r="M1650" s="524"/>
      <c r="N1650" s="524"/>
      <c r="O1650" s="524"/>
      <c r="P1650" s="524"/>
      <c r="Q1650" s="524"/>
      <c r="R1650" s="524"/>
      <c r="S1650" s="525"/>
      <c r="T1650" s="526"/>
      <c r="U1650" s="115"/>
      <c r="V1650" s="526"/>
      <c r="W1650" s="115"/>
      <c r="X1650" s="115"/>
      <c r="Y1650" s="115"/>
      <c r="Z1650" s="527"/>
      <c r="AA1650" s="527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A1650" s="15"/>
      <c r="BB1650" s="15"/>
      <c r="BC1650" s="15"/>
      <c r="BD1650" s="15"/>
      <c r="BE1650" s="15"/>
      <c r="BF1650" s="15"/>
      <c r="BG1650" s="15"/>
      <c r="BH1650" s="15"/>
      <c r="BI1650" s="15"/>
      <c r="BJ1650" s="15"/>
      <c r="BK1650" s="15"/>
      <c r="BL1650" s="15"/>
      <c r="BM1650" s="15"/>
      <c r="BN1650" s="15"/>
      <c r="BO1650" s="15"/>
      <c r="BP1650" s="15"/>
      <c r="BQ1650" s="15"/>
      <c r="BR1650" s="15"/>
      <c r="BS1650" s="15"/>
      <c r="BT1650" s="15"/>
      <c r="BU1650" s="15"/>
      <c r="BV1650" s="15"/>
      <c r="BW1650" s="15"/>
      <c r="BX1650" s="15"/>
      <c r="BY1650" s="15"/>
      <c r="BZ1650" s="15"/>
      <c r="CA1650" s="15"/>
      <c r="CB1650" s="15"/>
      <c r="CC1650" s="15"/>
      <c r="CD1650" s="15"/>
      <c r="CE1650" s="15"/>
      <c r="CF1650" s="15"/>
      <c r="CG1650" s="15"/>
      <c r="CH1650" s="15"/>
      <c r="CI1650" s="15"/>
      <c r="CJ1650" s="15"/>
      <c r="CK1650" s="15"/>
      <c r="CL1650" s="15"/>
      <c r="CM1650" s="15"/>
      <c r="CN1650" s="15"/>
      <c r="CO1650" s="15"/>
      <c r="CP1650" s="15"/>
      <c r="CQ1650" s="15"/>
      <c r="CR1650" s="15"/>
      <c r="CS1650" s="15"/>
      <c r="CT1650" s="88"/>
      <c r="CU1650" s="88"/>
      <c r="CV1650" s="88"/>
      <c r="CW1650" s="15"/>
      <c r="CX1650" s="15"/>
      <c r="CY1650" s="88"/>
      <c r="CZ1650" s="88"/>
      <c r="DA1650" s="88"/>
      <c r="DB1650" s="15"/>
      <c r="DC1650" s="15"/>
      <c r="DD1650" s="15"/>
      <c r="DE1650" s="15"/>
      <c r="DF1650" s="15"/>
      <c r="DG1650" s="15"/>
      <c r="DH1650" s="15"/>
      <c r="DI1650" s="15"/>
      <c r="DJ1650" s="15"/>
      <c r="DK1650" s="15"/>
      <c r="DL1650" s="15"/>
      <c r="DM1650" s="15"/>
      <c r="DN1650" s="15"/>
      <c r="DO1650" s="15"/>
      <c r="DP1650" s="15"/>
      <c r="DQ1650" s="15"/>
      <c r="DR1650" s="15"/>
      <c r="DS1650" s="15"/>
      <c r="DT1650" s="15"/>
      <c r="DU1650" s="15"/>
      <c r="DV1650" s="15"/>
      <c r="DW1650" s="15"/>
      <c r="DX1650" s="15"/>
      <c r="DY1650" s="15"/>
      <c r="DZ1650" s="15"/>
      <c r="EA1650" s="15"/>
      <c r="EB1650" s="15"/>
      <c r="EC1650" s="15"/>
      <c r="ED1650" s="15"/>
      <c r="EE1650" s="15"/>
      <c r="EF1650" s="15"/>
      <c r="EG1650" s="15"/>
      <c r="EH1650" s="15"/>
      <c r="EI1650" s="15"/>
      <c r="EJ1650" s="15"/>
      <c r="EK1650" s="15"/>
      <c r="EL1650" s="15"/>
      <c r="EM1650" s="15"/>
      <c r="EN1650" s="15"/>
      <c r="EO1650" s="15"/>
      <c r="EP1650" s="88"/>
      <c r="EQ1650" s="88"/>
      <c r="ER1650" s="88"/>
      <c r="ES1650" s="88"/>
      <c r="ET1650" s="88"/>
      <c r="EU1650" s="88"/>
      <c r="EV1650" s="88"/>
      <c r="EW1650" s="88"/>
      <c r="EX1650" s="88"/>
      <c r="EY1650" s="88"/>
      <c r="EZ1650" s="88"/>
      <c r="FA1650" s="88"/>
      <c r="FB1650" s="15"/>
      <c r="FC1650" s="15"/>
      <c r="FD1650" s="15"/>
      <c r="FE1650" s="15"/>
      <c r="FF1650" s="15"/>
      <c r="FG1650" s="15"/>
      <c r="FH1650" s="15"/>
      <c r="FI1650" s="15"/>
      <c r="FJ1650" s="15"/>
    </row>
    <row r="1651" spans="2:166" ht="15" customHeight="1" x14ac:dyDescent="0.25">
      <c r="B1651" s="88"/>
      <c r="C1651" s="88"/>
      <c r="D1651" s="115"/>
      <c r="E1651" s="115"/>
      <c r="F1651" s="115"/>
      <c r="G1651" s="115"/>
      <c r="H1651" s="115"/>
      <c r="I1651" s="523"/>
      <c r="J1651" s="523"/>
      <c r="K1651" s="115"/>
      <c r="L1651" s="524"/>
      <c r="M1651" s="524"/>
      <c r="N1651" s="524"/>
      <c r="O1651" s="524"/>
      <c r="P1651" s="524"/>
      <c r="Q1651" s="524"/>
      <c r="R1651" s="524"/>
      <c r="S1651" s="525"/>
      <c r="T1651" s="526"/>
      <c r="U1651" s="115"/>
      <c r="V1651" s="526"/>
      <c r="W1651" s="115"/>
      <c r="X1651" s="115"/>
      <c r="Y1651" s="115"/>
      <c r="Z1651" s="527"/>
      <c r="AA1651" s="527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/>
      <c r="AX1651" s="15"/>
      <c r="AY1651" s="15"/>
      <c r="AZ1651" s="15"/>
      <c r="BA1651" s="15"/>
      <c r="BB1651" s="15"/>
      <c r="BC1651" s="15"/>
      <c r="BD1651" s="15"/>
      <c r="BE1651" s="15"/>
      <c r="BF1651" s="15"/>
      <c r="BG1651" s="15"/>
      <c r="BH1651" s="15"/>
      <c r="BI1651" s="15"/>
      <c r="BJ1651" s="15"/>
      <c r="BK1651" s="15"/>
      <c r="BL1651" s="15"/>
      <c r="BM1651" s="15"/>
      <c r="BN1651" s="15"/>
      <c r="BO1651" s="15"/>
      <c r="BP1651" s="15"/>
      <c r="BQ1651" s="15"/>
      <c r="BR1651" s="15"/>
      <c r="BS1651" s="15"/>
      <c r="BT1651" s="15"/>
      <c r="BU1651" s="15"/>
      <c r="BV1651" s="15"/>
      <c r="BW1651" s="15"/>
      <c r="BX1651" s="15"/>
      <c r="BY1651" s="15"/>
      <c r="BZ1651" s="15"/>
      <c r="CA1651" s="15"/>
      <c r="CB1651" s="15"/>
      <c r="CC1651" s="15"/>
      <c r="CD1651" s="15"/>
      <c r="CE1651" s="15"/>
      <c r="CF1651" s="15"/>
      <c r="CG1651" s="15"/>
      <c r="CH1651" s="15"/>
      <c r="CI1651" s="15"/>
      <c r="CJ1651" s="15"/>
      <c r="CK1651" s="15"/>
      <c r="CL1651" s="15"/>
      <c r="CM1651" s="15"/>
      <c r="CN1651" s="15"/>
      <c r="CO1651" s="15"/>
      <c r="CP1651" s="15"/>
      <c r="CQ1651" s="15"/>
      <c r="CR1651" s="15"/>
      <c r="CS1651" s="15"/>
      <c r="CT1651" s="88"/>
      <c r="CU1651" s="88"/>
      <c r="CV1651" s="88"/>
      <c r="CW1651" s="15"/>
      <c r="CX1651" s="15"/>
      <c r="CY1651" s="88"/>
      <c r="CZ1651" s="88"/>
      <c r="DA1651" s="88"/>
      <c r="DB1651" s="15"/>
      <c r="DC1651" s="15"/>
      <c r="DD1651" s="15"/>
      <c r="DE1651" s="15"/>
      <c r="DF1651" s="15"/>
      <c r="DG1651" s="15"/>
      <c r="DH1651" s="15"/>
      <c r="DI1651" s="15"/>
      <c r="DJ1651" s="15"/>
      <c r="DK1651" s="15"/>
      <c r="DL1651" s="15"/>
      <c r="DM1651" s="15"/>
      <c r="DN1651" s="15"/>
      <c r="DO1651" s="15"/>
      <c r="DP1651" s="15"/>
      <c r="DQ1651" s="15"/>
      <c r="DR1651" s="15"/>
      <c r="DS1651" s="15"/>
      <c r="DT1651" s="15"/>
      <c r="DU1651" s="15"/>
      <c r="DV1651" s="15"/>
      <c r="DW1651" s="15"/>
      <c r="DX1651" s="15"/>
      <c r="DY1651" s="15"/>
      <c r="DZ1651" s="15"/>
      <c r="EA1651" s="15"/>
      <c r="EB1651" s="15"/>
      <c r="EC1651" s="15"/>
      <c r="ED1651" s="15"/>
      <c r="EE1651" s="15"/>
      <c r="EF1651" s="15"/>
      <c r="EG1651" s="15"/>
      <c r="EH1651" s="15"/>
      <c r="EI1651" s="15"/>
      <c r="EJ1651" s="15"/>
      <c r="EK1651" s="15"/>
      <c r="EL1651" s="15"/>
      <c r="EM1651" s="15"/>
      <c r="EN1651" s="15"/>
      <c r="EO1651" s="15"/>
      <c r="EP1651" s="88"/>
      <c r="EQ1651" s="88"/>
      <c r="ER1651" s="88"/>
      <c r="ES1651" s="88"/>
      <c r="ET1651" s="88"/>
      <c r="EU1651" s="88"/>
      <c r="EV1651" s="88"/>
      <c r="EW1651" s="88"/>
      <c r="EX1651" s="88"/>
      <c r="EY1651" s="88"/>
      <c r="EZ1651" s="88"/>
      <c r="FA1651" s="88"/>
      <c r="FB1651" s="15"/>
      <c r="FC1651" s="15"/>
      <c r="FD1651" s="15"/>
      <c r="FE1651" s="15"/>
      <c r="FF1651" s="15"/>
      <c r="FG1651" s="15"/>
      <c r="FH1651" s="15"/>
      <c r="FI1651" s="15"/>
      <c r="FJ1651" s="15"/>
    </row>
    <row r="1652" spans="2:166" ht="15" customHeight="1" x14ac:dyDescent="0.25">
      <c r="B1652" s="88"/>
      <c r="C1652" s="88"/>
      <c r="D1652" s="115"/>
      <c r="E1652" s="115"/>
      <c r="F1652" s="115"/>
      <c r="G1652" s="115"/>
      <c r="H1652" s="115"/>
      <c r="I1652" s="523"/>
      <c r="J1652" s="523"/>
      <c r="K1652" s="115"/>
      <c r="L1652" s="524"/>
      <c r="M1652" s="524"/>
      <c r="N1652" s="524"/>
      <c r="O1652" s="524"/>
      <c r="P1652" s="524"/>
      <c r="Q1652" s="524"/>
      <c r="R1652" s="524"/>
      <c r="S1652" s="525"/>
      <c r="T1652" s="526"/>
      <c r="U1652" s="115"/>
      <c r="V1652" s="526"/>
      <c r="W1652" s="115"/>
      <c r="X1652" s="115"/>
      <c r="Y1652" s="115"/>
      <c r="Z1652" s="527"/>
      <c r="AA1652" s="527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  <c r="BI1652" s="15"/>
      <c r="BJ1652" s="15"/>
      <c r="BK1652" s="15"/>
      <c r="BL1652" s="15"/>
      <c r="BM1652" s="15"/>
      <c r="BN1652" s="15"/>
      <c r="BO1652" s="15"/>
      <c r="BP1652" s="15"/>
      <c r="BQ1652" s="15"/>
      <c r="BR1652" s="15"/>
      <c r="BS1652" s="15"/>
      <c r="BT1652" s="15"/>
      <c r="BU1652" s="15"/>
      <c r="BV1652" s="15"/>
      <c r="BW1652" s="15"/>
      <c r="BX1652" s="15"/>
      <c r="BY1652" s="15"/>
      <c r="BZ1652" s="15"/>
      <c r="CA1652" s="15"/>
      <c r="CB1652" s="15"/>
      <c r="CC1652" s="15"/>
      <c r="CD1652" s="15"/>
      <c r="CE1652" s="15"/>
      <c r="CF1652" s="15"/>
      <c r="CG1652" s="15"/>
      <c r="CH1652" s="15"/>
      <c r="CI1652" s="15"/>
      <c r="CJ1652" s="15"/>
      <c r="CK1652" s="15"/>
      <c r="CL1652" s="15"/>
      <c r="CM1652" s="15"/>
      <c r="CN1652" s="15"/>
      <c r="CO1652" s="15"/>
      <c r="CP1652" s="15"/>
      <c r="CQ1652" s="15"/>
      <c r="CR1652" s="15"/>
      <c r="CS1652" s="15"/>
      <c r="CT1652" s="88"/>
      <c r="CU1652" s="88"/>
      <c r="CV1652" s="88"/>
      <c r="CW1652" s="15"/>
      <c r="CX1652" s="15"/>
      <c r="CY1652" s="88"/>
      <c r="CZ1652" s="88"/>
      <c r="DA1652" s="88"/>
      <c r="DB1652" s="15"/>
      <c r="DC1652" s="15"/>
      <c r="DD1652" s="15"/>
      <c r="DE1652" s="15"/>
      <c r="DF1652" s="15"/>
      <c r="DG1652" s="15"/>
      <c r="DH1652" s="15"/>
      <c r="DI1652" s="15"/>
      <c r="DJ1652" s="15"/>
      <c r="DK1652" s="15"/>
      <c r="DL1652" s="15"/>
      <c r="DM1652" s="15"/>
      <c r="DN1652" s="15"/>
      <c r="DO1652" s="15"/>
      <c r="DP1652" s="15"/>
      <c r="DQ1652" s="15"/>
      <c r="DR1652" s="15"/>
      <c r="DS1652" s="15"/>
      <c r="DT1652" s="15"/>
      <c r="DU1652" s="15"/>
      <c r="DV1652" s="15"/>
      <c r="DW1652" s="15"/>
      <c r="DX1652" s="15"/>
      <c r="DY1652" s="15"/>
      <c r="DZ1652" s="15"/>
      <c r="EA1652" s="15"/>
      <c r="EB1652" s="15"/>
      <c r="EC1652" s="15"/>
      <c r="ED1652" s="15"/>
      <c r="EE1652" s="15"/>
      <c r="EF1652" s="15"/>
      <c r="EG1652" s="15"/>
      <c r="EH1652" s="15"/>
      <c r="EI1652" s="15"/>
      <c r="EJ1652" s="15"/>
      <c r="EK1652" s="15"/>
      <c r="EL1652" s="15"/>
      <c r="EM1652" s="15"/>
      <c r="EN1652" s="15"/>
      <c r="EO1652" s="15"/>
      <c r="EP1652" s="88"/>
      <c r="EQ1652" s="88"/>
      <c r="ER1652" s="88"/>
      <c r="ES1652" s="88"/>
      <c r="ET1652" s="88"/>
      <c r="EU1652" s="88"/>
      <c r="EV1652" s="88"/>
      <c r="EW1652" s="88"/>
      <c r="EX1652" s="88"/>
      <c r="EY1652" s="88"/>
      <c r="EZ1652" s="88"/>
      <c r="FA1652" s="88"/>
      <c r="FB1652" s="15"/>
      <c r="FC1652" s="15"/>
      <c r="FD1652" s="15"/>
      <c r="FE1652" s="15"/>
      <c r="FF1652" s="15"/>
      <c r="FG1652" s="15"/>
      <c r="FH1652" s="15"/>
      <c r="FI1652" s="15"/>
      <c r="FJ1652" s="15"/>
    </row>
    <row r="1653" spans="2:166" ht="15" customHeight="1" x14ac:dyDescent="0.25">
      <c r="B1653" s="88"/>
      <c r="C1653" s="88"/>
      <c r="D1653" s="115"/>
      <c r="E1653" s="115"/>
      <c r="F1653" s="115"/>
      <c r="G1653" s="115"/>
      <c r="H1653" s="115"/>
      <c r="I1653" s="523"/>
      <c r="J1653" s="523"/>
      <c r="K1653" s="115"/>
      <c r="L1653" s="524"/>
      <c r="M1653" s="524"/>
      <c r="N1653" s="524"/>
      <c r="O1653" s="524"/>
      <c r="P1653" s="524"/>
      <c r="Q1653" s="524"/>
      <c r="R1653" s="524"/>
      <c r="S1653" s="525"/>
      <c r="T1653" s="526"/>
      <c r="U1653" s="115"/>
      <c r="V1653" s="526"/>
      <c r="W1653" s="115"/>
      <c r="X1653" s="115"/>
      <c r="Y1653" s="115"/>
      <c r="Z1653" s="527"/>
      <c r="AA1653" s="527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  <c r="BI1653" s="15"/>
      <c r="BJ1653" s="15"/>
      <c r="BK1653" s="15"/>
      <c r="BL1653" s="15"/>
      <c r="BM1653" s="15"/>
      <c r="BN1653" s="15"/>
      <c r="BO1653" s="15"/>
      <c r="BP1653" s="15"/>
      <c r="BQ1653" s="15"/>
      <c r="BR1653" s="15"/>
      <c r="BS1653" s="15"/>
      <c r="BT1653" s="15"/>
      <c r="BU1653" s="15"/>
      <c r="BV1653" s="15"/>
      <c r="BW1653" s="15"/>
      <c r="BX1653" s="15"/>
      <c r="BY1653" s="15"/>
      <c r="BZ1653" s="15"/>
      <c r="CA1653" s="15"/>
      <c r="CB1653" s="15"/>
      <c r="CC1653" s="15"/>
      <c r="CD1653" s="15"/>
      <c r="CE1653" s="15"/>
      <c r="CF1653" s="15"/>
      <c r="CG1653" s="15"/>
      <c r="CH1653" s="15"/>
      <c r="CI1653" s="15"/>
      <c r="CJ1653" s="15"/>
      <c r="CK1653" s="15"/>
      <c r="CL1653" s="15"/>
      <c r="CM1653" s="15"/>
      <c r="CN1653" s="15"/>
      <c r="CO1653" s="15"/>
      <c r="CP1653" s="15"/>
      <c r="CQ1653" s="15"/>
      <c r="CR1653" s="15"/>
      <c r="CS1653" s="15"/>
      <c r="CT1653" s="88"/>
      <c r="CU1653" s="88"/>
      <c r="CV1653" s="88"/>
      <c r="CW1653" s="15"/>
      <c r="CX1653" s="15"/>
      <c r="CY1653" s="88"/>
      <c r="CZ1653" s="88"/>
      <c r="DA1653" s="88"/>
      <c r="DB1653" s="15"/>
      <c r="DC1653" s="15"/>
      <c r="DD1653" s="15"/>
      <c r="DE1653" s="15"/>
      <c r="DF1653" s="15"/>
      <c r="DG1653" s="15"/>
      <c r="DH1653" s="15"/>
      <c r="DI1653" s="15"/>
      <c r="DJ1653" s="15"/>
      <c r="DK1653" s="15"/>
      <c r="DL1653" s="15"/>
      <c r="DM1653" s="15"/>
      <c r="DN1653" s="15"/>
      <c r="DO1653" s="15"/>
      <c r="DP1653" s="15"/>
      <c r="DQ1653" s="15"/>
      <c r="DR1653" s="15"/>
      <c r="DS1653" s="15"/>
      <c r="DT1653" s="15"/>
      <c r="DU1653" s="15"/>
      <c r="DV1653" s="15"/>
      <c r="DW1653" s="15"/>
      <c r="DX1653" s="15"/>
      <c r="DY1653" s="15"/>
      <c r="DZ1653" s="15"/>
      <c r="EA1653" s="15"/>
      <c r="EB1653" s="15"/>
      <c r="EC1653" s="15"/>
      <c r="ED1653" s="15"/>
      <c r="EE1653" s="15"/>
      <c r="EF1653" s="15"/>
      <c r="EG1653" s="15"/>
      <c r="EH1653" s="15"/>
      <c r="EI1653" s="15"/>
      <c r="EJ1653" s="15"/>
      <c r="EK1653" s="15"/>
      <c r="EL1653" s="15"/>
      <c r="EM1653" s="15"/>
      <c r="EN1653" s="15"/>
      <c r="EO1653" s="15"/>
      <c r="EP1653" s="88"/>
      <c r="EQ1653" s="88"/>
      <c r="ER1653" s="88"/>
      <c r="ES1653" s="88"/>
      <c r="ET1653" s="88"/>
      <c r="EU1653" s="88"/>
      <c r="EV1653" s="88"/>
      <c r="EW1653" s="88"/>
      <c r="EX1653" s="88"/>
      <c r="EY1653" s="88"/>
      <c r="EZ1653" s="88"/>
      <c r="FA1653" s="88"/>
      <c r="FB1653" s="15"/>
      <c r="FC1653" s="15"/>
      <c r="FD1653" s="15"/>
      <c r="FE1653" s="15"/>
      <c r="FF1653" s="15"/>
      <c r="FG1653" s="15"/>
      <c r="FH1653" s="15"/>
      <c r="FI1653" s="15"/>
      <c r="FJ1653" s="15"/>
    </row>
    <row r="1654" spans="2:166" ht="15" customHeight="1" x14ac:dyDescent="0.25">
      <c r="B1654" s="88"/>
      <c r="C1654" s="88"/>
      <c r="D1654" s="115"/>
      <c r="E1654" s="115"/>
      <c r="F1654" s="115"/>
      <c r="G1654" s="115"/>
      <c r="H1654" s="115"/>
      <c r="I1654" s="523"/>
      <c r="J1654" s="523"/>
      <c r="K1654" s="115"/>
      <c r="L1654" s="524"/>
      <c r="M1654" s="524"/>
      <c r="N1654" s="524"/>
      <c r="O1654" s="524"/>
      <c r="P1654" s="524"/>
      <c r="Q1654" s="524"/>
      <c r="R1654" s="524"/>
      <c r="S1654" s="525"/>
      <c r="T1654" s="526"/>
      <c r="U1654" s="115"/>
      <c r="V1654" s="526"/>
      <c r="W1654" s="115"/>
      <c r="X1654" s="115"/>
      <c r="Y1654" s="115"/>
      <c r="Z1654" s="527"/>
      <c r="AA1654" s="527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  <c r="BI1654" s="15"/>
      <c r="BJ1654" s="15"/>
      <c r="BK1654" s="15"/>
      <c r="BL1654" s="15"/>
      <c r="BM1654" s="15"/>
      <c r="BN1654" s="15"/>
      <c r="BO1654" s="15"/>
      <c r="BP1654" s="15"/>
      <c r="BQ1654" s="15"/>
      <c r="BR1654" s="15"/>
      <c r="BS1654" s="15"/>
      <c r="BT1654" s="15"/>
      <c r="BU1654" s="15"/>
      <c r="BV1654" s="15"/>
      <c r="BW1654" s="15"/>
      <c r="BX1654" s="15"/>
      <c r="BY1654" s="15"/>
      <c r="BZ1654" s="15"/>
      <c r="CA1654" s="15"/>
      <c r="CB1654" s="15"/>
      <c r="CC1654" s="15"/>
      <c r="CD1654" s="15"/>
      <c r="CE1654" s="15"/>
      <c r="CF1654" s="15"/>
      <c r="CG1654" s="15"/>
      <c r="CH1654" s="15"/>
      <c r="CI1654" s="15"/>
      <c r="CJ1654" s="15"/>
      <c r="CK1654" s="15"/>
      <c r="CL1654" s="15"/>
      <c r="CM1654" s="15"/>
      <c r="CN1654" s="15"/>
      <c r="CO1654" s="15"/>
      <c r="CP1654" s="15"/>
      <c r="CQ1654" s="15"/>
      <c r="CR1654" s="15"/>
      <c r="CS1654" s="15"/>
      <c r="CT1654" s="88"/>
      <c r="CU1654" s="88"/>
      <c r="CV1654" s="88"/>
      <c r="CW1654" s="15"/>
      <c r="CX1654" s="15"/>
      <c r="CY1654" s="88"/>
      <c r="CZ1654" s="88"/>
      <c r="DA1654" s="88"/>
      <c r="DB1654" s="15"/>
      <c r="DC1654" s="15"/>
      <c r="DD1654" s="15"/>
      <c r="DE1654" s="15"/>
      <c r="DF1654" s="15"/>
      <c r="DG1654" s="15"/>
      <c r="DH1654" s="15"/>
      <c r="DI1654" s="15"/>
      <c r="DJ1654" s="15"/>
      <c r="DK1654" s="15"/>
      <c r="DL1654" s="15"/>
      <c r="DM1654" s="15"/>
      <c r="DN1654" s="15"/>
      <c r="DO1654" s="15"/>
      <c r="DP1654" s="15"/>
      <c r="DQ1654" s="15"/>
      <c r="DR1654" s="15"/>
      <c r="DS1654" s="15"/>
      <c r="DT1654" s="15"/>
      <c r="DU1654" s="15"/>
      <c r="DV1654" s="15"/>
      <c r="DW1654" s="15"/>
      <c r="DX1654" s="15"/>
      <c r="DY1654" s="15"/>
      <c r="DZ1654" s="15"/>
      <c r="EA1654" s="15"/>
      <c r="EB1654" s="15"/>
      <c r="EC1654" s="15"/>
      <c r="ED1654" s="15"/>
      <c r="EE1654" s="15"/>
      <c r="EF1654" s="15"/>
      <c r="EG1654" s="15"/>
      <c r="EH1654" s="15"/>
      <c r="EI1654" s="15"/>
      <c r="EJ1654" s="15"/>
      <c r="EK1654" s="15"/>
      <c r="EL1654" s="15"/>
      <c r="EM1654" s="15"/>
      <c r="EN1654" s="15"/>
      <c r="EO1654" s="15"/>
      <c r="EP1654" s="88"/>
      <c r="EQ1654" s="88"/>
      <c r="ER1654" s="88"/>
      <c r="ES1654" s="88"/>
      <c r="ET1654" s="88"/>
      <c r="EU1654" s="88"/>
      <c r="EV1654" s="88"/>
      <c r="EW1654" s="88"/>
      <c r="EX1654" s="88"/>
      <c r="EY1654" s="88"/>
      <c r="EZ1654" s="88"/>
      <c r="FA1654" s="88"/>
      <c r="FB1654" s="15"/>
      <c r="FC1654" s="15"/>
      <c r="FD1654" s="15"/>
      <c r="FE1654" s="15"/>
      <c r="FF1654" s="15"/>
      <c r="FG1654" s="15"/>
      <c r="FH1654" s="15"/>
      <c r="FI1654" s="15"/>
      <c r="FJ1654" s="15"/>
    </row>
    <row r="1655" spans="2:166" ht="15" customHeight="1" x14ac:dyDescent="0.25">
      <c r="B1655" s="88"/>
      <c r="C1655" s="88"/>
      <c r="D1655" s="115"/>
      <c r="E1655" s="115"/>
      <c r="F1655" s="115"/>
      <c r="G1655" s="115"/>
      <c r="H1655" s="115"/>
      <c r="I1655" s="523"/>
      <c r="J1655" s="523"/>
      <c r="K1655" s="115"/>
      <c r="L1655" s="524"/>
      <c r="M1655" s="524"/>
      <c r="N1655" s="524"/>
      <c r="O1655" s="524"/>
      <c r="P1655" s="524"/>
      <c r="Q1655" s="524"/>
      <c r="R1655" s="524"/>
      <c r="S1655" s="525"/>
      <c r="T1655" s="526"/>
      <c r="U1655" s="115"/>
      <c r="V1655" s="526"/>
      <c r="W1655" s="115"/>
      <c r="X1655" s="115"/>
      <c r="Y1655" s="115"/>
      <c r="Z1655" s="527"/>
      <c r="AA1655" s="527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A1655" s="15"/>
      <c r="BB1655" s="15"/>
      <c r="BC1655" s="15"/>
      <c r="BD1655" s="15"/>
      <c r="BE1655" s="15"/>
      <c r="BF1655" s="15"/>
      <c r="BG1655" s="15"/>
      <c r="BH1655" s="15"/>
      <c r="BI1655" s="15"/>
      <c r="BJ1655" s="15"/>
      <c r="BK1655" s="15"/>
      <c r="BL1655" s="15"/>
      <c r="BM1655" s="15"/>
      <c r="BN1655" s="15"/>
      <c r="BO1655" s="15"/>
      <c r="BP1655" s="15"/>
      <c r="BQ1655" s="15"/>
      <c r="BR1655" s="15"/>
      <c r="BS1655" s="15"/>
      <c r="BT1655" s="15"/>
      <c r="BU1655" s="15"/>
      <c r="BV1655" s="15"/>
      <c r="BW1655" s="15"/>
      <c r="BX1655" s="15"/>
      <c r="BY1655" s="15"/>
      <c r="BZ1655" s="15"/>
      <c r="CA1655" s="15"/>
      <c r="CB1655" s="15"/>
      <c r="CC1655" s="15"/>
      <c r="CD1655" s="15"/>
      <c r="CE1655" s="15"/>
      <c r="CF1655" s="15"/>
      <c r="CG1655" s="15"/>
      <c r="CH1655" s="15"/>
      <c r="CI1655" s="15"/>
      <c r="CJ1655" s="15"/>
      <c r="CK1655" s="15"/>
      <c r="CL1655" s="15"/>
      <c r="CM1655" s="15"/>
      <c r="CN1655" s="15"/>
      <c r="CO1655" s="15"/>
      <c r="CP1655" s="15"/>
      <c r="CQ1655" s="15"/>
      <c r="CR1655" s="15"/>
      <c r="CS1655" s="15"/>
      <c r="CT1655" s="88"/>
      <c r="CU1655" s="88"/>
      <c r="CV1655" s="88"/>
      <c r="CW1655" s="15"/>
      <c r="CX1655" s="15"/>
      <c r="CY1655" s="88"/>
      <c r="CZ1655" s="88"/>
      <c r="DA1655" s="88"/>
      <c r="DB1655" s="15"/>
      <c r="DC1655" s="15"/>
      <c r="DD1655" s="15"/>
      <c r="DE1655" s="15"/>
      <c r="DF1655" s="15"/>
      <c r="DG1655" s="15"/>
      <c r="DH1655" s="15"/>
      <c r="DI1655" s="15"/>
      <c r="DJ1655" s="15"/>
      <c r="DK1655" s="15"/>
      <c r="DL1655" s="15"/>
      <c r="DM1655" s="15"/>
      <c r="DN1655" s="15"/>
      <c r="DO1655" s="15"/>
      <c r="DP1655" s="15"/>
      <c r="DQ1655" s="15"/>
      <c r="DR1655" s="15"/>
      <c r="DS1655" s="15"/>
      <c r="DT1655" s="15"/>
      <c r="DU1655" s="15"/>
      <c r="DV1655" s="15"/>
      <c r="DW1655" s="15"/>
      <c r="DX1655" s="15"/>
      <c r="DY1655" s="15"/>
      <c r="DZ1655" s="15"/>
      <c r="EA1655" s="15"/>
      <c r="EB1655" s="15"/>
      <c r="EC1655" s="15"/>
      <c r="ED1655" s="15"/>
      <c r="EE1655" s="15"/>
      <c r="EF1655" s="15"/>
      <c r="EG1655" s="15"/>
      <c r="EH1655" s="15"/>
      <c r="EI1655" s="15"/>
      <c r="EJ1655" s="15"/>
      <c r="EK1655" s="15"/>
      <c r="EL1655" s="15"/>
      <c r="EM1655" s="15"/>
      <c r="EN1655" s="15"/>
      <c r="EO1655" s="15"/>
      <c r="EP1655" s="88"/>
      <c r="EQ1655" s="88"/>
      <c r="ER1655" s="88"/>
      <c r="ES1655" s="88"/>
      <c r="ET1655" s="88"/>
      <c r="EU1655" s="88"/>
      <c r="EV1655" s="88"/>
      <c r="EW1655" s="88"/>
      <c r="EX1655" s="88"/>
      <c r="EY1655" s="88"/>
      <c r="EZ1655" s="88"/>
      <c r="FA1655" s="88"/>
      <c r="FB1655" s="15"/>
      <c r="FC1655" s="15"/>
      <c r="FD1655" s="15"/>
      <c r="FE1655" s="15"/>
      <c r="FF1655" s="15"/>
      <c r="FG1655" s="15"/>
      <c r="FH1655" s="15"/>
      <c r="FI1655" s="15"/>
      <c r="FJ1655" s="15"/>
    </row>
    <row r="1656" spans="2:166" ht="15" customHeight="1" x14ac:dyDescent="0.25">
      <c r="B1656" s="88"/>
      <c r="C1656" s="88"/>
      <c r="D1656" s="115"/>
      <c r="E1656" s="115"/>
      <c r="F1656" s="115"/>
      <c r="G1656" s="115"/>
      <c r="H1656" s="115"/>
      <c r="I1656" s="523"/>
      <c r="J1656" s="523"/>
      <c r="K1656" s="115"/>
      <c r="L1656" s="524"/>
      <c r="M1656" s="524"/>
      <c r="N1656" s="524"/>
      <c r="O1656" s="524"/>
      <c r="P1656" s="524"/>
      <c r="Q1656" s="524"/>
      <c r="R1656" s="524"/>
      <c r="S1656" s="525"/>
      <c r="T1656" s="526"/>
      <c r="U1656" s="115"/>
      <c r="V1656" s="526"/>
      <c r="W1656" s="115"/>
      <c r="X1656" s="115"/>
      <c r="Y1656" s="115"/>
      <c r="Z1656" s="527"/>
      <c r="AA1656" s="527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  <c r="BI1656" s="15"/>
      <c r="BJ1656" s="15"/>
      <c r="BK1656" s="15"/>
      <c r="BL1656" s="15"/>
      <c r="BM1656" s="15"/>
      <c r="BN1656" s="15"/>
      <c r="BO1656" s="15"/>
      <c r="BP1656" s="15"/>
      <c r="BQ1656" s="15"/>
      <c r="BR1656" s="15"/>
      <c r="BS1656" s="15"/>
      <c r="BT1656" s="15"/>
      <c r="BU1656" s="15"/>
      <c r="BV1656" s="15"/>
      <c r="BW1656" s="15"/>
      <c r="BX1656" s="15"/>
      <c r="BY1656" s="15"/>
      <c r="BZ1656" s="15"/>
      <c r="CA1656" s="15"/>
      <c r="CB1656" s="15"/>
      <c r="CC1656" s="15"/>
      <c r="CD1656" s="15"/>
      <c r="CE1656" s="15"/>
      <c r="CF1656" s="15"/>
      <c r="CG1656" s="15"/>
      <c r="CH1656" s="15"/>
      <c r="CI1656" s="15"/>
      <c r="CJ1656" s="15"/>
      <c r="CK1656" s="15"/>
      <c r="CL1656" s="15"/>
      <c r="CM1656" s="15"/>
      <c r="CN1656" s="15"/>
      <c r="CO1656" s="15"/>
      <c r="CP1656" s="15"/>
      <c r="CQ1656" s="15"/>
      <c r="CR1656" s="15"/>
      <c r="CS1656" s="15"/>
      <c r="CT1656" s="88"/>
      <c r="CU1656" s="88"/>
      <c r="CV1656" s="88"/>
      <c r="CW1656" s="15"/>
      <c r="CX1656" s="15"/>
      <c r="CY1656" s="88"/>
      <c r="CZ1656" s="88"/>
      <c r="DA1656" s="88"/>
      <c r="DB1656" s="15"/>
      <c r="DC1656" s="15"/>
      <c r="DD1656" s="15"/>
      <c r="DE1656" s="15"/>
      <c r="DF1656" s="15"/>
      <c r="DG1656" s="15"/>
      <c r="DH1656" s="15"/>
      <c r="DI1656" s="15"/>
      <c r="DJ1656" s="15"/>
      <c r="DK1656" s="15"/>
      <c r="DL1656" s="15"/>
      <c r="DM1656" s="15"/>
      <c r="DN1656" s="15"/>
      <c r="DO1656" s="15"/>
      <c r="DP1656" s="15"/>
      <c r="DQ1656" s="15"/>
      <c r="DR1656" s="15"/>
      <c r="DS1656" s="15"/>
      <c r="DT1656" s="15"/>
      <c r="DU1656" s="15"/>
      <c r="DV1656" s="15"/>
      <c r="DW1656" s="15"/>
      <c r="DX1656" s="15"/>
      <c r="DY1656" s="15"/>
      <c r="DZ1656" s="15"/>
      <c r="EA1656" s="15"/>
      <c r="EB1656" s="15"/>
      <c r="EC1656" s="15"/>
      <c r="ED1656" s="15"/>
      <c r="EE1656" s="15"/>
      <c r="EF1656" s="15"/>
      <c r="EG1656" s="15"/>
      <c r="EH1656" s="15"/>
      <c r="EI1656" s="15"/>
      <c r="EJ1656" s="15"/>
      <c r="EK1656" s="15"/>
      <c r="EL1656" s="15"/>
      <c r="EM1656" s="15"/>
      <c r="EN1656" s="15"/>
      <c r="EO1656" s="15"/>
      <c r="EP1656" s="88"/>
      <c r="EQ1656" s="88"/>
      <c r="ER1656" s="88"/>
      <c r="ES1656" s="88"/>
      <c r="ET1656" s="88"/>
      <c r="EU1656" s="88"/>
      <c r="EV1656" s="88"/>
      <c r="EW1656" s="88"/>
      <c r="EX1656" s="88"/>
      <c r="EY1656" s="88"/>
      <c r="EZ1656" s="88"/>
      <c r="FA1656" s="88"/>
      <c r="FB1656" s="15"/>
      <c r="FC1656" s="15"/>
      <c r="FD1656" s="15"/>
      <c r="FE1656" s="15"/>
      <c r="FF1656" s="15"/>
      <c r="FG1656" s="15"/>
      <c r="FH1656" s="15"/>
      <c r="FI1656" s="15"/>
      <c r="FJ1656" s="15"/>
    </row>
    <row r="1657" spans="2:166" ht="15" customHeight="1" x14ac:dyDescent="0.25">
      <c r="B1657" s="88"/>
      <c r="C1657" s="88"/>
      <c r="D1657" s="115"/>
      <c r="E1657" s="115"/>
      <c r="F1657" s="115"/>
      <c r="G1657" s="115"/>
      <c r="H1657" s="115"/>
      <c r="I1657" s="523"/>
      <c r="J1657" s="523"/>
      <c r="K1657" s="115"/>
      <c r="L1657" s="524"/>
      <c r="M1657" s="524"/>
      <c r="N1657" s="524"/>
      <c r="O1657" s="524"/>
      <c r="P1657" s="524"/>
      <c r="Q1657" s="524"/>
      <c r="R1657" s="524"/>
      <c r="S1657" s="525"/>
      <c r="T1657" s="526"/>
      <c r="U1657" s="115"/>
      <c r="V1657" s="526"/>
      <c r="W1657" s="115"/>
      <c r="X1657" s="115"/>
      <c r="Y1657" s="115"/>
      <c r="Z1657" s="527"/>
      <c r="AA1657" s="527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/>
      <c r="AX1657" s="15"/>
      <c r="AY1657" s="15"/>
      <c r="AZ1657" s="15"/>
      <c r="BA1657" s="15"/>
      <c r="BB1657" s="15"/>
      <c r="BC1657" s="15"/>
      <c r="BD1657" s="15"/>
      <c r="BE1657" s="15"/>
      <c r="BF1657" s="15"/>
      <c r="BG1657" s="15"/>
      <c r="BH1657" s="15"/>
      <c r="BI1657" s="15"/>
      <c r="BJ1657" s="15"/>
      <c r="BK1657" s="15"/>
      <c r="BL1657" s="15"/>
      <c r="BM1657" s="15"/>
      <c r="BN1657" s="15"/>
      <c r="BO1657" s="15"/>
      <c r="BP1657" s="15"/>
      <c r="BQ1657" s="15"/>
      <c r="BR1657" s="15"/>
      <c r="BS1657" s="15"/>
      <c r="BT1657" s="15"/>
      <c r="BU1657" s="15"/>
      <c r="BV1657" s="15"/>
      <c r="BW1657" s="15"/>
      <c r="BX1657" s="15"/>
      <c r="BY1657" s="15"/>
      <c r="BZ1657" s="15"/>
      <c r="CA1657" s="15"/>
      <c r="CB1657" s="15"/>
      <c r="CC1657" s="15"/>
      <c r="CD1657" s="15"/>
      <c r="CE1657" s="15"/>
      <c r="CF1657" s="15"/>
      <c r="CG1657" s="15"/>
      <c r="CH1657" s="15"/>
      <c r="CI1657" s="15"/>
      <c r="CJ1657" s="15"/>
      <c r="CK1657" s="15"/>
      <c r="CL1657" s="15"/>
      <c r="CM1657" s="15"/>
      <c r="CN1657" s="15"/>
      <c r="CO1657" s="15"/>
      <c r="CP1657" s="15"/>
      <c r="CQ1657" s="15"/>
      <c r="CR1657" s="15"/>
      <c r="CS1657" s="15"/>
      <c r="CT1657" s="88"/>
      <c r="CU1657" s="88"/>
      <c r="CV1657" s="88"/>
      <c r="CW1657" s="15"/>
      <c r="CX1657" s="15"/>
      <c r="CY1657" s="88"/>
      <c r="CZ1657" s="88"/>
      <c r="DA1657" s="88"/>
      <c r="DB1657" s="15"/>
      <c r="DC1657" s="15"/>
      <c r="DD1657" s="15"/>
      <c r="DE1657" s="15"/>
      <c r="DF1657" s="15"/>
      <c r="DG1657" s="15"/>
      <c r="DH1657" s="15"/>
      <c r="DI1657" s="15"/>
      <c r="DJ1657" s="15"/>
      <c r="DK1657" s="15"/>
      <c r="DL1657" s="15"/>
      <c r="DM1657" s="15"/>
      <c r="DN1657" s="15"/>
      <c r="DO1657" s="15"/>
      <c r="DP1657" s="15"/>
      <c r="DQ1657" s="15"/>
      <c r="DR1657" s="15"/>
      <c r="DS1657" s="15"/>
      <c r="DT1657" s="15"/>
      <c r="DU1657" s="15"/>
      <c r="DV1657" s="15"/>
      <c r="DW1657" s="15"/>
      <c r="DX1657" s="15"/>
      <c r="DY1657" s="15"/>
      <c r="DZ1657" s="15"/>
      <c r="EA1657" s="15"/>
      <c r="EB1657" s="15"/>
      <c r="EC1657" s="15"/>
      <c r="ED1657" s="15"/>
      <c r="EE1657" s="15"/>
      <c r="EF1657" s="15"/>
      <c r="EG1657" s="15"/>
      <c r="EH1657" s="15"/>
      <c r="EI1657" s="15"/>
      <c r="EJ1657" s="15"/>
      <c r="EK1657" s="15"/>
      <c r="EL1657" s="15"/>
      <c r="EM1657" s="15"/>
      <c r="EN1657" s="15"/>
      <c r="EO1657" s="15"/>
      <c r="EP1657" s="88"/>
      <c r="EQ1657" s="88"/>
      <c r="ER1657" s="88"/>
      <c r="ES1657" s="88"/>
      <c r="ET1657" s="88"/>
      <c r="EU1657" s="88"/>
      <c r="EV1657" s="88"/>
      <c r="EW1657" s="88"/>
      <c r="EX1657" s="88"/>
      <c r="EY1657" s="88"/>
      <c r="EZ1657" s="88"/>
      <c r="FA1657" s="88"/>
      <c r="FB1657" s="15"/>
      <c r="FC1657" s="15"/>
      <c r="FD1657" s="15"/>
      <c r="FE1657" s="15"/>
      <c r="FF1657" s="15"/>
      <c r="FG1657" s="15"/>
      <c r="FH1657" s="15"/>
      <c r="FI1657" s="15"/>
      <c r="FJ1657" s="15"/>
    </row>
    <row r="1658" spans="2:166" ht="15" customHeight="1" x14ac:dyDescent="0.25">
      <c r="B1658" s="88"/>
      <c r="C1658" s="88"/>
      <c r="D1658" s="115"/>
      <c r="E1658" s="115"/>
      <c r="F1658" s="115"/>
      <c r="G1658" s="115"/>
      <c r="H1658" s="115"/>
      <c r="I1658" s="523"/>
      <c r="J1658" s="523"/>
      <c r="K1658" s="115"/>
      <c r="L1658" s="524"/>
      <c r="M1658" s="524"/>
      <c r="N1658" s="524"/>
      <c r="O1658" s="524"/>
      <c r="P1658" s="524"/>
      <c r="Q1658" s="524"/>
      <c r="R1658" s="524"/>
      <c r="S1658" s="525"/>
      <c r="T1658" s="526"/>
      <c r="U1658" s="115"/>
      <c r="V1658" s="526"/>
      <c r="W1658" s="115"/>
      <c r="X1658" s="115"/>
      <c r="Y1658" s="115"/>
      <c r="Z1658" s="527"/>
      <c r="AA1658" s="527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/>
      <c r="AX1658" s="15"/>
      <c r="AY1658" s="15"/>
      <c r="AZ1658" s="15"/>
      <c r="BA1658" s="15"/>
      <c r="BB1658" s="15"/>
      <c r="BC1658" s="15"/>
      <c r="BD1658" s="15"/>
      <c r="BE1658" s="15"/>
      <c r="BF1658" s="15"/>
      <c r="BG1658" s="15"/>
      <c r="BH1658" s="15"/>
      <c r="BI1658" s="15"/>
      <c r="BJ1658" s="15"/>
      <c r="BK1658" s="15"/>
      <c r="BL1658" s="15"/>
      <c r="BM1658" s="15"/>
      <c r="BN1658" s="15"/>
      <c r="BO1658" s="15"/>
      <c r="BP1658" s="15"/>
      <c r="BQ1658" s="15"/>
      <c r="BR1658" s="15"/>
      <c r="BS1658" s="15"/>
      <c r="BT1658" s="15"/>
      <c r="BU1658" s="15"/>
      <c r="BV1658" s="15"/>
      <c r="BW1658" s="15"/>
      <c r="BX1658" s="15"/>
      <c r="BY1658" s="15"/>
      <c r="BZ1658" s="15"/>
      <c r="CA1658" s="15"/>
      <c r="CB1658" s="15"/>
      <c r="CC1658" s="15"/>
      <c r="CD1658" s="15"/>
      <c r="CE1658" s="15"/>
      <c r="CF1658" s="15"/>
      <c r="CG1658" s="15"/>
      <c r="CH1658" s="15"/>
      <c r="CI1658" s="15"/>
      <c r="CJ1658" s="15"/>
      <c r="CK1658" s="15"/>
      <c r="CL1658" s="15"/>
      <c r="CM1658" s="15"/>
      <c r="CN1658" s="15"/>
      <c r="CO1658" s="15"/>
      <c r="CP1658" s="15"/>
      <c r="CQ1658" s="15"/>
      <c r="CR1658" s="15"/>
      <c r="CS1658" s="15"/>
      <c r="CT1658" s="88"/>
      <c r="CU1658" s="88"/>
      <c r="CV1658" s="88"/>
      <c r="CW1658" s="15"/>
      <c r="CX1658" s="15"/>
      <c r="CY1658" s="88"/>
      <c r="CZ1658" s="88"/>
      <c r="DA1658" s="88"/>
      <c r="DB1658" s="15"/>
      <c r="DC1658" s="15"/>
      <c r="DD1658" s="15"/>
      <c r="DE1658" s="15"/>
      <c r="DF1658" s="15"/>
      <c r="DG1658" s="15"/>
      <c r="DH1658" s="15"/>
      <c r="DI1658" s="15"/>
      <c r="DJ1658" s="15"/>
      <c r="DK1658" s="15"/>
      <c r="DL1658" s="15"/>
      <c r="DM1658" s="15"/>
      <c r="DN1658" s="15"/>
      <c r="DO1658" s="15"/>
      <c r="DP1658" s="15"/>
      <c r="DQ1658" s="15"/>
      <c r="DR1658" s="15"/>
      <c r="DS1658" s="15"/>
      <c r="DT1658" s="15"/>
      <c r="DU1658" s="15"/>
      <c r="DV1658" s="15"/>
      <c r="DW1658" s="15"/>
      <c r="DX1658" s="15"/>
      <c r="DY1658" s="15"/>
      <c r="DZ1658" s="15"/>
      <c r="EA1658" s="15"/>
      <c r="EB1658" s="15"/>
      <c r="EC1658" s="15"/>
      <c r="ED1658" s="15"/>
      <c r="EE1658" s="15"/>
      <c r="EF1658" s="15"/>
      <c r="EG1658" s="15"/>
      <c r="EH1658" s="15"/>
      <c r="EI1658" s="15"/>
      <c r="EJ1658" s="15"/>
      <c r="EK1658" s="15"/>
      <c r="EL1658" s="15"/>
      <c r="EM1658" s="15"/>
      <c r="EN1658" s="15"/>
      <c r="EO1658" s="15"/>
      <c r="EP1658" s="88"/>
      <c r="EQ1658" s="88"/>
      <c r="ER1658" s="88"/>
      <c r="ES1658" s="88"/>
      <c r="ET1658" s="88"/>
      <c r="EU1658" s="88"/>
      <c r="EV1658" s="88"/>
      <c r="EW1658" s="88"/>
      <c r="EX1658" s="88"/>
      <c r="EY1658" s="88"/>
      <c r="EZ1658" s="88"/>
      <c r="FA1658" s="88"/>
      <c r="FB1658" s="15"/>
      <c r="FC1658" s="15"/>
      <c r="FD1658" s="15"/>
      <c r="FE1658" s="15"/>
      <c r="FF1658" s="15"/>
      <c r="FG1658" s="15"/>
      <c r="FH1658" s="15"/>
      <c r="FI1658" s="15"/>
      <c r="FJ1658" s="15"/>
    </row>
    <row r="1659" spans="2:166" ht="15" customHeight="1" x14ac:dyDescent="0.25">
      <c r="B1659" s="88"/>
      <c r="C1659" s="88"/>
      <c r="D1659" s="115"/>
      <c r="E1659" s="115"/>
      <c r="F1659" s="115"/>
      <c r="G1659" s="115"/>
      <c r="H1659" s="115"/>
      <c r="I1659" s="523"/>
      <c r="J1659" s="523"/>
      <c r="K1659" s="115"/>
      <c r="L1659" s="524"/>
      <c r="M1659" s="524"/>
      <c r="N1659" s="524"/>
      <c r="O1659" s="524"/>
      <c r="P1659" s="524"/>
      <c r="Q1659" s="524"/>
      <c r="R1659" s="524"/>
      <c r="S1659" s="525"/>
      <c r="T1659" s="526"/>
      <c r="U1659" s="115"/>
      <c r="V1659" s="526"/>
      <c r="W1659" s="115"/>
      <c r="X1659" s="115"/>
      <c r="Y1659" s="115"/>
      <c r="Z1659" s="527"/>
      <c r="AA1659" s="527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M1659" s="15"/>
      <c r="BN1659" s="15"/>
      <c r="BO1659" s="15"/>
      <c r="BP1659" s="15"/>
      <c r="BQ1659" s="15"/>
      <c r="BR1659" s="15"/>
      <c r="BS1659" s="15"/>
      <c r="BT1659" s="15"/>
      <c r="BU1659" s="15"/>
      <c r="BV1659" s="15"/>
      <c r="BW1659" s="15"/>
      <c r="BX1659" s="15"/>
      <c r="BY1659" s="15"/>
      <c r="BZ1659" s="15"/>
      <c r="CA1659" s="15"/>
      <c r="CB1659" s="15"/>
      <c r="CC1659" s="15"/>
      <c r="CD1659" s="15"/>
      <c r="CE1659" s="15"/>
      <c r="CF1659" s="15"/>
      <c r="CG1659" s="15"/>
      <c r="CH1659" s="15"/>
      <c r="CI1659" s="15"/>
      <c r="CJ1659" s="15"/>
      <c r="CK1659" s="15"/>
      <c r="CL1659" s="15"/>
      <c r="CM1659" s="15"/>
      <c r="CN1659" s="15"/>
      <c r="CO1659" s="15"/>
      <c r="CP1659" s="15"/>
      <c r="CQ1659" s="15"/>
      <c r="CR1659" s="15"/>
      <c r="CS1659" s="15"/>
      <c r="CT1659" s="88"/>
      <c r="CU1659" s="88"/>
      <c r="CV1659" s="88"/>
      <c r="CW1659" s="15"/>
      <c r="CX1659" s="15"/>
      <c r="CY1659" s="88"/>
      <c r="CZ1659" s="88"/>
      <c r="DA1659" s="88"/>
      <c r="DB1659" s="15"/>
      <c r="DC1659" s="15"/>
      <c r="DD1659" s="15"/>
      <c r="DE1659" s="15"/>
      <c r="DF1659" s="15"/>
      <c r="DG1659" s="15"/>
      <c r="DH1659" s="15"/>
      <c r="DI1659" s="15"/>
      <c r="DJ1659" s="15"/>
      <c r="DK1659" s="15"/>
      <c r="DL1659" s="15"/>
      <c r="DM1659" s="15"/>
      <c r="DN1659" s="15"/>
      <c r="DO1659" s="15"/>
      <c r="DP1659" s="15"/>
      <c r="DQ1659" s="15"/>
      <c r="DR1659" s="15"/>
      <c r="DS1659" s="15"/>
      <c r="DT1659" s="15"/>
      <c r="DU1659" s="15"/>
      <c r="DV1659" s="15"/>
      <c r="DW1659" s="15"/>
      <c r="DX1659" s="15"/>
      <c r="DY1659" s="15"/>
      <c r="DZ1659" s="15"/>
      <c r="EA1659" s="15"/>
      <c r="EB1659" s="15"/>
      <c r="EC1659" s="15"/>
      <c r="ED1659" s="15"/>
      <c r="EE1659" s="15"/>
      <c r="EF1659" s="15"/>
      <c r="EG1659" s="15"/>
      <c r="EH1659" s="15"/>
      <c r="EI1659" s="15"/>
      <c r="EJ1659" s="15"/>
      <c r="EK1659" s="15"/>
      <c r="EL1659" s="15"/>
      <c r="EM1659" s="15"/>
      <c r="EN1659" s="15"/>
      <c r="EO1659" s="15"/>
      <c r="EP1659" s="88"/>
      <c r="EQ1659" s="88"/>
      <c r="ER1659" s="88"/>
      <c r="ES1659" s="88"/>
      <c r="ET1659" s="88"/>
      <c r="EU1659" s="88"/>
      <c r="EV1659" s="88"/>
      <c r="EW1659" s="88"/>
      <c r="EX1659" s="88"/>
      <c r="EY1659" s="88"/>
      <c r="EZ1659" s="88"/>
      <c r="FA1659" s="88"/>
      <c r="FB1659" s="15"/>
      <c r="FC1659" s="15"/>
      <c r="FD1659" s="15"/>
      <c r="FE1659" s="15"/>
      <c r="FF1659" s="15"/>
      <c r="FG1659" s="15"/>
      <c r="FH1659" s="15"/>
      <c r="FI1659" s="15"/>
      <c r="FJ1659" s="15"/>
    </row>
    <row r="1660" spans="2:166" ht="15" customHeight="1" x14ac:dyDescent="0.25">
      <c r="B1660" s="88"/>
      <c r="C1660" s="88"/>
      <c r="D1660" s="115"/>
      <c r="E1660" s="115"/>
      <c r="F1660" s="115"/>
      <c r="G1660" s="115"/>
      <c r="H1660" s="115"/>
      <c r="I1660" s="523"/>
      <c r="J1660" s="523"/>
      <c r="K1660" s="115"/>
      <c r="L1660" s="524"/>
      <c r="M1660" s="524"/>
      <c r="N1660" s="524"/>
      <c r="O1660" s="524"/>
      <c r="P1660" s="524"/>
      <c r="Q1660" s="524"/>
      <c r="R1660" s="524"/>
      <c r="S1660" s="525"/>
      <c r="T1660" s="526"/>
      <c r="U1660" s="115"/>
      <c r="V1660" s="526"/>
      <c r="W1660" s="115"/>
      <c r="X1660" s="115"/>
      <c r="Y1660" s="115"/>
      <c r="Z1660" s="527"/>
      <c r="AA1660" s="527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  <c r="BM1660" s="15"/>
      <c r="BN1660" s="15"/>
      <c r="BO1660" s="15"/>
      <c r="BP1660" s="15"/>
      <c r="BQ1660" s="15"/>
      <c r="BR1660" s="15"/>
      <c r="BS1660" s="15"/>
      <c r="BT1660" s="15"/>
      <c r="BU1660" s="15"/>
      <c r="BV1660" s="15"/>
      <c r="BW1660" s="15"/>
      <c r="BX1660" s="15"/>
      <c r="BY1660" s="15"/>
      <c r="BZ1660" s="15"/>
      <c r="CA1660" s="15"/>
      <c r="CB1660" s="15"/>
      <c r="CC1660" s="15"/>
      <c r="CD1660" s="15"/>
      <c r="CE1660" s="15"/>
      <c r="CF1660" s="15"/>
      <c r="CG1660" s="15"/>
      <c r="CH1660" s="15"/>
      <c r="CI1660" s="15"/>
      <c r="CJ1660" s="15"/>
      <c r="CK1660" s="15"/>
      <c r="CL1660" s="15"/>
      <c r="CM1660" s="15"/>
      <c r="CN1660" s="15"/>
      <c r="CO1660" s="15"/>
      <c r="CP1660" s="15"/>
      <c r="CQ1660" s="15"/>
      <c r="CR1660" s="15"/>
      <c r="CS1660" s="15"/>
      <c r="CT1660" s="88"/>
      <c r="CU1660" s="88"/>
      <c r="CV1660" s="88"/>
      <c r="CW1660" s="15"/>
      <c r="CX1660" s="15"/>
      <c r="CY1660" s="88"/>
      <c r="CZ1660" s="88"/>
      <c r="DA1660" s="88"/>
      <c r="DB1660" s="15"/>
      <c r="DC1660" s="15"/>
      <c r="DD1660" s="15"/>
      <c r="DE1660" s="15"/>
      <c r="DF1660" s="15"/>
      <c r="DG1660" s="15"/>
      <c r="DH1660" s="15"/>
      <c r="DI1660" s="15"/>
      <c r="DJ1660" s="15"/>
      <c r="DK1660" s="15"/>
      <c r="DL1660" s="15"/>
      <c r="DM1660" s="15"/>
      <c r="DN1660" s="15"/>
      <c r="DO1660" s="15"/>
      <c r="DP1660" s="15"/>
      <c r="DQ1660" s="15"/>
      <c r="DR1660" s="15"/>
      <c r="DS1660" s="15"/>
      <c r="DT1660" s="15"/>
      <c r="DU1660" s="15"/>
      <c r="DV1660" s="15"/>
      <c r="DW1660" s="15"/>
      <c r="DX1660" s="15"/>
      <c r="DY1660" s="15"/>
      <c r="DZ1660" s="15"/>
      <c r="EA1660" s="15"/>
      <c r="EB1660" s="15"/>
      <c r="EC1660" s="15"/>
      <c r="ED1660" s="15"/>
      <c r="EE1660" s="15"/>
      <c r="EF1660" s="15"/>
      <c r="EG1660" s="15"/>
      <c r="EH1660" s="15"/>
      <c r="EI1660" s="15"/>
      <c r="EJ1660" s="15"/>
      <c r="EK1660" s="15"/>
      <c r="EL1660" s="15"/>
      <c r="EM1660" s="15"/>
      <c r="EN1660" s="15"/>
      <c r="EO1660" s="15"/>
      <c r="EP1660" s="88"/>
      <c r="EQ1660" s="88"/>
      <c r="ER1660" s="88"/>
      <c r="ES1660" s="88"/>
      <c r="ET1660" s="88"/>
      <c r="EU1660" s="88"/>
      <c r="EV1660" s="88"/>
      <c r="EW1660" s="88"/>
      <c r="EX1660" s="88"/>
      <c r="EY1660" s="88"/>
      <c r="EZ1660" s="88"/>
      <c r="FA1660" s="88"/>
      <c r="FB1660" s="15"/>
      <c r="FC1660" s="15"/>
      <c r="FD1660" s="15"/>
      <c r="FE1660" s="15"/>
      <c r="FF1660" s="15"/>
      <c r="FG1660" s="15"/>
      <c r="FH1660" s="15"/>
      <c r="FI1660" s="15"/>
      <c r="FJ1660" s="15"/>
    </row>
    <row r="1661" spans="2:166" ht="15" customHeight="1" x14ac:dyDescent="0.25">
      <c r="B1661" s="88"/>
      <c r="C1661" s="88"/>
      <c r="D1661" s="115"/>
      <c r="E1661" s="115"/>
      <c r="F1661" s="115"/>
      <c r="G1661" s="115"/>
      <c r="H1661" s="115"/>
      <c r="I1661" s="523"/>
      <c r="J1661" s="523"/>
      <c r="K1661" s="115"/>
      <c r="L1661" s="524"/>
      <c r="M1661" s="524"/>
      <c r="N1661" s="524"/>
      <c r="O1661" s="524"/>
      <c r="P1661" s="524"/>
      <c r="Q1661" s="524"/>
      <c r="R1661" s="524"/>
      <c r="S1661" s="525"/>
      <c r="T1661" s="526"/>
      <c r="U1661" s="115"/>
      <c r="V1661" s="526"/>
      <c r="W1661" s="115"/>
      <c r="X1661" s="115"/>
      <c r="Y1661" s="115"/>
      <c r="Z1661" s="527"/>
      <c r="AA1661" s="527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/>
      <c r="AX1661" s="15"/>
      <c r="AY1661" s="15"/>
      <c r="AZ1661" s="15"/>
      <c r="BA1661" s="15"/>
      <c r="BB1661" s="15"/>
      <c r="BC1661" s="15"/>
      <c r="BD1661" s="15"/>
      <c r="BE1661" s="15"/>
      <c r="BF1661" s="15"/>
      <c r="BG1661" s="15"/>
      <c r="BH1661" s="15"/>
      <c r="BI1661" s="15"/>
      <c r="BJ1661" s="15"/>
      <c r="BK1661" s="15"/>
      <c r="BL1661" s="15"/>
      <c r="BM1661" s="15"/>
      <c r="BN1661" s="15"/>
      <c r="BO1661" s="15"/>
      <c r="BP1661" s="15"/>
      <c r="BQ1661" s="15"/>
      <c r="BR1661" s="15"/>
      <c r="BS1661" s="15"/>
      <c r="BT1661" s="15"/>
      <c r="BU1661" s="15"/>
      <c r="BV1661" s="15"/>
      <c r="BW1661" s="15"/>
      <c r="BX1661" s="15"/>
      <c r="BY1661" s="15"/>
      <c r="BZ1661" s="15"/>
      <c r="CA1661" s="15"/>
      <c r="CB1661" s="15"/>
      <c r="CC1661" s="15"/>
      <c r="CD1661" s="15"/>
      <c r="CE1661" s="15"/>
      <c r="CF1661" s="15"/>
      <c r="CG1661" s="15"/>
      <c r="CH1661" s="15"/>
      <c r="CI1661" s="15"/>
      <c r="CJ1661" s="15"/>
      <c r="CK1661" s="15"/>
      <c r="CL1661" s="15"/>
      <c r="CM1661" s="15"/>
      <c r="CN1661" s="15"/>
      <c r="CO1661" s="15"/>
      <c r="CP1661" s="15"/>
      <c r="CQ1661" s="15"/>
      <c r="CR1661" s="15"/>
      <c r="CS1661" s="15"/>
      <c r="CT1661" s="88"/>
      <c r="CU1661" s="88"/>
      <c r="CV1661" s="88"/>
      <c r="CW1661" s="15"/>
      <c r="CX1661" s="15"/>
      <c r="CY1661" s="88"/>
      <c r="CZ1661" s="88"/>
      <c r="DA1661" s="88"/>
      <c r="DB1661" s="15"/>
      <c r="DC1661" s="15"/>
      <c r="DD1661" s="15"/>
      <c r="DE1661" s="15"/>
      <c r="DF1661" s="15"/>
      <c r="DG1661" s="15"/>
      <c r="DH1661" s="15"/>
      <c r="DI1661" s="15"/>
      <c r="DJ1661" s="15"/>
      <c r="DK1661" s="15"/>
      <c r="DL1661" s="15"/>
      <c r="DM1661" s="15"/>
      <c r="DN1661" s="15"/>
      <c r="DO1661" s="15"/>
      <c r="DP1661" s="15"/>
      <c r="DQ1661" s="15"/>
      <c r="DR1661" s="15"/>
      <c r="DS1661" s="15"/>
      <c r="DT1661" s="15"/>
      <c r="DU1661" s="15"/>
      <c r="DV1661" s="15"/>
      <c r="DW1661" s="15"/>
      <c r="DX1661" s="15"/>
      <c r="DY1661" s="15"/>
      <c r="DZ1661" s="15"/>
      <c r="EA1661" s="15"/>
      <c r="EB1661" s="15"/>
      <c r="EC1661" s="15"/>
      <c r="ED1661" s="15"/>
      <c r="EE1661" s="15"/>
      <c r="EF1661" s="15"/>
      <c r="EG1661" s="15"/>
      <c r="EH1661" s="15"/>
      <c r="EI1661" s="15"/>
      <c r="EJ1661" s="15"/>
      <c r="EK1661" s="15"/>
      <c r="EL1661" s="15"/>
      <c r="EM1661" s="15"/>
      <c r="EN1661" s="15"/>
      <c r="EO1661" s="15"/>
      <c r="EP1661" s="88"/>
      <c r="EQ1661" s="88"/>
      <c r="ER1661" s="88"/>
      <c r="ES1661" s="88"/>
      <c r="ET1661" s="88"/>
      <c r="EU1661" s="88"/>
      <c r="EV1661" s="88"/>
      <c r="EW1661" s="88"/>
      <c r="EX1661" s="88"/>
      <c r="EY1661" s="88"/>
      <c r="EZ1661" s="88"/>
      <c r="FA1661" s="88"/>
      <c r="FB1661" s="15"/>
      <c r="FC1661" s="15"/>
      <c r="FD1661" s="15"/>
      <c r="FE1661" s="15"/>
      <c r="FF1661" s="15"/>
      <c r="FG1661" s="15"/>
      <c r="FH1661" s="15"/>
      <c r="FI1661" s="15"/>
      <c r="FJ1661" s="15"/>
    </row>
    <row r="1662" spans="2:166" ht="15" customHeight="1" x14ac:dyDescent="0.25">
      <c r="B1662" s="88"/>
      <c r="C1662" s="88"/>
      <c r="D1662" s="115"/>
      <c r="E1662" s="115"/>
      <c r="F1662" s="115"/>
      <c r="G1662" s="115"/>
      <c r="H1662" s="115"/>
      <c r="I1662" s="523"/>
      <c r="J1662" s="523"/>
      <c r="K1662" s="115"/>
      <c r="L1662" s="524"/>
      <c r="M1662" s="524"/>
      <c r="N1662" s="524"/>
      <c r="O1662" s="524"/>
      <c r="P1662" s="524"/>
      <c r="Q1662" s="524"/>
      <c r="R1662" s="524"/>
      <c r="S1662" s="525"/>
      <c r="T1662" s="526"/>
      <c r="U1662" s="115"/>
      <c r="V1662" s="526"/>
      <c r="W1662" s="115"/>
      <c r="X1662" s="115"/>
      <c r="Y1662" s="115"/>
      <c r="Z1662" s="527"/>
      <c r="AA1662" s="527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A1662" s="15"/>
      <c r="BB1662" s="15"/>
      <c r="BC1662" s="15"/>
      <c r="BD1662" s="15"/>
      <c r="BE1662" s="15"/>
      <c r="BF1662" s="15"/>
      <c r="BG1662" s="15"/>
      <c r="BH1662" s="15"/>
      <c r="BI1662" s="15"/>
      <c r="BJ1662" s="15"/>
      <c r="BK1662" s="15"/>
      <c r="BL1662" s="15"/>
      <c r="BM1662" s="15"/>
      <c r="BN1662" s="15"/>
      <c r="BO1662" s="15"/>
      <c r="BP1662" s="15"/>
      <c r="BQ1662" s="15"/>
      <c r="BR1662" s="15"/>
      <c r="BS1662" s="15"/>
      <c r="BT1662" s="15"/>
      <c r="BU1662" s="15"/>
      <c r="BV1662" s="15"/>
      <c r="BW1662" s="15"/>
      <c r="BX1662" s="15"/>
      <c r="BY1662" s="15"/>
      <c r="BZ1662" s="15"/>
      <c r="CA1662" s="15"/>
      <c r="CB1662" s="15"/>
      <c r="CC1662" s="15"/>
      <c r="CD1662" s="15"/>
      <c r="CE1662" s="15"/>
      <c r="CF1662" s="15"/>
      <c r="CG1662" s="15"/>
      <c r="CH1662" s="15"/>
      <c r="CI1662" s="15"/>
      <c r="CJ1662" s="15"/>
      <c r="CK1662" s="15"/>
      <c r="CL1662" s="15"/>
      <c r="CM1662" s="15"/>
      <c r="CN1662" s="15"/>
      <c r="CO1662" s="15"/>
      <c r="CP1662" s="15"/>
      <c r="CQ1662" s="15"/>
      <c r="CR1662" s="15"/>
      <c r="CS1662" s="15"/>
      <c r="CT1662" s="88"/>
      <c r="CU1662" s="88"/>
      <c r="CV1662" s="88"/>
      <c r="CW1662" s="15"/>
      <c r="CX1662" s="15"/>
      <c r="CY1662" s="88"/>
      <c r="CZ1662" s="88"/>
      <c r="DA1662" s="88"/>
      <c r="DB1662" s="15"/>
      <c r="DC1662" s="15"/>
      <c r="DD1662" s="15"/>
      <c r="DE1662" s="15"/>
      <c r="DF1662" s="15"/>
      <c r="DG1662" s="15"/>
      <c r="DH1662" s="15"/>
      <c r="DI1662" s="15"/>
      <c r="DJ1662" s="15"/>
      <c r="DK1662" s="15"/>
      <c r="DL1662" s="15"/>
      <c r="DM1662" s="15"/>
      <c r="DN1662" s="15"/>
      <c r="DO1662" s="15"/>
      <c r="DP1662" s="15"/>
      <c r="DQ1662" s="15"/>
      <c r="DR1662" s="15"/>
      <c r="DS1662" s="15"/>
      <c r="DT1662" s="15"/>
      <c r="DU1662" s="15"/>
      <c r="DV1662" s="15"/>
      <c r="DW1662" s="15"/>
      <c r="DX1662" s="15"/>
      <c r="DY1662" s="15"/>
      <c r="DZ1662" s="15"/>
      <c r="EA1662" s="15"/>
      <c r="EB1662" s="15"/>
      <c r="EC1662" s="15"/>
      <c r="ED1662" s="15"/>
      <c r="EE1662" s="15"/>
      <c r="EF1662" s="15"/>
      <c r="EG1662" s="15"/>
      <c r="EH1662" s="15"/>
      <c r="EI1662" s="15"/>
      <c r="EJ1662" s="15"/>
      <c r="EK1662" s="15"/>
      <c r="EL1662" s="15"/>
      <c r="EM1662" s="15"/>
      <c r="EN1662" s="15"/>
      <c r="EO1662" s="15"/>
      <c r="EP1662" s="88"/>
      <c r="EQ1662" s="88"/>
      <c r="ER1662" s="88"/>
      <c r="ES1662" s="88"/>
      <c r="ET1662" s="88"/>
      <c r="EU1662" s="88"/>
      <c r="EV1662" s="88"/>
      <c r="EW1662" s="88"/>
      <c r="EX1662" s="88"/>
      <c r="EY1662" s="88"/>
      <c r="EZ1662" s="88"/>
      <c r="FA1662" s="88"/>
      <c r="FB1662" s="15"/>
      <c r="FC1662" s="15"/>
      <c r="FD1662" s="15"/>
      <c r="FE1662" s="15"/>
      <c r="FF1662" s="15"/>
      <c r="FG1662" s="15"/>
      <c r="FH1662" s="15"/>
      <c r="FI1662" s="15"/>
      <c r="FJ1662" s="15"/>
    </row>
    <row r="1663" spans="2:166" ht="15" customHeight="1" x14ac:dyDescent="0.25">
      <c r="B1663" s="88"/>
      <c r="C1663" s="88"/>
      <c r="D1663" s="115"/>
      <c r="E1663" s="115"/>
      <c r="F1663" s="115"/>
      <c r="G1663" s="115"/>
      <c r="H1663" s="115"/>
      <c r="I1663" s="523"/>
      <c r="J1663" s="523"/>
      <c r="K1663" s="115"/>
      <c r="L1663" s="524"/>
      <c r="M1663" s="524"/>
      <c r="N1663" s="524"/>
      <c r="O1663" s="524"/>
      <c r="P1663" s="524"/>
      <c r="Q1663" s="524"/>
      <c r="R1663" s="524"/>
      <c r="S1663" s="525"/>
      <c r="T1663" s="526"/>
      <c r="U1663" s="115"/>
      <c r="V1663" s="526"/>
      <c r="W1663" s="115"/>
      <c r="X1663" s="115"/>
      <c r="Y1663" s="115"/>
      <c r="Z1663" s="527"/>
      <c r="AA1663" s="527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  <c r="BI1663" s="15"/>
      <c r="BJ1663" s="15"/>
      <c r="BK1663" s="15"/>
      <c r="BL1663" s="15"/>
      <c r="BM1663" s="15"/>
      <c r="BN1663" s="15"/>
      <c r="BO1663" s="15"/>
      <c r="BP1663" s="15"/>
      <c r="BQ1663" s="15"/>
      <c r="BR1663" s="15"/>
      <c r="BS1663" s="15"/>
      <c r="BT1663" s="15"/>
      <c r="BU1663" s="15"/>
      <c r="BV1663" s="15"/>
      <c r="BW1663" s="15"/>
      <c r="BX1663" s="15"/>
      <c r="BY1663" s="15"/>
      <c r="BZ1663" s="15"/>
      <c r="CA1663" s="15"/>
      <c r="CB1663" s="15"/>
      <c r="CC1663" s="15"/>
      <c r="CD1663" s="15"/>
      <c r="CE1663" s="15"/>
      <c r="CF1663" s="15"/>
      <c r="CG1663" s="15"/>
      <c r="CH1663" s="15"/>
      <c r="CI1663" s="15"/>
      <c r="CJ1663" s="15"/>
      <c r="CK1663" s="15"/>
      <c r="CL1663" s="15"/>
      <c r="CM1663" s="15"/>
      <c r="CN1663" s="15"/>
      <c r="CO1663" s="15"/>
      <c r="CP1663" s="15"/>
      <c r="CQ1663" s="15"/>
      <c r="CR1663" s="15"/>
      <c r="CS1663" s="15"/>
      <c r="CT1663" s="88"/>
      <c r="CU1663" s="88"/>
      <c r="CV1663" s="88"/>
      <c r="CW1663" s="15"/>
      <c r="CX1663" s="15"/>
      <c r="CY1663" s="88"/>
      <c r="CZ1663" s="88"/>
      <c r="DA1663" s="88"/>
      <c r="DB1663" s="15"/>
      <c r="DC1663" s="15"/>
      <c r="DD1663" s="15"/>
      <c r="DE1663" s="15"/>
      <c r="DF1663" s="15"/>
      <c r="DG1663" s="15"/>
      <c r="DH1663" s="15"/>
      <c r="DI1663" s="15"/>
      <c r="DJ1663" s="15"/>
      <c r="DK1663" s="15"/>
      <c r="DL1663" s="15"/>
      <c r="DM1663" s="15"/>
      <c r="DN1663" s="15"/>
      <c r="DO1663" s="15"/>
      <c r="DP1663" s="15"/>
      <c r="DQ1663" s="15"/>
      <c r="DR1663" s="15"/>
      <c r="DS1663" s="15"/>
      <c r="DT1663" s="15"/>
      <c r="DU1663" s="15"/>
      <c r="DV1663" s="15"/>
      <c r="DW1663" s="15"/>
      <c r="DX1663" s="15"/>
      <c r="DY1663" s="15"/>
      <c r="DZ1663" s="15"/>
      <c r="EA1663" s="15"/>
      <c r="EB1663" s="15"/>
      <c r="EC1663" s="15"/>
      <c r="ED1663" s="15"/>
      <c r="EE1663" s="15"/>
      <c r="EF1663" s="15"/>
      <c r="EG1663" s="15"/>
      <c r="EH1663" s="15"/>
      <c r="EI1663" s="15"/>
      <c r="EJ1663" s="15"/>
      <c r="EK1663" s="15"/>
      <c r="EL1663" s="15"/>
      <c r="EM1663" s="15"/>
      <c r="EN1663" s="15"/>
      <c r="EO1663" s="15"/>
      <c r="EP1663" s="88"/>
      <c r="EQ1663" s="88"/>
      <c r="ER1663" s="88"/>
      <c r="ES1663" s="88"/>
      <c r="ET1663" s="88"/>
      <c r="EU1663" s="88"/>
      <c r="EV1663" s="88"/>
      <c r="EW1663" s="88"/>
      <c r="EX1663" s="88"/>
      <c r="EY1663" s="88"/>
      <c r="EZ1663" s="88"/>
      <c r="FA1663" s="88"/>
      <c r="FB1663" s="15"/>
      <c r="FC1663" s="15"/>
      <c r="FD1663" s="15"/>
      <c r="FE1663" s="15"/>
      <c r="FF1663" s="15"/>
      <c r="FG1663" s="15"/>
      <c r="FH1663" s="15"/>
      <c r="FI1663" s="15"/>
      <c r="FJ1663" s="15"/>
    </row>
    <row r="1664" spans="2:166" ht="15" customHeight="1" x14ac:dyDescent="0.25">
      <c r="B1664" s="88"/>
      <c r="C1664" s="88"/>
      <c r="D1664" s="115"/>
      <c r="E1664" s="115"/>
      <c r="F1664" s="115"/>
      <c r="G1664" s="115"/>
      <c r="H1664" s="115"/>
      <c r="I1664" s="523"/>
      <c r="J1664" s="523"/>
      <c r="K1664" s="115"/>
      <c r="L1664" s="524"/>
      <c r="M1664" s="524"/>
      <c r="N1664" s="524"/>
      <c r="O1664" s="524"/>
      <c r="P1664" s="524"/>
      <c r="Q1664" s="524"/>
      <c r="R1664" s="524"/>
      <c r="S1664" s="525"/>
      <c r="T1664" s="526"/>
      <c r="U1664" s="115"/>
      <c r="V1664" s="526"/>
      <c r="W1664" s="115"/>
      <c r="X1664" s="115"/>
      <c r="Y1664" s="115"/>
      <c r="Z1664" s="527"/>
      <c r="AA1664" s="527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A1664" s="15"/>
      <c r="BB1664" s="15"/>
      <c r="BC1664" s="15"/>
      <c r="BD1664" s="15"/>
      <c r="BE1664" s="15"/>
      <c r="BF1664" s="15"/>
      <c r="BG1664" s="15"/>
      <c r="BH1664" s="15"/>
      <c r="BI1664" s="15"/>
      <c r="BJ1664" s="15"/>
      <c r="BK1664" s="15"/>
      <c r="BL1664" s="15"/>
      <c r="BM1664" s="15"/>
      <c r="BN1664" s="15"/>
      <c r="BO1664" s="15"/>
      <c r="BP1664" s="15"/>
      <c r="BQ1664" s="15"/>
      <c r="BR1664" s="15"/>
      <c r="BS1664" s="15"/>
      <c r="BT1664" s="15"/>
      <c r="BU1664" s="15"/>
      <c r="BV1664" s="15"/>
      <c r="BW1664" s="15"/>
      <c r="BX1664" s="15"/>
      <c r="BY1664" s="15"/>
      <c r="BZ1664" s="15"/>
      <c r="CA1664" s="15"/>
      <c r="CB1664" s="15"/>
      <c r="CC1664" s="15"/>
      <c r="CD1664" s="15"/>
      <c r="CE1664" s="15"/>
      <c r="CF1664" s="15"/>
      <c r="CG1664" s="15"/>
      <c r="CH1664" s="15"/>
      <c r="CI1664" s="15"/>
      <c r="CJ1664" s="15"/>
      <c r="CK1664" s="15"/>
      <c r="CL1664" s="15"/>
      <c r="CM1664" s="15"/>
      <c r="CN1664" s="15"/>
      <c r="CO1664" s="15"/>
      <c r="CP1664" s="15"/>
      <c r="CQ1664" s="15"/>
      <c r="CR1664" s="15"/>
      <c r="CS1664" s="15"/>
      <c r="CT1664" s="88"/>
      <c r="CU1664" s="88"/>
      <c r="CV1664" s="88"/>
      <c r="CW1664" s="15"/>
      <c r="CX1664" s="15"/>
      <c r="CY1664" s="88"/>
      <c r="CZ1664" s="88"/>
      <c r="DA1664" s="88"/>
      <c r="DB1664" s="15"/>
      <c r="DC1664" s="15"/>
      <c r="DD1664" s="15"/>
      <c r="DE1664" s="15"/>
      <c r="DF1664" s="15"/>
      <c r="DG1664" s="15"/>
      <c r="DH1664" s="15"/>
      <c r="DI1664" s="15"/>
      <c r="DJ1664" s="15"/>
      <c r="DK1664" s="15"/>
      <c r="DL1664" s="15"/>
      <c r="DM1664" s="15"/>
      <c r="DN1664" s="15"/>
      <c r="DO1664" s="15"/>
      <c r="DP1664" s="15"/>
      <c r="DQ1664" s="15"/>
      <c r="DR1664" s="15"/>
      <c r="DS1664" s="15"/>
      <c r="DT1664" s="15"/>
      <c r="DU1664" s="15"/>
      <c r="DV1664" s="15"/>
      <c r="DW1664" s="15"/>
      <c r="DX1664" s="15"/>
      <c r="DY1664" s="15"/>
      <c r="DZ1664" s="15"/>
      <c r="EA1664" s="15"/>
      <c r="EB1664" s="15"/>
      <c r="EC1664" s="15"/>
      <c r="ED1664" s="15"/>
      <c r="EE1664" s="15"/>
      <c r="EF1664" s="15"/>
      <c r="EG1664" s="15"/>
      <c r="EH1664" s="15"/>
      <c r="EI1664" s="15"/>
      <c r="EJ1664" s="15"/>
      <c r="EK1664" s="15"/>
      <c r="EL1664" s="15"/>
      <c r="EM1664" s="15"/>
      <c r="EN1664" s="15"/>
      <c r="EO1664" s="15"/>
      <c r="EP1664" s="88"/>
      <c r="EQ1664" s="88"/>
      <c r="ER1664" s="88"/>
      <c r="ES1664" s="88"/>
      <c r="ET1664" s="88"/>
      <c r="EU1664" s="88"/>
      <c r="EV1664" s="88"/>
      <c r="EW1664" s="88"/>
      <c r="EX1664" s="88"/>
      <c r="EY1664" s="88"/>
      <c r="EZ1664" s="88"/>
      <c r="FA1664" s="88"/>
      <c r="FB1664" s="15"/>
      <c r="FC1664" s="15"/>
      <c r="FD1664" s="15"/>
      <c r="FE1664" s="15"/>
      <c r="FF1664" s="15"/>
      <c r="FG1664" s="15"/>
      <c r="FH1664" s="15"/>
      <c r="FI1664" s="15"/>
      <c r="FJ1664" s="15"/>
    </row>
    <row r="1665" spans="2:166" ht="15" customHeight="1" x14ac:dyDescent="0.25">
      <c r="B1665" s="88"/>
      <c r="C1665" s="88"/>
      <c r="D1665" s="115"/>
      <c r="E1665" s="115"/>
      <c r="F1665" s="115"/>
      <c r="G1665" s="115"/>
      <c r="H1665" s="115"/>
      <c r="I1665" s="523"/>
      <c r="J1665" s="523"/>
      <c r="K1665" s="115"/>
      <c r="L1665" s="524"/>
      <c r="M1665" s="524"/>
      <c r="N1665" s="524"/>
      <c r="O1665" s="524"/>
      <c r="P1665" s="524"/>
      <c r="Q1665" s="524"/>
      <c r="R1665" s="524"/>
      <c r="S1665" s="525"/>
      <c r="T1665" s="526"/>
      <c r="U1665" s="115"/>
      <c r="V1665" s="526"/>
      <c r="W1665" s="115"/>
      <c r="X1665" s="115"/>
      <c r="Y1665" s="115"/>
      <c r="Z1665" s="527"/>
      <c r="AA1665" s="527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M1665" s="15"/>
      <c r="BN1665" s="15"/>
      <c r="BO1665" s="15"/>
      <c r="BP1665" s="15"/>
      <c r="BQ1665" s="15"/>
      <c r="BR1665" s="15"/>
      <c r="BS1665" s="15"/>
      <c r="BT1665" s="15"/>
      <c r="BU1665" s="15"/>
      <c r="BV1665" s="15"/>
      <c r="BW1665" s="15"/>
      <c r="BX1665" s="15"/>
      <c r="BY1665" s="15"/>
      <c r="BZ1665" s="15"/>
      <c r="CA1665" s="15"/>
      <c r="CB1665" s="15"/>
      <c r="CC1665" s="15"/>
      <c r="CD1665" s="15"/>
      <c r="CE1665" s="15"/>
      <c r="CF1665" s="15"/>
      <c r="CG1665" s="15"/>
      <c r="CH1665" s="15"/>
      <c r="CI1665" s="15"/>
      <c r="CJ1665" s="15"/>
      <c r="CK1665" s="15"/>
      <c r="CL1665" s="15"/>
      <c r="CM1665" s="15"/>
      <c r="CN1665" s="15"/>
      <c r="CO1665" s="15"/>
      <c r="CP1665" s="15"/>
      <c r="CQ1665" s="15"/>
      <c r="CR1665" s="15"/>
      <c r="CS1665" s="15"/>
      <c r="CT1665" s="88"/>
      <c r="CU1665" s="88"/>
      <c r="CV1665" s="88"/>
      <c r="CW1665" s="15"/>
      <c r="CX1665" s="15"/>
      <c r="CY1665" s="88"/>
      <c r="CZ1665" s="88"/>
      <c r="DA1665" s="88"/>
      <c r="DB1665" s="15"/>
      <c r="DC1665" s="15"/>
      <c r="DD1665" s="15"/>
      <c r="DE1665" s="15"/>
      <c r="DF1665" s="15"/>
      <c r="DG1665" s="15"/>
      <c r="DH1665" s="15"/>
      <c r="DI1665" s="15"/>
      <c r="DJ1665" s="15"/>
      <c r="DK1665" s="15"/>
      <c r="DL1665" s="15"/>
      <c r="DM1665" s="15"/>
      <c r="DN1665" s="15"/>
      <c r="DO1665" s="15"/>
      <c r="DP1665" s="15"/>
      <c r="DQ1665" s="15"/>
      <c r="DR1665" s="15"/>
      <c r="DS1665" s="15"/>
      <c r="DT1665" s="15"/>
      <c r="DU1665" s="15"/>
      <c r="DV1665" s="15"/>
      <c r="DW1665" s="15"/>
      <c r="DX1665" s="15"/>
      <c r="DY1665" s="15"/>
      <c r="DZ1665" s="15"/>
      <c r="EA1665" s="15"/>
      <c r="EB1665" s="15"/>
      <c r="EC1665" s="15"/>
      <c r="ED1665" s="15"/>
      <c r="EE1665" s="15"/>
      <c r="EF1665" s="15"/>
      <c r="EG1665" s="15"/>
      <c r="EH1665" s="15"/>
      <c r="EI1665" s="15"/>
      <c r="EJ1665" s="15"/>
      <c r="EK1665" s="15"/>
      <c r="EL1665" s="15"/>
      <c r="EM1665" s="15"/>
      <c r="EN1665" s="15"/>
      <c r="EO1665" s="15"/>
      <c r="EP1665" s="88"/>
      <c r="EQ1665" s="88"/>
      <c r="ER1665" s="88"/>
      <c r="ES1665" s="88"/>
      <c r="ET1665" s="88"/>
      <c r="EU1665" s="88"/>
      <c r="EV1665" s="88"/>
      <c r="EW1665" s="88"/>
      <c r="EX1665" s="88"/>
      <c r="EY1665" s="88"/>
      <c r="EZ1665" s="88"/>
      <c r="FA1665" s="88"/>
      <c r="FB1665" s="15"/>
      <c r="FC1665" s="15"/>
      <c r="FD1665" s="15"/>
      <c r="FE1665" s="15"/>
      <c r="FF1665" s="15"/>
      <c r="FG1665" s="15"/>
      <c r="FH1665" s="15"/>
      <c r="FI1665" s="15"/>
      <c r="FJ1665" s="15"/>
    </row>
    <row r="1666" spans="2:166" ht="15" customHeight="1" x14ac:dyDescent="0.25">
      <c r="B1666" s="88"/>
      <c r="C1666" s="88"/>
      <c r="D1666" s="115"/>
      <c r="E1666" s="115"/>
      <c r="F1666" s="115"/>
      <c r="G1666" s="115"/>
      <c r="H1666" s="115"/>
      <c r="I1666" s="523"/>
      <c r="J1666" s="523"/>
      <c r="K1666" s="115"/>
      <c r="L1666" s="524"/>
      <c r="M1666" s="524"/>
      <c r="N1666" s="524"/>
      <c r="O1666" s="524"/>
      <c r="P1666" s="524"/>
      <c r="Q1666" s="524"/>
      <c r="R1666" s="524"/>
      <c r="S1666" s="525"/>
      <c r="T1666" s="526"/>
      <c r="U1666" s="115"/>
      <c r="V1666" s="526"/>
      <c r="W1666" s="115"/>
      <c r="X1666" s="115"/>
      <c r="Y1666" s="115"/>
      <c r="Z1666" s="527"/>
      <c r="AA1666" s="527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  <c r="BL1666" s="15"/>
      <c r="BM1666" s="15"/>
      <c r="BN1666" s="15"/>
      <c r="BO1666" s="15"/>
      <c r="BP1666" s="15"/>
      <c r="BQ1666" s="15"/>
      <c r="BR1666" s="15"/>
      <c r="BS1666" s="15"/>
      <c r="BT1666" s="15"/>
      <c r="BU1666" s="15"/>
      <c r="BV1666" s="15"/>
      <c r="BW1666" s="15"/>
      <c r="BX1666" s="15"/>
      <c r="BY1666" s="15"/>
      <c r="BZ1666" s="15"/>
      <c r="CA1666" s="15"/>
      <c r="CB1666" s="15"/>
      <c r="CC1666" s="15"/>
      <c r="CD1666" s="15"/>
      <c r="CE1666" s="15"/>
      <c r="CF1666" s="15"/>
      <c r="CG1666" s="15"/>
      <c r="CH1666" s="15"/>
      <c r="CI1666" s="15"/>
      <c r="CJ1666" s="15"/>
      <c r="CK1666" s="15"/>
      <c r="CL1666" s="15"/>
      <c r="CM1666" s="15"/>
      <c r="CN1666" s="15"/>
      <c r="CO1666" s="15"/>
      <c r="CP1666" s="15"/>
      <c r="CQ1666" s="15"/>
      <c r="CR1666" s="15"/>
      <c r="CS1666" s="15"/>
      <c r="CT1666" s="88"/>
      <c r="CU1666" s="88"/>
      <c r="CV1666" s="88"/>
      <c r="CW1666" s="15"/>
      <c r="CX1666" s="15"/>
      <c r="CY1666" s="88"/>
      <c r="CZ1666" s="88"/>
      <c r="DA1666" s="88"/>
      <c r="DB1666" s="15"/>
      <c r="DC1666" s="15"/>
      <c r="DD1666" s="15"/>
      <c r="DE1666" s="15"/>
      <c r="DF1666" s="15"/>
      <c r="DG1666" s="15"/>
      <c r="DH1666" s="15"/>
      <c r="DI1666" s="15"/>
      <c r="DJ1666" s="15"/>
      <c r="DK1666" s="15"/>
      <c r="DL1666" s="15"/>
      <c r="DM1666" s="15"/>
      <c r="DN1666" s="15"/>
      <c r="DO1666" s="15"/>
      <c r="DP1666" s="15"/>
      <c r="DQ1666" s="15"/>
      <c r="DR1666" s="15"/>
      <c r="DS1666" s="15"/>
      <c r="DT1666" s="15"/>
      <c r="DU1666" s="15"/>
      <c r="DV1666" s="15"/>
      <c r="DW1666" s="15"/>
      <c r="DX1666" s="15"/>
      <c r="DY1666" s="15"/>
      <c r="DZ1666" s="15"/>
      <c r="EA1666" s="15"/>
      <c r="EB1666" s="15"/>
      <c r="EC1666" s="15"/>
      <c r="ED1666" s="15"/>
      <c r="EE1666" s="15"/>
      <c r="EF1666" s="15"/>
      <c r="EG1666" s="15"/>
      <c r="EH1666" s="15"/>
      <c r="EI1666" s="15"/>
      <c r="EJ1666" s="15"/>
      <c r="EK1666" s="15"/>
      <c r="EL1666" s="15"/>
      <c r="EM1666" s="15"/>
      <c r="EN1666" s="15"/>
      <c r="EO1666" s="15"/>
      <c r="EP1666" s="88"/>
      <c r="EQ1666" s="88"/>
      <c r="ER1666" s="88"/>
      <c r="ES1666" s="88"/>
      <c r="ET1666" s="88"/>
      <c r="EU1666" s="88"/>
      <c r="EV1666" s="88"/>
      <c r="EW1666" s="88"/>
      <c r="EX1666" s="88"/>
      <c r="EY1666" s="88"/>
      <c r="EZ1666" s="88"/>
      <c r="FA1666" s="88"/>
      <c r="FB1666" s="15"/>
      <c r="FC1666" s="15"/>
      <c r="FD1666" s="15"/>
      <c r="FE1666" s="15"/>
      <c r="FF1666" s="15"/>
      <c r="FG1666" s="15"/>
      <c r="FH1666" s="15"/>
      <c r="FI1666" s="15"/>
      <c r="FJ1666" s="15"/>
    </row>
    <row r="1667" spans="2:166" ht="15" customHeight="1" x14ac:dyDescent="0.25">
      <c r="B1667" s="88"/>
      <c r="C1667" s="88"/>
      <c r="D1667" s="115"/>
      <c r="E1667" s="115"/>
      <c r="F1667" s="115"/>
      <c r="G1667" s="115"/>
      <c r="H1667" s="115"/>
      <c r="I1667" s="523"/>
      <c r="J1667" s="523"/>
      <c r="K1667" s="115"/>
      <c r="L1667" s="524"/>
      <c r="M1667" s="524"/>
      <c r="N1667" s="524"/>
      <c r="O1667" s="524"/>
      <c r="P1667" s="524"/>
      <c r="Q1667" s="524"/>
      <c r="R1667" s="524"/>
      <c r="S1667" s="525"/>
      <c r="T1667" s="526"/>
      <c r="U1667" s="115"/>
      <c r="V1667" s="526"/>
      <c r="W1667" s="115"/>
      <c r="X1667" s="115"/>
      <c r="Y1667" s="115"/>
      <c r="Z1667" s="527"/>
      <c r="AA1667" s="527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/>
      <c r="AX1667" s="15"/>
      <c r="AY1667" s="15"/>
      <c r="AZ1667" s="15"/>
      <c r="BA1667" s="15"/>
      <c r="BB1667" s="15"/>
      <c r="BC1667" s="15"/>
      <c r="BD1667" s="15"/>
      <c r="BE1667" s="15"/>
      <c r="BF1667" s="15"/>
      <c r="BG1667" s="15"/>
      <c r="BH1667" s="15"/>
      <c r="BI1667" s="15"/>
      <c r="BJ1667" s="15"/>
      <c r="BK1667" s="15"/>
      <c r="BL1667" s="15"/>
      <c r="BM1667" s="15"/>
      <c r="BN1667" s="15"/>
      <c r="BO1667" s="15"/>
      <c r="BP1667" s="15"/>
      <c r="BQ1667" s="15"/>
      <c r="BR1667" s="15"/>
      <c r="BS1667" s="15"/>
      <c r="BT1667" s="15"/>
      <c r="BU1667" s="15"/>
      <c r="BV1667" s="15"/>
      <c r="BW1667" s="15"/>
      <c r="BX1667" s="15"/>
      <c r="BY1667" s="15"/>
      <c r="BZ1667" s="15"/>
      <c r="CA1667" s="15"/>
      <c r="CB1667" s="15"/>
      <c r="CC1667" s="15"/>
      <c r="CD1667" s="15"/>
      <c r="CE1667" s="15"/>
      <c r="CF1667" s="15"/>
      <c r="CG1667" s="15"/>
      <c r="CH1667" s="15"/>
      <c r="CI1667" s="15"/>
      <c r="CJ1667" s="15"/>
      <c r="CK1667" s="15"/>
      <c r="CL1667" s="15"/>
      <c r="CM1667" s="15"/>
      <c r="CN1667" s="15"/>
      <c r="CO1667" s="15"/>
      <c r="CP1667" s="15"/>
      <c r="CQ1667" s="15"/>
      <c r="CR1667" s="15"/>
      <c r="CS1667" s="15"/>
      <c r="CT1667" s="88"/>
      <c r="CU1667" s="88"/>
      <c r="CV1667" s="88"/>
      <c r="CW1667" s="15"/>
      <c r="CX1667" s="15"/>
      <c r="CY1667" s="88"/>
      <c r="CZ1667" s="88"/>
      <c r="DA1667" s="88"/>
      <c r="DB1667" s="15"/>
      <c r="DC1667" s="15"/>
      <c r="DD1667" s="15"/>
      <c r="DE1667" s="15"/>
      <c r="DF1667" s="15"/>
      <c r="DG1667" s="15"/>
      <c r="DH1667" s="15"/>
      <c r="DI1667" s="15"/>
      <c r="DJ1667" s="15"/>
      <c r="DK1667" s="15"/>
      <c r="DL1667" s="15"/>
      <c r="DM1667" s="15"/>
      <c r="DN1667" s="15"/>
      <c r="DO1667" s="15"/>
      <c r="DP1667" s="15"/>
      <c r="DQ1667" s="15"/>
      <c r="DR1667" s="15"/>
      <c r="DS1667" s="15"/>
      <c r="DT1667" s="15"/>
      <c r="DU1667" s="15"/>
      <c r="DV1667" s="15"/>
      <c r="DW1667" s="15"/>
      <c r="DX1667" s="15"/>
      <c r="DY1667" s="15"/>
      <c r="DZ1667" s="15"/>
      <c r="EA1667" s="15"/>
      <c r="EB1667" s="15"/>
      <c r="EC1667" s="15"/>
      <c r="ED1667" s="15"/>
      <c r="EE1667" s="15"/>
      <c r="EF1667" s="15"/>
      <c r="EG1667" s="15"/>
      <c r="EH1667" s="15"/>
      <c r="EI1667" s="15"/>
      <c r="EJ1667" s="15"/>
      <c r="EK1667" s="15"/>
      <c r="EL1667" s="15"/>
      <c r="EM1667" s="15"/>
      <c r="EN1667" s="15"/>
      <c r="EO1667" s="15"/>
      <c r="EP1667" s="88"/>
      <c r="EQ1667" s="88"/>
      <c r="ER1667" s="88"/>
      <c r="ES1667" s="88"/>
      <c r="ET1667" s="88"/>
      <c r="EU1667" s="88"/>
      <c r="EV1667" s="88"/>
      <c r="EW1667" s="88"/>
      <c r="EX1667" s="88"/>
      <c r="EY1667" s="88"/>
      <c r="EZ1667" s="88"/>
      <c r="FA1667" s="88"/>
      <c r="FB1667" s="15"/>
      <c r="FC1667" s="15"/>
      <c r="FD1667" s="15"/>
      <c r="FE1667" s="15"/>
      <c r="FF1667" s="15"/>
      <c r="FG1667" s="15"/>
      <c r="FH1667" s="15"/>
      <c r="FI1667" s="15"/>
      <c r="FJ1667" s="15"/>
    </row>
    <row r="1668" spans="2:166" ht="15" customHeight="1" x14ac:dyDescent="0.25">
      <c r="B1668" s="88"/>
      <c r="C1668" s="88"/>
      <c r="D1668" s="115"/>
      <c r="E1668" s="115"/>
      <c r="F1668" s="115"/>
      <c r="G1668" s="115"/>
      <c r="H1668" s="115"/>
      <c r="I1668" s="523"/>
      <c r="J1668" s="523"/>
      <c r="K1668" s="115"/>
      <c r="L1668" s="524"/>
      <c r="M1668" s="524"/>
      <c r="N1668" s="524"/>
      <c r="O1668" s="524"/>
      <c r="P1668" s="524"/>
      <c r="Q1668" s="524"/>
      <c r="R1668" s="524"/>
      <c r="S1668" s="525"/>
      <c r="T1668" s="526"/>
      <c r="U1668" s="115"/>
      <c r="V1668" s="526"/>
      <c r="W1668" s="115"/>
      <c r="X1668" s="115"/>
      <c r="Y1668" s="115"/>
      <c r="Z1668" s="527"/>
      <c r="AA1668" s="527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  <c r="BI1668" s="15"/>
      <c r="BJ1668" s="15"/>
      <c r="BK1668" s="15"/>
      <c r="BL1668" s="15"/>
      <c r="BM1668" s="15"/>
      <c r="BN1668" s="15"/>
      <c r="BO1668" s="15"/>
      <c r="BP1668" s="15"/>
      <c r="BQ1668" s="15"/>
      <c r="BR1668" s="15"/>
      <c r="BS1668" s="15"/>
      <c r="BT1668" s="15"/>
      <c r="BU1668" s="15"/>
      <c r="BV1668" s="15"/>
      <c r="BW1668" s="15"/>
      <c r="BX1668" s="15"/>
      <c r="BY1668" s="15"/>
      <c r="BZ1668" s="15"/>
      <c r="CA1668" s="15"/>
      <c r="CB1668" s="15"/>
      <c r="CC1668" s="15"/>
      <c r="CD1668" s="15"/>
      <c r="CE1668" s="15"/>
      <c r="CF1668" s="15"/>
      <c r="CG1668" s="15"/>
      <c r="CH1668" s="15"/>
      <c r="CI1668" s="15"/>
      <c r="CJ1668" s="15"/>
      <c r="CK1668" s="15"/>
      <c r="CL1668" s="15"/>
      <c r="CM1668" s="15"/>
      <c r="CN1668" s="15"/>
      <c r="CO1668" s="15"/>
      <c r="CP1668" s="15"/>
      <c r="CQ1668" s="15"/>
      <c r="CR1668" s="15"/>
      <c r="CS1668" s="15"/>
      <c r="CT1668" s="88"/>
      <c r="CU1668" s="88"/>
      <c r="CV1668" s="88"/>
      <c r="CW1668" s="15"/>
      <c r="CX1668" s="15"/>
      <c r="CY1668" s="88"/>
      <c r="CZ1668" s="88"/>
      <c r="DA1668" s="88"/>
      <c r="DB1668" s="15"/>
      <c r="DC1668" s="15"/>
      <c r="DD1668" s="15"/>
      <c r="DE1668" s="15"/>
      <c r="DF1668" s="15"/>
      <c r="DG1668" s="15"/>
      <c r="DH1668" s="15"/>
      <c r="DI1668" s="15"/>
      <c r="DJ1668" s="15"/>
      <c r="DK1668" s="15"/>
      <c r="DL1668" s="15"/>
      <c r="DM1668" s="15"/>
      <c r="DN1668" s="15"/>
      <c r="DO1668" s="15"/>
      <c r="DP1668" s="15"/>
      <c r="DQ1668" s="15"/>
      <c r="DR1668" s="15"/>
      <c r="DS1668" s="15"/>
      <c r="DT1668" s="15"/>
      <c r="DU1668" s="15"/>
      <c r="DV1668" s="15"/>
      <c r="DW1668" s="15"/>
      <c r="DX1668" s="15"/>
      <c r="DY1668" s="15"/>
      <c r="DZ1668" s="15"/>
      <c r="EA1668" s="15"/>
      <c r="EB1668" s="15"/>
      <c r="EC1668" s="15"/>
      <c r="ED1668" s="15"/>
      <c r="EE1668" s="15"/>
      <c r="EF1668" s="15"/>
      <c r="EG1668" s="15"/>
      <c r="EH1668" s="15"/>
      <c r="EI1668" s="15"/>
      <c r="EJ1668" s="15"/>
      <c r="EK1668" s="15"/>
      <c r="EL1668" s="15"/>
      <c r="EM1668" s="15"/>
      <c r="EN1668" s="15"/>
      <c r="EO1668" s="15"/>
      <c r="EP1668" s="88"/>
      <c r="EQ1668" s="88"/>
      <c r="ER1668" s="88"/>
      <c r="ES1668" s="88"/>
      <c r="ET1668" s="88"/>
      <c r="EU1668" s="88"/>
      <c r="EV1668" s="88"/>
      <c r="EW1668" s="88"/>
      <c r="EX1668" s="88"/>
      <c r="EY1668" s="88"/>
      <c r="EZ1668" s="88"/>
      <c r="FA1668" s="88"/>
      <c r="FB1668" s="15"/>
      <c r="FC1668" s="15"/>
      <c r="FD1668" s="15"/>
      <c r="FE1668" s="15"/>
      <c r="FF1668" s="15"/>
      <c r="FG1668" s="15"/>
      <c r="FH1668" s="15"/>
      <c r="FI1668" s="15"/>
      <c r="FJ1668" s="15"/>
    </row>
    <row r="1669" spans="2:166" ht="15" customHeight="1" x14ac:dyDescent="0.25">
      <c r="B1669" s="88"/>
      <c r="C1669" s="88"/>
      <c r="D1669" s="115"/>
      <c r="E1669" s="115"/>
      <c r="F1669" s="115"/>
      <c r="G1669" s="115"/>
      <c r="H1669" s="115"/>
      <c r="I1669" s="523"/>
      <c r="J1669" s="523"/>
      <c r="K1669" s="115"/>
      <c r="L1669" s="524"/>
      <c r="M1669" s="524"/>
      <c r="N1669" s="524"/>
      <c r="O1669" s="524"/>
      <c r="P1669" s="524"/>
      <c r="Q1669" s="524"/>
      <c r="R1669" s="524"/>
      <c r="S1669" s="525"/>
      <c r="T1669" s="526"/>
      <c r="U1669" s="115"/>
      <c r="V1669" s="526"/>
      <c r="W1669" s="115"/>
      <c r="X1669" s="115"/>
      <c r="Y1669" s="115"/>
      <c r="Z1669" s="527"/>
      <c r="AA1669" s="527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/>
      <c r="AX1669" s="15"/>
      <c r="AY1669" s="15"/>
      <c r="AZ1669" s="15"/>
      <c r="BA1669" s="15"/>
      <c r="BB1669" s="15"/>
      <c r="BC1669" s="15"/>
      <c r="BD1669" s="15"/>
      <c r="BE1669" s="15"/>
      <c r="BF1669" s="15"/>
      <c r="BG1669" s="15"/>
      <c r="BH1669" s="15"/>
      <c r="BI1669" s="15"/>
      <c r="BJ1669" s="15"/>
      <c r="BK1669" s="15"/>
      <c r="BL1669" s="15"/>
      <c r="BM1669" s="15"/>
      <c r="BN1669" s="15"/>
      <c r="BO1669" s="15"/>
      <c r="BP1669" s="15"/>
      <c r="BQ1669" s="15"/>
      <c r="BR1669" s="15"/>
      <c r="BS1669" s="15"/>
      <c r="BT1669" s="15"/>
      <c r="BU1669" s="15"/>
      <c r="BV1669" s="15"/>
      <c r="BW1669" s="15"/>
      <c r="BX1669" s="15"/>
      <c r="BY1669" s="15"/>
      <c r="BZ1669" s="15"/>
      <c r="CA1669" s="15"/>
      <c r="CB1669" s="15"/>
      <c r="CC1669" s="15"/>
      <c r="CD1669" s="15"/>
      <c r="CE1669" s="15"/>
      <c r="CF1669" s="15"/>
      <c r="CG1669" s="15"/>
      <c r="CH1669" s="15"/>
      <c r="CI1669" s="15"/>
      <c r="CJ1669" s="15"/>
      <c r="CK1669" s="15"/>
      <c r="CL1669" s="15"/>
      <c r="CM1669" s="15"/>
      <c r="CN1669" s="15"/>
      <c r="CO1669" s="15"/>
      <c r="CP1669" s="15"/>
      <c r="CQ1669" s="15"/>
      <c r="CR1669" s="15"/>
      <c r="CS1669" s="15"/>
      <c r="CT1669" s="88"/>
      <c r="CU1669" s="88"/>
      <c r="CV1669" s="88"/>
      <c r="CW1669" s="15"/>
      <c r="CX1669" s="15"/>
      <c r="CY1669" s="88"/>
      <c r="CZ1669" s="88"/>
      <c r="DA1669" s="88"/>
      <c r="DB1669" s="15"/>
      <c r="DC1669" s="15"/>
      <c r="DD1669" s="15"/>
      <c r="DE1669" s="15"/>
      <c r="DF1669" s="15"/>
      <c r="DG1669" s="15"/>
      <c r="DH1669" s="15"/>
      <c r="DI1669" s="15"/>
      <c r="DJ1669" s="15"/>
      <c r="DK1669" s="15"/>
      <c r="DL1669" s="15"/>
      <c r="DM1669" s="15"/>
      <c r="DN1669" s="15"/>
      <c r="DO1669" s="15"/>
      <c r="DP1669" s="15"/>
      <c r="DQ1669" s="15"/>
      <c r="DR1669" s="15"/>
      <c r="DS1669" s="15"/>
      <c r="DT1669" s="15"/>
      <c r="DU1669" s="15"/>
      <c r="DV1669" s="15"/>
      <c r="DW1669" s="15"/>
      <c r="DX1669" s="15"/>
      <c r="DY1669" s="15"/>
      <c r="DZ1669" s="15"/>
      <c r="EA1669" s="15"/>
      <c r="EB1669" s="15"/>
      <c r="EC1669" s="15"/>
      <c r="ED1669" s="15"/>
      <c r="EE1669" s="15"/>
      <c r="EF1669" s="15"/>
      <c r="EG1669" s="15"/>
      <c r="EH1669" s="15"/>
      <c r="EI1669" s="15"/>
      <c r="EJ1669" s="15"/>
      <c r="EK1669" s="15"/>
      <c r="EL1669" s="15"/>
      <c r="EM1669" s="15"/>
      <c r="EN1669" s="15"/>
      <c r="EO1669" s="15"/>
      <c r="EP1669" s="88"/>
      <c r="EQ1669" s="88"/>
      <c r="ER1669" s="88"/>
      <c r="ES1669" s="88"/>
      <c r="ET1669" s="88"/>
      <c r="EU1669" s="88"/>
      <c r="EV1669" s="88"/>
      <c r="EW1669" s="88"/>
      <c r="EX1669" s="88"/>
      <c r="EY1669" s="88"/>
      <c r="EZ1669" s="88"/>
      <c r="FA1669" s="88"/>
      <c r="FB1669" s="15"/>
      <c r="FC1669" s="15"/>
      <c r="FD1669" s="15"/>
      <c r="FE1669" s="15"/>
      <c r="FF1669" s="15"/>
      <c r="FG1669" s="15"/>
      <c r="FH1669" s="15"/>
      <c r="FI1669" s="15"/>
      <c r="FJ1669" s="15"/>
    </row>
    <row r="1670" spans="2:166" ht="15" customHeight="1" x14ac:dyDescent="0.25">
      <c r="B1670" s="88"/>
      <c r="C1670" s="88"/>
      <c r="D1670" s="115"/>
      <c r="E1670" s="115"/>
      <c r="F1670" s="115"/>
      <c r="G1670" s="115"/>
      <c r="H1670" s="115"/>
      <c r="I1670" s="523"/>
      <c r="J1670" s="523"/>
      <c r="K1670" s="115"/>
      <c r="L1670" s="524"/>
      <c r="M1670" s="524"/>
      <c r="N1670" s="524"/>
      <c r="O1670" s="524"/>
      <c r="P1670" s="524"/>
      <c r="Q1670" s="524"/>
      <c r="R1670" s="524"/>
      <c r="S1670" s="525"/>
      <c r="T1670" s="526"/>
      <c r="U1670" s="115"/>
      <c r="V1670" s="526"/>
      <c r="W1670" s="115"/>
      <c r="X1670" s="115"/>
      <c r="Y1670" s="115"/>
      <c r="Z1670" s="527"/>
      <c r="AA1670" s="527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5"/>
      <c r="BN1670" s="15"/>
      <c r="BO1670" s="15"/>
      <c r="BP1670" s="15"/>
      <c r="BQ1670" s="15"/>
      <c r="BR1670" s="15"/>
      <c r="BS1670" s="15"/>
      <c r="BT1670" s="15"/>
      <c r="BU1670" s="15"/>
      <c r="BV1670" s="15"/>
      <c r="BW1670" s="15"/>
      <c r="BX1670" s="15"/>
      <c r="BY1670" s="15"/>
      <c r="BZ1670" s="15"/>
      <c r="CA1670" s="15"/>
      <c r="CB1670" s="15"/>
      <c r="CC1670" s="15"/>
      <c r="CD1670" s="15"/>
      <c r="CE1670" s="15"/>
      <c r="CF1670" s="15"/>
      <c r="CG1670" s="15"/>
      <c r="CH1670" s="15"/>
      <c r="CI1670" s="15"/>
      <c r="CJ1670" s="15"/>
      <c r="CK1670" s="15"/>
      <c r="CL1670" s="15"/>
      <c r="CM1670" s="15"/>
      <c r="CN1670" s="15"/>
      <c r="CO1670" s="15"/>
      <c r="CP1670" s="15"/>
      <c r="CQ1670" s="15"/>
      <c r="CR1670" s="15"/>
      <c r="CS1670" s="15"/>
      <c r="CT1670" s="88"/>
      <c r="CU1670" s="88"/>
      <c r="CV1670" s="88"/>
      <c r="CW1670" s="15"/>
      <c r="CX1670" s="15"/>
      <c r="CY1670" s="88"/>
      <c r="CZ1670" s="88"/>
      <c r="DA1670" s="88"/>
      <c r="DB1670" s="15"/>
      <c r="DC1670" s="15"/>
      <c r="DD1670" s="15"/>
      <c r="DE1670" s="15"/>
      <c r="DF1670" s="15"/>
      <c r="DG1670" s="15"/>
      <c r="DH1670" s="15"/>
      <c r="DI1670" s="15"/>
      <c r="DJ1670" s="15"/>
      <c r="DK1670" s="15"/>
      <c r="DL1670" s="15"/>
      <c r="DM1670" s="15"/>
      <c r="DN1670" s="15"/>
      <c r="DO1670" s="15"/>
      <c r="DP1670" s="15"/>
      <c r="DQ1670" s="15"/>
      <c r="DR1670" s="15"/>
      <c r="DS1670" s="15"/>
      <c r="DT1670" s="15"/>
      <c r="DU1670" s="15"/>
      <c r="DV1670" s="15"/>
      <c r="DW1670" s="15"/>
      <c r="DX1670" s="15"/>
      <c r="DY1670" s="15"/>
      <c r="DZ1670" s="15"/>
      <c r="EA1670" s="15"/>
      <c r="EB1670" s="15"/>
      <c r="EC1670" s="15"/>
      <c r="ED1670" s="15"/>
      <c r="EE1670" s="15"/>
      <c r="EF1670" s="15"/>
      <c r="EG1670" s="15"/>
      <c r="EH1670" s="15"/>
      <c r="EI1670" s="15"/>
      <c r="EJ1670" s="15"/>
      <c r="EK1670" s="15"/>
      <c r="EL1670" s="15"/>
      <c r="EM1670" s="15"/>
      <c r="EN1670" s="15"/>
      <c r="EO1670" s="15"/>
      <c r="EP1670" s="88"/>
      <c r="EQ1670" s="88"/>
      <c r="ER1670" s="88"/>
      <c r="ES1670" s="88"/>
      <c r="ET1670" s="88"/>
      <c r="EU1670" s="88"/>
      <c r="EV1670" s="88"/>
      <c r="EW1670" s="88"/>
      <c r="EX1670" s="88"/>
      <c r="EY1670" s="88"/>
      <c r="EZ1670" s="88"/>
      <c r="FA1670" s="88"/>
      <c r="FB1670" s="15"/>
      <c r="FC1670" s="15"/>
      <c r="FD1670" s="15"/>
      <c r="FE1670" s="15"/>
      <c r="FF1670" s="15"/>
      <c r="FG1670" s="15"/>
      <c r="FH1670" s="15"/>
      <c r="FI1670" s="15"/>
      <c r="FJ1670" s="15"/>
    </row>
    <row r="1671" spans="2:166" ht="15" customHeight="1" x14ac:dyDescent="0.25">
      <c r="B1671" s="88"/>
      <c r="C1671" s="88"/>
      <c r="D1671" s="115"/>
      <c r="E1671" s="115"/>
      <c r="F1671" s="115"/>
      <c r="G1671" s="115"/>
      <c r="H1671" s="115"/>
      <c r="I1671" s="523"/>
      <c r="J1671" s="523"/>
      <c r="K1671" s="115"/>
      <c r="L1671" s="524"/>
      <c r="M1671" s="524"/>
      <c r="N1671" s="524"/>
      <c r="O1671" s="524"/>
      <c r="P1671" s="524"/>
      <c r="Q1671" s="524"/>
      <c r="R1671" s="524"/>
      <c r="S1671" s="525"/>
      <c r="T1671" s="526"/>
      <c r="U1671" s="115"/>
      <c r="V1671" s="526"/>
      <c r="W1671" s="115"/>
      <c r="X1671" s="115"/>
      <c r="Y1671" s="115"/>
      <c r="Z1671" s="527"/>
      <c r="AA1671" s="527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  <c r="AS1671" s="15"/>
      <c r="AT1671" s="15"/>
      <c r="AU1671" s="15"/>
      <c r="AV1671" s="15"/>
      <c r="AW1671" s="15"/>
      <c r="AX1671" s="15"/>
      <c r="AY1671" s="15"/>
      <c r="AZ1671" s="15"/>
      <c r="BA1671" s="15"/>
      <c r="BB1671" s="15"/>
      <c r="BC1671" s="15"/>
      <c r="BD1671" s="15"/>
      <c r="BE1671" s="15"/>
      <c r="BF1671" s="15"/>
      <c r="BG1671" s="15"/>
      <c r="BH1671" s="15"/>
      <c r="BI1671" s="15"/>
      <c r="BJ1671" s="15"/>
      <c r="BK1671" s="15"/>
      <c r="BL1671" s="15"/>
      <c r="BM1671" s="15"/>
      <c r="BN1671" s="15"/>
      <c r="BO1671" s="15"/>
      <c r="BP1671" s="15"/>
      <c r="BQ1671" s="15"/>
      <c r="BR1671" s="15"/>
      <c r="BS1671" s="15"/>
      <c r="BT1671" s="15"/>
      <c r="BU1671" s="15"/>
      <c r="BV1671" s="15"/>
      <c r="BW1671" s="15"/>
      <c r="BX1671" s="15"/>
      <c r="BY1671" s="15"/>
      <c r="BZ1671" s="15"/>
      <c r="CA1671" s="15"/>
      <c r="CB1671" s="15"/>
      <c r="CC1671" s="15"/>
      <c r="CD1671" s="15"/>
      <c r="CE1671" s="15"/>
      <c r="CF1671" s="15"/>
      <c r="CG1671" s="15"/>
      <c r="CH1671" s="15"/>
      <c r="CI1671" s="15"/>
      <c r="CJ1671" s="15"/>
      <c r="CK1671" s="15"/>
      <c r="CL1671" s="15"/>
      <c r="CM1671" s="15"/>
      <c r="CN1671" s="15"/>
      <c r="CO1671" s="15"/>
      <c r="CP1671" s="15"/>
      <c r="CQ1671" s="15"/>
      <c r="CR1671" s="15"/>
      <c r="CS1671" s="15"/>
      <c r="CT1671" s="88"/>
      <c r="CU1671" s="88"/>
      <c r="CV1671" s="88"/>
      <c r="CW1671" s="15"/>
      <c r="CX1671" s="15"/>
      <c r="CY1671" s="88"/>
      <c r="CZ1671" s="88"/>
      <c r="DA1671" s="88"/>
      <c r="DB1671" s="15"/>
      <c r="DC1671" s="15"/>
      <c r="DD1671" s="15"/>
      <c r="DE1671" s="15"/>
      <c r="DF1671" s="15"/>
      <c r="DG1671" s="15"/>
      <c r="DH1671" s="15"/>
      <c r="DI1671" s="15"/>
      <c r="DJ1671" s="15"/>
      <c r="DK1671" s="15"/>
      <c r="DL1671" s="15"/>
      <c r="DM1671" s="15"/>
      <c r="DN1671" s="15"/>
      <c r="DO1671" s="15"/>
      <c r="DP1671" s="15"/>
      <c r="DQ1671" s="15"/>
      <c r="DR1671" s="15"/>
      <c r="DS1671" s="15"/>
      <c r="DT1671" s="15"/>
      <c r="DU1671" s="15"/>
      <c r="DV1671" s="15"/>
      <c r="DW1671" s="15"/>
      <c r="DX1671" s="15"/>
      <c r="DY1671" s="15"/>
      <c r="DZ1671" s="15"/>
      <c r="EA1671" s="15"/>
      <c r="EB1671" s="15"/>
      <c r="EC1671" s="15"/>
      <c r="ED1671" s="15"/>
      <c r="EE1671" s="15"/>
      <c r="EF1671" s="15"/>
      <c r="EG1671" s="15"/>
      <c r="EH1671" s="15"/>
      <c r="EI1671" s="15"/>
      <c r="EJ1671" s="15"/>
      <c r="EK1671" s="15"/>
      <c r="EL1671" s="15"/>
      <c r="EM1671" s="15"/>
      <c r="EN1671" s="15"/>
      <c r="EO1671" s="15"/>
      <c r="EP1671" s="88"/>
      <c r="EQ1671" s="88"/>
      <c r="ER1671" s="88"/>
      <c r="ES1671" s="88"/>
      <c r="ET1671" s="88"/>
      <c r="EU1671" s="88"/>
      <c r="EV1671" s="88"/>
      <c r="EW1671" s="88"/>
      <c r="EX1671" s="88"/>
      <c r="EY1671" s="88"/>
      <c r="EZ1671" s="88"/>
      <c r="FA1671" s="88"/>
      <c r="FB1671" s="15"/>
      <c r="FC1671" s="15"/>
      <c r="FD1671" s="15"/>
      <c r="FE1671" s="15"/>
      <c r="FF1671" s="15"/>
      <c r="FG1671" s="15"/>
      <c r="FH1671" s="15"/>
      <c r="FI1671" s="15"/>
      <c r="FJ1671" s="15"/>
    </row>
    <row r="1672" spans="2:166" ht="15" customHeight="1" x14ac:dyDescent="0.25">
      <c r="B1672" s="88"/>
      <c r="C1672" s="88"/>
      <c r="D1672" s="115"/>
      <c r="E1672" s="115"/>
      <c r="F1672" s="115"/>
      <c r="G1672" s="115"/>
      <c r="H1672" s="115"/>
      <c r="I1672" s="523"/>
      <c r="J1672" s="523"/>
      <c r="K1672" s="115"/>
      <c r="L1672" s="524"/>
      <c r="M1672" s="524"/>
      <c r="N1672" s="524"/>
      <c r="O1672" s="524"/>
      <c r="P1672" s="524"/>
      <c r="Q1672" s="524"/>
      <c r="R1672" s="524"/>
      <c r="S1672" s="525"/>
      <c r="T1672" s="526"/>
      <c r="U1672" s="115"/>
      <c r="V1672" s="526"/>
      <c r="W1672" s="115"/>
      <c r="X1672" s="115"/>
      <c r="Y1672" s="115"/>
      <c r="Z1672" s="527"/>
      <c r="AA1672" s="527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5"/>
      <c r="AY1672" s="15"/>
      <c r="AZ1672" s="15"/>
      <c r="BA1672" s="15"/>
      <c r="BB1672" s="15"/>
      <c r="BC1672" s="15"/>
      <c r="BD1672" s="15"/>
      <c r="BE1672" s="15"/>
      <c r="BF1672" s="15"/>
      <c r="BG1672" s="15"/>
      <c r="BH1672" s="15"/>
      <c r="BI1672" s="15"/>
      <c r="BJ1672" s="15"/>
      <c r="BK1672" s="15"/>
      <c r="BL1672" s="15"/>
      <c r="BM1672" s="15"/>
      <c r="BN1672" s="15"/>
      <c r="BO1672" s="15"/>
      <c r="BP1672" s="15"/>
      <c r="BQ1672" s="15"/>
      <c r="BR1672" s="15"/>
      <c r="BS1672" s="15"/>
      <c r="BT1672" s="15"/>
      <c r="BU1672" s="15"/>
      <c r="BV1672" s="15"/>
      <c r="BW1672" s="15"/>
      <c r="BX1672" s="15"/>
      <c r="BY1672" s="15"/>
      <c r="BZ1672" s="15"/>
      <c r="CA1672" s="15"/>
      <c r="CB1672" s="15"/>
      <c r="CC1672" s="15"/>
      <c r="CD1672" s="15"/>
      <c r="CE1672" s="15"/>
      <c r="CF1672" s="15"/>
      <c r="CG1672" s="15"/>
      <c r="CH1672" s="15"/>
      <c r="CI1672" s="15"/>
      <c r="CJ1672" s="15"/>
      <c r="CK1672" s="15"/>
      <c r="CL1672" s="15"/>
      <c r="CM1672" s="15"/>
      <c r="CN1672" s="15"/>
      <c r="CO1672" s="15"/>
      <c r="CP1672" s="15"/>
      <c r="CQ1672" s="15"/>
      <c r="CR1672" s="15"/>
      <c r="CS1672" s="15"/>
      <c r="CT1672" s="88"/>
      <c r="CU1672" s="88"/>
      <c r="CV1672" s="88"/>
      <c r="CW1672" s="15"/>
      <c r="CX1672" s="15"/>
      <c r="CY1672" s="88"/>
      <c r="CZ1672" s="88"/>
      <c r="DA1672" s="88"/>
      <c r="DB1672" s="15"/>
      <c r="DC1672" s="15"/>
      <c r="DD1672" s="15"/>
      <c r="DE1672" s="15"/>
      <c r="DF1672" s="15"/>
      <c r="DG1672" s="15"/>
      <c r="DH1672" s="15"/>
      <c r="DI1672" s="15"/>
      <c r="DJ1672" s="15"/>
      <c r="DK1672" s="15"/>
      <c r="DL1672" s="15"/>
      <c r="DM1672" s="15"/>
      <c r="DN1672" s="15"/>
      <c r="DO1672" s="15"/>
      <c r="DP1672" s="15"/>
      <c r="DQ1672" s="15"/>
      <c r="DR1672" s="15"/>
      <c r="DS1672" s="15"/>
      <c r="DT1672" s="15"/>
      <c r="DU1672" s="15"/>
      <c r="DV1672" s="15"/>
      <c r="DW1672" s="15"/>
      <c r="DX1672" s="15"/>
      <c r="DY1672" s="15"/>
      <c r="DZ1672" s="15"/>
      <c r="EA1672" s="15"/>
      <c r="EB1672" s="15"/>
      <c r="EC1672" s="15"/>
      <c r="ED1672" s="15"/>
      <c r="EE1672" s="15"/>
      <c r="EF1672" s="15"/>
      <c r="EG1672" s="15"/>
      <c r="EH1672" s="15"/>
      <c r="EI1672" s="15"/>
      <c r="EJ1672" s="15"/>
      <c r="EK1672" s="15"/>
      <c r="EL1672" s="15"/>
      <c r="EM1672" s="15"/>
      <c r="EN1672" s="15"/>
      <c r="EO1672" s="15"/>
      <c r="EP1672" s="88"/>
      <c r="EQ1672" s="88"/>
      <c r="ER1672" s="88"/>
      <c r="ES1672" s="88"/>
      <c r="ET1672" s="88"/>
      <c r="EU1672" s="88"/>
      <c r="EV1672" s="88"/>
      <c r="EW1672" s="88"/>
      <c r="EX1672" s="88"/>
      <c r="EY1672" s="88"/>
      <c r="EZ1672" s="88"/>
      <c r="FA1672" s="88"/>
      <c r="FB1672" s="15"/>
      <c r="FC1672" s="15"/>
      <c r="FD1672" s="15"/>
      <c r="FE1672" s="15"/>
      <c r="FF1672" s="15"/>
      <c r="FG1672" s="15"/>
      <c r="FH1672" s="15"/>
      <c r="FI1672" s="15"/>
      <c r="FJ1672" s="15"/>
    </row>
    <row r="1673" spans="2:166" ht="15" customHeight="1" x14ac:dyDescent="0.25">
      <c r="B1673" s="88"/>
      <c r="C1673" s="88"/>
      <c r="D1673" s="115"/>
      <c r="E1673" s="115"/>
      <c r="F1673" s="115"/>
      <c r="G1673" s="115"/>
      <c r="H1673" s="115"/>
      <c r="I1673" s="523"/>
      <c r="J1673" s="523"/>
      <c r="K1673" s="115"/>
      <c r="L1673" s="524"/>
      <c r="M1673" s="524"/>
      <c r="N1673" s="524"/>
      <c r="O1673" s="524"/>
      <c r="P1673" s="524"/>
      <c r="Q1673" s="524"/>
      <c r="R1673" s="524"/>
      <c r="S1673" s="525"/>
      <c r="T1673" s="526"/>
      <c r="U1673" s="115"/>
      <c r="V1673" s="526"/>
      <c r="W1673" s="115"/>
      <c r="X1673" s="115"/>
      <c r="Y1673" s="115"/>
      <c r="Z1673" s="527"/>
      <c r="AA1673" s="527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A1673" s="15"/>
      <c r="BB1673" s="15"/>
      <c r="BC1673" s="15"/>
      <c r="BD1673" s="15"/>
      <c r="BE1673" s="15"/>
      <c r="BF1673" s="15"/>
      <c r="BG1673" s="15"/>
      <c r="BH1673" s="15"/>
      <c r="BI1673" s="15"/>
      <c r="BJ1673" s="15"/>
      <c r="BK1673" s="15"/>
      <c r="BL1673" s="15"/>
      <c r="BM1673" s="15"/>
      <c r="BN1673" s="15"/>
      <c r="BO1673" s="15"/>
      <c r="BP1673" s="15"/>
      <c r="BQ1673" s="15"/>
      <c r="BR1673" s="15"/>
      <c r="BS1673" s="15"/>
      <c r="BT1673" s="15"/>
      <c r="BU1673" s="15"/>
      <c r="BV1673" s="15"/>
      <c r="BW1673" s="15"/>
      <c r="BX1673" s="15"/>
      <c r="BY1673" s="15"/>
      <c r="BZ1673" s="15"/>
      <c r="CA1673" s="15"/>
      <c r="CB1673" s="15"/>
      <c r="CC1673" s="15"/>
      <c r="CD1673" s="15"/>
      <c r="CE1673" s="15"/>
      <c r="CF1673" s="15"/>
      <c r="CG1673" s="15"/>
      <c r="CH1673" s="15"/>
      <c r="CI1673" s="15"/>
      <c r="CJ1673" s="15"/>
      <c r="CK1673" s="15"/>
      <c r="CL1673" s="15"/>
      <c r="CM1673" s="15"/>
      <c r="CN1673" s="15"/>
      <c r="CO1673" s="15"/>
      <c r="CP1673" s="15"/>
      <c r="CQ1673" s="15"/>
      <c r="CR1673" s="15"/>
      <c r="CS1673" s="15"/>
      <c r="CT1673" s="88"/>
      <c r="CU1673" s="88"/>
      <c r="CV1673" s="88"/>
      <c r="CW1673" s="15"/>
      <c r="CX1673" s="15"/>
      <c r="CY1673" s="88"/>
      <c r="CZ1673" s="88"/>
      <c r="DA1673" s="88"/>
      <c r="DB1673" s="15"/>
      <c r="DC1673" s="15"/>
      <c r="DD1673" s="15"/>
      <c r="DE1673" s="15"/>
      <c r="DF1673" s="15"/>
      <c r="DG1673" s="15"/>
      <c r="DH1673" s="15"/>
      <c r="DI1673" s="15"/>
      <c r="DJ1673" s="15"/>
      <c r="DK1673" s="15"/>
      <c r="DL1673" s="15"/>
      <c r="DM1673" s="15"/>
      <c r="DN1673" s="15"/>
      <c r="DO1673" s="15"/>
      <c r="DP1673" s="15"/>
      <c r="DQ1673" s="15"/>
      <c r="DR1673" s="15"/>
      <c r="DS1673" s="15"/>
      <c r="DT1673" s="15"/>
      <c r="DU1673" s="15"/>
      <c r="DV1673" s="15"/>
      <c r="DW1673" s="15"/>
      <c r="DX1673" s="15"/>
      <c r="DY1673" s="15"/>
      <c r="DZ1673" s="15"/>
      <c r="EA1673" s="15"/>
      <c r="EB1673" s="15"/>
      <c r="EC1673" s="15"/>
      <c r="ED1673" s="15"/>
      <c r="EE1673" s="15"/>
      <c r="EF1673" s="15"/>
      <c r="EG1673" s="15"/>
      <c r="EH1673" s="15"/>
      <c r="EI1673" s="15"/>
      <c r="EJ1673" s="15"/>
      <c r="EK1673" s="15"/>
      <c r="EL1673" s="15"/>
      <c r="EM1673" s="15"/>
      <c r="EN1673" s="15"/>
      <c r="EO1673" s="15"/>
      <c r="EP1673" s="88"/>
      <c r="EQ1673" s="88"/>
      <c r="ER1673" s="88"/>
      <c r="ES1673" s="88"/>
      <c r="ET1673" s="88"/>
      <c r="EU1673" s="88"/>
      <c r="EV1673" s="88"/>
      <c r="EW1673" s="88"/>
      <c r="EX1673" s="88"/>
      <c r="EY1673" s="88"/>
      <c r="EZ1673" s="88"/>
      <c r="FA1673" s="88"/>
      <c r="FB1673" s="15"/>
      <c r="FC1673" s="15"/>
      <c r="FD1673" s="15"/>
      <c r="FE1673" s="15"/>
      <c r="FF1673" s="15"/>
      <c r="FG1673" s="15"/>
      <c r="FH1673" s="15"/>
      <c r="FI1673" s="15"/>
      <c r="FJ1673" s="15"/>
    </row>
    <row r="1674" spans="2:166" ht="15" customHeight="1" x14ac:dyDescent="0.25">
      <c r="B1674" s="88"/>
      <c r="C1674" s="88"/>
      <c r="D1674" s="115"/>
      <c r="E1674" s="115"/>
      <c r="F1674" s="115"/>
      <c r="G1674" s="115"/>
      <c r="H1674" s="115"/>
      <c r="I1674" s="523"/>
      <c r="J1674" s="523"/>
      <c r="K1674" s="115"/>
      <c r="L1674" s="524"/>
      <c r="M1674" s="524"/>
      <c r="N1674" s="524"/>
      <c r="O1674" s="524"/>
      <c r="P1674" s="524"/>
      <c r="Q1674" s="524"/>
      <c r="R1674" s="524"/>
      <c r="S1674" s="525"/>
      <c r="T1674" s="526"/>
      <c r="U1674" s="115"/>
      <c r="V1674" s="526"/>
      <c r="W1674" s="115"/>
      <c r="X1674" s="115"/>
      <c r="Y1674" s="115"/>
      <c r="Z1674" s="527"/>
      <c r="AA1674" s="527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/>
      <c r="AX1674" s="15"/>
      <c r="AY1674" s="15"/>
      <c r="AZ1674" s="15"/>
      <c r="BA1674" s="15"/>
      <c r="BB1674" s="15"/>
      <c r="BC1674" s="15"/>
      <c r="BD1674" s="15"/>
      <c r="BE1674" s="15"/>
      <c r="BF1674" s="15"/>
      <c r="BG1674" s="15"/>
      <c r="BH1674" s="15"/>
      <c r="BI1674" s="15"/>
      <c r="BJ1674" s="15"/>
      <c r="BK1674" s="15"/>
      <c r="BL1674" s="15"/>
      <c r="BM1674" s="15"/>
      <c r="BN1674" s="15"/>
      <c r="BO1674" s="15"/>
      <c r="BP1674" s="15"/>
      <c r="BQ1674" s="15"/>
      <c r="BR1674" s="15"/>
      <c r="BS1674" s="15"/>
      <c r="BT1674" s="15"/>
      <c r="BU1674" s="15"/>
      <c r="BV1674" s="15"/>
      <c r="BW1674" s="15"/>
      <c r="BX1674" s="15"/>
      <c r="BY1674" s="15"/>
      <c r="BZ1674" s="15"/>
      <c r="CA1674" s="15"/>
      <c r="CB1674" s="15"/>
      <c r="CC1674" s="15"/>
      <c r="CD1674" s="15"/>
      <c r="CE1674" s="15"/>
      <c r="CF1674" s="15"/>
      <c r="CG1674" s="15"/>
      <c r="CH1674" s="15"/>
      <c r="CI1674" s="15"/>
      <c r="CJ1674" s="15"/>
      <c r="CK1674" s="15"/>
      <c r="CL1674" s="15"/>
      <c r="CM1674" s="15"/>
      <c r="CN1674" s="15"/>
      <c r="CO1674" s="15"/>
      <c r="CP1674" s="15"/>
      <c r="CQ1674" s="15"/>
      <c r="CR1674" s="15"/>
      <c r="CS1674" s="15"/>
      <c r="CT1674" s="88"/>
      <c r="CU1674" s="88"/>
      <c r="CV1674" s="88"/>
      <c r="CW1674" s="15"/>
      <c r="CX1674" s="15"/>
      <c r="CY1674" s="88"/>
      <c r="CZ1674" s="88"/>
      <c r="DA1674" s="88"/>
      <c r="DB1674" s="15"/>
      <c r="DC1674" s="15"/>
      <c r="DD1674" s="15"/>
      <c r="DE1674" s="15"/>
      <c r="DF1674" s="15"/>
      <c r="DG1674" s="15"/>
      <c r="DH1674" s="15"/>
      <c r="DI1674" s="15"/>
      <c r="DJ1674" s="15"/>
      <c r="DK1674" s="15"/>
      <c r="DL1674" s="15"/>
      <c r="DM1674" s="15"/>
      <c r="DN1674" s="15"/>
      <c r="DO1674" s="15"/>
      <c r="DP1674" s="15"/>
      <c r="DQ1674" s="15"/>
      <c r="DR1674" s="15"/>
      <c r="DS1674" s="15"/>
      <c r="DT1674" s="15"/>
      <c r="DU1674" s="15"/>
      <c r="DV1674" s="15"/>
      <c r="DW1674" s="15"/>
      <c r="DX1674" s="15"/>
      <c r="DY1674" s="15"/>
      <c r="DZ1674" s="15"/>
      <c r="EA1674" s="15"/>
      <c r="EB1674" s="15"/>
      <c r="EC1674" s="15"/>
      <c r="ED1674" s="15"/>
      <c r="EE1674" s="15"/>
      <c r="EF1674" s="15"/>
      <c r="EG1674" s="15"/>
      <c r="EH1674" s="15"/>
      <c r="EI1674" s="15"/>
      <c r="EJ1674" s="15"/>
      <c r="EK1674" s="15"/>
      <c r="EL1674" s="15"/>
      <c r="EM1674" s="15"/>
      <c r="EN1674" s="15"/>
      <c r="EO1674" s="15"/>
      <c r="EP1674" s="88"/>
      <c r="EQ1674" s="88"/>
      <c r="ER1674" s="88"/>
      <c r="ES1674" s="88"/>
      <c r="ET1674" s="88"/>
      <c r="EU1674" s="88"/>
      <c r="EV1674" s="88"/>
      <c r="EW1674" s="88"/>
      <c r="EX1674" s="88"/>
      <c r="EY1674" s="88"/>
      <c r="EZ1674" s="88"/>
      <c r="FA1674" s="88"/>
      <c r="FB1674" s="15"/>
      <c r="FC1674" s="15"/>
      <c r="FD1674" s="15"/>
      <c r="FE1674" s="15"/>
      <c r="FF1674" s="15"/>
      <c r="FG1674" s="15"/>
      <c r="FH1674" s="15"/>
      <c r="FI1674" s="15"/>
      <c r="FJ1674" s="15"/>
    </row>
    <row r="1675" spans="2:166" ht="15" customHeight="1" x14ac:dyDescent="0.25">
      <c r="B1675" s="88"/>
      <c r="C1675" s="88"/>
      <c r="D1675" s="115"/>
      <c r="E1675" s="115"/>
      <c r="F1675" s="115"/>
      <c r="G1675" s="115"/>
      <c r="H1675" s="115"/>
      <c r="I1675" s="523"/>
      <c r="J1675" s="523"/>
      <c r="K1675" s="115"/>
      <c r="L1675" s="524"/>
      <c r="M1675" s="524"/>
      <c r="N1675" s="524"/>
      <c r="O1675" s="524"/>
      <c r="P1675" s="524"/>
      <c r="Q1675" s="524"/>
      <c r="R1675" s="524"/>
      <c r="S1675" s="525"/>
      <c r="T1675" s="526"/>
      <c r="U1675" s="115"/>
      <c r="V1675" s="526"/>
      <c r="W1675" s="115"/>
      <c r="X1675" s="115"/>
      <c r="Y1675" s="115"/>
      <c r="Z1675" s="527"/>
      <c r="AA1675" s="527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/>
      <c r="AX1675" s="15"/>
      <c r="AY1675" s="15"/>
      <c r="AZ1675" s="15"/>
      <c r="BA1675" s="15"/>
      <c r="BB1675" s="15"/>
      <c r="BC1675" s="15"/>
      <c r="BD1675" s="15"/>
      <c r="BE1675" s="15"/>
      <c r="BF1675" s="15"/>
      <c r="BG1675" s="15"/>
      <c r="BH1675" s="15"/>
      <c r="BI1675" s="15"/>
      <c r="BJ1675" s="15"/>
      <c r="BK1675" s="15"/>
      <c r="BL1675" s="15"/>
      <c r="BM1675" s="15"/>
      <c r="BN1675" s="15"/>
      <c r="BO1675" s="15"/>
      <c r="BP1675" s="15"/>
      <c r="BQ1675" s="15"/>
      <c r="BR1675" s="15"/>
      <c r="BS1675" s="15"/>
      <c r="BT1675" s="15"/>
      <c r="BU1675" s="15"/>
      <c r="BV1675" s="15"/>
      <c r="BW1675" s="15"/>
      <c r="BX1675" s="15"/>
      <c r="BY1675" s="15"/>
      <c r="BZ1675" s="15"/>
      <c r="CA1675" s="15"/>
      <c r="CB1675" s="15"/>
      <c r="CC1675" s="15"/>
      <c r="CD1675" s="15"/>
      <c r="CE1675" s="15"/>
      <c r="CF1675" s="15"/>
      <c r="CG1675" s="15"/>
      <c r="CH1675" s="15"/>
      <c r="CI1675" s="15"/>
      <c r="CJ1675" s="15"/>
      <c r="CK1675" s="15"/>
      <c r="CL1675" s="15"/>
      <c r="CM1675" s="15"/>
      <c r="CN1675" s="15"/>
      <c r="CO1675" s="15"/>
      <c r="CP1675" s="15"/>
      <c r="CQ1675" s="15"/>
      <c r="CR1675" s="15"/>
      <c r="CS1675" s="15"/>
      <c r="CT1675" s="88"/>
      <c r="CU1675" s="88"/>
      <c r="CV1675" s="88"/>
      <c r="CW1675" s="15"/>
      <c r="CX1675" s="15"/>
      <c r="CY1675" s="88"/>
      <c r="CZ1675" s="88"/>
      <c r="DA1675" s="88"/>
      <c r="DB1675" s="15"/>
      <c r="DC1675" s="15"/>
      <c r="DD1675" s="15"/>
      <c r="DE1675" s="15"/>
      <c r="DF1675" s="15"/>
      <c r="DG1675" s="15"/>
      <c r="DH1675" s="15"/>
      <c r="DI1675" s="15"/>
      <c r="DJ1675" s="15"/>
      <c r="DK1675" s="15"/>
      <c r="DL1675" s="15"/>
      <c r="DM1675" s="15"/>
      <c r="DN1675" s="15"/>
      <c r="DO1675" s="15"/>
      <c r="DP1675" s="15"/>
      <c r="DQ1675" s="15"/>
      <c r="DR1675" s="15"/>
      <c r="DS1675" s="15"/>
      <c r="DT1675" s="15"/>
      <c r="DU1675" s="15"/>
      <c r="DV1675" s="15"/>
      <c r="DW1675" s="15"/>
      <c r="DX1675" s="15"/>
      <c r="DY1675" s="15"/>
      <c r="DZ1675" s="15"/>
      <c r="EA1675" s="15"/>
      <c r="EB1675" s="15"/>
      <c r="EC1675" s="15"/>
      <c r="ED1675" s="15"/>
      <c r="EE1675" s="15"/>
      <c r="EF1675" s="15"/>
      <c r="EG1675" s="15"/>
      <c r="EH1675" s="15"/>
      <c r="EI1675" s="15"/>
      <c r="EJ1675" s="15"/>
      <c r="EK1675" s="15"/>
      <c r="EL1675" s="15"/>
      <c r="EM1675" s="15"/>
      <c r="EN1675" s="15"/>
      <c r="EO1675" s="15"/>
      <c r="EP1675" s="88"/>
      <c r="EQ1675" s="88"/>
      <c r="ER1675" s="88"/>
      <c r="ES1675" s="88"/>
      <c r="ET1675" s="88"/>
      <c r="EU1675" s="88"/>
      <c r="EV1675" s="88"/>
      <c r="EW1675" s="88"/>
      <c r="EX1675" s="88"/>
      <c r="EY1675" s="88"/>
      <c r="EZ1675" s="88"/>
      <c r="FA1675" s="88"/>
      <c r="FB1675" s="15"/>
      <c r="FC1675" s="15"/>
      <c r="FD1675" s="15"/>
      <c r="FE1675" s="15"/>
      <c r="FF1675" s="15"/>
      <c r="FG1675" s="15"/>
      <c r="FH1675" s="15"/>
      <c r="FI1675" s="15"/>
      <c r="FJ1675" s="15"/>
    </row>
    <row r="1676" spans="2:166" ht="15" customHeight="1" x14ac:dyDescent="0.25">
      <c r="B1676" s="88"/>
      <c r="C1676" s="88"/>
      <c r="D1676" s="115"/>
      <c r="E1676" s="115"/>
      <c r="F1676" s="115"/>
      <c r="G1676" s="115"/>
      <c r="H1676" s="115"/>
      <c r="I1676" s="523"/>
      <c r="J1676" s="523"/>
      <c r="K1676" s="115"/>
      <c r="L1676" s="524"/>
      <c r="M1676" s="524"/>
      <c r="N1676" s="524"/>
      <c r="O1676" s="524"/>
      <c r="P1676" s="524"/>
      <c r="Q1676" s="524"/>
      <c r="R1676" s="524"/>
      <c r="S1676" s="525"/>
      <c r="T1676" s="526"/>
      <c r="U1676" s="115"/>
      <c r="V1676" s="526"/>
      <c r="W1676" s="115"/>
      <c r="X1676" s="115"/>
      <c r="Y1676" s="115"/>
      <c r="Z1676" s="527"/>
      <c r="AA1676" s="527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  <c r="BI1676" s="15"/>
      <c r="BJ1676" s="15"/>
      <c r="BK1676" s="15"/>
      <c r="BL1676" s="15"/>
      <c r="BM1676" s="15"/>
      <c r="BN1676" s="15"/>
      <c r="BO1676" s="15"/>
      <c r="BP1676" s="15"/>
      <c r="BQ1676" s="15"/>
      <c r="BR1676" s="15"/>
      <c r="BS1676" s="15"/>
      <c r="BT1676" s="15"/>
      <c r="BU1676" s="15"/>
      <c r="BV1676" s="15"/>
      <c r="BW1676" s="15"/>
      <c r="BX1676" s="15"/>
      <c r="BY1676" s="15"/>
      <c r="BZ1676" s="15"/>
      <c r="CA1676" s="15"/>
      <c r="CB1676" s="15"/>
      <c r="CC1676" s="15"/>
      <c r="CD1676" s="15"/>
      <c r="CE1676" s="15"/>
      <c r="CF1676" s="15"/>
      <c r="CG1676" s="15"/>
      <c r="CH1676" s="15"/>
      <c r="CI1676" s="15"/>
      <c r="CJ1676" s="15"/>
      <c r="CK1676" s="15"/>
      <c r="CL1676" s="15"/>
      <c r="CM1676" s="15"/>
      <c r="CN1676" s="15"/>
      <c r="CO1676" s="15"/>
      <c r="CP1676" s="15"/>
      <c r="CQ1676" s="15"/>
      <c r="CR1676" s="15"/>
      <c r="CS1676" s="15"/>
      <c r="CT1676" s="88"/>
      <c r="CU1676" s="88"/>
      <c r="CV1676" s="88"/>
      <c r="CW1676" s="15"/>
      <c r="CX1676" s="15"/>
      <c r="CY1676" s="88"/>
      <c r="CZ1676" s="88"/>
      <c r="DA1676" s="88"/>
      <c r="DB1676" s="15"/>
      <c r="DC1676" s="15"/>
      <c r="DD1676" s="15"/>
      <c r="DE1676" s="15"/>
      <c r="DF1676" s="15"/>
      <c r="DG1676" s="15"/>
      <c r="DH1676" s="15"/>
      <c r="DI1676" s="15"/>
      <c r="DJ1676" s="15"/>
      <c r="DK1676" s="15"/>
      <c r="DL1676" s="15"/>
      <c r="DM1676" s="15"/>
      <c r="DN1676" s="15"/>
      <c r="DO1676" s="15"/>
      <c r="DP1676" s="15"/>
      <c r="DQ1676" s="15"/>
      <c r="DR1676" s="15"/>
      <c r="DS1676" s="15"/>
      <c r="DT1676" s="15"/>
      <c r="DU1676" s="15"/>
      <c r="DV1676" s="15"/>
      <c r="DW1676" s="15"/>
      <c r="DX1676" s="15"/>
      <c r="DY1676" s="15"/>
      <c r="DZ1676" s="15"/>
      <c r="EA1676" s="15"/>
      <c r="EB1676" s="15"/>
      <c r="EC1676" s="15"/>
      <c r="ED1676" s="15"/>
      <c r="EE1676" s="15"/>
      <c r="EF1676" s="15"/>
      <c r="EG1676" s="15"/>
      <c r="EH1676" s="15"/>
      <c r="EI1676" s="15"/>
      <c r="EJ1676" s="15"/>
      <c r="EK1676" s="15"/>
      <c r="EL1676" s="15"/>
      <c r="EM1676" s="15"/>
      <c r="EN1676" s="15"/>
      <c r="EO1676" s="15"/>
      <c r="EP1676" s="88"/>
      <c r="EQ1676" s="88"/>
      <c r="ER1676" s="88"/>
      <c r="ES1676" s="88"/>
      <c r="ET1676" s="88"/>
      <c r="EU1676" s="88"/>
      <c r="EV1676" s="88"/>
      <c r="EW1676" s="88"/>
      <c r="EX1676" s="88"/>
      <c r="EY1676" s="88"/>
      <c r="EZ1676" s="88"/>
      <c r="FA1676" s="88"/>
      <c r="FB1676" s="15"/>
      <c r="FC1676" s="15"/>
      <c r="FD1676" s="15"/>
      <c r="FE1676" s="15"/>
      <c r="FF1676" s="15"/>
      <c r="FG1676" s="15"/>
      <c r="FH1676" s="15"/>
      <c r="FI1676" s="15"/>
      <c r="FJ1676" s="15"/>
    </row>
    <row r="1677" spans="2:166" ht="15" customHeight="1" x14ac:dyDescent="0.25">
      <c r="B1677" s="88"/>
      <c r="C1677" s="88"/>
      <c r="D1677" s="115"/>
      <c r="E1677" s="115"/>
      <c r="F1677" s="115"/>
      <c r="G1677" s="115"/>
      <c r="H1677" s="115"/>
      <c r="I1677" s="523"/>
      <c r="J1677" s="523"/>
      <c r="K1677" s="115"/>
      <c r="L1677" s="524"/>
      <c r="M1677" s="524"/>
      <c r="N1677" s="524"/>
      <c r="O1677" s="524"/>
      <c r="P1677" s="524"/>
      <c r="Q1677" s="524"/>
      <c r="R1677" s="524"/>
      <c r="S1677" s="525"/>
      <c r="T1677" s="526"/>
      <c r="U1677" s="115"/>
      <c r="V1677" s="526"/>
      <c r="W1677" s="115"/>
      <c r="X1677" s="115"/>
      <c r="Y1677" s="115"/>
      <c r="Z1677" s="527"/>
      <c r="AA1677" s="527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  <c r="AS1677" s="15"/>
      <c r="AT1677" s="15"/>
      <c r="AU1677" s="15"/>
      <c r="AV1677" s="15"/>
      <c r="AW1677" s="15"/>
      <c r="AX1677" s="15"/>
      <c r="AY1677" s="15"/>
      <c r="AZ1677" s="15"/>
      <c r="BA1677" s="15"/>
      <c r="BB1677" s="15"/>
      <c r="BC1677" s="15"/>
      <c r="BD1677" s="15"/>
      <c r="BE1677" s="15"/>
      <c r="BF1677" s="15"/>
      <c r="BG1677" s="15"/>
      <c r="BH1677" s="15"/>
      <c r="BI1677" s="15"/>
      <c r="BJ1677" s="15"/>
      <c r="BK1677" s="15"/>
      <c r="BL1677" s="15"/>
      <c r="BM1677" s="15"/>
      <c r="BN1677" s="15"/>
      <c r="BO1677" s="15"/>
      <c r="BP1677" s="15"/>
      <c r="BQ1677" s="15"/>
      <c r="BR1677" s="15"/>
      <c r="BS1677" s="15"/>
      <c r="BT1677" s="15"/>
      <c r="BU1677" s="15"/>
      <c r="BV1677" s="15"/>
      <c r="BW1677" s="15"/>
      <c r="BX1677" s="15"/>
      <c r="BY1677" s="15"/>
      <c r="BZ1677" s="15"/>
      <c r="CA1677" s="15"/>
      <c r="CB1677" s="15"/>
      <c r="CC1677" s="15"/>
      <c r="CD1677" s="15"/>
      <c r="CE1677" s="15"/>
      <c r="CF1677" s="15"/>
      <c r="CG1677" s="15"/>
      <c r="CH1677" s="15"/>
      <c r="CI1677" s="15"/>
      <c r="CJ1677" s="15"/>
      <c r="CK1677" s="15"/>
      <c r="CL1677" s="15"/>
      <c r="CM1677" s="15"/>
      <c r="CN1677" s="15"/>
      <c r="CO1677" s="15"/>
      <c r="CP1677" s="15"/>
      <c r="CQ1677" s="15"/>
      <c r="CR1677" s="15"/>
      <c r="CS1677" s="15"/>
      <c r="CT1677" s="88"/>
      <c r="CU1677" s="88"/>
      <c r="CV1677" s="88"/>
      <c r="CW1677" s="15"/>
      <c r="CX1677" s="15"/>
      <c r="CY1677" s="88"/>
      <c r="CZ1677" s="88"/>
      <c r="DA1677" s="88"/>
      <c r="DB1677" s="15"/>
      <c r="DC1677" s="15"/>
      <c r="DD1677" s="15"/>
      <c r="DE1677" s="15"/>
      <c r="DF1677" s="15"/>
      <c r="DG1677" s="15"/>
      <c r="DH1677" s="15"/>
      <c r="DI1677" s="15"/>
      <c r="DJ1677" s="15"/>
      <c r="DK1677" s="15"/>
      <c r="DL1677" s="15"/>
      <c r="DM1677" s="15"/>
      <c r="DN1677" s="15"/>
      <c r="DO1677" s="15"/>
      <c r="DP1677" s="15"/>
      <c r="DQ1677" s="15"/>
      <c r="DR1677" s="15"/>
      <c r="DS1677" s="15"/>
      <c r="DT1677" s="15"/>
      <c r="DU1677" s="15"/>
      <c r="DV1677" s="15"/>
      <c r="DW1677" s="15"/>
      <c r="DX1677" s="15"/>
      <c r="DY1677" s="15"/>
      <c r="DZ1677" s="15"/>
      <c r="EA1677" s="15"/>
      <c r="EB1677" s="15"/>
      <c r="EC1677" s="15"/>
      <c r="ED1677" s="15"/>
      <c r="EE1677" s="15"/>
      <c r="EF1677" s="15"/>
      <c r="EG1677" s="15"/>
      <c r="EH1677" s="15"/>
      <c r="EI1677" s="15"/>
      <c r="EJ1677" s="15"/>
      <c r="EK1677" s="15"/>
      <c r="EL1677" s="15"/>
      <c r="EM1677" s="15"/>
      <c r="EN1677" s="15"/>
      <c r="EO1677" s="15"/>
      <c r="EP1677" s="88"/>
      <c r="EQ1677" s="88"/>
      <c r="ER1677" s="88"/>
      <c r="ES1677" s="88"/>
      <c r="ET1677" s="88"/>
      <c r="EU1677" s="88"/>
      <c r="EV1677" s="88"/>
      <c r="EW1677" s="88"/>
      <c r="EX1677" s="88"/>
      <c r="EY1677" s="88"/>
      <c r="EZ1677" s="88"/>
      <c r="FA1677" s="88"/>
      <c r="FB1677" s="15"/>
      <c r="FC1677" s="15"/>
      <c r="FD1677" s="15"/>
      <c r="FE1677" s="15"/>
      <c r="FF1677" s="15"/>
      <c r="FG1677" s="15"/>
      <c r="FH1677" s="15"/>
      <c r="FI1677" s="15"/>
      <c r="FJ1677" s="15"/>
    </row>
    <row r="1678" spans="2:166" ht="15" customHeight="1" x14ac:dyDescent="0.25">
      <c r="B1678" s="88"/>
      <c r="C1678" s="88"/>
      <c r="D1678" s="115"/>
      <c r="E1678" s="115"/>
      <c r="F1678" s="115"/>
      <c r="G1678" s="115"/>
      <c r="H1678" s="115"/>
      <c r="I1678" s="523"/>
      <c r="J1678" s="523"/>
      <c r="K1678" s="115"/>
      <c r="L1678" s="524"/>
      <c r="M1678" s="524"/>
      <c r="N1678" s="524"/>
      <c r="O1678" s="524"/>
      <c r="P1678" s="524"/>
      <c r="Q1678" s="524"/>
      <c r="R1678" s="524"/>
      <c r="S1678" s="525"/>
      <c r="T1678" s="526"/>
      <c r="U1678" s="115"/>
      <c r="V1678" s="526"/>
      <c r="W1678" s="115"/>
      <c r="X1678" s="115"/>
      <c r="Y1678" s="115"/>
      <c r="Z1678" s="527"/>
      <c r="AA1678" s="527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/>
      <c r="AX1678" s="15"/>
      <c r="AY1678" s="15"/>
      <c r="AZ1678" s="15"/>
      <c r="BA1678" s="15"/>
      <c r="BB1678" s="15"/>
      <c r="BC1678" s="15"/>
      <c r="BD1678" s="15"/>
      <c r="BE1678" s="15"/>
      <c r="BF1678" s="15"/>
      <c r="BG1678" s="15"/>
      <c r="BH1678" s="15"/>
      <c r="BI1678" s="15"/>
      <c r="BJ1678" s="15"/>
      <c r="BK1678" s="15"/>
      <c r="BL1678" s="15"/>
      <c r="BM1678" s="15"/>
      <c r="BN1678" s="15"/>
      <c r="BO1678" s="15"/>
      <c r="BP1678" s="15"/>
      <c r="BQ1678" s="15"/>
      <c r="BR1678" s="15"/>
      <c r="BS1678" s="15"/>
      <c r="BT1678" s="15"/>
      <c r="BU1678" s="15"/>
      <c r="BV1678" s="15"/>
      <c r="BW1678" s="15"/>
      <c r="BX1678" s="15"/>
      <c r="BY1678" s="15"/>
      <c r="BZ1678" s="15"/>
      <c r="CA1678" s="15"/>
      <c r="CB1678" s="15"/>
      <c r="CC1678" s="15"/>
      <c r="CD1678" s="15"/>
      <c r="CE1678" s="15"/>
      <c r="CF1678" s="15"/>
      <c r="CG1678" s="15"/>
      <c r="CH1678" s="15"/>
      <c r="CI1678" s="15"/>
      <c r="CJ1678" s="15"/>
      <c r="CK1678" s="15"/>
      <c r="CL1678" s="15"/>
      <c r="CM1678" s="15"/>
      <c r="CN1678" s="15"/>
      <c r="CO1678" s="15"/>
      <c r="CP1678" s="15"/>
      <c r="CQ1678" s="15"/>
      <c r="CR1678" s="15"/>
      <c r="CS1678" s="15"/>
      <c r="CT1678" s="88"/>
      <c r="CU1678" s="88"/>
      <c r="CV1678" s="88"/>
      <c r="CW1678" s="15"/>
      <c r="CX1678" s="15"/>
      <c r="CY1678" s="88"/>
      <c r="CZ1678" s="88"/>
      <c r="DA1678" s="88"/>
      <c r="DB1678" s="15"/>
      <c r="DC1678" s="15"/>
      <c r="DD1678" s="15"/>
      <c r="DE1678" s="15"/>
      <c r="DF1678" s="15"/>
      <c r="DG1678" s="15"/>
      <c r="DH1678" s="15"/>
      <c r="DI1678" s="15"/>
      <c r="DJ1678" s="15"/>
      <c r="DK1678" s="15"/>
      <c r="DL1678" s="15"/>
      <c r="DM1678" s="15"/>
      <c r="DN1678" s="15"/>
      <c r="DO1678" s="15"/>
      <c r="DP1678" s="15"/>
      <c r="DQ1678" s="15"/>
      <c r="DR1678" s="15"/>
      <c r="DS1678" s="15"/>
      <c r="DT1678" s="15"/>
      <c r="DU1678" s="15"/>
      <c r="DV1678" s="15"/>
      <c r="DW1678" s="15"/>
      <c r="DX1678" s="15"/>
      <c r="DY1678" s="15"/>
      <c r="DZ1678" s="15"/>
      <c r="EA1678" s="15"/>
      <c r="EB1678" s="15"/>
      <c r="EC1678" s="15"/>
      <c r="ED1678" s="15"/>
      <c r="EE1678" s="15"/>
      <c r="EF1678" s="15"/>
      <c r="EG1678" s="15"/>
      <c r="EH1678" s="15"/>
      <c r="EI1678" s="15"/>
      <c r="EJ1678" s="15"/>
      <c r="EK1678" s="15"/>
      <c r="EL1678" s="15"/>
      <c r="EM1678" s="15"/>
      <c r="EN1678" s="15"/>
      <c r="EO1678" s="15"/>
      <c r="EP1678" s="88"/>
      <c r="EQ1678" s="88"/>
      <c r="ER1678" s="88"/>
      <c r="ES1678" s="88"/>
      <c r="ET1678" s="88"/>
      <c r="EU1678" s="88"/>
      <c r="EV1678" s="88"/>
      <c r="EW1678" s="88"/>
      <c r="EX1678" s="88"/>
      <c r="EY1678" s="88"/>
      <c r="EZ1678" s="88"/>
      <c r="FA1678" s="88"/>
      <c r="FB1678" s="15"/>
      <c r="FC1678" s="15"/>
      <c r="FD1678" s="15"/>
      <c r="FE1678" s="15"/>
      <c r="FF1678" s="15"/>
      <c r="FG1678" s="15"/>
      <c r="FH1678" s="15"/>
      <c r="FI1678" s="15"/>
      <c r="FJ1678" s="15"/>
    </row>
    <row r="1679" spans="2:166" ht="15" customHeight="1" x14ac:dyDescent="0.25">
      <c r="B1679" s="88"/>
      <c r="C1679" s="88"/>
      <c r="D1679" s="115"/>
      <c r="E1679" s="115"/>
      <c r="F1679" s="115"/>
      <c r="G1679" s="115"/>
      <c r="H1679" s="115"/>
      <c r="I1679" s="523"/>
      <c r="J1679" s="523"/>
      <c r="K1679" s="115"/>
      <c r="L1679" s="524"/>
      <c r="M1679" s="524"/>
      <c r="N1679" s="524"/>
      <c r="O1679" s="524"/>
      <c r="P1679" s="524"/>
      <c r="Q1679" s="524"/>
      <c r="R1679" s="524"/>
      <c r="S1679" s="525"/>
      <c r="T1679" s="526"/>
      <c r="U1679" s="115"/>
      <c r="V1679" s="526"/>
      <c r="W1679" s="115"/>
      <c r="X1679" s="115"/>
      <c r="Y1679" s="115"/>
      <c r="Z1679" s="527"/>
      <c r="AA1679" s="527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  <c r="BI1679" s="15"/>
      <c r="BJ1679" s="15"/>
      <c r="BK1679" s="15"/>
      <c r="BL1679" s="15"/>
      <c r="BM1679" s="15"/>
      <c r="BN1679" s="15"/>
      <c r="BO1679" s="15"/>
      <c r="BP1679" s="15"/>
      <c r="BQ1679" s="15"/>
      <c r="BR1679" s="15"/>
      <c r="BS1679" s="15"/>
      <c r="BT1679" s="15"/>
      <c r="BU1679" s="15"/>
      <c r="BV1679" s="15"/>
      <c r="BW1679" s="15"/>
      <c r="BX1679" s="15"/>
      <c r="BY1679" s="15"/>
      <c r="BZ1679" s="15"/>
      <c r="CA1679" s="15"/>
      <c r="CB1679" s="15"/>
      <c r="CC1679" s="15"/>
      <c r="CD1679" s="15"/>
      <c r="CE1679" s="15"/>
      <c r="CF1679" s="15"/>
      <c r="CG1679" s="15"/>
      <c r="CH1679" s="15"/>
      <c r="CI1679" s="15"/>
      <c r="CJ1679" s="15"/>
      <c r="CK1679" s="15"/>
      <c r="CL1679" s="15"/>
      <c r="CM1679" s="15"/>
      <c r="CN1679" s="15"/>
      <c r="CO1679" s="15"/>
      <c r="CP1679" s="15"/>
      <c r="CQ1679" s="15"/>
      <c r="CR1679" s="15"/>
      <c r="CS1679" s="15"/>
      <c r="CT1679" s="88"/>
      <c r="CU1679" s="88"/>
      <c r="CV1679" s="88"/>
      <c r="CW1679" s="15"/>
      <c r="CX1679" s="15"/>
      <c r="CY1679" s="88"/>
      <c r="CZ1679" s="88"/>
      <c r="DA1679" s="88"/>
      <c r="DB1679" s="15"/>
      <c r="DC1679" s="15"/>
      <c r="DD1679" s="15"/>
      <c r="DE1679" s="15"/>
      <c r="DF1679" s="15"/>
      <c r="DG1679" s="15"/>
      <c r="DH1679" s="15"/>
      <c r="DI1679" s="15"/>
      <c r="DJ1679" s="15"/>
      <c r="DK1679" s="15"/>
      <c r="DL1679" s="15"/>
      <c r="DM1679" s="15"/>
      <c r="DN1679" s="15"/>
      <c r="DO1679" s="15"/>
      <c r="DP1679" s="15"/>
      <c r="DQ1679" s="15"/>
      <c r="DR1679" s="15"/>
      <c r="DS1679" s="15"/>
      <c r="DT1679" s="15"/>
      <c r="DU1679" s="15"/>
      <c r="DV1679" s="15"/>
      <c r="DW1679" s="15"/>
      <c r="DX1679" s="15"/>
      <c r="DY1679" s="15"/>
      <c r="DZ1679" s="15"/>
      <c r="EA1679" s="15"/>
      <c r="EB1679" s="15"/>
      <c r="EC1679" s="15"/>
      <c r="ED1679" s="15"/>
      <c r="EE1679" s="15"/>
      <c r="EF1679" s="15"/>
      <c r="EG1679" s="15"/>
      <c r="EH1679" s="15"/>
      <c r="EI1679" s="15"/>
      <c r="EJ1679" s="15"/>
      <c r="EK1679" s="15"/>
      <c r="EL1679" s="15"/>
      <c r="EM1679" s="15"/>
      <c r="EN1679" s="15"/>
      <c r="EO1679" s="15"/>
      <c r="EP1679" s="88"/>
      <c r="EQ1679" s="88"/>
      <c r="ER1679" s="88"/>
      <c r="ES1679" s="88"/>
      <c r="ET1679" s="88"/>
      <c r="EU1679" s="88"/>
      <c r="EV1679" s="88"/>
      <c r="EW1679" s="88"/>
      <c r="EX1679" s="88"/>
      <c r="EY1679" s="88"/>
      <c r="EZ1679" s="88"/>
      <c r="FA1679" s="88"/>
      <c r="FB1679" s="15"/>
      <c r="FC1679" s="15"/>
      <c r="FD1679" s="15"/>
      <c r="FE1679" s="15"/>
      <c r="FF1679" s="15"/>
      <c r="FG1679" s="15"/>
      <c r="FH1679" s="15"/>
      <c r="FI1679" s="15"/>
      <c r="FJ1679" s="15"/>
    </row>
    <row r="1680" spans="2:166" ht="15" customHeight="1" x14ac:dyDescent="0.25">
      <c r="B1680" s="88"/>
      <c r="C1680" s="88"/>
      <c r="D1680" s="115"/>
      <c r="E1680" s="115"/>
      <c r="F1680" s="115"/>
      <c r="G1680" s="115"/>
      <c r="H1680" s="115"/>
      <c r="I1680" s="523"/>
      <c r="J1680" s="523"/>
      <c r="K1680" s="115"/>
      <c r="L1680" s="524"/>
      <c r="M1680" s="524"/>
      <c r="N1680" s="524"/>
      <c r="O1680" s="524"/>
      <c r="P1680" s="524"/>
      <c r="Q1680" s="524"/>
      <c r="R1680" s="524"/>
      <c r="S1680" s="525"/>
      <c r="T1680" s="526"/>
      <c r="U1680" s="115"/>
      <c r="V1680" s="526"/>
      <c r="W1680" s="115"/>
      <c r="X1680" s="115"/>
      <c r="Y1680" s="115"/>
      <c r="Z1680" s="527"/>
      <c r="AA1680" s="527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  <c r="BI1680" s="15"/>
      <c r="BJ1680" s="15"/>
      <c r="BK1680" s="15"/>
      <c r="BL1680" s="15"/>
      <c r="BM1680" s="15"/>
      <c r="BN1680" s="15"/>
      <c r="BO1680" s="15"/>
      <c r="BP1680" s="15"/>
      <c r="BQ1680" s="15"/>
      <c r="BR1680" s="15"/>
      <c r="BS1680" s="15"/>
      <c r="BT1680" s="15"/>
      <c r="BU1680" s="15"/>
      <c r="BV1680" s="15"/>
      <c r="BW1680" s="15"/>
      <c r="BX1680" s="15"/>
      <c r="BY1680" s="15"/>
      <c r="BZ1680" s="15"/>
      <c r="CA1680" s="15"/>
      <c r="CB1680" s="15"/>
      <c r="CC1680" s="15"/>
      <c r="CD1680" s="15"/>
      <c r="CE1680" s="15"/>
      <c r="CF1680" s="15"/>
      <c r="CG1680" s="15"/>
      <c r="CH1680" s="15"/>
      <c r="CI1680" s="15"/>
      <c r="CJ1680" s="15"/>
      <c r="CK1680" s="15"/>
      <c r="CL1680" s="15"/>
      <c r="CM1680" s="15"/>
      <c r="CN1680" s="15"/>
      <c r="CO1680" s="15"/>
      <c r="CP1680" s="15"/>
      <c r="CQ1680" s="15"/>
      <c r="CR1680" s="15"/>
      <c r="CS1680" s="15"/>
      <c r="CT1680" s="88"/>
      <c r="CU1680" s="88"/>
      <c r="CV1680" s="88"/>
      <c r="CW1680" s="15"/>
      <c r="CX1680" s="15"/>
      <c r="CY1680" s="88"/>
      <c r="CZ1680" s="88"/>
      <c r="DA1680" s="88"/>
      <c r="DB1680" s="15"/>
      <c r="DC1680" s="15"/>
      <c r="DD1680" s="15"/>
      <c r="DE1680" s="15"/>
      <c r="DF1680" s="15"/>
      <c r="DG1680" s="15"/>
      <c r="DH1680" s="15"/>
      <c r="DI1680" s="15"/>
      <c r="DJ1680" s="15"/>
      <c r="DK1680" s="15"/>
      <c r="DL1680" s="15"/>
      <c r="DM1680" s="15"/>
      <c r="DN1680" s="15"/>
      <c r="DO1680" s="15"/>
      <c r="DP1680" s="15"/>
      <c r="DQ1680" s="15"/>
      <c r="DR1680" s="15"/>
      <c r="DS1680" s="15"/>
      <c r="DT1680" s="15"/>
      <c r="DU1680" s="15"/>
      <c r="DV1680" s="15"/>
      <c r="DW1680" s="15"/>
      <c r="DX1680" s="15"/>
      <c r="DY1680" s="15"/>
      <c r="DZ1680" s="15"/>
      <c r="EA1680" s="15"/>
      <c r="EB1680" s="15"/>
      <c r="EC1680" s="15"/>
      <c r="ED1680" s="15"/>
      <c r="EE1680" s="15"/>
      <c r="EF1680" s="15"/>
      <c r="EG1680" s="15"/>
      <c r="EH1680" s="15"/>
      <c r="EI1680" s="15"/>
      <c r="EJ1680" s="15"/>
      <c r="EK1680" s="15"/>
      <c r="EL1680" s="15"/>
      <c r="EM1680" s="15"/>
      <c r="EN1680" s="15"/>
      <c r="EO1680" s="15"/>
      <c r="EP1680" s="88"/>
      <c r="EQ1680" s="88"/>
      <c r="ER1680" s="88"/>
      <c r="ES1680" s="88"/>
      <c r="ET1680" s="88"/>
      <c r="EU1680" s="88"/>
      <c r="EV1680" s="88"/>
      <c r="EW1680" s="88"/>
      <c r="EX1680" s="88"/>
      <c r="EY1680" s="88"/>
      <c r="EZ1680" s="88"/>
      <c r="FA1680" s="88"/>
      <c r="FB1680" s="15"/>
      <c r="FC1680" s="15"/>
      <c r="FD1680" s="15"/>
      <c r="FE1680" s="15"/>
      <c r="FF1680" s="15"/>
      <c r="FG1680" s="15"/>
      <c r="FH1680" s="15"/>
      <c r="FI1680" s="15"/>
      <c r="FJ1680" s="15"/>
    </row>
    <row r="1681" spans="2:166" ht="15" customHeight="1" x14ac:dyDescent="0.25">
      <c r="B1681" s="88"/>
      <c r="C1681" s="88"/>
      <c r="D1681" s="115"/>
      <c r="E1681" s="115"/>
      <c r="F1681" s="115"/>
      <c r="G1681" s="115"/>
      <c r="H1681" s="115"/>
      <c r="I1681" s="523"/>
      <c r="J1681" s="523"/>
      <c r="K1681" s="115"/>
      <c r="L1681" s="524"/>
      <c r="M1681" s="524"/>
      <c r="N1681" s="524"/>
      <c r="O1681" s="524"/>
      <c r="P1681" s="524"/>
      <c r="Q1681" s="524"/>
      <c r="R1681" s="524"/>
      <c r="S1681" s="525"/>
      <c r="T1681" s="526"/>
      <c r="U1681" s="115"/>
      <c r="V1681" s="526"/>
      <c r="W1681" s="115"/>
      <c r="X1681" s="115"/>
      <c r="Y1681" s="115"/>
      <c r="Z1681" s="527"/>
      <c r="AA1681" s="527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N1681" s="15"/>
      <c r="BO1681" s="15"/>
      <c r="BP1681" s="15"/>
      <c r="BQ1681" s="15"/>
      <c r="BR1681" s="15"/>
      <c r="BS1681" s="15"/>
      <c r="BT1681" s="15"/>
      <c r="BU1681" s="15"/>
      <c r="BV1681" s="15"/>
      <c r="BW1681" s="15"/>
      <c r="BX1681" s="15"/>
      <c r="BY1681" s="15"/>
      <c r="BZ1681" s="15"/>
      <c r="CA1681" s="15"/>
      <c r="CB1681" s="15"/>
      <c r="CC1681" s="15"/>
      <c r="CD1681" s="15"/>
      <c r="CE1681" s="15"/>
      <c r="CF1681" s="15"/>
      <c r="CG1681" s="15"/>
      <c r="CH1681" s="15"/>
      <c r="CI1681" s="15"/>
      <c r="CJ1681" s="15"/>
      <c r="CK1681" s="15"/>
      <c r="CL1681" s="15"/>
      <c r="CM1681" s="15"/>
      <c r="CN1681" s="15"/>
      <c r="CO1681" s="15"/>
      <c r="CP1681" s="15"/>
      <c r="CQ1681" s="15"/>
      <c r="CR1681" s="15"/>
      <c r="CS1681" s="15"/>
      <c r="CT1681" s="88"/>
      <c r="CU1681" s="88"/>
      <c r="CV1681" s="88"/>
      <c r="CW1681" s="15"/>
      <c r="CX1681" s="15"/>
      <c r="CY1681" s="88"/>
      <c r="CZ1681" s="88"/>
      <c r="DA1681" s="88"/>
      <c r="DB1681" s="15"/>
      <c r="DC1681" s="15"/>
      <c r="DD1681" s="15"/>
      <c r="DE1681" s="15"/>
      <c r="DF1681" s="15"/>
      <c r="DG1681" s="15"/>
      <c r="DH1681" s="15"/>
      <c r="DI1681" s="15"/>
      <c r="DJ1681" s="15"/>
      <c r="DK1681" s="15"/>
      <c r="DL1681" s="15"/>
      <c r="DM1681" s="15"/>
      <c r="DN1681" s="15"/>
      <c r="DO1681" s="15"/>
      <c r="DP1681" s="15"/>
      <c r="DQ1681" s="15"/>
      <c r="DR1681" s="15"/>
      <c r="DS1681" s="15"/>
      <c r="DT1681" s="15"/>
      <c r="DU1681" s="15"/>
      <c r="DV1681" s="15"/>
      <c r="DW1681" s="15"/>
      <c r="DX1681" s="15"/>
      <c r="DY1681" s="15"/>
      <c r="DZ1681" s="15"/>
      <c r="EA1681" s="15"/>
      <c r="EB1681" s="15"/>
      <c r="EC1681" s="15"/>
      <c r="ED1681" s="15"/>
      <c r="EE1681" s="15"/>
      <c r="EF1681" s="15"/>
      <c r="EG1681" s="15"/>
      <c r="EH1681" s="15"/>
      <c r="EI1681" s="15"/>
      <c r="EJ1681" s="15"/>
      <c r="EK1681" s="15"/>
      <c r="EL1681" s="15"/>
      <c r="EM1681" s="15"/>
      <c r="EN1681" s="15"/>
      <c r="EO1681" s="15"/>
      <c r="EP1681" s="88"/>
      <c r="EQ1681" s="88"/>
      <c r="ER1681" s="88"/>
      <c r="ES1681" s="88"/>
      <c r="ET1681" s="88"/>
      <c r="EU1681" s="88"/>
      <c r="EV1681" s="88"/>
      <c r="EW1681" s="88"/>
      <c r="EX1681" s="88"/>
      <c r="EY1681" s="88"/>
      <c r="EZ1681" s="88"/>
      <c r="FA1681" s="88"/>
      <c r="FB1681" s="15"/>
      <c r="FC1681" s="15"/>
      <c r="FD1681" s="15"/>
      <c r="FE1681" s="15"/>
      <c r="FF1681" s="15"/>
      <c r="FG1681" s="15"/>
      <c r="FH1681" s="15"/>
      <c r="FI1681" s="15"/>
      <c r="FJ1681" s="15"/>
    </row>
    <row r="1682" spans="2:166" ht="15" customHeight="1" x14ac:dyDescent="0.25">
      <c r="B1682" s="88"/>
      <c r="C1682" s="88"/>
      <c r="D1682" s="115"/>
      <c r="E1682" s="115"/>
      <c r="F1682" s="115"/>
      <c r="G1682" s="115"/>
      <c r="H1682" s="115"/>
      <c r="I1682" s="523"/>
      <c r="J1682" s="523"/>
      <c r="K1682" s="115"/>
      <c r="L1682" s="524"/>
      <c r="M1682" s="524"/>
      <c r="N1682" s="524"/>
      <c r="O1682" s="524"/>
      <c r="P1682" s="524"/>
      <c r="Q1682" s="524"/>
      <c r="R1682" s="524"/>
      <c r="S1682" s="525"/>
      <c r="T1682" s="526"/>
      <c r="U1682" s="115"/>
      <c r="V1682" s="526"/>
      <c r="W1682" s="115"/>
      <c r="X1682" s="115"/>
      <c r="Y1682" s="115"/>
      <c r="Z1682" s="527"/>
      <c r="AA1682" s="527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  <c r="BI1682" s="15"/>
      <c r="BJ1682" s="15"/>
      <c r="BK1682" s="15"/>
      <c r="BL1682" s="15"/>
      <c r="BM1682" s="15"/>
      <c r="BN1682" s="15"/>
      <c r="BO1682" s="15"/>
      <c r="BP1682" s="15"/>
      <c r="BQ1682" s="15"/>
      <c r="BR1682" s="15"/>
      <c r="BS1682" s="15"/>
      <c r="BT1682" s="15"/>
      <c r="BU1682" s="15"/>
      <c r="BV1682" s="15"/>
      <c r="BW1682" s="15"/>
      <c r="BX1682" s="15"/>
      <c r="BY1682" s="15"/>
      <c r="BZ1682" s="15"/>
      <c r="CA1682" s="15"/>
      <c r="CB1682" s="15"/>
      <c r="CC1682" s="15"/>
      <c r="CD1682" s="15"/>
      <c r="CE1682" s="15"/>
      <c r="CF1682" s="15"/>
      <c r="CG1682" s="15"/>
      <c r="CH1682" s="15"/>
      <c r="CI1682" s="15"/>
      <c r="CJ1682" s="15"/>
      <c r="CK1682" s="15"/>
      <c r="CL1682" s="15"/>
      <c r="CM1682" s="15"/>
      <c r="CN1682" s="15"/>
      <c r="CO1682" s="15"/>
      <c r="CP1682" s="15"/>
      <c r="CQ1682" s="15"/>
      <c r="CR1682" s="15"/>
      <c r="CS1682" s="15"/>
      <c r="CT1682" s="88"/>
      <c r="CU1682" s="88"/>
      <c r="CV1682" s="88"/>
      <c r="CW1682" s="15"/>
      <c r="CX1682" s="15"/>
      <c r="CY1682" s="88"/>
      <c r="CZ1682" s="88"/>
      <c r="DA1682" s="88"/>
      <c r="DB1682" s="15"/>
      <c r="DC1682" s="15"/>
      <c r="DD1682" s="15"/>
      <c r="DE1682" s="15"/>
      <c r="DF1682" s="15"/>
      <c r="DG1682" s="15"/>
      <c r="DH1682" s="15"/>
      <c r="DI1682" s="15"/>
      <c r="DJ1682" s="15"/>
      <c r="DK1682" s="15"/>
      <c r="DL1682" s="15"/>
      <c r="DM1682" s="15"/>
      <c r="DN1682" s="15"/>
      <c r="DO1682" s="15"/>
      <c r="DP1682" s="15"/>
      <c r="DQ1682" s="15"/>
      <c r="DR1682" s="15"/>
      <c r="DS1682" s="15"/>
      <c r="DT1682" s="15"/>
      <c r="DU1682" s="15"/>
      <c r="DV1682" s="15"/>
      <c r="DW1682" s="15"/>
      <c r="DX1682" s="15"/>
      <c r="DY1682" s="15"/>
      <c r="DZ1682" s="15"/>
      <c r="EA1682" s="15"/>
      <c r="EB1682" s="15"/>
      <c r="EC1682" s="15"/>
      <c r="ED1682" s="15"/>
      <c r="EE1682" s="15"/>
      <c r="EF1682" s="15"/>
      <c r="EG1682" s="15"/>
      <c r="EH1682" s="15"/>
      <c r="EI1682" s="15"/>
      <c r="EJ1682" s="15"/>
      <c r="EK1682" s="15"/>
      <c r="EL1682" s="15"/>
      <c r="EM1682" s="15"/>
      <c r="EN1682" s="15"/>
      <c r="EO1682" s="15"/>
      <c r="EP1682" s="88"/>
      <c r="EQ1682" s="88"/>
      <c r="ER1682" s="88"/>
      <c r="ES1682" s="88"/>
      <c r="ET1682" s="88"/>
      <c r="EU1682" s="88"/>
      <c r="EV1682" s="88"/>
      <c r="EW1682" s="88"/>
      <c r="EX1682" s="88"/>
      <c r="EY1682" s="88"/>
      <c r="EZ1682" s="88"/>
      <c r="FA1682" s="88"/>
      <c r="FB1682" s="15"/>
      <c r="FC1682" s="15"/>
      <c r="FD1682" s="15"/>
      <c r="FE1682" s="15"/>
      <c r="FF1682" s="15"/>
      <c r="FG1682" s="15"/>
      <c r="FH1682" s="15"/>
      <c r="FI1682" s="15"/>
      <c r="FJ1682" s="15"/>
    </row>
    <row r="1683" spans="2:166" ht="15" customHeight="1" x14ac:dyDescent="0.25">
      <c r="B1683" s="88"/>
      <c r="C1683" s="88"/>
      <c r="D1683" s="115"/>
      <c r="E1683" s="115"/>
      <c r="F1683" s="115"/>
      <c r="G1683" s="115"/>
      <c r="H1683" s="115"/>
      <c r="I1683" s="523"/>
      <c r="J1683" s="523"/>
      <c r="K1683" s="115"/>
      <c r="L1683" s="524"/>
      <c r="M1683" s="524"/>
      <c r="N1683" s="524"/>
      <c r="O1683" s="524"/>
      <c r="P1683" s="524"/>
      <c r="Q1683" s="524"/>
      <c r="R1683" s="524"/>
      <c r="S1683" s="525"/>
      <c r="T1683" s="526"/>
      <c r="U1683" s="115"/>
      <c r="V1683" s="526"/>
      <c r="W1683" s="115"/>
      <c r="X1683" s="115"/>
      <c r="Y1683" s="115"/>
      <c r="Z1683" s="527"/>
      <c r="AA1683" s="527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  <c r="BI1683" s="15"/>
      <c r="BJ1683" s="15"/>
      <c r="BK1683" s="15"/>
      <c r="BL1683" s="15"/>
      <c r="BM1683" s="15"/>
      <c r="BN1683" s="15"/>
      <c r="BO1683" s="15"/>
      <c r="BP1683" s="15"/>
      <c r="BQ1683" s="15"/>
      <c r="BR1683" s="15"/>
      <c r="BS1683" s="15"/>
      <c r="BT1683" s="15"/>
      <c r="BU1683" s="15"/>
      <c r="BV1683" s="15"/>
      <c r="BW1683" s="15"/>
      <c r="BX1683" s="15"/>
      <c r="BY1683" s="15"/>
      <c r="BZ1683" s="15"/>
      <c r="CA1683" s="15"/>
      <c r="CB1683" s="15"/>
      <c r="CC1683" s="15"/>
      <c r="CD1683" s="15"/>
      <c r="CE1683" s="15"/>
      <c r="CF1683" s="15"/>
      <c r="CG1683" s="15"/>
      <c r="CH1683" s="15"/>
      <c r="CI1683" s="15"/>
      <c r="CJ1683" s="15"/>
      <c r="CK1683" s="15"/>
      <c r="CL1683" s="15"/>
      <c r="CM1683" s="15"/>
      <c r="CN1683" s="15"/>
      <c r="CO1683" s="15"/>
      <c r="CP1683" s="15"/>
      <c r="CQ1683" s="15"/>
      <c r="CR1683" s="15"/>
      <c r="CS1683" s="15"/>
      <c r="CT1683" s="88"/>
      <c r="CU1683" s="88"/>
      <c r="CV1683" s="88"/>
      <c r="CW1683" s="15"/>
      <c r="CX1683" s="15"/>
      <c r="CY1683" s="88"/>
      <c r="CZ1683" s="88"/>
      <c r="DA1683" s="88"/>
      <c r="DB1683" s="15"/>
      <c r="DC1683" s="15"/>
      <c r="DD1683" s="15"/>
      <c r="DE1683" s="15"/>
      <c r="DF1683" s="15"/>
      <c r="DG1683" s="15"/>
      <c r="DH1683" s="15"/>
      <c r="DI1683" s="15"/>
      <c r="DJ1683" s="15"/>
      <c r="DK1683" s="15"/>
      <c r="DL1683" s="15"/>
      <c r="DM1683" s="15"/>
      <c r="DN1683" s="15"/>
      <c r="DO1683" s="15"/>
      <c r="DP1683" s="15"/>
      <c r="DQ1683" s="15"/>
      <c r="DR1683" s="15"/>
      <c r="DS1683" s="15"/>
      <c r="DT1683" s="15"/>
      <c r="DU1683" s="15"/>
      <c r="DV1683" s="15"/>
      <c r="DW1683" s="15"/>
      <c r="DX1683" s="15"/>
      <c r="DY1683" s="15"/>
      <c r="DZ1683" s="15"/>
      <c r="EA1683" s="15"/>
      <c r="EB1683" s="15"/>
      <c r="EC1683" s="15"/>
      <c r="ED1683" s="15"/>
      <c r="EE1683" s="15"/>
      <c r="EF1683" s="15"/>
      <c r="EG1683" s="15"/>
      <c r="EH1683" s="15"/>
      <c r="EI1683" s="15"/>
      <c r="EJ1683" s="15"/>
      <c r="EK1683" s="15"/>
      <c r="EL1683" s="15"/>
      <c r="EM1683" s="15"/>
      <c r="EN1683" s="15"/>
      <c r="EO1683" s="15"/>
      <c r="EP1683" s="88"/>
      <c r="EQ1683" s="88"/>
      <c r="ER1683" s="88"/>
      <c r="ES1683" s="88"/>
      <c r="ET1683" s="88"/>
      <c r="EU1683" s="88"/>
      <c r="EV1683" s="88"/>
      <c r="EW1683" s="88"/>
      <c r="EX1683" s="88"/>
      <c r="EY1683" s="88"/>
      <c r="EZ1683" s="88"/>
      <c r="FA1683" s="88"/>
      <c r="FB1683" s="15"/>
      <c r="FC1683" s="15"/>
      <c r="FD1683" s="15"/>
      <c r="FE1683" s="15"/>
      <c r="FF1683" s="15"/>
      <c r="FG1683" s="15"/>
      <c r="FH1683" s="15"/>
      <c r="FI1683" s="15"/>
      <c r="FJ1683" s="15"/>
    </row>
    <row r="1684" spans="2:166" ht="15" customHeight="1" x14ac:dyDescent="0.25">
      <c r="B1684" s="88"/>
      <c r="C1684" s="88"/>
      <c r="D1684" s="115"/>
      <c r="E1684" s="115"/>
      <c r="F1684" s="115"/>
      <c r="G1684" s="115"/>
      <c r="H1684" s="115"/>
      <c r="I1684" s="523"/>
      <c r="J1684" s="523"/>
      <c r="K1684" s="115"/>
      <c r="L1684" s="524"/>
      <c r="M1684" s="524"/>
      <c r="N1684" s="524"/>
      <c r="O1684" s="524"/>
      <c r="P1684" s="524"/>
      <c r="Q1684" s="524"/>
      <c r="R1684" s="524"/>
      <c r="S1684" s="525"/>
      <c r="T1684" s="526"/>
      <c r="U1684" s="115"/>
      <c r="V1684" s="526"/>
      <c r="W1684" s="115"/>
      <c r="X1684" s="115"/>
      <c r="Y1684" s="115"/>
      <c r="Z1684" s="527"/>
      <c r="AA1684" s="527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  <c r="BL1684" s="15"/>
      <c r="BM1684" s="15"/>
      <c r="BN1684" s="15"/>
      <c r="BO1684" s="15"/>
      <c r="BP1684" s="15"/>
      <c r="BQ1684" s="15"/>
      <c r="BR1684" s="15"/>
      <c r="BS1684" s="15"/>
      <c r="BT1684" s="15"/>
      <c r="BU1684" s="15"/>
      <c r="BV1684" s="15"/>
      <c r="BW1684" s="15"/>
      <c r="BX1684" s="15"/>
      <c r="BY1684" s="15"/>
      <c r="BZ1684" s="15"/>
      <c r="CA1684" s="15"/>
      <c r="CB1684" s="15"/>
      <c r="CC1684" s="15"/>
      <c r="CD1684" s="15"/>
      <c r="CE1684" s="15"/>
      <c r="CF1684" s="15"/>
      <c r="CG1684" s="15"/>
      <c r="CH1684" s="15"/>
      <c r="CI1684" s="15"/>
      <c r="CJ1684" s="15"/>
      <c r="CK1684" s="15"/>
      <c r="CL1684" s="15"/>
      <c r="CM1684" s="15"/>
      <c r="CN1684" s="15"/>
      <c r="CO1684" s="15"/>
      <c r="CP1684" s="15"/>
      <c r="CQ1684" s="15"/>
      <c r="CR1684" s="15"/>
      <c r="CS1684" s="15"/>
      <c r="CT1684" s="88"/>
      <c r="CU1684" s="88"/>
      <c r="CV1684" s="88"/>
      <c r="CW1684" s="15"/>
      <c r="CX1684" s="15"/>
      <c r="CY1684" s="88"/>
      <c r="CZ1684" s="88"/>
      <c r="DA1684" s="88"/>
      <c r="DB1684" s="15"/>
      <c r="DC1684" s="15"/>
      <c r="DD1684" s="15"/>
      <c r="DE1684" s="15"/>
      <c r="DF1684" s="15"/>
      <c r="DG1684" s="15"/>
      <c r="DH1684" s="15"/>
      <c r="DI1684" s="15"/>
      <c r="DJ1684" s="15"/>
      <c r="DK1684" s="15"/>
      <c r="DL1684" s="15"/>
      <c r="DM1684" s="15"/>
      <c r="DN1684" s="15"/>
      <c r="DO1684" s="15"/>
      <c r="DP1684" s="15"/>
      <c r="DQ1684" s="15"/>
      <c r="DR1684" s="15"/>
      <c r="DS1684" s="15"/>
      <c r="DT1684" s="15"/>
      <c r="DU1684" s="15"/>
      <c r="DV1684" s="15"/>
      <c r="DW1684" s="15"/>
      <c r="DX1684" s="15"/>
      <c r="DY1684" s="15"/>
      <c r="DZ1684" s="15"/>
      <c r="EA1684" s="15"/>
      <c r="EB1684" s="15"/>
      <c r="EC1684" s="15"/>
      <c r="ED1684" s="15"/>
      <c r="EE1684" s="15"/>
      <c r="EF1684" s="15"/>
      <c r="EG1684" s="15"/>
      <c r="EH1684" s="15"/>
      <c r="EI1684" s="15"/>
      <c r="EJ1684" s="15"/>
      <c r="EK1684" s="15"/>
      <c r="EL1684" s="15"/>
      <c r="EM1684" s="15"/>
      <c r="EN1684" s="15"/>
      <c r="EO1684" s="15"/>
      <c r="EP1684" s="88"/>
      <c r="EQ1684" s="88"/>
      <c r="ER1684" s="88"/>
      <c r="ES1684" s="88"/>
      <c r="ET1684" s="88"/>
      <c r="EU1684" s="88"/>
      <c r="EV1684" s="88"/>
      <c r="EW1684" s="88"/>
      <c r="EX1684" s="88"/>
      <c r="EY1684" s="88"/>
      <c r="EZ1684" s="88"/>
      <c r="FA1684" s="88"/>
      <c r="FB1684" s="15"/>
      <c r="FC1684" s="15"/>
      <c r="FD1684" s="15"/>
      <c r="FE1684" s="15"/>
      <c r="FF1684" s="15"/>
      <c r="FG1684" s="15"/>
      <c r="FH1684" s="15"/>
      <c r="FI1684" s="15"/>
      <c r="FJ1684" s="15"/>
    </row>
    <row r="1685" spans="2:166" ht="15" customHeight="1" x14ac:dyDescent="0.25">
      <c r="B1685" s="88"/>
      <c r="C1685" s="88"/>
      <c r="D1685" s="115"/>
      <c r="E1685" s="115"/>
      <c r="F1685" s="115"/>
      <c r="G1685" s="115"/>
      <c r="H1685" s="115"/>
      <c r="I1685" s="523"/>
      <c r="J1685" s="523"/>
      <c r="K1685" s="115"/>
      <c r="L1685" s="524"/>
      <c r="M1685" s="524"/>
      <c r="N1685" s="524"/>
      <c r="O1685" s="524"/>
      <c r="P1685" s="524"/>
      <c r="Q1685" s="524"/>
      <c r="R1685" s="524"/>
      <c r="S1685" s="525"/>
      <c r="T1685" s="526"/>
      <c r="U1685" s="115"/>
      <c r="V1685" s="526"/>
      <c r="W1685" s="115"/>
      <c r="X1685" s="115"/>
      <c r="Y1685" s="115"/>
      <c r="Z1685" s="527"/>
      <c r="AA1685" s="527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M1685" s="15"/>
      <c r="BN1685" s="15"/>
      <c r="BO1685" s="15"/>
      <c r="BP1685" s="15"/>
      <c r="BQ1685" s="15"/>
      <c r="BR1685" s="15"/>
      <c r="BS1685" s="15"/>
      <c r="BT1685" s="15"/>
      <c r="BU1685" s="15"/>
      <c r="BV1685" s="15"/>
      <c r="BW1685" s="15"/>
      <c r="BX1685" s="15"/>
      <c r="BY1685" s="15"/>
      <c r="BZ1685" s="15"/>
      <c r="CA1685" s="15"/>
      <c r="CB1685" s="15"/>
      <c r="CC1685" s="15"/>
      <c r="CD1685" s="15"/>
      <c r="CE1685" s="15"/>
      <c r="CF1685" s="15"/>
      <c r="CG1685" s="15"/>
      <c r="CH1685" s="15"/>
      <c r="CI1685" s="15"/>
      <c r="CJ1685" s="15"/>
      <c r="CK1685" s="15"/>
      <c r="CL1685" s="15"/>
      <c r="CM1685" s="15"/>
      <c r="CN1685" s="15"/>
      <c r="CO1685" s="15"/>
      <c r="CP1685" s="15"/>
      <c r="CQ1685" s="15"/>
      <c r="CR1685" s="15"/>
      <c r="CS1685" s="15"/>
      <c r="CT1685" s="88"/>
      <c r="CU1685" s="88"/>
      <c r="CV1685" s="88"/>
      <c r="CW1685" s="15"/>
      <c r="CX1685" s="15"/>
      <c r="CY1685" s="88"/>
      <c r="CZ1685" s="88"/>
      <c r="DA1685" s="88"/>
      <c r="DB1685" s="15"/>
      <c r="DC1685" s="15"/>
      <c r="DD1685" s="15"/>
      <c r="DE1685" s="15"/>
      <c r="DF1685" s="15"/>
      <c r="DG1685" s="15"/>
      <c r="DH1685" s="15"/>
      <c r="DI1685" s="15"/>
      <c r="DJ1685" s="15"/>
      <c r="DK1685" s="15"/>
      <c r="DL1685" s="15"/>
      <c r="DM1685" s="15"/>
      <c r="DN1685" s="15"/>
      <c r="DO1685" s="15"/>
      <c r="DP1685" s="15"/>
      <c r="DQ1685" s="15"/>
      <c r="DR1685" s="15"/>
      <c r="DS1685" s="15"/>
      <c r="DT1685" s="15"/>
      <c r="DU1685" s="15"/>
      <c r="DV1685" s="15"/>
      <c r="DW1685" s="15"/>
      <c r="DX1685" s="15"/>
      <c r="DY1685" s="15"/>
      <c r="DZ1685" s="15"/>
      <c r="EA1685" s="15"/>
      <c r="EB1685" s="15"/>
      <c r="EC1685" s="15"/>
      <c r="ED1685" s="15"/>
      <c r="EE1685" s="15"/>
      <c r="EF1685" s="15"/>
      <c r="EG1685" s="15"/>
      <c r="EH1685" s="15"/>
      <c r="EI1685" s="15"/>
      <c r="EJ1685" s="15"/>
      <c r="EK1685" s="15"/>
      <c r="EL1685" s="15"/>
      <c r="EM1685" s="15"/>
      <c r="EN1685" s="15"/>
      <c r="EO1685" s="15"/>
      <c r="EP1685" s="88"/>
      <c r="EQ1685" s="88"/>
      <c r="ER1685" s="88"/>
      <c r="ES1685" s="88"/>
      <c r="ET1685" s="88"/>
      <c r="EU1685" s="88"/>
      <c r="EV1685" s="88"/>
      <c r="EW1685" s="88"/>
      <c r="EX1685" s="88"/>
      <c r="EY1685" s="88"/>
      <c r="EZ1685" s="88"/>
      <c r="FA1685" s="88"/>
      <c r="FB1685" s="15"/>
      <c r="FC1685" s="15"/>
      <c r="FD1685" s="15"/>
      <c r="FE1685" s="15"/>
      <c r="FF1685" s="15"/>
      <c r="FG1685" s="15"/>
      <c r="FH1685" s="15"/>
      <c r="FI1685" s="15"/>
      <c r="FJ1685" s="15"/>
    </row>
    <row r="1686" spans="2:166" ht="15" customHeight="1" x14ac:dyDescent="0.25">
      <c r="B1686" s="88"/>
      <c r="C1686" s="88"/>
      <c r="D1686" s="115"/>
      <c r="E1686" s="115"/>
      <c r="F1686" s="115"/>
      <c r="G1686" s="115"/>
      <c r="H1686" s="115"/>
      <c r="I1686" s="523"/>
      <c r="J1686" s="523"/>
      <c r="K1686" s="115"/>
      <c r="L1686" s="524"/>
      <c r="M1686" s="524"/>
      <c r="N1686" s="524"/>
      <c r="O1686" s="524"/>
      <c r="P1686" s="524"/>
      <c r="Q1686" s="524"/>
      <c r="R1686" s="524"/>
      <c r="S1686" s="525"/>
      <c r="T1686" s="526"/>
      <c r="U1686" s="115"/>
      <c r="V1686" s="526"/>
      <c r="W1686" s="115"/>
      <c r="X1686" s="115"/>
      <c r="Y1686" s="115"/>
      <c r="Z1686" s="527"/>
      <c r="AA1686" s="527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  <c r="BU1686" s="15"/>
      <c r="BV1686" s="15"/>
      <c r="BW1686" s="15"/>
      <c r="BX1686" s="15"/>
      <c r="BY1686" s="15"/>
      <c r="BZ1686" s="15"/>
      <c r="CA1686" s="15"/>
      <c r="CB1686" s="15"/>
      <c r="CC1686" s="15"/>
      <c r="CD1686" s="15"/>
      <c r="CE1686" s="15"/>
      <c r="CF1686" s="15"/>
      <c r="CG1686" s="15"/>
      <c r="CH1686" s="15"/>
      <c r="CI1686" s="15"/>
      <c r="CJ1686" s="15"/>
      <c r="CK1686" s="15"/>
      <c r="CL1686" s="15"/>
      <c r="CM1686" s="15"/>
      <c r="CN1686" s="15"/>
      <c r="CO1686" s="15"/>
      <c r="CP1686" s="15"/>
      <c r="CQ1686" s="15"/>
      <c r="CR1686" s="15"/>
      <c r="CS1686" s="15"/>
      <c r="CT1686" s="88"/>
      <c r="CU1686" s="88"/>
      <c r="CV1686" s="88"/>
      <c r="CW1686" s="15"/>
      <c r="CX1686" s="15"/>
      <c r="CY1686" s="88"/>
      <c r="CZ1686" s="88"/>
      <c r="DA1686" s="88"/>
      <c r="DB1686" s="15"/>
      <c r="DC1686" s="15"/>
      <c r="DD1686" s="15"/>
      <c r="DE1686" s="15"/>
      <c r="DF1686" s="15"/>
      <c r="DG1686" s="15"/>
      <c r="DH1686" s="15"/>
      <c r="DI1686" s="15"/>
      <c r="DJ1686" s="15"/>
      <c r="DK1686" s="15"/>
      <c r="DL1686" s="15"/>
      <c r="DM1686" s="15"/>
      <c r="DN1686" s="15"/>
      <c r="DO1686" s="15"/>
      <c r="DP1686" s="15"/>
      <c r="DQ1686" s="15"/>
      <c r="DR1686" s="15"/>
      <c r="DS1686" s="15"/>
      <c r="DT1686" s="15"/>
      <c r="DU1686" s="15"/>
      <c r="DV1686" s="15"/>
      <c r="DW1686" s="15"/>
      <c r="DX1686" s="15"/>
      <c r="DY1686" s="15"/>
      <c r="DZ1686" s="15"/>
      <c r="EA1686" s="15"/>
      <c r="EB1686" s="15"/>
      <c r="EC1686" s="15"/>
      <c r="ED1686" s="15"/>
      <c r="EE1686" s="15"/>
      <c r="EF1686" s="15"/>
      <c r="EG1686" s="15"/>
      <c r="EH1686" s="15"/>
      <c r="EI1686" s="15"/>
      <c r="EJ1686" s="15"/>
      <c r="EK1686" s="15"/>
      <c r="EL1686" s="15"/>
      <c r="EM1686" s="15"/>
      <c r="EN1686" s="15"/>
      <c r="EO1686" s="15"/>
      <c r="EP1686" s="88"/>
      <c r="EQ1686" s="88"/>
      <c r="ER1686" s="88"/>
      <c r="ES1686" s="88"/>
      <c r="ET1686" s="88"/>
      <c r="EU1686" s="88"/>
      <c r="EV1686" s="88"/>
      <c r="EW1686" s="88"/>
      <c r="EX1686" s="88"/>
      <c r="EY1686" s="88"/>
      <c r="EZ1686" s="88"/>
      <c r="FA1686" s="88"/>
      <c r="FB1686" s="15"/>
      <c r="FC1686" s="15"/>
      <c r="FD1686" s="15"/>
      <c r="FE1686" s="15"/>
      <c r="FF1686" s="15"/>
      <c r="FG1686" s="15"/>
      <c r="FH1686" s="15"/>
      <c r="FI1686" s="15"/>
      <c r="FJ1686" s="15"/>
    </row>
    <row r="1687" spans="2:166" ht="15" customHeight="1" x14ac:dyDescent="0.25">
      <c r="B1687" s="88"/>
      <c r="C1687" s="88"/>
      <c r="D1687" s="115"/>
      <c r="E1687" s="115"/>
      <c r="F1687" s="115"/>
      <c r="G1687" s="115"/>
      <c r="H1687" s="115"/>
      <c r="I1687" s="523"/>
      <c r="J1687" s="523"/>
      <c r="K1687" s="115"/>
      <c r="L1687" s="524"/>
      <c r="M1687" s="524"/>
      <c r="N1687" s="524"/>
      <c r="O1687" s="524"/>
      <c r="P1687" s="524"/>
      <c r="Q1687" s="524"/>
      <c r="R1687" s="524"/>
      <c r="S1687" s="525"/>
      <c r="T1687" s="526"/>
      <c r="U1687" s="115"/>
      <c r="V1687" s="526"/>
      <c r="W1687" s="115"/>
      <c r="X1687" s="115"/>
      <c r="Y1687" s="115"/>
      <c r="Z1687" s="527"/>
      <c r="AA1687" s="527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  <c r="AS1687" s="15"/>
      <c r="AT1687" s="15"/>
      <c r="AU1687" s="15"/>
      <c r="AV1687" s="15"/>
      <c r="AW1687" s="15"/>
      <c r="AX1687" s="15"/>
      <c r="AY1687" s="15"/>
      <c r="AZ1687" s="15"/>
      <c r="BA1687" s="15"/>
      <c r="BB1687" s="15"/>
      <c r="BC1687" s="15"/>
      <c r="BD1687" s="15"/>
      <c r="BE1687" s="15"/>
      <c r="BF1687" s="15"/>
      <c r="BG1687" s="15"/>
      <c r="BH1687" s="15"/>
      <c r="BI1687" s="15"/>
      <c r="BJ1687" s="15"/>
      <c r="BK1687" s="15"/>
      <c r="BL1687" s="15"/>
      <c r="BM1687" s="15"/>
      <c r="BN1687" s="15"/>
      <c r="BO1687" s="15"/>
      <c r="BP1687" s="15"/>
      <c r="BQ1687" s="15"/>
      <c r="BR1687" s="15"/>
      <c r="BS1687" s="15"/>
      <c r="BT1687" s="15"/>
      <c r="BU1687" s="15"/>
      <c r="BV1687" s="15"/>
      <c r="BW1687" s="15"/>
      <c r="BX1687" s="15"/>
      <c r="BY1687" s="15"/>
      <c r="BZ1687" s="15"/>
      <c r="CA1687" s="15"/>
      <c r="CB1687" s="15"/>
      <c r="CC1687" s="15"/>
      <c r="CD1687" s="15"/>
      <c r="CE1687" s="15"/>
      <c r="CF1687" s="15"/>
      <c r="CG1687" s="15"/>
      <c r="CH1687" s="15"/>
      <c r="CI1687" s="15"/>
      <c r="CJ1687" s="15"/>
      <c r="CK1687" s="15"/>
      <c r="CL1687" s="15"/>
      <c r="CM1687" s="15"/>
      <c r="CN1687" s="15"/>
      <c r="CO1687" s="15"/>
      <c r="CP1687" s="15"/>
      <c r="CQ1687" s="15"/>
      <c r="CR1687" s="15"/>
      <c r="CS1687" s="15"/>
      <c r="CT1687" s="88"/>
      <c r="CU1687" s="88"/>
      <c r="CV1687" s="88"/>
      <c r="CW1687" s="15"/>
      <c r="CX1687" s="15"/>
      <c r="CY1687" s="88"/>
      <c r="CZ1687" s="88"/>
      <c r="DA1687" s="88"/>
      <c r="DB1687" s="15"/>
      <c r="DC1687" s="15"/>
      <c r="DD1687" s="15"/>
      <c r="DE1687" s="15"/>
      <c r="DF1687" s="15"/>
      <c r="DG1687" s="15"/>
      <c r="DH1687" s="15"/>
      <c r="DI1687" s="15"/>
      <c r="DJ1687" s="15"/>
      <c r="DK1687" s="15"/>
      <c r="DL1687" s="15"/>
      <c r="DM1687" s="15"/>
      <c r="DN1687" s="15"/>
      <c r="DO1687" s="15"/>
      <c r="DP1687" s="15"/>
      <c r="DQ1687" s="15"/>
      <c r="DR1687" s="15"/>
      <c r="DS1687" s="15"/>
      <c r="DT1687" s="15"/>
      <c r="DU1687" s="15"/>
      <c r="DV1687" s="15"/>
      <c r="DW1687" s="15"/>
      <c r="DX1687" s="15"/>
      <c r="DY1687" s="15"/>
      <c r="DZ1687" s="15"/>
      <c r="EA1687" s="15"/>
      <c r="EB1687" s="15"/>
      <c r="EC1687" s="15"/>
      <c r="ED1687" s="15"/>
      <c r="EE1687" s="15"/>
      <c r="EF1687" s="15"/>
      <c r="EG1687" s="15"/>
      <c r="EH1687" s="15"/>
      <c r="EI1687" s="15"/>
      <c r="EJ1687" s="15"/>
      <c r="EK1687" s="15"/>
      <c r="EL1687" s="15"/>
      <c r="EM1687" s="15"/>
      <c r="EN1687" s="15"/>
      <c r="EO1687" s="15"/>
      <c r="EP1687" s="88"/>
      <c r="EQ1687" s="88"/>
      <c r="ER1687" s="88"/>
      <c r="ES1687" s="88"/>
      <c r="ET1687" s="88"/>
      <c r="EU1687" s="88"/>
      <c r="EV1687" s="88"/>
      <c r="EW1687" s="88"/>
      <c r="EX1687" s="88"/>
      <c r="EY1687" s="88"/>
      <c r="EZ1687" s="88"/>
      <c r="FA1687" s="88"/>
      <c r="FB1687" s="15"/>
      <c r="FC1687" s="15"/>
      <c r="FD1687" s="15"/>
      <c r="FE1687" s="15"/>
      <c r="FF1687" s="15"/>
      <c r="FG1687" s="15"/>
      <c r="FH1687" s="15"/>
      <c r="FI1687" s="15"/>
      <c r="FJ1687" s="15"/>
    </row>
    <row r="1688" spans="2:166" ht="15" customHeight="1" x14ac:dyDescent="0.25">
      <c r="B1688" s="88"/>
      <c r="C1688" s="88"/>
      <c r="D1688" s="115"/>
      <c r="E1688" s="115"/>
      <c r="F1688" s="115"/>
      <c r="G1688" s="115"/>
      <c r="H1688" s="115"/>
      <c r="I1688" s="523"/>
      <c r="J1688" s="523"/>
      <c r="K1688" s="115"/>
      <c r="L1688" s="524"/>
      <c r="M1688" s="524"/>
      <c r="N1688" s="524"/>
      <c r="O1688" s="524"/>
      <c r="P1688" s="524"/>
      <c r="Q1688" s="524"/>
      <c r="R1688" s="524"/>
      <c r="S1688" s="525"/>
      <c r="T1688" s="526"/>
      <c r="U1688" s="115"/>
      <c r="V1688" s="526"/>
      <c r="W1688" s="115"/>
      <c r="X1688" s="115"/>
      <c r="Y1688" s="115"/>
      <c r="Z1688" s="527"/>
      <c r="AA1688" s="527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  <c r="BI1688" s="15"/>
      <c r="BJ1688" s="15"/>
      <c r="BK1688" s="15"/>
      <c r="BL1688" s="15"/>
      <c r="BM1688" s="15"/>
      <c r="BN1688" s="15"/>
      <c r="BO1688" s="15"/>
      <c r="BP1688" s="15"/>
      <c r="BQ1688" s="15"/>
      <c r="BR1688" s="15"/>
      <c r="BS1688" s="15"/>
      <c r="BT1688" s="15"/>
      <c r="BU1688" s="15"/>
      <c r="BV1688" s="15"/>
      <c r="BW1688" s="15"/>
      <c r="BX1688" s="15"/>
      <c r="BY1688" s="15"/>
      <c r="BZ1688" s="15"/>
      <c r="CA1688" s="15"/>
      <c r="CB1688" s="15"/>
      <c r="CC1688" s="15"/>
      <c r="CD1688" s="15"/>
      <c r="CE1688" s="15"/>
      <c r="CF1688" s="15"/>
      <c r="CG1688" s="15"/>
      <c r="CH1688" s="15"/>
      <c r="CI1688" s="15"/>
      <c r="CJ1688" s="15"/>
      <c r="CK1688" s="15"/>
      <c r="CL1688" s="15"/>
      <c r="CM1688" s="15"/>
      <c r="CN1688" s="15"/>
      <c r="CO1688" s="15"/>
      <c r="CP1688" s="15"/>
      <c r="CQ1688" s="15"/>
      <c r="CR1688" s="15"/>
      <c r="CS1688" s="15"/>
      <c r="CT1688" s="88"/>
      <c r="CU1688" s="88"/>
      <c r="CV1688" s="88"/>
      <c r="CW1688" s="15"/>
      <c r="CX1688" s="15"/>
      <c r="CY1688" s="88"/>
      <c r="CZ1688" s="88"/>
      <c r="DA1688" s="88"/>
      <c r="DB1688" s="15"/>
      <c r="DC1688" s="15"/>
      <c r="DD1688" s="15"/>
      <c r="DE1688" s="15"/>
      <c r="DF1688" s="15"/>
      <c r="DG1688" s="15"/>
      <c r="DH1688" s="15"/>
      <c r="DI1688" s="15"/>
      <c r="DJ1688" s="15"/>
      <c r="DK1688" s="15"/>
      <c r="DL1688" s="15"/>
      <c r="DM1688" s="15"/>
      <c r="DN1688" s="15"/>
      <c r="DO1688" s="15"/>
      <c r="DP1688" s="15"/>
      <c r="DQ1688" s="15"/>
      <c r="DR1688" s="15"/>
      <c r="DS1688" s="15"/>
      <c r="DT1688" s="15"/>
      <c r="DU1688" s="15"/>
      <c r="DV1688" s="15"/>
      <c r="DW1688" s="15"/>
      <c r="DX1688" s="15"/>
      <c r="DY1688" s="15"/>
      <c r="DZ1688" s="15"/>
      <c r="EA1688" s="15"/>
      <c r="EB1688" s="15"/>
      <c r="EC1688" s="15"/>
      <c r="ED1688" s="15"/>
      <c r="EE1688" s="15"/>
      <c r="EF1688" s="15"/>
      <c r="EG1688" s="15"/>
      <c r="EH1688" s="15"/>
      <c r="EI1688" s="15"/>
      <c r="EJ1688" s="15"/>
      <c r="EK1688" s="15"/>
      <c r="EL1688" s="15"/>
      <c r="EM1688" s="15"/>
      <c r="EN1688" s="15"/>
      <c r="EO1688" s="15"/>
      <c r="EP1688" s="88"/>
      <c r="EQ1688" s="88"/>
      <c r="ER1688" s="88"/>
      <c r="ES1688" s="88"/>
      <c r="ET1688" s="88"/>
      <c r="EU1688" s="88"/>
      <c r="EV1688" s="88"/>
      <c r="EW1688" s="88"/>
      <c r="EX1688" s="88"/>
      <c r="EY1688" s="88"/>
      <c r="EZ1688" s="88"/>
      <c r="FA1688" s="88"/>
      <c r="FB1688" s="15"/>
      <c r="FC1688" s="15"/>
      <c r="FD1688" s="15"/>
      <c r="FE1688" s="15"/>
      <c r="FF1688" s="15"/>
      <c r="FG1688" s="15"/>
      <c r="FH1688" s="15"/>
      <c r="FI1688" s="15"/>
      <c r="FJ1688" s="15"/>
    </row>
    <row r="1689" spans="2:166" ht="15" customHeight="1" x14ac:dyDescent="0.25">
      <c r="B1689" s="88"/>
      <c r="C1689" s="88"/>
      <c r="D1689" s="115"/>
      <c r="E1689" s="115"/>
      <c r="F1689" s="115"/>
      <c r="G1689" s="115"/>
      <c r="H1689" s="115"/>
      <c r="I1689" s="523"/>
      <c r="J1689" s="523"/>
      <c r="K1689" s="115"/>
      <c r="L1689" s="524"/>
      <c r="M1689" s="524"/>
      <c r="N1689" s="524"/>
      <c r="O1689" s="524"/>
      <c r="P1689" s="524"/>
      <c r="Q1689" s="524"/>
      <c r="R1689" s="524"/>
      <c r="S1689" s="525"/>
      <c r="T1689" s="526"/>
      <c r="U1689" s="115"/>
      <c r="V1689" s="526"/>
      <c r="W1689" s="115"/>
      <c r="X1689" s="115"/>
      <c r="Y1689" s="115"/>
      <c r="Z1689" s="527"/>
      <c r="AA1689" s="527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/>
      <c r="AX1689" s="15"/>
      <c r="AY1689" s="15"/>
      <c r="AZ1689" s="15"/>
      <c r="BA1689" s="15"/>
      <c r="BB1689" s="15"/>
      <c r="BC1689" s="15"/>
      <c r="BD1689" s="15"/>
      <c r="BE1689" s="15"/>
      <c r="BF1689" s="15"/>
      <c r="BG1689" s="15"/>
      <c r="BH1689" s="15"/>
      <c r="BI1689" s="15"/>
      <c r="BJ1689" s="15"/>
      <c r="BK1689" s="15"/>
      <c r="BL1689" s="15"/>
      <c r="BM1689" s="15"/>
      <c r="BN1689" s="15"/>
      <c r="BO1689" s="15"/>
      <c r="BP1689" s="15"/>
      <c r="BQ1689" s="15"/>
      <c r="BR1689" s="15"/>
      <c r="BS1689" s="15"/>
      <c r="BT1689" s="15"/>
      <c r="BU1689" s="15"/>
      <c r="BV1689" s="15"/>
      <c r="BW1689" s="15"/>
      <c r="BX1689" s="15"/>
      <c r="BY1689" s="15"/>
      <c r="BZ1689" s="15"/>
      <c r="CA1689" s="15"/>
      <c r="CB1689" s="15"/>
      <c r="CC1689" s="15"/>
      <c r="CD1689" s="15"/>
      <c r="CE1689" s="15"/>
      <c r="CF1689" s="15"/>
      <c r="CG1689" s="15"/>
      <c r="CH1689" s="15"/>
      <c r="CI1689" s="15"/>
      <c r="CJ1689" s="15"/>
      <c r="CK1689" s="15"/>
      <c r="CL1689" s="15"/>
      <c r="CM1689" s="15"/>
      <c r="CN1689" s="15"/>
      <c r="CO1689" s="15"/>
      <c r="CP1689" s="15"/>
      <c r="CQ1689" s="15"/>
      <c r="CR1689" s="15"/>
      <c r="CS1689" s="15"/>
      <c r="CT1689" s="88"/>
      <c r="CU1689" s="88"/>
      <c r="CV1689" s="88"/>
      <c r="CW1689" s="15"/>
      <c r="CX1689" s="15"/>
      <c r="CY1689" s="88"/>
      <c r="CZ1689" s="88"/>
      <c r="DA1689" s="88"/>
      <c r="DB1689" s="15"/>
      <c r="DC1689" s="15"/>
      <c r="DD1689" s="15"/>
      <c r="DE1689" s="15"/>
      <c r="DF1689" s="15"/>
      <c r="DG1689" s="15"/>
      <c r="DH1689" s="15"/>
      <c r="DI1689" s="15"/>
      <c r="DJ1689" s="15"/>
      <c r="DK1689" s="15"/>
      <c r="DL1689" s="15"/>
      <c r="DM1689" s="15"/>
      <c r="DN1689" s="15"/>
      <c r="DO1689" s="15"/>
      <c r="DP1689" s="15"/>
      <c r="DQ1689" s="15"/>
      <c r="DR1689" s="15"/>
      <c r="DS1689" s="15"/>
      <c r="DT1689" s="15"/>
      <c r="DU1689" s="15"/>
      <c r="DV1689" s="15"/>
      <c r="DW1689" s="15"/>
      <c r="DX1689" s="15"/>
      <c r="DY1689" s="15"/>
      <c r="DZ1689" s="15"/>
      <c r="EA1689" s="15"/>
      <c r="EB1689" s="15"/>
      <c r="EC1689" s="15"/>
      <c r="ED1689" s="15"/>
      <c r="EE1689" s="15"/>
      <c r="EF1689" s="15"/>
      <c r="EG1689" s="15"/>
      <c r="EH1689" s="15"/>
      <c r="EI1689" s="15"/>
      <c r="EJ1689" s="15"/>
      <c r="EK1689" s="15"/>
      <c r="EL1689" s="15"/>
      <c r="EM1689" s="15"/>
      <c r="EN1689" s="15"/>
      <c r="EO1689" s="15"/>
      <c r="EP1689" s="88"/>
      <c r="EQ1689" s="88"/>
      <c r="ER1689" s="88"/>
      <c r="ES1689" s="88"/>
      <c r="ET1689" s="88"/>
      <c r="EU1689" s="88"/>
      <c r="EV1689" s="88"/>
      <c r="EW1689" s="88"/>
      <c r="EX1689" s="88"/>
      <c r="EY1689" s="88"/>
      <c r="EZ1689" s="88"/>
      <c r="FA1689" s="88"/>
      <c r="FB1689" s="15"/>
      <c r="FC1689" s="15"/>
      <c r="FD1689" s="15"/>
      <c r="FE1689" s="15"/>
      <c r="FF1689" s="15"/>
      <c r="FG1689" s="15"/>
      <c r="FH1689" s="15"/>
      <c r="FI1689" s="15"/>
      <c r="FJ1689" s="15"/>
    </row>
    <row r="1690" spans="2:166" ht="15" customHeight="1" x14ac:dyDescent="0.25">
      <c r="B1690" s="88"/>
      <c r="C1690" s="88"/>
      <c r="D1690" s="115"/>
      <c r="E1690" s="115"/>
      <c r="F1690" s="115"/>
      <c r="G1690" s="115"/>
      <c r="H1690" s="115"/>
      <c r="I1690" s="523"/>
      <c r="J1690" s="523"/>
      <c r="K1690" s="115"/>
      <c r="L1690" s="524"/>
      <c r="M1690" s="524"/>
      <c r="N1690" s="524"/>
      <c r="O1690" s="524"/>
      <c r="P1690" s="524"/>
      <c r="Q1690" s="524"/>
      <c r="R1690" s="524"/>
      <c r="S1690" s="525"/>
      <c r="T1690" s="526"/>
      <c r="U1690" s="115"/>
      <c r="V1690" s="526"/>
      <c r="W1690" s="115"/>
      <c r="X1690" s="115"/>
      <c r="Y1690" s="115"/>
      <c r="Z1690" s="527"/>
      <c r="AA1690" s="527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  <c r="AS1690" s="15"/>
      <c r="AT1690" s="15"/>
      <c r="AU1690" s="15"/>
      <c r="AV1690" s="15"/>
      <c r="AW1690" s="15"/>
      <c r="AX1690" s="15"/>
      <c r="AY1690" s="15"/>
      <c r="AZ1690" s="15"/>
      <c r="BA1690" s="15"/>
      <c r="BB1690" s="15"/>
      <c r="BC1690" s="15"/>
      <c r="BD1690" s="15"/>
      <c r="BE1690" s="15"/>
      <c r="BF1690" s="15"/>
      <c r="BG1690" s="15"/>
      <c r="BH1690" s="15"/>
      <c r="BI1690" s="15"/>
      <c r="BJ1690" s="15"/>
      <c r="BK1690" s="15"/>
      <c r="BL1690" s="15"/>
      <c r="BM1690" s="15"/>
      <c r="BN1690" s="15"/>
      <c r="BO1690" s="15"/>
      <c r="BP1690" s="15"/>
      <c r="BQ1690" s="15"/>
      <c r="BR1690" s="15"/>
      <c r="BS1690" s="15"/>
      <c r="BT1690" s="15"/>
      <c r="BU1690" s="15"/>
      <c r="BV1690" s="15"/>
      <c r="BW1690" s="15"/>
      <c r="BX1690" s="15"/>
      <c r="BY1690" s="15"/>
      <c r="BZ1690" s="15"/>
      <c r="CA1690" s="15"/>
      <c r="CB1690" s="15"/>
      <c r="CC1690" s="15"/>
      <c r="CD1690" s="15"/>
      <c r="CE1690" s="15"/>
      <c r="CF1690" s="15"/>
      <c r="CG1690" s="15"/>
      <c r="CH1690" s="15"/>
      <c r="CI1690" s="15"/>
      <c r="CJ1690" s="15"/>
      <c r="CK1690" s="15"/>
      <c r="CL1690" s="15"/>
      <c r="CM1690" s="15"/>
      <c r="CN1690" s="15"/>
      <c r="CO1690" s="15"/>
      <c r="CP1690" s="15"/>
      <c r="CQ1690" s="15"/>
      <c r="CR1690" s="15"/>
      <c r="CS1690" s="15"/>
      <c r="CT1690" s="88"/>
      <c r="CU1690" s="88"/>
      <c r="CV1690" s="88"/>
      <c r="CW1690" s="15"/>
      <c r="CX1690" s="15"/>
      <c r="CY1690" s="88"/>
      <c r="CZ1690" s="88"/>
      <c r="DA1690" s="88"/>
      <c r="DB1690" s="15"/>
      <c r="DC1690" s="15"/>
      <c r="DD1690" s="15"/>
      <c r="DE1690" s="15"/>
      <c r="DF1690" s="15"/>
      <c r="DG1690" s="15"/>
      <c r="DH1690" s="15"/>
      <c r="DI1690" s="15"/>
      <c r="DJ1690" s="15"/>
      <c r="DK1690" s="15"/>
      <c r="DL1690" s="15"/>
      <c r="DM1690" s="15"/>
      <c r="DN1690" s="15"/>
      <c r="DO1690" s="15"/>
      <c r="DP1690" s="15"/>
      <c r="DQ1690" s="15"/>
      <c r="DR1690" s="15"/>
      <c r="DS1690" s="15"/>
      <c r="DT1690" s="15"/>
      <c r="DU1690" s="15"/>
      <c r="DV1690" s="15"/>
      <c r="DW1690" s="15"/>
      <c r="DX1690" s="15"/>
      <c r="DY1690" s="15"/>
      <c r="DZ1690" s="15"/>
      <c r="EA1690" s="15"/>
      <c r="EB1690" s="15"/>
      <c r="EC1690" s="15"/>
      <c r="ED1690" s="15"/>
      <c r="EE1690" s="15"/>
      <c r="EF1690" s="15"/>
      <c r="EG1690" s="15"/>
      <c r="EH1690" s="15"/>
      <c r="EI1690" s="15"/>
      <c r="EJ1690" s="15"/>
      <c r="EK1690" s="15"/>
      <c r="EL1690" s="15"/>
      <c r="EM1690" s="15"/>
      <c r="EN1690" s="15"/>
      <c r="EO1690" s="15"/>
      <c r="EP1690" s="88"/>
      <c r="EQ1690" s="88"/>
      <c r="ER1690" s="88"/>
      <c r="ES1690" s="88"/>
      <c r="ET1690" s="88"/>
      <c r="EU1690" s="88"/>
      <c r="EV1690" s="88"/>
      <c r="EW1690" s="88"/>
      <c r="EX1690" s="88"/>
      <c r="EY1690" s="88"/>
      <c r="EZ1690" s="88"/>
      <c r="FA1690" s="88"/>
      <c r="FB1690" s="15"/>
      <c r="FC1690" s="15"/>
      <c r="FD1690" s="15"/>
      <c r="FE1690" s="15"/>
      <c r="FF1690" s="15"/>
      <c r="FG1690" s="15"/>
      <c r="FH1690" s="15"/>
      <c r="FI1690" s="15"/>
      <c r="FJ1690" s="15"/>
    </row>
    <row r="1691" spans="2:166" ht="15" customHeight="1" x14ac:dyDescent="0.25">
      <c r="B1691" s="88"/>
      <c r="C1691" s="88"/>
      <c r="D1691" s="115"/>
      <c r="E1691" s="115"/>
      <c r="F1691" s="115"/>
      <c r="G1691" s="115"/>
      <c r="H1691" s="115"/>
      <c r="I1691" s="523"/>
      <c r="J1691" s="523"/>
      <c r="K1691" s="115"/>
      <c r="L1691" s="524"/>
      <c r="M1691" s="524"/>
      <c r="N1691" s="524"/>
      <c r="O1691" s="524"/>
      <c r="P1691" s="524"/>
      <c r="Q1691" s="524"/>
      <c r="R1691" s="524"/>
      <c r="S1691" s="525"/>
      <c r="T1691" s="526"/>
      <c r="U1691" s="115"/>
      <c r="V1691" s="526"/>
      <c r="W1691" s="115"/>
      <c r="X1691" s="115"/>
      <c r="Y1691" s="115"/>
      <c r="Z1691" s="527"/>
      <c r="AA1691" s="527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/>
      <c r="AX1691" s="15"/>
      <c r="AY1691" s="15"/>
      <c r="AZ1691" s="15"/>
      <c r="BA1691" s="15"/>
      <c r="BB1691" s="15"/>
      <c r="BC1691" s="15"/>
      <c r="BD1691" s="15"/>
      <c r="BE1691" s="15"/>
      <c r="BF1691" s="15"/>
      <c r="BG1691" s="15"/>
      <c r="BH1691" s="15"/>
      <c r="BI1691" s="15"/>
      <c r="BJ1691" s="15"/>
      <c r="BK1691" s="15"/>
      <c r="BL1691" s="15"/>
      <c r="BM1691" s="15"/>
      <c r="BN1691" s="15"/>
      <c r="BO1691" s="15"/>
      <c r="BP1691" s="15"/>
      <c r="BQ1691" s="15"/>
      <c r="BR1691" s="15"/>
      <c r="BS1691" s="15"/>
      <c r="BT1691" s="15"/>
      <c r="BU1691" s="15"/>
      <c r="BV1691" s="15"/>
      <c r="BW1691" s="15"/>
      <c r="BX1691" s="15"/>
      <c r="BY1691" s="15"/>
      <c r="BZ1691" s="15"/>
      <c r="CA1691" s="15"/>
      <c r="CB1691" s="15"/>
      <c r="CC1691" s="15"/>
      <c r="CD1691" s="15"/>
      <c r="CE1691" s="15"/>
      <c r="CF1691" s="15"/>
      <c r="CG1691" s="15"/>
      <c r="CH1691" s="15"/>
      <c r="CI1691" s="15"/>
      <c r="CJ1691" s="15"/>
      <c r="CK1691" s="15"/>
      <c r="CL1691" s="15"/>
      <c r="CM1691" s="15"/>
      <c r="CN1691" s="15"/>
      <c r="CO1691" s="15"/>
      <c r="CP1691" s="15"/>
      <c r="CQ1691" s="15"/>
      <c r="CR1691" s="15"/>
      <c r="CS1691" s="15"/>
      <c r="CT1691" s="88"/>
      <c r="CU1691" s="88"/>
      <c r="CV1691" s="88"/>
      <c r="CW1691" s="15"/>
      <c r="CX1691" s="15"/>
      <c r="CY1691" s="88"/>
      <c r="CZ1691" s="88"/>
      <c r="DA1691" s="88"/>
      <c r="DB1691" s="15"/>
      <c r="DC1691" s="15"/>
      <c r="DD1691" s="15"/>
      <c r="DE1691" s="15"/>
      <c r="DF1691" s="15"/>
      <c r="DG1691" s="15"/>
      <c r="DH1691" s="15"/>
      <c r="DI1691" s="15"/>
      <c r="DJ1691" s="15"/>
      <c r="DK1691" s="15"/>
      <c r="DL1691" s="15"/>
      <c r="DM1691" s="15"/>
      <c r="DN1691" s="15"/>
      <c r="DO1691" s="15"/>
      <c r="DP1691" s="15"/>
      <c r="DQ1691" s="15"/>
      <c r="DR1691" s="15"/>
      <c r="DS1691" s="15"/>
      <c r="DT1691" s="15"/>
      <c r="DU1691" s="15"/>
      <c r="DV1691" s="15"/>
      <c r="DW1691" s="15"/>
      <c r="DX1691" s="15"/>
      <c r="DY1691" s="15"/>
      <c r="DZ1691" s="15"/>
      <c r="EA1691" s="15"/>
      <c r="EB1691" s="15"/>
      <c r="EC1691" s="15"/>
      <c r="ED1691" s="15"/>
      <c r="EE1691" s="15"/>
      <c r="EF1691" s="15"/>
      <c r="EG1691" s="15"/>
      <c r="EH1691" s="15"/>
      <c r="EI1691" s="15"/>
      <c r="EJ1691" s="15"/>
      <c r="EK1691" s="15"/>
      <c r="EL1691" s="15"/>
      <c r="EM1691" s="15"/>
      <c r="EN1691" s="15"/>
      <c r="EO1691" s="15"/>
      <c r="EP1691" s="88"/>
      <c r="EQ1691" s="88"/>
      <c r="ER1691" s="88"/>
      <c r="ES1691" s="88"/>
      <c r="ET1691" s="88"/>
      <c r="EU1691" s="88"/>
      <c r="EV1691" s="88"/>
      <c r="EW1691" s="88"/>
      <c r="EX1691" s="88"/>
      <c r="EY1691" s="88"/>
      <c r="EZ1691" s="88"/>
      <c r="FA1691" s="88"/>
      <c r="FB1691" s="15"/>
      <c r="FC1691" s="15"/>
      <c r="FD1691" s="15"/>
      <c r="FE1691" s="15"/>
      <c r="FF1691" s="15"/>
      <c r="FG1691" s="15"/>
      <c r="FH1691" s="15"/>
      <c r="FI1691" s="15"/>
      <c r="FJ1691" s="15"/>
    </row>
    <row r="1692" spans="2:166" ht="15" customHeight="1" x14ac:dyDescent="0.25">
      <c r="B1692" s="88"/>
      <c r="C1692" s="88"/>
      <c r="D1692" s="115"/>
      <c r="E1692" s="115"/>
      <c r="F1692" s="115"/>
      <c r="G1692" s="115"/>
      <c r="H1692" s="115"/>
      <c r="I1692" s="523"/>
      <c r="J1692" s="523"/>
      <c r="K1692" s="115"/>
      <c r="L1692" s="524"/>
      <c r="M1692" s="524"/>
      <c r="N1692" s="524"/>
      <c r="O1692" s="524"/>
      <c r="P1692" s="524"/>
      <c r="Q1692" s="524"/>
      <c r="R1692" s="524"/>
      <c r="S1692" s="525"/>
      <c r="T1692" s="526"/>
      <c r="U1692" s="115"/>
      <c r="V1692" s="526"/>
      <c r="W1692" s="115"/>
      <c r="X1692" s="115"/>
      <c r="Y1692" s="115"/>
      <c r="Z1692" s="527"/>
      <c r="AA1692" s="527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/>
      <c r="AX1692" s="15"/>
      <c r="AY1692" s="15"/>
      <c r="AZ1692" s="15"/>
      <c r="BA1692" s="15"/>
      <c r="BB1692" s="15"/>
      <c r="BC1692" s="15"/>
      <c r="BD1692" s="15"/>
      <c r="BE1692" s="15"/>
      <c r="BF1692" s="15"/>
      <c r="BG1692" s="15"/>
      <c r="BH1692" s="15"/>
      <c r="BI1692" s="15"/>
      <c r="BJ1692" s="15"/>
      <c r="BK1692" s="15"/>
      <c r="BL1692" s="15"/>
      <c r="BM1692" s="15"/>
      <c r="BN1692" s="15"/>
      <c r="BO1692" s="15"/>
      <c r="BP1692" s="15"/>
      <c r="BQ1692" s="15"/>
      <c r="BR1692" s="15"/>
      <c r="BS1692" s="15"/>
      <c r="BT1692" s="15"/>
      <c r="BU1692" s="15"/>
      <c r="BV1692" s="15"/>
      <c r="BW1692" s="15"/>
      <c r="BX1692" s="15"/>
      <c r="BY1692" s="15"/>
      <c r="BZ1692" s="15"/>
      <c r="CA1692" s="15"/>
      <c r="CB1692" s="15"/>
      <c r="CC1692" s="15"/>
      <c r="CD1692" s="15"/>
      <c r="CE1692" s="15"/>
      <c r="CF1692" s="15"/>
      <c r="CG1692" s="15"/>
      <c r="CH1692" s="15"/>
      <c r="CI1692" s="15"/>
      <c r="CJ1692" s="15"/>
      <c r="CK1692" s="15"/>
      <c r="CL1692" s="15"/>
      <c r="CM1692" s="15"/>
      <c r="CN1692" s="15"/>
      <c r="CO1692" s="15"/>
      <c r="CP1692" s="15"/>
      <c r="CQ1692" s="15"/>
      <c r="CR1692" s="15"/>
      <c r="CS1692" s="15"/>
      <c r="CT1692" s="88"/>
      <c r="CU1692" s="88"/>
      <c r="CV1692" s="88"/>
      <c r="CW1692" s="15"/>
      <c r="CX1692" s="15"/>
      <c r="CY1692" s="88"/>
      <c r="CZ1692" s="88"/>
      <c r="DA1692" s="88"/>
      <c r="DB1692" s="15"/>
      <c r="DC1692" s="15"/>
      <c r="DD1692" s="15"/>
      <c r="DE1692" s="15"/>
      <c r="DF1692" s="15"/>
      <c r="DG1692" s="15"/>
      <c r="DH1692" s="15"/>
      <c r="DI1692" s="15"/>
      <c r="DJ1692" s="15"/>
      <c r="DK1692" s="15"/>
      <c r="DL1692" s="15"/>
      <c r="DM1692" s="15"/>
      <c r="DN1692" s="15"/>
      <c r="DO1692" s="15"/>
      <c r="DP1692" s="15"/>
      <c r="DQ1692" s="15"/>
      <c r="DR1692" s="15"/>
      <c r="DS1692" s="15"/>
      <c r="DT1692" s="15"/>
      <c r="DU1692" s="15"/>
      <c r="DV1692" s="15"/>
      <c r="DW1692" s="15"/>
      <c r="DX1692" s="15"/>
      <c r="DY1692" s="15"/>
      <c r="DZ1692" s="15"/>
      <c r="EA1692" s="15"/>
      <c r="EB1692" s="15"/>
      <c r="EC1692" s="15"/>
      <c r="ED1692" s="15"/>
      <c r="EE1692" s="15"/>
      <c r="EF1692" s="15"/>
      <c r="EG1692" s="15"/>
      <c r="EH1692" s="15"/>
      <c r="EI1692" s="15"/>
      <c r="EJ1692" s="15"/>
      <c r="EK1692" s="15"/>
      <c r="EL1692" s="15"/>
      <c r="EM1692" s="15"/>
      <c r="EN1692" s="15"/>
      <c r="EO1692" s="15"/>
      <c r="EP1692" s="88"/>
      <c r="EQ1692" s="88"/>
      <c r="ER1692" s="88"/>
      <c r="ES1692" s="88"/>
      <c r="ET1692" s="88"/>
      <c r="EU1692" s="88"/>
      <c r="EV1692" s="88"/>
      <c r="EW1692" s="88"/>
      <c r="EX1692" s="88"/>
      <c r="EY1692" s="88"/>
      <c r="EZ1692" s="88"/>
      <c r="FA1692" s="88"/>
      <c r="FB1692" s="15"/>
      <c r="FC1692" s="15"/>
      <c r="FD1692" s="15"/>
      <c r="FE1692" s="15"/>
      <c r="FF1692" s="15"/>
      <c r="FG1692" s="15"/>
      <c r="FH1692" s="15"/>
      <c r="FI1692" s="15"/>
      <c r="FJ1692" s="15"/>
    </row>
    <row r="1693" spans="2:166" ht="15" customHeight="1" x14ac:dyDescent="0.25">
      <c r="B1693" s="88"/>
      <c r="C1693" s="88"/>
      <c r="D1693" s="115"/>
      <c r="E1693" s="115"/>
      <c r="F1693" s="115"/>
      <c r="G1693" s="115"/>
      <c r="H1693" s="115"/>
      <c r="I1693" s="523"/>
      <c r="J1693" s="523"/>
      <c r="K1693" s="115"/>
      <c r="L1693" s="524"/>
      <c r="M1693" s="524"/>
      <c r="N1693" s="524"/>
      <c r="O1693" s="524"/>
      <c r="P1693" s="524"/>
      <c r="Q1693" s="524"/>
      <c r="R1693" s="524"/>
      <c r="S1693" s="525"/>
      <c r="T1693" s="526"/>
      <c r="U1693" s="115"/>
      <c r="V1693" s="526"/>
      <c r="W1693" s="115"/>
      <c r="X1693" s="115"/>
      <c r="Y1693" s="115"/>
      <c r="Z1693" s="527"/>
      <c r="AA1693" s="527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/>
      <c r="AX1693" s="15"/>
      <c r="AY1693" s="15"/>
      <c r="AZ1693" s="15"/>
      <c r="BA1693" s="15"/>
      <c r="BB1693" s="15"/>
      <c r="BC1693" s="15"/>
      <c r="BD1693" s="15"/>
      <c r="BE1693" s="15"/>
      <c r="BF1693" s="15"/>
      <c r="BG1693" s="15"/>
      <c r="BH1693" s="15"/>
      <c r="BI1693" s="15"/>
      <c r="BJ1693" s="15"/>
      <c r="BK1693" s="15"/>
      <c r="BL1693" s="15"/>
      <c r="BM1693" s="15"/>
      <c r="BN1693" s="15"/>
      <c r="BO1693" s="15"/>
      <c r="BP1693" s="15"/>
      <c r="BQ1693" s="15"/>
      <c r="BR1693" s="15"/>
      <c r="BS1693" s="15"/>
      <c r="BT1693" s="15"/>
      <c r="BU1693" s="15"/>
      <c r="BV1693" s="15"/>
      <c r="BW1693" s="15"/>
      <c r="BX1693" s="15"/>
      <c r="BY1693" s="15"/>
      <c r="BZ1693" s="15"/>
      <c r="CA1693" s="15"/>
      <c r="CB1693" s="15"/>
      <c r="CC1693" s="15"/>
      <c r="CD1693" s="15"/>
      <c r="CE1693" s="15"/>
      <c r="CF1693" s="15"/>
      <c r="CG1693" s="15"/>
      <c r="CH1693" s="15"/>
      <c r="CI1693" s="15"/>
      <c r="CJ1693" s="15"/>
      <c r="CK1693" s="15"/>
      <c r="CL1693" s="15"/>
      <c r="CM1693" s="15"/>
      <c r="CN1693" s="15"/>
      <c r="CO1693" s="15"/>
      <c r="CP1693" s="15"/>
      <c r="CQ1693" s="15"/>
      <c r="CR1693" s="15"/>
      <c r="CS1693" s="15"/>
      <c r="CT1693" s="88"/>
      <c r="CU1693" s="88"/>
      <c r="CV1693" s="88"/>
      <c r="CW1693" s="15"/>
      <c r="CX1693" s="15"/>
      <c r="CY1693" s="88"/>
      <c r="CZ1693" s="88"/>
      <c r="DA1693" s="88"/>
      <c r="DB1693" s="15"/>
      <c r="DC1693" s="15"/>
      <c r="DD1693" s="15"/>
      <c r="DE1693" s="15"/>
      <c r="DF1693" s="15"/>
      <c r="DG1693" s="15"/>
      <c r="DH1693" s="15"/>
      <c r="DI1693" s="15"/>
      <c r="DJ1693" s="15"/>
      <c r="DK1693" s="15"/>
      <c r="DL1693" s="15"/>
      <c r="DM1693" s="15"/>
      <c r="DN1693" s="15"/>
      <c r="DO1693" s="15"/>
      <c r="DP1693" s="15"/>
      <c r="DQ1693" s="15"/>
      <c r="DR1693" s="15"/>
      <c r="DS1693" s="15"/>
      <c r="DT1693" s="15"/>
      <c r="DU1693" s="15"/>
      <c r="DV1693" s="15"/>
      <c r="DW1693" s="15"/>
      <c r="DX1693" s="15"/>
      <c r="DY1693" s="15"/>
      <c r="DZ1693" s="15"/>
      <c r="EA1693" s="15"/>
      <c r="EB1693" s="15"/>
      <c r="EC1693" s="15"/>
      <c r="ED1693" s="15"/>
      <c r="EE1693" s="15"/>
      <c r="EF1693" s="15"/>
      <c r="EG1693" s="15"/>
      <c r="EH1693" s="15"/>
      <c r="EI1693" s="15"/>
      <c r="EJ1693" s="15"/>
      <c r="EK1693" s="15"/>
      <c r="EL1693" s="15"/>
      <c r="EM1693" s="15"/>
      <c r="EN1693" s="15"/>
      <c r="EO1693" s="15"/>
      <c r="EP1693" s="88"/>
      <c r="EQ1693" s="88"/>
      <c r="ER1693" s="88"/>
      <c r="ES1693" s="88"/>
      <c r="ET1693" s="88"/>
      <c r="EU1693" s="88"/>
      <c r="EV1693" s="88"/>
      <c r="EW1693" s="88"/>
      <c r="EX1693" s="88"/>
      <c r="EY1693" s="88"/>
      <c r="EZ1693" s="88"/>
      <c r="FA1693" s="88"/>
      <c r="FB1693" s="15"/>
      <c r="FC1693" s="15"/>
      <c r="FD1693" s="15"/>
      <c r="FE1693" s="15"/>
      <c r="FF1693" s="15"/>
      <c r="FG1693" s="15"/>
      <c r="FH1693" s="15"/>
      <c r="FI1693" s="15"/>
      <c r="FJ1693" s="15"/>
    </row>
    <row r="1694" spans="2:166" ht="15" customHeight="1" x14ac:dyDescent="0.25">
      <c r="B1694" s="88"/>
      <c r="C1694" s="88"/>
      <c r="D1694" s="115"/>
      <c r="E1694" s="115"/>
      <c r="F1694" s="115"/>
      <c r="G1694" s="115"/>
      <c r="H1694" s="115"/>
      <c r="I1694" s="523"/>
      <c r="J1694" s="523"/>
      <c r="K1694" s="115"/>
      <c r="L1694" s="524"/>
      <c r="M1694" s="524"/>
      <c r="N1694" s="524"/>
      <c r="O1694" s="524"/>
      <c r="P1694" s="524"/>
      <c r="Q1694" s="524"/>
      <c r="R1694" s="524"/>
      <c r="S1694" s="525"/>
      <c r="T1694" s="526"/>
      <c r="U1694" s="115"/>
      <c r="V1694" s="526"/>
      <c r="W1694" s="115"/>
      <c r="X1694" s="115"/>
      <c r="Y1694" s="115"/>
      <c r="Z1694" s="527"/>
      <c r="AA1694" s="527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  <c r="BI1694" s="15"/>
      <c r="BJ1694" s="15"/>
      <c r="BK1694" s="15"/>
      <c r="BL1694" s="15"/>
      <c r="BM1694" s="15"/>
      <c r="BN1694" s="15"/>
      <c r="BO1694" s="15"/>
      <c r="BP1694" s="15"/>
      <c r="BQ1694" s="15"/>
      <c r="BR1694" s="15"/>
      <c r="BS1694" s="15"/>
      <c r="BT1694" s="15"/>
      <c r="BU1694" s="15"/>
      <c r="BV1694" s="15"/>
      <c r="BW1694" s="15"/>
      <c r="BX1694" s="15"/>
      <c r="BY1694" s="15"/>
      <c r="BZ1694" s="15"/>
      <c r="CA1694" s="15"/>
      <c r="CB1694" s="15"/>
      <c r="CC1694" s="15"/>
      <c r="CD1694" s="15"/>
      <c r="CE1694" s="15"/>
      <c r="CF1694" s="15"/>
      <c r="CG1694" s="15"/>
      <c r="CH1694" s="15"/>
      <c r="CI1694" s="15"/>
      <c r="CJ1694" s="15"/>
      <c r="CK1694" s="15"/>
      <c r="CL1694" s="15"/>
      <c r="CM1694" s="15"/>
      <c r="CN1694" s="15"/>
      <c r="CO1694" s="15"/>
      <c r="CP1694" s="15"/>
      <c r="CQ1694" s="15"/>
      <c r="CR1694" s="15"/>
      <c r="CS1694" s="15"/>
      <c r="CT1694" s="88"/>
      <c r="CU1694" s="88"/>
      <c r="CV1694" s="88"/>
      <c r="CW1694" s="15"/>
      <c r="CX1694" s="15"/>
      <c r="CY1694" s="88"/>
      <c r="CZ1694" s="88"/>
      <c r="DA1694" s="88"/>
      <c r="DB1694" s="15"/>
      <c r="DC1694" s="15"/>
      <c r="DD1694" s="15"/>
      <c r="DE1694" s="15"/>
      <c r="DF1694" s="15"/>
      <c r="DG1694" s="15"/>
      <c r="DH1694" s="15"/>
      <c r="DI1694" s="15"/>
      <c r="DJ1694" s="15"/>
      <c r="DK1694" s="15"/>
      <c r="DL1694" s="15"/>
      <c r="DM1694" s="15"/>
      <c r="DN1694" s="15"/>
      <c r="DO1694" s="15"/>
      <c r="DP1694" s="15"/>
      <c r="DQ1694" s="15"/>
      <c r="DR1694" s="15"/>
      <c r="DS1694" s="15"/>
      <c r="DT1694" s="15"/>
      <c r="DU1694" s="15"/>
      <c r="DV1694" s="15"/>
      <c r="DW1694" s="15"/>
      <c r="DX1694" s="15"/>
      <c r="DY1694" s="15"/>
      <c r="DZ1694" s="15"/>
      <c r="EA1694" s="15"/>
      <c r="EB1694" s="15"/>
      <c r="EC1694" s="15"/>
      <c r="ED1694" s="15"/>
      <c r="EE1694" s="15"/>
      <c r="EF1694" s="15"/>
      <c r="EG1694" s="15"/>
      <c r="EH1694" s="15"/>
      <c r="EI1694" s="15"/>
      <c r="EJ1694" s="15"/>
      <c r="EK1694" s="15"/>
      <c r="EL1694" s="15"/>
      <c r="EM1694" s="15"/>
      <c r="EN1694" s="15"/>
      <c r="EO1694" s="15"/>
      <c r="EP1694" s="88"/>
      <c r="EQ1694" s="88"/>
      <c r="ER1694" s="88"/>
      <c r="ES1694" s="88"/>
      <c r="ET1694" s="88"/>
      <c r="EU1694" s="88"/>
      <c r="EV1694" s="88"/>
      <c r="EW1694" s="88"/>
      <c r="EX1694" s="88"/>
      <c r="EY1694" s="88"/>
      <c r="EZ1694" s="88"/>
      <c r="FA1694" s="88"/>
      <c r="FB1694" s="15"/>
      <c r="FC1694" s="15"/>
      <c r="FD1694" s="15"/>
      <c r="FE1694" s="15"/>
      <c r="FF1694" s="15"/>
      <c r="FG1694" s="15"/>
      <c r="FH1694" s="15"/>
      <c r="FI1694" s="15"/>
      <c r="FJ1694" s="15"/>
    </row>
    <row r="1695" spans="2:166" ht="15" customHeight="1" x14ac:dyDescent="0.25">
      <c r="B1695" s="88"/>
      <c r="C1695" s="88"/>
      <c r="D1695" s="115"/>
      <c r="E1695" s="115"/>
      <c r="F1695" s="115"/>
      <c r="G1695" s="115"/>
      <c r="H1695" s="115"/>
      <c r="I1695" s="523"/>
      <c r="J1695" s="523"/>
      <c r="K1695" s="115"/>
      <c r="L1695" s="524"/>
      <c r="M1695" s="524"/>
      <c r="N1695" s="524"/>
      <c r="O1695" s="524"/>
      <c r="P1695" s="524"/>
      <c r="Q1695" s="524"/>
      <c r="R1695" s="524"/>
      <c r="S1695" s="525"/>
      <c r="T1695" s="526"/>
      <c r="U1695" s="115"/>
      <c r="V1695" s="526"/>
      <c r="W1695" s="115"/>
      <c r="X1695" s="115"/>
      <c r="Y1695" s="115"/>
      <c r="Z1695" s="527"/>
      <c r="AA1695" s="527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/>
      <c r="AX1695" s="15"/>
      <c r="AY1695" s="15"/>
      <c r="AZ1695" s="15"/>
      <c r="BA1695" s="15"/>
      <c r="BB1695" s="15"/>
      <c r="BC1695" s="15"/>
      <c r="BD1695" s="15"/>
      <c r="BE1695" s="15"/>
      <c r="BF1695" s="15"/>
      <c r="BG1695" s="15"/>
      <c r="BH1695" s="15"/>
      <c r="BI1695" s="15"/>
      <c r="BJ1695" s="15"/>
      <c r="BK1695" s="15"/>
      <c r="BL1695" s="15"/>
      <c r="BM1695" s="15"/>
      <c r="BN1695" s="15"/>
      <c r="BO1695" s="15"/>
      <c r="BP1695" s="15"/>
      <c r="BQ1695" s="15"/>
      <c r="BR1695" s="15"/>
      <c r="BS1695" s="15"/>
      <c r="BT1695" s="15"/>
      <c r="BU1695" s="15"/>
      <c r="BV1695" s="15"/>
      <c r="BW1695" s="15"/>
      <c r="BX1695" s="15"/>
      <c r="BY1695" s="15"/>
      <c r="BZ1695" s="15"/>
      <c r="CA1695" s="15"/>
      <c r="CB1695" s="15"/>
      <c r="CC1695" s="15"/>
      <c r="CD1695" s="15"/>
      <c r="CE1695" s="15"/>
      <c r="CF1695" s="15"/>
      <c r="CG1695" s="15"/>
      <c r="CH1695" s="15"/>
      <c r="CI1695" s="15"/>
      <c r="CJ1695" s="15"/>
      <c r="CK1695" s="15"/>
      <c r="CL1695" s="15"/>
      <c r="CM1695" s="15"/>
      <c r="CN1695" s="15"/>
      <c r="CO1695" s="15"/>
      <c r="CP1695" s="15"/>
      <c r="CQ1695" s="15"/>
      <c r="CR1695" s="15"/>
      <c r="CS1695" s="15"/>
      <c r="CT1695" s="88"/>
      <c r="CU1695" s="88"/>
      <c r="CV1695" s="88"/>
      <c r="CW1695" s="15"/>
      <c r="CX1695" s="15"/>
      <c r="CY1695" s="88"/>
      <c r="CZ1695" s="88"/>
      <c r="DA1695" s="88"/>
      <c r="DB1695" s="15"/>
      <c r="DC1695" s="15"/>
      <c r="DD1695" s="15"/>
      <c r="DE1695" s="15"/>
      <c r="DF1695" s="15"/>
      <c r="DG1695" s="15"/>
      <c r="DH1695" s="15"/>
      <c r="DI1695" s="15"/>
      <c r="DJ1695" s="15"/>
      <c r="DK1695" s="15"/>
      <c r="DL1695" s="15"/>
      <c r="DM1695" s="15"/>
      <c r="DN1695" s="15"/>
      <c r="DO1695" s="15"/>
      <c r="DP1695" s="15"/>
      <c r="DQ1695" s="15"/>
      <c r="DR1695" s="15"/>
      <c r="DS1695" s="15"/>
      <c r="DT1695" s="15"/>
      <c r="DU1695" s="15"/>
      <c r="DV1695" s="15"/>
      <c r="DW1695" s="15"/>
      <c r="DX1695" s="15"/>
      <c r="DY1695" s="15"/>
      <c r="DZ1695" s="15"/>
      <c r="EA1695" s="15"/>
      <c r="EB1695" s="15"/>
      <c r="EC1695" s="15"/>
      <c r="ED1695" s="15"/>
      <c r="EE1695" s="15"/>
      <c r="EF1695" s="15"/>
      <c r="EG1695" s="15"/>
      <c r="EH1695" s="15"/>
      <c r="EI1695" s="15"/>
      <c r="EJ1695" s="15"/>
      <c r="EK1695" s="15"/>
      <c r="EL1695" s="15"/>
      <c r="EM1695" s="15"/>
      <c r="EN1695" s="15"/>
      <c r="EO1695" s="15"/>
      <c r="EP1695" s="88"/>
      <c r="EQ1695" s="88"/>
      <c r="ER1695" s="88"/>
      <c r="ES1695" s="88"/>
      <c r="ET1695" s="88"/>
      <c r="EU1695" s="88"/>
      <c r="EV1695" s="88"/>
      <c r="EW1695" s="88"/>
      <c r="EX1695" s="88"/>
      <c r="EY1695" s="88"/>
      <c r="EZ1695" s="88"/>
      <c r="FA1695" s="88"/>
      <c r="FB1695" s="15"/>
      <c r="FC1695" s="15"/>
      <c r="FD1695" s="15"/>
      <c r="FE1695" s="15"/>
      <c r="FF1695" s="15"/>
      <c r="FG1695" s="15"/>
      <c r="FH1695" s="15"/>
      <c r="FI1695" s="15"/>
      <c r="FJ1695" s="15"/>
    </row>
    <row r="1696" spans="2:166" ht="15" customHeight="1" x14ac:dyDescent="0.25">
      <c r="B1696" s="88"/>
      <c r="C1696" s="88"/>
      <c r="D1696" s="115"/>
      <c r="E1696" s="115"/>
      <c r="F1696" s="115"/>
      <c r="G1696" s="115"/>
      <c r="H1696" s="115"/>
      <c r="I1696" s="523"/>
      <c r="J1696" s="523"/>
      <c r="K1696" s="115"/>
      <c r="L1696" s="524"/>
      <c r="M1696" s="524"/>
      <c r="N1696" s="524"/>
      <c r="O1696" s="524"/>
      <c r="P1696" s="524"/>
      <c r="Q1696" s="524"/>
      <c r="R1696" s="524"/>
      <c r="S1696" s="525"/>
      <c r="T1696" s="526"/>
      <c r="U1696" s="115"/>
      <c r="V1696" s="526"/>
      <c r="W1696" s="115"/>
      <c r="X1696" s="115"/>
      <c r="Y1696" s="115"/>
      <c r="Z1696" s="527"/>
      <c r="AA1696" s="527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  <c r="AS1696" s="15"/>
      <c r="AT1696" s="15"/>
      <c r="AU1696" s="15"/>
      <c r="AV1696" s="15"/>
      <c r="AW1696" s="15"/>
      <c r="AX1696" s="15"/>
      <c r="AY1696" s="15"/>
      <c r="AZ1696" s="15"/>
      <c r="BA1696" s="15"/>
      <c r="BB1696" s="15"/>
      <c r="BC1696" s="15"/>
      <c r="BD1696" s="15"/>
      <c r="BE1696" s="15"/>
      <c r="BF1696" s="15"/>
      <c r="BG1696" s="15"/>
      <c r="BH1696" s="15"/>
      <c r="BI1696" s="15"/>
      <c r="BJ1696" s="15"/>
      <c r="BK1696" s="15"/>
      <c r="BL1696" s="15"/>
      <c r="BM1696" s="15"/>
      <c r="BN1696" s="15"/>
      <c r="BO1696" s="15"/>
      <c r="BP1696" s="15"/>
      <c r="BQ1696" s="15"/>
      <c r="BR1696" s="15"/>
      <c r="BS1696" s="15"/>
      <c r="BT1696" s="15"/>
      <c r="BU1696" s="15"/>
      <c r="BV1696" s="15"/>
      <c r="BW1696" s="15"/>
      <c r="BX1696" s="15"/>
      <c r="BY1696" s="15"/>
      <c r="BZ1696" s="15"/>
      <c r="CA1696" s="15"/>
      <c r="CB1696" s="15"/>
      <c r="CC1696" s="15"/>
      <c r="CD1696" s="15"/>
      <c r="CE1696" s="15"/>
      <c r="CF1696" s="15"/>
      <c r="CG1696" s="15"/>
      <c r="CH1696" s="15"/>
      <c r="CI1696" s="15"/>
      <c r="CJ1696" s="15"/>
      <c r="CK1696" s="15"/>
      <c r="CL1696" s="15"/>
      <c r="CM1696" s="15"/>
      <c r="CN1696" s="15"/>
      <c r="CO1696" s="15"/>
      <c r="CP1696" s="15"/>
      <c r="CQ1696" s="15"/>
      <c r="CR1696" s="15"/>
      <c r="CS1696" s="15"/>
      <c r="CT1696" s="88"/>
      <c r="CU1696" s="88"/>
      <c r="CV1696" s="88"/>
      <c r="CW1696" s="15"/>
      <c r="CX1696" s="15"/>
      <c r="CY1696" s="88"/>
      <c r="CZ1696" s="88"/>
      <c r="DA1696" s="88"/>
      <c r="DB1696" s="15"/>
      <c r="DC1696" s="15"/>
      <c r="DD1696" s="15"/>
      <c r="DE1696" s="15"/>
      <c r="DF1696" s="15"/>
      <c r="DG1696" s="15"/>
      <c r="DH1696" s="15"/>
      <c r="DI1696" s="15"/>
      <c r="DJ1696" s="15"/>
      <c r="DK1696" s="15"/>
      <c r="DL1696" s="15"/>
      <c r="DM1696" s="15"/>
      <c r="DN1696" s="15"/>
      <c r="DO1696" s="15"/>
      <c r="DP1696" s="15"/>
      <c r="DQ1696" s="15"/>
      <c r="DR1696" s="15"/>
      <c r="DS1696" s="15"/>
      <c r="DT1696" s="15"/>
      <c r="DU1696" s="15"/>
      <c r="DV1696" s="15"/>
      <c r="DW1696" s="15"/>
      <c r="DX1696" s="15"/>
      <c r="DY1696" s="15"/>
      <c r="DZ1696" s="15"/>
      <c r="EA1696" s="15"/>
      <c r="EB1696" s="15"/>
      <c r="EC1696" s="15"/>
      <c r="ED1696" s="15"/>
      <c r="EE1696" s="15"/>
      <c r="EF1696" s="15"/>
      <c r="EG1696" s="15"/>
      <c r="EH1696" s="15"/>
      <c r="EI1696" s="15"/>
      <c r="EJ1696" s="15"/>
      <c r="EK1696" s="15"/>
      <c r="EL1696" s="15"/>
      <c r="EM1696" s="15"/>
      <c r="EN1696" s="15"/>
      <c r="EO1696" s="15"/>
      <c r="EP1696" s="88"/>
      <c r="EQ1696" s="88"/>
      <c r="ER1696" s="88"/>
      <c r="ES1696" s="88"/>
      <c r="ET1696" s="88"/>
      <c r="EU1696" s="88"/>
      <c r="EV1696" s="88"/>
      <c r="EW1696" s="88"/>
      <c r="EX1696" s="88"/>
      <c r="EY1696" s="88"/>
      <c r="EZ1696" s="88"/>
      <c r="FA1696" s="88"/>
      <c r="FB1696" s="15"/>
      <c r="FC1696" s="15"/>
      <c r="FD1696" s="15"/>
      <c r="FE1696" s="15"/>
      <c r="FF1696" s="15"/>
      <c r="FG1696" s="15"/>
      <c r="FH1696" s="15"/>
      <c r="FI1696" s="15"/>
      <c r="FJ1696" s="15"/>
    </row>
    <row r="1697" spans="2:166" ht="15" customHeight="1" x14ac:dyDescent="0.25">
      <c r="B1697" s="88"/>
      <c r="C1697" s="88"/>
      <c r="D1697" s="115"/>
      <c r="E1697" s="115"/>
      <c r="F1697" s="115"/>
      <c r="G1697" s="115"/>
      <c r="H1697" s="115"/>
      <c r="I1697" s="523"/>
      <c r="J1697" s="523"/>
      <c r="K1697" s="115"/>
      <c r="L1697" s="524"/>
      <c r="M1697" s="524"/>
      <c r="N1697" s="524"/>
      <c r="O1697" s="524"/>
      <c r="P1697" s="524"/>
      <c r="Q1697" s="524"/>
      <c r="R1697" s="524"/>
      <c r="S1697" s="525"/>
      <c r="T1697" s="526"/>
      <c r="U1697" s="115"/>
      <c r="V1697" s="526"/>
      <c r="W1697" s="115"/>
      <c r="X1697" s="115"/>
      <c r="Y1697" s="115"/>
      <c r="Z1697" s="527"/>
      <c r="AA1697" s="527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/>
      <c r="AX1697" s="15"/>
      <c r="AY1697" s="15"/>
      <c r="AZ1697" s="15"/>
      <c r="BA1697" s="15"/>
      <c r="BB1697" s="15"/>
      <c r="BC1697" s="15"/>
      <c r="BD1697" s="15"/>
      <c r="BE1697" s="15"/>
      <c r="BF1697" s="15"/>
      <c r="BG1697" s="15"/>
      <c r="BH1697" s="15"/>
      <c r="BI1697" s="15"/>
      <c r="BJ1697" s="15"/>
      <c r="BK1697" s="15"/>
      <c r="BL1697" s="15"/>
      <c r="BM1697" s="15"/>
      <c r="BN1697" s="15"/>
      <c r="BO1697" s="15"/>
      <c r="BP1697" s="15"/>
      <c r="BQ1697" s="15"/>
      <c r="BR1697" s="15"/>
      <c r="BS1697" s="15"/>
      <c r="BT1697" s="15"/>
      <c r="BU1697" s="15"/>
      <c r="BV1697" s="15"/>
      <c r="BW1697" s="15"/>
      <c r="BX1697" s="15"/>
      <c r="BY1697" s="15"/>
      <c r="BZ1697" s="15"/>
      <c r="CA1697" s="15"/>
      <c r="CB1697" s="15"/>
      <c r="CC1697" s="15"/>
      <c r="CD1697" s="15"/>
      <c r="CE1697" s="15"/>
      <c r="CF1697" s="15"/>
      <c r="CG1697" s="15"/>
      <c r="CH1697" s="15"/>
      <c r="CI1697" s="15"/>
      <c r="CJ1697" s="15"/>
      <c r="CK1697" s="15"/>
      <c r="CL1697" s="15"/>
      <c r="CM1697" s="15"/>
      <c r="CN1697" s="15"/>
      <c r="CO1697" s="15"/>
      <c r="CP1697" s="15"/>
      <c r="CQ1697" s="15"/>
      <c r="CR1697" s="15"/>
      <c r="CS1697" s="15"/>
      <c r="CT1697" s="88"/>
      <c r="CU1697" s="88"/>
      <c r="CV1697" s="88"/>
      <c r="CW1697" s="15"/>
      <c r="CX1697" s="15"/>
      <c r="CY1697" s="88"/>
      <c r="CZ1697" s="88"/>
      <c r="DA1697" s="88"/>
      <c r="DB1697" s="15"/>
      <c r="DC1697" s="15"/>
      <c r="DD1697" s="15"/>
      <c r="DE1697" s="15"/>
      <c r="DF1697" s="15"/>
      <c r="DG1697" s="15"/>
      <c r="DH1697" s="15"/>
      <c r="DI1697" s="15"/>
      <c r="DJ1697" s="15"/>
      <c r="DK1697" s="15"/>
      <c r="DL1697" s="15"/>
      <c r="DM1697" s="15"/>
      <c r="DN1697" s="15"/>
      <c r="DO1697" s="15"/>
      <c r="DP1697" s="15"/>
      <c r="DQ1697" s="15"/>
      <c r="DR1697" s="15"/>
      <c r="DS1697" s="15"/>
      <c r="DT1697" s="15"/>
      <c r="DU1697" s="15"/>
      <c r="DV1697" s="15"/>
      <c r="DW1697" s="15"/>
      <c r="DX1697" s="15"/>
      <c r="DY1697" s="15"/>
      <c r="DZ1697" s="15"/>
      <c r="EA1697" s="15"/>
      <c r="EB1697" s="15"/>
      <c r="EC1697" s="15"/>
      <c r="ED1697" s="15"/>
      <c r="EE1697" s="15"/>
      <c r="EF1697" s="15"/>
      <c r="EG1697" s="15"/>
      <c r="EH1697" s="15"/>
      <c r="EI1697" s="15"/>
      <c r="EJ1697" s="15"/>
      <c r="EK1697" s="15"/>
      <c r="EL1697" s="15"/>
      <c r="EM1697" s="15"/>
      <c r="EN1697" s="15"/>
      <c r="EO1697" s="15"/>
      <c r="EP1697" s="88"/>
      <c r="EQ1697" s="88"/>
      <c r="ER1697" s="88"/>
      <c r="ES1697" s="88"/>
      <c r="ET1697" s="88"/>
      <c r="EU1697" s="88"/>
      <c r="EV1697" s="88"/>
      <c r="EW1697" s="88"/>
      <c r="EX1697" s="88"/>
      <c r="EY1697" s="88"/>
      <c r="EZ1697" s="88"/>
      <c r="FA1697" s="88"/>
      <c r="FB1697" s="15"/>
      <c r="FC1697" s="15"/>
      <c r="FD1697" s="15"/>
      <c r="FE1697" s="15"/>
      <c r="FF1697" s="15"/>
      <c r="FG1697" s="15"/>
      <c r="FH1697" s="15"/>
      <c r="FI1697" s="15"/>
      <c r="FJ1697" s="15"/>
    </row>
    <row r="1698" spans="2:166" ht="15" customHeight="1" x14ac:dyDescent="0.25">
      <c r="B1698" s="88"/>
      <c r="C1698" s="88"/>
      <c r="D1698" s="115"/>
      <c r="E1698" s="115"/>
      <c r="F1698" s="115"/>
      <c r="G1698" s="115"/>
      <c r="H1698" s="115"/>
      <c r="I1698" s="523"/>
      <c r="J1698" s="523"/>
      <c r="K1698" s="115"/>
      <c r="L1698" s="524"/>
      <c r="M1698" s="524"/>
      <c r="N1698" s="524"/>
      <c r="O1698" s="524"/>
      <c r="P1698" s="524"/>
      <c r="Q1698" s="524"/>
      <c r="R1698" s="524"/>
      <c r="S1698" s="525"/>
      <c r="T1698" s="526"/>
      <c r="U1698" s="115"/>
      <c r="V1698" s="526"/>
      <c r="W1698" s="115"/>
      <c r="X1698" s="115"/>
      <c r="Y1698" s="115"/>
      <c r="Z1698" s="527"/>
      <c r="AA1698" s="527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  <c r="AS1698" s="15"/>
      <c r="AT1698" s="15"/>
      <c r="AU1698" s="15"/>
      <c r="AV1698" s="15"/>
      <c r="AW1698" s="15"/>
      <c r="AX1698" s="15"/>
      <c r="AY1698" s="15"/>
      <c r="AZ1698" s="15"/>
      <c r="BA1698" s="15"/>
      <c r="BB1698" s="15"/>
      <c r="BC1698" s="15"/>
      <c r="BD1698" s="15"/>
      <c r="BE1698" s="15"/>
      <c r="BF1698" s="15"/>
      <c r="BG1698" s="15"/>
      <c r="BH1698" s="15"/>
      <c r="BI1698" s="15"/>
      <c r="BJ1698" s="15"/>
      <c r="BK1698" s="15"/>
      <c r="BL1698" s="15"/>
      <c r="BM1698" s="15"/>
      <c r="BN1698" s="15"/>
      <c r="BO1698" s="15"/>
      <c r="BP1698" s="15"/>
      <c r="BQ1698" s="15"/>
      <c r="BR1698" s="15"/>
      <c r="BS1698" s="15"/>
      <c r="BT1698" s="15"/>
      <c r="BU1698" s="15"/>
      <c r="BV1698" s="15"/>
      <c r="BW1698" s="15"/>
      <c r="BX1698" s="15"/>
      <c r="BY1698" s="15"/>
      <c r="BZ1698" s="15"/>
      <c r="CA1698" s="15"/>
      <c r="CB1698" s="15"/>
      <c r="CC1698" s="15"/>
      <c r="CD1698" s="15"/>
      <c r="CE1698" s="15"/>
      <c r="CF1698" s="15"/>
      <c r="CG1698" s="15"/>
      <c r="CH1698" s="15"/>
      <c r="CI1698" s="15"/>
      <c r="CJ1698" s="15"/>
      <c r="CK1698" s="15"/>
      <c r="CL1698" s="15"/>
      <c r="CM1698" s="15"/>
      <c r="CN1698" s="15"/>
      <c r="CO1698" s="15"/>
      <c r="CP1698" s="15"/>
      <c r="CQ1698" s="15"/>
      <c r="CR1698" s="15"/>
      <c r="CS1698" s="15"/>
      <c r="CT1698" s="88"/>
      <c r="CU1698" s="88"/>
      <c r="CV1698" s="88"/>
      <c r="CW1698" s="15"/>
      <c r="CX1698" s="15"/>
      <c r="CY1698" s="88"/>
      <c r="CZ1698" s="88"/>
      <c r="DA1698" s="88"/>
      <c r="DB1698" s="15"/>
      <c r="DC1698" s="15"/>
      <c r="DD1698" s="15"/>
      <c r="DE1698" s="15"/>
      <c r="DF1698" s="15"/>
      <c r="DG1698" s="15"/>
      <c r="DH1698" s="15"/>
      <c r="DI1698" s="15"/>
      <c r="DJ1698" s="15"/>
      <c r="DK1698" s="15"/>
      <c r="DL1698" s="15"/>
      <c r="DM1698" s="15"/>
      <c r="DN1698" s="15"/>
      <c r="DO1698" s="15"/>
      <c r="DP1698" s="15"/>
      <c r="DQ1698" s="15"/>
      <c r="DR1698" s="15"/>
      <c r="DS1698" s="15"/>
      <c r="DT1698" s="15"/>
      <c r="DU1698" s="15"/>
      <c r="DV1698" s="15"/>
      <c r="DW1698" s="15"/>
      <c r="DX1698" s="15"/>
      <c r="DY1698" s="15"/>
      <c r="DZ1698" s="15"/>
      <c r="EA1698" s="15"/>
      <c r="EB1698" s="15"/>
      <c r="EC1698" s="15"/>
      <c r="ED1698" s="15"/>
      <c r="EE1698" s="15"/>
      <c r="EF1698" s="15"/>
      <c r="EG1698" s="15"/>
      <c r="EH1698" s="15"/>
      <c r="EI1698" s="15"/>
      <c r="EJ1698" s="15"/>
      <c r="EK1698" s="15"/>
      <c r="EL1698" s="15"/>
      <c r="EM1698" s="15"/>
      <c r="EN1698" s="15"/>
      <c r="EO1698" s="15"/>
      <c r="EP1698" s="88"/>
      <c r="EQ1698" s="88"/>
      <c r="ER1698" s="88"/>
      <c r="ES1698" s="88"/>
      <c r="ET1698" s="88"/>
      <c r="EU1698" s="88"/>
      <c r="EV1698" s="88"/>
      <c r="EW1698" s="88"/>
      <c r="EX1698" s="88"/>
      <c r="EY1698" s="88"/>
      <c r="EZ1698" s="88"/>
      <c r="FA1698" s="88"/>
      <c r="FB1698" s="15"/>
      <c r="FC1698" s="15"/>
      <c r="FD1698" s="15"/>
      <c r="FE1698" s="15"/>
      <c r="FF1698" s="15"/>
      <c r="FG1698" s="15"/>
      <c r="FH1698" s="15"/>
      <c r="FI1698" s="15"/>
      <c r="FJ1698" s="15"/>
    </row>
    <row r="1699" spans="2:166" ht="15" customHeight="1" x14ac:dyDescent="0.25">
      <c r="B1699" s="88"/>
      <c r="C1699" s="88"/>
      <c r="D1699" s="115"/>
      <c r="E1699" s="115"/>
      <c r="F1699" s="115"/>
      <c r="G1699" s="115"/>
      <c r="H1699" s="115"/>
      <c r="I1699" s="523"/>
      <c r="J1699" s="523"/>
      <c r="K1699" s="115"/>
      <c r="L1699" s="524"/>
      <c r="M1699" s="524"/>
      <c r="N1699" s="524"/>
      <c r="O1699" s="524"/>
      <c r="P1699" s="524"/>
      <c r="Q1699" s="524"/>
      <c r="R1699" s="524"/>
      <c r="S1699" s="525"/>
      <c r="T1699" s="526"/>
      <c r="U1699" s="115"/>
      <c r="V1699" s="526"/>
      <c r="W1699" s="115"/>
      <c r="X1699" s="115"/>
      <c r="Y1699" s="115"/>
      <c r="Z1699" s="527"/>
      <c r="AA1699" s="527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  <c r="AS1699" s="15"/>
      <c r="AT1699" s="15"/>
      <c r="AU1699" s="15"/>
      <c r="AV1699" s="15"/>
      <c r="AW1699" s="15"/>
      <c r="AX1699" s="15"/>
      <c r="AY1699" s="15"/>
      <c r="AZ1699" s="15"/>
      <c r="BA1699" s="15"/>
      <c r="BB1699" s="15"/>
      <c r="BC1699" s="15"/>
      <c r="BD1699" s="15"/>
      <c r="BE1699" s="15"/>
      <c r="BF1699" s="15"/>
      <c r="BG1699" s="15"/>
      <c r="BH1699" s="15"/>
      <c r="BI1699" s="15"/>
      <c r="BJ1699" s="15"/>
      <c r="BK1699" s="15"/>
      <c r="BL1699" s="15"/>
      <c r="BM1699" s="15"/>
      <c r="BN1699" s="15"/>
      <c r="BO1699" s="15"/>
      <c r="BP1699" s="15"/>
      <c r="BQ1699" s="15"/>
      <c r="BR1699" s="15"/>
      <c r="BS1699" s="15"/>
      <c r="BT1699" s="15"/>
      <c r="BU1699" s="15"/>
      <c r="BV1699" s="15"/>
      <c r="BW1699" s="15"/>
      <c r="BX1699" s="15"/>
      <c r="BY1699" s="15"/>
      <c r="BZ1699" s="15"/>
      <c r="CA1699" s="15"/>
      <c r="CB1699" s="15"/>
      <c r="CC1699" s="15"/>
      <c r="CD1699" s="15"/>
      <c r="CE1699" s="15"/>
      <c r="CF1699" s="15"/>
      <c r="CG1699" s="15"/>
      <c r="CH1699" s="15"/>
      <c r="CI1699" s="15"/>
      <c r="CJ1699" s="15"/>
      <c r="CK1699" s="15"/>
      <c r="CL1699" s="15"/>
      <c r="CM1699" s="15"/>
      <c r="CN1699" s="15"/>
      <c r="CO1699" s="15"/>
      <c r="CP1699" s="15"/>
      <c r="CQ1699" s="15"/>
      <c r="CR1699" s="15"/>
      <c r="CS1699" s="15"/>
      <c r="CT1699" s="88"/>
      <c r="CU1699" s="88"/>
      <c r="CV1699" s="88"/>
      <c r="CW1699" s="15"/>
      <c r="CX1699" s="15"/>
      <c r="CY1699" s="88"/>
      <c r="CZ1699" s="88"/>
      <c r="DA1699" s="88"/>
      <c r="DB1699" s="15"/>
      <c r="DC1699" s="15"/>
      <c r="DD1699" s="15"/>
      <c r="DE1699" s="15"/>
      <c r="DF1699" s="15"/>
      <c r="DG1699" s="15"/>
      <c r="DH1699" s="15"/>
      <c r="DI1699" s="15"/>
      <c r="DJ1699" s="15"/>
      <c r="DK1699" s="15"/>
      <c r="DL1699" s="15"/>
      <c r="DM1699" s="15"/>
      <c r="DN1699" s="15"/>
      <c r="DO1699" s="15"/>
      <c r="DP1699" s="15"/>
      <c r="DQ1699" s="15"/>
      <c r="DR1699" s="15"/>
      <c r="DS1699" s="15"/>
      <c r="DT1699" s="15"/>
      <c r="DU1699" s="15"/>
      <c r="DV1699" s="15"/>
      <c r="DW1699" s="15"/>
      <c r="DX1699" s="15"/>
      <c r="DY1699" s="15"/>
      <c r="DZ1699" s="15"/>
      <c r="EA1699" s="15"/>
      <c r="EB1699" s="15"/>
      <c r="EC1699" s="15"/>
      <c r="ED1699" s="15"/>
      <c r="EE1699" s="15"/>
      <c r="EF1699" s="15"/>
      <c r="EG1699" s="15"/>
      <c r="EH1699" s="15"/>
      <c r="EI1699" s="15"/>
      <c r="EJ1699" s="15"/>
      <c r="EK1699" s="15"/>
      <c r="EL1699" s="15"/>
      <c r="EM1699" s="15"/>
      <c r="EN1699" s="15"/>
      <c r="EO1699" s="15"/>
      <c r="EP1699" s="88"/>
      <c r="EQ1699" s="88"/>
      <c r="ER1699" s="88"/>
      <c r="ES1699" s="88"/>
      <c r="ET1699" s="88"/>
      <c r="EU1699" s="88"/>
      <c r="EV1699" s="88"/>
      <c r="EW1699" s="88"/>
      <c r="EX1699" s="88"/>
      <c r="EY1699" s="88"/>
      <c r="EZ1699" s="88"/>
      <c r="FA1699" s="88"/>
      <c r="FB1699" s="15"/>
      <c r="FC1699" s="15"/>
      <c r="FD1699" s="15"/>
      <c r="FE1699" s="15"/>
      <c r="FF1699" s="15"/>
      <c r="FG1699" s="15"/>
      <c r="FH1699" s="15"/>
      <c r="FI1699" s="15"/>
      <c r="FJ1699" s="15"/>
    </row>
    <row r="1700" spans="2:166" ht="15" customHeight="1" x14ac:dyDescent="0.25">
      <c r="B1700" s="88"/>
      <c r="C1700" s="88"/>
      <c r="D1700" s="115"/>
      <c r="E1700" s="115"/>
      <c r="F1700" s="115"/>
      <c r="G1700" s="115"/>
      <c r="H1700" s="115"/>
      <c r="I1700" s="523"/>
      <c r="J1700" s="523"/>
      <c r="K1700" s="115"/>
      <c r="L1700" s="524"/>
      <c r="M1700" s="524"/>
      <c r="N1700" s="524"/>
      <c r="O1700" s="524"/>
      <c r="P1700" s="524"/>
      <c r="Q1700" s="524"/>
      <c r="R1700" s="524"/>
      <c r="S1700" s="525"/>
      <c r="T1700" s="526"/>
      <c r="U1700" s="115"/>
      <c r="V1700" s="526"/>
      <c r="W1700" s="115"/>
      <c r="X1700" s="115"/>
      <c r="Y1700" s="115"/>
      <c r="Z1700" s="527"/>
      <c r="AA1700" s="527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  <c r="BI1700" s="15"/>
      <c r="BJ1700" s="15"/>
      <c r="BK1700" s="15"/>
      <c r="BL1700" s="15"/>
      <c r="BM1700" s="15"/>
      <c r="BN1700" s="15"/>
      <c r="BO1700" s="15"/>
      <c r="BP1700" s="15"/>
      <c r="BQ1700" s="15"/>
      <c r="BR1700" s="15"/>
      <c r="BS1700" s="15"/>
      <c r="BT1700" s="15"/>
      <c r="BU1700" s="15"/>
      <c r="BV1700" s="15"/>
      <c r="BW1700" s="15"/>
      <c r="BX1700" s="15"/>
      <c r="BY1700" s="15"/>
      <c r="BZ1700" s="15"/>
      <c r="CA1700" s="15"/>
      <c r="CB1700" s="15"/>
      <c r="CC1700" s="15"/>
      <c r="CD1700" s="15"/>
      <c r="CE1700" s="15"/>
      <c r="CF1700" s="15"/>
      <c r="CG1700" s="15"/>
      <c r="CH1700" s="15"/>
      <c r="CI1700" s="15"/>
      <c r="CJ1700" s="15"/>
      <c r="CK1700" s="15"/>
      <c r="CL1700" s="15"/>
      <c r="CM1700" s="15"/>
      <c r="CN1700" s="15"/>
      <c r="CO1700" s="15"/>
      <c r="CP1700" s="15"/>
      <c r="CQ1700" s="15"/>
      <c r="CR1700" s="15"/>
      <c r="CS1700" s="15"/>
      <c r="CT1700" s="88"/>
      <c r="CU1700" s="88"/>
      <c r="CV1700" s="88"/>
      <c r="CW1700" s="15"/>
      <c r="CX1700" s="15"/>
      <c r="CY1700" s="88"/>
      <c r="CZ1700" s="88"/>
      <c r="DA1700" s="88"/>
      <c r="DB1700" s="15"/>
      <c r="DC1700" s="15"/>
      <c r="DD1700" s="15"/>
      <c r="DE1700" s="15"/>
      <c r="DF1700" s="15"/>
      <c r="DG1700" s="15"/>
      <c r="DH1700" s="15"/>
      <c r="DI1700" s="15"/>
      <c r="DJ1700" s="15"/>
      <c r="DK1700" s="15"/>
      <c r="DL1700" s="15"/>
      <c r="DM1700" s="15"/>
      <c r="DN1700" s="15"/>
      <c r="DO1700" s="15"/>
      <c r="DP1700" s="15"/>
      <c r="DQ1700" s="15"/>
      <c r="DR1700" s="15"/>
      <c r="DS1700" s="15"/>
      <c r="DT1700" s="15"/>
      <c r="DU1700" s="15"/>
      <c r="DV1700" s="15"/>
      <c r="DW1700" s="15"/>
      <c r="DX1700" s="15"/>
      <c r="DY1700" s="15"/>
      <c r="DZ1700" s="15"/>
      <c r="EA1700" s="15"/>
      <c r="EB1700" s="15"/>
      <c r="EC1700" s="15"/>
      <c r="ED1700" s="15"/>
      <c r="EE1700" s="15"/>
      <c r="EF1700" s="15"/>
      <c r="EG1700" s="15"/>
      <c r="EH1700" s="15"/>
      <c r="EI1700" s="15"/>
      <c r="EJ1700" s="15"/>
      <c r="EK1700" s="15"/>
      <c r="EL1700" s="15"/>
      <c r="EM1700" s="15"/>
      <c r="EN1700" s="15"/>
      <c r="EO1700" s="15"/>
      <c r="EP1700" s="88"/>
      <c r="EQ1700" s="88"/>
      <c r="ER1700" s="88"/>
      <c r="ES1700" s="88"/>
      <c r="ET1700" s="88"/>
      <c r="EU1700" s="88"/>
      <c r="EV1700" s="88"/>
      <c r="EW1700" s="88"/>
      <c r="EX1700" s="88"/>
      <c r="EY1700" s="88"/>
      <c r="EZ1700" s="88"/>
      <c r="FA1700" s="88"/>
      <c r="FB1700" s="15"/>
      <c r="FC1700" s="15"/>
      <c r="FD1700" s="15"/>
      <c r="FE1700" s="15"/>
      <c r="FF1700" s="15"/>
      <c r="FG1700" s="15"/>
      <c r="FH1700" s="15"/>
      <c r="FI1700" s="15"/>
      <c r="FJ1700" s="15"/>
    </row>
    <row r="1701" spans="2:166" ht="15" customHeight="1" x14ac:dyDescent="0.25">
      <c r="B1701" s="88"/>
      <c r="C1701" s="88"/>
      <c r="D1701" s="115"/>
      <c r="E1701" s="115"/>
      <c r="F1701" s="115"/>
      <c r="G1701" s="115"/>
      <c r="H1701" s="115"/>
      <c r="I1701" s="523"/>
      <c r="J1701" s="523"/>
      <c r="K1701" s="115"/>
      <c r="L1701" s="524"/>
      <c r="M1701" s="524"/>
      <c r="N1701" s="524"/>
      <c r="O1701" s="524"/>
      <c r="P1701" s="524"/>
      <c r="Q1701" s="524"/>
      <c r="R1701" s="524"/>
      <c r="S1701" s="525"/>
      <c r="T1701" s="526"/>
      <c r="U1701" s="115"/>
      <c r="V1701" s="526"/>
      <c r="W1701" s="115"/>
      <c r="X1701" s="115"/>
      <c r="Y1701" s="115"/>
      <c r="Z1701" s="527"/>
      <c r="AA1701" s="527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  <c r="BI1701" s="15"/>
      <c r="BJ1701" s="15"/>
      <c r="BK1701" s="15"/>
      <c r="BL1701" s="15"/>
      <c r="BM1701" s="15"/>
      <c r="BN1701" s="15"/>
      <c r="BO1701" s="15"/>
      <c r="BP1701" s="15"/>
      <c r="BQ1701" s="15"/>
      <c r="BR1701" s="15"/>
      <c r="BS1701" s="15"/>
      <c r="BT1701" s="15"/>
      <c r="BU1701" s="15"/>
      <c r="BV1701" s="15"/>
      <c r="BW1701" s="15"/>
      <c r="BX1701" s="15"/>
      <c r="BY1701" s="15"/>
      <c r="BZ1701" s="15"/>
      <c r="CA1701" s="15"/>
      <c r="CB1701" s="15"/>
      <c r="CC1701" s="15"/>
      <c r="CD1701" s="15"/>
      <c r="CE1701" s="15"/>
      <c r="CF1701" s="15"/>
      <c r="CG1701" s="15"/>
      <c r="CH1701" s="15"/>
      <c r="CI1701" s="15"/>
      <c r="CJ1701" s="15"/>
      <c r="CK1701" s="15"/>
      <c r="CL1701" s="15"/>
      <c r="CM1701" s="15"/>
      <c r="CN1701" s="15"/>
      <c r="CO1701" s="15"/>
      <c r="CP1701" s="15"/>
      <c r="CQ1701" s="15"/>
      <c r="CR1701" s="15"/>
      <c r="CS1701" s="15"/>
      <c r="CT1701" s="88"/>
      <c r="CU1701" s="88"/>
      <c r="CV1701" s="88"/>
      <c r="CW1701" s="15"/>
      <c r="CX1701" s="15"/>
      <c r="CY1701" s="88"/>
      <c r="CZ1701" s="88"/>
      <c r="DA1701" s="88"/>
      <c r="DB1701" s="15"/>
      <c r="DC1701" s="15"/>
      <c r="DD1701" s="15"/>
      <c r="DE1701" s="15"/>
      <c r="DF1701" s="15"/>
      <c r="DG1701" s="15"/>
      <c r="DH1701" s="15"/>
      <c r="DI1701" s="15"/>
      <c r="DJ1701" s="15"/>
      <c r="DK1701" s="15"/>
      <c r="DL1701" s="15"/>
      <c r="DM1701" s="15"/>
      <c r="DN1701" s="15"/>
      <c r="DO1701" s="15"/>
      <c r="DP1701" s="15"/>
      <c r="DQ1701" s="15"/>
      <c r="DR1701" s="15"/>
      <c r="DS1701" s="15"/>
      <c r="DT1701" s="15"/>
      <c r="DU1701" s="15"/>
      <c r="DV1701" s="15"/>
      <c r="DW1701" s="15"/>
      <c r="DX1701" s="15"/>
      <c r="DY1701" s="15"/>
      <c r="DZ1701" s="15"/>
      <c r="EA1701" s="15"/>
      <c r="EB1701" s="15"/>
      <c r="EC1701" s="15"/>
      <c r="ED1701" s="15"/>
      <c r="EE1701" s="15"/>
      <c r="EF1701" s="15"/>
      <c r="EG1701" s="15"/>
      <c r="EH1701" s="15"/>
      <c r="EI1701" s="15"/>
      <c r="EJ1701" s="15"/>
      <c r="EK1701" s="15"/>
      <c r="EL1701" s="15"/>
      <c r="EM1701" s="15"/>
      <c r="EN1701" s="15"/>
      <c r="EO1701" s="15"/>
      <c r="EP1701" s="88"/>
      <c r="EQ1701" s="88"/>
      <c r="ER1701" s="88"/>
      <c r="ES1701" s="88"/>
      <c r="ET1701" s="88"/>
      <c r="EU1701" s="88"/>
      <c r="EV1701" s="88"/>
      <c r="EW1701" s="88"/>
      <c r="EX1701" s="88"/>
      <c r="EY1701" s="88"/>
      <c r="EZ1701" s="88"/>
      <c r="FA1701" s="88"/>
      <c r="FB1701" s="15"/>
      <c r="FC1701" s="15"/>
      <c r="FD1701" s="15"/>
      <c r="FE1701" s="15"/>
      <c r="FF1701" s="15"/>
      <c r="FG1701" s="15"/>
      <c r="FH1701" s="15"/>
      <c r="FI1701" s="15"/>
      <c r="FJ1701" s="15"/>
    </row>
    <row r="1702" spans="2:166" ht="15" customHeight="1" x14ac:dyDescent="0.25">
      <c r="B1702" s="88"/>
      <c r="C1702" s="88"/>
      <c r="D1702" s="115"/>
      <c r="E1702" s="115"/>
      <c r="F1702" s="115"/>
      <c r="G1702" s="115"/>
      <c r="H1702" s="115"/>
      <c r="I1702" s="523"/>
      <c r="J1702" s="523"/>
      <c r="K1702" s="115"/>
      <c r="L1702" s="524"/>
      <c r="M1702" s="524"/>
      <c r="N1702" s="524"/>
      <c r="O1702" s="524"/>
      <c r="P1702" s="524"/>
      <c r="Q1702" s="524"/>
      <c r="R1702" s="524"/>
      <c r="S1702" s="525"/>
      <c r="T1702" s="526"/>
      <c r="U1702" s="115"/>
      <c r="V1702" s="526"/>
      <c r="W1702" s="115"/>
      <c r="X1702" s="115"/>
      <c r="Y1702" s="115"/>
      <c r="Z1702" s="527"/>
      <c r="AA1702" s="527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/>
      <c r="AX1702" s="15"/>
      <c r="AY1702" s="15"/>
      <c r="AZ1702" s="15"/>
      <c r="BA1702" s="15"/>
      <c r="BB1702" s="15"/>
      <c r="BC1702" s="15"/>
      <c r="BD1702" s="15"/>
      <c r="BE1702" s="15"/>
      <c r="BF1702" s="15"/>
      <c r="BG1702" s="15"/>
      <c r="BH1702" s="15"/>
      <c r="BI1702" s="15"/>
      <c r="BJ1702" s="15"/>
      <c r="BK1702" s="15"/>
      <c r="BL1702" s="15"/>
      <c r="BM1702" s="15"/>
      <c r="BN1702" s="15"/>
      <c r="BO1702" s="15"/>
      <c r="BP1702" s="15"/>
      <c r="BQ1702" s="15"/>
      <c r="BR1702" s="15"/>
      <c r="BS1702" s="15"/>
      <c r="BT1702" s="15"/>
      <c r="BU1702" s="15"/>
      <c r="BV1702" s="15"/>
      <c r="BW1702" s="15"/>
      <c r="BX1702" s="15"/>
      <c r="BY1702" s="15"/>
      <c r="BZ1702" s="15"/>
      <c r="CA1702" s="15"/>
      <c r="CB1702" s="15"/>
      <c r="CC1702" s="15"/>
      <c r="CD1702" s="15"/>
      <c r="CE1702" s="15"/>
      <c r="CF1702" s="15"/>
      <c r="CG1702" s="15"/>
      <c r="CH1702" s="15"/>
      <c r="CI1702" s="15"/>
      <c r="CJ1702" s="15"/>
      <c r="CK1702" s="15"/>
      <c r="CL1702" s="15"/>
      <c r="CM1702" s="15"/>
      <c r="CN1702" s="15"/>
      <c r="CO1702" s="15"/>
      <c r="CP1702" s="15"/>
      <c r="CQ1702" s="15"/>
      <c r="CR1702" s="15"/>
      <c r="CS1702" s="15"/>
      <c r="CT1702" s="88"/>
      <c r="CU1702" s="88"/>
      <c r="CV1702" s="88"/>
      <c r="CW1702" s="15"/>
      <c r="CX1702" s="15"/>
      <c r="CY1702" s="88"/>
      <c r="CZ1702" s="88"/>
      <c r="DA1702" s="88"/>
      <c r="DB1702" s="15"/>
      <c r="DC1702" s="15"/>
      <c r="DD1702" s="15"/>
      <c r="DE1702" s="15"/>
      <c r="DF1702" s="15"/>
      <c r="DG1702" s="15"/>
      <c r="DH1702" s="15"/>
      <c r="DI1702" s="15"/>
      <c r="DJ1702" s="15"/>
      <c r="DK1702" s="15"/>
      <c r="DL1702" s="15"/>
      <c r="DM1702" s="15"/>
      <c r="DN1702" s="15"/>
      <c r="DO1702" s="15"/>
      <c r="DP1702" s="15"/>
      <c r="DQ1702" s="15"/>
      <c r="DR1702" s="15"/>
      <c r="DS1702" s="15"/>
      <c r="DT1702" s="15"/>
      <c r="DU1702" s="15"/>
      <c r="DV1702" s="15"/>
      <c r="DW1702" s="15"/>
      <c r="DX1702" s="15"/>
      <c r="DY1702" s="15"/>
      <c r="DZ1702" s="15"/>
      <c r="EA1702" s="15"/>
      <c r="EB1702" s="15"/>
      <c r="EC1702" s="15"/>
      <c r="ED1702" s="15"/>
      <c r="EE1702" s="15"/>
      <c r="EF1702" s="15"/>
      <c r="EG1702" s="15"/>
      <c r="EH1702" s="15"/>
      <c r="EI1702" s="15"/>
      <c r="EJ1702" s="15"/>
      <c r="EK1702" s="15"/>
      <c r="EL1702" s="15"/>
      <c r="EM1702" s="15"/>
      <c r="EN1702" s="15"/>
      <c r="EO1702" s="15"/>
      <c r="EP1702" s="88"/>
      <c r="EQ1702" s="88"/>
      <c r="ER1702" s="88"/>
      <c r="ES1702" s="88"/>
      <c r="ET1702" s="88"/>
      <c r="EU1702" s="88"/>
      <c r="EV1702" s="88"/>
      <c r="EW1702" s="88"/>
      <c r="EX1702" s="88"/>
      <c r="EY1702" s="88"/>
      <c r="EZ1702" s="88"/>
      <c r="FA1702" s="88"/>
      <c r="FB1702" s="15"/>
      <c r="FC1702" s="15"/>
      <c r="FD1702" s="15"/>
      <c r="FE1702" s="15"/>
      <c r="FF1702" s="15"/>
      <c r="FG1702" s="15"/>
      <c r="FH1702" s="15"/>
      <c r="FI1702" s="15"/>
      <c r="FJ1702" s="15"/>
    </row>
    <row r="1703" spans="2:166" ht="15" customHeight="1" x14ac:dyDescent="0.25">
      <c r="B1703" s="88"/>
      <c r="C1703" s="88"/>
      <c r="D1703" s="115"/>
      <c r="E1703" s="115"/>
      <c r="F1703" s="115"/>
      <c r="G1703" s="115"/>
      <c r="H1703" s="115"/>
      <c r="I1703" s="523"/>
      <c r="J1703" s="523"/>
      <c r="K1703" s="115"/>
      <c r="L1703" s="524"/>
      <c r="M1703" s="524"/>
      <c r="N1703" s="524"/>
      <c r="O1703" s="524"/>
      <c r="P1703" s="524"/>
      <c r="Q1703" s="524"/>
      <c r="R1703" s="524"/>
      <c r="S1703" s="525"/>
      <c r="T1703" s="526"/>
      <c r="U1703" s="115"/>
      <c r="V1703" s="526"/>
      <c r="W1703" s="115"/>
      <c r="X1703" s="115"/>
      <c r="Y1703" s="115"/>
      <c r="Z1703" s="527"/>
      <c r="AA1703" s="527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/>
      <c r="AX1703" s="15"/>
      <c r="AY1703" s="15"/>
      <c r="AZ1703" s="15"/>
      <c r="BA1703" s="15"/>
      <c r="BB1703" s="15"/>
      <c r="BC1703" s="15"/>
      <c r="BD1703" s="15"/>
      <c r="BE1703" s="15"/>
      <c r="BF1703" s="15"/>
      <c r="BG1703" s="15"/>
      <c r="BH1703" s="15"/>
      <c r="BI1703" s="15"/>
      <c r="BJ1703" s="15"/>
      <c r="BK1703" s="15"/>
      <c r="BL1703" s="15"/>
      <c r="BM1703" s="15"/>
      <c r="BN1703" s="15"/>
      <c r="BO1703" s="15"/>
      <c r="BP1703" s="15"/>
      <c r="BQ1703" s="15"/>
      <c r="BR1703" s="15"/>
      <c r="BS1703" s="15"/>
      <c r="BT1703" s="15"/>
      <c r="BU1703" s="15"/>
      <c r="BV1703" s="15"/>
      <c r="BW1703" s="15"/>
      <c r="BX1703" s="15"/>
      <c r="BY1703" s="15"/>
      <c r="BZ1703" s="15"/>
      <c r="CA1703" s="15"/>
      <c r="CB1703" s="15"/>
      <c r="CC1703" s="15"/>
      <c r="CD1703" s="15"/>
      <c r="CE1703" s="15"/>
      <c r="CF1703" s="15"/>
      <c r="CG1703" s="15"/>
      <c r="CH1703" s="15"/>
      <c r="CI1703" s="15"/>
      <c r="CJ1703" s="15"/>
      <c r="CK1703" s="15"/>
      <c r="CL1703" s="15"/>
      <c r="CM1703" s="15"/>
      <c r="CN1703" s="15"/>
      <c r="CO1703" s="15"/>
      <c r="CP1703" s="15"/>
      <c r="CQ1703" s="15"/>
      <c r="CR1703" s="15"/>
      <c r="CS1703" s="15"/>
      <c r="CT1703" s="88"/>
      <c r="CU1703" s="88"/>
      <c r="CV1703" s="88"/>
      <c r="CW1703" s="15"/>
      <c r="CX1703" s="15"/>
      <c r="CY1703" s="88"/>
      <c r="CZ1703" s="88"/>
      <c r="DA1703" s="88"/>
      <c r="DB1703" s="15"/>
      <c r="DC1703" s="15"/>
      <c r="DD1703" s="15"/>
      <c r="DE1703" s="15"/>
      <c r="DF1703" s="15"/>
      <c r="DG1703" s="15"/>
      <c r="DH1703" s="15"/>
      <c r="DI1703" s="15"/>
      <c r="DJ1703" s="15"/>
      <c r="DK1703" s="15"/>
      <c r="DL1703" s="15"/>
      <c r="DM1703" s="15"/>
      <c r="DN1703" s="15"/>
      <c r="DO1703" s="15"/>
      <c r="DP1703" s="15"/>
      <c r="DQ1703" s="15"/>
      <c r="DR1703" s="15"/>
      <c r="DS1703" s="15"/>
      <c r="DT1703" s="15"/>
      <c r="DU1703" s="15"/>
      <c r="DV1703" s="15"/>
      <c r="DW1703" s="15"/>
      <c r="DX1703" s="15"/>
      <c r="DY1703" s="15"/>
      <c r="DZ1703" s="15"/>
      <c r="EA1703" s="15"/>
      <c r="EB1703" s="15"/>
      <c r="EC1703" s="15"/>
      <c r="ED1703" s="15"/>
      <c r="EE1703" s="15"/>
      <c r="EF1703" s="15"/>
      <c r="EG1703" s="15"/>
      <c r="EH1703" s="15"/>
      <c r="EI1703" s="15"/>
      <c r="EJ1703" s="15"/>
      <c r="EK1703" s="15"/>
      <c r="EL1703" s="15"/>
      <c r="EM1703" s="15"/>
      <c r="EN1703" s="15"/>
      <c r="EO1703" s="15"/>
      <c r="EP1703" s="88"/>
      <c r="EQ1703" s="88"/>
      <c r="ER1703" s="88"/>
      <c r="ES1703" s="88"/>
      <c r="ET1703" s="88"/>
      <c r="EU1703" s="88"/>
      <c r="EV1703" s="88"/>
      <c r="EW1703" s="88"/>
      <c r="EX1703" s="88"/>
      <c r="EY1703" s="88"/>
      <c r="EZ1703" s="88"/>
      <c r="FA1703" s="88"/>
      <c r="FB1703" s="15"/>
      <c r="FC1703" s="15"/>
      <c r="FD1703" s="15"/>
      <c r="FE1703" s="15"/>
      <c r="FF1703" s="15"/>
      <c r="FG1703" s="15"/>
      <c r="FH1703" s="15"/>
      <c r="FI1703" s="15"/>
      <c r="FJ1703" s="15"/>
    </row>
    <row r="1704" spans="2:166" ht="15" customHeight="1" x14ac:dyDescent="0.25">
      <c r="B1704" s="88"/>
      <c r="C1704" s="88"/>
      <c r="D1704" s="115"/>
      <c r="E1704" s="115"/>
      <c r="F1704" s="115"/>
      <c r="G1704" s="115"/>
      <c r="H1704" s="115"/>
      <c r="I1704" s="523"/>
      <c r="J1704" s="523"/>
      <c r="K1704" s="115"/>
      <c r="L1704" s="524"/>
      <c r="M1704" s="524"/>
      <c r="N1704" s="524"/>
      <c r="O1704" s="524"/>
      <c r="P1704" s="524"/>
      <c r="Q1704" s="524"/>
      <c r="R1704" s="524"/>
      <c r="S1704" s="525"/>
      <c r="T1704" s="526"/>
      <c r="U1704" s="115"/>
      <c r="V1704" s="526"/>
      <c r="W1704" s="115"/>
      <c r="X1704" s="115"/>
      <c r="Y1704" s="115"/>
      <c r="Z1704" s="527"/>
      <c r="AA1704" s="527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  <c r="BL1704" s="15"/>
      <c r="BM1704" s="15"/>
      <c r="BN1704" s="15"/>
      <c r="BO1704" s="15"/>
      <c r="BP1704" s="15"/>
      <c r="BQ1704" s="15"/>
      <c r="BR1704" s="15"/>
      <c r="BS1704" s="15"/>
      <c r="BT1704" s="15"/>
      <c r="BU1704" s="15"/>
      <c r="BV1704" s="15"/>
      <c r="BW1704" s="15"/>
      <c r="BX1704" s="15"/>
      <c r="BY1704" s="15"/>
      <c r="BZ1704" s="15"/>
      <c r="CA1704" s="15"/>
      <c r="CB1704" s="15"/>
      <c r="CC1704" s="15"/>
      <c r="CD1704" s="15"/>
      <c r="CE1704" s="15"/>
      <c r="CF1704" s="15"/>
      <c r="CG1704" s="15"/>
      <c r="CH1704" s="15"/>
      <c r="CI1704" s="15"/>
      <c r="CJ1704" s="15"/>
      <c r="CK1704" s="15"/>
      <c r="CL1704" s="15"/>
      <c r="CM1704" s="15"/>
      <c r="CN1704" s="15"/>
      <c r="CO1704" s="15"/>
      <c r="CP1704" s="15"/>
      <c r="CQ1704" s="15"/>
      <c r="CR1704" s="15"/>
      <c r="CS1704" s="15"/>
      <c r="CT1704" s="88"/>
      <c r="CU1704" s="88"/>
      <c r="CV1704" s="88"/>
      <c r="CW1704" s="15"/>
      <c r="CX1704" s="15"/>
      <c r="CY1704" s="88"/>
      <c r="CZ1704" s="88"/>
      <c r="DA1704" s="88"/>
      <c r="DB1704" s="15"/>
      <c r="DC1704" s="15"/>
      <c r="DD1704" s="15"/>
      <c r="DE1704" s="15"/>
      <c r="DF1704" s="15"/>
      <c r="DG1704" s="15"/>
      <c r="DH1704" s="15"/>
      <c r="DI1704" s="15"/>
      <c r="DJ1704" s="15"/>
      <c r="DK1704" s="15"/>
      <c r="DL1704" s="15"/>
      <c r="DM1704" s="15"/>
      <c r="DN1704" s="15"/>
      <c r="DO1704" s="15"/>
      <c r="DP1704" s="15"/>
      <c r="DQ1704" s="15"/>
      <c r="DR1704" s="15"/>
      <c r="DS1704" s="15"/>
      <c r="DT1704" s="15"/>
      <c r="DU1704" s="15"/>
      <c r="DV1704" s="15"/>
      <c r="DW1704" s="15"/>
      <c r="DX1704" s="15"/>
      <c r="DY1704" s="15"/>
      <c r="DZ1704" s="15"/>
      <c r="EA1704" s="15"/>
      <c r="EB1704" s="15"/>
      <c r="EC1704" s="15"/>
      <c r="ED1704" s="15"/>
      <c r="EE1704" s="15"/>
      <c r="EF1704" s="15"/>
      <c r="EG1704" s="15"/>
      <c r="EH1704" s="15"/>
      <c r="EI1704" s="15"/>
      <c r="EJ1704" s="15"/>
      <c r="EK1704" s="15"/>
      <c r="EL1704" s="15"/>
      <c r="EM1704" s="15"/>
      <c r="EN1704" s="15"/>
      <c r="EO1704" s="15"/>
      <c r="EP1704" s="88"/>
      <c r="EQ1704" s="88"/>
      <c r="ER1704" s="88"/>
      <c r="ES1704" s="88"/>
      <c r="ET1704" s="88"/>
      <c r="EU1704" s="88"/>
      <c r="EV1704" s="88"/>
      <c r="EW1704" s="88"/>
      <c r="EX1704" s="88"/>
      <c r="EY1704" s="88"/>
      <c r="EZ1704" s="88"/>
      <c r="FA1704" s="88"/>
      <c r="FB1704" s="15"/>
      <c r="FC1704" s="15"/>
      <c r="FD1704" s="15"/>
      <c r="FE1704" s="15"/>
      <c r="FF1704" s="15"/>
      <c r="FG1704" s="15"/>
      <c r="FH1704" s="15"/>
      <c r="FI1704" s="15"/>
      <c r="FJ1704" s="15"/>
    </row>
    <row r="1705" spans="2:166" ht="15" customHeight="1" x14ac:dyDescent="0.25">
      <c r="B1705" s="88"/>
      <c r="C1705" s="88"/>
      <c r="D1705" s="115"/>
      <c r="E1705" s="115"/>
      <c r="F1705" s="115"/>
      <c r="G1705" s="115"/>
      <c r="H1705" s="115"/>
      <c r="I1705" s="523"/>
      <c r="J1705" s="523"/>
      <c r="K1705" s="115"/>
      <c r="L1705" s="524"/>
      <c r="M1705" s="524"/>
      <c r="N1705" s="524"/>
      <c r="O1705" s="524"/>
      <c r="P1705" s="524"/>
      <c r="Q1705" s="524"/>
      <c r="R1705" s="524"/>
      <c r="S1705" s="525"/>
      <c r="T1705" s="526"/>
      <c r="U1705" s="115"/>
      <c r="V1705" s="526"/>
      <c r="W1705" s="115"/>
      <c r="X1705" s="115"/>
      <c r="Y1705" s="115"/>
      <c r="Z1705" s="527"/>
      <c r="AA1705" s="527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  <c r="BN1705" s="15"/>
      <c r="BO1705" s="15"/>
      <c r="BP1705" s="15"/>
      <c r="BQ1705" s="15"/>
      <c r="BR1705" s="15"/>
      <c r="BS1705" s="15"/>
      <c r="BT1705" s="15"/>
      <c r="BU1705" s="15"/>
      <c r="BV1705" s="15"/>
      <c r="BW1705" s="15"/>
      <c r="BX1705" s="15"/>
      <c r="BY1705" s="15"/>
      <c r="BZ1705" s="15"/>
      <c r="CA1705" s="15"/>
      <c r="CB1705" s="15"/>
      <c r="CC1705" s="15"/>
      <c r="CD1705" s="15"/>
      <c r="CE1705" s="15"/>
      <c r="CF1705" s="15"/>
      <c r="CG1705" s="15"/>
      <c r="CH1705" s="15"/>
      <c r="CI1705" s="15"/>
      <c r="CJ1705" s="15"/>
      <c r="CK1705" s="15"/>
      <c r="CL1705" s="15"/>
      <c r="CM1705" s="15"/>
      <c r="CN1705" s="15"/>
      <c r="CO1705" s="15"/>
      <c r="CP1705" s="15"/>
      <c r="CQ1705" s="15"/>
      <c r="CR1705" s="15"/>
      <c r="CS1705" s="15"/>
      <c r="CT1705" s="88"/>
      <c r="CU1705" s="88"/>
      <c r="CV1705" s="88"/>
      <c r="CW1705" s="15"/>
      <c r="CX1705" s="15"/>
      <c r="CY1705" s="88"/>
      <c r="CZ1705" s="88"/>
      <c r="DA1705" s="88"/>
      <c r="DB1705" s="15"/>
      <c r="DC1705" s="15"/>
      <c r="DD1705" s="15"/>
      <c r="DE1705" s="15"/>
      <c r="DF1705" s="15"/>
      <c r="DG1705" s="15"/>
      <c r="DH1705" s="15"/>
      <c r="DI1705" s="15"/>
      <c r="DJ1705" s="15"/>
      <c r="DK1705" s="15"/>
      <c r="DL1705" s="15"/>
      <c r="DM1705" s="15"/>
      <c r="DN1705" s="15"/>
      <c r="DO1705" s="15"/>
      <c r="DP1705" s="15"/>
      <c r="DQ1705" s="15"/>
      <c r="DR1705" s="15"/>
      <c r="DS1705" s="15"/>
      <c r="DT1705" s="15"/>
      <c r="DU1705" s="15"/>
      <c r="DV1705" s="15"/>
      <c r="DW1705" s="15"/>
      <c r="DX1705" s="15"/>
      <c r="DY1705" s="15"/>
      <c r="DZ1705" s="15"/>
      <c r="EA1705" s="15"/>
      <c r="EB1705" s="15"/>
      <c r="EC1705" s="15"/>
      <c r="ED1705" s="15"/>
      <c r="EE1705" s="15"/>
      <c r="EF1705" s="15"/>
      <c r="EG1705" s="15"/>
      <c r="EH1705" s="15"/>
      <c r="EI1705" s="15"/>
      <c r="EJ1705" s="15"/>
      <c r="EK1705" s="15"/>
      <c r="EL1705" s="15"/>
      <c r="EM1705" s="15"/>
      <c r="EN1705" s="15"/>
      <c r="EO1705" s="15"/>
      <c r="EP1705" s="88"/>
      <c r="EQ1705" s="88"/>
      <c r="ER1705" s="88"/>
      <c r="ES1705" s="88"/>
      <c r="ET1705" s="88"/>
      <c r="EU1705" s="88"/>
      <c r="EV1705" s="88"/>
      <c r="EW1705" s="88"/>
      <c r="EX1705" s="88"/>
      <c r="EY1705" s="88"/>
      <c r="EZ1705" s="88"/>
      <c r="FA1705" s="88"/>
      <c r="FB1705" s="15"/>
      <c r="FC1705" s="15"/>
      <c r="FD1705" s="15"/>
      <c r="FE1705" s="15"/>
      <c r="FF1705" s="15"/>
      <c r="FG1705" s="15"/>
      <c r="FH1705" s="15"/>
      <c r="FI1705" s="15"/>
      <c r="FJ1705" s="15"/>
    </row>
    <row r="1706" spans="2:166" ht="15" customHeight="1" x14ac:dyDescent="0.25">
      <c r="B1706" s="88"/>
      <c r="C1706" s="88"/>
      <c r="D1706" s="115"/>
      <c r="E1706" s="115"/>
      <c r="F1706" s="115"/>
      <c r="G1706" s="115"/>
      <c r="H1706" s="115"/>
      <c r="I1706" s="523"/>
      <c r="J1706" s="523"/>
      <c r="K1706" s="115"/>
      <c r="L1706" s="524"/>
      <c r="M1706" s="524"/>
      <c r="N1706" s="524"/>
      <c r="O1706" s="524"/>
      <c r="P1706" s="524"/>
      <c r="Q1706" s="524"/>
      <c r="R1706" s="524"/>
      <c r="S1706" s="525"/>
      <c r="T1706" s="526"/>
      <c r="U1706" s="115"/>
      <c r="V1706" s="526"/>
      <c r="W1706" s="115"/>
      <c r="X1706" s="115"/>
      <c r="Y1706" s="115"/>
      <c r="Z1706" s="527"/>
      <c r="AA1706" s="527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  <c r="BU1706" s="15"/>
      <c r="BV1706" s="15"/>
      <c r="BW1706" s="15"/>
      <c r="BX1706" s="15"/>
      <c r="BY1706" s="15"/>
      <c r="BZ1706" s="15"/>
      <c r="CA1706" s="15"/>
      <c r="CB1706" s="15"/>
      <c r="CC1706" s="15"/>
      <c r="CD1706" s="15"/>
      <c r="CE1706" s="15"/>
      <c r="CF1706" s="15"/>
      <c r="CG1706" s="15"/>
      <c r="CH1706" s="15"/>
      <c r="CI1706" s="15"/>
      <c r="CJ1706" s="15"/>
      <c r="CK1706" s="15"/>
      <c r="CL1706" s="15"/>
      <c r="CM1706" s="15"/>
      <c r="CN1706" s="15"/>
      <c r="CO1706" s="15"/>
      <c r="CP1706" s="15"/>
      <c r="CQ1706" s="15"/>
      <c r="CR1706" s="15"/>
      <c r="CS1706" s="15"/>
      <c r="CT1706" s="88"/>
      <c r="CU1706" s="88"/>
      <c r="CV1706" s="88"/>
      <c r="CW1706" s="15"/>
      <c r="CX1706" s="15"/>
      <c r="CY1706" s="88"/>
      <c r="CZ1706" s="88"/>
      <c r="DA1706" s="88"/>
      <c r="DB1706" s="15"/>
      <c r="DC1706" s="15"/>
      <c r="DD1706" s="15"/>
      <c r="DE1706" s="15"/>
      <c r="DF1706" s="15"/>
      <c r="DG1706" s="15"/>
      <c r="DH1706" s="15"/>
      <c r="DI1706" s="15"/>
      <c r="DJ1706" s="15"/>
      <c r="DK1706" s="15"/>
      <c r="DL1706" s="15"/>
      <c r="DM1706" s="15"/>
      <c r="DN1706" s="15"/>
      <c r="DO1706" s="15"/>
      <c r="DP1706" s="15"/>
      <c r="DQ1706" s="15"/>
      <c r="DR1706" s="15"/>
      <c r="DS1706" s="15"/>
      <c r="DT1706" s="15"/>
      <c r="DU1706" s="15"/>
      <c r="DV1706" s="15"/>
      <c r="DW1706" s="15"/>
      <c r="DX1706" s="15"/>
      <c r="DY1706" s="15"/>
      <c r="DZ1706" s="15"/>
      <c r="EA1706" s="15"/>
      <c r="EB1706" s="15"/>
      <c r="EC1706" s="15"/>
      <c r="ED1706" s="15"/>
      <c r="EE1706" s="15"/>
      <c r="EF1706" s="15"/>
      <c r="EG1706" s="15"/>
      <c r="EH1706" s="15"/>
      <c r="EI1706" s="15"/>
      <c r="EJ1706" s="15"/>
      <c r="EK1706" s="15"/>
      <c r="EL1706" s="15"/>
      <c r="EM1706" s="15"/>
      <c r="EN1706" s="15"/>
      <c r="EO1706" s="15"/>
      <c r="EP1706" s="88"/>
      <c r="EQ1706" s="88"/>
      <c r="ER1706" s="88"/>
      <c r="ES1706" s="88"/>
      <c r="ET1706" s="88"/>
      <c r="EU1706" s="88"/>
      <c r="EV1706" s="88"/>
      <c r="EW1706" s="88"/>
      <c r="EX1706" s="88"/>
      <c r="EY1706" s="88"/>
      <c r="EZ1706" s="88"/>
      <c r="FA1706" s="88"/>
      <c r="FB1706" s="15"/>
      <c r="FC1706" s="15"/>
      <c r="FD1706" s="15"/>
      <c r="FE1706" s="15"/>
      <c r="FF1706" s="15"/>
      <c r="FG1706" s="15"/>
      <c r="FH1706" s="15"/>
      <c r="FI1706" s="15"/>
      <c r="FJ1706" s="15"/>
    </row>
    <row r="1707" spans="2:166" ht="15" customHeight="1" x14ac:dyDescent="0.25">
      <c r="B1707" s="88"/>
      <c r="C1707" s="88"/>
      <c r="D1707" s="115"/>
      <c r="E1707" s="115"/>
      <c r="F1707" s="115"/>
      <c r="G1707" s="115"/>
      <c r="H1707" s="115"/>
      <c r="I1707" s="523"/>
      <c r="J1707" s="523"/>
      <c r="K1707" s="115"/>
      <c r="L1707" s="524"/>
      <c r="M1707" s="524"/>
      <c r="N1707" s="524"/>
      <c r="O1707" s="524"/>
      <c r="P1707" s="524"/>
      <c r="Q1707" s="524"/>
      <c r="R1707" s="524"/>
      <c r="S1707" s="525"/>
      <c r="T1707" s="526"/>
      <c r="U1707" s="115"/>
      <c r="V1707" s="526"/>
      <c r="W1707" s="115"/>
      <c r="X1707" s="115"/>
      <c r="Y1707" s="115"/>
      <c r="Z1707" s="527"/>
      <c r="AA1707" s="527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  <c r="BI1707" s="15"/>
      <c r="BJ1707" s="15"/>
      <c r="BK1707" s="15"/>
      <c r="BL1707" s="15"/>
      <c r="BM1707" s="15"/>
      <c r="BN1707" s="15"/>
      <c r="BO1707" s="15"/>
      <c r="BP1707" s="15"/>
      <c r="BQ1707" s="15"/>
      <c r="BR1707" s="15"/>
      <c r="BS1707" s="15"/>
      <c r="BT1707" s="15"/>
      <c r="BU1707" s="15"/>
      <c r="BV1707" s="15"/>
      <c r="BW1707" s="15"/>
      <c r="BX1707" s="15"/>
      <c r="BY1707" s="15"/>
      <c r="BZ1707" s="15"/>
      <c r="CA1707" s="15"/>
      <c r="CB1707" s="15"/>
      <c r="CC1707" s="15"/>
      <c r="CD1707" s="15"/>
      <c r="CE1707" s="15"/>
      <c r="CF1707" s="15"/>
      <c r="CG1707" s="15"/>
      <c r="CH1707" s="15"/>
      <c r="CI1707" s="15"/>
      <c r="CJ1707" s="15"/>
      <c r="CK1707" s="15"/>
      <c r="CL1707" s="15"/>
      <c r="CM1707" s="15"/>
      <c r="CN1707" s="15"/>
      <c r="CO1707" s="15"/>
      <c r="CP1707" s="15"/>
      <c r="CQ1707" s="15"/>
      <c r="CR1707" s="15"/>
      <c r="CS1707" s="15"/>
      <c r="CT1707" s="88"/>
      <c r="CU1707" s="88"/>
      <c r="CV1707" s="88"/>
      <c r="CW1707" s="15"/>
      <c r="CX1707" s="15"/>
      <c r="CY1707" s="88"/>
      <c r="CZ1707" s="88"/>
      <c r="DA1707" s="88"/>
      <c r="DB1707" s="15"/>
      <c r="DC1707" s="15"/>
      <c r="DD1707" s="15"/>
      <c r="DE1707" s="15"/>
      <c r="DF1707" s="15"/>
      <c r="DG1707" s="15"/>
      <c r="DH1707" s="15"/>
      <c r="DI1707" s="15"/>
      <c r="DJ1707" s="15"/>
      <c r="DK1707" s="15"/>
      <c r="DL1707" s="15"/>
      <c r="DM1707" s="15"/>
      <c r="DN1707" s="15"/>
      <c r="DO1707" s="15"/>
      <c r="DP1707" s="15"/>
      <c r="DQ1707" s="15"/>
      <c r="DR1707" s="15"/>
      <c r="DS1707" s="15"/>
      <c r="DT1707" s="15"/>
      <c r="DU1707" s="15"/>
      <c r="DV1707" s="15"/>
      <c r="DW1707" s="15"/>
      <c r="DX1707" s="15"/>
      <c r="DY1707" s="15"/>
      <c r="DZ1707" s="15"/>
      <c r="EA1707" s="15"/>
      <c r="EB1707" s="15"/>
      <c r="EC1707" s="15"/>
      <c r="ED1707" s="15"/>
      <c r="EE1707" s="15"/>
      <c r="EF1707" s="15"/>
      <c r="EG1707" s="15"/>
      <c r="EH1707" s="15"/>
      <c r="EI1707" s="15"/>
      <c r="EJ1707" s="15"/>
      <c r="EK1707" s="15"/>
      <c r="EL1707" s="15"/>
      <c r="EM1707" s="15"/>
      <c r="EN1707" s="15"/>
      <c r="EO1707" s="15"/>
      <c r="EP1707" s="88"/>
      <c r="EQ1707" s="88"/>
      <c r="ER1707" s="88"/>
      <c r="ES1707" s="88"/>
      <c r="ET1707" s="88"/>
      <c r="EU1707" s="88"/>
      <c r="EV1707" s="88"/>
      <c r="EW1707" s="88"/>
      <c r="EX1707" s="88"/>
      <c r="EY1707" s="88"/>
      <c r="EZ1707" s="88"/>
      <c r="FA1707" s="88"/>
      <c r="FB1707" s="15"/>
      <c r="FC1707" s="15"/>
      <c r="FD1707" s="15"/>
      <c r="FE1707" s="15"/>
      <c r="FF1707" s="15"/>
      <c r="FG1707" s="15"/>
      <c r="FH1707" s="15"/>
      <c r="FI1707" s="15"/>
      <c r="FJ1707" s="15"/>
    </row>
    <row r="1708" spans="2:166" ht="15" customHeight="1" x14ac:dyDescent="0.25">
      <c r="B1708" s="88"/>
      <c r="C1708" s="88"/>
      <c r="D1708" s="115"/>
      <c r="E1708" s="115"/>
      <c r="F1708" s="115"/>
      <c r="G1708" s="115"/>
      <c r="H1708" s="115"/>
      <c r="I1708" s="523"/>
      <c r="J1708" s="523"/>
      <c r="K1708" s="115"/>
      <c r="L1708" s="524"/>
      <c r="M1708" s="524"/>
      <c r="N1708" s="524"/>
      <c r="O1708" s="524"/>
      <c r="P1708" s="524"/>
      <c r="Q1708" s="524"/>
      <c r="R1708" s="524"/>
      <c r="S1708" s="525"/>
      <c r="T1708" s="526"/>
      <c r="U1708" s="115"/>
      <c r="V1708" s="526"/>
      <c r="W1708" s="115"/>
      <c r="X1708" s="115"/>
      <c r="Y1708" s="115"/>
      <c r="Z1708" s="527"/>
      <c r="AA1708" s="527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/>
      <c r="AX1708" s="15"/>
      <c r="AY1708" s="15"/>
      <c r="AZ1708" s="15"/>
      <c r="BA1708" s="15"/>
      <c r="BB1708" s="15"/>
      <c r="BC1708" s="15"/>
      <c r="BD1708" s="15"/>
      <c r="BE1708" s="15"/>
      <c r="BF1708" s="15"/>
      <c r="BG1708" s="15"/>
      <c r="BH1708" s="15"/>
      <c r="BI1708" s="15"/>
      <c r="BJ1708" s="15"/>
      <c r="BK1708" s="15"/>
      <c r="BL1708" s="15"/>
      <c r="BM1708" s="15"/>
      <c r="BN1708" s="15"/>
      <c r="BO1708" s="15"/>
      <c r="BP1708" s="15"/>
      <c r="BQ1708" s="15"/>
      <c r="BR1708" s="15"/>
      <c r="BS1708" s="15"/>
      <c r="BT1708" s="15"/>
      <c r="BU1708" s="15"/>
      <c r="BV1708" s="15"/>
      <c r="BW1708" s="15"/>
      <c r="BX1708" s="15"/>
      <c r="BY1708" s="15"/>
      <c r="BZ1708" s="15"/>
      <c r="CA1708" s="15"/>
      <c r="CB1708" s="15"/>
      <c r="CC1708" s="15"/>
      <c r="CD1708" s="15"/>
      <c r="CE1708" s="15"/>
      <c r="CF1708" s="15"/>
      <c r="CG1708" s="15"/>
      <c r="CH1708" s="15"/>
      <c r="CI1708" s="15"/>
      <c r="CJ1708" s="15"/>
      <c r="CK1708" s="15"/>
      <c r="CL1708" s="15"/>
      <c r="CM1708" s="15"/>
      <c r="CN1708" s="15"/>
      <c r="CO1708" s="15"/>
      <c r="CP1708" s="15"/>
      <c r="CQ1708" s="15"/>
      <c r="CR1708" s="15"/>
      <c r="CS1708" s="15"/>
      <c r="CT1708" s="88"/>
      <c r="CU1708" s="88"/>
      <c r="CV1708" s="88"/>
      <c r="CW1708" s="15"/>
      <c r="CX1708" s="15"/>
      <c r="CY1708" s="88"/>
      <c r="CZ1708" s="88"/>
      <c r="DA1708" s="88"/>
      <c r="DB1708" s="15"/>
      <c r="DC1708" s="15"/>
      <c r="DD1708" s="15"/>
      <c r="DE1708" s="15"/>
      <c r="DF1708" s="15"/>
      <c r="DG1708" s="15"/>
      <c r="DH1708" s="15"/>
      <c r="DI1708" s="15"/>
      <c r="DJ1708" s="15"/>
      <c r="DK1708" s="15"/>
      <c r="DL1708" s="15"/>
      <c r="DM1708" s="15"/>
      <c r="DN1708" s="15"/>
      <c r="DO1708" s="15"/>
      <c r="DP1708" s="15"/>
      <c r="DQ1708" s="15"/>
      <c r="DR1708" s="15"/>
      <c r="DS1708" s="15"/>
      <c r="DT1708" s="15"/>
      <c r="DU1708" s="15"/>
      <c r="DV1708" s="15"/>
      <c r="DW1708" s="15"/>
      <c r="DX1708" s="15"/>
      <c r="DY1708" s="15"/>
      <c r="DZ1708" s="15"/>
      <c r="EA1708" s="15"/>
      <c r="EB1708" s="15"/>
      <c r="EC1708" s="15"/>
      <c r="ED1708" s="15"/>
      <c r="EE1708" s="15"/>
      <c r="EF1708" s="15"/>
      <c r="EG1708" s="15"/>
      <c r="EH1708" s="15"/>
      <c r="EI1708" s="15"/>
      <c r="EJ1708" s="15"/>
      <c r="EK1708" s="15"/>
      <c r="EL1708" s="15"/>
      <c r="EM1708" s="15"/>
      <c r="EN1708" s="15"/>
      <c r="EO1708" s="15"/>
      <c r="EP1708" s="88"/>
      <c r="EQ1708" s="88"/>
      <c r="ER1708" s="88"/>
      <c r="ES1708" s="88"/>
      <c r="ET1708" s="88"/>
      <c r="EU1708" s="88"/>
      <c r="EV1708" s="88"/>
      <c r="EW1708" s="88"/>
      <c r="EX1708" s="88"/>
      <c r="EY1708" s="88"/>
      <c r="EZ1708" s="88"/>
      <c r="FA1708" s="88"/>
      <c r="FB1708" s="15"/>
      <c r="FC1708" s="15"/>
      <c r="FD1708" s="15"/>
      <c r="FE1708" s="15"/>
      <c r="FF1708" s="15"/>
      <c r="FG1708" s="15"/>
      <c r="FH1708" s="15"/>
      <c r="FI1708" s="15"/>
      <c r="FJ1708" s="15"/>
    </row>
    <row r="1709" spans="2:166" ht="15" customHeight="1" x14ac:dyDescent="0.25">
      <c r="B1709" s="88"/>
      <c r="C1709" s="88"/>
      <c r="D1709" s="115"/>
      <c r="E1709" s="115"/>
      <c r="F1709" s="115"/>
      <c r="G1709" s="115"/>
      <c r="H1709" s="115"/>
      <c r="I1709" s="523"/>
      <c r="J1709" s="523"/>
      <c r="K1709" s="115"/>
      <c r="L1709" s="524"/>
      <c r="M1709" s="524"/>
      <c r="N1709" s="524"/>
      <c r="O1709" s="524"/>
      <c r="P1709" s="524"/>
      <c r="Q1709" s="524"/>
      <c r="R1709" s="524"/>
      <c r="S1709" s="525"/>
      <c r="T1709" s="526"/>
      <c r="U1709" s="115"/>
      <c r="V1709" s="526"/>
      <c r="W1709" s="115"/>
      <c r="X1709" s="115"/>
      <c r="Y1709" s="115"/>
      <c r="Z1709" s="527"/>
      <c r="AA1709" s="527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  <c r="BI1709" s="15"/>
      <c r="BJ1709" s="15"/>
      <c r="BK1709" s="15"/>
      <c r="BL1709" s="15"/>
      <c r="BM1709" s="15"/>
      <c r="BN1709" s="15"/>
      <c r="BO1709" s="15"/>
      <c r="BP1709" s="15"/>
      <c r="BQ1709" s="15"/>
      <c r="BR1709" s="15"/>
      <c r="BS1709" s="15"/>
      <c r="BT1709" s="15"/>
      <c r="BU1709" s="15"/>
      <c r="BV1709" s="15"/>
      <c r="BW1709" s="15"/>
      <c r="BX1709" s="15"/>
      <c r="BY1709" s="15"/>
      <c r="BZ1709" s="15"/>
      <c r="CA1709" s="15"/>
      <c r="CB1709" s="15"/>
      <c r="CC1709" s="15"/>
      <c r="CD1709" s="15"/>
      <c r="CE1709" s="15"/>
      <c r="CF1709" s="15"/>
      <c r="CG1709" s="15"/>
      <c r="CH1709" s="15"/>
      <c r="CI1709" s="15"/>
      <c r="CJ1709" s="15"/>
      <c r="CK1709" s="15"/>
      <c r="CL1709" s="15"/>
      <c r="CM1709" s="15"/>
      <c r="CN1709" s="15"/>
      <c r="CO1709" s="15"/>
      <c r="CP1709" s="15"/>
      <c r="CQ1709" s="15"/>
      <c r="CR1709" s="15"/>
      <c r="CS1709" s="15"/>
      <c r="CT1709" s="88"/>
      <c r="CU1709" s="88"/>
      <c r="CV1709" s="88"/>
      <c r="CW1709" s="15"/>
      <c r="CX1709" s="15"/>
      <c r="CY1709" s="88"/>
      <c r="CZ1709" s="88"/>
      <c r="DA1709" s="88"/>
      <c r="DB1709" s="15"/>
      <c r="DC1709" s="15"/>
      <c r="DD1709" s="15"/>
      <c r="DE1709" s="15"/>
      <c r="DF1709" s="15"/>
      <c r="DG1709" s="15"/>
      <c r="DH1709" s="15"/>
      <c r="DI1709" s="15"/>
      <c r="DJ1709" s="15"/>
      <c r="DK1709" s="15"/>
      <c r="DL1709" s="15"/>
      <c r="DM1709" s="15"/>
      <c r="DN1709" s="15"/>
      <c r="DO1709" s="15"/>
      <c r="DP1709" s="15"/>
      <c r="DQ1709" s="15"/>
      <c r="DR1709" s="15"/>
      <c r="DS1709" s="15"/>
      <c r="DT1709" s="15"/>
      <c r="DU1709" s="15"/>
      <c r="DV1709" s="15"/>
      <c r="DW1709" s="15"/>
      <c r="DX1709" s="15"/>
      <c r="DY1709" s="15"/>
      <c r="DZ1709" s="15"/>
      <c r="EA1709" s="15"/>
      <c r="EB1709" s="15"/>
      <c r="EC1709" s="15"/>
      <c r="ED1709" s="15"/>
      <c r="EE1709" s="15"/>
      <c r="EF1709" s="15"/>
      <c r="EG1709" s="15"/>
      <c r="EH1709" s="15"/>
      <c r="EI1709" s="15"/>
      <c r="EJ1709" s="15"/>
      <c r="EK1709" s="15"/>
      <c r="EL1709" s="15"/>
      <c r="EM1709" s="15"/>
      <c r="EN1709" s="15"/>
      <c r="EO1709" s="15"/>
      <c r="EP1709" s="88"/>
      <c r="EQ1709" s="88"/>
      <c r="ER1709" s="88"/>
      <c r="ES1709" s="88"/>
      <c r="ET1709" s="88"/>
      <c r="EU1709" s="88"/>
      <c r="EV1709" s="88"/>
      <c r="EW1709" s="88"/>
      <c r="EX1709" s="88"/>
      <c r="EY1709" s="88"/>
      <c r="EZ1709" s="88"/>
      <c r="FA1709" s="88"/>
      <c r="FB1709" s="15"/>
      <c r="FC1709" s="15"/>
      <c r="FD1709" s="15"/>
      <c r="FE1709" s="15"/>
      <c r="FF1709" s="15"/>
      <c r="FG1709" s="15"/>
      <c r="FH1709" s="15"/>
      <c r="FI1709" s="15"/>
      <c r="FJ1709" s="15"/>
    </row>
    <row r="1710" spans="2:166" ht="15" customHeight="1" x14ac:dyDescent="0.25">
      <c r="B1710" s="88"/>
      <c r="C1710" s="88"/>
      <c r="D1710" s="115"/>
      <c r="E1710" s="115"/>
      <c r="F1710" s="115"/>
      <c r="G1710" s="115"/>
      <c r="H1710" s="115"/>
      <c r="I1710" s="523"/>
      <c r="J1710" s="523"/>
      <c r="K1710" s="115"/>
      <c r="L1710" s="524"/>
      <c r="M1710" s="524"/>
      <c r="N1710" s="524"/>
      <c r="O1710" s="524"/>
      <c r="P1710" s="524"/>
      <c r="Q1710" s="524"/>
      <c r="R1710" s="524"/>
      <c r="S1710" s="525"/>
      <c r="T1710" s="526"/>
      <c r="U1710" s="115"/>
      <c r="V1710" s="526"/>
      <c r="W1710" s="115"/>
      <c r="X1710" s="115"/>
      <c r="Y1710" s="115"/>
      <c r="Z1710" s="527"/>
      <c r="AA1710" s="527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/>
      <c r="AX1710" s="15"/>
      <c r="AY1710" s="15"/>
      <c r="AZ1710" s="15"/>
      <c r="BA1710" s="15"/>
      <c r="BB1710" s="15"/>
      <c r="BC1710" s="15"/>
      <c r="BD1710" s="15"/>
      <c r="BE1710" s="15"/>
      <c r="BF1710" s="15"/>
      <c r="BG1710" s="15"/>
      <c r="BH1710" s="15"/>
      <c r="BI1710" s="15"/>
      <c r="BJ1710" s="15"/>
      <c r="BK1710" s="15"/>
      <c r="BL1710" s="15"/>
      <c r="BM1710" s="15"/>
      <c r="BN1710" s="15"/>
      <c r="BO1710" s="15"/>
      <c r="BP1710" s="15"/>
      <c r="BQ1710" s="15"/>
      <c r="BR1710" s="15"/>
      <c r="BS1710" s="15"/>
      <c r="BT1710" s="15"/>
      <c r="BU1710" s="15"/>
      <c r="BV1710" s="15"/>
      <c r="BW1710" s="15"/>
      <c r="BX1710" s="15"/>
      <c r="BY1710" s="15"/>
      <c r="BZ1710" s="15"/>
      <c r="CA1710" s="15"/>
      <c r="CB1710" s="15"/>
      <c r="CC1710" s="15"/>
      <c r="CD1710" s="15"/>
      <c r="CE1710" s="15"/>
      <c r="CF1710" s="15"/>
      <c r="CG1710" s="15"/>
      <c r="CH1710" s="15"/>
      <c r="CI1710" s="15"/>
      <c r="CJ1710" s="15"/>
      <c r="CK1710" s="15"/>
      <c r="CL1710" s="15"/>
      <c r="CM1710" s="15"/>
      <c r="CN1710" s="15"/>
      <c r="CO1710" s="15"/>
      <c r="CP1710" s="15"/>
      <c r="CQ1710" s="15"/>
      <c r="CR1710" s="15"/>
      <c r="CS1710" s="15"/>
      <c r="CT1710" s="88"/>
      <c r="CU1710" s="88"/>
      <c r="CV1710" s="88"/>
      <c r="CW1710" s="15"/>
      <c r="CX1710" s="15"/>
      <c r="CY1710" s="88"/>
      <c r="CZ1710" s="88"/>
      <c r="DA1710" s="88"/>
      <c r="DB1710" s="15"/>
      <c r="DC1710" s="15"/>
      <c r="DD1710" s="15"/>
      <c r="DE1710" s="15"/>
      <c r="DF1710" s="15"/>
      <c r="DG1710" s="15"/>
      <c r="DH1710" s="15"/>
      <c r="DI1710" s="15"/>
      <c r="DJ1710" s="15"/>
      <c r="DK1710" s="15"/>
      <c r="DL1710" s="15"/>
      <c r="DM1710" s="15"/>
      <c r="DN1710" s="15"/>
      <c r="DO1710" s="15"/>
      <c r="DP1710" s="15"/>
      <c r="DQ1710" s="15"/>
      <c r="DR1710" s="15"/>
      <c r="DS1710" s="15"/>
      <c r="DT1710" s="15"/>
      <c r="DU1710" s="15"/>
      <c r="DV1710" s="15"/>
      <c r="DW1710" s="15"/>
      <c r="DX1710" s="15"/>
      <c r="DY1710" s="15"/>
      <c r="DZ1710" s="15"/>
      <c r="EA1710" s="15"/>
      <c r="EB1710" s="15"/>
      <c r="EC1710" s="15"/>
      <c r="ED1710" s="15"/>
      <c r="EE1710" s="15"/>
      <c r="EF1710" s="15"/>
      <c r="EG1710" s="15"/>
      <c r="EH1710" s="15"/>
      <c r="EI1710" s="15"/>
      <c r="EJ1710" s="15"/>
      <c r="EK1710" s="15"/>
      <c r="EL1710" s="15"/>
      <c r="EM1710" s="15"/>
      <c r="EN1710" s="15"/>
      <c r="EO1710" s="15"/>
      <c r="EP1710" s="88"/>
      <c r="EQ1710" s="88"/>
      <c r="ER1710" s="88"/>
      <c r="ES1710" s="88"/>
      <c r="ET1710" s="88"/>
      <c r="EU1710" s="88"/>
      <c r="EV1710" s="88"/>
      <c r="EW1710" s="88"/>
      <c r="EX1710" s="88"/>
      <c r="EY1710" s="88"/>
      <c r="EZ1710" s="88"/>
      <c r="FA1710" s="88"/>
      <c r="FB1710" s="15"/>
      <c r="FC1710" s="15"/>
      <c r="FD1710" s="15"/>
      <c r="FE1710" s="15"/>
      <c r="FF1710" s="15"/>
      <c r="FG1710" s="15"/>
      <c r="FH1710" s="15"/>
      <c r="FI1710" s="15"/>
      <c r="FJ1710" s="15"/>
    </row>
    <row r="1711" spans="2:166" ht="15" customHeight="1" x14ac:dyDescent="0.25">
      <c r="B1711" s="88"/>
      <c r="C1711" s="88"/>
      <c r="D1711" s="115"/>
      <c r="E1711" s="115"/>
      <c r="F1711" s="115"/>
      <c r="G1711" s="115"/>
      <c r="H1711" s="115"/>
      <c r="I1711" s="523"/>
      <c r="J1711" s="523"/>
      <c r="K1711" s="115"/>
      <c r="L1711" s="524"/>
      <c r="M1711" s="524"/>
      <c r="N1711" s="524"/>
      <c r="O1711" s="524"/>
      <c r="P1711" s="524"/>
      <c r="Q1711" s="524"/>
      <c r="R1711" s="524"/>
      <c r="S1711" s="525"/>
      <c r="T1711" s="526"/>
      <c r="U1711" s="115"/>
      <c r="V1711" s="526"/>
      <c r="W1711" s="115"/>
      <c r="X1711" s="115"/>
      <c r="Y1711" s="115"/>
      <c r="Z1711" s="527"/>
      <c r="AA1711" s="527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/>
      <c r="AX1711" s="15"/>
      <c r="AY1711" s="15"/>
      <c r="AZ1711" s="15"/>
      <c r="BA1711" s="15"/>
      <c r="BB1711" s="15"/>
      <c r="BC1711" s="15"/>
      <c r="BD1711" s="15"/>
      <c r="BE1711" s="15"/>
      <c r="BF1711" s="15"/>
      <c r="BG1711" s="15"/>
      <c r="BH1711" s="15"/>
      <c r="BI1711" s="15"/>
      <c r="BJ1711" s="15"/>
      <c r="BK1711" s="15"/>
      <c r="BL1711" s="15"/>
      <c r="BM1711" s="15"/>
      <c r="BN1711" s="15"/>
      <c r="BO1711" s="15"/>
      <c r="BP1711" s="15"/>
      <c r="BQ1711" s="15"/>
      <c r="BR1711" s="15"/>
      <c r="BS1711" s="15"/>
      <c r="BT1711" s="15"/>
      <c r="BU1711" s="15"/>
      <c r="BV1711" s="15"/>
      <c r="BW1711" s="15"/>
      <c r="BX1711" s="15"/>
      <c r="BY1711" s="15"/>
      <c r="BZ1711" s="15"/>
      <c r="CA1711" s="15"/>
      <c r="CB1711" s="15"/>
      <c r="CC1711" s="15"/>
      <c r="CD1711" s="15"/>
      <c r="CE1711" s="15"/>
      <c r="CF1711" s="15"/>
      <c r="CG1711" s="15"/>
      <c r="CH1711" s="15"/>
      <c r="CI1711" s="15"/>
      <c r="CJ1711" s="15"/>
      <c r="CK1711" s="15"/>
      <c r="CL1711" s="15"/>
      <c r="CM1711" s="15"/>
      <c r="CN1711" s="15"/>
      <c r="CO1711" s="15"/>
      <c r="CP1711" s="15"/>
      <c r="CQ1711" s="15"/>
      <c r="CR1711" s="15"/>
      <c r="CS1711" s="15"/>
      <c r="CT1711" s="88"/>
      <c r="CU1711" s="88"/>
      <c r="CV1711" s="88"/>
      <c r="CW1711" s="15"/>
      <c r="CX1711" s="15"/>
      <c r="CY1711" s="88"/>
      <c r="CZ1711" s="88"/>
      <c r="DA1711" s="88"/>
      <c r="DB1711" s="15"/>
      <c r="DC1711" s="15"/>
      <c r="DD1711" s="15"/>
      <c r="DE1711" s="15"/>
      <c r="DF1711" s="15"/>
      <c r="DG1711" s="15"/>
      <c r="DH1711" s="15"/>
      <c r="DI1711" s="15"/>
      <c r="DJ1711" s="15"/>
      <c r="DK1711" s="15"/>
      <c r="DL1711" s="15"/>
      <c r="DM1711" s="15"/>
      <c r="DN1711" s="15"/>
      <c r="DO1711" s="15"/>
      <c r="DP1711" s="15"/>
      <c r="DQ1711" s="15"/>
      <c r="DR1711" s="15"/>
      <c r="DS1711" s="15"/>
      <c r="DT1711" s="15"/>
      <c r="DU1711" s="15"/>
      <c r="DV1711" s="15"/>
      <c r="DW1711" s="15"/>
      <c r="DX1711" s="15"/>
      <c r="DY1711" s="15"/>
      <c r="DZ1711" s="15"/>
      <c r="EA1711" s="15"/>
      <c r="EB1711" s="15"/>
      <c r="EC1711" s="15"/>
      <c r="ED1711" s="15"/>
      <c r="EE1711" s="15"/>
      <c r="EF1711" s="15"/>
      <c r="EG1711" s="15"/>
      <c r="EH1711" s="15"/>
      <c r="EI1711" s="15"/>
      <c r="EJ1711" s="15"/>
      <c r="EK1711" s="15"/>
      <c r="EL1711" s="15"/>
      <c r="EM1711" s="15"/>
      <c r="EN1711" s="15"/>
      <c r="EO1711" s="15"/>
      <c r="EP1711" s="88"/>
      <c r="EQ1711" s="88"/>
      <c r="ER1711" s="88"/>
      <c r="ES1711" s="88"/>
      <c r="ET1711" s="88"/>
      <c r="EU1711" s="88"/>
      <c r="EV1711" s="88"/>
      <c r="EW1711" s="88"/>
      <c r="EX1711" s="88"/>
      <c r="EY1711" s="88"/>
      <c r="EZ1711" s="88"/>
      <c r="FA1711" s="88"/>
      <c r="FB1711" s="15"/>
      <c r="FC1711" s="15"/>
      <c r="FD1711" s="15"/>
      <c r="FE1711" s="15"/>
      <c r="FF1711" s="15"/>
      <c r="FG1711" s="15"/>
      <c r="FH1711" s="15"/>
      <c r="FI1711" s="15"/>
      <c r="FJ1711" s="15"/>
    </row>
    <row r="1712" spans="2:166" ht="15" customHeight="1" x14ac:dyDescent="0.25">
      <c r="B1712" s="88"/>
      <c r="C1712" s="88"/>
      <c r="D1712" s="115"/>
      <c r="E1712" s="115"/>
      <c r="F1712" s="115"/>
      <c r="G1712" s="115"/>
      <c r="H1712" s="115"/>
      <c r="I1712" s="523"/>
      <c r="J1712" s="523"/>
      <c r="K1712" s="115"/>
      <c r="L1712" s="524"/>
      <c r="M1712" s="524"/>
      <c r="N1712" s="524"/>
      <c r="O1712" s="524"/>
      <c r="P1712" s="524"/>
      <c r="Q1712" s="524"/>
      <c r="R1712" s="524"/>
      <c r="S1712" s="525"/>
      <c r="T1712" s="526"/>
      <c r="U1712" s="115"/>
      <c r="V1712" s="526"/>
      <c r="W1712" s="115"/>
      <c r="X1712" s="115"/>
      <c r="Y1712" s="115"/>
      <c r="Z1712" s="527"/>
      <c r="AA1712" s="527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  <c r="BI1712" s="15"/>
      <c r="BJ1712" s="15"/>
      <c r="BK1712" s="15"/>
      <c r="BL1712" s="15"/>
      <c r="BM1712" s="15"/>
      <c r="BN1712" s="15"/>
      <c r="BO1712" s="15"/>
      <c r="BP1712" s="15"/>
      <c r="BQ1712" s="15"/>
      <c r="BR1712" s="15"/>
      <c r="BS1712" s="15"/>
      <c r="BT1712" s="15"/>
      <c r="BU1712" s="15"/>
      <c r="BV1712" s="15"/>
      <c r="BW1712" s="15"/>
      <c r="BX1712" s="15"/>
      <c r="BY1712" s="15"/>
      <c r="BZ1712" s="15"/>
      <c r="CA1712" s="15"/>
      <c r="CB1712" s="15"/>
      <c r="CC1712" s="15"/>
      <c r="CD1712" s="15"/>
      <c r="CE1712" s="15"/>
      <c r="CF1712" s="15"/>
      <c r="CG1712" s="15"/>
      <c r="CH1712" s="15"/>
      <c r="CI1712" s="15"/>
      <c r="CJ1712" s="15"/>
      <c r="CK1712" s="15"/>
      <c r="CL1712" s="15"/>
      <c r="CM1712" s="15"/>
      <c r="CN1712" s="15"/>
      <c r="CO1712" s="15"/>
      <c r="CP1712" s="15"/>
      <c r="CQ1712" s="15"/>
      <c r="CR1712" s="15"/>
      <c r="CS1712" s="15"/>
      <c r="CT1712" s="88"/>
      <c r="CU1712" s="88"/>
      <c r="CV1712" s="88"/>
      <c r="CW1712" s="15"/>
      <c r="CX1712" s="15"/>
      <c r="CY1712" s="88"/>
      <c r="CZ1712" s="88"/>
      <c r="DA1712" s="88"/>
      <c r="DB1712" s="15"/>
      <c r="DC1712" s="15"/>
      <c r="DD1712" s="15"/>
      <c r="DE1712" s="15"/>
      <c r="DF1712" s="15"/>
      <c r="DG1712" s="15"/>
      <c r="DH1712" s="15"/>
      <c r="DI1712" s="15"/>
      <c r="DJ1712" s="15"/>
      <c r="DK1712" s="15"/>
      <c r="DL1712" s="15"/>
      <c r="DM1712" s="15"/>
      <c r="DN1712" s="15"/>
      <c r="DO1712" s="15"/>
      <c r="DP1712" s="15"/>
      <c r="DQ1712" s="15"/>
      <c r="DR1712" s="15"/>
      <c r="DS1712" s="15"/>
      <c r="DT1712" s="15"/>
      <c r="DU1712" s="15"/>
      <c r="DV1712" s="15"/>
      <c r="DW1712" s="15"/>
      <c r="DX1712" s="15"/>
      <c r="DY1712" s="15"/>
      <c r="DZ1712" s="15"/>
      <c r="EA1712" s="15"/>
      <c r="EB1712" s="15"/>
      <c r="EC1712" s="15"/>
      <c r="ED1712" s="15"/>
      <c r="EE1712" s="15"/>
      <c r="EF1712" s="15"/>
      <c r="EG1712" s="15"/>
      <c r="EH1712" s="15"/>
      <c r="EI1712" s="15"/>
      <c r="EJ1712" s="15"/>
      <c r="EK1712" s="15"/>
      <c r="EL1712" s="15"/>
      <c r="EM1712" s="15"/>
      <c r="EN1712" s="15"/>
      <c r="EO1712" s="15"/>
      <c r="EP1712" s="88"/>
      <c r="EQ1712" s="88"/>
      <c r="ER1712" s="88"/>
      <c r="ES1712" s="88"/>
      <c r="ET1712" s="88"/>
      <c r="EU1712" s="88"/>
      <c r="EV1712" s="88"/>
      <c r="EW1712" s="88"/>
      <c r="EX1712" s="88"/>
      <c r="EY1712" s="88"/>
      <c r="EZ1712" s="88"/>
      <c r="FA1712" s="88"/>
      <c r="FB1712" s="15"/>
      <c r="FC1712" s="15"/>
      <c r="FD1712" s="15"/>
      <c r="FE1712" s="15"/>
      <c r="FF1712" s="15"/>
      <c r="FG1712" s="15"/>
      <c r="FH1712" s="15"/>
      <c r="FI1712" s="15"/>
      <c r="FJ1712" s="15"/>
    </row>
    <row r="1713" spans="2:166" ht="15" customHeight="1" x14ac:dyDescent="0.25">
      <c r="B1713" s="88"/>
      <c r="C1713" s="88"/>
      <c r="D1713" s="115"/>
      <c r="E1713" s="115"/>
      <c r="F1713" s="115"/>
      <c r="G1713" s="115"/>
      <c r="H1713" s="115"/>
      <c r="I1713" s="523"/>
      <c r="J1713" s="523"/>
      <c r="K1713" s="115"/>
      <c r="L1713" s="524"/>
      <c r="M1713" s="524"/>
      <c r="N1713" s="524"/>
      <c r="O1713" s="524"/>
      <c r="P1713" s="524"/>
      <c r="Q1713" s="524"/>
      <c r="R1713" s="524"/>
      <c r="S1713" s="525"/>
      <c r="T1713" s="526"/>
      <c r="U1713" s="115"/>
      <c r="V1713" s="526"/>
      <c r="W1713" s="115"/>
      <c r="X1713" s="115"/>
      <c r="Y1713" s="115"/>
      <c r="Z1713" s="527"/>
      <c r="AA1713" s="527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/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15"/>
      <c r="BX1713" s="15"/>
      <c r="BY1713" s="15"/>
      <c r="BZ1713" s="15"/>
      <c r="CA1713" s="15"/>
      <c r="CB1713" s="15"/>
      <c r="CC1713" s="15"/>
      <c r="CD1713" s="15"/>
      <c r="CE1713" s="15"/>
      <c r="CF1713" s="15"/>
      <c r="CG1713" s="15"/>
      <c r="CH1713" s="15"/>
      <c r="CI1713" s="15"/>
      <c r="CJ1713" s="15"/>
      <c r="CK1713" s="15"/>
      <c r="CL1713" s="15"/>
      <c r="CM1713" s="15"/>
      <c r="CN1713" s="15"/>
      <c r="CO1713" s="15"/>
      <c r="CP1713" s="15"/>
      <c r="CQ1713" s="15"/>
      <c r="CR1713" s="15"/>
      <c r="CS1713" s="15"/>
      <c r="CT1713" s="88"/>
      <c r="CU1713" s="88"/>
      <c r="CV1713" s="88"/>
      <c r="CW1713" s="15"/>
      <c r="CX1713" s="15"/>
      <c r="CY1713" s="88"/>
      <c r="CZ1713" s="88"/>
      <c r="DA1713" s="88"/>
      <c r="DB1713" s="15"/>
      <c r="DC1713" s="15"/>
      <c r="DD1713" s="15"/>
      <c r="DE1713" s="15"/>
      <c r="DF1713" s="15"/>
      <c r="DG1713" s="15"/>
      <c r="DH1713" s="15"/>
      <c r="DI1713" s="15"/>
      <c r="DJ1713" s="15"/>
      <c r="DK1713" s="15"/>
      <c r="DL1713" s="15"/>
      <c r="DM1713" s="15"/>
      <c r="DN1713" s="15"/>
      <c r="DO1713" s="15"/>
      <c r="DP1713" s="15"/>
      <c r="DQ1713" s="15"/>
      <c r="DR1713" s="15"/>
      <c r="DS1713" s="15"/>
      <c r="DT1713" s="15"/>
      <c r="DU1713" s="15"/>
      <c r="DV1713" s="15"/>
      <c r="DW1713" s="15"/>
      <c r="DX1713" s="15"/>
      <c r="DY1713" s="15"/>
      <c r="DZ1713" s="15"/>
      <c r="EA1713" s="15"/>
      <c r="EB1713" s="15"/>
      <c r="EC1713" s="15"/>
      <c r="ED1713" s="15"/>
      <c r="EE1713" s="15"/>
      <c r="EF1713" s="15"/>
      <c r="EG1713" s="15"/>
      <c r="EH1713" s="15"/>
      <c r="EI1713" s="15"/>
      <c r="EJ1713" s="15"/>
      <c r="EK1713" s="15"/>
      <c r="EL1713" s="15"/>
      <c r="EM1713" s="15"/>
      <c r="EN1713" s="15"/>
      <c r="EO1713" s="15"/>
      <c r="EP1713" s="88"/>
      <c r="EQ1713" s="88"/>
      <c r="ER1713" s="88"/>
      <c r="ES1713" s="88"/>
      <c r="ET1713" s="88"/>
      <c r="EU1713" s="88"/>
      <c r="EV1713" s="88"/>
      <c r="EW1713" s="88"/>
      <c r="EX1713" s="88"/>
      <c r="EY1713" s="88"/>
      <c r="EZ1713" s="88"/>
      <c r="FA1713" s="88"/>
      <c r="FB1713" s="15"/>
      <c r="FC1713" s="15"/>
      <c r="FD1713" s="15"/>
      <c r="FE1713" s="15"/>
      <c r="FF1713" s="15"/>
      <c r="FG1713" s="15"/>
      <c r="FH1713" s="15"/>
      <c r="FI1713" s="15"/>
      <c r="FJ1713" s="15"/>
    </row>
    <row r="1714" spans="2:166" ht="15" customHeight="1" x14ac:dyDescent="0.25">
      <c r="B1714" s="88"/>
      <c r="C1714" s="88"/>
      <c r="D1714" s="115"/>
      <c r="E1714" s="115"/>
      <c r="F1714" s="115"/>
      <c r="G1714" s="115"/>
      <c r="H1714" s="115"/>
      <c r="I1714" s="523"/>
      <c r="J1714" s="523"/>
      <c r="K1714" s="115"/>
      <c r="L1714" s="524"/>
      <c r="M1714" s="524"/>
      <c r="N1714" s="524"/>
      <c r="O1714" s="524"/>
      <c r="P1714" s="524"/>
      <c r="Q1714" s="524"/>
      <c r="R1714" s="524"/>
      <c r="S1714" s="525"/>
      <c r="T1714" s="526"/>
      <c r="U1714" s="115"/>
      <c r="V1714" s="526"/>
      <c r="W1714" s="115"/>
      <c r="X1714" s="115"/>
      <c r="Y1714" s="115"/>
      <c r="Z1714" s="527"/>
      <c r="AA1714" s="527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/>
      <c r="AX1714" s="15"/>
      <c r="AY1714" s="15"/>
      <c r="AZ1714" s="15"/>
      <c r="BA1714" s="15"/>
      <c r="BB1714" s="15"/>
      <c r="BC1714" s="15"/>
      <c r="BD1714" s="15"/>
      <c r="BE1714" s="15"/>
      <c r="BF1714" s="15"/>
      <c r="BG1714" s="15"/>
      <c r="BH1714" s="15"/>
      <c r="BI1714" s="15"/>
      <c r="BJ1714" s="15"/>
      <c r="BK1714" s="15"/>
      <c r="BL1714" s="15"/>
      <c r="BM1714" s="15"/>
      <c r="BN1714" s="15"/>
      <c r="BO1714" s="15"/>
      <c r="BP1714" s="15"/>
      <c r="BQ1714" s="15"/>
      <c r="BR1714" s="15"/>
      <c r="BS1714" s="15"/>
      <c r="BT1714" s="15"/>
      <c r="BU1714" s="15"/>
      <c r="BV1714" s="15"/>
      <c r="BW1714" s="15"/>
      <c r="BX1714" s="15"/>
      <c r="BY1714" s="15"/>
      <c r="BZ1714" s="15"/>
      <c r="CA1714" s="15"/>
      <c r="CB1714" s="15"/>
      <c r="CC1714" s="15"/>
      <c r="CD1714" s="15"/>
      <c r="CE1714" s="15"/>
      <c r="CF1714" s="15"/>
      <c r="CG1714" s="15"/>
      <c r="CH1714" s="15"/>
      <c r="CI1714" s="15"/>
      <c r="CJ1714" s="15"/>
      <c r="CK1714" s="15"/>
      <c r="CL1714" s="15"/>
      <c r="CM1714" s="15"/>
      <c r="CN1714" s="15"/>
      <c r="CO1714" s="15"/>
      <c r="CP1714" s="15"/>
      <c r="CQ1714" s="15"/>
      <c r="CR1714" s="15"/>
      <c r="CS1714" s="15"/>
      <c r="CT1714" s="88"/>
      <c r="CU1714" s="88"/>
      <c r="CV1714" s="88"/>
      <c r="CW1714" s="15"/>
      <c r="CX1714" s="15"/>
      <c r="CY1714" s="88"/>
      <c r="CZ1714" s="88"/>
      <c r="DA1714" s="88"/>
      <c r="DB1714" s="15"/>
      <c r="DC1714" s="15"/>
      <c r="DD1714" s="15"/>
      <c r="DE1714" s="15"/>
      <c r="DF1714" s="15"/>
      <c r="DG1714" s="15"/>
      <c r="DH1714" s="15"/>
      <c r="DI1714" s="15"/>
      <c r="DJ1714" s="15"/>
      <c r="DK1714" s="15"/>
      <c r="DL1714" s="15"/>
      <c r="DM1714" s="15"/>
      <c r="DN1714" s="15"/>
      <c r="DO1714" s="15"/>
      <c r="DP1714" s="15"/>
      <c r="DQ1714" s="15"/>
      <c r="DR1714" s="15"/>
      <c r="DS1714" s="15"/>
      <c r="DT1714" s="15"/>
      <c r="DU1714" s="15"/>
      <c r="DV1714" s="15"/>
      <c r="DW1714" s="15"/>
      <c r="DX1714" s="15"/>
      <c r="DY1714" s="15"/>
      <c r="DZ1714" s="15"/>
      <c r="EA1714" s="15"/>
      <c r="EB1714" s="15"/>
      <c r="EC1714" s="15"/>
      <c r="ED1714" s="15"/>
      <c r="EE1714" s="15"/>
      <c r="EF1714" s="15"/>
      <c r="EG1714" s="15"/>
      <c r="EH1714" s="15"/>
      <c r="EI1714" s="15"/>
      <c r="EJ1714" s="15"/>
      <c r="EK1714" s="15"/>
      <c r="EL1714" s="15"/>
      <c r="EM1714" s="15"/>
      <c r="EN1714" s="15"/>
      <c r="EO1714" s="15"/>
      <c r="EP1714" s="88"/>
      <c r="EQ1714" s="88"/>
      <c r="ER1714" s="88"/>
      <c r="ES1714" s="88"/>
      <c r="ET1714" s="88"/>
      <c r="EU1714" s="88"/>
      <c r="EV1714" s="88"/>
      <c r="EW1714" s="88"/>
      <c r="EX1714" s="88"/>
      <c r="EY1714" s="88"/>
      <c r="EZ1714" s="88"/>
      <c r="FA1714" s="88"/>
      <c r="FB1714" s="15"/>
      <c r="FC1714" s="15"/>
      <c r="FD1714" s="15"/>
      <c r="FE1714" s="15"/>
      <c r="FF1714" s="15"/>
      <c r="FG1714" s="15"/>
      <c r="FH1714" s="15"/>
      <c r="FI1714" s="15"/>
      <c r="FJ1714" s="15"/>
    </row>
    <row r="1715" spans="2:166" ht="15" customHeight="1" x14ac:dyDescent="0.25">
      <c r="B1715" s="88"/>
      <c r="C1715" s="88"/>
      <c r="D1715" s="115"/>
      <c r="E1715" s="115"/>
      <c r="F1715" s="115"/>
      <c r="G1715" s="115"/>
      <c r="H1715" s="115"/>
      <c r="I1715" s="523"/>
      <c r="J1715" s="523"/>
      <c r="K1715" s="115"/>
      <c r="L1715" s="524"/>
      <c r="M1715" s="524"/>
      <c r="N1715" s="524"/>
      <c r="O1715" s="524"/>
      <c r="P1715" s="524"/>
      <c r="Q1715" s="524"/>
      <c r="R1715" s="524"/>
      <c r="S1715" s="525"/>
      <c r="T1715" s="526"/>
      <c r="U1715" s="115"/>
      <c r="V1715" s="526"/>
      <c r="W1715" s="115"/>
      <c r="X1715" s="115"/>
      <c r="Y1715" s="115"/>
      <c r="Z1715" s="527"/>
      <c r="AA1715" s="527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  <c r="BI1715" s="15"/>
      <c r="BJ1715" s="15"/>
      <c r="BK1715" s="15"/>
      <c r="BL1715" s="15"/>
      <c r="BM1715" s="15"/>
      <c r="BN1715" s="15"/>
      <c r="BO1715" s="15"/>
      <c r="BP1715" s="15"/>
      <c r="BQ1715" s="15"/>
      <c r="BR1715" s="15"/>
      <c r="BS1715" s="15"/>
      <c r="BT1715" s="15"/>
      <c r="BU1715" s="15"/>
      <c r="BV1715" s="15"/>
      <c r="BW1715" s="15"/>
      <c r="BX1715" s="15"/>
      <c r="BY1715" s="15"/>
      <c r="BZ1715" s="15"/>
      <c r="CA1715" s="15"/>
      <c r="CB1715" s="15"/>
      <c r="CC1715" s="15"/>
      <c r="CD1715" s="15"/>
      <c r="CE1715" s="15"/>
      <c r="CF1715" s="15"/>
      <c r="CG1715" s="15"/>
      <c r="CH1715" s="15"/>
      <c r="CI1715" s="15"/>
      <c r="CJ1715" s="15"/>
      <c r="CK1715" s="15"/>
      <c r="CL1715" s="15"/>
      <c r="CM1715" s="15"/>
      <c r="CN1715" s="15"/>
      <c r="CO1715" s="15"/>
      <c r="CP1715" s="15"/>
      <c r="CQ1715" s="15"/>
      <c r="CR1715" s="15"/>
      <c r="CS1715" s="15"/>
      <c r="CT1715" s="88"/>
      <c r="CU1715" s="88"/>
      <c r="CV1715" s="88"/>
      <c r="CW1715" s="15"/>
      <c r="CX1715" s="15"/>
      <c r="CY1715" s="88"/>
      <c r="CZ1715" s="88"/>
      <c r="DA1715" s="88"/>
      <c r="DB1715" s="15"/>
      <c r="DC1715" s="15"/>
      <c r="DD1715" s="15"/>
      <c r="DE1715" s="15"/>
      <c r="DF1715" s="15"/>
      <c r="DG1715" s="15"/>
      <c r="DH1715" s="15"/>
      <c r="DI1715" s="15"/>
      <c r="DJ1715" s="15"/>
      <c r="DK1715" s="15"/>
      <c r="DL1715" s="15"/>
      <c r="DM1715" s="15"/>
      <c r="DN1715" s="15"/>
      <c r="DO1715" s="15"/>
      <c r="DP1715" s="15"/>
      <c r="DQ1715" s="15"/>
      <c r="DR1715" s="15"/>
      <c r="DS1715" s="15"/>
      <c r="DT1715" s="15"/>
      <c r="DU1715" s="15"/>
      <c r="DV1715" s="15"/>
      <c r="DW1715" s="15"/>
      <c r="DX1715" s="15"/>
      <c r="DY1715" s="15"/>
      <c r="DZ1715" s="15"/>
      <c r="EA1715" s="15"/>
      <c r="EB1715" s="15"/>
      <c r="EC1715" s="15"/>
      <c r="ED1715" s="15"/>
      <c r="EE1715" s="15"/>
      <c r="EF1715" s="15"/>
      <c r="EG1715" s="15"/>
      <c r="EH1715" s="15"/>
      <c r="EI1715" s="15"/>
      <c r="EJ1715" s="15"/>
      <c r="EK1715" s="15"/>
      <c r="EL1715" s="15"/>
      <c r="EM1715" s="15"/>
      <c r="EN1715" s="15"/>
      <c r="EO1715" s="15"/>
      <c r="EP1715" s="88"/>
      <c r="EQ1715" s="88"/>
      <c r="ER1715" s="88"/>
      <c r="ES1715" s="88"/>
      <c r="ET1715" s="88"/>
      <c r="EU1715" s="88"/>
      <c r="EV1715" s="88"/>
      <c r="EW1715" s="88"/>
      <c r="EX1715" s="88"/>
      <c r="EY1715" s="88"/>
      <c r="EZ1715" s="88"/>
      <c r="FA1715" s="88"/>
      <c r="FB1715" s="15"/>
      <c r="FC1715" s="15"/>
      <c r="FD1715" s="15"/>
      <c r="FE1715" s="15"/>
      <c r="FF1715" s="15"/>
      <c r="FG1715" s="15"/>
      <c r="FH1715" s="15"/>
      <c r="FI1715" s="15"/>
      <c r="FJ1715" s="15"/>
    </row>
    <row r="1716" spans="2:166" ht="15" customHeight="1" x14ac:dyDescent="0.25">
      <c r="B1716" s="88"/>
      <c r="C1716" s="88"/>
      <c r="D1716" s="115"/>
      <c r="E1716" s="115"/>
      <c r="F1716" s="115"/>
      <c r="G1716" s="115"/>
      <c r="H1716" s="115"/>
      <c r="I1716" s="523"/>
      <c r="J1716" s="523"/>
      <c r="K1716" s="115"/>
      <c r="L1716" s="524"/>
      <c r="M1716" s="524"/>
      <c r="N1716" s="524"/>
      <c r="O1716" s="524"/>
      <c r="P1716" s="524"/>
      <c r="Q1716" s="524"/>
      <c r="R1716" s="524"/>
      <c r="S1716" s="525"/>
      <c r="T1716" s="526"/>
      <c r="U1716" s="115"/>
      <c r="V1716" s="526"/>
      <c r="W1716" s="115"/>
      <c r="X1716" s="115"/>
      <c r="Y1716" s="115"/>
      <c r="Z1716" s="527"/>
      <c r="AA1716" s="527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  <c r="BI1716" s="15"/>
      <c r="BJ1716" s="15"/>
      <c r="BK1716" s="15"/>
      <c r="BL1716" s="15"/>
      <c r="BM1716" s="15"/>
      <c r="BN1716" s="15"/>
      <c r="BO1716" s="15"/>
      <c r="BP1716" s="15"/>
      <c r="BQ1716" s="15"/>
      <c r="BR1716" s="15"/>
      <c r="BS1716" s="15"/>
      <c r="BT1716" s="15"/>
      <c r="BU1716" s="15"/>
      <c r="BV1716" s="15"/>
      <c r="BW1716" s="15"/>
      <c r="BX1716" s="15"/>
      <c r="BY1716" s="15"/>
      <c r="BZ1716" s="15"/>
      <c r="CA1716" s="15"/>
      <c r="CB1716" s="15"/>
      <c r="CC1716" s="15"/>
      <c r="CD1716" s="15"/>
      <c r="CE1716" s="15"/>
      <c r="CF1716" s="15"/>
      <c r="CG1716" s="15"/>
      <c r="CH1716" s="15"/>
      <c r="CI1716" s="15"/>
      <c r="CJ1716" s="15"/>
      <c r="CK1716" s="15"/>
      <c r="CL1716" s="15"/>
      <c r="CM1716" s="15"/>
      <c r="CN1716" s="15"/>
      <c r="CO1716" s="15"/>
      <c r="CP1716" s="15"/>
      <c r="CQ1716" s="15"/>
      <c r="CR1716" s="15"/>
      <c r="CS1716" s="15"/>
      <c r="CT1716" s="88"/>
      <c r="CU1716" s="88"/>
      <c r="CV1716" s="88"/>
      <c r="CW1716" s="15"/>
      <c r="CX1716" s="15"/>
      <c r="CY1716" s="88"/>
      <c r="CZ1716" s="88"/>
      <c r="DA1716" s="88"/>
      <c r="DB1716" s="15"/>
      <c r="DC1716" s="15"/>
      <c r="DD1716" s="15"/>
      <c r="DE1716" s="15"/>
      <c r="DF1716" s="15"/>
      <c r="DG1716" s="15"/>
      <c r="DH1716" s="15"/>
      <c r="DI1716" s="15"/>
      <c r="DJ1716" s="15"/>
      <c r="DK1716" s="15"/>
      <c r="DL1716" s="15"/>
      <c r="DM1716" s="15"/>
      <c r="DN1716" s="15"/>
      <c r="DO1716" s="15"/>
      <c r="DP1716" s="15"/>
      <c r="DQ1716" s="15"/>
      <c r="DR1716" s="15"/>
      <c r="DS1716" s="15"/>
      <c r="DT1716" s="15"/>
      <c r="DU1716" s="15"/>
      <c r="DV1716" s="15"/>
      <c r="DW1716" s="15"/>
      <c r="DX1716" s="15"/>
      <c r="DY1716" s="15"/>
      <c r="DZ1716" s="15"/>
      <c r="EA1716" s="15"/>
      <c r="EB1716" s="15"/>
      <c r="EC1716" s="15"/>
      <c r="ED1716" s="15"/>
      <c r="EE1716" s="15"/>
      <c r="EF1716" s="15"/>
      <c r="EG1716" s="15"/>
      <c r="EH1716" s="15"/>
      <c r="EI1716" s="15"/>
      <c r="EJ1716" s="15"/>
      <c r="EK1716" s="15"/>
      <c r="EL1716" s="15"/>
      <c r="EM1716" s="15"/>
      <c r="EN1716" s="15"/>
      <c r="EO1716" s="15"/>
      <c r="EP1716" s="88"/>
      <c r="EQ1716" s="88"/>
      <c r="ER1716" s="88"/>
      <c r="ES1716" s="88"/>
      <c r="ET1716" s="88"/>
      <c r="EU1716" s="88"/>
      <c r="EV1716" s="88"/>
      <c r="EW1716" s="88"/>
      <c r="EX1716" s="88"/>
      <c r="EY1716" s="88"/>
      <c r="EZ1716" s="88"/>
      <c r="FA1716" s="88"/>
      <c r="FB1716" s="15"/>
      <c r="FC1716" s="15"/>
      <c r="FD1716" s="15"/>
      <c r="FE1716" s="15"/>
      <c r="FF1716" s="15"/>
      <c r="FG1716" s="15"/>
      <c r="FH1716" s="15"/>
      <c r="FI1716" s="15"/>
      <c r="FJ1716" s="15"/>
    </row>
    <row r="1717" spans="2:166" ht="15" customHeight="1" x14ac:dyDescent="0.25">
      <c r="B1717" s="88"/>
      <c r="C1717" s="88"/>
      <c r="D1717" s="115"/>
      <c r="E1717" s="115"/>
      <c r="F1717" s="115"/>
      <c r="G1717" s="115"/>
      <c r="H1717" s="115"/>
      <c r="I1717" s="523"/>
      <c r="J1717" s="523"/>
      <c r="K1717" s="115"/>
      <c r="L1717" s="524"/>
      <c r="M1717" s="524"/>
      <c r="N1717" s="524"/>
      <c r="O1717" s="524"/>
      <c r="P1717" s="524"/>
      <c r="Q1717" s="524"/>
      <c r="R1717" s="524"/>
      <c r="S1717" s="525"/>
      <c r="T1717" s="526"/>
      <c r="U1717" s="115"/>
      <c r="V1717" s="526"/>
      <c r="W1717" s="115"/>
      <c r="X1717" s="115"/>
      <c r="Y1717" s="115"/>
      <c r="Z1717" s="527"/>
      <c r="AA1717" s="527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/>
      <c r="AX1717" s="15"/>
      <c r="AY1717" s="15"/>
      <c r="AZ1717" s="15"/>
      <c r="BA1717" s="15"/>
      <c r="BB1717" s="15"/>
      <c r="BC1717" s="15"/>
      <c r="BD1717" s="15"/>
      <c r="BE1717" s="15"/>
      <c r="BF1717" s="15"/>
      <c r="BG1717" s="15"/>
      <c r="BH1717" s="15"/>
      <c r="BI1717" s="15"/>
      <c r="BJ1717" s="15"/>
      <c r="BK1717" s="15"/>
      <c r="BL1717" s="15"/>
      <c r="BM1717" s="15"/>
      <c r="BN1717" s="15"/>
      <c r="BO1717" s="15"/>
      <c r="BP1717" s="15"/>
      <c r="BQ1717" s="15"/>
      <c r="BR1717" s="15"/>
      <c r="BS1717" s="15"/>
      <c r="BT1717" s="15"/>
      <c r="BU1717" s="15"/>
      <c r="BV1717" s="15"/>
      <c r="BW1717" s="15"/>
      <c r="BX1717" s="15"/>
      <c r="BY1717" s="15"/>
      <c r="BZ1717" s="15"/>
      <c r="CA1717" s="15"/>
      <c r="CB1717" s="15"/>
      <c r="CC1717" s="15"/>
      <c r="CD1717" s="15"/>
      <c r="CE1717" s="15"/>
      <c r="CF1717" s="15"/>
      <c r="CG1717" s="15"/>
      <c r="CH1717" s="15"/>
      <c r="CI1717" s="15"/>
      <c r="CJ1717" s="15"/>
      <c r="CK1717" s="15"/>
      <c r="CL1717" s="15"/>
      <c r="CM1717" s="15"/>
      <c r="CN1717" s="15"/>
      <c r="CO1717" s="15"/>
      <c r="CP1717" s="15"/>
      <c r="CQ1717" s="15"/>
      <c r="CR1717" s="15"/>
      <c r="CS1717" s="15"/>
      <c r="CT1717" s="88"/>
      <c r="CU1717" s="88"/>
      <c r="CV1717" s="88"/>
      <c r="CW1717" s="15"/>
      <c r="CX1717" s="15"/>
      <c r="CY1717" s="88"/>
      <c r="CZ1717" s="88"/>
      <c r="DA1717" s="88"/>
      <c r="DB1717" s="15"/>
      <c r="DC1717" s="15"/>
      <c r="DD1717" s="15"/>
      <c r="DE1717" s="15"/>
      <c r="DF1717" s="15"/>
      <c r="DG1717" s="15"/>
      <c r="DH1717" s="15"/>
      <c r="DI1717" s="15"/>
      <c r="DJ1717" s="15"/>
      <c r="DK1717" s="15"/>
      <c r="DL1717" s="15"/>
      <c r="DM1717" s="15"/>
      <c r="DN1717" s="15"/>
      <c r="DO1717" s="15"/>
      <c r="DP1717" s="15"/>
      <c r="DQ1717" s="15"/>
      <c r="DR1717" s="15"/>
      <c r="DS1717" s="15"/>
      <c r="DT1717" s="15"/>
      <c r="DU1717" s="15"/>
      <c r="DV1717" s="15"/>
      <c r="DW1717" s="15"/>
      <c r="DX1717" s="15"/>
      <c r="DY1717" s="15"/>
      <c r="DZ1717" s="15"/>
      <c r="EA1717" s="15"/>
      <c r="EB1717" s="15"/>
      <c r="EC1717" s="15"/>
      <c r="ED1717" s="15"/>
      <c r="EE1717" s="15"/>
      <c r="EF1717" s="15"/>
      <c r="EG1717" s="15"/>
      <c r="EH1717" s="15"/>
      <c r="EI1717" s="15"/>
      <c r="EJ1717" s="15"/>
      <c r="EK1717" s="15"/>
      <c r="EL1717" s="15"/>
      <c r="EM1717" s="15"/>
      <c r="EN1717" s="15"/>
      <c r="EO1717" s="15"/>
      <c r="EP1717" s="88"/>
      <c r="EQ1717" s="88"/>
      <c r="ER1717" s="88"/>
      <c r="ES1717" s="88"/>
      <c r="ET1717" s="88"/>
      <c r="EU1717" s="88"/>
      <c r="EV1717" s="88"/>
      <c r="EW1717" s="88"/>
      <c r="EX1717" s="88"/>
      <c r="EY1717" s="88"/>
      <c r="EZ1717" s="88"/>
      <c r="FA1717" s="88"/>
      <c r="FB1717" s="15"/>
      <c r="FC1717" s="15"/>
      <c r="FD1717" s="15"/>
      <c r="FE1717" s="15"/>
      <c r="FF1717" s="15"/>
      <c r="FG1717" s="15"/>
      <c r="FH1717" s="15"/>
      <c r="FI1717" s="15"/>
      <c r="FJ1717" s="15"/>
    </row>
    <row r="1718" spans="2:166" ht="15" customHeight="1" x14ac:dyDescent="0.25">
      <c r="B1718" s="88"/>
      <c r="C1718" s="88"/>
      <c r="D1718" s="115"/>
      <c r="E1718" s="115"/>
      <c r="F1718" s="115"/>
      <c r="G1718" s="115"/>
      <c r="H1718" s="115"/>
      <c r="I1718" s="523"/>
      <c r="J1718" s="523"/>
      <c r="K1718" s="115"/>
      <c r="L1718" s="524"/>
      <c r="M1718" s="524"/>
      <c r="N1718" s="524"/>
      <c r="O1718" s="524"/>
      <c r="P1718" s="524"/>
      <c r="Q1718" s="524"/>
      <c r="R1718" s="524"/>
      <c r="S1718" s="525"/>
      <c r="T1718" s="526"/>
      <c r="U1718" s="115"/>
      <c r="V1718" s="526"/>
      <c r="W1718" s="115"/>
      <c r="X1718" s="115"/>
      <c r="Y1718" s="115"/>
      <c r="Z1718" s="527"/>
      <c r="AA1718" s="527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/>
      <c r="AX1718" s="15"/>
      <c r="AY1718" s="15"/>
      <c r="AZ1718" s="15"/>
      <c r="BA1718" s="15"/>
      <c r="BB1718" s="15"/>
      <c r="BC1718" s="15"/>
      <c r="BD1718" s="15"/>
      <c r="BE1718" s="15"/>
      <c r="BF1718" s="15"/>
      <c r="BG1718" s="15"/>
      <c r="BH1718" s="15"/>
      <c r="BI1718" s="15"/>
      <c r="BJ1718" s="15"/>
      <c r="BK1718" s="15"/>
      <c r="BL1718" s="15"/>
      <c r="BM1718" s="15"/>
      <c r="BN1718" s="15"/>
      <c r="BO1718" s="15"/>
      <c r="BP1718" s="15"/>
      <c r="BQ1718" s="15"/>
      <c r="BR1718" s="15"/>
      <c r="BS1718" s="15"/>
      <c r="BT1718" s="15"/>
      <c r="BU1718" s="15"/>
      <c r="BV1718" s="15"/>
      <c r="BW1718" s="15"/>
      <c r="BX1718" s="15"/>
      <c r="BY1718" s="15"/>
      <c r="BZ1718" s="15"/>
      <c r="CA1718" s="15"/>
      <c r="CB1718" s="15"/>
      <c r="CC1718" s="15"/>
      <c r="CD1718" s="15"/>
      <c r="CE1718" s="15"/>
      <c r="CF1718" s="15"/>
      <c r="CG1718" s="15"/>
      <c r="CH1718" s="15"/>
      <c r="CI1718" s="15"/>
      <c r="CJ1718" s="15"/>
      <c r="CK1718" s="15"/>
      <c r="CL1718" s="15"/>
      <c r="CM1718" s="15"/>
      <c r="CN1718" s="15"/>
      <c r="CO1718" s="15"/>
      <c r="CP1718" s="15"/>
      <c r="CQ1718" s="15"/>
      <c r="CR1718" s="15"/>
      <c r="CS1718" s="15"/>
      <c r="CT1718" s="88"/>
      <c r="CU1718" s="88"/>
      <c r="CV1718" s="88"/>
      <c r="CW1718" s="15"/>
      <c r="CX1718" s="15"/>
      <c r="CY1718" s="88"/>
      <c r="CZ1718" s="88"/>
      <c r="DA1718" s="88"/>
      <c r="DB1718" s="15"/>
      <c r="DC1718" s="15"/>
      <c r="DD1718" s="15"/>
      <c r="DE1718" s="15"/>
      <c r="DF1718" s="15"/>
      <c r="DG1718" s="15"/>
      <c r="DH1718" s="15"/>
      <c r="DI1718" s="15"/>
      <c r="DJ1718" s="15"/>
      <c r="DK1718" s="15"/>
      <c r="DL1718" s="15"/>
      <c r="DM1718" s="15"/>
      <c r="DN1718" s="15"/>
      <c r="DO1718" s="15"/>
      <c r="DP1718" s="15"/>
      <c r="DQ1718" s="15"/>
      <c r="DR1718" s="15"/>
      <c r="DS1718" s="15"/>
      <c r="DT1718" s="15"/>
      <c r="DU1718" s="15"/>
      <c r="DV1718" s="15"/>
      <c r="DW1718" s="15"/>
      <c r="DX1718" s="15"/>
      <c r="DY1718" s="15"/>
      <c r="DZ1718" s="15"/>
      <c r="EA1718" s="15"/>
      <c r="EB1718" s="15"/>
      <c r="EC1718" s="15"/>
      <c r="ED1718" s="15"/>
      <c r="EE1718" s="15"/>
      <c r="EF1718" s="15"/>
      <c r="EG1718" s="15"/>
      <c r="EH1718" s="15"/>
      <c r="EI1718" s="15"/>
      <c r="EJ1718" s="15"/>
      <c r="EK1718" s="15"/>
      <c r="EL1718" s="15"/>
      <c r="EM1718" s="15"/>
      <c r="EN1718" s="15"/>
      <c r="EO1718" s="15"/>
      <c r="EP1718" s="88"/>
      <c r="EQ1718" s="88"/>
      <c r="ER1718" s="88"/>
      <c r="ES1718" s="88"/>
      <c r="ET1718" s="88"/>
      <c r="EU1718" s="88"/>
      <c r="EV1718" s="88"/>
      <c r="EW1718" s="88"/>
      <c r="EX1718" s="88"/>
      <c r="EY1718" s="88"/>
      <c r="EZ1718" s="88"/>
      <c r="FA1718" s="88"/>
      <c r="FB1718" s="15"/>
      <c r="FC1718" s="15"/>
      <c r="FD1718" s="15"/>
      <c r="FE1718" s="15"/>
      <c r="FF1718" s="15"/>
      <c r="FG1718" s="15"/>
      <c r="FH1718" s="15"/>
      <c r="FI1718" s="15"/>
      <c r="FJ1718" s="15"/>
    </row>
    <row r="1719" spans="2:166" ht="15" customHeight="1" x14ac:dyDescent="0.25">
      <c r="B1719" s="88"/>
      <c r="C1719" s="88"/>
      <c r="D1719" s="115"/>
      <c r="E1719" s="115"/>
      <c r="F1719" s="115"/>
      <c r="G1719" s="115"/>
      <c r="H1719" s="115"/>
      <c r="I1719" s="523"/>
      <c r="J1719" s="523"/>
      <c r="K1719" s="115"/>
      <c r="L1719" s="524"/>
      <c r="M1719" s="524"/>
      <c r="N1719" s="524"/>
      <c r="O1719" s="524"/>
      <c r="P1719" s="524"/>
      <c r="Q1719" s="524"/>
      <c r="R1719" s="524"/>
      <c r="S1719" s="525"/>
      <c r="T1719" s="526"/>
      <c r="U1719" s="115"/>
      <c r="V1719" s="526"/>
      <c r="W1719" s="115"/>
      <c r="X1719" s="115"/>
      <c r="Y1719" s="115"/>
      <c r="Z1719" s="527"/>
      <c r="AA1719" s="527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/>
      <c r="AX1719" s="15"/>
      <c r="AY1719" s="15"/>
      <c r="AZ1719" s="15"/>
      <c r="BA1719" s="15"/>
      <c r="BB1719" s="15"/>
      <c r="BC1719" s="15"/>
      <c r="BD1719" s="15"/>
      <c r="BE1719" s="15"/>
      <c r="BF1719" s="15"/>
      <c r="BG1719" s="15"/>
      <c r="BH1719" s="15"/>
      <c r="BI1719" s="15"/>
      <c r="BJ1719" s="15"/>
      <c r="BK1719" s="15"/>
      <c r="BL1719" s="15"/>
      <c r="BM1719" s="15"/>
      <c r="BN1719" s="15"/>
      <c r="BO1719" s="15"/>
      <c r="BP1719" s="15"/>
      <c r="BQ1719" s="15"/>
      <c r="BR1719" s="15"/>
      <c r="BS1719" s="15"/>
      <c r="BT1719" s="15"/>
      <c r="BU1719" s="15"/>
      <c r="BV1719" s="15"/>
      <c r="BW1719" s="15"/>
      <c r="BX1719" s="15"/>
      <c r="BY1719" s="15"/>
      <c r="BZ1719" s="15"/>
      <c r="CA1719" s="15"/>
      <c r="CB1719" s="15"/>
      <c r="CC1719" s="15"/>
      <c r="CD1719" s="15"/>
      <c r="CE1719" s="15"/>
      <c r="CF1719" s="15"/>
      <c r="CG1719" s="15"/>
      <c r="CH1719" s="15"/>
      <c r="CI1719" s="15"/>
      <c r="CJ1719" s="15"/>
      <c r="CK1719" s="15"/>
      <c r="CL1719" s="15"/>
      <c r="CM1719" s="15"/>
      <c r="CN1719" s="15"/>
      <c r="CO1719" s="15"/>
      <c r="CP1719" s="15"/>
      <c r="CQ1719" s="15"/>
      <c r="CR1719" s="15"/>
      <c r="CS1719" s="15"/>
      <c r="CT1719" s="88"/>
      <c r="CU1719" s="88"/>
      <c r="CV1719" s="88"/>
      <c r="CW1719" s="15"/>
      <c r="CX1719" s="15"/>
      <c r="CY1719" s="88"/>
      <c r="CZ1719" s="88"/>
      <c r="DA1719" s="88"/>
      <c r="DB1719" s="15"/>
      <c r="DC1719" s="15"/>
      <c r="DD1719" s="15"/>
      <c r="DE1719" s="15"/>
      <c r="DF1719" s="15"/>
      <c r="DG1719" s="15"/>
      <c r="DH1719" s="15"/>
      <c r="DI1719" s="15"/>
      <c r="DJ1719" s="15"/>
      <c r="DK1719" s="15"/>
      <c r="DL1719" s="15"/>
      <c r="DM1719" s="15"/>
      <c r="DN1719" s="15"/>
      <c r="DO1719" s="15"/>
      <c r="DP1719" s="15"/>
      <c r="DQ1719" s="15"/>
      <c r="DR1719" s="15"/>
      <c r="DS1719" s="15"/>
      <c r="DT1719" s="15"/>
      <c r="DU1719" s="15"/>
      <c r="DV1719" s="15"/>
      <c r="DW1719" s="15"/>
      <c r="DX1719" s="15"/>
      <c r="DY1719" s="15"/>
      <c r="DZ1719" s="15"/>
      <c r="EA1719" s="15"/>
      <c r="EB1719" s="15"/>
      <c r="EC1719" s="15"/>
      <c r="ED1719" s="15"/>
      <c r="EE1719" s="15"/>
      <c r="EF1719" s="15"/>
      <c r="EG1719" s="15"/>
      <c r="EH1719" s="15"/>
      <c r="EI1719" s="15"/>
      <c r="EJ1719" s="15"/>
      <c r="EK1719" s="15"/>
      <c r="EL1719" s="15"/>
      <c r="EM1719" s="15"/>
      <c r="EN1719" s="15"/>
      <c r="EO1719" s="15"/>
      <c r="EP1719" s="88"/>
      <c r="EQ1719" s="88"/>
      <c r="ER1719" s="88"/>
      <c r="ES1719" s="88"/>
      <c r="ET1719" s="88"/>
      <c r="EU1719" s="88"/>
      <c r="EV1719" s="88"/>
      <c r="EW1719" s="88"/>
      <c r="EX1719" s="88"/>
      <c r="EY1719" s="88"/>
      <c r="EZ1719" s="88"/>
      <c r="FA1719" s="88"/>
      <c r="FB1719" s="15"/>
      <c r="FC1719" s="15"/>
      <c r="FD1719" s="15"/>
      <c r="FE1719" s="15"/>
      <c r="FF1719" s="15"/>
      <c r="FG1719" s="15"/>
      <c r="FH1719" s="15"/>
      <c r="FI1719" s="15"/>
      <c r="FJ1719" s="15"/>
    </row>
    <row r="1720" spans="2:166" ht="15" customHeight="1" x14ac:dyDescent="0.25">
      <c r="B1720" s="88"/>
      <c r="C1720" s="88"/>
      <c r="D1720" s="115"/>
      <c r="E1720" s="115"/>
      <c r="F1720" s="115"/>
      <c r="G1720" s="115"/>
      <c r="H1720" s="115"/>
      <c r="I1720" s="523"/>
      <c r="J1720" s="523"/>
      <c r="K1720" s="115"/>
      <c r="L1720" s="524"/>
      <c r="M1720" s="524"/>
      <c r="N1720" s="524"/>
      <c r="O1720" s="524"/>
      <c r="P1720" s="524"/>
      <c r="Q1720" s="524"/>
      <c r="R1720" s="524"/>
      <c r="S1720" s="525"/>
      <c r="T1720" s="526"/>
      <c r="U1720" s="115"/>
      <c r="V1720" s="526"/>
      <c r="W1720" s="115"/>
      <c r="X1720" s="115"/>
      <c r="Y1720" s="115"/>
      <c r="Z1720" s="527"/>
      <c r="AA1720" s="527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  <c r="BI1720" s="15"/>
      <c r="BJ1720" s="15"/>
      <c r="BK1720" s="15"/>
      <c r="BL1720" s="15"/>
      <c r="BM1720" s="15"/>
      <c r="BN1720" s="15"/>
      <c r="BO1720" s="15"/>
      <c r="BP1720" s="15"/>
      <c r="BQ1720" s="15"/>
      <c r="BR1720" s="15"/>
      <c r="BS1720" s="15"/>
      <c r="BT1720" s="15"/>
      <c r="BU1720" s="15"/>
      <c r="BV1720" s="15"/>
      <c r="BW1720" s="15"/>
      <c r="BX1720" s="15"/>
      <c r="BY1720" s="15"/>
      <c r="BZ1720" s="15"/>
      <c r="CA1720" s="15"/>
      <c r="CB1720" s="15"/>
      <c r="CC1720" s="15"/>
      <c r="CD1720" s="15"/>
      <c r="CE1720" s="15"/>
      <c r="CF1720" s="15"/>
      <c r="CG1720" s="15"/>
      <c r="CH1720" s="15"/>
      <c r="CI1720" s="15"/>
      <c r="CJ1720" s="15"/>
      <c r="CK1720" s="15"/>
      <c r="CL1720" s="15"/>
      <c r="CM1720" s="15"/>
      <c r="CN1720" s="15"/>
      <c r="CO1720" s="15"/>
      <c r="CP1720" s="15"/>
      <c r="CQ1720" s="15"/>
      <c r="CR1720" s="15"/>
      <c r="CS1720" s="15"/>
      <c r="CT1720" s="88"/>
      <c r="CU1720" s="88"/>
      <c r="CV1720" s="88"/>
      <c r="CW1720" s="15"/>
      <c r="CX1720" s="15"/>
      <c r="CY1720" s="88"/>
      <c r="CZ1720" s="88"/>
      <c r="DA1720" s="88"/>
      <c r="DB1720" s="15"/>
      <c r="DC1720" s="15"/>
      <c r="DD1720" s="15"/>
      <c r="DE1720" s="15"/>
      <c r="DF1720" s="15"/>
      <c r="DG1720" s="15"/>
      <c r="DH1720" s="15"/>
      <c r="DI1720" s="15"/>
      <c r="DJ1720" s="15"/>
      <c r="DK1720" s="15"/>
      <c r="DL1720" s="15"/>
      <c r="DM1720" s="15"/>
      <c r="DN1720" s="15"/>
      <c r="DO1720" s="15"/>
      <c r="DP1720" s="15"/>
      <c r="DQ1720" s="15"/>
      <c r="DR1720" s="15"/>
      <c r="DS1720" s="15"/>
      <c r="DT1720" s="15"/>
      <c r="DU1720" s="15"/>
      <c r="DV1720" s="15"/>
      <c r="DW1720" s="15"/>
      <c r="DX1720" s="15"/>
      <c r="DY1720" s="15"/>
      <c r="DZ1720" s="15"/>
      <c r="EA1720" s="15"/>
      <c r="EB1720" s="15"/>
      <c r="EC1720" s="15"/>
      <c r="ED1720" s="15"/>
      <c r="EE1720" s="15"/>
      <c r="EF1720" s="15"/>
      <c r="EG1720" s="15"/>
      <c r="EH1720" s="15"/>
      <c r="EI1720" s="15"/>
      <c r="EJ1720" s="15"/>
      <c r="EK1720" s="15"/>
      <c r="EL1720" s="15"/>
      <c r="EM1720" s="15"/>
      <c r="EN1720" s="15"/>
      <c r="EO1720" s="15"/>
      <c r="EP1720" s="88"/>
      <c r="EQ1720" s="88"/>
      <c r="ER1720" s="88"/>
      <c r="ES1720" s="88"/>
      <c r="ET1720" s="88"/>
      <c r="EU1720" s="88"/>
      <c r="EV1720" s="88"/>
      <c r="EW1720" s="88"/>
      <c r="EX1720" s="88"/>
      <c r="EY1720" s="88"/>
      <c r="EZ1720" s="88"/>
      <c r="FA1720" s="88"/>
      <c r="FB1720" s="15"/>
      <c r="FC1720" s="15"/>
      <c r="FD1720" s="15"/>
      <c r="FE1720" s="15"/>
      <c r="FF1720" s="15"/>
      <c r="FG1720" s="15"/>
      <c r="FH1720" s="15"/>
      <c r="FI1720" s="15"/>
      <c r="FJ1720" s="15"/>
    </row>
    <row r="1721" spans="2:166" ht="15" customHeight="1" x14ac:dyDescent="0.25">
      <c r="B1721" s="88"/>
      <c r="C1721" s="88"/>
      <c r="D1721" s="115"/>
      <c r="E1721" s="115"/>
      <c r="F1721" s="115"/>
      <c r="G1721" s="115"/>
      <c r="H1721" s="115"/>
      <c r="I1721" s="523"/>
      <c r="J1721" s="523"/>
      <c r="K1721" s="115"/>
      <c r="L1721" s="524"/>
      <c r="M1721" s="524"/>
      <c r="N1721" s="524"/>
      <c r="O1721" s="524"/>
      <c r="P1721" s="524"/>
      <c r="Q1721" s="524"/>
      <c r="R1721" s="524"/>
      <c r="S1721" s="525"/>
      <c r="T1721" s="526"/>
      <c r="U1721" s="115"/>
      <c r="V1721" s="526"/>
      <c r="W1721" s="115"/>
      <c r="X1721" s="115"/>
      <c r="Y1721" s="115"/>
      <c r="Z1721" s="527"/>
      <c r="AA1721" s="527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/>
      <c r="AX1721" s="15"/>
      <c r="AY1721" s="15"/>
      <c r="AZ1721" s="15"/>
      <c r="BA1721" s="15"/>
      <c r="BB1721" s="15"/>
      <c r="BC1721" s="15"/>
      <c r="BD1721" s="15"/>
      <c r="BE1721" s="15"/>
      <c r="BF1721" s="15"/>
      <c r="BG1721" s="15"/>
      <c r="BH1721" s="15"/>
      <c r="BI1721" s="15"/>
      <c r="BJ1721" s="15"/>
      <c r="BK1721" s="15"/>
      <c r="BL1721" s="15"/>
      <c r="BM1721" s="15"/>
      <c r="BN1721" s="15"/>
      <c r="BO1721" s="15"/>
      <c r="BP1721" s="15"/>
      <c r="BQ1721" s="15"/>
      <c r="BR1721" s="15"/>
      <c r="BS1721" s="15"/>
      <c r="BT1721" s="15"/>
      <c r="BU1721" s="15"/>
      <c r="BV1721" s="15"/>
      <c r="BW1721" s="15"/>
      <c r="BX1721" s="15"/>
      <c r="BY1721" s="15"/>
      <c r="BZ1721" s="15"/>
      <c r="CA1721" s="15"/>
      <c r="CB1721" s="15"/>
      <c r="CC1721" s="15"/>
      <c r="CD1721" s="15"/>
      <c r="CE1721" s="15"/>
      <c r="CF1721" s="15"/>
      <c r="CG1721" s="15"/>
      <c r="CH1721" s="15"/>
      <c r="CI1721" s="15"/>
      <c r="CJ1721" s="15"/>
      <c r="CK1721" s="15"/>
      <c r="CL1721" s="15"/>
      <c r="CM1721" s="15"/>
      <c r="CN1721" s="15"/>
      <c r="CO1721" s="15"/>
      <c r="CP1721" s="15"/>
      <c r="CQ1721" s="15"/>
      <c r="CR1721" s="15"/>
      <c r="CS1721" s="15"/>
      <c r="CT1721" s="88"/>
      <c r="CU1721" s="88"/>
      <c r="CV1721" s="88"/>
      <c r="CW1721" s="15"/>
      <c r="CX1721" s="15"/>
      <c r="CY1721" s="88"/>
      <c r="CZ1721" s="88"/>
      <c r="DA1721" s="88"/>
      <c r="DB1721" s="15"/>
      <c r="DC1721" s="15"/>
      <c r="DD1721" s="15"/>
      <c r="DE1721" s="15"/>
      <c r="DF1721" s="15"/>
      <c r="DG1721" s="15"/>
      <c r="DH1721" s="15"/>
      <c r="DI1721" s="15"/>
      <c r="DJ1721" s="15"/>
      <c r="DK1721" s="15"/>
      <c r="DL1721" s="15"/>
      <c r="DM1721" s="15"/>
      <c r="DN1721" s="15"/>
      <c r="DO1721" s="15"/>
      <c r="DP1721" s="15"/>
      <c r="DQ1721" s="15"/>
      <c r="DR1721" s="15"/>
      <c r="DS1721" s="15"/>
      <c r="DT1721" s="15"/>
      <c r="DU1721" s="15"/>
      <c r="DV1721" s="15"/>
      <c r="DW1721" s="15"/>
      <c r="DX1721" s="15"/>
      <c r="DY1721" s="15"/>
      <c r="DZ1721" s="15"/>
      <c r="EA1721" s="15"/>
      <c r="EB1721" s="15"/>
      <c r="EC1721" s="15"/>
      <c r="ED1721" s="15"/>
      <c r="EE1721" s="15"/>
      <c r="EF1721" s="15"/>
      <c r="EG1721" s="15"/>
      <c r="EH1721" s="15"/>
      <c r="EI1721" s="15"/>
      <c r="EJ1721" s="15"/>
      <c r="EK1721" s="15"/>
      <c r="EL1721" s="15"/>
      <c r="EM1721" s="15"/>
      <c r="EN1721" s="15"/>
      <c r="EO1721" s="15"/>
      <c r="EP1721" s="88"/>
      <c r="EQ1721" s="88"/>
      <c r="ER1721" s="88"/>
      <c r="ES1721" s="88"/>
      <c r="ET1721" s="88"/>
      <c r="EU1721" s="88"/>
      <c r="EV1721" s="88"/>
      <c r="EW1721" s="88"/>
      <c r="EX1721" s="88"/>
      <c r="EY1721" s="88"/>
      <c r="EZ1721" s="88"/>
      <c r="FA1721" s="88"/>
      <c r="FB1721" s="15"/>
      <c r="FC1721" s="15"/>
      <c r="FD1721" s="15"/>
      <c r="FE1721" s="15"/>
      <c r="FF1721" s="15"/>
      <c r="FG1721" s="15"/>
      <c r="FH1721" s="15"/>
      <c r="FI1721" s="15"/>
      <c r="FJ1721" s="15"/>
    </row>
    <row r="1722" spans="2:166" ht="15" customHeight="1" x14ac:dyDescent="0.25">
      <c r="B1722" s="88"/>
      <c r="C1722" s="88"/>
      <c r="D1722" s="115"/>
      <c r="E1722" s="115"/>
      <c r="F1722" s="115"/>
      <c r="G1722" s="115"/>
      <c r="H1722" s="115"/>
      <c r="I1722" s="523"/>
      <c r="J1722" s="523"/>
      <c r="K1722" s="115"/>
      <c r="L1722" s="524"/>
      <c r="M1722" s="524"/>
      <c r="N1722" s="524"/>
      <c r="O1722" s="524"/>
      <c r="P1722" s="524"/>
      <c r="Q1722" s="524"/>
      <c r="R1722" s="524"/>
      <c r="S1722" s="525"/>
      <c r="T1722" s="526"/>
      <c r="U1722" s="115"/>
      <c r="V1722" s="526"/>
      <c r="W1722" s="115"/>
      <c r="X1722" s="115"/>
      <c r="Y1722" s="115"/>
      <c r="Z1722" s="527"/>
      <c r="AA1722" s="527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  <c r="AX1722" s="15"/>
      <c r="AY1722" s="15"/>
      <c r="AZ1722" s="15"/>
      <c r="BA1722" s="15"/>
      <c r="BB1722" s="15"/>
      <c r="BC1722" s="15"/>
      <c r="BD1722" s="15"/>
      <c r="BE1722" s="15"/>
      <c r="BF1722" s="15"/>
      <c r="BG1722" s="15"/>
      <c r="BH1722" s="15"/>
      <c r="BI1722" s="15"/>
      <c r="BJ1722" s="15"/>
      <c r="BK1722" s="15"/>
      <c r="BL1722" s="15"/>
      <c r="BM1722" s="15"/>
      <c r="BN1722" s="15"/>
      <c r="BO1722" s="15"/>
      <c r="BP1722" s="15"/>
      <c r="BQ1722" s="15"/>
      <c r="BR1722" s="15"/>
      <c r="BS1722" s="15"/>
      <c r="BT1722" s="15"/>
      <c r="BU1722" s="15"/>
      <c r="BV1722" s="15"/>
      <c r="BW1722" s="15"/>
      <c r="BX1722" s="15"/>
      <c r="BY1722" s="15"/>
      <c r="BZ1722" s="15"/>
      <c r="CA1722" s="15"/>
      <c r="CB1722" s="15"/>
      <c r="CC1722" s="15"/>
      <c r="CD1722" s="15"/>
      <c r="CE1722" s="15"/>
      <c r="CF1722" s="15"/>
      <c r="CG1722" s="15"/>
      <c r="CH1722" s="15"/>
      <c r="CI1722" s="15"/>
      <c r="CJ1722" s="15"/>
      <c r="CK1722" s="15"/>
      <c r="CL1722" s="15"/>
      <c r="CM1722" s="15"/>
      <c r="CN1722" s="15"/>
      <c r="CO1722" s="15"/>
      <c r="CP1722" s="15"/>
      <c r="CQ1722" s="15"/>
      <c r="CR1722" s="15"/>
      <c r="CS1722" s="15"/>
      <c r="CT1722" s="88"/>
      <c r="CU1722" s="88"/>
      <c r="CV1722" s="88"/>
      <c r="CW1722" s="15"/>
      <c r="CX1722" s="15"/>
      <c r="CY1722" s="88"/>
      <c r="CZ1722" s="88"/>
      <c r="DA1722" s="88"/>
      <c r="DB1722" s="15"/>
      <c r="DC1722" s="15"/>
      <c r="DD1722" s="15"/>
      <c r="DE1722" s="15"/>
      <c r="DF1722" s="15"/>
      <c r="DG1722" s="15"/>
      <c r="DH1722" s="15"/>
      <c r="DI1722" s="15"/>
      <c r="DJ1722" s="15"/>
      <c r="DK1722" s="15"/>
      <c r="DL1722" s="15"/>
      <c r="DM1722" s="15"/>
      <c r="DN1722" s="15"/>
      <c r="DO1722" s="15"/>
      <c r="DP1722" s="15"/>
      <c r="DQ1722" s="15"/>
      <c r="DR1722" s="15"/>
      <c r="DS1722" s="15"/>
      <c r="DT1722" s="15"/>
      <c r="DU1722" s="15"/>
      <c r="DV1722" s="15"/>
      <c r="DW1722" s="15"/>
      <c r="DX1722" s="15"/>
      <c r="DY1722" s="15"/>
      <c r="DZ1722" s="15"/>
      <c r="EA1722" s="15"/>
      <c r="EB1722" s="15"/>
      <c r="EC1722" s="15"/>
      <c r="ED1722" s="15"/>
      <c r="EE1722" s="15"/>
      <c r="EF1722" s="15"/>
      <c r="EG1722" s="15"/>
      <c r="EH1722" s="15"/>
      <c r="EI1722" s="15"/>
      <c r="EJ1722" s="15"/>
      <c r="EK1722" s="15"/>
      <c r="EL1722" s="15"/>
      <c r="EM1722" s="15"/>
      <c r="EN1722" s="15"/>
      <c r="EO1722" s="15"/>
      <c r="EP1722" s="88"/>
      <c r="EQ1722" s="88"/>
      <c r="ER1722" s="88"/>
      <c r="ES1722" s="88"/>
      <c r="ET1722" s="88"/>
      <c r="EU1722" s="88"/>
      <c r="EV1722" s="88"/>
      <c r="EW1722" s="88"/>
      <c r="EX1722" s="88"/>
      <c r="EY1722" s="88"/>
      <c r="EZ1722" s="88"/>
      <c r="FA1722" s="88"/>
      <c r="FB1722" s="15"/>
      <c r="FC1722" s="15"/>
      <c r="FD1722" s="15"/>
      <c r="FE1722" s="15"/>
      <c r="FF1722" s="15"/>
      <c r="FG1722" s="15"/>
      <c r="FH1722" s="15"/>
      <c r="FI1722" s="15"/>
      <c r="FJ1722" s="15"/>
    </row>
    <row r="1723" spans="2:166" ht="15" customHeight="1" x14ac:dyDescent="0.25">
      <c r="B1723" s="88"/>
      <c r="C1723" s="88"/>
      <c r="D1723" s="115"/>
      <c r="E1723" s="115"/>
      <c r="F1723" s="115"/>
      <c r="G1723" s="115"/>
      <c r="H1723" s="115"/>
      <c r="I1723" s="523"/>
      <c r="J1723" s="523"/>
      <c r="K1723" s="115"/>
      <c r="L1723" s="524"/>
      <c r="M1723" s="524"/>
      <c r="N1723" s="524"/>
      <c r="O1723" s="524"/>
      <c r="P1723" s="524"/>
      <c r="Q1723" s="524"/>
      <c r="R1723" s="524"/>
      <c r="S1723" s="525"/>
      <c r="T1723" s="526"/>
      <c r="U1723" s="115"/>
      <c r="V1723" s="526"/>
      <c r="W1723" s="115"/>
      <c r="X1723" s="115"/>
      <c r="Y1723" s="115"/>
      <c r="Z1723" s="527"/>
      <c r="AA1723" s="527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  <c r="BI1723" s="15"/>
      <c r="BJ1723" s="15"/>
      <c r="BK1723" s="15"/>
      <c r="BL1723" s="15"/>
      <c r="BM1723" s="15"/>
      <c r="BN1723" s="15"/>
      <c r="BO1723" s="15"/>
      <c r="BP1723" s="15"/>
      <c r="BQ1723" s="15"/>
      <c r="BR1723" s="15"/>
      <c r="BS1723" s="15"/>
      <c r="BT1723" s="15"/>
      <c r="BU1723" s="15"/>
      <c r="BV1723" s="15"/>
      <c r="BW1723" s="15"/>
      <c r="BX1723" s="15"/>
      <c r="BY1723" s="15"/>
      <c r="BZ1723" s="15"/>
      <c r="CA1723" s="15"/>
      <c r="CB1723" s="15"/>
      <c r="CC1723" s="15"/>
      <c r="CD1723" s="15"/>
      <c r="CE1723" s="15"/>
      <c r="CF1723" s="15"/>
      <c r="CG1723" s="15"/>
      <c r="CH1723" s="15"/>
      <c r="CI1723" s="15"/>
      <c r="CJ1723" s="15"/>
      <c r="CK1723" s="15"/>
      <c r="CL1723" s="15"/>
      <c r="CM1723" s="15"/>
      <c r="CN1723" s="15"/>
      <c r="CO1723" s="15"/>
      <c r="CP1723" s="15"/>
      <c r="CQ1723" s="15"/>
      <c r="CR1723" s="15"/>
      <c r="CS1723" s="15"/>
      <c r="CT1723" s="88"/>
      <c r="CU1723" s="88"/>
      <c r="CV1723" s="88"/>
      <c r="CW1723" s="15"/>
      <c r="CX1723" s="15"/>
      <c r="CY1723" s="88"/>
      <c r="CZ1723" s="88"/>
      <c r="DA1723" s="88"/>
      <c r="DB1723" s="15"/>
      <c r="DC1723" s="15"/>
      <c r="DD1723" s="15"/>
      <c r="DE1723" s="15"/>
      <c r="DF1723" s="15"/>
      <c r="DG1723" s="15"/>
      <c r="DH1723" s="15"/>
      <c r="DI1723" s="15"/>
      <c r="DJ1723" s="15"/>
      <c r="DK1723" s="15"/>
      <c r="DL1723" s="15"/>
      <c r="DM1723" s="15"/>
      <c r="DN1723" s="15"/>
      <c r="DO1723" s="15"/>
      <c r="DP1723" s="15"/>
      <c r="DQ1723" s="15"/>
      <c r="DR1723" s="15"/>
      <c r="DS1723" s="15"/>
      <c r="DT1723" s="15"/>
      <c r="DU1723" s="15"/>
      <c r="DV1723" s="15"/>
      <c r="DW1723" s="15"/>
      <c r="DX1723" s="15"/>
      <c r="DY1723" s="15"/>
      <c r="DZ1723" s="15"/>
      <c r="EA1723" s="15"/>
      <c r="EB1723" s="15"/>
      <c r="EC1723" s="15"/>
      <c r="ED1723" s="15"/>
      <c r="EE1723" s="15"/>
      <c r="EF1723" s="15"/>
      <c r="EG1723" s="15"/>
      <c r="EH1723" s="15"/>
      <c r="EI1723" s="15"/>
      <c r="EJ1723" s="15"/>
      <c r="EK1723" s="15"/>
      <c r="EL1723" s="15"/>
      <c r="EM1723" s="15"/>
      <c r="EN1723" s="15"/>
      <c r="EO1723" s="15"/>
      <c r="EP1723" s="88"/>
      <c r="EQ1723" s="88"/>
      <c r="ER1723" s="88"/>
      <c r="ES1723" s="88"/>
      <c r="ET1723" s="88"/>
      <c r="EU1723" s="88"/>
      <c r="EV1723" s="88"/>
      <c r="EW1723" s="88"/>
      <c r="EX1723" s="88"/>
      <c r="EY1723" s="88"/>
      <c r="EZ1723" s="88"/>
      <c r="FA1723" s="88"/>
      <c r="FB1723" s="15"/>
      <c r="FC1723" s="15"/>
      <c r="FD1723" s="15"/>
      <c r="FE1723" s="15"/>
      <c r="FF1723" s="15"/>
      <c r="FG1723" s="15"/>
      <c r="FH1723" s="15"/>
      <c r="FI1723" s="15"/>
      <c r="FJ1723" s="15"/>
    </row>
    <row r="1724" spans="2:166" ht="15" customHeight="1" x14ac:dyDescent="0.25">
      <c r="B1724" s="88"/>
      <c r="C1724" s="88"/>
      <c r="D1724" s="115"/>
      <c r="E1724" s="115"/>
      <c r="F1724" s="115"/>
      <c r="G1724" s="115"/>
      <c r="H1724" s="115"/>
      <c r="I1724" s="523"/>
      <c r="J1724" s="523"/>
      <c r="K1724" s="115"/>
      <c r="L1724" s="524"/>
      <c r="M1724" s="524"/>
      <c r="N1724" s="524"/>
      <c r="O1724" s="524"/>
      <c r="P1724" s="524"/>
      <c r="Q1724" s="524"/>
      <c r="R1724" s="524"/>
      <c r="S1724" s="525"/>
      <c r="T1724" s="526"/>
      <c r="U1724" s="115"/>
      <c r="V1724" s="526"/>
      <c r="W1724" s="115"/>
      <c r="X1724" s="115"/>
      <c r="Y1724" s="115"/>
      <c r="Z1724" s="527"/>
      <c r="AA1724" s="527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/>
      <c r="AX1724" s="15"/>
      <c r="AY1724" s="15"/>
      <c r="AZ1724" s="15"/>
      <c r="BA1724" s="15"/>
      <c r="BB1724" s="15"/>
      <c r="BC1724" s="15"/>
      <c r="BD1724" s="15"/>
      <c r="BE1724" s="15"/>
      <c r="BF1724" s="15"/>
      <c r="BG1724" s="15"/>
      <c r="BH1724" s="15"/>
      <c r="BI1724" s="15"/>
      <c r="BJ1724" s="15"/>
      <c r="BK1724" s="15"/>
      <c r="BL1724" s="15"/>
      <c r="BM1724" s="15"/>
      <c r="BN1724" s="15"/>
      <c r="BO1724" s="15"/>
      <c r="BP1724" s="15"/>
      <c r="BQ1724" s="15"/>
      <c r="BR1724" s="15"/>
      <c r="BS1724" s="15"/>
      <c r="BT1724" s="15"/>
      <c r="BU1724" s="15"/>
      <c r="BV1724" s="15"/>
      <c r="BW1724" s="15"/>
      <c r="BX1724" s="15"/>
      <c r="BY1724" s="15"/>
      <c r="BZ1724" s="15"/>
      <c r="CA1724" s="15"/>
      <c r="CB1724" s="15"/>
      <c r="CC1724" s="15"/>
      <c r="CD1724" s="15"/>
      <c r="CE1724" s="15"/>
      <c r="CF1724" s="15"/>
      <c r="CG1724" s="15"/>
      <c r="CH1724" s="15"/>
      <c r="CI1724" s="15"/>
      <c r="CJ1724" s="15"/>
      <c r="CK1724" s="15"/>
      <c r="CL1724" s="15"/>
      <c r="CM1724" s="15"/>
      <c r="CN1724" s="15"/>
      <c r="CO1724" s="15"/>
      <c r="CP1724" s="15"/>
      <c r="CQ1724" s="15"/>
      <c r="CR1724" s="15"/>
      <c r="CS1724" s="15"/>
      <c r="CT1724" s="88"/>
      <c r="CU1724" s="88"/>
      <c r="CV1724" s="88"/>
      <c r="CW1724" s="15"/>
      <c r="CX1724" s="15"/>
      <c r="CY1724" s="88"/>
      <c r="CZ1724" s="88"/>
      <c r="DA1724" s="88"/>
      <c r="DB1724" s="15"/>
      <c r="DC1724" s="15"/>
      <c r="DD1724" s="15"/>
      <c r="DE1724" s="15"/>
      <c r="DF1724" s="15"/>
      <c r="DG1724" s="15"/>
      <c r="DH1724" s="15"/>
      <c r="DI1724" s="15"/>
      <c r="DJ1724" s="15"/>
      <c r="DK1724" s="15"/>
      <c r="DL1724" s="15"/>
      <c r="DM1724" s="15"/>
      <c r="DN1724" s="15"/>
      <c r="DO1724" s="15"/>
      <c r="DP1724" s="15"/>
      <c r="DQ1724" s="15"/>
      <c r="DR1724" s="15"/>
      <c r="DS1724" s="15"/>
      <c r="DT1724" s="15"/>
      <c r="DU1724" s="15"/>
      <c r="DV1724" s="15"/>
      <c r="DW1724" s="15"/>
      <c r="DX1724" s="15"/>
      <c r="DY1724" s="15"/>
      <c r="DZ1724" s="15"/>
      <c r="EA1724" s="15"/>
      <c r="EB1724" s="15"/>
      <c r="EC1724" s="15"/>
      <c r="ED1724" s="15"/>
      <c r="EE1724" s="15"/>
      <c r="EF1724" s="15"/>
      <c r="EG1724" s="15"/>
      <c r="EH1724" s="15"/>
      <c r="EI1724" s="15"/>
      <c r="EJ1724" s="15"/>
      <c r="EK1724" s="15"/>
      <c r="EL1724" s="15"/>
      <c r="EM1724" s="15"/>
      <c r="EN1724" s="15"/>
      <c r="EO1724" s="15"/>
      <c r="EP1724" s="88"/>
      <c r="EQ1724" s="88"/>
      <c r="ER1724" s="88"/>
      <c r="ES1724" s="88"/>
      <c r="ET1724" s="88"/>
      <c r="EU1724" s="88"/>
      <c r="EV1724" s="88"/>
      <c r="EW1724" s="88"/>
      <c r="EX1724" s="88"/>
      <c r="EY1724" s="88"/>
      <c r="EZ1724" s="88"/>
      <c r="FA1724" s="88"/>
      <c r="FB1724" s="15"/>
      <c r="FC1724" s="15"/>
      <c r="FD1724" s="15"/>
      <c r="FE1724" s="15"/>
      <c r="FF1724" s="15"/>
      <c r="FG1724" s="15"/>
      <c r="FH1724" s="15"/>
      <c r="FI1724" s="15"/>
      <c r="FJ1724" s="15"/>
    </row>
    <row r="1725" spans="2:166" ht="15" customHeight="1" x14ac:dyDescent="0.25">
      <c r="B1725" s="88"/>
      <c r="C1725" s="88"/>
      <c r="D1725" s="115"/>
      <c r="E1725" s="115"/>
      <c r="F1725" s="115"/>
      <c r="G1725" s="115"/>
      <c r="H1725" s="115"/>
      <c r="I1725" s="523"/>
      <c r="J1725" s="523"/>
      <c r="K1725" s="115"/>
      <c r="L1725" s="524"/>
      <c r="M1725" s="524"/>
      <c r="N1725" s="524"/>
      <c r="O1725" s="524"/>
      <c r="P1725" s="524"/>
      <c r="Q1725" s="524"/>
      <c r="R1725" s="524"/>
      <c r="S1725" s="525"/>
      <c r="T1725" s="526"/>
      <c r="U1725" s="115"/>
      <c r="V1725" s="526"/>
      <c r="W1725" s="115"/>
      <c r="X1725" s="115"/>
      <c r="Y1725" s="115"/>
      <c r="Z1725" s="527"/>
      <c r="AA1725" s="527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  <c r="BI1725" s="15"/>
      <c r="BJ1725" s="15"/>
      <c r="BK1725" s="15"/>
      <c r="BL1725" s="15"/>
      <c r="BM1725" s="15"/>
      <c r="BN1725" s="15"/>
      <c r="BO1725" s="15"/>
      <c r="BP1725" s="15"/>
      <c r="BQ1725" s="15"/>
      <c r="BR1725" s="15"/>
      <c r="BS1725" s="15"/>
      <c r="BT1725" s="15"/>
      <c r="BU1725" s="15"/>
      <c r="BV1725" s="15"/>
      <c r="BW1725" s="15"/>
      <c r="BX1725" s="15"/>
      <c r="BY1725" s="15"/>
      <c r="BZ1725" s="15"/>
      <c r="CA1725" s="15"/>
      <c r="CB1725" s="15"/>
      <c r="CC1725" s="15"/>
      <c r="CD1725" s="15"/>
      <c r="CE1725" s="15"/>
      <c r="CF1725" s="15"/>
      <c r="CG1725" s="15"/>
      <c r="CH1725" s="15"/>
      <c r="CI1725" s="15"/>
      <c r="CJ1725" s="15"/>
      <c r="CK1725" s="15"/>
      <c r="CL1725" s="15"/>
      <c r="CM1725" s="15"/>
      <c r="CN1725" s="15"/>
      <c r="CO1725" s="15"/>
      <c r="CP1725" s="15"/>
      <c r="CQ1725" s="15"/>
      <c r="CR1725" s="15"/>
      <c r="CS1725" s="15"/>
      <c r="CT1725" s="88"/>
      <c r="CU1725" s="88"/>
      <c r="CV1725" s="88"/>
      <c r="CW1725" s="15"/>
      <c r="CX1725" s="15"/>
      <c r="CY1725" s="88"/>
      <c r="CZ1725" s="88"/>
      <c r="DA1725" s="88"/>
      <c r="DB1725" s="15"/>
      <c r="DC1725" s="15"/>
      <c r="DD1725" s="15"/>
      <c r="DE1725" s="15"/>
      <c r="DF1725" s="15"/>
      <c r="DG1725" s="15"/>
      <c r="DH1725" s="15"/>
      <c r="DI1725" s="15"/>
      <c r="DJ1725" s="15"/>
      <c r="DK1725" s="15"/>
      <c r="DL1725" s="15"/>
      <c r="DM1725" s="15"/>
      <c r="DN1725" s="15"/>
      <c r="DO1725" s="15"/>
      <c r="DP1725" s="15"/>
      <c r="DQ1725" s="15"/>
      <c r="DR1725" s="15"/>
      <c r="DS1725" s="15"/>
      <c r="DT1725" s="15"/>
      <c r="DU1725" s="15"/>
      <c r="DV1725" s="15"/>
      <c r="DW1725" s="15"/>
      <c r="DX1725" s="15"/>
      <c r="DY1725" s="15"/>
      <c r="DZ1725" s="15"/>
      <c r="EA1725" s="15"/>
      <c r="EB1725" s="15"/>
      <c r="EC1725" s="15"/>
      <c r="ED1725" s="15"/>
      <c r="EE1725" s="15"/>
      <c r="EF1725" s="15"/>
      <c r="EG1725" s="15"/>
      <c r="EH1725" s="15"/>
      <c r="EI1725" s="15"/>
      <c r="EJ1725" s="15"/>
      <c r="EK1725" s="15"/>
      <c r="EL1725" s="15"/>
      <c r="EM1725" s="15"/>
      <c r="EN1725" s="15"/>
      <c r="EO1725" s="15"/>
      <c r="EP1725" s="88"/>
      <c r="EQ1725" s="88"/>
      <c r="ER1725" s="88"/>
      <c r="ES1725" s="88"/>
      <c r="ET1725" s="88"/>
      <c r="EU1725" s="88"/>
      <c r="EV1725" s="88"/>
      <c r="EW1725" s="88"/>
      <c r="EX1725" s="88"/>
      <c r="EY1725" s="88"/>
      <c r="EZ1725" s="88"/>
      <c r="FA1725" s="88"/>
      <c r="FB1725" s="15"/>
      <c r="FC1725" s="15"/>
      <c r="FD1725" s="15"/>
      <c r="FE1725" s="15"/>
      <c r="FF1725" s="15"/>
      <c r="FG1725" s="15"/>
      <c r="FH1725" s="15"/>
      <c r="FI1725" s="15"/>
      <c r="FJ1725" s="15"/>
    </row>
    <row r="1726" spans="2:166" ht="15" customHeight="1" x14ac:dyDescent="0.25">
      <c r="B1726" s="88"/>
      <c r="C1726" s="88"/>
      <c r="D1726" s="115"/>
      <c r="E1726" s="115"/>
      <c r="F1726" s="115"/>
      <c r="G1726" s="115"/>
      <c r="H1726" s="115"/>
      <c r="I1726" s="523"/>
      <c r="J1726" s="523"/>
      <c r="K1726" s="115"/>
      <c r="L1726" s="524"/>
      <c r="M1726" s="524"/>
      <c r="N1726" s="524"/>
      <c r="O1726" s="524"/>
      <c r="P1726" s="524"/>
      <c r="Q1726" s="524"/>
      <c r="R1726" s="524"/>
      <c r="S1726" s="525"/>
      <c r="T1726" s="526"/>
      <c r="U1726" s="115"/>
      <c r="V1726" s="526"/>
      <c r="W1726" s="115"/>
      <c r="X1726" s="115"/>
      <c r="Y1726" s="115"/>
      <c r="Z1726" s="527"/>
      <c r="AA1726" s="527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  <c r="BL1726" s="15"/>
      <c r="BM1726" s="15"/>
      <c r="BN1726" s="15"/>
      <c r="BO1726" s="15"/>
      <c r="BP1726" s="15"/>
      <c r="BQ1726" s="15"/>
      <c r="BR1726" s="15"/>
      <c r="BS1726" s="15"/>
      <c r="BT1726" s="15"/>
      <c r="BU1726" s="15"/>
      <c r="BV1726" s="15"/>
      <c r="BW1726" s="15"/>
      <c r="BX1726" s="15"/>
      <c r="BY1726" s="15"/>
      <c r="BZ1726" s="15"/>
      <c r="CA1726" s="15"/>
      <c r="CB1726" s="15"/>
      <c r="CC1726" s="15"/>
      <c r="CD1726" s="15"/>
      <c r="CE1726" s="15"/>
      <c r="CF1726" s="15"/>
      <c r="CG1726" s="15"/>
      <c r="CH1726" s="15"/>
      <c r="CI1726" s="15"/>
      <c r="CJ1726" s="15"/>
      <c r="CK1726" s="15"/>
      <c r="CL1726" s="15"/>
      <c r="CM1726" s="15"/>
      <c r="CN1726" s="15"/>
      <c r="CO1726" s="15"/>
      <c r="CP1726" s="15"/>
      <c r="CQ1726" s="15"/>
      <c r="CR1726" s="15"/>
      <c r="CS1726" s="15"/>
      <c r="CT1726" s="88"/>
      <c r="CU1726" s="88"/>
      <c r="CV1726" s="88"/>
      <c r="CW1726" s="15"/>
      <c r="CX1726" s="15"/>
      <c r="CY1726" s="88"/>
      <c r="CZ1726" s="88"/>
      <c r="DA1726" s="88"/>
      <c r="DB1726" s="15"/>
      <c r="DC1726" s="15"/>
      <c r="DD1726" s="15"/>
      <c r="DE1726" s="15"/>
      <c r="DF1726" s="15"/>
      <c r="DG1726" s="15"/>
      <c r="DH1726" s="15"/>
      <c r="DI1726" s="15"/>
      <c r="DJ1726" s="15"/>
      <c r="DK1726" s="15"/>
      <c r="DL1726" s="15"/>
      <c r="DM1726" s="15"/>
      <c r="DN1726" s="15"/>
      <c r="DO1726" s="15"/>
      <c r="DP1726" s="15"/>
      <c r="DQ1726" s="15"/>
      <c r="DR1726" s="15"/>
      <c r="DS1726" s="15"/>
      <c r="DT1726" s="15"/>
      <c r="DU1726" s="15"/>
      <c r="DV1726" s="15"/>
      <c r="DW1726" s="15"/>
      <c r="DX1726" s="15"/>
      <c r="DY1726" s="15"/>
      <c r="DZ1726" s="15"/>
      <c r="EA1726" s="15"/>
      <c r="EB1726" s="15"/>
      <c r="EC1726" s="15"/>
      <c r="ED1726" s="15"/>
      <c r="EE1726" s="15"/>
      <c r="EF1726" s="15"/>
      <c r="EG1726" s="15"/>
      <c r="EH1726" s="15"/>
      <c r="EI1726" s="15"/>
      <c r="EJ1726" s="15"/>
      <c r="EK1726" s="15"/>
      <c r="EL1726" s="15"/>
      <c r="EM1726" s="15"/>
      <c r="EN1726" s="15"/>
      <c r="EO1726" s="15"/>
      <c r="EP1726" s="88"/>
      <c r="EQ1726" s="88"/>
      <c r="ER1726" s="88"/>
      <c r="ES1726" s="88"/>
      <c r="ET1726" s="88"/>
      <c r="EU1726" s="88"/>
      <c r="EV1726" s="88"/>
      <c r="EW1726" s="88"/>
      <c r="EX1726" s="88"/>
      <c r="EY1726" s="88"/>
      <c r="EZ1726" s="88"/>
      <c r="FA1726" s="88"/>
      <c r="FB1726" s="15"/>
      <c r="FC1726" s="15"/>
      <c r="FD1726" s="15"/>
      <c r="FE1726" s="15"/>
      <c r="FF1726" s="15"/>
      <c r="FG1726" s="15"/>
      <c r="FH1726" s="15"/>
      <c r="FI1726" s="15"/>
      <c r="FJ1726" s="15"/>
    </row>
    <row r="1727" spans="2:166" ht="15" customHeight="1" x14ac:dyDescent="0.25">
      <c r="B1727" s="88"/>
      <c r="C1727" s="88"/>
      <c r="D1727" s="115"/>
      <c r="E1727" s="115"/>
      <c r="F1727" s="115"/>
      <c r="G1727" s="115"/>
      <c r="H1727" s="115"/>
      <c r="I1727" s="523"/>
      <c r="J1727" s="523"/>
      <c r="K1727" s="115"/>
      <c r="L1727" s="524"/>
      <c r="M1727" s="524"/>
      <c r="N1727" s="524"/>
      <c r="O1727" s="524"/>
      <c r="P1727" s="524"/>
      <c r="Q1727" s="524"/>
      <c r="R1727" s="524"/>
      <c r="S1727" s="525"/>
      <c r="T1727" s="526"/>
      <c r="U1727" s="115"/>
      <c r="V1727" s="526"/>
      <c r="W1727" s="115"/>
      <c r="X1727" s="115"/>
      <c r="Y1727" s="115"/>
      <c r="Z1727" s="527"/>
      <c r="AA1727" s="527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5"/>
      <c r="BA1727" s="15"/>
      <c r="BB1727" s="15"/>
      <c r="BC1727" s="15"/>
      <c r="BD1727" s="15"/>
      <c r="BE1727" s="15"/>
      <c r="BF1727" s="15"/>
      <c r="BG1727" s="15"/>
      <c r="BH1727" s="15"/>
      <c r="BI1727" s="15"/>
      <c r="BJ1727" s="15"/>
      <c r="BK1727" s="15"/>
      <c r="BL1727" s="15"/>
      <c r="BM1727" s="15"/>
      <c r="BN1727" s="15"/>
      <c r="BO1727" s="15"/>
      <c r="BP1727" s="15"/>
      <c r="BQ1727" s="15"/>
      <c r="BR1727" s="15"/>
      <c r="BS1727" s="15"/>
      <c r="BT1727" s="15"/>
      <c r="BU1727" s="15"/>
      <c r="BV1727" s="15"/>
      <c r="BW1727" s="15"/>
      <c r="BX1727" s="15"/>
      <c r="BY1727" s="15"/>
      <c r="BZ1727" s="15"/>
      <c r="CA1727" s="15"/>
      <c r="CB1727" s="15"/>
      <c r="CC1727" s="15"/>
      <c r="CD1727" s="15"/>
      <c r="CE1727" s="15"/>
      <c r="CF1727" s="15"/>
      <c r="CG1727" s="15"/>
      <c r="CH1727" s="15"/>
      <c r="CI1727" s="15"/>
      <c r="CJ1727" s="15"/>
      <c r="CK1727" s="15"/>
      <c r="CL1727" s="15"/>
      <c r="CM1727" s="15"/>
      <c r="CN1727" s="15"/>
      <c r="CO1727" s="15"/>
      <c r="CP1727" s="15"/>
      <c r="CQ1727" s="15"/>
      <c r="CR1727" s="15"/>
      <c r="CS1727" s="15"/>
      <c r="CT1727" s="88"/>
      <c r="CU1727" s="88"/>
      <c r="CV1727" s="88"/>
      <c r="CW1727" s="15"/>
      <c r="CX1727" s="15"/>
      <c r="CY1727" s="88"/>
      <c r="CZ1727" s="88"/>
      <c r="DA1727" s="88"/>
      <c r="DB1727" s="15"/>
      <c r="DC1727" s="15"/>
      <c r="DD1727" s="15"/>
      <c r="DE1727" s="15"/>
      <c r="DF1727" s="15"/>
      <c r="DG1727" s="15"/>
      <c r="DH1727" s="15"/>
      <c r="DI1727" s="15"/>
      <c r="DJ1727" s="15"/>
      <c r="DK1727" s="15"/>
      <c r="DL1727" s="15"/>
      <c r="DM1727" s="15"/>
      <c r="DN1727" s="15"/>
      <c r="DO1727" s="15"/>
      <c r="DP1727" s="15"/>
      <c r="DQ1727" s="15"/>
      <c r="DR1727" s="15"/>
      <c r="DS1727" s="15"/>
      <c r="DT1727" s="15"/>
      <c r="DU1727" s="15"/>
      <c r="DV1727" s="15"/>
      <c r="DW1727" s="15"/>
      <c r="DX1727" s="15"/>
      <c r="DY1727" s="15"/>
      <c r="DZ1727" s="15"/>
      <c r="EA1727" s="15"/>
      <c r="EB1727" s="15"/>
      <c r="EC1727" s="15"/>
      <c r="ED1727" s="15"/>
      <c r="EE1727" s="15"/>
      <c r="EF1727" s="15"/>
      <c r="EG1727" s="15"/>
      <c r="EH1727" s="15"/>
      <c r="EI1727" s="15"/>
      <c r="EJ1727" s="15"/>
      <c r="EK1727" s="15"/>
      <c r="EL1727" s="15"/>
      <c r="EM1727" s="15"/>
      <c r="EN1727" s="15"/>
      <c r="EO1727" s="15"/>
      <c r="EP1727" s="88"/>
      <c r="EQ1727" s="88"/>
      <c r="ER1727" s="88"/>
      <c r="ES1727" s="88"/>
      <c r="ET1727" s="88"/>
      <c r="EU1727" s="88"/>
      <c r="EV1727" s="88"/>
      <c r="EW1727" s="88"/>
      <c r="EX1727" s="88"/>
      <c r="EY1727" s="88"/>
      <c r="EZ1727" s="88"/>
      <c r="FA1727" s="88"/>
      <c r="FB1727" s="15"/>
      <c r="FC1727" s="15"/>
      <c r="FD1727" s="15"/>
      <c r="FE1727" s="15"/>
      <c r="FF1727" s="15"/>
      <c r="FG1727" s="15"/>
      <c r="FH1727" s="15"/>
      <c r="FI1727" s="15"/>
      <c r="FJ1727" s="15"/>
    </row>
    <row r="1728" spans="2:166" ht="15" customHeight="1" x14ac:dyDescent="0.25">
      <c r="B1728" s="88"/>
      <c r="C1728" s="88"/>
      <c r="D1728" s="115"/>
      <c r="E1728" s="115"/>
      <c r="F1728" s="115"/>
      <c r="G1728" s="115"/>
      <c r="H1728" s="115"/>
      <c r="I1728" s="523"/>
      <c r="J1728" s="523"/>
      <c r="K1728" s="115"/>
      <c r="L1728" s="524"/>
      <c r="M1728" s="524"/>
      <c r="N1728" s="524"/>
      <c r="O1728" s="524"/>
      <c r="P1728" s="524"/>
      <c r="Q1728" s="524"/>
      <c r="R1728" s="524"/>
      <c r="S1728" s="525"/>
      <c r="T1728" s="526"/>
      <c r="U1728" s="115"/>
      <c r="V1728" s="526"/>
      <c r="W1728" s="115"/>
      <c r="X1728" s="115"/>
      <c r="Y1728" s="115"/>
      <c r="Z1728" s="527"/>
      <c r="AA1728" s="527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M1728" s="15"/>
      <c r="BN1728" s="15"/>
      <c r="BO1728" s="15"/>
      <c r="BP1728" s="15"/>
      <c r="BQ1728" s="15"/>
      <c r="BR1728" s="15"/>
      <c r="BS1728" s="15"/>
      <c r="BT1728" s="15"/>
      <c r="BU1728" s="15"/>
      <c r="BV1728" s="15"/>
      <c r="BW1728" s="15"/>
      <c r="BX1728" s="15"/>
      <c r="BY1728" s="15"/>
      <c r="BZ1728" s="15"/>
      <c r="CA1728" s="15"/>
      <c r="CB1728" s="15"/>
      <c r="CC1728" s="15"/>
      <c r="CD1728" s="15"/>
      <c r="CE1728" s="15"/>
      <c r="CF1728" s="15"/>
      <c r="CG1728" s="15"/>
      <c r="CH1728" s="15"/>
      <c r="CI1728" s="15"/>
      <c r="CJ1728" s="15"/>
      <c r="CK1728" s="15"/>
      <c r="CL1728" s="15"/>
      <c r="CM1728" s="15"/>
      <c r="CN1728" s="15"/>
      <c r="CO1728" s="15"/>
      <c r="CP1728" s="15"/>
      <c r="CQ1728" s="15"/>
      <c r="CR1728" s="15"/>
      <c r="CS1728" s="15"/>
      <c r="CT1728" s="88"/>
      <c r="CU1728" s="88"/>
      <c r="CV1728" s="88"/>
      <c r="CW1728" s="15"/>
      <c r="CX1728" s="15"/>
      <c r="CY1728" s="88"/>
      <c r="CZ1728" s="88"/>
      <c r="DA1728" s="88"/>
      <c r="DB1728" s="15"/>
      <c r="DC1728" s="15"/>
      <c r="DD1728" s="15"/>
      <c r="DE1728" s="15"/>
      <c r="DF1728" s="15"/>
      <c r="DG1728" s="15"/>
      <c r="DH1728" s="15"/>
      <c r="DI1728" s="15"/>
      <c r="DJ1728" s="15"/>
      <c r="DK1728" s="15"/>
      <c r="DL1728" s="15"/>
      <c r="DM1728" s="15"/>
      <c r="DN1728" s="15"/>
      <c r="DO1728" s="15"/>
      <c r="DP1728" s="15"/>
      <c r="DQ1728" s="15"/>
      <c r="DR1728" s="15"/>
      <c r="DS1728" s="15"/>
      <c r="DT1728" s="15"/>
      <c r="DU1728" s="15"/>
      <c r="DV1728" s="15"/>
      <c r="DW1728" s="15"/>
      <c r="DX1728" s="15"/>
      <c r="DY1728" s="15"/>
      <c r="DZ1728" s="15"/>
      <c r="EA1728" s="15"/>
      <c r="EB1728" s="15"/>
      <c r="EC1728" s="15"/>
      <c r="ED1728" s="15"/>
      <c r="EE1728" s="15"/>
      <c r="EF1728" s="15"/>
      <c r="EG1728" s="15"/>
      <c r="EH1728" s="15"/>
      <c r="EI1728" s="15"/>
      <c r="EJ1728" s="15"/>
      <c r="EK1728" s="15"/>
      <c r="EL1728" s="15"/>
      <c r="EM1728" s="15"/>
      <c r="EN1728" s="15"/>
      <c r="EO1728" s="15"/>
      <c r="EP1728" s="88"/>
      <c r="EQ1728" s="88"/>
      <c r="ER1728" s="88"/>
      <c r="ES1728" s="88"/>
      <c r="ET1728" s="88"/>
      <c r="EU1728" s="88"/>
      <c r="EV1728" s="88"/>
      <c r="EW1728" s="88"/>
      <c r="EX1728" s="88"/>
      <c r="EY1728" s="88"/>
      <c r="EZ1728" s="88"/>
      <c r="FA1728" s="88"/>
      <c r="FB1728" s="15"/>
      <c r="FC1728" s="15"/>
      <c r="FD1728" s="15"/>
      <c r="FE1728" s="15"/>
      <c r="FF1728" s="15"/>
      <c r="FG1728" s="15"/>
      <c r="FH1728" s="15"/>
      <c r="FI1728" s="15"/>
      <c r="FJ1728" s="15"/>
    </row>
    <row r="1729" spans="2:166" ht="15" customHeight="1" x14ac:dyDescent="0.25">
      <c r="B1729" s="88"/>
      <c r="C1729" s="88"/>
      <c r="D1729" s="115"/>
      <c r="E1729" s="115"/>
      <c r="F1729" s="115"/>
      <c r="G1729" s="115"/>
      <c r="H1729" s="115"/>
      <c r="I1729" s="523"/>
      <c r="J1729" s="523"/>
      <c r="K1729" s="115"/>
      <c r="L1729" s="524"/>
      <c r="M1729" s="524"/>
      <c r="N1729" s="524"/>
      <c r="O1729" s="524"/>
      <c r="P1729" s="524"/>
      <c r="Q1729" s="524"/>
      <c r="R1729" s="524"/>
      <c r="S1729" s="525"/>
      <c r="T1729" s="526"/>
      <c r="U1729" s="115"/>
      <c r="V1729" s="526"/>
      <c r="W1729" s="115"/>
      <c r="X1729" s="115"/>
      <c r="Y1729" s="115"/>
      <c r="Z1729" s="527"/>
      <c r="AA1729" s="527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  <c r="BI1729" s="15"/>
      <c r="BJ1729" s="15"/>
      <c r="BK1729" s="15"/>
      <c r="BL1729" s="15"/>
      <c r="BM1729" s="15"/>
      <c r="BN1729" s="15"/>
      <c r="BO1729" s="15"/>
      <c r="BP1729" s="15"/>
      <c r="BQ1729" s="15"/>
      <c r="BR1729" s="15"/>
      <c r="BS1729" s="15"/>
      <c r="BT1729" s="15"/>
      <c r="BU1729" s="15"/>
      <c r="BV1729" s="15"/>
      <c r="BW1729" s="15"/>
      <c r="BX1729" s="15"/>
      <c r="BY1729" s="15"/>
      <c r="BZ1729" s="15"/>
      <c r="CA1729" s="15"/>
      <c r="CB1729" s="15"/>
      <c r="CC1729" s="15"/>
      <c r="CD1729" s="15"/>
      <c r="CE1729" s="15"/>
      <c r="CF1729" s="15"/>
      <c r="CG1729" s="15"/>
      <c r="CH1729" s="15"/>
      <c r="CI1729" s="15"/>
      <c r="CJ1729" s="15"/>
      <c r="CK1729" s="15"/>
      <c r="CL1729" s="15"/>
      <c r="CM1729" s="15"/>
      <c r="CN1729" s="15"/>
      <c r="CO1729" s="15"/>
      <c r="CP1729" s="15"/>
      <c r="CQ1729" s="15"/>
      <c r="CR1729" s="15"/>
      <c r="CS1729" s="15"/>
      <c r="CT1729" s="88"/>
      <c r="CU1729" s="88"/>
      <c r="CV1729" s="88"/>
      <c r="CW1729" s="15"/>
      <c r="CX1729" s="15"/>
      <c r="CY1729" s="88"/>
      <c r="CZ1729" s="88"/>
      <c r="DA1729" s="88"/>
      <c r="DB1729" s="15"/>
      <c r="DC1729" s="15"/>
      <c r="DD1729" s="15"/>
      <c r="DE1729" s="15"/>
      <c r="DF1729" s="15"/>
      <c r="DG1729" s="15"/>
      <c r="DH1729" s="15"/>
      <c r="DI1729" s="15"/>
      <c r="DJ1729" s="15"/>
      <c r="DK1729" s="15"/>
      <c r="DL1729" s="15"/>
      <c r="DM1729" s="15"/>
      <c r="DN1729" s="15"/>
      <c r="DO1729" s="15"/>
      <c r="DP1729" s="15"/>
      <c r="DQ1729" s="15"/>
      <c r="DR1729" s="15"/>
      <c r="DS1729" s="15"/>
      <c r="DT1729" s="15"/>
      <c r="DU1729" s="15"/>
      <c r="DV1729" s="15"/>
      <c r="DW1729" s="15"/>
      <c r="DX1729" s="15"/>
      <c r="DY1729" s="15"/>
      <c r="DZ1729" s="15"/>
      <c r="EA1729" s="15"/>
      <c r="EB1729" s="15"/>
      <c r="EC1729" s="15"/>
      <c r="ED1729" s="15"/>
      <c r="EE1729" s="15"/>
      <c r="EF1729" s="15"/>
      <c r="EG1729" s="15"/>
      <c r="EH1729" s="15"/>
      <c r="EI1729" s="15"/>
      <c r="EJ1729" s="15"/>
      <c r="EK1729" s="15"/>
      <c r="EL1729" s="15"/>
      <c r="EM1729" s="15"/>
      <c r="EN1729" s="15"/>
      <c r="EO1729" s="15"/>
      <c r="EP1729" s="88"/>
      <c r="EQ1729" s="88"/>
      <c r="ER1729" s="88"/>
      <c r="ES1729" s="88"/>
      <c r="ET1729" s="88"/>
      <c r="EU1729" s="88"/>
      <c r="EV1729" s="88"/>
      <c r="EW1729" s="88"/>
      <c r="EX1729" s="88"/>
      <c r="EY1729" s="88"/>
      <c r="EZ1729" s="88"/>
      <c r="FA1729" s="88"/>
      <c r="FB1729" s="15"/>
      <c r="FC1729" s="15"/>
      <c r="FD1729" s="15"/>
      <c r="FE1729" s="15"/>
      <c r="FF1729" s="15"/>
      <c r="FG1729" s="15"/>
      <c r="FH1729" s="15"/>
      <c r="FI1729" s="15"/>
      <c r="FJ1729" s="15"/>
    </row>
    <row r="1730" spans="2:166" ht="15" customHeight="1" x14ac:dyDescent="0.25">
      <c r="B1730" s="88"/>
      <c r="C1730" s="88"/>
      <c r="D1730" s="115"/>
      <c r="E1730" s="115"/>
      <c r="F1730" s="115"/>
      <c r="G1730" s="115"/>
      <c r="H1730" s="115"/>
      <c r="I1730" s="523"/>
      <c r="J1730" s="523"/>
      <c r="K1730" s="115"/>
      <c r="L1730" s="524"/>
      <c r="M1730" s="524"/>
      <c r="N1730" s="524"/>
      <c r="O1730" s="524"/>
      <c r="P1730" s="524"/>
      <c r="Q1730" s="524"/>
      <c r="R1730" s="524"/>
      <c r="S1730" s="525"/>
      <c r="T1730" s="526"/>
      <c r="U1730" s="115"/>
      <c r="V1730" s="526"/>
      <c r="W1730" s="115"/>
      <c r="X1730" s="115"/>
      <c r="Y1730" s="115"/>
      <c r="Z1730" s="527"/>
      <c r="AA1730" s="527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  <c r="BI1730" s="15"/>
      <c r="BJ1730" s="15"/>
      <c r="BK1730" s="15"/>
      <c r="BL1730" s="15"/>
      <c r="BM1730" s="15"/>
      <c r="BN1730" s="15"/>
      <c r="BO1730" s="15"/>
      <c r="BP1730" s="15"/>
      <c r="BQ1730" s="15"/>
      <c r="BR1730" s="15"/>
      <c r="BS1730" s="15"/>
      <c r="BT1730" s="15"/>
      <c r="BU1730" s="15"/>
      <c r="BV1730" s="15"/>
      <c r="BW1730" s="15"/>
      <c r="BX1730" s="15"/>
      <c r="BY1730" s="15"/>
      <c r="BZ1730" s="15"/>
      <c r="CA1730" s="15"/>
      <c r="CB1730" s="15"/>
      <c r="CC1730" s="15"/>
      <c r="CD1730" s="15"/>
      <c r="CE1730" s="15"/>
      <c r="CF1730" s="15"/>
      <c r="CG1730" s="15"/>
      <c r="CH1730" s="15"/>
      <c r="CI1730" s="15"/>
      <c r="CJ1730" s="15"/>
      <c r="CK1730" s="15"/>
      <c r="CL1730" s="15"/>
      <c r="CM1730" s="15"/>
      <c r="CN1730" s="15"/>
      <c r="CO1730" s="15"/>
      <c r="CP1730" s="15"/>
      <c r="CQ1730" s="15"/>
      <c r="CR1730" s="15"/>
      <c r="CS1730" s="15"/>
      <c r="CT1730" s="88"/>
      <c r="CU1730" s="88"/>
      <c r="CV1730" s="88"/>
      <c r="CW1730" s="15"/>
      <c r="CX1730" s="15"/>
      <c r="CY1730" s="88"/>
      <c r="CZ1730" s="88"/>
      <c r="DA1730" s="88"/>
      <c r="DB1730" s="15"/>
      <c r="DC1730" s="15"/>
      <c r="DD1730" s="15"/>
      <c r="DE1730" s="15"/>
      <c r="DF1730" s="15"/>
      <c r="DG1730" s="15"/>
      <c r="DH1730" s="15"/>
      <c r="DI1730" s="15"/>
      <c r="DJ1730" s="15"/>
      <c r="DK1730" s="15"/>
      <c r="DL1730" s="15"/>
      <c r="DM1730" s="15"/>
      <c r="DN1730" s="15"/>
      <c r="DO1730" s="15"/>
      <c r="DP1730" s="15"/>
      <c r="DQ1730" s="15"/>
      <c r="DR1730" s="15"/>
      <c r="DS1730" s="15"/>
      <c r="DT1730" s="15"/>
      <c r="DU1730" s="15"/>
      <c r="DV1730" s="15"/>
      <c r="DW1730" s="15"/>
      <c r="DX1730" s="15"/>
      <c r="DY1730" s="15"/>
      <c r="DZ1730" s="15"/>
      <c r="EA1730" s="15"/>
      <c r="EB1730" s="15"/>
      <c r="EC1730" s="15"/>
      <c r="ED1730" s="15"/>
      <c r="EE1730" s="15"/>
      <c r="EF1730" s="15"/>
      <c r="EG1730" s="15"/>
      <c r="EH1730" s="15"/>
      <c r="EI1730" s="15"/>
      <c r="EJ1730" s="15"/>
      <c r="EK1730" s="15"/>
      <c r="EL1730" s="15"/>
      <c r="EM1730" s="15"/>
      <c r="EN1730" s="15"/>
      <c r="EO1730" s="15"/>
      <c r="EP1730" s="88"/>
      <c r="EQ1730" s="88"/>
      <c r="ER1730" s="88"/>
      <c r="ES1730" s="88"/>
      <c r="ET1730" s="88"/>
      <c r="EU1730" s="88"/>
      <c r="EV1730" s="88"/>
      <c r="EW1730" s="88"/>
      <c r="EX1730" s="88"/>
      <c r="EY1730" s="88"/>
      <c r="EZ1730" s="88"/>
      <c r="FA1730" s="88"/>
      <c r="FB1730" s="15"/>
      <c r="FC1730" s="15"/>
      <c r="FD1730" s="15"/>
      <c r="FE1730" s="15"/>
      <c r="FF1730" s="15"/>
      <c r="FG1730" s="15"/>
      <c r="FH1730" s="15"/>
      <c r="FI1730" s="15"/>
      <c r="FJ1730" s="15"/>
    </row>
    <row r="1731" spans="2:166" ht="15" customHeight="1" x14ac:dyDescent="0.25">
      <c r="B1731" s="88"/>
      <c r="C1731" s="88"/>
      <c r="D1731" s="115"/>
      <c r="E1731" s="115"/>
      <c r="F1731" s="115"/>
      <c r="G1731" s="115"/>
      <c r="H1731" s="115"/>
      <c r="I1731" s="523"/>
      <c r="J1731" s="523"/>
      <c r="K1731" s="115"/>
      <c r="L1731" s="524"/>
      <c r="M1731" s="524"/>
      <c r="N1731" s="524"/>
      <c r="O1731" s="524"/>
      <c r="P1731" s="524"/>
      <c r="Q1731" s="524"/>
      <c r="R1731" s="524"/>
      <c r="S1731" s="525"/>
      <c r="T1731" s="526"/>
      <c r="U1731" s="115"/>
      <c r="V1731" s="526"/>
      <c r="W1731" s="115"/>
      <c r="X1731" s="115"/>
      <c r="Y1731" s="115"/>
      <c r="Z1731" s="527"/>
      <c r="AA1731" s="527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  <c r="BI1731" s="15"/>
      <c r="BJ1731" s="15"/>
      <c r="BK1731" s="15"/>
      <c r="BL1731" s="15"/>
      <c r="BM1731" s="15"/>
      <c r="BN1731" s="15"/>
      <c r="BO1731" s="15"/>
      <c r="BP1731" s="15"/>
      <c r="BQ1731" s="15"/>
      <c r="BR1731" s="15"/>
      <c r="BS1731" s="15"/>
      <c r="BT1731" s="15"/>
      <c r="BU1731" s="15"/>
      <c r="BV1731" s="15"/>
      <c r="BW1731" s="15"/>
      <c r="BX1731" s="15"/>
      <c r="BY1731" s="15"/>
      <c r="BZ1731" s="15"/>
      <c r="CA1731" s="15"/>
      <c r="CB1731" s="15"/>
      <c r="CC1731" s="15"/>
      <c r="CD1731" s="15"/>
      <c r="CE1731" s="15"/>
      <c r="CF1731" s="15"/>
      <c r="CG1731" s="15"/>
      <c r="CH1731" s="15"/>
      <c r="CI1731" s="15"/>
      <c r="CJ1731" s="15"/>
      <c r="CK1731" s="15"/>
      <c r="CL1731" s="15"/>
      <c r="CM1731" s="15"/>
      <c r="CN1731" s="15"/>
      <c r="CO1731" s="15"/>
      <c r="CP1731" s="15"/>
      <c r="CQ1731" s="15"/>
      <c r="CR1731" s="15"/>
      <c r="CS1731" s="15"/>
      <c r="CT1731" s="88"/>
      <c r="CU1731" s="88"/>
      <c r="CV1731" s="88"/>
      <c r="CW1731" s="15"/>
      <c r="CX1731" s="15"/>
      <c r="CY1731" s="88"/>
      <c r="CZ1731" s="88"/>
      <c r="DA1731" s="88"/>
      <c r="DB1731" s="15"/>
      <c r="DC1731" s="15"/>
      <c r="DD1731" s="15"/>
      <c r="DE1731" s="15"/>
      <c r="DF1731" s="15"/>
      <c r="DG1731" s="15"/>
      <c r="DH1731" s="15"/>
      <c r="DI1731" s="15"/>
      <c r="DJ1731" s="15"/>
      <c r="DK1731" s="15"/>
      <c r="DL1731" s="15"/>
      <c r="DM1731" s="15"/>
      <c r="DN1731" s="15"/>
      <c r="DO1731" s="15"/>
      <c r="DP1731" s="15"/>
      <c r="DQ1731" s="15"/>
      <c r="DR1731" s="15"/>
      <c r="DS1731" s="15"/>
      <c r="DT1731" s="15"/>
      <c r="DU1731" s="15"/>
      <c r="DV1731" s="15"/>
      <c r="DW1731" s="15"/>
      <c r="DX1731" s="15"/>
      <c r="DY1731" s="15"/>
      <c r="DZ1731" s="15"/>
      <c r="EA1731" s="15"/>
      <c r="EB1731" s="15"/>
      <c r="EC1731" s="15"/>
      <c r="ED1731" s="15"/>
      <c r="EE1731" s="15"/>
      <c r="EF1731" s="15"/>
      <c r="EG1731" s="15"/>
      <c r="EH1731" s="15"/>
      <c r="EI1731" s="15"/>
      <c r="EJ1731" s="15"/>
      <c r="EK1731" s="15"/>
      <c r="EL1731" s="15"/>
      <c r="EM1731" s="15"/>
      <c r="EN1731" s="15"/>
      <c r="EO1731" s="15"/>
      <c r="EP1731" s="88"/>
      <c r="EQ1731" s="88"/>
      <c r="ER1731" s="88"/>
      <c r="ES1731" s="88"/>
      <c r="ET1731" s="88"/>
      <c r="EU1731" s="88"/>
      <c r="EV1731" s="88"/>
      <c r="EW1731" s="88"/>
      <c r="EX1731" s="88"/>
      <c r="EY1731" s="88"/>
      <c r="EZ1731" s="88"/>
      <c r="FA1731" s="88"/>
      <c r="FB1731" s="15"/>
      <c r="FC1731" s="15"/>
      <c r="FD1731" s="15"/>
      <c r="FE1731" s="15"/>
      <c r="FF1731" s="15"/>
      <c r="FG1731" s="15"/>
      <c r="FH1731" s="15"/>
      <c r="FI1731" s="15"/>
      <c r="FJ1731" s="15"/>
    </row>
    <row r="1732" spans="2:166" ht="15" customHeight="1" x14ac:dyDescent="0.25">
      <c r="B1732" s="88"/>
      <c r="C1732" s="88"/>
      <c r="D1732" s="115"/>
      <c r="E1732" s="115"/>
      <c r="F1732" s="115"/>
      <c r="G1732" s="115"/>
      <c r="H1732" s="115"/>
      <c r="I1732" s="523"/>
      <c r="J1732" s="523"/>
      <c r="K1732" s="115"/>
      <c r="L1732" s="524"/>
      <c r="M1732" s="524"/>
      <c r="N1732" s="524"/>
      <c r="O1732" s="524"/>
      <c r="P1732" s="524"/>
      <c r="Q1732" s="524"/>
      <c r="R1732" s="524"/>
      <c r="S1732" s="525"/>
      <c r="T1732" s="526"/>
      <c r="U1732" s="115"/>
      <c r="V1732" s="526"/>
      <c r="W1732" s="115"/>
      <c r="X1732" s="115"/>
      <c r="Y1732" s="115"/>
      <c r="Z1732" s="527"/>
      <c r="AA1732" s="527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5"/>
      <c r="AU1732" s="15"/>
      <c r="AV1732" s="15"/>
      <c r="AW1732" s="15"/>
      <c r="AX1732" s="15"/>
      <c r="AY1732" s="15"/>
      <c r="AZ1732" s="15"/>
      <c r="BA1732" s="15"/>
      <c r="BB1732" s="15"/>
      <c r="BC1732" s="15"/>
      <c r="BD1732" s="15"/>
      <c r="BE1732" s="15"/>
      <c r="BF1732" s="15"/>
      <c r="BG1732" s="15"/>
      <c r="BH1732" s="15"/>
      <c r="BI1732" s="15"/>
      <c r="BJ1732" s="15"/>
      <c r="BK1732" s="15"/>
      <c r="BL1732" s="15"/>
      <c r="BM1732" s="15"/>
      <c r="BN1732" s="15"/>
      <c r="BO1732" s="15"/>
      <c r="BP1732" s="15"/>
      <c r="BQ1732" s="15"/>
      <c r="BR1732" s="15"/>
      <c r="BS1732" s="15"/>
      <c r="BT1732" s="15"/>
      <c r="BU1732" s="15"/>
      <c r="BV1732" s="15"/>
      <c r="BW1732" s="15"/>
      <c r="BX1732" s="15"/>
      <c r="BY1732" s="15"/>
      <c r="BZ1732" s="15"/>
      <c r="CA1732" s="15"/>
      <c r="CB1732" s="15"/>
      <c r="CC1732" s="15"/>
      <c r="CD1732" s="15"/>
      <c r="CE1732" s="15"/>
      <c r="CF1732" s="15"/>
      <c r="CG1732" s="15"/>
      <c r="CH1732" s="15"/>
      <c r="CI1732" s="15"/>
      <c r="CJ1732" s="15"/>
      <c r="CK1732" s="15"/>
      <c r="CL1732" s="15"/>
      <c r="CM1732" s="15"/>
      <c r="CN1732" s="15"/>
      <c r="CO1732" s="15"/>
      <c r="CP1732" s="15"/>
      <c r="CQ1732" s="15"/>
      <c r="CR1732" s="15"/>
      <c r="CS1732" s="15"/>
      <c r="CT1732" s="88"/>
      <c r="CU1732" s="88"/>
      <c r="CV1732" s="88"/>
      <c r="CW1732" s="15"/>
      <c r="CX1732" s="15"/>
      <c r="CY1732" s="88"/>
      <c r="CZ1732" s="88"/>
      <c r="DA1732" s="88"/>
      <c r="DB1732" s="15"/>
      <c r="DC1732" s="15"/>
      <c r="DD1732" s="15"/>
      <c r="DE1732" s="15"/>
      <c r="DF1732" s="15"/>
      <c r="DG1732" s="15"/>
      <c r="DH1732" s="15"/>
      <c r="DI1732" s="15"/>
      <c r="DJ1732" s="15"/>
      <c r="DK1732" s="15"/>
      <c r="DL1732" s="15"/>
      <c r="DM1732" s="15"/>
      <c r="DN1732" s="15"/>
      <c r="DO1732" s="15"/>
      <c r="DP1732" s="15"/>
      <c r="DQ1732" s="15"/>
      <c r="DR1732" s="15"/>
      <c r="DS1732" s="15"/>
      <c r="DT1732" s="15"/>
      <c r="DU1732" s="15"/>
      <c r="DV1732" s="15"/>
      <c r="DW1732" s="15"/>
      <c r="DX1732" s="15"/>
      <c r="DY1732" s="15"/>
      <c r="DZ1732" s="15"/>
      <c r="EA1732" s="15"/>
      <c r="EB1732" s="15"/>
      <c r="EC1732" s="15"/>
      <c r="ED1732" s="15"/>
      <c r="EE1732" s="15"/>
      <c r="EF1732" s="15"/>
      <c r="EG1732" s="15"/>
      <c r="EH1732" s="15"/>
      <c r="EI1732" s="15"/>
      <c r="EJ1732" s="15"/>
      <c r="EK1732" s="15"/>
      <c r="EL1732" s="15"/>
      <c r="EM1732" s="15"/>
      <c r="EN1732" s="15"/>
      <c r="EO1732" s="15"/>
      <c r="EP1732" s="88"/>
      <c r="EQ1732" s="88"/>
      <c r="ER1732" s="88"/>
      <c r="ES1732" s="88"/>
      <c r="ET1732" s="88"/>
      <c r="EU1732" s="88"/>
      <c r="EV1732" s="88"/>
      <c r="EW1732" s="88"/>
      <c r="EX1732" s="88"/>
      <c r="EY1732" s="88"/>
      <c r="EZ1732" s="88"/>
      <c r="FA1732" s="88"/>
      <c r="FB1732" s="15"/>
      <c r="FC1732" s="15"/>
      <c r="FD1732" s="15"/>
      <c r="FE1732" s="15"/>
      <c r="FF1732" s="15"/>
      <c r="FG1732" s="15"/>
      <c r="FH1732" s="15"/>
      <c r="FI1732" s="15"/>
      <c r="FJ1732" s="15"/>
    </row>
    <row r="1733" spans="2:166" ht="15" customHeight="1" x14ac:dyDescent="0.25">
      <c r="B1733" s="88"/>
      <c r="C1733" s="88"/>
      <c r="D1733" s="115"/>
      <c r="E1733" s="115"/>
      <c r="F1733" s="115"/>
      <c r="G1733" s="115"/>
      <c r="H1733" s="115"/>
      <c r="I1733" s="523"/>
      <c r="J1733" s="523"/>
      <c r="K1733" s="115"/>
      <c r="L1733" s="524"/>
      <c r="M1733" s="524"/>
      <c r="N1733" s="524"/>
      <c r="O1733" s="524"/>
      <c r="P1733" s="524"/>
      <c r="Q1733" s="524"/>
      <c r="R1733" s="524"/>
      <c r="S1733" s="525"/>
      <c r="T1733" s="526"/>
      <c r="U1733" s="115"/>
      <c r="V1733" s="526"/>
      <c r="W1733" s="115"/>
      <c r="X1733" s="115"/>
      <c r="Y1733" s="115"/>
      <c r="Z1733" s="527"/>
      <c r="AA1733" s="527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/>
      <c r="AU1733" s="15"/>
      <c r="AV1733" s="15"/>
      <c r="AW1733" s="15"/>
      <c r="AX1733" s="15"/>
      <c r="AY1733" s="15"/>
      <c r="AZ1733" s="15"/>
      <c r="BA1733" s="15"/>
      <c r="BB1733" s="15"/>
      <c r="BC1733" s="15"/>
      <c r="BD1733" s="15"/>
      <c r="BE1733" s="15"/>
      <c r="BF1733" s="15"/>
      <c r="BG1733" s="15"/>
      <c r="BH1733" s="15"/>
      <c r="BI1733" s="15"/>
      <c r="BJ1733" s="15"/>
      <c r="BK1733" s="15"/>
      <c r="BL1733" s="15"/>
      <c r="BM1733" s="15"/>
      <c r="BN1733" s="15"/>
      <c r="BO1733" s="15"/>
      <c r="BP1733" s="15"/>
      <c r="BQ1733" s="15"/>
      <c r="BR1733" s="15"/>
      <c r="BS1733" s="15"/>
      <c r="BT1733" s="15"/>
      <c r="BU1733" s="15"/>
      <c r="BV1733" s="15"/>
      <c r="BW1733" s="15"/>
      <c r="BX1733" s="15"/>
      <c r="BY1733" s="15"/>
      <c r="BZ1733" s="15"/>
      <c r="CA1733" s="15"/>
      <c r="CB1733" s="15"/>
      <c r="CC1733" s="15"/>
      <c r="CD1733" s="15"/>
      <c r="CE1733" s="15"/>
      <c r="CF1733" s="15"/>
      <c r="CG1733" s="15"/>
      <c r="CH1733" s="15"/>
      <c r="CI1733" s="15"/>
      <c r="CJ1733" s="15"/>
      <c r="CK1733" s="15"/>
      <c r="CL1733" s="15"/>
      <c r="CM1733" s="15"/>
      <c r="CN1733" s="15"/>
      <c r="CO1733" s="15"/>
      <c r="CP1733" s="15"/>
      <c r="CQ1733" s="15"/>
      <c r="CR1733" s="15"/>
      <c r="CS1733" s="15"/>
      <c r="CT1733" s="88"/>
      <c r="CU1733" s="88"/>
      <c r="CV1733" s="88"/>
      <c r="CW1733" s="15"/>
      <c r="CX1733" s="15"/>
      <c r="CY1733" s="88"/>
      <c r="CZ1733" s="88"/>
      <c r="DA1733" s="88"/>
      <c r="DB1733" s="15"/>
      <c r="DC1733" s="15"/>
      <c r="DD1733" s="15"/>
      <c r="DE1733" s="15"/>
      <c r="DF1733" s="15"/>
      <c r="DG1733" s="15"/>
      <c r="DH1733" s="15"/>
      <c r="DI1733" s="15"/>
      <c r="DJ1733" s="15"/>
      <c r="DK1733" s="15"/>
      <c r="DL1733" s="15"/>
      <c r="DM1733" s="15"/>
      <c r="DN1733" s="15"/>
      <c r="DO1733" s="15"/>
      <c r="DP1733" s="15"/>
      <c r="DQ1733" s="15"/>
      <c r="DR1733" s="15"/>
      <c r="DS1733" s="15"/>
      <c r="DT1733" s="15"/>
      <c r="DU1733" s="15"/>
      <c r="DV1733" s="15"/>
      <c r="DW1733" s="15"/>
      <c r="DX1733" s="15"/>
      <c r="DY1733" s="15"/>
      <c r="DZ1733" s="15"/>
      <c r="EA1733" s="15"/>
      <c r="EB1733" s="15"/>
      <c r="EC1733" s="15"/>
      <c r="ED1733" s="15"/>
      <c r="EE1733" s="15"/>
      <c r="EF1733" s="15"/>
      <c r="EG1733" s="15"/>
      <c r="EH1733" s="15"/>
      <c r="EI1733" s="15"/>
      <c r="EJ1733" s="15"/>
      <c r="EK1733" s="15"/>
      <c r="EL1733" s="15"/>
      <c r="EM1733" s="15"/>
      <c r="EN1733" s="15"/>
      <c r="EO1733" s="15"/>
      <c r="EP1733" s="88"/>
      <c r="EQ1733" s="88"/>
      <c r="ER1733" s="88"/>
      <c r="ES1733" s="88"/>
      <c r="ET1733" s="88"/>
      <c r="EU1733" s="88"/>
      <c r="EV1733" s="88"/>
      <c r="EW1733" s="88"/>
      <c r="EX1733" s="88"/>
      <c r="EY1733" s="88"/>
      <c r="EZ1733" s="88"/>
      <c r="FA1733" s="88"/>
      <c r="FB1733" s="15"/>
      <c r="FC1733" s="15"/>
      <c r="FD1733" s="15"/>
      <c r="FE1733" s="15"/>
      <c r="FF1733" s="15"/>
      <c r="FG1733" s="15"/>
      <c r="FH1733" s="15"/>
      <c r="FI1733" s="15"/>
      <c r="FJ1733" s="15"/>
    </row>
    <row r="1734" spans="2:166" ht="15" customHeight="1" x14ac:dyDescent="0.25">
      <c r="B1734" s="88"/>
      <c r="C1734" s="88"/>
      <c r="D1734" s="115"/>
      <c r="E1734" s="115"/>
      <c r="F1734" s="115"/>
      <c r="G1734" s="115"/>
      <c r="H1734" s="115"/>
      <c r="I1734" s="523"/>
      <c r="J1734" s="523"/>
      <c r="K1734" s="115"/>
      <c r="L1734" s="524"/>
      <c r="M1734" s="524"/>
      <c r="N1734" s="524"/>
      <c r="O1734" s="524"/>
      <c r="P1734" s="524"/>
      <c r="Q1734" s="524"/>
      <c r="R1734" s="524"/>
      <c r="S1734" s="525"/>
      <c r="T1734" s="526"/>
      <c r="U1734" s="115"/>
      <c r="V1734" s="526"/>
      <c r="W1734" s="115"/>
      <c r="X1734" s="115"/>
      <c r="Y1734" s="115"/>
      <c r="Z1734" s="527"/>
      <c r="AA1734" s="527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5"/>
      <c r="AU1734" s="15"/>
      <c r="AV1734" s="15"/>
      <c r="AW1734" s="15"/>
      <c r="AX1734" s="15"/>
      <c r="AY1734" s="15"/>
      <c r="AZ1734" s="15"/>
      <c r="BA1734" s="15"/>
      <c r="BB1734" s="15"/>
      <c r="BC1734" s="15"/>
      <c r="BD1734" s="15"/>
      <c r="BE1734" s="15"/>
      <c r="BF1734" s="15"/>
      <c r="BG1734" s="15"/>
      <c r="BH1734" s="15"/>
      <c r="BI1734" s="15"/>
      <c r="BJ1734" s="15"/>
      <c r="BK1734" s="15"/>
      <c r="BL1734" s="15"/>
      <c r="BM1734" s="15"/>
      <c r="BN1734" s="15"/>
      <c r="BO1734" s="15"/>
      <c r="BP1734" s="15"/>
      <c r="BQ1734" s="15"/>
      <c r="BR1734" s="15"/>
      <c r="BS1734" s="15"/>
      <c r="BT1734" s="15"/>
      <c r="BU1734" s="15"/>
      <c r="BV1734" s="15"/>
      <c r="BW1734" s="15"/>
      <c r="BX1734" s="15"/>
      <c r="BY1734" s="15"/>
      <c r="BZ1734" s="15"/>
      <c r="CA1734" s="15"/>
      <c r="CB1734" s="15"/>
      <c r="CC1734" s="15"/>
      <c r="CD1734" s="15"/>
      <c r="CE1734" s="15"/>
      <c r="CF1734" s="15"/>
      <c r="CG1734" s="15"/>
      <c r="CH1734" s="15"/>
      <c r="CI1734" s="15"/>
      <c r="CJ1734" s="15"/>
      <c r="CK1734" s="15"/>
      <c r="CL1734" s="15"/>
      <c r="CM1734" s="15"/>
      <c r="CN1734" s="15"/>
      <c r="CO1734" s="15"/>
      <c r="CP1734" s="15"/>
      <c r="CQ1734" s="15"/>
      <c r="CR1734" s="15"/>
      <c r="CS1734" s="15"/>
      <c r="CT1734" s="88"/>
      <c r="CU1734" s="88"/>
      <c r="CV1734" s="88"/>
      <c r="CW1734" s="15"/>
      <c r="CX1734" s="15"/>
      <c r="CY1734" s="88"/>
      <c r="CZ1734" s="88"/>
      <c r="DA1734" s="88"/>
      <c r="DB1734" s="15"/>
      <c r="DC1734" s="15"/>
      <c r="DD1734" s="15"/>
      <c r="DE1734" s="15"/>
      <c r="DF1734" s="15"/>
      <c r="DG1734" s="15"/>
      <c r="DH1734" s="15"/>
      <c r="DI1734" s="15"/>
      <c r="DJ1734" s="15"/>
      <c r="DK1734" s="15"/>
      <c r="DL1734" s="15"/>
      <c r="DM1734" s="15"/>
      <c r="DN1734" s="15"/>
      <c r="DO1734" s="15"/>
      <c r="DP1734" s="15"/>
      <c r="DQ1734" s="15"/>
      <c r="DR1734" s="15"/>
      <c r="DS1734" s="15"/>
      <c r="DT1734" s="15"/>
      <c r="DU1734" s="15"/>
      <c r="DV1734" s="15"/>
      <c r="DW1734" s="15"/>
      <c r="DX1734" s="15"/>
      <c r="DY1734" s="15"/>
      <c r="DZ1734" s="15"/>
      <c r="EA1734" s="15"/>
      <c r="EB1734" s="15"/>
      <c r="EC1734" s="15"/>
      <c r="ED1734" s="15"/>
      <c r="EE1734" s="15"/>
      <c r="EF1734" s="15"/>
      <c r="EG1734" s="15"/>
      <c r="EH1734" s="15"/>
      <c r="EI1734" s="15"/>
      <c r="EJ1734" s="15"/>
      <c r="EK1734" s="15"/>
      <c r="EL1734" s="15"/>
      <c r="EM1734" s="15"/>
      <c r="EN1734" s="15"/>
      <c r="EO1734" s="15"/>
      <c r="EP1734" s="88"/>
      <c r="EQ1734" s="88"/>
      <c r="ER1734" s="88"/>
      <c r="ES1734" s="88"/>
      <c r="ET1734" s="88"/>
      <c r="EU1734" s="88"/>
      <c r="EV1734" s="88"/>
      <c r="EW1734" s="88"/>
      <c r="EX1734" s="88"/>
      <c r="EY1734" s="88"/>
      <c r="EZ1734" s="88"/>
      <c r="FA1734" s="88"/>
      <c r="FB1734" s="15"/>
      <c r="FC1734" s="15"/>
      <c r="FD1734" s="15"/>
      <c r="FE1734" s="15"/>
      <c r="FF1734" s="15"/>
      <c r="FG1734" s="15"/>
      <c r="FH1734" s="15"/>
      <c r="FI1734" s="15"/>
      <c r="FJ1734" s="15"/>
    </row>
    <row r="1735" spans="2:166" ht="15" customHeight="1" x14ac:dyDescent="0.25">
      <c r="B1735" s="88"/>
      <c r="C1735" s="88"/>
      <c r="D1735" s="115"/>
      <c r="E1735" s="115"/>
      <c r="F1735" s="115"/>
      <c r="G1735" s="115"/>
      <c r="H1735" s="115"/>
      <c r="I1735" s="523"/>
      <c r="J1735" s="523"/>
      <c r="K1735" s="115"/>
      <c r="L1735" s="524"/>
      <c r="M1735" s="524"/>
      <c r="N1735" s="524"/>
      <c r="O1735" s="524"/>
      <c r="P1735" s="524"/>
      <c r="Q1735" s="524"/>
      <c r="R1735" s="524"/>
      <c r="S1735" s="525"/>
      <c r="T1735" s="526"/>
      <c r="U1735" s="115"/>
      <c r="V1735" s="526"/>
      <c r="W1735" s="115"/>
      <c r="X1735" s="115"/>
      <c r="Y1735" s="115"/>
      <c r="Z1735" s="527"/>
      <c r="AA1735" s="527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/>
      <c r="AU1735" s="15"/>
      <c r="AV1735" s="15"/>
      <c r="AW1735" s="15"/>
      <c r="AX1735" s="15"/>
      <c r="AY1735" s="15"/>
      <c r="AZ1735" s="15"/>
      <c r="BA1735" s="15"/>
      <c r="BB1735" s="15"/>
      <c r="BC1735" s="15"/>
      <c r="BD1735" s="15"/>
      <c r="BE1735" s="15"/>
      <c r="BF1735" s="15"/>
      <c r="BG1735" s="15"/>
      <c r="BH1735" s="15"/>
      <c r="BI1735" s="15"/>
      <c r="BJ1735" s="15"/>
      <c r="BK1735" s="15"/>
      <c r="BL1735" s="15"/>
      <c r="BM1735" s="15"/>
      <c r="BN1735" s="15"/>
      <c r="BO1735" s="15"/>
      <c r="BP1735" s="15"/>
      <c r="BQ1735" s="15"/>
      <c r="BR1735" s="15"/>
      <c r="BS1735" s="15"/>
      <c r="BT1735" s="15"/>
      <c r="BU1735" s="15"/>
      <c r="BV1735" s="15"/>
      <c r="BW1735" s="15"/>
      <c r="BX1735" s="15"/>
      <c r="BY1735" s="15"/>
      <c r="BZ1735" s="15"/>
      <c r="CA1735" s="15"/>
      <c r="CB1735" s="15"/>
      <c r="CC1735" s="15"/>
      <c r="CD1735" s="15"/>
      <c r="CE1735" s="15"/>
      <c r="CF1735" s="15"/>
      <c r="CG1735" s="15"/>
      <c r="CH1735" s="15"/>
      <c r="CI1735" s="15"/>
      <c r="CJ1735" s="15"/>
      <c r="CK1735" s="15"/>
      <c r="CL1735" s="15"/>
      <c r="CM1735" s="15"/>
      <c r="CN1735" s="15"/>
      <c r="CO1735" s="15"/>
      <c r="CP1735" s="15"/>
      <c r="CQ1735" s="15"/>
      <c r="CR1735" s="15"/>
      <c r="CS1735" s="15"/>
      <c r="CT1735" s="88"/>
      <c r="CU1735" s="88"/>
      <c r="CV1735" s="88"/>
      <c r="CW1735" s="15"/>
      <c r="CX1735" s="15"/>
      <c r="CY1735" s="88"/>
      <c r="CZ1735" s="88"/>
      <c r="DA1735" s="88"/>
      <c r="DB1735" s="15"/>
      <c r="DC1735" s="15"/>
      <c r="DD1735" s="15"/>
      <c r="DE1735" s="15"/>
      <c r="DF1735" s="15"/>
      <c r="DG1735" s="15"/>
      <c r="DH1735" s="15"/>
      <c r="DI1735" s="15"/>
      <c r="DJ1735" s="15"/>
      <c r="DK1735" s="15"/>
      <c r="DL1735" s="15"/>
      <c r="DM1735" s="15"/>
      <c r="DN1735" s="15"/>
      <c r="DO1735" s="15"/>
      <c r="DP1735" s="15"/>
      <c r="DQ1735" s="15"/>
      <c r="DR1735" s="15"/>
      <c r="DS1735" s="15"/>
      <c r="DT1735" s="15"/>
      <c r="DU1735" s="15"/>
      <c r="DV1735" s="15"/>
      <c r="DW1735" s="15"/>
      <c r="DX1735" s="15"/>
      <c r="DY1735" s="15"/>
      <c r="DZ1735" s="15"/>
      <c r="EA1735" s="15"/>
      <c r="EB1735" s="15"/>
      <c r="EC1735" s="15"/>
      <c r="ED1735" s="15"/>
      <c r="EE1735" s="15"/>
      <c r="EF1735" s="15"/>
      <c r="EG1735" s="15"/>
      <c r="EH1735" s="15"/>
      <c r="EI1735" s="15"/>
      <c r="EJ1735" s="15"/>
      <c r="EK1735" s="15"/>
      <c r="EL1735" s="15"/>
      <c r="EM1735" s="15"/>
      <c r="EN1735" s="15"/>
      <c r="EO1735" s="15"/>
      <c r="EP1735" s="88"/>
      <c r="EQ1735" s="88"/>
      <c r="ER1735" s="88"/>
      <c r="ES1735" s="88"/>
      <c r="ET1735" s="88"/>
      <c r="EU1735" s="88"/>
      <c r="EV1735" s="88"/>
      <c r="EW1735" s="88"/>
      <c r="EX1735" s="88"/>
      <c r="EY1735" s="88"/>
      <c r="EZ1735" s="88"/>
      <c r="FA1735" s="88"/>
      <c r="FB1735" s="15"/>
      <c r="FC1735" s="15"/>
      <c r="FD1735" s="15"/>
      <c r="FE1735" s="15"/>
      <c r="FF1735" s="15"/>
      <c r="FG1735" s="15"/>
      <c r="FH1735" s="15"/>
      <c r="FI1735" s="15"/>
      <c r="FJ1735" s="15"/>
    </row>
    <row r="1736" spans="2:166" ht="15" customHeight="1" x14ac:dyDescent="0.25">
      <c r="B1736" s="88"/>
      <c r="C1736" s="88"/>
      <c r="D1736" s="115"/>
      <c r="E1736" s="115"/>
      <c r="F1736" s="115"/>
      <c r="G1736" s="115"/>
      <c r="H1736" s="115"/>
      <c r="I1736" s="523"/>
      <c r="J1736" s="523"/>
      <c r="K1736" s="115"/>
      <c r="L1736" s="524"/>
      <c r="M1736" s="524"/>
      <c r="N1736" s="524"/>
      <c r="O1736" s="524"/>
      <c r="P1736" s="524"/>
      <c r="Q1736" s="524"/>
      <c r="R1736" s="524"/>
      <c r="S1736" s="525"/>
      <c r="T1736" s="526"/>
      <c r="U1736" s="115"/>
      <c r="V1736" s="526"/>
      <c r="W1736" s="115"/>
      <c r="X1736" s="115"/>
      <c r="Y1736" s="115"/>
      <c r="Z1736" s="527"/>
      <c r="AA1736" s="527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  <c r="AZ1736" s="15"/>
      <c r="BA1736" s="15"/>
      <c r="BB1736" s="15"/>
      <c r="BC1736" s="15"/>
      <c r="BD1736" s="15"/>
      <c r="BE1736" s="15"/>
      <c r="BF1736" s="15"/>
      <c r="BG1736" s="15"/>
      <c r="BH1736" s="15"/>
      <c r="BI1736" s="15"/>
      <c r="BJ1736" s="15"/>
      <c r="BK1736" s="15"/>
      <c r="BL1736" s="15"/>
      <c r="BM1736" s="15"/>
      <c r="BN1736" s="15"/>
      <c r="BO1736" s="15"/>
      <c r="BP1736" s="15"/>
      <c r="BQ1736" s="15"/>
      <c r="BR1736" s="15"/>
      <c r="BS1736" s="15"/>
      <c r="BT1736" s="15"/>
      <c r="BU1736" s="15"/>
      <c r="BV1736" s="15"/>
      <c r="BW1736" s="15"/>
      <c r="BX1736" s="15"/>
      <c r="BY1736" s="15"/>
      <c r="BZ1736" s="15"/>
      <c r="CA1736" s="15"/>
      <c r="CB1736" s="15"/>
      <c r="CC1736" s="15"/>
      <c r="CD1736" s="15"/>
      <c r="CE1736" s="15"/>
      <c r="CF1736" s="15"/>
      <c r="CG1736" s="15"/>
      <c r="CH1736" s="15"/>
      <c r="CI1736" s="15"/>
      <c r="CJ1736" s="15"/>
      <c r="CK1736" s="15"/>
      <c r="CL1736" s="15"/>
      <c r="CM1736" s="15"/>
      <c r="CN1736" s="15"/>
      <c r="CO1736" s="15"/>
      <c r="CP1736" s="15"/>
      <c r="CQ1736" s="15"/>
      <c r="CR1736" s="15"/>
      <c r="CS1736" s="15"/>
      <c r="CT1736" s="88"/>
      <c r="CU1736" s="88"/>
      <c r="CV1736" s="88"/>
      <c r="CW1736" s="15"/>
      <c r="CX1736" s="15"/>
      <c r="CY1736" s="88"/>
      <c r="CZ1736" s="88"/>
      <c r="DA1736" s="88"/>
      <c r="DB1736" s="15"/>
      <c r="DC1736" s="15"/>
      <c r="DD1736" s="15"/>
      <c r="DE1736" s="15"/>
      <c r="DF1736" s="15"/>
      <c r="DG1736" s="15"/>
      <c r="DH1736" s="15"/>
      <c r="DI1736" s="15"/>
      <c r="DJ1736" s="15"/>
      <c r="DK1736" s="15"/>
      <c r="DL1736" s="15"/>
      <c r="DM1736" s="15"/>
      <c r="DN1736" s="15"/>
      <c r="DO1736" s="15"/>
      <c r="DP1736" s="15"/>
      <c r="DQ1736" s="15"/>
      <c r="DR1736" s="15"/>
      <c r="DS1736" s="15"/>
      <c r="DT1736" s="15"/>
      <c r="DU1736" s="15"/>
      <c r="DV1736" s="15"/>
      <c r="DW1736" s="15"/>
      <c r="DX1736" s="15"/>
      <c r="DY1736" s="15"/>
      <c r="DZ1736" s="15"/>
      <c r="EA1736" s="15"/>
      <c r="EB1736" s="15"/>
      <c r="EC1736" s="15"/>
      <c r="ED1736" s="15"/>
      <c r="EE1736" s="15"/>
      <c r="EF1736" s="15"/>
      <c r="EG1736" s="15"/>
      <c r="EH1736" s="15"/>
      <c r="EI1736" s="15"/>
      <c r="EJ1736" s="15"/>
      <c r="EK1736" s="15"/>
      <c r="EL1736" s="15"/>
      <c r="EM1736" s="15"/>
      <c r="EN1736" s="15"/>
      <c r="EO1736" s="15"/>
      <c r="EP1736" s="88"/>
      <c r="EQ1736" s="88"/>
      <c r="ER1736" s="88"/>
      <c r="ES1736" s="88"/>
      <c r="ET1736" s="88"/>
      <c r="EU1736" s="88"/>
      <c r="EV1736" s="88"/>
      <c r="EW1736" s="88"/>
      <c r="EX1736" s="88"/>
      <c r="EY1736" s="88"/>
      <c r="EZ1736" s="88"/>
      <c r="FA1736" s="88"/>
      <c r="FB1736" s="15"/>
      <c r="FC1736" s="15"/>
      <c r="FD1736" s="15"/>
      <c r="FE1736" s="15"/>
      <c r="FF1736" s="15"/>
      <c r="FG1736" s="15"/>
      <c r="FH1736" s="15"/>
      <c r="FI1736" s="15"/>
      <c r="FJ1736" s="15"/>
    </row>
    <row r="1737" spans="2:166" ht="15" customHeight="1" x14ac:dyDescent="0.25">
      <c r="B1737" s="88"/>
      <c r="C1737" s="88"/>
      <c r="D1737" s="115"/>
      <c r="E1737" s="115"/>
      <c r="F1737" s="115"/>
      <c r="G1737" s="115"/>
      <c r="H1737" s="115"/>
      <c r="I1737" s="523"/>
      <c r="J1737" s="523"/>
      <c r="K1737" s="115"/>
      <c r="L1737" s="524"/>
      <c r="M1737" s="524"/>
      <c r="N1737" s="524"/>
      <c r="O1737" s="524"/>
      <c r="P1737" s="524"/>
      <c r="Q1737" s="524"/>
      <c r="R1737" s="524"/>
      <c r="S1737" s="525"/>
      <c r="T1737" s="526"/>
      <c r="U1737" s="115"/>
      <c r="V1737" s="526"/>
      <c r="W1737" s="115"/>
      <c r="X1737" s="115"/>
      <c r="Y1737" s="115"/>
      <c r="Z1737" s="527"/>
      <c r="AA1737" s="527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/>
      <c r="AX1737" s="15"/>
      <c r="AY1737" s="15"/>
      <c r="AZ1737" s="15"/>
      <c r="BA1737" s="15"/>
      <c r="BB1737" s="15"/>
      <c r="BC1737" s="15"/>
      <c r="BD1737" s="15"/>
      <c r="BE1737" s="15"/>
      <c r="BF1737" s="15"/>
      <c r="BG1737" s="15"/>
      <c r="BH1737" s="15"/>
      <c r="BI1737" s="15"/>
      <c r="BJ1737" s="15"/>
      <c r="BK1737" s="15"/>
      <c r="BL1737" s="15"/>
      <c r="BM1737" s="15"/>
      <c r="BN1737" s="15"/>
      <c r="BO1737" s="15"/>
      <c r="BP1737" s="15"/>
      <c r="BQ1737" s="15"/>
      <c r="BR1737" s="15"/>
      <c r="BS1737" s="15"/>
      <c r="BT1737" s="15"/>
      <c r="BU1737" s="15"/>
      <c r="BV1737" s="15"/>
      <c r="BW1737" s="15"/>
      <c r="BX1737" s="15"/>
      <c r="BY1737" s="15"/>
      <c r="BZ1737" s="15"/>
      <c r="CA1737" s="15"/>
      <c r="CB1737" s="15"/>
      <c r="CC1737" s="15"/>
      <c r="CD1737" s="15"/>
      <c r="CE1737" s="15"/>
      <c r="CF1737" s="15"/>
      <c r="CG1737" s="15"/>
      <c r="CH1737" s="15"/>
      <c r="CI1737" s="15"/>
      <c r="CJ1737" s="15"/>
      <c r="CK1737" s="15"/>
      <c r="CL1737" s="15"/>
      <c r="CM1737" s="15"/>
      <c r="CN1737" s="15"/>
      <c r="CO1737" s="15"/>
      <c r="CP1737" s="15"/>
      <c r="CQ1737" s="15"/>
      <c r="CR1737" s="15"/>
      <c r="CS1737" s="15"/>
      <c r="CT1737" s="88"/>
      <c r="CU1737" s="88"/>
      <c r="CV1737" s="88"/>
      <c r="CW1737" s="15"/>
      <c r="CX1737" s="15"/>
      <c r="CY1737" s="88"/>
      <c r="CZ1737" s="88"/>
      <c r="DA1737" s="88"/>
      <c r="DB1737" s="15"/>
      <c r="DC1737" s="15"/>
      <c r="DD1737" s="15"/>
      <c r="DE1737" s="15"/>
      <c r="DF1737" s="15"/>
      <c r="DG1737" s="15"/>
      <c r="DH1737" s="15"/>
      <c r="DI1737" s="15"/>
      <c r="DJ1737" s="15"/>
      <c r="DK1737" s="15"/>
      <c r="DL1737" s="15"/>
      <c r="DM1737" s="15"/>
      <c r="DN1737" s="15"/>
      <c r="DO1737" s="15"/>
      <c r="DP1737" s="15"/>
      <c r="DQ1737" s="15"/>
      <c r="DR1737" s="15"/>
      <c r="DS1737" s="15"/>
      <c r="DT1737" s="15"/>
      <c r="DU1737" s="15"/>
      <c r="DV1737" s="15"/>
      <c r="DW1737" s="15"/>
      <c r="DX1737" s="15"/>
      <c r="DY1737" s="15"/>
      <c r="DZ1737" s="15"/>
      <c r="EA1737" s="15"/>
      <c r="EB1737" s="15"/>
      <c r="EC1737" s="15"/>
      <c r="ED1737" s="15"/>
      <c r="EE1737" s="15"/>
      <c r="EF1737" s="15"/>
      <c r="EG1737" s="15"/>
      <c r="EH1737" s="15"/>
      <c r="EI1737" s="15"/>
      <c r="EJ1737" s="15"/>
      <c r="EK1737" s="15"/>
      <c r="EL1737" s="15"/>
      <c r="EM1737" s="15"/>
      <c r="EN1737" s="15"/>
      <c r="EO1737" s="15"/>
      <c r="EP1737" s="88"/>
      <c r="EQ1737" s="88"/>
      <c r="ER1737" s="88"/>
      <c r="ES1737" s="88"/>
      <c r="ET1737" s="88"/>
      <c r="EU1737" s="88"/>
      <c r="EV1737" s="88"/>
      <c r="EW1737" s="88"/>
      <c r="EX1737" s="88"/>
      <c r="EY1737" s="88"/>
      <c r="EZ1737" s="88"/>
      <c r="FA1737" s="88"/>
      <c r="FB1737" s="15"/>
      <c r="FC1737" s="15"/>
      <c r="FD1737" s="15"/>
      <c r="FE1737" s="15"/>
      <c r="FF1737" s="15"/>
      <c r="FG1737" s="15"/>
      <c r="FH1737" s="15"/>
      <c r="FI1737" s="15"/>
      <c r="FJ1737" s="15"/>
    </row>
    <row r="1738" spans="2:166" ht="15" customHeight="1" x14ac:dyDescent="0.25">
      <c r="B1738" s="88"/>
      <c r="C1738" s="88"/>
      <c r="D1738" s="115"/>
      <c r="E1738" s="115"/>
      <c r="F1738" s="115"/>
      <c r="G1738" s="115"/>
      <c r="H1738" s="115"/>
      <c r="I1738" s="523"/>
      <c r="J1738" s="523"/>
      <c r="K1738" s="115"/>
      <c r="L1738" s="524"/>
      <c r="M1738" s="524"/>
      <c r="N1738" s="524"/>
      <c r="O1738" s="524"/>
      <c r="P1738" s="524"/>
      <c r="Q1738" s="524"/>
      <c r="R1738" s="524"/>
      <c r="S1738" s="525"/>
      <c r="T1738" s="526"/>
      <c r="U1738" s="115"/>
      <c r="V1738" s="526"/>
      <c r="W1738" s="115"/>
      <c r="X1738" s="115"/>
      <c r="Y1738" s="115"/>
      <c r="Z1738" s="527"/>
      <c r="AA1738" s="527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  <c r="AS1738" s="15"/>
      <c r="AT1738" s="15"/>
      <c r="AU1738" s="15"/>
      <c r="AV1738" s="15"/>
      <c r="AW1738" s="15"/>
      <c r="AX1738" s="15"/>
      <c r="AY1738" s="15"/>
      <c r="AZ1738" s="15"/>
      <c r="BA1738" s="15"/>
      <c r="BB1738" s="15"/>
      <c r="BC1738" s="15"/>
      <c r="BD1738" s="15"/>
      <c r="BE1738" s="15"/>
      <c r="BF1738" s="15"/>
      <c r="BG1738" s="15"/>
      <c r="BH1738" s="15"/>
      <c r="BI1738" s="15"/>
      <c r="BJ1738" s="15"/>
      <c r="BK1738" s="15"/>
      <c r="BL1738" s="15"/>
      <c r="BM1738" s="15"/>
      <c r="BN1738" s="15"/>
      <c r="BO1738" s="15"/>
      <c r="BP1738" s="15"/>
      <c r="BQ1738" s="15"/>
      <c r="BR1738" s="15"/>
      <c r="BS1738" s="15"/>
      <c r="BT1738" s="15"/>
      <c r="BU1738" s="15"/>
      <c r="BV1738" s="15"/>
      <c r="BW1738" s="15"/>
      <c r="BX1738" s="15"/>
      <c r="BY1738" s="15"/>
      <c r="BZ1738" s="15"/>
      <c r="CA1738" s="15"/>
      <c r="CB1738" s="15"/>
      <c r="CC1738" s="15"/>
      <c r="CD1738" s="15"/>
      <c r="CE1738" s="15"/>
      <c r="CF1738" s="15"/>
      <c r="CG1738" s="15"/>
      <c r="CH1738" s="15"/>
      <c r="CI1738" s="15"/>
      <c r="CJ1738" s="15"/>
      <c r="CK1738" s="15"/>
      <c r="CL1738" s="15"/>
      <c r="CM1738" s="15"/>
      <c r="CN1738" s="15"/>
      <c r="CO1738" s="15"/>
      <c r="CP1738" s="15"/>
      <c r="CQ1738" s="15"/>
      <c r="CR1738" s="15"/>
      <c r="CS1738" s="15"/>
      <c r="CT1738" s="88"/>
      <c r="CU1738" s="88"/>
      <c r="CV1738" s="88"/>
      <c r="CW1738" s="15"/>
      <c r="CX1738" s="15"/>
      <c r="CY1738" s="88"/>
      <c r="CZ1738" s="88"/>
      <c r="DA1738" s="88"/>
      <c r="DB1738" s="15"/>
      <c r="DC1738" s="15"/>
      <c r="DD1738" s="15"/>
      <c r="DE1738" s="15"/>
      <c r="DF1738" s="15"/>
      <c r="DG1738" s="15"/>
      <c r="DH1738" s="15"/>
      <c r="DI1738" s="15"/>
      <c r="DJ1738" s="15"/>
      <c r="DK1738" s="15"/>
      <c r="DL1738" s="15"/>
      <c r="DM1738" s="15"/>
      <c r="DN1738" s="15"/>
      <c r="DO1738" s="15"/>
      <c r="DP1738" s="15"/>
      <c r="DQ1738" s="15"/>
      <c r="DR1738" s="15"/>
      <c r="DS1738" s="15"/>
      <c r="DT1738" s="15"/>
      <c r="DU1738" s="15"/>
      <c r="DV1738" s="15"/>
      <c r="DW1738" s="15"/>
      <c r="DX1738" s="15"/>
      <c r="DY1738" s="15"/>
      <c r="DZ1738" s="15"/>
      <c r="EA1738" s="15"/>
      <c r="EB1738" s="15"/>
      <c r="EC1738" s="15"/>
      <c r="ED1738" s="15"/>
      <c r="EE1738" s="15"/>
      <c r="EF1738" s="15"/>
      <c r="EG1738" s="15"/>
      <c r="EH1738" s="15"/>
      <c r="EI1738" s="15"/>
      <c r="EJ1738" s="15"/>
      <c r="EK1738" s="15"/>
      <c r="EL1738" s="15"/>
      <c r="EM1738" s="15"/>
      <c r="EN1738" s="15"/>
      <c r="EO1738" s="15"/>
      <c r="EP1738" s="88"/>
      <c r="EQ1738" s="88"/>
      <c r="ER1738" s="88"/>
      <c r="ES1738" s="88"/>
      <c r="ET1738" s="88"/>
      <c r="EU1738" s="88"/>
      <c r="EV1738" s="88"/>
      <c r="EW1738" s="88"/>
      <c r="EX1738" s="88"/>
      <c r="EY1738" s="88"/>
      <c r="EZ1738" s="88"/>
      <c r="FA1738" s="88"/>
      <c r="FB1738" s="15"/>
      <c r="FC1738" s="15"/>
      <c r="FD1738" s="15"/>
      <c r="FE1738" s="15"/>
      <c r="FF1738" s="15"/>
      <c r="FG1738" s="15"/>
      <c r="FH1738" s="15"/>
      <c r="FI1738" s="15"/>
      <c r="FJ1738" s="15"/>
    </row>
    <row r="1739" spans="2:166" ht="15" customHeight="1" x14ac:dyDescent="0.25">
      <c r="B1739" s="88"/>
      <c r="C1739" s="88"/>
      <c r="D1739" s="115"/>
      <c r="E1739" s="115"/>
      <c r="F1739" s="115"/>
      <c r="G1739" s="115"/>
      <c r="H1739" s="115"/>
      <c r="I1739" s="523"/>
      <c r="J1739" s="523"/>
      <c r="K1739" s="115"/>
      <c r="L1739" s="524"/>
      <c r="M1739" s="524"/>
      <c r="N1739" s="524"/>
      <c r="O1739" s="524"/>
      <c r="P1739" s="524"/>
      <c r="Q1739" s="524"/>
      <c r="R1739" s="524"/>
      <c r="S1739" s="525"/>
      <c r="T1739" s="526"/>
      <c r="U1739" s="115"/>
      <c r="V1739" s="526"/>
      <c r="W1739" s="115"/>
      <c r="X1739" s="115"/>
      <c r="Y1739" s="115"/>
      <c r="Z1739" s="527"/>
      <c r="AA1739" s="527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5"/>
      <c r="AY1739" s="15"/>
      <c r="AZ1739" s="15"/>
      <c r="BA1739" s="15"/>
      <c r="BB1739" s="15"/>
      <c r="BC1739" s="15"/>
      <c r="BD1739" s="15"/>
      <c r="BE1739" s="15"/>
      <c r="BF1739" s="15"/>
      <c r="BG1739" s="15"/>
      <c r="BH1739" s="15"/>
      <c r="BI1739" s="15"/>
      <c r="BJ1739" s="15"/>
      <c r="BK1739" s="15"/>
      <c r="BL1739" s="15"/>
      <c r="BM1739" s="15"/>
      <c r="BN1739" s="15"/>
      <c r="BO1739" s="15"/>
      <c r="BP1739" s="15"/>
      <c r="BQ1739" s="15"/>
      <c r="BR1739" s="15"/>
      <c r="BS1739" s="15"/>
      <c r="BT1739" s="15"/>
      <c r="BU1739" s="15"/>
      <c r="BV1739" s="15"/>
      <c r="BW1739" s="15"/>
      <c r="BX1739" s="15"/>
      <c r="BY1739" s="15"/>
      <c r="BZ1739" s="15"/>
      <c r="CA1739" s="15"/>
      <c r="CB1739" s="15"/>
      <c r="CC1739" s="15"/>
      <c r="CD1739" s="15"/>
      <c r="CE1739" s="15"/>
      <c r="CF1739" s="15"/>
      <c r="CG1739" s="15"/>
      <c r="CH1739" s="15"/>
      <c r="CI1739" s="15"/>
      <c r="CJ1739" s="15"/>
      <c r="CK1739" s="15"/>
      <c r="CL1739" s="15"/>
      <c r="CM1739" s="15"/>
      <c r="CN1739" s="15"/>
      <c r="CO1739" s="15"/>
      <c r="CP1739" s="15"/>
      <c r="CQ1739" s="15"/>
      <c r="CR1739" s="15"/>
      <c r="CS1739" s="15"/>
      <c r="CT1739" s="88"/>
      <c r="CU1739" s="88"/>
      <c r="CV1739" s="88"/>
      <c r="CW1739" s="15"/>
      <c r="CX1739" s="15"/>
      <c r="CY1739" s="88"/>
      <c r="CZ1739" s="88"/>
      <c r="DA1739" s="88"/>
      <c r="DB1739" s="15"/>
      <c r="DC1739" s="15"/>
      <c r="DD1739" s="15"/>
      <c r="DE1739" s="15"/>
      <c r="DF1739" s="15"/>
      <c r="DG1739" s="15"/>
      <c r="DH1739" s="15"/>
      <c r="DI1739" s="15"/>
      <c r="DJ1739" s="15"/>
      <c r="DK1739" s="15"/>
      <c r="DL1739" s="15"/>
      <c r="DM1739" s="15"/>
      <c r="DN1739" s="15"/>
      <c r="DO1739" s="15"/>
      <c r="DP1739" s="15"/>
      <c r="DQ1739" s="15"/>
      <c r="DR1739" s="15"/>
      <c r="DS1739" s="15"/>
      <c r="DT1739" s="15"/>
      <c r="DU1739" s="15"/>
      <c r="DV1739" s="15"/>
      <c r="DW1739" s="15"/>
      <c r="DX1739" s="15"/>
      <c r="DY1739" s="15"/>
      <c r="DZ1739" s="15"/>
      <c r="EA1739" s="15"/>
      <c r="EB1739" s="15"/>
      <c r="EC1739" s="15"/>
      <c r="ED1739" s="15"/>
      <c r="EE1739" s="15"/>
      <c r="EF1739" s="15"/>
      <c r="EG1739" s="15"/>
      <c r="EH1739" s="15"/>
      <c r="EI1739" s="15"/>
      <c r="EJ1739" s="15"/>
      <c r="EK1739" s="15"/>
      <c r="EL1739" s="15"/>
      <c r="EM1739" s="15"/>
      <c r="EN1739" s="15"/>
      <c r="EO1739" s="15"/>
      <c r="EP1739" s="88"/>
      <c r="EQ1739" s="88"/>
      <c r="ER1739" s="88"/>
      <c r="ES1739" s="88"/>
      <c r="ET1739" s="88"/>
      <c r="EU1739" s="88"/>
      <c r="EV1739" s="88"/>
      <c r="EW1739" s="88"/>
      <c r="EX1739" s="88"/>
      <c r="EY1739" s="88"/>
      <c r="EZ1739" s="88"/>
      <c r="FA1739" s="88"/>
      <c r="FB1739" s="15"/>
      <c r="FC1739" s="15"/>
      <c r="FD1739" s="15"/>
      <c r="FE1739" s="15"/>
      <c r="FF1739" s="15"/>
      <c r="FG1739" s="15"/>
      <c r="FH1739" s="15"/>
      <c r="FI1739" s="15"/>
      <c r="FJ1739" s="15"/>
    </row>
    <row r="1740" spans="2:166" ht="15" customHeight="1" x14ac:dyDescent="0.25">
      <c r="B1740" s="88"/>
      <c r="C1740" s="88"/>
      <c r="D1740" s="115"/>
      <c r="E1740" s="115"/>
      <c r="F1740" s="115"/>
      <c r="G1740" s="115"/>
      <c r="H1740" s="115"/>
      <c r="I1740" s="523"/>
      <c r="J1740" s="523"/>
      <c r="K1740" s="115"/>
      <c r="L1740" s="524"/>
      <c r="M1740" s="524"/>
      <c r="N1740" s="524"/>
      <c r="O1740" s="524"/>
      <c r="P1740" s="524"/>
      <c r="Q1740" s="524"/>
      <c r="R1740" s="524"/>
      <c r="S1740" s="525"/>
      <c r="T1740" s="526"/>
      <c r="U1740" s="115"/>
      <c r="V1740" s="526"/>
      <c r="W1740" s="115"/>
      <c r="X1740" s="115"/>
      <c r="Y1740" s="115"/>
      <c r="Z1740" s="527"/>
      <c r="AA1740" s="527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/>
      <c r="AX1740" s="15"/>
      <c r="AY1740" s="15"/>
      <c r="AZ1740" s="15"/>
      <c r="BA1740" s="15"/>
      <c r="BB1740" s="15"/>
      <c r="BC1740" s="15"/>
      <c r="BD1740" s="15"/>
      <c r="BE1740" s="15"/>
      <c r="BF1740" s="15"/>
      <c r="BG1740" s="15"/>
      <c r="BH1740" s="15"/>
      <c r="BI1740" s="15"/>
      <c r="BJ1740" s="15"/>
      <c r="BK1740" s="15"/>
      <c r="BL1740" s="15"/>
      <c r="BM1740" s="15"/>
      <c r="BN1740" s="15"/>
      <c r="BO1740" s="15"/>
      <c r="BP1740" s="15"/>
      <c r="BQ1740" s="15"/>
      <c r="BR1740" s="15"/>
      <c r="BS1740" s="15"/>
      <c r="BT1740" s="15"/>
      <c r="BU1740" s="15"/>
      <c r="BV1740" s="15"/>
      <c r="BW1740" s="15"/>
      <c r="BX1740" s="15"/>
      <c r="BY1740" s="15"/>
      <c r="BZ1740" s="15"/>
      <c r="CA1740" s="15"/>
      <c r="CB1740" s="15"/>
      <c r="CC1740" s="15"/>
      <c r="CD1740" s="15"/>
      <c r="CE1740" s="15"/>
      <c r="CF1740" s="15"/>
      <c r="CG1740" s="15"/>
      <c r="CH1740" s="15"/>
      <c r="CI1740" s="15"/>
      <c r="CJ1740" s="15"/>
      <c r="CK1740" s="15"/>
      <c r="CL1740" s="15"/>
      <c r="CM1740" s="15"/>
      <c r="CN1740" s="15"/>
      <c r="CO1740" s="15"/>
      <c r="CP1740" s="15"/>
      <c r="CQ1740" s="15"/>
      <c r="CR1740" s="15"/>
      <c r="CS1740" s="15"/>
      <c r="CT1740" s="88"/>
      <c r="CU1740" s="88"/>
      <c r="CV1740" s="88"/>
      <c r="CW1740" s="15"/>
      <c r="CX1740" s="15"/>
      <c r="CY1740" s="88"/>
      <c r="CZ1740" s="88"/>
      <c r="DA1740" s="88"/>
      <c r="DB1740" s="15"/>
      <c r="DC1740" s="15"/>
      <c r="DD1740" s="15"/>
      <c r="DE1740" s="15"/>
      <c r="DF1740" s="15"/>
      <c r="DG1740" s="15"/>
      <c r="DH1740" s="15"/>
      <c r="DI1740" s="15"/>
      <c r="DJ1740" s="15"/>
      <c r="DK1740" s="15"/>
      <c r="DL1740" s="15"/>
      <c r="DM1740" s="15"/>
      <c r="DN1740" s="15"/>
      <c r="DO1740" s="15"/>
      <c r="DP1740" s="15"/>
      <c r="DQ1740" s="15"/>
      <c r="DR1740" s="15"/>
      <c r="DS1740" s="15"/>
      <c r="DT1740" s="15"/>
      <c r="DU1740" s="15"/>
      <c r="DV1740" s="15"/>
      <c r="DW1740" s="15"/>
      <c r="DX1740" s="15"/>
      <c r="DY1740" s="15"/>
      <c r="DZ1740" s="15"/>
      <c r="EA1740" s="15"/>
      <c r="EB1740" s="15"/>
      <c r="EC1740" s="15"/>
      <c r="ED1740" s="15"/>
      <c r="EE1740" s="15"/>
      <c r="EF1740" s="15"/>
      <c r="EG1740" s="15"/>
      <c r="EH1740" s="15"/>
      <c r="EI1740" s="15"/>
      <c r="EJ1740" s="15"/>
      <c r="EK1740" s="15"/>
      <c r="EL1740" s="15"/>
      <c r="EM1740" s="15"/>
      <c r="EN1740" s="15"/>
      <c r="EO1740" s="15"/>
      <c r="EP1740" s="88"/>
      <c r="EQ1740" s="88"/>
      <c r="ER1740" s="88"/>
      <c r="ES1740" s="88"/>
      <c r="ET1740" s="88"/>
      <c r="EU1740" s="88"/>
      <c r="EV1740" s="88"/>
      <c r="EW1740" s="88"/>
      <c r="EX1740" s="88"/>
      <c r="EY1740" s="88"/>
      <c r="EZ1740" s="88"/>
      <c r="FA1740" s="88"/>
      <c r="FB1740" s="15"/>
      <c r="FC1740" s="15"/>
      <c r="FD1740" s="15"/>
      <c r="FE1740" s="15"/>
      <c r="FF1740" s="15"/>
      <c r="FG1740" s="15"/>
      <c r="FH1740" s="15"/>
      <c r="FI1740" s="15"/>
      <c r="FJ1740" s="15"/>
    </row>
    <row r="1741" spans="2:166" ht="15" customHeight="1" x14ac:dyDescent="0.25">
      <c r="B1741" s="88"/>
      <c r="C1741" s="88"/>
      <c r="D1741" s="115"/>
      <c r="E1741" s="115"/>
      <c r="F1741" s="115"/>
      <c r="G1741" s="115"/>
      <c r="H1741" s="115"/>
      <c r="I1741" s="523"/>
      <c r="J1741" s="523"/>
      <c r="K1741" s="115"/>
      <c r="L1741" s="524"/>
      <c r="M1741" s="524"/>
      <c r="N1741" s="524"/>
      <c r="O1741" s="524"/>
      <c r="P1741" s="524"/>
      <c r="Q1741" s="524"/>
      <c r="R1741" s="524"/>
      <c r="S1741" s="525"/>
      <c r="T1741" s="526"/>
      <c r="U1741" s="115"/>
      <c r="V1741" s="526"/>
      <c r="W1741" s="115"/>
      <c r="X1741" s="115"/>
      <c r="Y1741" s="115"/>
      <c r="Z1741" s="527"/>
      <c r="AA1741" s="527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/>
      <c r="AX1741" s="15"/>
      <c r="AY1741" s="15"/>
      <c r="AZ1741" s="15"/>
      <c r="BA1741" s="15"/>
      <c r="BB1741" s="15"/>
      <c r="BC1741" s="15"/>
      <c r="BD1741" s="15"/>
      <c r="BE1741" s="15"/>
      <c r="BF1741" s="15"/>
      <c r="BG1741" s="15"/>
      <c r="BH1741" s="15"/>
      <c r="BI1741" s="15"/>
      <c r="BJ1741" s="15"/>
      <c r="BK1741" s="15"/>
      <c r="BL1741" s="15"/>
      <c r="BM1741" s="15"/>
      <c r="BN1741" s="15"/>
      <c r="BO1741" s="15"/>
      <c r="BP1741" s="15"/>
      <c r="BQ1741" s="15"/>
      <c r="BR1741" s="15"/>
      <c r="BS1741" s="15"/>
      <c r="BT1741" s="15"/>
      <c r="BU1741" s="15"/>
      <c r="BV1741" s="15"/>
      <c r="BW1741" s="15"/>
      <c r="BX1741" s="15"/>
      <c r="BY1741" s="15"/>
      <c r="BZ1741" s="15"/>
      <c r="CA1741" s="15"/>
      <c r="CB1741" s="15"/>
      <c r="CC1741" s="15"/>
      <c r="CD1741" s="15"/>
      <c r="CE1741" s="15"/>
      <c r="CF1741" s="15"/>
      <c r="CG1741" s="15"/>
      <c r="CH1741" s="15"/>
      <c r="CI1741" s="15"/>
      <c r="CJ1741" s="15"/>
      <c r="CK1741" s="15"/>
      <c r="CL1741" s="15"/>
      <c r="CM1741" s="15"/>
      <c r="CN1741" s="15"/>
      <c r="CO1741" s="15"/>
      <c r="CP1741" s="15"/>
      <c r="CQ1741" s="15"/>
      <c r="CR1741" s="15"/>
      <c r="CS1741" s="15"/>
      <c r="CT1741" s="88"/>
      <c r="CU1741" s="88"/>
      <c r="CV1741" s="88"/>
      <c r="CW1741" s="15"/>
      <c r="CX1741" s="15"/>
      <c r="CY1741" s="88"/>
      <c r="CZ1741" s="88"/>
      <c r="DA1741" s="88"/>
      <c r="DB1741" s="15"/>
      <c r="DC1741" s="15"/>
      <c r="DD1741" s="15"/>
      <c r="DE1741" s="15"/>
      <c r="DF1741" s="15"/>
      <c r="DG1741" s="15"/>
      <c r="DH1741" s="15"/>
      <c r="DI1741" s="15"/>
      <c r="DJ1741" s="15"/>
      <c r="DK1741" s="15"/>
      <c r="DL1741" s="15"/>
      <c r="DM1741" s="15"/>
      <c r="DN1741" s="15"/>
      <c r="DO1741" s="15"/>
      <c r="DP1741" s="15"/>
      <c r="DQ1741" s="15"/>
      <c r="DR1741" s="15"/>
      <c r="DS1741" s="15"/>
      <c r="DT1741" s="15"/>
      <c r="DU1741" s="15"/>
      <c r="DV1741" s="15"/>
      <c r="DW1741" s="15"/>
      <c r="DX1741" s="15"/>
      <c r="DY1741" s="15"/>
      <c r="DZ1741" s="15"/>
      <c r="EA1741" s="15"/>
      <c r="EB1741" s="15"/>
      <c r="EC1741" s="15"/>
      <c r="ED1741" s="15"/>
      <c r="EE1741" s="15"/>
      <c r="EF1741" s="15"/>
      <c r="EG1741" s="15"/>
      <c r="EH1741" s="15"/>
      <c r="EI1741" s="15"/>
      <c r="EJ1741" s="15"/>
      <c r="EK1741" s="15"/>
      <c r="EL1741" s="15"/>
      <c r="EM1741" s="15"/>
      <c r="EN1741" s="15"/>
      <c r="EO1741" s="15"/>
      <c r="EP1741" s="88"/>
      <c r="EQ1741" s="88"/>
      <c r="ER1741" s="88"/>
      <c r="ES1741" s="88"/>
      <c r="ET1741" s="88"/>
      <c r="EU1741" s="88"/>
      <c r="EV1741" s="88"/>
      <c r="EW1741" s="88"/>
      <c r="EX1741" s="88"/>
      <c r="EY1741" s="88"/>
      <c r="EZ1741" s="88"/>
      <c r="FA1741" s="88"/>
      <c r="FB1741" s="15"/>
      <c r="FC1741" s="15"/>
      <c r="FD1741" s="15"/>
      <c r="FE1741" s="15"/>
      <c r="FF1741" s="15"/>
      <c r="FG1741" s="15"/>
      <c r="FH1741" s="15"/>
      <c r="FI1741" s="15"/>
      <c r="FJ1741" s="15"/>
    </row>
    <row r="1742" spans="2:166" ht="15" customHeight="1" x14ac:dyDescent="0.25">
      <c r="B1742" s="88"/>
      <c r="C1742" s="88"/>
      <c r="D1742" s="115"/>
      <c r="E1742" s="115"/>
      <c r="F1742" s="115"/>
      <c r="G1742" s="115"/>
      <c r="H1742" s="115"/>
      <c r="I1742" s="523"/>
      <c r="J1742" s="523"/>
      <c r="K1742" s="115"/>
      <c r="L1742" s="524"/>
      <c r="M1742" s="524"/>
      <c r="N1742" s="524"/>
      <c r="O1742" s="524"/>
      <c r="P1742" s="524"/>
      <c r="Q1742" s="524"/>
      <c r="R1742" s="524"/>
      <c r="S1742" s="525"/>
      <c r="T1742" s="526"/>
      <c r="U1742" s="115"/>
      <c r="V1742" s="526"/>
      <c r="W1742" s="115"/>
      <c r="X1742" s="115"/>
      <c r="Y1742" s="115"/>
      <c r="Z1742" s="527"/>
      <c r="AA1742" s="527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  <c r="BI1742" s="15"/>
      <c r="BJ1742" s="15"/>
      <c r="BK1742" s="15"/>
      <c r="BL1742" s="15"/>
      <c r="BM1742" s="15"/>
      <c r="BN1742" s="15"/>
      <c r="BO1742" s="15"/>
      <c r="BP1742" s="15"/>
      <c r="BQ1742" s="15"/>
      <c r="BR1742" s="15"/>
      <c r="BS1742" s="15"/>
      <c r="BT1742" s="15"/>
      <c r="BU1742" s="15"/>
      <c r="BV1742" s="15"/>
      <c r="BW1742" s="15"/>
      <c r="BX1742" s="15"/>
      <c r="BY1742" s="15"/>
      <c r="BZ1742" s="15"/>
      <c r="CA1742" s="15"/>
      <c r="CB1742" s="15"/>
      <c r="CC1742" s="15"/>
      <c r="CD1742" s="15"/>
      <c r="CE1742" s="15"/>
      <c r="CF1742" s="15"/>
      <c r="CG1742" s="15"/>
      <c r="CH1742" s="15"/>
      <c r="CI1742" s="15"/>
      <c r="CJ1742" s="15"/>
      <c r="CK1742" s="15"/>
      <c r="CL1742" s="15"/>
      <c r="CM1742" s="15"/>
      <c r="CN1742" s="15"/>
      <c r="CO1742" s="15"/>
      <c r="CP1742" s="15"/>
      <c r="CQ1742" s="15"/>
      <c r="CR1742" s="15"/>
      <c r="CS1742" s="15"/>
      <c r="CT1742" s="88"/>
      <c r="CU1742" s="88"/>
      <c r="CV1742" s="88"/>
      <c r="CW1742" s="15"/>
      <c r="CX1742" s="15"/>
      <c r="CY1742" s="88"/>
      <c r="CZ1742" s="88"/>
      <c r="DA1742" s="88"/>
      <c r="DB1742" s="15"/>
      <c r="DC1742" s="15"/>
      <c r="DD1742" s="15"/>
      <c r="DE1742" s="15"/>
      <c r="DF1742" s="15"/>
      <c r="DG1742" s="15"/>
      <c r="DH1742" s="15"/>
      <c r="DI1742" s="15"/>
      <c r="DJ1742" s="15"/>
      <c r="DK1742" s="15"/>
      <c r="DL1742" s="15"/>
      <c r="DM1742" s="15"/>
      <c r="DN1742" s="15"/>
      <c r="DO1742" s="15"/>
      <c r="DP1742" s="15"/>
      <c r="DQ1742" s="15"/>
      <c r="DR1742" s="15"/>
      <c r="DS1742" s="15"/>
      <c r="DT1742" s="15"/>
      <c r="DU1742" s="15"/>
      <c r="DV1742" s="15"/>
      <c r="DW1742" s="15"/>
      <c r="DX1742" s="15"/>
      <c r="DY1742" s="15"/>
      <c r="DZ1742" s="15"/>
      <c r="EA1742" s="15"/>
      <c r="EB1742" s="15"/>
      <c r="EC1742" s="15"/>
      <c r="ED1742" s="15"/>
      <c r="EE1742" s="15"/>
      <c r="EF1742" s="15"/>
      <c r="EG1742" s="15"/>
      <c r="EH1742" s="15"/>
      <c r="EI1742" s="15"/>
      <c r="EJ1742" s="15"/>
      <c r="EK1742" s="15"/>
      <c r="EL1742" s="15"/>
      <c r="EM1742" s="15"/>
      <c r="EN1742" s="15"/>
      <c r="EO1742" s="15"/>
      <c r="EP1742" s="88"/>
      <c r="EQ1742" s="88"/>
      <c r="ER1742" s="88"/>
      <c r="ES1742" s="88"/>
      <c r="ET1742" s="88"/>
      <c r="EU1742" s="88"/>
      <c r="EV1742" s="88"/>
      <c r="EW1742" s="88"/>
      <c r="EX1742" s="88"/>
      <c r="EY1742" s="88"/>
      <c r="EZ1742" s="88"/>
      <c r="FA1742" s="88"/>
      <c r="FB1742" s="15"/>
      <c r="FC1742" s="15"/>
      <c r="FD1742" s="15"/>
      <c r="FE1742" s="15"/>
      <c r="FF1742" s="15"/>
      <c r="FG1742" s="15"/>
      <c r="FH1742" s="15"/>
      <c r="FI1742" s="15"/>
      <c r="FJ1742" s="15"/>
    </row>
    <row r="1743" spans="2:166" ht="15" customHeight="1" x14ac:dyDescent="0.25">
      <c r="B1743" s="88"/>
      <c r="C1743" s="88"/>
      <c r="D1743" s="115"/>
      <c r="E1743" s="115"/>
      <c r="F1743" s="115"/>
      <c r="G1743" s="115"/>
      <c r="H1743" s="115"/>
      <c r="I1743" s="523"/>
      <c r="J1743" s="523"/>
      <c r="K1743" s="115"/>
      <c r="L1743" s="524"/>
      <c r="M1743" s="524"/>
      <c r="N1743" s="524"/>
      <c r="O1743" s="524"/>
      <c r="P1743" s="524"/>
      <c r="Q1743" s="524"/>
      <c r="R1743" s="524"/>
      <c r="S1743" s="525"/>
      <c r="T1743" s="526"/>
      <c r="U1743" s="115"/>
      <c r="V1743" s="526"/>
      <c r="W1743" s="115"/>
      <c r="X1743" s="115"/>
      <c r="Y1743" s="115"/>
      <c r="Z1743" s="527"/>
      <c r="AA1743" s="527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M1743" s="15"/>
      <c r="BN1743" s="15"/>
      <c r="BO1743" s="15"/>
      <c r="BP1743" s="15"/>
      <c r="BQ1743" s="15"/>
      <c r="BR1743" s="15"/>
      <c r="BS1743" s="15"/>
      <c r="BT1743" s="15"/>
      <c r="BU1743" s="15"/>
      <c r="BV1743" s="15"/>
      <c r="BW1743" s="15"/>
      <c r="BX1743" s="15"/>
      <c r="BY1743" s="15"/>
      <c r="BZ1743" s="15"/>
      <c r="CA1743" s="15"/>
      <c r="CB1743" s="15"/>
      <c r="CC1743" s="15"/>
      <c r="CD1743" s="15"/>
      <c r="CE1743" s="15"/>
      <c r="CF1743" s="15"/>
      <c r="CG1743" s="15"/>
      <c r="CH1743" s="15"/>
      <c r="CI1743" s="15"/>
      <c r="CJ1743" s="15"/>
      <c r="CK1743" s="15"/>
      <c r="CL1743" s="15"/>
      <c r="CM1743" s="15"/>
      <c r="CN1743" s="15"/>
      <c r="CO1743" s="15"/>
      <c r="CP1743" s="15"/>
      <c r="CQ1743" s="15"/>
      <c r="CR1743" s="15"/>
      <c r="CS1743" s="15"/>
      <c r="CT1743" s="88"/>
      <c r="CU1743" s="88"/>
      <c r="CV1743" s="88"/>
      <c r="CW1743" s="15"/>
      <c r="CX1743" s="15"/>
      <c r="CY1743" s="88"/>
      <c r="CZ1743" s="88"/>
      <c r="DA1743" s="88"/>
      <c r="DB1743" s="15"/>
      <c r="DC1743" s="15"/>
      <c r="DD1743" s="15"/>
      <c r="DE1743" s="15"/>
      <c r="DF1743" s="15"/>
      <c r="DG1743" s="15"/>
      <c r="DH1743" s="15"/>
      <c r="DI1743" s="15"/>
      <c r="DJ1743" s="15"/>
      <c r="DK1743" s="15"/>
      <c r="DL1743" s="15"/>
      <c r="DM1743" s="15"/>
      <c r="DN1743" s="15"/>
      <c r="DO1743" s="15"/>
      <c r="DP1743" s="15"/>
      <c r="DQ1743" s="15"/>
      <c r="DR1743" s="15"/>
      <c r="DS1743" s="15"/>
      <c r="DT1743" s="15"/>
      <c r="DU1743" s="15"/>
      <c r="DV1743" s="15"/>
      <c r="DW1743" s="15"/>
      <c r="DX1743" s="15"/>
      <c r="DY1743" s="15"/>
      <c r="DZ1743" s="15"/>
      <c r="EA1743" s="15"/>
      <c r="EB1743" s="15"/>
      <c r="EC1743" s="15"/>
      <c r="ED1743" s="15"/>
      <c r="EE1743" s="15"/>
      <c r="EF1743" s="15"/>
      <c r="EG1743" s="15"/>
      <c r="EH1743" s="15"/>
      <c r="EI1743" s="15"/>
      <c r="EJ1743" s="15"/>
      <c r="EK1743" s="15"/>
      <c r="EL1743" s="15"/>
      <c r="EM1743" s="15"/>
      <c r="EN1743" s="15"/>
      <c r="EO1743" s="15"/>
      <c r="EP1743" s="88"/>
      <c r="EQ1743" s="88"/>
      <c r="ER1743" s="88"/>
      <c r="ES1743" s="88"/>
      <c r="ET1743" s="88"/>
      <c r="EU1743" s="88"/>
      <c r="EV1743" s="88"/>
      <c r="EW1743" s="88"/>
      <c r="EX1743" s="88"/>
      <c r="EY1743" s="88"/>
      <c r="EZ1743" s="88"/>
      <c r="FA1743" s="88"/>
      <c r="FB1743" s="15"/>
      <c r="FC1743" s="15"/>
      <c r="FD1743" s="15"/>
      <c r="FE1743" s="15"/>
      <c r="FF1743" s="15"/>
      <c r="FG1743" s="15"/>
      <c r="FH1743" s="15"/>
      <c r="FI1743" s="15"/>
      <c r="FJ1743" s="15"/>
    </row>
    <row r="1744" spans="2:166" ht="15" customHeight="1" x14ac:dyDescent="0.25">
      <c r="B1744" s="88"/>
      <c r="C1744" s="88"/>
      <c r="D1744" s="115"/>
      <c r="E1744" s="115"/>
      <c r="F1744" s="115"/>
      <c r="G1744" s="115"/>
      <c r="H1744" s="115"/>
      <c r="I1744" s="523"/>
      <c r="J1744" s="523"/>
      <c r="K1744" s="115"/>
      <c r="L1744" s="524"/>
      <c r="M1744" s="524"/>
      <c r="N1744" s="524"/>
      <c r="O1744" s="524"/>
      <c r="P1744" s="524"/>
      <c r="Q1744" s="524"/>
      <c r="R1744" s="524"/>
      <c r="S1744" s="525"/>
      <c r="T1744" s="526"/>
      <c r="U1744" s="115"/>
      <c r="V1744" s="526"/>
      <c r="W1744" s="115"/>
      <c r="X1744" s="115"/>
      <c r="Y1744" s="115"/>
      <c r="Z1744" s="527"/>
      <c r="AA1744" s="527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/>
      <c r="AX1744" s="15"/>
      <c r="AY1744" s="15"/>
      <c r="AZ1744" s="15"/>
      <c r="BA1744" s="15"/>
      <c r="BB1744" s="15"/>
      <c r="BC1744" s="15"/>
      <c r="BD1744" s="15"/>
      <c r="BE1744" s="15"/>
      <c r="BF1744" s="15"/>
      <c r="BG1744" s="15"/>
      <c r="BH1744" s="15"/>
      <c r="BI1744" s="15"/>
      <c r="BJ1744" s="15"/>
      <c r="BK1744" s="15"/>
      <c r="BL1744" s="15"/>
      <c r="BM1744" s="15"/>
      <c r="BN1744" s="15"/>
      <c r="BO1744" s="15"/>
      <c r="BP1744" s="15"/>
      <c r="BQ1744" s="15"/>
      <c r="BR1744" s="15"/>
      <c r="BS1744" s="15"/>
      <c r="BT1744" s="15"/>
      <c r="BU1744" s="15"/>
      <c r="BV1744" s="15"/>
      <c r="BW1744" s="15"/>
      <c r="BX1744" s="15"/>
      <c r="BY1744" s="15"/>
      <c r="BZ1744" s="15"/>
      <c r="CA1744" s="15"/>
      <c r="CB1744" s="15"/>
      <c r="CC1744" s="15"/>
      <c r="CD1744" s="15"/>
      <c r="CE1744" s="15"/>
      <c r="CF1744" s="15"/>
      <c r="CG1744" s="15"/>
      <c r="CH1744" s="15"/>
      <c r="CI1744" s="15"/>
      <c r="CJ1744" s="15"/>
      <c r="CK1744" s="15"/>
      <c r="CL1744" s="15"/>
      <c r="CM1744" s="15"/>
      <c r="CN1744" s="15"/>
      <c r="CO1744" s="15"/>
      <c r="CP1744" s="15"/>
      <c r="CQ1744" s="15"/>
      <c r="CR1744" s="15"/>
      <c r="CS1744" s="15"/>
      <c r="CT1744" s="88"/>
      <c r="CU1744" s="88"/>
      <c r="CV1744" s="88"/>
      <c r="CW1744" s="15"/>
      <c r="CX1744" s="15"/>
      <c r="CY1744" s="88"/>
      <c r="CZ1744" s="88"/>
      <c r="DA1744" s="88"/>
      <c r="DB1744" s="15"/>
      <c r="DC1744" s="15"/>
      <c r="DD1744" s="15"/>
      <c r="DE1744" s="15"/>
      <c r="DF1744" s="15"/>
      <c r="DG1744" s="15"/>
      <c r="DH1744" s="15"/>
      <c r="DI1744" s="15"/>
      <c r="DJ1744" s="15"/>
      <c r="DK1744" s="15"/>
      <c r="DL1744" s="15"/>
      <c r="DM1744" s="15"/>
      <c r="DN1744" s="15"/>
      <c r="DO1744" s="15"/>
      <c r="DP1744" s="15"/>
      <c r="DQ1744" s="15"/>
      <c r="DR1744" s="15"/>
      <c r="DS1744" s="15"/>
      <c r="DT1744" s="15"/>
      <c r="DU1744" s="15"/>
      <c r="DV1744" s="15"/>
      <c r="DW1744" s="15"/>
      <c r="DX1744" s="15"/>
      <c r="DY1744" s="15"/>
      <c r="DZ1744" s="15"/>
      <c r="EA1744" s="15"/>
      <c r="EB1744" s="15"/>
      <c r="EC1744" s="15"/>
      <c r="ED1744" s="15"/>
      <c r="EE1744" s="15"/>
      <c r="EF1744" s="15"/>
      <c r="EG1744" s="15"/>
      <c r="EH1744" s="15"/>
      <c r="EI1744" s="15"/>
      <c r="EJ1744" s="15"/>
      <c r="EK1744" s="15"/>
      <c r="EL1744" s="15"/>
      <c r="EM1744" s="15"/>
      <c r="EN1744" s="15"/>
      <c r="EO1744" s="15"/>
      <c r="EP1744" s="88"/>
      <c r="EQ1744" s="88"/>
      <c r="ER1744" s="88"/>
      <c r="ES1744" s="88"/>
      <c r="ET1744" s="88"/>
      <c r="EU1744" s="88"/>
      <c r="EV1744" s="88"/>
      <c r="EW1744" s="88"/>
      <c r="EX1744" s="88"/>
      <c r="EY1744" s="88"/>
      <c r="EZ1744" s="88"/>
      <c r="FA1744" s="88"/>
      <c r="FB1744" s="15"/>
      <c r="FC1744" s="15"/>
      <c r="FD1744" s="15"/>
      <c r="FE1744" s="15"/>
      <c r="FF1744" s="15"/>
      <c r="FG1744" s="15"/>
      <c r="FH1744" s="15"/>
      <c r="FI1744" s="15"/>
      <c r="FJ1744" s="15"/>
    </row>
    <row r="1745" spans="2:166" ht="15" customHeight="1" x14ac:dyDescent="0.25">
      <c r="B1745" s="88"/>
      <c r="C1745" s="88"/>
      <c r="D1745" s="115"/>
      <c r="E1745" s="115"/>
      <c r="F1745" s="115"/>
      <c r="G1745" s="115"/>
      <c r="H1745" s="115"/>
      <c r="I1745" s="523"/>
      <c r="J1745" s="523"/>
      <c r="K1745" s="115"/>
      <c r="L1745" s="524"/>
      <c r="M1745" s="524"/>
      <c r="N1745" s="524"/>
      <c r="O1745" s="524"/>
      <c r="P1745" s="524"/>
      <c r="Q1745" s="524"/>
      <c r="R1745" s="524"/>
      <c r="S1745" s="525"/>
      <c r="T1745" s="526"/>
      <c r="U1745" s="115"/>
      <c r="V1745" s="526"/>
      <c r="W1745" s="115"/>
      <c r="X1745" s="115"/>
      <c r="Y1745" s="115"/>
      <c r="Z1745" s="527"/>
      <c r="AA1745" s="527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/>
      <c r="AX1745" s="15"/>
      <c r="AY1745" s="15"/>
      <c r="AZ1745" s="15"/>
      <c r="BA1745" s="15"/>
      <c r="BB1745" s="15"/>
      <c r="BC1745" s="15"/>
      <c r="BD1745" s="15"/>
      <c r="BE1745" s="15"/>
      <c r="BF1745" s="15"/>
      <c r="BG1745" s="15"/>
      <c r="BH1745" s="15"/>
      <c r="BI1745" s="15"/>
      <c r="BJ1745" s="15"/>
      <c r="BK1745" s="15"/>
      <c r="BL1745" s="15"/>
      <c r="BM1745" s="15"/>
      <c r="BN1745" s="15"/>
      <c r="BO1745" s="15"/>
      <c r="BP1745" s="15"/>
      <c r="BQ1745" s="15"/>
      <c r="BR1745" s="15"/>
      <c r="BS1745" s="15"/>
      <c r="BT1745" s="15"/>
      <c r="BU1745" s="15"/>
      <c r="BV1745" s="15"/>
      <c r="BW1745" s="15"/>
      <c r="BX1745" s="15"/>
      <c r="BY1745" s="15"/>
      <c r="BZ1745" s="15"/>
      <c r="CA1745" s="15"/>
      <c r="CB1745" s="15"/>
      <c r="CC1745" s="15"/>
      <c r="CD1745" s="15"/>
      <c r="CE1745" s="15"/>
      <c r="CF1745" s="15"/>
      <c r="CG1745" s="15"/>
      <c r="CH1745" s="15"/>
      <c r="CI1745" s="15"/>
      <c r="CJ1745" s="15"/>
      <c r="CK1745" s="15"/>
      <c r="CL1745" s="15"/>
      <c r="CM1745" s="15"/>
      <c r="CN1745" s="15"/>
      <c r="CO1745" s="15"/>
      <c r="CP1745" s="15"/>
      <c r="CQ1745" s="15"/>
      <c r="CR1745" s="15"/>
      <c r="CS1745" s="15"/>
      <c r="CT1745" s="88"/>
      <c r="CU1745" s="88"/>
      <c r="CV1745" s="88"/>
      <c r="CW1745" s="15"/>
      <c r="CX1745" s="15"/>
      <c r="CY1745" s="88"/>
      <c r="CZ1745" s="88"/>
      <c r="DA1745" s="88"/>
      <c r="DB1745" s="15"/>
      <c r="DC1745" s="15"/>
      <c r="DD1745" s="15"/>
      <c r="DE1745" s="15"/>
      <c r="DF1745" s="15"/>
      <c r="DG1745" s="15"/>
      <c r="DH1745" s="15"/>
      <c r="DI1745" s="15"/>
      <c r="DJ1745" s="15"/>
      <c r="DK1745" s="15"/>
      <c r="DL1745" s="15"/>
      <c r="DM1745" s="15"/>
      <c r="DN1745" s="15"/>
      <c r="DO1745" s="15"/>
      <c r="DP1745" s="15"/>
      <c r="DQ1745" s="15"/>
      <c r="DR1745" s="15"/>
      <c r="DS1745" s="15"/>
      <c r="DT1745" s="15"/>
      <c r="DU1745" s="15"/>
      <c r="DV1745" s="15"/>
      <c r="DW1745" s="15"/>
      <c r="DX1745" s="15"/>
      <c r="DY1745" s="15"/>
      <c r="DZ1745" s="15"/>
      <c r="EA1745" s="15"/>
      <c r="EB1745" s="15"/>
      <c r="EC1745" s="15"/>
      <c r="ED1745" s="15"/>
      <c r="EE1745" s="15"/>
      <c r="EF1745" s="15"/>
      <c r="EG1745" s="15"/>
      <c r="EH1745" s="15"/>
      <c r="EI1745" s="15"/>
      <c r="EJ1745" s="15"/>
      <c r="EK1745" s="15"/>
      <c r="EL1745" s="15"/>
      <c r="EM1745" s="15"/>
      <c r="EN1745" s="15"/>
      <c r="EO1745" s="15"/>
      <c r="EP1745" s="88"/>
      <c r="EQ1745" s="88"/>
      <c r="ER1745" s="88"/>
      <c r="ES1745" s="88"/>
      <c r="ET1745" s="88"/>
      <c r="EU1745" s="88"/>
      <c r="EV1745" s="88"/>
      <c r="EW1745" s="88"/>
      <c r="EX1745" s="88"/>
      <c r="EY1745" s="88"/>
      <c r="EZ1745" s="88"/>
      <c r="FA1745" s="88"/>
      <c r="FB1745" s="15"/>
      <c r="FC1745" s="15"/>
      <c r="FD1745" s="15"/>
      <c r="FE1745" s="15"/>
      <c r="FF1745" s="15"/>
      <c r="FG1745" s="15"/>
      <c r="FH1745" s="15"/>
      <c r="FI1745" s="15"/>
      <c r="FJ1745" s="15"/>
    </row>
    <row r="1746" spans="2:166" ht="15" customHeight="1" x14ac:dyDescent="0.25">
      <c r="B1746" s="88"/>
      <c r="C1746" s="88"/>
      <c r="D1746" s="115"/>
      <c r="E1746" s="115"/>
      <c r="F1746" s="115"/>
      <c r="G1746" s="115"/>
      <c r="H1746" s="115"/>
      <c r="I1746" s="523"/>
      <c r="J1746" s="523"/>
      <c r="K1746" s="115"/>
      <c r="L1746" s="524"/>
      <c r="M1746" s="524"/>
      <c r="N1746" s="524"/>
      <c r="O1746" s="524"/>
      <c r="P1746" s="524"/>
      <c r="Q1746" s="524"/>
      <c r="R1746" s="524"/>
      <c r="S1746" s="525"/>
      <c r="T1746" s="526"/>
      <c r="U1746" s="115"/>
      <c r="V1746" s="526"/>
      <c r="W1746" s="115"/>
      <c r="X1746" s="115"/>
      <c r="Y1746" s="115"/>
      <c r="Z1746" s="527"/>
      <c r="AA1746" s="527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  <c r="AS1746" s="15"/>
      <c r="AT1746" s="15"/>
      <c r="AU1746" s="15"/>
      <c r="AV1746" s="15"/>
      <c r="AW1746" s="15"/>
      <c r="AX1746" s="15"/>
      <c r="AY1746" s="15"/>
      <c r="AZ1746" s="15"/>
      <c r="BA1746" s="15"/>
      <c r="BB1746" s="15"/>
      <c r="BC1746" s="15"/>
      <c r="BD1746" s="15"/>
      <c r="BE1746" s="15"/>
      <c r="BF1746" s="15"/>
      <c r="BG1746" s="15"/>
      <c r="BH1746" s="15"/>
      <c r="BI1746" s="15"/>
      <c r="BJ1746" s="15"/>
      <c r="BK1746" s="15"/>
      <c r="BL1746" s="15"/>
      <c r="BM1746" s="15"/>
      <c r="BN1746" s="15"/>
      <c r="BO1746" s="15"/>
      <c r="BP1746" s="15"/>
      <c r="BQ1746" s="15"/>
      <c r="BR1746" s="15"/>
      <c r="BS1746" s="15"/>
      <c r="BT1746" s="15"/>
      <c r="BU1746" s="15"/>
      <c r="BV1746" s="15"/>
      <c r="BW1746" s="15"/>
      <c r="BX1746" s="15"/>
      <c r="BY1746" s="15"/>
      <c r="BZ1746" s="15"/>
      <c r="CA1746" s="15"/>
      <c r="CB1746" s="15"/>
      <c r="CC1746" s="15"/>
      <c r="CD1746" s="15"/>
      <c r="CE1746" s="15"/>
      <c r="CF1746" s="15"/>
      <c r="CG1746" s="15"/>
      <c r="CH1746" s="15"/>
      <c r="CI1746" s="15"/>
      <c r="CJ1746" s="15"/>
      <c r="CK1746" s="15"/>
      <c r="CL1746" s="15"/>
      <c r="CM1746" s="15"/>
      <c r="CN1746" s="15"/>
      <c r="CO1746" s="15"/>
      <c r="CP1746" s="15"/>
      <c r="CQ1746" s="15"/>
      <c r="CR1746" s="15"/>
      <c r="CS1746" s="15"/>
      <c r="CT1746" s="88"/>
      <c r="CU1746" s="88"/>
      <c r="CV1746" s="88"/>
      <c r="CW1746" s="15"/>
      <c r="CX1746" s="15"/>
      <c r="CY1746" s="88"/>
      <c r="CZ1746" s="88"/>
      <c r="DA1746" s="88"/>
      <c r="DB1746" s="15"/>
      <c r="DC1746" s="15"/>
      <c r="DD1746" s="15"/>
      <c r="DE1746" s="15"/>
      <c r="DF1746" s="15"/>
      <c r="DG1746" s="15"/>
      <c r="DH1746" s="15"/>
      <c r="DI1746" s="15"/>
      <c r="DJ1746" s="15"/>
      <c r="DK1746" s="15"/>
      <c r="DL1746" s="15"/>
      <c r="DM1746" s="15"/>
      <c r="DN1746" s="15"/>
      <c r="DO1746" s="15"/>
      <c r="DP1746" s="15"/>
      <c r="DQ1746" s="15"/>
      <c r="DR1746" s="15"/>
      <c r="DS1746" s="15"/>
      <c r="DT1746" s="15"/>
      <c r="DU1746" s="15"/>
      <c r="DV1746" s="15"/>
      <c r="DW1746" s="15"/>
      <c r="DX1746" s="15"/>
      <c r="DY1746" s="15"/>
      <c r="DZ1746" s="15"/>
      <c r="EA1746" s="15"/>
      <c r="EB1746" s="15"/>
      <c r="EC1746" s="15"/>
      <c r="ED1746" s="15"/>
      <c r="EE1746" s="15"/>
      <c r="EF1746" s="15"/>
      <c r="EG1746" s="15"/>
      <c r="EH1746" s="15"/>
      <c r="EI1746" s="15"/>
      <c r="EJ1746" s="15"/>
      <c r="EK1746" s="15"/>
      <c r="EL1746" s="15"/>
      <c r="EM1746" s="15"/>
      <c r="EN1746" s="15"/>
      <c r="EO1746" s="15"/>
      <c r="EP1746" s="88"/>
      <c r="EQ1746" s="88"/>
      <c r="ER1746" s="88"/>
      <c r="ES1746" s="88"/>
      <c r="ET1746" s="88"/>
      <c r="EU1746" s="88"/>
      <c r="EV1746" s="88"/>
      <c r="EW1746" s="88"/>
      <c r="EX1746" s="88"/>
      <c r="EY1746" s="88"/>
      <c r="EZ1746" s="88"/>
      <c r="FA1746" s="88"/>
      <c r="FB1746" s="15"/>
      <c r="FC1746" s="15"/>
      <c r="FD1746" s="15"/>
      <c r="FE1746" s="15"/>
      <c r="FF1746" s="15"/>
      <c r="FG1746" s="15"/>
      <c r="FH1746" s="15"/>
      <c r="FI1746" s="15"/>
      <c r="FJ1746" s="15"/>
    </row>
    <row r="1747" spans="2:166" ht="15" customHeight="1" x14ac:dyDescent="0.25">
      <c r="B1747" s="88"/>
      <c r="C1747" s="88"/>
      <c r="D1747" s="115"/>
      <c r="E1747" s="115"/>
      <c r="F1747" s="115"/>
      <c r="G1747" s="115"/>
      <c r="H1747" s="115"/>
      <c r="I1747" s="523"/>
      <c r="J1747" s="523"/>
      <c r="K1747" s="115"/>
      <c r="L1747" s="524"/>
      <c r="M1747" s="524"/>
      <c r="N1747" s="524"/>
      <c r="O1747" s="524"/>
      <c r="P1747" s="524"/>
      <c r="Q1747" s="524"/>
      <c r="R1747" s="524"/>
      <c r="S1747" s="525"/>
      <c r="T1747" s="526"/>
      <c r="U1747" s="115"/>
      <c r="V1747" s="526"/>
      <c r="W1747" s="115"/>
      <c r="X1747" s="115"/>
      <c r="Y1747" s="115"/>
      <c r="Z1747" s="527"/>
      <c r="AA1747" s="527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/>
      <c r="AX1747" s="15"/>
      <c r="AY1747" s="15"/>
      <c r="AZ1747" s="15"/>
      <c r="BA1747" s="15"/>
      <c r="BB1747" s="15"/>
      <c r="BC1747" s="15"/>
      <c r="BD1747" s="15"/>
      <c r="BE1747" s="15"/>
      <c r="BF1747" s="15"/>
      <c r="BG1747" s="15"/>
      <c r="BH1747" s="15"/>
      <c r="BI1747" s="15"/>
      <c r="BJ1747" s="15"/>
      <c r="BK1747" s="15"/>
      <c r="BL1747" s="15"/>
      <c r="BM1747" s="15"/>
      <c r="BN1747" s="15"/>
      <c r="BO1747" s="15"/>
      <c r="BP1747" s="15"/>
      <c r="BQ1747" s="15"/>
      <c r="BR1747" s="15"/>
      <c r="BS1747" s="15"/>
      <c r="BT1747" s="15"/>
      <c r="BU1747" s="15"/>
      <c r="BV1747" s="15"/>
      <c r="BW1747" s="15"/>
      <c r="BX1747" s="15"/>
      <c r="BY1747" s="15"/>
      <c r="BZ1747" s="15"/>
      <c r="CA1747" s="15"/>
      <c r="CB1747" s="15"/>
      <c r="CC1747" s="15"/>
      <c r="CD1747" s="15"/>
      <c r="CE1747" s="15"/>
      <c r="CF1747" s="15"/>
      <c r="CG1747" s="15"/>
      <c r="CH1747" s="15"/>
      <c r="CI1747" s="15"/>
      <c r="CJ1747" s="15"/>
      <c r="CK1747" s="15"/>
      <c r="CL1747" s="15"/>
      <c r="CM1747" s="15"/>
      <c r="CN1747" s="15"/>
      <c r="CO1747" s="15"/>
      <c r="CP1747" s="15"/>
      <c r="CQ1747" s="15"/>
      <c r="CR1747" s="15"/>
      <c r="CS1747" s="15"/>
      <c r="CT1747" s="88"/>
      <c r="CU1747" s="88"/>
      <c r="CV1747" s="88"/>
      <c r="CW1747" s="15"/>
      <c r="CX1747" s="15"/>
      <c r="CY1747" s="88"/>
      <c r="CZ1747" s="88"/>
      <c r="DA1747" s="88"/>
      <c r="DB1747" s="15"/>
      <c r="DC1747" s="15"/>
      <c r="DD1747" s="15"/>
      <c r="DE1747" s="15"/>
      <c r="DF1747" s="15"/>
      <c r="DG1747" s="15"/>
      <c r="DH1747" s="15"/>
      <c r="DI1747" s="15"/>
      <c r="DJ1747" s="15"/>
      <c r="DK1747" s="15"/>
      <c r="DL1747" s="15"/>
      <c r="DM1747" s="15"/>
      <c r="DN1747" s="15"/>
      <c r="DO1747" s="15"/>
      <c r="DP1747" s="15"/>
      <c r="DQ1747" s="15"/>
      <c r="DR1747" s="15"/>
      <c r="DS1747" s="15"/>
      <c r="DT1747" s="15"/>
      <c r="DU1747" s="15"/>
      <c r="DV1747" s="15"/>
      <c r="DW1747" s="15"/>
      <c r="DX1747" s="15"/>
      <c r="DY1747" s="15"/>
      <c r="DZ1747" s="15"/>
      <c r="EA1747" s="15"/>
      <c r="EB1747" s="15"/>
      <c r="EC1747" s="15"/>
      <c r="ED1747" s="15"/>
      <c r="EE1747" s="15"/>
      <c r="EF1747" s="15"/>
      <c r="EG1747" s="15"/>
      <c r="EH1747" s="15"/>
      <c r="EI1747" s="15"/>
      <c r="EJ1747" s="15"/>
      <c r="EK1747" s="15"/>
      <c r="EL1747" s="15"/>
      <c r="EM1747" s="15"/>
      <c r="EN1747" s="15"/>
      <c r="EO1747" s="15"/>
      <c r="EP1747" s="88"/>
      <c r="EQ1747" s="88"/>
      <c r="ER1747" s="88"/>
      <c r="ES1747" s="88"/>
      <c r="ET1747" s="88"/>
      <c r="EU1747" s="88"/>
      <c r="EV1747" s="88"/>
      <c r="EW1747" s="88"/>
      <c r="EX1747" s="88"/>
      <c r="EY1747" s="88"/>
      <c r="EZ1747" s="88"/>
      <c r="FA1747" s="88"/>
      <c r="FB1747" s="15"/>
      <c r="FC1747" s="15"/>
      <c r="FD1747" s="15"/>
      <c r="FE1747" s="15"/>
      <c r="FF1747" s="15"/>
      <c r="FG1747" s="15"/>
      <c r="FH1747" s="15"/>
      <c r="FI1747" s="15"/>
      <c r="FJ1747" s="15"/>
    </row>
    <row r="1748" spans="2:166" ht="15" customHeight="1" x14ac:dyDescent="0.25">
      <c r="B1748" s="88"/>
      <c r="C1748" s="88"/>
      <c r="D1748" s="115"/>
      <c r="E1748" s="115"/>
      <c r="F1748" s="115"/>
      <c r="G1748" s="115"/>
      <c r="H1748" s="115"/>
      <c r="I1748" s="523"/>
      <c r="J1748" s="523"/>
      <c r="K1748" s="115"/>
      <c r="L1748" s="524"/>
      <c r="M1748" s="524"/>
      <c r="N1748" s="524"/>
      <c r="O1748" s="524"/>
      <c r="P1748" s="524"/>
      <c r="Q1748" s="524"/>
      <c r="R1748" s="524"/>
      <c r="S1748" s="525"/>
      <c r="T1748" s="526"/>
      <c r="U1748" s="115"/>
      <c r="V1748" s="526"/>
      <c r="W1748" s="115"/>
      <c r="X1748" s="115"/>
      <c r="Y1748" s="115"/>
      <c r="Z1748" s="527"/>
      <c r="AA1748" s="527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5"/>
      <c r="AY1748" s="15"/>
      <c r="AZ1748" s="15"/>
      <c r="BA1748" s="15"/>
      <c r="BB1748" s="15"/>
      <c r="BC1748" s="15"/>
      <c r="BD1748" s="15"/>
      <c r="BE1748" s="15"/>
      <c r="BF1748" s="15"/>
      <c r="BG1748" s="15"/>
      <c r="BH1748" s="15"/>
      <c r="BI1748" s="15"/>
      <c r="BJ1748" s="15"/>
      <c r="BK1748" s="15"/>
      <c r="BL1748" s="15"/>
      <c r="BM1748" s="15"/>
      <c r="BN1748" s="15"/>
      <c r="BO1748" s="15"/>
      <c r="BP1748" s="15"/>
      <c r="BQ1748" s="15"/>
      <c r="BR1748" s="15"/>
      <c r="BS1748" s="15"/>
      <c r="BT1748" s="15"/>
      <c r="BU1748" s="15"/>
      <c r="BV1748" s="15"/>
      <c r="BW1748" s="15"/>
      <c r="BX1748" s="15"/>
      <c r="BY1748" s="15"/>
      <c r="BZ1748" s="15"/>
      <c r="CA1748" s="15"/>
      <c r="CB1748" s="15"/>
      <c r="CC1748" s="15"/>
      <c r="CD1748" s="15"/>
      <c r="CE1748" s="15"/>
      <c r="CF1748" s="15"/>
      <c r="CG1748" s="15"/>
      <c r="CH1748" s="15"/>
      <c r="CI1748" s="15"/>
      <c r="CJ1748" s="15"/>
      <c r="CK1748" s="15"/>
      <c r="CL1748" s="15"/>
      <c r="CM1748" s="15"/>
      <c r="CN1748" s="15"/>
      <c r="CO1748" s="15"/>
      <c r="CP1748" s="15"/>
      <c r="CQ1748" s="15"/>
      <c r="CR1748" s="15"/>
      <c r="CS1748" s="15"/>
      <c r="CT1748" s="88"/>
      <c r="CU1748" s="88"/>
      <c r="CV1748" s="88"/>
      <c r="CW1748" s="15"/>
      <c r="CX1748" s="15"/>
      <c r="CY1748" s="88"/>
      <c r="CZ1748" s="88"/>
      <c r="DA1748" s="88"/>
      <c r="DB1748" s="15"/>
      <c r="DC1748" s="15"/>
      <c r="DD1748" s="15"/>
      <c r="DE1748" s="15"/>
      <c r="DF1748" s="15"/>
      <c r="DG1748" s="15"/>
      <c r="DH1748" s="15"/>
      <c r="DI1748" s="15"/>
      <c r="DJ1748" s="15"/>
      <c r="DK1748" s="15"/>
      <c r="DL1748" s="15"/>
      <c r="DM1748" s="15"/>
      <c r="DN1748" s="15"/>
      <c r="DO1748" s="15"/>
      <c r="DP1748" s="15"/>
      <c r="DQ1748" s="15"/>
      <c r="DR1748" s="15"/>
      <c r="DS1748" s="15"/>
      <c r="DT1748" s="15"/>
      <c r="DU1748" s="15"/>
      <c r="DV1748" s="15"/>
      <c r="DW1748" s="15"/>
      <c r="DX1748" s="15"/>
      <c r="DY1748" s="15"/>
      <c r="DZ1748" s="15"/>
      <c r="EA1748" s="15"/>
      <c r="EB1748" s="15"/>
      <c r="EC1748" s="15"/>
      <c r="ED1748" s="15"/>
      <c r="EE1748" s="15"/>
      <c r="EF1748" s="15"/>
      <c r="EG1748" s="15"/>
      <c r="EH1748" s="15"/>
      <c r="EI1748" s="15"/>
      <c r="EJ1748" s="15"/>
      <c r="EK1748" s="15"/>
      <c r="EL1748" s="15"/>
      <c r="EM1748" s="15"/>
      <c r="EN1748" s="15"/>
      <c r="EO1748" s="15"/>
      <c r="EP1748" s="88"/>
      <c r="EQ1748" s="88"/>
      <c r="ER1748" s="88"/>
      <c r="ES1748" s="88"/>
      <c r="ET1748" s="88"/>
      <c r="EU1748" s="88"/>
      <c r="EV1748" s="88"/>
      <c r="EW1748" s="88"/>
      <c r="EX1748" s="88"/>
      <c r="EY1748" s="88"/>
      <c r="EZ1748" s="88"/>
      <c r="FA1748" s="88"/>
      <c r="FB1748" s="15"/>
      <c r="FC1748" s="15"/>
      <c r="FD1748" s="15"/>
      <c r="FE1748" s="15"/>
      <c r="FF1748" s="15"/>
      <c r="FG1748" s="15"/>
      <c r="FH1748" s="15"/>
      <c r="FI1748" s="15"/>
      <c r="FJ1748" s="15"/>
    </row>
    <row r="1749" spans="2:166" ht="15" customHeight="1" x14ac:dyDescent="0.25">
      <c r="B1749" s="88"/>
      <c r="C1749" s="88"/>
      <c r="D1749" s="115"/>
      <c r="E1749" s="115"/>
      <c r="F1749" s="115"/>
      <c r="G1749" s="115"/>
      <c r="H1749" s="115"/>
      <c r="I1749" s="523"/>
      <c r="J1749" s="523"/>
      <c r="K1749" s="115"/>
      <c r="L1749" s="524"/>
      <c r="M1749" s="524"/>
      <c r="N1749" s="524"/>
      <c r="O1749" s="524"/>
      <c r="P1749" s="524"/>
      <c r="Q1749" s="524"/>
      <c r="R1749" s="524"/>
      <c r="S1749" s="525"/>
      <c r="T1749" s="526"/>
      <c r="U1749" s="115"/>
      <c r="V1749" s="526"/>
      <c r="W1749" s="115"/>
      <c r="X1749" s="115"/>
      <c r="Y1749" s="115"/>
      <c r="Z1749" s="527"/>
      <c r="AA1749" s="527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  <c r="BI1749" s="15"/>
      <c r="BJ1749" s="15"/>
      <c r="BK1749" s="15"/>
      <c r="BL1749" s="15"/>
      <c r="BM1749" s="15"/>
      <c r="BN1749" s="15"/>
      <c r="BO1749" s="15"/>
      <c r="BP1749" s="15"/>
      <c r="BQ1749" s="15"/>
      <c r="BR1749" s="15"/>
      <c r="BS1749" s="15"/>
      <c r="BT1749" s="15"/>
      <c r="BU1749" s="15"/>
      <c r="BV1749" s="15"/>
      <c r="BW1749" s="15"/>
      <c r="BX1749" s="15"/>
      <c r="BY1749" s="15"/>
      <c r="BZ1749" s="15"/>
      <c r="CA1749" s="15"/>
      <c r="CB1749" s="15"/>
      <c r="CC1749" s="15"/>
      <c r="CD1749" s="15"/>
      <c r="CE1749" s="15"/>
      <c r="CF1749" s="15"/>
      <c r="CG1749" s="15"/>
      <c r="CH1749" s="15"/>
      <c r="CI1749" s="15"/>
      <c r="CJ1749" s="15"/>
      <c r="CK1749" s="15"/>
      <c r="CL1749" s="15"/>
      <c r="CM1749" s="15"/>
      <c r="CN1749" s="15"/>
      <c r="CO1749" s="15"/>
      <c r="CP1749" s="15"/>
      <c r="CQ1749" s="15"/>
      <c r="CR1749" s="15"/>
      <c r="CS1749" s="15"/>
      <c r="CT1749" s="88"/>
      <c r="CU1749" s="88"/>
      <c r="CV1749" s="88"/>
      <c r="CW1749" s="15"/>
      <c r="CX1749" s="15"/>
      <c r="CY1749" s="88"/>
      <c r="CZ1749" s="88"/>
      <c r="DA1749" s="88"/>
      <c r="DB1749" s="15"/>
      <c r="DC1749" s="15"/>
      <c r="DD1749" s="15"/>
      <c r="DE1749" s="15"/>
      <c r="DF1749" s="15"/>
      <c r="DG1749" s="15"/>
      <c r="DH1749" s="15"/>
      <c r="DI1749" s="15"/>
      <c r="DJ1749" s="15"/>
      <c r="DK1749" s="15"/>
      <c r="DL1749" s="15"/>
      <c r="DM1749" s="15"/>
      <c r="DN1749" s="15"/>
      <c r="DO1749" s="15"/>
      <c r="DP1749" s="15"/>
      <c r="DQ1749" s="15"/>
      <c r="DR1749" s="15"/>
      <c r="DS1749" s="15"/>
      <c r="DT1749" s="15"/>
      <c r="DU1749" s="15"/>
      <c r="DV1749" s="15"/>
      <c r="DW1749" s="15"/>
      <c r="DX1749" s="15"/>
      <c r="DY1749" s="15"/>
      <c r="DZ1749" s="15"/>
      <c r="EA1749" s="15"/>
      <c r="EB1749" s="15"/>
      <c r="EC1749" s="15"/>
      <c r="ED1749" s="15"/>
      <c r="EE1749" s="15"/>
      <c r="EF1749" s="15"/>
      <c r="EG1749" s="15"/>
      <c r="EH1749" s="15"/>
      <c r="EI1749" s="15"/>
      <c r="EJ1749" s="15"/>
      <c r="EK1749" s="15"/>
      <c r="EL1749" s="15"/>
      <c r="EM1749" s="15"/>
      <c r="EN1749" s="15"/>
      <c r="EO1749" s="15"/>
      <c r="EP1749" s="88"/>
      <c r="EQ1749" s="88"/>
      <c r="ER1749" s="88"/>
      <c r="ES1749" s="88"/>
      <c r="ET1749" s="88"/>
      <c r="EU1749" s="88"/>
      <c r="EV1749" s="88"/>
      <c r="EW1749" s="88"/>
      <c r="EX1749" s="88"/>
      <c r="EY1749" s="88"/>
      <c r="EZ1749" s="88"/>
      <c r="FA1749" s="88"/>
      <c r="FB1749" s="15"/>
      <c r="FC1749" s="15"/>
      <c r="FD1749" s="15"/>
      <c r="FE1749" s="15"/>
      <c r="FF1749" s="15"/>
      <c r="FG1749" s="15"/>
      <c r="FH1749" s="15"/>
      <c r="FI1749" s="15"/>
      <c r="FJ1749" s="15"/>
    </row>
    <row r="1750" spans="2:166" ht="15" customHeight="1" x14ac:dyDescent="0.25">
      <c r="B1750" s="88"/>
      <c r="C1750" s="88"/>
      <c r="D1750" s="115"/>
      <c r="E1750" s="115"/>
      <c r="F1750" s="115"/>
      <c r="G1750" s="115"/>
      <c r="H1750" s="115"/>
      <c r="I1750" s="523"/>
      <c r="J1750" s="523"/>
      <c r="K1750" s="115"/>
      <c r="L1750" s="524"/>
      <c r="M1750" s="524"/>
      <c r="N1750" s="524"/>
      <c r="O1750" s="524"/>
      <c r="P1750" s="524"/>
      <c r="Q1750" s="524"/>
      <c r="R1750" s="524"/>
      <c r="S1750" s="525"/>
      <c r="T1750" s="526"/>
      <c r="U1750" s="115"/>
      <c r="V1750" s="526"/>
      <c r="W1750" s="115"/>
      <c r="X1750" s="115"/>
      <c r="Y1750" s="115"/>
      <c r="Z1750" s="527"/>
      <c r="AA1750" s="527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/>
      <c r="AX1750" s="15"/>
      <c r="AY1750" s="15"/>
      <c r="AZ1750" s="15"/>
      <c r="BA1750" s="15"/>
      <c r="BB1750" s="15"/>
      <c r="BC1750" s="15"/>
      <c r="BD1750" s="15"/>
      <c r="BE1750" s="15"/>
      <c r="BF1750" s="15"/>
      <c r="BG1750" s="15"/>
      <c r="BH1750" s="15"/>
      <c r="BI1750" s="15"/>
      <c r="BJ1750" s="15"/>
      <c r="BK1750" s="15"/>
      <c r="BL1750" s="15"/>
      <c r="BM1750" s="15"/>
      <c r="BN1750" s="15"/>
      <c r="BO1750" s="15"/>
      <c r="BP1750" s="15"/>
      <c r="BQ1750" s="15"/>
      <c r="BR1750" s="15"/>
      <c r="BS1750" s="15"/>
      <c r="BT1750" s="15"/>
      <c r="BU1750" s="15"/>
      <c r="BV1750" s="15"/>
      <c r="BW1750" s="15"/>
      <c r="BX1750" s="15"/>
      <c r="BY1750" s="15"/>
      <c r="BZ1750" s="15"/>
      <c r="CA1750" s="15"/>
      <c r="CB1750" s="15"/>
      <c r="CC1750" s="15"/>
      <c r="CD1750" s="15"/>
      <c r="CE1750" s="15"/>
      <c r="CF1750" s="15"/>
      <c r="CG1750" s="15"/>
      <c r="CH1750" s="15"/>
      <c r="CI1750" s="15"/>
      <c r="CJ1750" s="15"/>
      <c r="CK1750" s="15"/>
      <c r="CL1750" s="15"/>
      <c r="CM1750" s="15"/>
      <c r="CN1750" s="15"/>
      <c r="CO1750" s="15"/>
      <c r="CP1750" s="15"/>
      <c r="CQ1750" s="15"/>
      <c r="CR1750" s="15"/>
      <c r="CS1750" s="15"/>
      <c r="CT1750" s="88"/>
      <c r="CU1750" s="88"/>
      <c r="CV1750" s="88"/>
      <c r="CW1750" s="15"/>
      <c r="CX1750" s="15"/>
      <c r="CY1750" s="88"/>
      <c r="CZ1750" s="88"/>
      <c r="DA1750" s="88"/>
      <c r="DB1750" s="15"/>
      <c r="DC1750" s="15"/>
      <c r="DD1750" s="15"/>
      <c r="DE1750" s="15"/>
      <c r="DF1750" s="15"/>
      <c r="DG1750" s="15"/>
      <c r="DH1750" s="15"/>
      <c r="DI1750" s="15"/>
      <c r="DJ1750" s="15"/>
      <c r="DK1750" s="15"/>
      <c r="DL1750" s="15"/>
      <c r="DM1750" s="15"/>
      <c r="DN1750" s="15"/>
      <c r="DO1750" s="15"/>
      <c r="DP1750" s="15"/>
      <c r="DQ1750" s="15"/>
      <c r="DR1750" s="15"/>
      <c r="DS1750" s="15"/>
      <c r="DT1750" s="15"/>
      <c r="DU1750" s="15"/>
      <c r="DV1750" s="15"/>
      <c r="DW1750" s="15"/>
      <c r="DX1750" s="15"/>
      <c r="DY1750" s="15"/>
      <c r="DZ1750" s="15"/>
      <c r="EA1750" s="15"/>
      <c r="EB1750" s="15"/>
      <c r="EC1750" s="15"/>
      <c r="ED1750" s="15"/>
      <c r="EE1750" s="15"/>
      <c r="EF1750" s="15"/>
      <c r="EG1750" s="15"/>
      <c r="EH1750" s="15"/>
      <c r="EI1750" s="15"/>
      <c r="EJ1750" s="15"/>
      <c r="EK1750" s="15"/>
      <c r="EL1750" s="15"/>
      <c r="EM1750" s="15"/>
      <c r="EN1750" s="15"/>
      <c r="EO1750" s="15"/>
      <c r="EP1750" s="88"/>
      <c r="EQ1750" s="88"/>
      <c r="ER1750" s="88"/>
      <c r="ES1750" s="88"/>
      <c r="ET1750" s="88"/>
      <c r="EU1750" s="88"/>
      <c r="EV1750" s="88"/>
      <c r="EW1750" s="88"/>
      <c r="EX1750" s="88"/>
      <c r="EY1750" s="88"/>
      <c r="EZ1750" s="88"/>
      <c r="FA1750" s="88"/>
      <c r="FB1750" s="15"/>
      <c r="FC1750" s="15"/>
      <c r="FD1750" s="15"/>
      <c r="FE1750" s="15"/>
      <c r="FF1750" s="15"/>
      <c r="FG1750" s="15"/>
      <c r="FH1750" s="15"/>
      <c r="FI1750" s="15"/>
      <c r="FJ1750" s="15"/>
    </row>
    <row r="1751" spans="2:166" ht="15" customHeight="1" x14ac:dyDescent="0.25">
      <c r="B1751" s="88"/>
      <c r="C1751" s="88"/>
      <c r="D1751" s="115"/>
      <c r="E1751" s="115"/>
      <c r="F1751" s="115"/>
      <c r="G1751" s="115"/>
      <c r="H1751" s="115"/>
      <c r="I1751" s="523"/>
      <c r="J1751" s="523"/>
      <c r="K1751" s="115"/>
      <c r="L1751" s="524"/>
      <c r="M1751" s="524"/>
      <c r="N1751" s="524"/>
      <c r="O1751" s="524"/>
      <c r="P1751" s="524"/>
      <c r="Q1751" s="524"/>
      <c r="R1751" s="524"/>
      <c r="S1751" s="525"/>
      <c r="T1751" s="526"/>
      <c r="U1751" s="115"/>
      <c r="V1751" s="526"/>
      <c r="W1751" s="115"/>
      <c r="X1751" s="115"/>
      <c r="Y1751" s="115"/>
      <c r="Z1751" s="527"/>
      <c r="AA1751" s="527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/>
      <c r="AX1751" s="15"/>
      <c r="AY1751" s="15"/>
      <c r="AZ1751" s="15"/>
      <c r="BA1751" s="15"/>
      <c r="BB1751" s="15"/>
      <c r="BC1751" s="15"/>
      <c r="BD1751" s="15"/>
      <c r="BE1751" s="15"/>
      <c r="BF1751" s="15"/>
      <c r="BG1751" s="15"/>
      <c r="BH1751" s="15"/>
      <c r="BI1751" s="15"/>
      <c r="BJ1751" s="15"/>
      <c r="BK1751" s="15"/>
      <c r="BL1751" s="15"/>
      <c r="BM1751" s="15"/>
      <c r="BN1751" s="15"/>
      <c r="BO1751" s="15"/>
      <c r="BP1751" s="15"/>
      <c r="BQ1751" s="15"/>
      <c r="BR1751" s="15"/>
      <c r="BS1751" s="15"/>
      <c r="BT1751" s="15"/>
      <c r="BU1751" s="15"/>
      <c r="BV1751" s="15"/>
      <c r="BW1751" s="15"/>
      <c r="BX1751" s="15"/>
      <c r="BY1751" s="15"/>
      <c r="BZ1751" s="15"/>
      <c r="CA1751" s="15"/>
      <c r="CB1751" s="15"/>
      <c r="CC1751" s="15"/>
      <c r="CD1751" s="15"/>
      <c r="CE1751" s="15"/>
      <c r="CF1751" s="15"/>
      <c r="CG1751" s="15"/>
      <c r="CH1751" s="15"/>
      <c r="CI1751" s="15"/>
      <c r="CJ1751" s="15"/>
      <c r="CK1751" s="15"/>
      <c r="CL1751" s="15"/>
      <c r="CM1751" s="15"/>
      <c r="CN1751" s="15"/>
      <c r="CO1751" s="15"/>
      <c r="CP1751" s="15"/>
      <c r="CQ1751" s="15"/>
      <c r="CR1751" s="15"/>
      <c r="CS1751" s="15"/>
      <c r="CT1751" s="88"/>
      <c r="CU1751" s="88"/>
      <c r="CV1751" s="88"/>
      <c r="CW1751" s="15"/>
      <c r="CX1751" s="15"/>
      <c r="CY1751" s="88"/>
      <c r="CZ1751" s="88"/>
      <c r="DA1751" s="88"/>
      <c r="DB1751" s="15"/>
      <c r="DC1751" s="15"/>
      <c r="DD1751" s="15"/>
      <c r="DE1751" s="15"/>
      <c r="DF1751" s="15"/>
      <c r="DG1751" s="15"/>
      <c r="DH1751" s="15"/>
      <c r="DI1751" s="15"/>
      <c r="DJ1751" s="15"/>
      <c r="DK1751" s="15"/>
      <c r="DL1751" s="15"/>
      <c r="DM1751" s="15"/>
      <c r="DN1751" s="15"/>
      <c r="DO1751" s="15"/>
      <c r="DP1751" s="15"/>
      <c r="DQ1751" s="15"/>
      <c r="DR1751" s="15"/>
      <c r="DS1751" s="15"/>
      <c r="DT1751" s="15"/>
      <c r="DU1751" s="15"/>
      <c r="DV1751" s="15"/>
      <c r="DW1751" s="15"/>
      <c r="DX1751" s="15"/>
      <c r="DY1751" s="15"/>
      <c r="DZ1751" s="15"/>
      <c r="EA1751" s="15"/>
      <c r="EB1751" s="15"/>
      <c r="EC1751" s="15"/>
      <c r="ED1751" s="15"/>
      <c r="EE1751" s="15"/>
      <c r="EF1751" s="15"/>
      <c r="EG1751" s="15"/>
      <c r="EH1751" s="15"/>
      <c r="EI1751" s="15"/>
      <c r="EJ1751" s="15"/>
      <c r="EK1751" s="15"/>
      <c r="EL1751" s="15"/>
      <c r="EM1751" s="15"/>
      <c r="EN1751" s="15"/>
      <c r="EO1751" s="15"/>
      <c r="EP1751" s="88"/>
      <c r="EQ1751" s="88"/>
      <c r="ER1751" s="88"/>
      <c r="ES1751" s="88"/>
      <c r="ET1751" s="88"/>
      <c r="EU1751" s="88"/>
      <c r="EV1751" s="88"/>
      <c r="EW1751" s="88"/>
      <c r="EX1751" s="88"/>
      <c r="EY1751" s="88"/>
      <c r="EZ1751" s="88"/>
      <c r="FA1751" s="88"/>
      <c r="FB1751" s="15"/>
      <c r="FC1751" s="15"/>
      <c r="FD1751" s="15"/>
      <c r="FE1751" s="15"/>
      <c r="FF1751" s="15"/>
      <c r="FG1751" s="15"/>
      <c r="FH1751" s="15"/>
      <c r="FI1751" s="15"/>
      <c r="FJ1751" s="15"/>
    </row>
    <row r="1752" spans="2:166" ht="15" customHeight="1" x14ac:dyDescent="0.25">
      <c r="B1752" s="88"/>
      <c r="C1752" s="88"/>
      <c r="D1752" s="115"/>
      <c r="E1752" s="115"/>
      <c r="F1752" s="115"/>
      <c r="G1752" s="115"/>
      <c r="H1752" s="115"/>
      <c r="I1752" s="523"/>
      <c r="J1752" s="523"/>
      <c r="K1752" s="115"/>
      <c r="L1752" s="524"/>
      <c r="M1752" s="524"/>
      <c r="N1752" s="524"/>
      <c r="O1752" s="524"/>
      <c r="P1752" s="524"/>
      <c r="Q1752" s="524"/>
      <c r="R1752" s="524"/>
      <c r="S1752" s="525"/>
      <c r="T1752" s="526"/>
      <c r="U1752" s="115"/>
      <c r="V1752" s="526"/>
      <c r="W1752" s="115"/>
      <c r="X1752" s="115"/>
      <c r="Y1752" s="115"/>
      <c r="Z1752" s="527"/>
      <c r="AA1752" s="527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/>
      <c r="AX1752" s="15"/>
      <c r="AY1752" s="15"/>
      <c r="AZ1752" s="15"/>
      <c r="BA1752" s="15"/>
      <c r="BB1752" s="15"/>
      <c r="BC1752" s="15"/>
      <c r="BD1752" s="15"/>
      <c r="BE1752" s="15"/>
      <c r="BF1752" s="15"/>
      <c r="BG1752" s="15"/>
      <c r="BH1752" s="15"/>
      <c r="BI1752" s="15"/>
      <c r="BJ1752" s="15"/>
      <c r="BK1752" s="15"/>
      <c r="BL1752" s="15"/>
      <c r="BM1752" s="15"/>
      <c r="BN1752" s="15"/>
      <c r="BO1752" s="15"/>
      <c r="BP1752" s="15"/>
      <c r="BQ1752" s="15"/>
      <c r="BR1752" s="15"/>
      <c r="BS1752" s="15"/>
      <c r="BT1752" s="15"/>
      <c r="BU1752" s="15"/>
      <c r="BV1752" s="15"/>
      <c r="BW1752" s="15"/>
      <c r="BX1752" s="15"/>
      <c r="BY1752" s="15"/>
      <c r="BZ1752" s="15"/>
      <c r="CA1752" s="15"/>
      <c r="CB1752" s="15"/>
      <c r="CC1752" s="15"/>
      <c r="CD1752" s="15"/>
      <c r="CE1752" s="15"/>
      <c r="CF1752" s="15"/>
      <c r="CG1752" s="15"/>
      <c r="CH1752" s="15"/>
      <c r="CI1752" s="15"/>
      <c r="CJ1752" s="15"/>
      <c r="CK1752" s="15"/>
      <c r="CL1752" s="15"/>
      <c r="CM1752" s="15"/>
      <c r="CN1752" s="15"/>
      <c r="CO1752" s="15"/>
      <c r="CP1752" s="15"/>
      <c r="CQ1752" s="15"/>
      <c r="CR1752" s="15"/>
      <c r="CS1752" s="15"/>
      <c r="CT1752" s="88"/>
      <c r="CU1752" s="88"/>
      <c r="CV1752" s="88"/>
      <c r="CW1752" s="15"/>
      <c r="CX1752" s="15"/>
      <c r="CY1752" s="88"/>
      <c r="CZ1752" s="88"/>
      <c r="DA1752" s="88"/>
      <c r="DB1752" s="15"/>
      <c r="DC1752" s="15"/>
      <c r="DD1752" s="15"/>
      <c r="DE1752" s="15"/>
      <c r="DF1752" s="15"/>
      <c r="DG1752" s="15"/>
      <c r="DH1752" s="15"/>
      <c r="DI1752" s="15"/>
      <c r="DJ1752" s="15"/>
      <c r="DK1752" s="15"/>
      <c r="DL1752" s="15"/>
      <c r="DM1752" s="15"/>
      <c r="DN1752" s="15"/>
      <c r="DO1752" s="15"/>
      <c r="DP1752" s="15"/>
      <c r="DQ1752" s="15"/>
      <c r="DR1752" s="15"/>
      <c r="DS1752" s="15"/>
      <c r="DT1752" s="15"/>
      <c r="DU1752" s="15"/>
      <c r="DV1752" s="15"/>
      <c r="DW1752" s="15"/>
      <c r="DX1752" s="15"/>
      <c r="DY1752" s="15"/>
      <c r="DZ1752" s="15"/>
      <c r="EA1752" s="15"/>
      <c r="EB1752" s="15"/>
      <c r="EC1752" s="15"/>
      <c r="ED1752" s="15"/>
      <c r="EE1752" s="15"/>
      <c r="EF1752" s="15"/>
      <c r="EG1752" s="15"/>
      <c r="EH1752" s="15"/>
      <c r="EI1752" s="15"/>
      <c r="EJ1752" s="15"/>
      <c r="EK1752" s="15"/>
      <c r="EL1752" s="15"/>
      <c r="EM1752" s="15"/>
      <c r="EN1752" s="15"/>
      <c r="EO1752" s="15"/>
      <c r="EP1752" s="88"/>
      <c r="EQ1752" s="88"/>
      <c r="ER1752" s="88"/>
      <c r="ES1752" s="88"/>
      <c r="ET1752" s="88"/>
      <c r="EU1752" s="88"/>
      <c r="EV1752" s="88"/>
      <c r="EW1752" s="88"/>
      <c r="EX1752" s="88"/>
      <c r="EY1752" s="88"/>
      <c r="EZ1752" s="88"/>
      <c r="FA1752" s="88"/>
      <c r="FB1752" s="15"/>
      <c r="FC1752" s="15"/>
      <c r="FD1752" s="15"/>
      <c r="FE1752" s="15"/>
      <c r="FF1752" s="15"/>
      <c r="FG1752" s="15"/>
      <c r="FH1752" s="15"/>
      <c r="FI1752" s="15"/>
      <c r="FJ1752" s="15"/>
    </row>
    <row r="1753" spans="2:166" ht="15" customHeight="1" x14ac:dyDescent="0.25">
      <c r="B1753" s="88"/>
      <c r="C1753" s="88"/>
      <c r="D1753" s="115"/>
      <c r="E1753" s="115"/>
      <c r="F1753" s="115"/>
      <c r="G1753" s="115"/>
      <c r="H1753" s="115"/>
      <c r="I1753" s="523"/>
      <c r="J1753" s="523"/>
      <c r="K1753" s="115"/>
      <c r="L1753" s="524"/>
      <c r="M1753" s="524"/>
      <c r="N1753" s="524"/>
      <c r="O1753" s="524"/>
      <c r="P1753" s="524"/>
      <c r="Q1753" s="524"/>
      <c r="R1753" s="524"/>
      <c r="S1753" s="525"/>
      <c r="T1753" s="526"/>
      <c r="U1753" s="115"/>
      <c r="V1753" s="526"/>
      <c r="W1753" s="115"/>
      <c r="X1753" s="115"/>
      <c r="Y1753" s="115"/>
      <c r="Z1753" s="527"/>
      <c r="AA1753" s="527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/>
      <c r="AX1753" s="15"/>
      <c r="AY1753" s="15"/>
      <c r="AZ1753" s="15"/>
      <c r="BA1753" s="15"/>
      <c r="BB1753" s="15"/>
      <c r="BC1753" s="15"/>
      <c r="BD1753" s="15"/>
      <c r="BE1753" s="15"/>
      <c r="BF1753" s="15"/>
      <c r="BG1753" s="15"/>
      <c r="BH1753" s="15"/>
      <c r="BI1753" s="15"/>
      <c r="BJ1753" s="15"/>
      <c r="BK1753" s="15"/>
      <c r="BL1753" s="15"/>
      <c r="BM1753" s="15"/>
      <c r="BN1753" s="15"/>
      <c r="BO1753" s="15"/>
      <c r="BP1753" s="15"/>
      <c r="BQ1753" s="15"/>
      <c r="BR1753" s="15"/>
      <c r="BS1753" s="15"/>
      <c r="BT1753" s="15"/>
      <c r="BU1753" s="15"/>
      <c r="BV1753" s="15"/>
      <c r="BW1753" s="15"/>
      <c r="BX1753" s="15"/>
      <c r="BY1753" s="15"/>
      <c r="BZ1753" s="15"/>
      <c r="CA1753" s="15"/>
      <c r="CB1753" s="15"/>
      <c r="CC1753" s="15"/>
      <c r="CD1753" s="15"/>
      <c r="CE1753" s="15"/>
      <c r="CF1753" s="15"/>
      <c r="CG1753" s="15"/>
      <c r="CH1753" s="15"/>
      <c r="CI1753" s="15"/>
      <c r="CJ1753" s="15"/>
      <c r="CK1753" s="15"/>
      <c r="CL1753" s="15"/>
      <c r="CM1753" s="15"/>
      <c r="CN1753" s="15"/>
      <c r="CO1753" s="15"/>
      <c r="CP1753" s="15"/>
      <c r="CQ1753" s="15"/>
      <c r="CR1753" s="15"/>
      <c r="CS1753" s="15"/>
      <c r="CT1753" s="88"/>
      <c r="CU1753" s="88"/>
      <c r="CV1753" s="88"/>
      <c r="CW1753" s="15"/>
      <c r="CX1753" s="15"/>
      <c r="CY1753" s="88"/>
      <c r="CZ1753" s="88"/>
      <c r="DA1753" s="88"/>
      <c r="DB1753" s="15"/>
      <c r="DC1753" s="15"/>
      <c r="DD1753" s="15"/>
      <c r="DE1753" s="15"/>
      <c r="DF1753" s="15"/>
      <c r="DG1753" s="15"/>
      <c r="DH1753" s="15"/>
      <c r="DI1753" s="15"/>
      <c r="DJ1753" s="15"/>
      <c r="DK1753" s="15"/>
      <c r="DL1753" s="15"/>
      <c r="DM1753" s="15"/>
      <c r="DN1753" s="15"/>
      <c r="DO1753" s="15"/>
      <c r="DP1753" s="15"/>
      <c r="DQ1753" s="15"/>
      <c r="DR1753" s="15"/>
      <c r="DS1753" s="15"/>
      <c r="DT1753" s="15"/>
      <c r="DU1753" s="15"/>
      <c r="DV1753" s="15"/>
      <c r="DW1753" s="15"/>
      <c r="DX1753" s="15"/>
      <c r="DY1753" s="15"/>
      <c r="DZ1753" s="15"/>
      <c r="EA1753" s="15"/>
      <c r="EB1753" s="15"/>
      <c r="EC1753" s="15"/>
      <c r="ED1753" s="15"/>
      <c r="EE1753" s="15"/>
      <c r="EF1753" s="15"/>
      <c r="EG1753" s="15"/>
      <c r="EH1753" s="15"/>
      <c r="EI1753" s="15"/>
      <c r="EJ1753" s="15"/>
      <c r="EK1753" s="15"/>
      <c r="EL1753" s="15"/>
      <c r="EM1753" s="15"/>
      <c r="EN1753" s="15"/>
      <c r="EO1753" s="15"/>
      <c r="EP1753" s="88"/>
      <c r="EQ1753" s="88"/>
      <c r="ER1753" s="88"/>
      <c r="ES1753" s="88"/>
      <c r="ET1753" s="88"/>
      <c r="EU1753" s="88"/>
      <c r="EV1753" s="88"/>
      <c r="EW1753" s="88"/>
      <c r="EX1753" s="88"/>
      <c r="EY1753" s="88"/>
      <c r="EZ1753" s="88"/>
      <c r="FA1753" s="88"/>
      <c r="FB1753" s="15"/>
      <c r="FC1753" s="15"/>
      <c r="FD1753" s="15"/>
      <c r="FE1753" s="15"/>
      <c r="FF1753" s="15"/>
      <c r="FG1753" s="15"/>
      <c r="FH1753" s="15"/>
      <c r="FI1753" s="15"/>
      <c r="FJ1753" s="15"/>
    </row>
    <row r="1754" spans="2:166" ht="15" customHeight="1" x14ac:dyDescent="0.25">
      <c r="B1754" s="88"/>
      <c r="C1754" s="88"/>
      <c r="D1754" s="115"/>
      <c r="E1754" s="115"/>
      <c r="F1754" s="115"/>
      <c r="G1754" s="115"/>
      <c r="H1754" s="115"/>
      <c r="I1754" s="523"/>
      <c r="J1754" s="523"/>
      <c r="K1754" s="115"/>
      <c r="L1754" s="524"/>
      <c r="M1754" s="524"/>
      <c r="N1754" s="524"/>
      <c r="O1754" s="524"/>
      <c r="P1754" s="524"/>
      <c r="Q1754" s="524"/>
      <c r="R1754" s="524"/>
      <c r="S1754" s="525"/>
      <c r="T1754" s="526"/>
      <c r="U1754" s="115"/>
      <c r="V1754" s="526"/>
      <c r="W1754" s="115"/>
      <c r="X1754" s="115"/>
      <c r="Y1754" s="115"/>
      <c r="Z1754" s="527"/>
      <c r="AA1754" s="527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  <c r="BI1754" s="15"/>
      <c r="BJ1754" s="15"/>
      <c r="BK1754" s="15"/>
      <c r="BL1754" s="15"/>
      <c r="BM1754" s="15"/>
      <c r="BN1754" s="15"/>
      <c r="BO1754" s="15"/>
      <c r="BP1754" s="15"/>
      <c r="BQ1754" s="15"/>
      <c r="BR1754" s="15"/>
      <c r="BS1754" s="15"/>
      <c r="BT1754" s="15"/>
      <c r="BU1754" s="15"/>
      <c r="BV1754" s="15"/>
      <c r="BW1754" s="15"/>
      <c r="BX1754" s="15"/>
      <c r="BY1754" s="15"/>
      <c r="BZ1754" s="15"/>
      <c r="CA1754" s="15"/>
      <c r="CB1754" s="15"/>
      <c r="CC1754" s="15"/>
      <c r="CD1754" s="15"/>
      <c r="CE1754" s="15"/>
      <c r="CF1754" s="15"/>
      <c r="CG1754" s="15"/>
      <c r="CH1754" s="15"/>
      <c r="CI1754" s="15"/>
      <c r="CJ1754" s="15"/>
      <c r="CK1754" s="15"/>
      <c r="CL1754" s="15"/>
      <c r="CM1754" s="15"/>
      <c r="CN1754" s="15"/>
      <c r="CO1754" s="15"/>
      <c r="CP1754" s="15"/>
      <c r="CQ1754" s="15"/>
      <c r="CR1754" s="15"/>
      <c r="CS1754" s="15"/>
      <c r="CT1754" s="88"/>
      <c r="CU1754" s="88"/>
      <c r="CV1754" s="88"/>
      <c r="CW1754" s="15"/>
      <c r="CX1754" s="15"/>
      <c r="CY1754" s="88"/>
      <c r="CZ1754" s="88"/>
      <c r="DA1754" s="88"/>
      <c r="DB1754" s="15"/>
      <c r="DC1754" s="15"/>
      <c r="DD1754" s="15"/>
      <c r="DE1754" s="15"/>
      <c r="DF1754" s="15"/>
      <c r="DG1754" s="15"/>
      <c r="DH1754" s="15"/>
      <c r="DI1754" s="15"/>
      <c r="DJ1754" s="15"/>
      <c r="DK1754" s="15"/>
      <c r="DL1754" s="15"/>
      <c r="DM1754" s="15"/>
      <c r="DN1754" s="15"/>
      <c r="DO1754" s="15"/>
      <c r="DP1754" s="15"/>
      <c r="DQ1754" s="15"/>
      <c r="DR1754" s="15"/>
      <c r="DS1754" s="15"/>
      <c r="DT1754" s="15"/>
      <c r="DU1754" s="15"/>
      <c r="DV1754" s="15"/>
      <c r="DW1754" s="15"/>
      <c r="DX1754" s="15"/>
      <c r="DY1754" s="15"/>
      <c r="DZ1754" s="15"/>
      <c r="EA1754" s="15"/>
      <c r="EB1754" s="15"/>
      <c r="EC1754" s="15"/>
      <c r="ED1754" s="15"/>
      <c r="EE1754" s="15"/>
      <c r="EF1754" s="15"/>
      <c r="EG1754" s="15"/>
      <c r="EH1754" s="15"/>
      <c r="EI1754" s="15"/>
      <c r="EJ1754" s="15"/>
      <c r="EK1754" s="15"/>
      <c r="EL1754" s="15"/>
      <c r="EM1754" s="15"/>
      <c r="EN1754" s="15"/>
      <c r="EO1754" s="15"/>
      <c r="EP1754" s="88"/>
      <c r="EQ1754" s="88"/>
      <c r="ER1754" s="88"/>
      <c r="ES1754" s="88"/>
      <c r="ET1754" s="88"/>
      <c r="EU1754" s="88"/>
      <c r="EV1754" s="88"/>
      <c r="EW1754" s="88"/>
      <c r="EX1754" s="88"/>
      <c r="EY1754" s="88"/>
      <c r="EZ1754" s="88"/>
      <c r="FA1754" s="88"/>
      <c r="FB1754" s="15"/>
      <c r="FC1754" s="15"/>
      <c r="FD1754" s="15"/>
      <c r="FE1754" s="15"/>
      <c r="FF1754" s="15"/>
      <c r="FG1754" s="15"/>
      <c r="FH1754" s="15"/>
      <c r="FI1754" s="15"/>
      <c r="FJ1754" s="15"/>
    </row>
    <row r="1755" spans="2:166" ht="15" customHeight="1" x14ac:dyDescent="0.25">
      <c r="B1755" s="88"/>
      <c r="C1755" s="88"/>
      <c r="D1755" s="115"/>
      <c r="E1755" s="115"/>
      <c r="F1755" s="115"/>
      <c r="G1755" s="115"/>
      <c r="H1755" s="115"/>
      <c r="I1755" s="523"/>
      <c r="J1755" s="523"/>
      <c r="K1755" s="115"/>
      <c r="L1755" s="524"/>
      <c r="M1755" s="524"/>
      <c r="N1755" s="524"/>
      <c r="O1755" s="524"/>
      <c r="P1755" s="524"/>
      <c r="Q1755" s="524"/>
      <c r="R1755" s="524"/>
      <c r="S1755" s="525"/>
      <c r="T1755" s="526"/>
      <c r="U1755" s="115"/>
      <c r="V1755" s="526"/>
      <c r="W1755" s="115"/>
      <c r="X1755" s="115"/>
      <c r="Y1755" s="115"/>
      <c r="Z1755" s="527"/>
      <c r="AA1755" s="527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  <c r="AS1755" s="15"/>
      <c r="AT1755" s="15"/>
      <c r="AU1755" s="15"/>
      <c r="AV1755" s="15"/>
      <c r="AW1755" s="15"/>
      <c r="AX1755" s="15"/>
      <c r="AY1755" s="15"/>
      <c r="AZ1755" s="15"/>
      <c r="BA1755" s="15"/>
      <c r="BB1755" s="15"/>
      <c r="BC1755" s="15"/>
      <c r="BD1755" s="15"/>
      <c r="BE1755" s="15"/>
      <c r="BF1755" s="15"/>
      <c r="BG1755" s="15"/>
      <c r="BH1755" s="15"/>
      <c r="BI1755" s="15"/>
      <c r="BJ1755" s="15"/>
      <c r="BK1755" s="15"/>
      <c r="BL1755" s="15"/>
      <c r="BM1755" s="15"/>
      <c r="BN1755" s="15"/>
      <c r="BO1755" s="15"/>
      <c r="BP1755" s="15"/>
      <c r="BQ1755" s="15"/>
      <c r="BR1755" s="15"/>
      <c r="BS1755" s="15"/>
      <c r="BT1755" s="15"/>
      <c r="BU1755" s="15"/>
      <c r="BV1755" s="15"/>
      <c r="BW1755" s="15"/>
      <c r="BX1755" s="15"/>
      <c r="BY1755" s="15"/>
      <c r="BZ1755" s="15"/>
      <c r="CA1755" s="15"/>
      <c r="CB1755" s="15"/>
      <c r="CC1755" s="15"/>
      <c r="CD1755" s="15"/>
      <c r="CE1755" s="15"/>
      <c r="CF1755" s="15"/>
      <c r="CG1755" s="15"/>
      <c r="CH1755" s="15"/>
      <c r="CI1755" s="15"/>
      <c r="CJ1755" s="15"/>
      <c r="CK1755" s="15"/>
      <c r="CL1755" s="15"/>
      <c r="CM1755" s="15"/>
      <c r="CN1755" s="15"/>
      <c r="CO1755" s="15"/>
      <c r="CP1755" s="15"/>
      <c r="CQ1755" s="15"/>
      <c r="CR1755" s="15"/>
      <c r="CS1755" s="15"/>
      <c r="CT1755" s="88"/>
      <c r="CU1755" s="88"/>
      <c r="CV1755" s="88"/>
      <c r="CW1755" s="15"/>
      <c r="CX1755" s="15"/>
      <c r="CY1755" s="88"/>
      <c r="CZ1755" s="88"/>
      <c r="DA1755" s="88"/>
      <c r="DB1755" s="15"/>
      <c r="DC1755" s="15"/>
      <c r="DD1755" s="15"/>
      <c r="DE1755" s="15"/>
      <c r="DF1755" s="15"/>
      <c r="DG1755" s="15"/>
      <c r="DH1755" s="15"/>
      <c r="DI1755" s="15"/>
      <c r="DJ1755" s="15"/>
      <c r="DK1755" s="15"/>
      <c r="DL1755" s="15"/>
      <c r="DM1755" s="15"/>
      <c r="DN1755" s="15"/>
      <c r="DO1755" s="15"/>
      <c r="DP1755" s="15"/>
      <c r="DQ1755" s="15"/>
      <c r="DR1755" s="15"/>
      <c r="DS1755" s="15"/>
      <c r="DT1755" s="15"/>
      <c r="DU1755" s="15"/>
      <c r="DV1755" s="15"/>
      <c r="DW1755" s="15"/>
      <c r="DX1755" s="15"/>
      <c r="DY1755" s="15"/>
      <c r="DZ1755" s="15"/>
      <c r="EA1755" s="15"/>
      <c r="EB1755" s="15"/>
      <c r="EC1755" s="15"/>
      <c r="ED1755" s="15"/>
      <c r="EE1755" s="15"/>
      <c r="EF1755" s="15"/>
      <c r="EG1755" s="15"/>
      <c r="EH1755" s="15"/>
      <c r="EI1755" s="15"/>
      <c r="EJ1755" s="15"/>
      <c r="EK1755" s="15"/>
      <c r="EL1755" s="15"/>
      <c r="EM1755" s="15"/>
      <c r="EN1755" s="15"/>
      <c r="EO1755" s="15"/>
      <c r="EP1755" s="88"/>
      <c r="EQ1755" s="88"/>
      <c r="ER1755" s="88"/>
      <c r="ES1755" s="88"/>
      <c r="ET1755" s="88"/>
      <c r="EU1755" s="88"/>
      <c r="EV1755" s="88"/>
      <c r="EW1755" s="88"/>
      <c r="EX1755" s="88"/>
      <c r="EY1755" s="88"/>
      <c r="EZ1755" s="88"/>
      <c r="FA1755" s="88"/>
      <c r="FB1755" s="15"/>
      <c r="FC1755" s="15"/>
      <c r="FD1755" s="15"/>
      <c r="FE1755" s="15"/>
      <c r="FF1755" s="15"/>
      <c r="FG1755" s="15"/>
      <c r="FH1755" s="15"/>
      <c r="FI1755" s="15"/>
      <c r="FJ1755" s="15"/>
    </row>
    <row r="1756" spans="2:166" ht="15" customHeight="1" x14ac:dyDescent="0.25">
      <c r="B1756" s="88"/>
      <c r="C1756" s="88"/>
      <c r="D1756" s="115"/>
      <c r="E1756" s="115"/>
      <c r="F1756" s="115"/>
      <c r="G1756" s="115"/>
      <c r="H1756" s="115"/>
      <c r="I1756" s="523"/>
      <c r="J1756" s="523"/>
      <c r="K1756" s="115"/>
      <c r="L1756" s="524"/>
      <c r="M1756" s="524"/>
      <c r="N1756" s="524"/>
      <c r="O1756" s="524"/>
      <c r="P1756" s="524"/>
      <c r="Q1756" s="524"/>
      <c r="R1756" s="524"/>
      <c r="S1756" s="525"/>
      <c r="T1756" s="526"/>
      <c r="U1756" s="115"/>
      <c r="V1756" s="526"/>
      <c r="W1756" s="115"/>
      <c r="X1756" s="115"/>
      <c r="Y1756" s="115"/>
      <c r="Z1756" s="527"/>
      <c r="AA1756" s="527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/>
      <c r="AX1756" s="15"/>
      <c r="AY1756" s="15"/>
      <c r="AZ1756" s="15"/>
      <c r="BA1756" s="15"/>
      <c r="BB1756" s="15"/>
      <c r="BC1756" s="15"/>
      <c r="BD1756" s="15"/>
      <c r="BE1756" s="15"/>
      <c r="BF1756" s="15"/>
      <c r="BG1756" s="15"/>
      <c r="BH1756" s="15"/>
      <c r="BI1756" s="15"/>
      <c r="BJ1756" s="15"/>
      <c r="BK1756" s="15"/>
      <c r="BL1756" s="15"/>
      <c r="BM1756" s="15"/>
      <c r="BN1756" s="15"/>
      <c r="BO1756" s="15"/>
      <c r="BP1756" s="15"/>
      <c r="BQ1756" s="15"/>
      <c r="BR1756" s="15"/>
      <c r="BS1756" s="15"/>
      <c r="BT1756" s="15"/>
      <c r="BU1756" s="15"/>
      <c r="BV1756" s="15"/>
      <c r="BW1756" s="15"/>
      <c r="BX1756" s="15"/>
      <c r="BY1756" s="15"/>
      <c r="BZ1756" s="15"/>
      <c r="CA1756" s="15"/>
      <c r="CB1756" s="15"/>
      <c r="CC1756" s="15"/>
      <c r="CD1756" s="15"/>
      <c r="CE1756" s="15"/>
      <c r="CF1756" s="15"/>
      <c r="CG1756" s="15"/>
      <c r="CH1756" s="15"/>
      <c r="CI1756" s="15"/>
      <c r="CJ1756" s="15"/>
      <c r="CK1756" s="15"/>
      <c r="CL1756" s="15"/>
      <c r="CM1756" s="15"/>
      <c r="CN1756" s="15"/>
      <c r="CO1756" s="15"/>
      <c r="CP1756" s="15"/>
      <c r="CQ1756" s="15"/>
      <c r="CR1756" s="15"/>
      <c r="CS1756" s="15"/>
      <c r="CT1756" s="88"/>
      <c r="CU1756" s="88"/>
      <c r="CV1756" s="88"/>
      <c r="CW1756" s="15"/>
      <c r="CX1756" s="15"/>
      <c r="CY1756" s="88"/>
      <c r="CZ1756" s="88"/>
      <c r="DA1756" s="88"/>
      <c r="DB1756" s="15"/>
      <c r="DC1756" s="15"/>
      <c r="DD1756" s="15"/>
      <c r="DE1756" s="15"/>
      <c r="DF1756" s="15"/>
      <c r="DG1756" s="15"/>
      <c r="DH1756" s="15"/>
      <c r="DI1756" s="15"/>
      <c r="DJ1756" s="15"/>
      <c r="DK1756" s="15"/>
      <c r="DL1756" s="15"/>
      <c r="DM1756" s="15"/>
      <c r="DN1756" s="15"/>
      <c r="DO1756" s="15"/>
      <c r="DP1756" s="15"/>
      <c r="DQ1756" s="15"/>
      <c r="DR1756" s="15"/>
      <c r="DS1756" s="15"/>
      <c r="DT1756" s="15"/>
      <c r="DU1756" s="15"/>
      <c r="DV1756" s="15"/>
      <c r="DW1756" s="15"/>
      <c r="DX1756" s="15"/>
      <c r="DY1756" s="15"/>
      <c r="DZ1756" s="15"/>
      <c r="EA1756" s="15"/>
      <c r="EB1756" s="15"/>
      <c r="EC1756" s="15"/>
      <c r="ED1756" s="15"/>
      <c r="EE1756" s="15"/>
      <c r="EF1756" s="15"/>
      <c r="EG1756" s="15"/>
      <c r="EH1756" s="15"/>
      <c r="EI1756" s="15"/>
      <c r="EJ1756" s="15"/>
      <c r="EK1756" s="15"/>
      <c r="EL1756" s="15"/>
      <c r="EM1756" s="15"/>
      <c r="EN1756" s="15"/>
      <c r="EO1756" s="15"/>
      <c r="EP1756" s="88"/>
      <c r="EQ1756" s="88"/>
      <c r="ER1756" s="88"/>
      <c r="ES1756" s="88"/>
      <c r="ET1756" s="88"/>
      <c r="EU1756" s="88"/>
      <c r="EV1756" s="88"/>
      <c r="EW1756" s="88"/>
      <c r="EX1756" s="88"/>
      <c r="EY1756" s="88"/>
      <c r="EZ1756" s="88"/>
      <c r="FA1756" s="88"/>
      <c r="FB1756" s="15"/>
      <c r="FC1756" s="15"/>
      <c r="FD1756" s="15"/>
      <c r="FE1756" s="15"/>
      <c r="FF1756" s="15"/>
      <c r="FG1756" s="15"/>
      <c r="FH1756" s="15"/>
      <c r="FI1756" s="15"/>
      <c r="FJ1756" s="15"/>
    </row>
    <row r="1757" spans="2:166" ht="15" customHeight="1" x14ac:dyDescent="0.25">
      <c r="B1757" s="88"/>
      <c r="C1757" s="88"/>
      <c r="D1757" s="115"/>
      <c r="E1757" s="115"/>
      <c r="F1757" s="115"/>
      <c r="G1757" s="115"/>
      <c r="H1757" s="115"/>
      <c r="I1757" s="523"/>
      <c r="J1757" s="523"/>
      <c r="K1757" s="115"/>
      <c r="L1757" s="524"/>
      <c r="M1757" s="524"/>
      <c r="N1757" s="524"/>
      <c r="O1757" s="524"/>
      <c r="P1757" s="524"/>
      <c r="Q1757" s="524"/>
      <c r="R1757" s="524"/>
      <c r="S1757" s="525"/>
      <c r="T1757" s="526"/>
      <c r="U1757" s="115"/>
      <c r="V1757" s="526"/>
      <c r="W1757" s="115"/>
      <c r="X1757" s="115"/>
      <c r="Y1757" s="115"/>
      <c r="Z1757" s="527"/>
      <c r="AA1757" s="527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/>
      <c r="AX1757" s="15"/>
      <c r="AY1757" s="15"/>
      <c r="AZ1757" s="15"/>
      <c r="BA1757" s="15"/>
      <c r="BB1757" s="15"/>
      <c r="BC1757" s="15"/>
      <c r="BD1757" s="15"/>
      <c r="BE1757" s="15"/>
      <c r="BF1757" s="15"/>
      <c r="BG1757" s="15"/>
      <c r="BH1757" s="15"/>
      <c r="BI1757" s="15"/>
      <c r="BJ1757" s="15"/>
      <c r="BK1757" s="15"/>
      <c r="BL1757" s="15"/>
      <c r="BM1757" s="15"/>
      <c r="BN1757" s="15"/>
      <c r="BO1757" s="15"/>
      <c r="BP1757" s="15"/>
      <c r="BQ1757" s="15"/>
      <c r="BR1757" s="15"/>
      <c r="BS1757" s="15"/>
      <c r="BT1757" s="15"/>
      <c r="BU1757" s="15"/>
      <c r="BV1757" s="15"/>
      <c r="BW1757" s="15"/>
      <c r="BX1757" s="15"/>
      <c r="BY1757" s="15"/>
      <c r="BZ1757" s="15"/>
      <c r="CA1757" s="15"/>
      <c r="CB1757" s="15"/>
      <c r="CC1757" s="15"/>
      <c r="CD1757" s="15"/>
      <c r="CE1757" s="15"/>
      <c r="CF1757" s="15"/>
      <c r="CG1757" s="15"/>
      <c r="CH1757" s="15"/>
      <c r="CI1757" s="15"/>
      <c r="CJ1757" s="15"/>
      <c r="CK1757" s="15"/>
      <c r="CL1757" s="15"/>
      <c r="CM1757" s="15"/>
      <c r="CN1757" s="15"/>
      <c r="CO1757" s="15"/>
      <c r="CP1757" s="15"/>
      <c r="CQ1757" s="15"/>
      <c r="CR1757" s="15"/>
      <c r="CS1757" s="15"/>
      <c r="CT1757" s="88"/>
      <c r="CU1757" s="88"/>
      <c r="CV1757" s="88"/>
      <c r="CW1757" s="15"/>
      <c r="CX1757" s="15"/>
      <c r="CY1757" s="88"/>
      <c r="CZ1757" s="88"/>
      <c r="DA1757" s="88"/>
      <c r="DB1757" s="15"/>
      <c r="DC1757" s="15"/>
      <c r="DD1757" s="15"/>
      <c r="DE1757" s="15"/>
      <c r="DF1757" s="15"/>
      <c r="DG1757" s="15"/>
      <c r="DH1757" s="15"/>
      <c r="DI1757" s="15"/>
      <c r="DJ1757" s="15"/>
      <c r="DK1757" s="15"/>
      <c r="DL1757" s="15"/>
      <c r="DM1757" s="15"/>
      <c r="DN1757" s="15"/>
      <c r="DO1757" s="15"/>
      <c r="DP1757" s="15"/>
      <c r="DQ1757" s="15"/>
      <c r="DR1757" s="15"/>
      <c r="DS1757" s="15"/>
      <c r="DT1757" s="15"/>
      <c r="DU1757" s="15"/>
      <c r="DV1757" s="15"/>
      <c r="DW1757" s="15"/>
      <c r="DX1757" s="15"/>
      <c r="DY1757" s="15"/>
      <c r="DZ1757" s="15"/>
      <c r="EA1757" s="15"/>
      <c r="EB1757" s="15"/>
      <c r="EC1757" s="15"/>
      <c r="ED1757" s="15"/>
      <c r="EE1757" s="15"/>
      <c r="EF1757" s="15"/>
      <c r="EG1757" s="15"/>
      <c r="EH1757" s="15"/>
      <c r="EI1757" s="15"/>
      <c r="EJ1757" s="15"/>
      <c r="EK1757" s="15"/>
      <c r="EL1757" s="15"/>
      <c r="EM1757" s="15"/>
      <c r="EN1757" s="15"/>
      <c r="EO1757" s="15"/>
      <c r="EP1757" s="88"/>
      <c r="EQ1757" s="88"/>
      <c r="ER1757" s="88"/>
      <c r="ES1757" s="88"/>
      <c r="ET1757" s="88"/>
      <c r="EU1757" s="88"/>
      <c r="EV1757" s="88"/>
      <c r="EW1757" s="88"/>
      <c r="EX1757" s="88"/>
      <c r="EY1757" s="88"/>
      <c r="EZ1757" s="88"/>
      <c r="FA1757" s="88"/>
      <c r="FB1757" s="15"/>
      <c r="FC1757" s="15"/>
      <c r="FD1757" s="15"/>
      <c r="FE1757" s="15"/>
      <c r="FF1757" s="15"/>
      <c r="FG1757" s="15"/>
      <c r="FH1757" s="15"/>
      <c r="FI1757" s="15"/>
      <c r="FJ1757" s="15"/>
    </row>
    <row r="1758" spans="2:166" ht="15" customHeight="1" x14ac:dyDescent="0.25">
      <c r="B1758" s="88"/>
      <c r="C1758" s="88"/>
      <c r="D1758" s="115"/>
      <c r="E1758" s="115"/>
      <c r="F1758" s="115"/>
      <c r="G1758" s="115"/>
      <c r="H1758" s="115"/>
      <c r="I1758" s="523"/>
      <c r="J1758" s="523"/>
      <c r="K1758" s="115"/>
      <c r="L1758" s="524"/>
      <c r="M1758" s="524"/>
      <c r="N1758" s="524"/>
      <c r="O1758" s="524"/>
      <c r="P1758" s="524"/>
      <c r="Q1758" s="524"/>
      <c r="R1758" s="524"/>
      <c r="S1758" s="525"/>
      <c r="T1758" s="526"/>
      <c r="U1758" s="115"/>
      <c r="V1758" s="526"/>
      <c r="W1758" s="115"/>
      <c r="X1758" s="115"/>
      <c r="Y1758" s="115"/>
      <c r="Z1758" s="527"/>
      <c r="AA1758" s="527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  <c r="BI1758" s="15"/>
      <c r="BJ1758" s="15"/>
      <c r="BK1758" s="15"/>
      <c r="BL1758" s="15"/>
      <c r="BM1758" s="15"/>
      <c r="BN1758" s="15"/>
      <c r="BO1758" s="15"/>
      <c r="BP1758" s="15"/>
      <c r="BQ1758" s="15"/>
      <c r="BR1758" s="15"/>
      <c r="BS1758" s="15"/>
      <c r="BT1758" s="15"/>
      <c r="BU1758" s="15"/>
      <c r="BV1758" s="15"/>
      <c r="BW1758" s="15"/>
      <c r="BX1758" s="15"/>
      <c r="BY1758" s="15"/>
      <c r="BZ1758" s="15"/>
      <c r="CA1758" s="15"/>
      <c r="CB1758" s="15"/>
      <c r="CC1758" s="15"/>
      <c r="CD1758" s="15"/>
      <c r="CE1758" s="15"/>
      <c r="CF1758" s="15"/>
      <c r="CG1758" s="15"/>
      <c r="CH1758" s="15"/>
      <c r="CI1758" s="15"/>
      <c r="CJ1758" s="15"/>
      <c r="CK1758" s="15"/>
      <c r="CL1758" s="15"/>
      <c r="CM1758" s="15"/>
      <c r="CN1758" s="15"/>
      <c r="CO1758" s="15"/>
      <c r="CP1758" s="15"/>
      <c r="CQ1758" s="15"/>
      <c r="CR1758" s="15"/>
      <c r="CS1758" s="15"/>
      <c r="CT1758" s="88"/>
      <c r="CU1758" s="88"/>
      <c r="CV1758" s="88"/>
      <c r="CW1758" s="15"/>
      <c r="CX1758" s="15"/>
      <c r="CY1758" s="88"/>
      <c r="CZ1758" s="88"/>
      <c r="DA1758" s="88"/>
      <c r="DB1758" s="15"/>
      <c r="DC1758" s="15"/>
      <c r="DD1758" s="15"/>
      <c r="DE1758" s="15"/>
      <c r="DF1758" s="15"/>
      <c r="DG1758" s="15"/>
      <c r="DH1758" s="15"/>
      <c r="DI1758" s="15"/>
      <c r="DJ1758" s="15"/>
      <c r="DK1758" s="15"/>
      <c r="DL1758" s="15"/>
      <c r="DM1758" s="15"/>
      <c r="DN1758" s="15"/>
      <c r="DO1758" s="15"/>
      <c r="DP1758" s="15"/>
      <c r="DQ1758" s="15"/>
      <c r="DR1758" s="15"/>
      <c r="DS1758" s="15"/>
      <c r="DT1758" s="15"/>
      <c r="DU1758" s="15"/>
      <c r="DV1758" s="15"/>
      <c r="DW1758" s="15"/>
      <c r="DX1758" s="15"/>
      <c r="DY1758" s="15"/>
      <c r="DZ1758" s="15"/>
      <c r="EA1758" s="15"/>
      <c r="EB1758" s="15"/>
      <c r="EC1758" s="15"/>
      <c r="ED1758" s="15"/>
      <c r="EE1758" s="15"/>
      <c r="EF1758" s="15"/>
      <c r="EG1758" s="15"/>
      <c r="EH1758" s="15"/>
      <c r="EI1758" s="15"/>
      <c r="EJ1758" s="15"/>
      <c r="EK1758" s="15"/>
      <c r="EL1758" s="15"/>
      <c r="EM1758" s="15"/>
      <c r="EN1758" s="15"/>
      <c r="EO1758" s="15"/>
      <c r="EP1758" s="88"/>
      <c r="EQ1758" s="88"/>
      <c r="ER1758" s="88"/>
      <c r="ES1758" s="88"/>
      <c r="ET1758" s="88"/>
      <c r="EU1758" s="88"/>
      <c r="EV1758" s="88"/>
      <c r="EW1758" s="88"/>
      <c r="EX1758" s="88"/>
      <c r="EY1758" s="88"/>
      <c r="EZ1758" s="88"/>
      <c r="FA1758" s="88"/>
      <c r="FB1758" s="15"/>
      <c r="FC1758" s="15"/>
      <c r="FD1758" s="15"/>
      <c r="FE1758" s="15"/>
      <c r="FF1758" s="15"/>
      <c r="FG1758" s="15"/>
      <c r="FH1758" s="15"/>
      <c r="FI1758" s="15"/>
      <c r="FJ1758" s="15"/>
    </row>
    <row r="1759" spans="2:166" ht="15" customHeight="1" x14ac:dyDescent="0.25">
      <c r="B1759" s="88"/>
      <c r="C1759" s="88"/>
      <c r="D1759" s="115"/>
      <c r="E1759" s="115"/>
      <c r="F1759" s="115"/>
      <c r="G1759" s="115"/>
      <c r="H1759" s="115"/>
      <c r="I1759" s="523"/>
      <c r="J1759" s="523"/>
      <c r="K1759" s="115"/>
      <c r="L1759" s="524"/>
      <c r="M1759" s="524"/>
      <c r="N1759" s="524"/>
      <c r="O1759" s="524"/>
      <c r="P1759" s="524"/>
      <c r="Q1759" s="524"/>
      <c r="R1759" s="524"/>
      <c r="S1759" s="525"/>
      <c r="T1759" s="526"/>
      <c r="U1759" s="115"/>
      <c r="V1759" s="526"/>
      <c r="W1759" s="115"/>
      <c r="X1759" s="115"/>
      <c r="Y1759" s="115"/>
      <c r="Z1759" s="527"/>
      <c r="AA1759" s="527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  <c r="AS1759" s="15"/>
      <c r="AT1759" s="15"/>
      <c r="AU1759" s="15"/>
      <c r="AV1759" s="15"/>
      <c r="AW1759" s="15"/>
      <c r="AX1759" s="15"/>
      <c r="AY1759" s="15"/>
      <c r="AZ1759" s="15"/>
      <c r="BA1759" s="15"/>
      <c r="BB1759" s="15"/>
      <c r="BC1759" s="15"/>
      <c r="BD1759" s="15"/>
      <c r="BE1759" s="15"/>
      <c r="BF1759" s="15"/>
      <c r="BG1759" s="15"/>
      <c r="BH1759" s="15"/>
      <c r="BI1759" s="15"/>
      <c r="BJ1759" s="15"/>
      <c r="BK1759" s="15"/>
      <c r="BL1759" s="15"/>
      <c r="BM1759" s="15"/>
      <c r="BN1759" s="15"/>
      <c r="BO1759" s="15"/>
      <c r="BP1759" s="15"/>
      <c r="BQ1759" s="15"/>
      <c r="BR1759" s="15"/>
      <c r="BS1759" s="15"/>
      <c r="BT1759" s="15"/>
      <c r="BU1759" s="15"/>
      <c r="BV1759" s="15"/>
      <c r="BW1759" s="15"/>
      <c r="BX1759" s="15"/>
      <c r="BY1759" s="15"/>
      <c r="BZ1759" s="15"/>
      <c r="CA1759" s="15"/>
      <c r="CB1759" s="15"/>
      <c r="CC1759" s="15"/>
      <c r="CD1759" s="15"/>
      <c r="CE1759" s="15"/>
      <c r="CF1759" s="15"/>
      <c r="CG1759" s="15"/>
      <c r="CH1759" s="15"/>
      <c r="CI1759" s="15"/>
      <c r="CJ1759" s="15"/>
      <c r="CK1759" s="15"/>
      <c r="CL1759" s="15"/>
      <c r="CM1759" s="15"/>
      <c r="CN1759" s="15"/>
      <c r="CO1759" s="15"/>
      <c r="CP1759" s="15"/>
      <c r="CQ1759" s="15"/>
      <c r="CR1759" s="15"/>
      <c r="CS1759" s="15"/>
      <c r="CT1759" s="88"/>
      <c r="CU1759" s="88"/>
      <c r="CV1759" s="88"/>
      <c r="CW1759" s="15"/>
      <c r="CX1759" s="15"/>
      <c r="CY1759" s="88"/>
      <c r="CZ1759" s="88"/>
      <c r="DA1759" s="88"/>
      <c r="DB1759" s="15"/>
      <c r="DC1759" s="15"/>
      <c r="DD1759" s="15"/>
      <c r="DE1759" s="15"/>
      <c r="DF1759" s="15"/>
      <c r="DG1759" s="15"/>
      <c r="DH1759" s="15"/>
      <c r="DI1759" s="15"/>
      <c r="DJ1759" s="15"/>
      <c r="DK1759" s="15"/>
      <c r="DL1759" s="15"/>
      <c r="DM1759" s="15"/>
      <c r="DN1759" s="15"/>
      <c r="DO1759" s="15"/>
      <c r="DP1759" s="15"/>
      <c r="DQ1759" s="15"/>
      <c r="DR1759" s="15"/>
      <c r="DS1759" s="15"/>
      <c r="DT1759" s="15"/>
      <c r="DU1759" s="15"/>
      <c r="DV1759" s="15"/>
      <c r="DW1759" s="15"/>
      <c r="DX1759" s="15"/>
      <c r="DY1759" s="15"/>
      <c r="DZ1759" s="15"/>
      <c r="EA1759" s="15"/>
      <c r="EB1759" s="15"/>
      <c r="EC1759" s="15"/>
      <c r="ED1759" s="15"/>
      <c r="EE1759" s="15"/>
      <c r="EF1759" s="15"/>
      <c r="EG1759" s="15"/>
      <c r="EH1759" s="15"/>
      <c r="EI1759" s="15"/>
      <c r="EJ1759" s="15"/>
      <c r="EK1759" s="15"/>
      <c r="EL1759" s="15"/>
      <c r="EM1759" s="15"/>
      <c r="EN1759" s="15"/>
      <c r="EO1759" s="15"/>
      <c r="EP1759" s="88"/>
      <c r="EQ1759" s="88"/>
      <c r="ER1759" s="88"/>
      <c r="ES1759" s="88"/>
      <c r="ET1759" s="88"/>
      <c r="EU1759" s="88"/>
      <c r="EV1759" s="88"/>
      <c r="EW1759" s="88"/>
      <c r="EX1759" s="88"/>
      <c r="EY1759" s="88"/>
      <c r="EZ1759" s="88"/>
      <c r="FA1759" s="88"/>
      <c r="FB1759" s="15"/>
      <c r="FC1759" s="15"/>
      <c r="FD1759" s="15"/>
      <c r="FE1759" s="15"/>
      <c r="FF1759" s="15"/>
      <c r="FG1759" s="15"/>
      <c r="FH1759" s="15"/>
      <c r="FI1759" s="15"/>
      <c r="FJ1759" s="15"/>
    </row>
    <row r="1760" spans="2:166" ht="15" customHeight="1" x14ac:dyDescent="0.25">
      <c r="B1760" s="88"/>
      <c r="C1760" s="88"/>
      <c r="D1760" s="115"/>
      <c r="E1760" s="115"/>
      <c r="F1760" s="115"/>
      <c r="G1760" s="115"/>
      <c r="H1760" s="115"/>
      <c r="I1760" s="523"/>
      <c r="J1760" s="523"/>
      <c r="K1760" s="115"/>
      <c r="L1760" s="524"/>
      <c r="M1760" s="524"/>
      <c r="N1760" s="524"/>
      <c r="O1760" s="524"/>
      <c r="P1760" s="524"/>
      <c r="Q1760" s="524"/>
      <c r="R1760" s="524"/>
      <c r="S1760" s="525"/>
      <c r="T1760" s="526"/>
      <c r="U1760" s="115"/>
      <c r="V1760" s="526"/>
      <c r="W1760" s="115"/>
      <c r="X1760" s="115"/>
      <c r="Y1760" s="115"/>
      <c r="Z1760" s="527"/>
      <c r="AA1760" s="527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/>
      <c r="AX1760" s="15"/>
      <c r="AY1760" s="15"/>
      <c r="AZ1760" s="15"/>
      <c r="BA1760" s="15"/>
      <c r="BB1760" s="15"/>
      <c r="BC1760" s="15"/>
      <c r="BD1760" s="15"/>
      <c r="BE1760" s="15"/>
      <c r="BF1760" s="15"/>
      <c r="BG1760" s="15"/>
      <c r="BH1760" s="15"/>
      <c r="BI1760" s="15"/>
      <c r="BJ1760" s="15"/>
      <c r="BK1760" s="15"/>
      <c r="BL1760" s="15"/>
      <c r="BM1760" s="15"/>
      <c r="BN1760" s="15"/>
      <c r="BO1760" s="15"/>
      <c r="BP1760" s="15"/>
      <c r="BQ1760" s="15"/>
      <c r="BR1760" s="15"/>
      <c r="BS1760" s="15"/>
      <c r="BT1760" s="15"/>
      <c r="BU1760" s="15"/>
      <c r="BV1760" s="15"/>
      <c r="BW1760" s="15"/>
      <c r="BX1760" s="15"/>
      <c r="BY1760" s="15"/>
      <c r="BZ1760" s="15"/>
      <c r="CA1760" s="15"/>
      <c r="CB1760" s="15"/>
      <c r="CC1760" s="15"/>
      <c r="CD1760" s="15"/>
      <c r="CE1760" s="15"/>
      <c r="CF1760" s="15"/>
      <c r="CG1760" s="15"/>
      <c r="CH1760" s="15"/>
      <c r="CI1760" s="15"/>
      <c r="CJ1760" s="15"/>
      <c r="CK1760" s="15"/>
      <c r="CL1760" s="15"/>
      <c r="CM1760" s="15"/>
      <c r="CN1760" s="15"/>
      <c r="CO1760" s="15"/>
      <c r="CP1760" s="15"/>
      <c r="CQ1760" s="15"/>
      <c r="CR1760" s="15"/>
      <c r="CS1760" s="15"/>
      <c r="CT1760" s="88"/>
      <c r="CU1760" s="88"/>
      <c r="CV1760" s="88"/>
      <c r="CW1760" s="15"/>
      <c r="CX1760" s="15"/>
      <c r="CY1760" s="88"/>
      <c r="CZ1760" s="88"/>
      <c r="DA1760" s="88"/>
      <c r="DB1760" s="15"/>
      <c r="DC1760" s="15"/>
      <c r="DD1760" s="15"/>
      <c r="DE1760" s="15"/>
      <c r="DF1760" s="15"/>
      <c r="DG1760" s="15"/>
      <c r="DH1760" s="15"/>
      <c r="DI1760" s="15"/>
      <c r="DJ1760" s="15"/>
      <c r="DK1760" s="15"/>
      <c r="DL1760" s="15"/>
      <c r="DM1760" s="15"/>
      <c r="DN1760" s="15"/>
      <c r="DO1760" s="15"/>
      <c r="DP1760" s="15"/>
      <c r="DQ1760" s="15"/>
      <c r="DR1760" s="15"/>
      <c r="DS1760" s="15"/>
      <c r="DT1760" s="15"/>
      <c r="DU1760" s="15"/>
      <c r="DV1760" s="15"/>
      <c r="DW1760" s="15"/>
      <c r="DX1760" s="15"/>
      <c r="DY1760" s="15"/>
      <c r="DZ1760" s="15"/>
      <c r="EA1760" s="15"/>
      <c r="EB1760" s="15"/>
      <c r="EC1760" s="15"/>
      <c r="ED1760" s="15"/>
      <c r="EE1760" s="15"/>
      <c r="EF1760" s="15"/>
      <c r="EG1760" s="15"/>
      <c r="EH1760" s="15"/>
      <c r="EI1760" s="15"/>
      <c r="EJ1760" s="15"/>
      <c r="EK1760" s="15"/>
      <c r="EL1760" s="15"/>
      <c r="EM1760" s="15"/>
      <c r="EN1760" s="15"/>
      <c r="EO1760" s="15"/>
      <c r="EP1760" s="88"/>
      <c r="EQ1760" s="88"/>
      <c r="ER1760" s="88"/>
      <c r="ES1760" s="88"/>
      <c r="ET1760" s="88"/>
      <c r="EU1760" s="88"/>
      <c r="EV1760" s="88"/>
      <c r="EW1760" s="88"/>
      <c r="EX1760" s="88"/>
      <c r="EY1760" s="88"/>
      <c r="EZ1760" s="88"/>
      <c r="FA1760" s="88"/>
      <c r="FB1760" s="15"/>
      <c r="FC1760" s="15"/>
      <c r="FD1760" s="15"/>
      <c r="FE1760" s="15"/>
      <c r="FF1760" s="15"/>
      <c r="FG1760" s="15"/>
      <c r="FH1760" s="15"/>
      <c r="FI1760" s="15"/>
      <c r="FJ1760" s="15"/>
    </row>
    <row r="1761" spans="2:166" ht="15" customHeight="1" x14ac:dyDescent="0.25">
      <c r="B1761" s="88"/>
      <c r="C1761" s="88"/>
      <c r="D1761" s="115"/>
      <c r="E1761" s="115"/>
      <c r="F1761" s="115"/>
      <c r="G1761" s="115"/>
      <c r="H1761" s="115"/>
      <c r="I1761" s="523"/>
      <c r="J1761" s="523"/>
      <c r="K1761" s="115"/>
      <c r="L1761" s="524"/>
      <c r="M1761" s="524"/>
      <c r="N1761" s="524"/>
      <c r="O1761" s="524"/>
      <c r="P1761" s="524"/>
      <c r="Q1761" s="524"/>
      <c r="R1761" s="524"/>
      <c r="S1761" s="525"/>
      <c r="T1761" s="526"/>
      <c r="U1761" s="115"/>
      <c r="V1761" s="526"/>
      <c r="W1761" s="115"/>
      <c r="X1761" s="115"/>
      <c r="Y1761" s="115"/>
      <c r="Z1761" s="527"/>
      <c r="AA1761" s="527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  <c r="BI1761" s="15"/>
      <c r="BJ1761" s="15"/>
      <c r="BK1761" s="15"/>
      <c r="BL1761" s="15"/>
      <c r="BM1761" s="15"/>
      <c r="BN1761" s="15"/>
      <c r="BO1761" s="15"/>
      <c r="BP1761" s="15"/>
      <c r="BQ1761" s="15"/>
      <c r="BR1761" s="15"/>
      <c r="BS1761" s="15"/>
      <c r="BT1761" s="15"/>
      <c r="BU1761" s="15"/>
      <c r="BV1761" s="15"/>
      <c r="BW1761" s="15"/>
      <c r="BX1761" s="15"/>
      <c r="BY1761" s="15"/>
      <c r="BZ1761" s="15"/>
      <c r="CA1761" s="15"/>
      <c r="CB1761" s="15"/>
      <c r="CC1761" s="15"/>
      <c r="CD1761" s="15"/>
      <c r="CE1761" s="15"/>
      <c r="CF1761" s="15"/>
      <c r="CG1761" s="15"/>
      <c r="CH1761" s="15"/>
      <c r="CI1761" s="15"/>
      <c r="CJ1761" s="15"/>
      <c r="CK1761" s="15"/>
      <c r="CL1761" s="15"/>
      <c r="CM1761" s="15"/>
      <c r="CN1761" s="15"/>
      <c r="CO1761" s="15"/>
      <c r="CP1761" s="15"/>
      <c r="CQ1761" s="15"/>
      <c r="CR1761" s="15"/>
      <c r="CS1761" s="15"/>
      <c r="CT1761" s="88"/>
      <c r="CU1761" s="88"/>
      <c r="CV1761" s="88"/>
      <c r="CW1761" s="15"/>
      <c r="CX1761" s="15"/>
      <c r="CY1761" s="88"/>
      <c r="CZ1761" s="88"/>
      <c r="DA1761" s="88"/>
      <c r="DB1761" s="15"/>
      <c r="DC1761" s="15"/>
      <c r="DD1761" s="15"/>
      <c r="DE1761" s="15"/>
      <c r="DF1761" s="15"/>
      <c r="DG1761" s="15"/>
      <c r="DH1761" s="15"/>
      <c r="DI1761" s="15"/>
      <c r="DJ1761" s="15"/>
      <c r="DK1761" s="15"/>
      <c r="DL1761" s="15"/>
      <c r="DM1761" s="15"/>
      <c r="DN1761" s="15"/>
      <c r="DO1761" s="15"/>
      <c r="DP1761" s="15"/>
      <c r="DQ1761" s="15"/>
      <c r="DR1761" s="15"/>
      <c r="DS1761" s="15"/>
      <c r="DT1761" s="15"/>
      <c r="DU1761" s="15"/>
      <c r="DV1761" s="15"/>
      <c r="DW1761" s="15"/>
      <c r="DX1761" s="15"/>
      <c r="DY1761" s="15"/>
      <c r="DZ1761" s="15"/>
      <c r="EA1761" s="15"/>
      <c r="EB1761" s="15"/>
      <c r="EC1761" s="15"/>
      <c r="ED1761" s="15"/>
      <c r="EE1761" s="15"/>
      <c r="EF1761" s="15"/>
      <c r="EG1761" s="15"/>
      <c r="EH1761" s="15"/>
      <c r="EI1761" s="15"/>
      <c r="EJ1761" s="15"/>
      <c r="EK1761" s="15"/>
      <c r="EL1761" s="15"/>
      <c r="EM1761" s="15"/>
      <c r="EN1761" s="15"/>
      <c r="EO1761" s="15"/>
      <c r="EP1761" s="88"/>
      <c r="EQ1761" s="88"/>
      <c r="ER1761" s="88"/>
      <c r="ES1761" s="88"/>
      <c r="ET1761" s="88"/>
      <c r="EU1761" s="88"/>
      <c r="EV1761" s="88"/>
      <c r="EW1761" s="88"/>
      <c r="EX1761" s="88"/>
      <c r="EY1761" s="88"/>
      <c r="EZ1761" s="88"/>
      <c r="FA1761" s="88"/>
      <c r="FB1761" s="15"/>
      <c r="FC1761" s="15"/>
      <c r="FD1761" s="15"/>
      <c r="FE1761" s="15"/>
      <c r="FF1761" s="15"/>
      <c r="FG1761" s="15"/>
      <c r="FH1761" s="15"/>
      <c r="FI1761" s="15"/>
      <c r="FJ1761" s="15"/>
    </row>
    <row r="1762" spans="2:166" ht="15" customHeight="1" x14ac:dyDescent="0.25">
      <c r="B1762" s="88"/>
      <c r="C1762" s="88"/>
      <c r="D1762" s="115"/>
      <c r="E1762" s="115"/>
      <c r="F1762" s="115"/>
      <c r="G1762" s="115"/>
      <c r="H1762" s="115"/>
      <c r="I1762" s="523"/>
      <c r="J1762" s="523"/>
      <c r="K1762" s="115"/>
      <c r="L1762" s="524"/>
      <c r="M1762" s="524"/>
      <c r="N1762" s="524"/>
      <c r="O1762" s="524"/>
      <c r="P1762" s="524"/>
      <c r="Q1762" s="524"/>
      <c r="R1762" s="524"/>
      <c r="S1762" s="525"/>
      <c r="T1762" s="526"/>
      <c r="U1762" s="115"/>
      <c r="V1762" s="526"/>
      <c r="W1762" s="115"/>
      <c r="X1762" s="115"/>
      <c r="Y1762" s="115"/>
      <c r="Z1762" s="527"/>
      <c r="AA1762" s="527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  <c r="BI1762" s="15"/>
      <c r="BJ1762" s="15"/>
      <c r="BK1762" s="15"/>
      <c r="BL1762" s="15"/>
      <c r="BM1762" s="15"/>
      <c r="BN1762" s="15"/>
      <c r="BO1762" s="15"/>
      <c r="BP1762" s="15"/>
      <c r="BQ1762" s="15"/>
      <c r="BR1762" s="15"/>
      <c r="BS1762" s="15"/>
      <c r="BT1762" s="15"/>
      <c r="BU1762" s="15"/>
      <c r="BV1762" s="15"/>
      <c r="BW1762" s="15"/>
      <c r="BX1762" s="15"/>
      <c r="BY1762" s="15"/>
      <c r="BZ1762" s="15"/>
      <c r="CA1762" s="15"/>
      <c r="CB1762" s="15"/>
      <c r="CC1762" s="15"/>
      <c r="CD1762" s="15"/>
      <c r="CE1762" s="15"/>
      <c r="CF1762" s="15"/>
      <c r="CG1762" s="15"/>
      <c r="CH1762" s="15"/>
      <c r="CI1762" s="15"/>
      <c r="CJ1762" s="15"/>
      <c r="CK1762" s="15"/>
      <c r="CL1762" s="15"/>
      <c r="CM1762" s="15"/>
      <c r="CN1762" s="15"/>
      <c r="CO1762" s="15"/>
      <c r="CP1762" s="15"/>
      <c r="CQ1762" s="15"/>
      <c r="CR1762" s="15"/>
      <c r="CS1762" s="15"/>
      <c r="CT1762" s="88"/>
      <c r="CU1762" s="88"/>
      <c r="CV1762" s="88"/>
      <c r="CW1762" s="15"/>
      <c r="CX1762" s="15"/>
      <c r="CY1762" s="88"/>
      <c r="CZ1762" s="88"/>
      <c r="DA1762" s="88"/>
      <c r="DB1762" s="15"/>
      <c r="DC1762" s="15"/>
      <c r="DD1762" s="15"/>
      <c r="DE1762" s="15"/>
      <c r="DF1762" s="15"/>
      <c r="DG1762" s="15"/>
      <c r="DH1762" s="15"/>
      <c r="DI1762" s="15"/>
      <c r="DJ1762" s="15"/>
      <c r="DK1762" s="15"/>
      <c r="DL1762" s="15"/>
      <c r="DM1762" s="15"/>
      <c r="DN1762" s="15"/>
      <c r="DO1762" s="15"/>
      <c r="DP1762" s="15"/>
      <c r="DQ1762" s="15"/>
      <c r="DR1762" s="15"/>
      <c r="DS1762" s="15"/>
      <c r="DT1762" s="15"/>
      <c r="DU1762" s="15"/>
      <c r="DV1762" s="15"/>
      <c r="DW1762" s="15"/>
      <c r="DX1762" s="15"/>
      <c r="DY1762" s="15"/>
      <c r="DZ1762" s="15"/>
      <c r="EA1762" s="15"/>
      <c r="EB1762" s="15"/>
      <c r="EC1762" s="15"/>
      <c r="ED1762" s="15"/>
      <c r="EE1762" s="15"/>
      <c r="EF1762" s="15"/>
      <c r="EG1762" s="15"/>
      <c r="EH1762" s="15"/>
      <c r="EI1762" s="15"/>
      <c r="EJ1762" s="15"/>
      <c r="EK1762" s="15"/>
      <c r="EL1762" s="15"/>
      <c r="EM1762" s="15"/>
      <c r="EN1762" s="15"/>
      <c r="EO1762" s="15"/>
      <c r="EP1762" s="88"/>
      <c r="EQ1762" s="88"/>
      <c r="ER1762" s="88"/>
      <c r="ES1762" s="88"/>
      <c r="ET1762" s="88"/>
      <c r="EU1762" s="88"/>
      <c r="EV1762" s="88"/>
      <c r="EW1762" s="88"/>
      <c r="EX1762" s="88"/>
      <c r="EY1762" s="88"/>
      <c r="EZ1762" s="88"/>
      <c r="FA1762" s="88"/>
      <c r="FB1762" s="15"/>
      <c r="FC1762" s="15"/>
      <c r="FD1762" s="15"/>
      <c r="FE1762" s="15"/>
      <c r="FF1762" s="15"/>
      <c r="FG1762" s="15"/>
      <c r="FH1762" s="15"/>
      <c r="FI1762" s="15"/>
      <c r="FJ1762" s="15"/>
    </row>
    <row r="1763" spans="2:166" ht="15" customHeight="1" x14ac:dyDescent="0.25">
      <c r="B1763" s="88"/>
      <c r="C1763" s="88"/>
      <c r="D1763" s="115"/>
      <c r="E1763" s="115"/>
      <c r="F1763" s="115"/>
      <c r="G1763" s="115"/>
      <c r="H1763" s="115"/>
      <c r="I1763" s="523"/>
      <c r="J1763" s="523"/>
      <c r="K1763" s="115"/>
      <c r="L1763" s="524"/>
      <c r="M1763" s="524"/>
      <c r="N1763" s="524"/>
      <c r="O1763" s="524"/>
      <c r="P1763" s="524"/>
      <c r="Q1763" s="524"/>
      <c r="R1763" s="524"/>
      <c r="S1763" s="525"/>
      <c r="T1763" s="526"/>
      <c r="U1763" s="115"/>
      <c r="V1763" s="526"/>
      <c r="W1763" s="115"/>
      <c r="X1763" s="115"/>
      <c r="Y1763" s="115"/>
      <c r="Z1763" s="527"/>
      <c r="AA1763" s="527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  <c r="AS1763" s="15"/>
      <c r="AT1763" s="15"/>
      <c r="AU1763" s="15"/>
      <c r="AV1763" s="15"/>
      <c r="AW1763" s="15"/>
      <c r="AX1763" s="15"/>
      <c r="AY1763" s="15"/>
      <c r="AZ1763" s="15"/>
      <c r="BA1763" s="15"/>
      <c r="BB1763" s="15"/>
      <c r="BC1763" s="15"/>
      <c r="BD1763" s="15"/>
      <c r="BE1763" s="15"/>
      <c r="BF1763" s="15"/>
      <c r="BG1763" s="15"/>
      <c r="BH1763" s="15"/>
      <c r="BI1763" s="15"/>
      <c r="BJ1763" s="15"/>
      <c r="BK1763" s="15"/>
      <c r="BL1763" s="15"/>
      <c r="BM1763" s="15"/>
      <c r="BN1763" s="15"/>
      <c r="BO1763" s="15"/>
      <c r="BP1763" s="15"/>
      <c r="BQ1763" s="15"/>
      <c r="BR1763" s="15"/>
      <c r="BS1763" s="15"/>
      <c r="BT1763" s="15"/>
      <c r="BU1763" s="15"/>
      <c r="BV1763" s="15"/>
      <c r="BW1763" s="15"/>
      <c r="BX1763" s="15"/>
      <c r="BY1763" s="15"/>
      <c r="BZ1763" s="15"/>
      <c r="CA1763" s="15"/>
      <c r="CB1763" s="15"/>
      <c r="CC1763" s="15"/>
      <c r="CD1763" s="15"/>
      <c r="CE1763" s="15"/>
      <c r="CF1763" s="15"/>
      <c r="CG1763" s="15"/>
      <c r="CH1763" s="15"/>
      <c r="CI1763" s="15"/>
      <c r="CJ1763" s="15"/>
      <c r="CK1763" s="15"/>
      <c r="CL1763" s="15"/>
      <c r="CM1763" s="15"/>
      <c r="CN1763" s="15"/>
      <c r="CO1763" s="15"/>
      <c r="CP1763" s="15"/>
      <c r="CQ1763" s="15"/>
      <c r="CR1763" s="15"/>
      <c r="CS1763" s="15"/>
      <c r="CT1763" s="88"/>
      <c r="CU1763" s="88"/>
      <c r="CV1763" s="88"/>
      <c r="CW1763" s="15"/>
      <c r="CX1763" s="15"/>
      <c r="CY1763" s="88"/>
      <c r="CZ1763" s="88"/>
      <c r="DA1763" s="88"/>
      <c r="DB1763" s="15"/>
      <c r="DC1763" s="15"/>
      <c r="DD1763" s="15"/>
      <c r="DE1763" s="15"/>
      <c r="DF1763" s="15"/>
      <c r="DG1763" s="15"/>
      <c r="DH1763" s="15"/>
      <c r="DI1763" s="15"/>
      <c r="DJ1763" s="15"/>
      <c r="DK1763" s="15"/>
      <c r="DL1763" s="15"/>
      <c r="DM1763" s="15"/>
      <c r="DN1763" s="15"/>
      <c r="DO1763" s="15"/>
      <c r="DP1763" s="15"/>
      <c r="DQ1763" s="15"/>
      <c r="DR1763" s="15"/>
      <c r="DS1763" s="15"/>
      <c r="DT1763" s="15"/>
      <c r="DU1763" s="15"/>
      <c r="DV1763" s="15"/>
      <c r="DW1763" s="15"/>
      <c r="DX1763" s="15"/>
      <c r="DY1763" s="15"/>
      <c r="DZ1763" s="15"/>
      <c r="EA1763" s="15"/>
      <c r="EB1763" s="15"/>
      <c r="EC1763" s="15"/>
      <c r="ED1763" s="15"/>
      <c r="EE1763" s="15"/>
      <c r="EF1763" s="15"/>
      <c r="EG1763" s="15"/>
      <c r="EH1763" s="15"/>
      <c r="EI1763" s="15"/>
      <c r="EJ1763" s="15"/>
      <c r="EK1763" s="15"/>
      <c r="EL1763" s="15"/>
      <c r="EM1763" s="15"/>
      <c r="EN1763" s="15"/>
      <c r="EO1763" s="15"/>
      <c r="EP1763" s="88"/>
      <c r="EQ1763" s="88"/>
      <c r="ER1763" s="88"/>
      <c r="ES1763" s="88"/>
      <c r="ET1763" s="88"/>
      <c r="EU1763" s="88"/>
      <c r="EV1763" s="88"/>
      <c r="EW1763" s="88"/>
      <c r="EX1763" s="88"/>
      <c r="EY1763" s="88"/>
      <c r="EZ1763" s="88"/>
      <c r="FA1763" s="88"/>
      <c r="FB1763" s="15"/>
      <c r="FC1763" s="15"/>
      <c r="FD1763" s="15"/>
      <c r="FE1763" s="15"/>
      <c r="FF1763" s="15"/>
      <c r="FG1763" s="15"/>
      <c r="FH1763" s="15"/>
      <c r="FI1763" s="15"/>
      <c r="FJ1763" s="15"/>
    </row>
    <row r="1764" spans="2:166" ht="15" customHeight="1" x14ac:dyDescent="0.25">
      <c r="B1764" s="88"/>
      <c r="C1764" s="88"/>
      <c r="D1764" s="115"/>
      <c r="E1764" s="115"/>
      <c r="F1764" s="115"/>
      <c r="G1764" s="115"/>
      <c r="H1764" s="115"/>
      <c r="I1764" s="523"/>
      <c r="J1764" s="523"/>
      <c r="K1764" s="115"/>
      <c r="L1764" s="524"/>
      <c r="M1764" s="524"/>
      <c r="N1764" s="524"/>
      <c r="O1764" s="524"/>
      <c r="P1764" s="524"/>
      <c r="Q1764" s="524"/>
      <c r="R1764" s="524"/>
      <c r="S1764" s="525"/>
      <c r="T1764" s="526"/>
      <c r="U1764" s="115"/>
      <c r="V1764" s="526"/>
      <c r="W1764" s="115"/>
      <c r="X1764" s="115"/>
      <c r="Y1764" s="115"/>
      <c r="Z1764" s="527"/>
      <c r="AA1764" s="527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M1764" s="15"/>
      <c r="BN1764" s="15"/>
      <c r="BO1764" s="15"/>
      <c r="BP1764" s="15"/>
      <c r="BQ1764" s="15"/>
      <c r="BR1764" s="15"/>
      <c r="BS1764" s="15"/>
      <c r="BT1764" s="15"/>
      <c r="BU1764" s="15"/>
      <c r="BV1764" s="15"/>
      <c r="BW1764" s="15"/>
      <c r="BX1764" s="15"/>
      <c r="BY1764" s="15"/>
      <c r="BZ1764" s="15"/>
      <c r="CA1764" s="15"/>
      <c r="CB1764" s="15"/>
      <c r="CC1764" s="15"/>
      <c r="CD1764" s="15"/>
      <c r="CE1764" s="15"/>
      <c r="CF1764" s="15"/>
      <c r="CG1764" s="15"/>
      <c r="CH1764" s="15"/>
      <c r="CI1764" s="15"/>
      <c r="CJ1764" s="15"/>
      <c r="CK1764" s="15"/>
      <c r="CL1764" s="15"/>
      <c r="CM1764" s="15"/>
      <c r="CN1764" s="15"/>
      <c r="CO1764" s="15"/>
      <c r="CP1764" s="15"/>
      <c r="CQ1764" s="15"/>
      <c r="CR1764" s="15"/>
      <c r="CS1764" s="15"/>
      <c r="CT1764" s="88"/>
      <c r="CU1764" s="88"/>
      <c r="CV1764" s="88"/>
      <c r="CW1764" s="15"/>
      <c r="CX1764" s="15"/>
      <c r="CY1764" s="88"/>
      <c r="CZ1764" s="88"/>
      <c r="DA1764" s="88"/>
      <c r="DB1764" s="15"/>
      <c r="DC1764" s="15"/>
      <c r="DD1764" s="15"/>
      <c r="DE1764" s="15"/>
      <c r="DF1764" s="15"/>
      <c r="DG1764" s="15"/>
      <c r="DH1764" s="15"/>
      <c r="DI1764" s="15"/>
      <c r="DJ1764" s="15"/>
      <c r="DK1764" s="15"/>
      <c r="DL1764" s="15"/>
      <c r="DM1764" s="15"/>
      <c r="DN1764" s="15"/>
      <c r="DO1764" s="15"/>
      <c r="DP1764" s="15"/>
      <c r="DQ1764" s="15"/>
      <c r="DR1764" s="15"/>
      <c r="DS1764" s="15"/>
      <c r="DT1764" s="15"/>
      <c r="DU1764" s="15"/>
      <c r="DV1764" s="15"/>
      <c r="DW1764" s="15"/>
      <c r="DX1764" s="15"/>
      <c r="DY1764" s="15"/>
      <c r="DZ1764" s="15"/>
      <c r="EA1764" s="15"/>
      <c r="EB1764" s="15"/>
      <c r="EC1764" s="15"/>
      <c r="ED1764" s="15"/>
      <c r="EE1764" s="15"/>
      <c r="EF1764" s="15"/>
      <c r="EG1764" s="15"/>
      <c r="EH1764" s="15"/>
      <c r="EI1764" s="15"/>
      <c r="EJ1764" s="15"/>
      <c r="EK1764" s="15"/>
      <c r="EL1764" s="15"/>
      <c r="EM1764" s="15"/>
      <c r="EN1764" s="15"/>
      <c r="EO1764" s="15"/>
      <c r="EP1764" s="88"/>
      <c r="EQ1764" s="88"/>
      <c r="ER1764" s="88"/>
      <c r="ES1764" s="88"/>
      <c r="ET1764" s="88"/>
      <c r="EU1764" s="88"/>
      <c r="EV1764" s="88"/>
      <c r="EW1764" s="88"/>
      <c r="EX1764" s="88"/>
      <c r="EY1764" s="88"/>
      <c r="EZ1764" s="88"/>
      <c r="FA1764" s="88"/>
      <c r="FB1764" s="15"/>
      <c r="FC1764" s="15"/>
      <c r="FD1764" s="15"/>
      <c r="FE1764" s="15"/>
      <c r="FF1764" s="15"/>
      <c r="FG1764" s="15"/>
      <c r="FH1764" s="15"/>
      <c r="FI1764" s="15"/>
      <c r="FJ1764" s="15"/>
    </row>
    <row r="1765" spans="2:166" ht="15" customHeight="1" x14ac:dyDescent="0.25">
      <c r="B1765" s="88"/>
      <c r="C1765" s="88"/>
      <c r="D1765" s="115"/>
      <c r="E1765" s="115"/>
      <c r="F1765" s="115"/>
      <c r="G1765" s="115"/>
      <c r="H1765" s="115"/>
      <c r="I1765" s="523"/>
      <c r="J1765" s="523"/>
      <c r="K1765" s="115"/>
      <c r="L1765" s="524"/>
      <c r="M1765" s="524"/>
      <c r="N1765" s="524"/>
      <c r="O1765" s="524"/>
      <c r="P1765" s="524"/>
      <c r="Q1765" s="524"/>
      <c r="R1765" s="524"/>
      <c r="S1765" s="525"/>
      <c r="T1765" s="526"/>
      <c r="U1765" s="115"/>
      <c r="V1765" s="526"/>
      <c r="W1765" s="115"/>
      <c r="X1765" s="115"/>
      <c r="Y1765" s="115"/>
      <c r="Z1765" s="527"/>
      <c r="AA1765" s="527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  <c r="AX1765" s="15"/>
      <c r="AY1765" s="15"/>
      <c r="AZ1765" s="15"/>
      <c r="BA1765" s="15"/>
      <c r="BB1765" s="15"/>
      <c r="BC1765" s="15"/>
      <c r="BD1765" s="15"/>
      <c r="BE1765" s="15"/>
      <c r="BF1765" s="15"/>
      <c r="BG1765" s="15"/>
      <c r="BH1765" s="15"/>
      <c r="BI1765" s="15"/>
      <c r="BJ1765" s="15"/>
      <c r="BK1765" s="15"/>
      <c r="BL1765" s="15"/>
      <c r="BM1765" s="15"/>
      <c r="BN1765" s="15"/>
      <c r="BO1765" s="15"/>
      <c r="BP1765" s="15"/>
      <c r="BQ1765" s="15"/>
      <c r="BR1765" s="15"/>
      <c r="BS1765" s="15"/>
      <c r="BT1765" s="15"/>
      <c r="BU1765" s="15"/>
      <c r="BV1765" s="15"/>
      <c r="BW1765" s="15"/>
      <c r="BX1765" s="15"/>
      <c r="BY1765" s="15"/>
      <c r="BZ1765" s="15"/>
      <c r="CA1765" s="15"/>
      <c r="CB1765" s="15"/>
      <c r="CC1765" s="15"/>
      <c r="CD1765" s="15"/>
      <c r="CE1765" s="15"/>
      <c r="CF1765" s="15"/>
      <c r="CG1765" s="15"/>
      <c r="CH1765" s="15"/>
      <c r="CI1765" s="15"/>
      <c r="CJ1765" s="15"/>
      <c r="CK1765" s="15"/>
      <c r="CL1765" s="15"/>
      <c r="CM1765" s="15"/>
      <c r="CN1765" s="15"/>
      <c r="CO1765" s="15"/>
      <c r="CP1765" s="15"/>
      <c r="CQ1765" s="15"/>
      <c r="CR1765" s="15"/>
      <c r="CS1765" s="15"/>
      <c r="CT1765" s="88"/>
      <c r="CU1765" s="88"/>
      <c r="CV1765" s="88"/>
      <c r="CW1765" s="15"/>
      <c r="CX1765" s="15"/>
      <c r="CY1765" s="88"/>
      <c r="CZ1765" s="88"/>
      <c r="DA1765" s="88"/>
      <c r="DB1765" s="15"/>
      <c r="DC1765" s="15"/>
      <c r="DD1765" s="15"/>
      <c r="DE1765" s="15"/>
      <c r="DF1765" s="15"/>
      <c r="DG1765" s="15"/>
      <c r="DH1765" s="15"/>
      <c r="DI1765" s="15"/>
      <c r="DJ1765" s="15"/>
      <c r="DK1765" s="15"/>
      <c r="DL1765" s="15"/>
      <c r="DM1765" s="15"/>
      <c r="DN1765" s="15"/>
      <c r="DO1765" s="15"/>
      <c r="DP1765" s="15"/>
      <c r="DQ1765" s="15"/>
      <c r="DR1765" s="15"/>
      <c r="DS1765" s="15"/>
      <c r="DT1765" s="15"/>
      <c r="DU1765" s="15"/>
      <c r="DV1765" s="15"/>
      <c r="DW1765" s="15"/>
      <c r="DX1765" s="15"/>
      <c r="DY1765" s="15"/>
      <c r="DZ1765" s="15"/>
      <c r="EA1765" s="15"/>
      <c r="EB1765" s="15"/>
      <c r="EC1765" s="15"/>
      <c r="ED1765" s="15"/>
      <c r="EE1765" s="15"/>
      <c r="EF1765" s="15"/>
      <c r="EG1765" s="15"/>
      <c r="EH1765" s="15"/>
      <c r="EI1765" s="15"/>
      <c r="EJ1765" s="15"/>
      <c r="EK1765" s="15"/>
      <c r="EL1765" s="15"/>
      <c r="EM1765" s="15"/>
      <c r="EN1765" s="15"/>
      <c r="EO1765" s="15"/>
      <c r="EP1765" s="88"/>
      <c r="EQ1765" s="88"/>
      <c r="ER1765" s="88"/>
      <c r="ES1765" s="88"/>
      <c r="ET1765" s="88"/>
      <c r="EU1765" s="88"/>
      <c r="EV1765" s="88"/>
      <c r="EW1765" s="88"/>
      <c r="EX1765" s="88"/>
      <c r="EY1765" s="88"/>
      <c r="EZ1765" s="88"/>
      <c r="FA1765" s="88"/>
      <c r="FB1765" s="15"/>
      <c r="FC1765" s="15"/>
      <c r="FD1765" s="15"/>
      <c r="FE1765" s="15"/>
      <c r="FF1765" s="15"/>
      <c r="FG1765" s="15"/>
      <c r="FH1765" s="15"/>
      <c r="FI1765" s="15"/>
      <c r="FJ1765" s="15"/>
    </row>
    <row r="1766" spans="2:166" ht="15" customHeight="1" x14ac:dyDescent="0.25">
      <c r="B1766" s="88"/>
      <c r="C1766" s="88"/>
      <c r="D1766" s="115"/>
      <c r="E1766" s="115"/>
      <c r="F1766" s="115"/>
      <c r="G1766" s="115"/>
      <c r="H1766" s="115"/>
      <c r="I1766" s="523"/>
      <c r="J1766" s="523"/>
      <c r="K1766" s="115"/>
      <c r="L1766" s="524"/>
      <c r="M1766" s="524"/>
      <c r="N1766" s="524"/>
      <c r="O1766" s="524"/>
      <c r="P1766" s="524"/>
      <c r="Q1766" s="524"/>
      <c r="R1766" s="524"/>
      <c r="S1766" s="525"/>
      <c r="T1766" s="526"/>
      <c r="U1766" s="115"/>
      <c r="V1766" s="526"/>
      <c r="W1766" s="115"/>
      <c r="X1766" s="115"/>
      <c r="Y1766" s="115"/>
      <c r="Z1766" s="527"/>
      <c r="AA1766" s="527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/>
      <c r="AX1766" s="15"/>
      <c r="AY1766" s="15"/>
      <c r="AZ1766" s="15"/>
      <c r="BA1766" s="15"/>
      <c r="BB1766" s="15"/>
      <c r="BC1766" s="15"/>
      <c r="BD1766" s="15"/>
      <c r="BE1766" s="15"/>
      <c r="BF1766" s="15"/>
      <c r="BG1766" s="15"/>
      <c r="BH1766" s="15"/>
      <c r="BI1766" s="15"/>
      <c r="BJ1766" s="15"/>
      <c r="BK1766" s="15"/>
      <c r="BL1766" s="15"/>
      <c r="BM1766" s="15"/>
      <c r="BN1766" s="15"/>
      <c r="BO1766" s="15"/>
      <c r="BP1766" s="15"/>
      <c r="BQ1766" s="15"/>
      <c r="BR1766" s="15"/>
      <c r="BS1766" s="15"/>
      <c r="BT1766" s="15"/>
      <c r="BU1766" s="15"/>
      <c r="BV1766" s="15"/>
      <c r="BW1766" s="15"/>
      <c r="BX1766" s="15"/>
      <c r="BY1766" s="15"/>
      <c r="BZ1766" s="15"/>
      <c r="CA1766" s="15"/>
      <c r="CB1766" s="15"/>
      <c r="CC1766" s="15"/>
      <c r="CD1766" s="15"/>
      <c r="CE1766" s="15"/>
      <c r="CF1766" s="15"/>
      <c r="CG1766" s="15"/>
      <c r="CH1766" s="15"/>
      <c r="CI1766" s="15"/>
      <c r="CJ1766" s="15"/>
      <c r="CK1766" s="15"/>
      <c r="CL1766" s="15"/>
      <c r="CM1766" s="15"/>
      <c r="CN1766" s="15"/>
      <c r="CO1766" s="15"/>
      <c r="CP1766" s="15"/>
      <c r="CQ1766" s="15"/>
      <c r="CR1766" s="15"/>
      <c r="CS1766" s="15"/>
      <c r="CT1766" s="88"/>
      <c r="CU1766" s="88"/>
      <c r="CV1766" s="88"/>
      <c r="CW1766" s="15"/>
      <c r="CX1766" s="15"/>
      <c r="CY1766" s="88"/>
      <c r="CZ1766" s="88"/>
      <c r="DA1766" s="88"/>
      <c r="DB1766" s="15"/>
      <c r="DC1766" s="15"/>
      <c r="DD1766" s="15"/>
      <c r="DE1766" s="15"/>
      <c r="DF1766" s="15"/>
      <c r="DG1766" s="15"/>
      <c r="DH1766" s="15"/>
      <c r="DI1766" s="15"/>
      <c r="DJ1766" s="15"/>
      <c r="DK1766" s="15"/>
      <c r="DL1766" s="15"/>
      <c r="DM1766" s="15"/>
      <c r="DN1766" s="15"/>
      <c r="DO1766" s="15"/>
      <c r="DP1766" s="15"/>
      <c r="DQ1766" s="15"/>
      <c r="DR1766" s="15"/>
      <c r="DS1766" s="15"/>
      <c r="DT1766" s="15"/>
      <c r="DU1766" s="15"/>
      <c r="DV1766" s="15"/>
      <c r="DW1766" s="15"/>
      <c r="DX1766" s="15"/>
      <c r="DY1766" s="15"/>
      <c r="DZ1766" s="15"/>
      <c r="EA1766" s="15"/>
      <c r="EB1766" s="15"/>
      <c r="EC1766" s="15"/>
      <c r="ED1766" s="15"/>
      <c r="EE1766" s="15"/>
      <c r="EF1766" s="15"/>
      <c r="EG1766" s="15"/>
      <c r="EH1766" s="15"/>
      <c r="EI1766" s="15"/>
      <c r="EJ1766" s="15"/>
      <c r="EK1766" s="15"/>
      <c r="EL1766" s="15"/>
      <c r="EM1766" s="15"/>
      <c r="EN1766" s="15"/>
      <c r="EO1766" s="15"/>
      <c r="EP1766" s="88"/>
      <c r="EQ1766" s="88"/>
      <c r="ER1766" s="88"/>
      <c r="ES1766" s="88"/>
      <c r="ET1766" s="88"/>
      <c r="EU1766" s="88"/>
      <c r="EV1766" s="88"/>
      <c r="EW1766" s="88"/>
      <c r="EX1766" s="88"/>
      <c r="EY1766" s="88"/>
      <c r="EZ1766" s="88"/>
      <c r="FA1766" s="88"/>
      <c r="FB1766" s="15"/>
      <c r="FC1766" s="15"/>
      <c r="FD1766" s="15"/>
      <c r="FE1766" s="15"/>
      <c r="FF1766" s="15"/>
      <c r="FG1766" s="15"/>
      <c r="FH1766" s="15"/>
      <c r="FI1766" s="15"/>
      <c r="FJ1766" s="15"/>
    </row>
    <row r="1767" spans="2:166" ht="15" customHeight="1" x14ac:dyDescent="0.25">
      <c r="B1767" s="88"/>
      <c r="C1767" s="88"/>
      <c r="D1767" s="115"/>
      <c r="E1767" s="115"/>
      <c r="F1767" s="115"/>
      <c r="G1767" s="115"/>
      <c r="H1767" s="115"/>
      <c r="I1767" s="523"/>
      <c r="J1767" s="523"/>
      <c r="K1767" s="115"/>
      <c r="L1767" s="524"/>
      <c r="M1767" s="524"/>
      <c r="N1767" s="524"/>
      <c r="O1767" s="524"/>
      <c r="P1767" s="524"/>
      <c r="Q1767" s="524"/>
      <c r="R1767" s="524"/>
      <c r="S1767" s="525"/>
      <c r="T1767" s="526"/>
      <c r="U1767" s="115"/>
      <c r="V1767" s="526"/>
      <c r="W1767" s="115"/>
      <c r="X1767" s="115"/>
      <c r="Y1767" s="115"/>
      <c r="Z1767" s="527"/>
      <c r="AA1767" s="527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  <c r="BU1767" s="15"/>
      <c r="BV1767" s="15"/>
      <c r="BW1767" s="15"/>
      <c r="BX1767" s="15"/>
      <c r="BY1767" s="15"/>
      <c r="BZ1767" s="15"/>
      <c r="CA1767" s="15"/>
      <c r="CB1767" s="15"/>
      <c r="CC1767" s="15"/>
      <c r="CD1767" s="15"/>
      <c r="CE1767" s="15"/>
      <c r="CF1767" s="15"/>
      <c r="CG1767" s="15"/>
      <c r="CH1767" s="15"/>
      <c r="CI1767" s="15"/>
      <c r="CJ1767" s="15"/>
      <c r="CK1767" s="15"/>
      <c r="CL1767" s="15"/>
      <c r="CM1767" s="15"/>
      <c r="CN1767" s="15"/>
      <c r="CO1767" s="15"/>
      <c r="CP1767" s="15"/>
      <c r="CQ1767" s="15"/>
      <c r="CR1767" s="15"/>
      <c r="CS1767" s="15"/>
      <c r="CT1767" s="88"/>
      <c r="CU1767" s="88"/>
      <c r="CV1767" s="88"/>
      <c r="CW1767" s="15"/>
      <c r="CX1767" s="15"/>
      <c r="CY1767" s="88"/>
      <c r="CZ1767" s="88"/>
      <c r="DA1767" s="88"/>
      <c r="DB1767" s="15"/>
      <c r="DC1767" s="15"/>
      <c r="DD1767" s="15"/>
      <c r="DE1767" s="15"/>
      <c r="DF1767" s="15"/>
      <c r="DG1767" s="15"/>
      <c r="DH1767" s="15"/>
      <c r="DI1767" s="15"/>
      <c r="DJ1767" s="15"/>
      <c r="DK1767" s="15"/>
      <c r="DL1767" s="15"/>
      <c r="DM1767" s="15"/>
      <c r="DN1767" s="15"/>
      <c r="DO1767" s="15"/>
      <c r="DP1767" s="15"/>
      <c r="DQ1767" s="15"/>
      <c r="DR1767" s="15"/>
      <c r="DS1767" s="15"/>
      <c r="DT1767" s="15"/>
      <c r="DU1767" s="15"/>
      <c r="DV1767" s="15"/>
      <c r="DW1767" s="15"/>
      <c r="DX1767" s="15"/>
      <c r="DY1767" s="15"/>
      <c r="DZ1767" s="15"/>
      <c r="EA1767" s="15"/>
      <c r="EB1767" s="15"/>
      <c r="EC1767" s="15"/>
      <c r="ED1767" s="15"/>
      <c r="EE1767" s="15"/>
      <c r="EF1767" s="15"/>
      <c r="EG1767" s="15"/>
      <c r="EH1767" s="15"/>
      <c r="EI1767" s="15"/>
      <c r="EJ1767" s="15"/>
      <c r="EK1767" s="15"/>
      <c r="EL1767" s="15"/>
      <c r="EM1767" s="15"/>
      <c r="EN1767" s="15"/>
      <c r="EO1767" s="15"/>
      <c r="EP1767" s="88"/>
      <c r="EQ1767" s="88"/>
      <c r="ER1767" s="88"/>
      <c r="ES1767" s="88"/>
      <c r="ET1767" s="88"/>
      <c r="EU1767" s="88"/>
      <c r="EV1767" s="88"/>
      <c r="EW1767" s="88"/>
      <c r="EX1767" s="88"/>
      <c r="EY1767" s="88"/>
      <c r="EZ1767" s="88"/>
      <c r="FA1767" s="88"/>
      <c r="FB1767" s="15"/>
      <c r="FC1767" s="15"/>
      <c r="FD1767" s="15"/>
      <c r="FE1767" s="15"/>
      <c r="FF1767" s="15"/>
      <c r="FG1767" s="15"/>
      <c r="FH1767" s="15"/>
      <c r="FI1767" s="15"/>
      <c r="FJ1767" s="15"/>
    </row>
    <row r="1768" spans="2:166" ht="15" customHeight="1" x14ac:dyDescent="0.25">
      <c r="B1768" s="88"/>
      <c r="C1768" s="88"/>
      <c r="D1768" s="115"/>
      <c r="E1768" s="115"/>
      <c r="F1768" s="115"/>
      <c r="G1768" s="115"/>
      <c r="H1768" s="115"/>
      <c r="I1768" s="523"/>
      <c r="J1768" s="523"/>
      <c r="K1768" s="115"/>
      <c r="L1768" s="524"/>
      <c r="M1768" s="524"/>
      <c r="N1768" s="524"/>
      <c r="O1768" s="524"/>
      <c r="P1768" s="524"/>
      <c r="Q1768" s="524"/>
      <c r="R1768" s="524"/>
      <c r="S1768" s="525"/>
      <c r="T1768" s="526"/>
      <c r="U1768" s="115"/>
      <c r="V1768" s="526"/>
      <c r="W1768" s="115"/>
      <c r="X1768" s="115"/>
      <c r="Y1768" s="115"/>
      <c r="Z1768" s="527"/>
      <c r="AA1768" s="527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/>
      <c r="AX1768" s="15"/>
      <c r="AY1768" s="15"/>
      <c r="AZ1768" s="15"/>
      <c r="BA1768" s="15"/>
      <c r="BB1768" s="15"/>
      <c r="BC1768" s="15"/>
      <c r="BD1768" s="15"/>
      <c r="BE1768" s="15"/>
      <c r="BF1768" s="15"/>
      <c r="BG1768" s="15"/>
      <c r="BH1768" s="15"/>
      <c r="BI1768" s="15"/>
      <c r="BJ1768" s="15"/>
      <c r="BK1768" s="15"/>
      <c r="BL1768" s="15"/>
      <c r="BM1768" s="15"/>
      <c r="BN1768" s="15"/>
      <c r="BO1768" s="15"/>
      <c r="BP1768" s="15"/>
      <c r="BQ1768" s="15"/>
      <c r="BR1768" s="15"/>
      <c r="BS1768" s="15"/>
      <c r="BT1768" s="15"/>
      <c r="BU1768" s="15"/>
      <c r="BV1768" s="15"/>
      <c r="BW1768" s="15"/>
      <c r="BX1768" s="15"/>
      <c r="BY1768" s="15"/>
      <c r="BZ1768" s="15"/>
      <c r="CA1768" s="15"/>
      <c r="CB1768" s="15"/>
      <c r="CC1768" s="15"/>
      <c r="CD1768" s="15"/>
      <c r="CE1768" s="15"/>
      <c r="CF1768" s="15"/>
      <c r="CG1768" s="15"/>
      <c r="CH1768" s="15"/>
      <c r="CI1768" s="15"/>
      <c r="CJ1768" s="15"/>
      <c r="CK1768" s="15"/>
      <c r="CL1768" s="15"/>
      <c r="CM1768" s="15"/>
      <c r="CN1768" s="15"/>
      <c r="CO1768" s="15"/>
      <c r="CP1768" s="15"/>
      <c r="CQ1768" s="15"/>
      <c r="CR1768" s="15"/>
      <c r="CS1768" s="15"/>
      <c r="CT1768" s="88"/>
      <c r="CU1768" s="88"/>
      <c r="CV1768" s="88"/>
      <c r="CW1768" s="15"/>
      <c r="CX1768" s="15"/>
      <c r="CY1768" s="88"/>
      <c r="CZ1768" s="88"/>
      <c r="DA1768" s="88"/>
      <c r="DB1768" s="15"/>
      <c r="DC1768" s="15"/>
      <c r="DD1768" s="15"/>
      <c r="DE1768" s="15"/>
      <c r="DF1768" s="15"/>
      <c r="DG1768" s="15"/>
      <c r="DH1768" s="15"/>
      <c r="DI1768" s="15"/>
      <c r="DJ1768" s="15"/>
      <c r="DK1768" s="15"/>
      <c r="DL1768" s="15"/>
      <c r="DM1768" s="15"/>
      <c r="DN1768" s="15"/>
      <c r="DO1768" s="15"/>
      <c r="DP1768" s="15"/>
      <c r="DQ1768" s="15"/>
      <c r="DR1768" s="15"/>
      <c r="DS1768" s="15"/>
      <c r="DT1768" s="15"/>
      <c r="DU1768" s="15"/>
      <c r="DV1768" s="15"/>
      <c r="DW1768" s="15"/>
      <c r="DX1768" s="15"/>
      <c r="DY1768" s="15"/>
      <c r="DZ1768" s="15"/>
      <c r="EA1768" s="15"/>
      <c r="EB1768" s="15"/>
      <c r="EC1768" s="15"/>
      <c r="ED1768" s="15"/>
      <c r="EE1768" s="15"/>
      <c r="EF1768" s="15"/>
      <c r="EG1768" s="15"/>
      <c r="EH1768" s="15"/>
      <c r="EI1768" s="15"/>
      <c r="EJ1768" s="15"/>
      <c r="EK1768" s="15"/>
      <c r="EL1768" s="15"/>
      <c r="EM1768" s="15"/>
      <c r="EN1768" s="15"/>
      <c r="EO1768" s="15"/>
      <c r="EP1768" s="88"/>
      <c r="EQ1768" s="88"/>
      <c r="ER1768" s="88"/>
      <c r="ES1768" s="88"/>
      <c r="ET1768" s="88"/>
      <c r="EU1768" s="88"/>
      <c r="EV1768" s="88"/>
      <c r="EW1768" s="88"/>
      <c r="EX1768" s="88"/>
      <c r="EY1768" s="88"/>
      <c r="EZ1768" s="88"/>
      <c r="FA1768" s="88"/>
      <c r="FB1768" s="15"/>
      <c r="FC1768" s="15"/>
      <c r="FD1768" s="15"/>
      <c r="FE1768" s="15"/>
      <c r="FF1768" s="15"/>
      <c r="FG1768" s="15"/>
      <c r="FH1768" s="15"/>
      <c r="FI1768" s="15"/>
      <c r="FJ1768" s="15"/>
    </row>
    <row r="1769" spans="2:166" ht="15" customHeight="1" x14ac:dyDescent="0.25">
      <c r="B1769" s="88"/>
      <c r="C1769" s="88"/>
      <c r="D1769" s="115"/>
      <c r="E1769" s="115"/>
      <c r="F1769" s="115"/>
      <c r="G1769" s="115"/>
      <c r="H1769" s="115"/>
      <c r="I1769" s="523"/>
      <c r="J1769" s="523"/>
      <c r="K1769" s="115"/>
      <c r="L1769" s="524"/>
      <c r="M1769" s="524"/>
      <c r="N1769" s="524"/>
      <c r="O1769" s="524"/>
      <c r="P1769" s="524"/>
      <c r="Q1769" s="524"/>
      <c r="R1769" s="524"/>
      <c r="S1769" s="525"/>
      <c r="T1769" s="526"/>
      <c r="U1769" s="115"/>
      <c r="V1769" s="526"/>
      <c r="W1769" s="115"/>
      <c r="X1769" s="115"/>
      <c r="Y1769" s="115"/>
      <c r="Z1769" s="527"/>
      <c r="AA1769" s="527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  <c r="BI1769" s="15"/>
      <c r="BJ1769" s="15"/>
      <c r="BK1769" s="15"/>
      <c r="BL1769" s="15"/>
      <c r="BM1769" s="15"/>
      <c r="BN1769" s="15"/>
      <c r="BO1769" s="15"/>
      <c r="BP1769" s="15"/>
      <c r="BQ1769" s="15"/>
      <c r="BR1769" s="15"/>
      <c r="BS1769" s="15"/>
      <c r="BT1769" s="15"/>
      <c r="BU1769" s="15"/>
      <c r="BV1769" s="15"/>
      <c r="BW1769" s="15"/>
      <c r="BX1769" s="15"/>
      <c r="BY1769" s="15"/>
      <c r="BZ1769" s="15"/>
      <c r="CA1769" s="15"/>
      <c r="CB1769" s="15"/>
      <c r="CC1769" s="15"/>
      <c r="CD1769" s="15"/>
      <c r="CE1769" s="15"/>
      <c r="CF1769" s="15"/>
      <c r="CG1769" s="15"/>
      <c r="CH1769" s="15"/>
      <c r="CI1769" s="15"/>
      <c r="CJ1769" s="15"/>
      <c r="CK1769" s="15"/>
      <c r="CL1769" s="15"/>
      <c r="CM1769" s="15"/>
      <c r="CN1769" s="15"/>
      <c r="CO1769" s="15"/>
      <c r="CP1769" s="15"/>
      <c r="CQ1769" s="15"/>
      <c r="CR1769" s="15"/>
      <c r="CS1769" s="15"/>
      <c r="CT1769" s="88"/>
      <c r="CU1769" s="88"/>
      <c r="CV1769" s="88"/>
      <c r="CW1769" s="15"/>
      <c r="CX1769" s="15"/>
      <c r="CY1769" s="88"/>
      <c r="CZ1769" s="88"/>
      <c r="DA1769" s="88"/>
      <c r="DB1769" s="15"/>
      <c r="DC1769" s="15"/>
      <c r="DD1769" s="15"/>
      <c r="DE1769" s="15"/>
      <c r="DF1769" s="15"/>
      <c r="DG1769" s="15"/>
      <c r="DH1769" s="15"/>
      <c r="DI1769" s="15"/>
      <c r="DJ1769" s="15"/>
      <c r="DK1769" s="15"/>
      <c r="DL1769" s="15"/>
      <c r="DM1769" s="15"/>
      <c r="DN1769" s="15"/>
      <c r="DO1769" s="15"/>
      <c r="DP1769" s="15"/>
      <c r="DQ1769" s="15"/>
      <c r="DR1769" s="15"/>
      <c r="DS1769" s="15"/>
      <c r="DT1769" s="15"/>
      <c r="DU1769" s="15"/>
      <c r="DV1769" s="15"/>
      <c r="DW1769" s="15"/>
      <c r="DX1769" s="15"/>
      <c r="DY1769" s="15"/>
      <c r="DZ1769" s="15"/>
      <c r="EA1769" s="15"/>
      <c r="EB1769" s="15"/>
      <c r="EC1769" s="15"/>
      <c r="ED1769" s="15"/>
      <c r="EE1769" s="15"/>
      <c r="EF1769" s="15"/>
      <c r="EG1769" s="15"/>
      <c r="EH1769" s="15"/>
      <c r="EI1769" s="15"/>
      <c r="EJ1769" s="15"/>
      <c r="EK1769" s="15"/>
      <c r="EL1769" s="15"/>
      <c r="EM1769" s="15"/>
      <c r="EN1769" s="15"/>
      <c r="EO1769" s="15"/>
      <c r="EP1769" s="88"/>
      <c r="EQ1769" s="88"/>
      <c r="ER1769" s="88"/>
      <c r="ES1769" s="88"/>
      <c r="ET1769" s="88"/>
      <c r="EU1769" s="88"/>
      <c r="EV1769" s="88"/>
      <c r="EW1769" s="88"/>
      <c r="EX1769" s="88"/>
      <c r="EY1769" s="88"/>
      <c r="EZ1769" s="88"/>
      <c r="FA1769" s="88"/>
      <c r="FB1769" s="15"/>
      <c r="FC1769" s="15"/>
      <c r="FD1769" s="15"/>
      <c r="FE1769" s="15"/>
      <c r="FF1769" s="15"/>
      <c r="FG1769" s="15"/>
      <c r="FH1769" s="15"/>
      <c r="FI1769" s="15"/>
      <c r="FJ1769" s="15"/>
    </row>
    <row r="1770" spans="2:166" ht="15" customHeight="1" x14ac:dyDescent="0.25">
      <c r="B1770" s="88"/>
      <c r="C1770" s="88"/>
      <c r="D1770" s="115"/>
      <c r="E1770" s="115"/>
      <c r="F1770" s="115"/>
      <c r="G1770" s="115"/>
      <c r="H1770" s="115"/>
      <c r="I1770" s="523"/>
      <c r="J1770" s="523"/>
      <c r="K1770" s="115"/>
      <c r="L1770" s="524"/>
      <c r="M1770" s="524"/>
      <c r="N1770" s="524"/>
      <c r="O1770" s="524"/>
      <c r="P1770" s="524"/>
      <c r="Q1770" s="524"/>
      <c r="R1770" s="524"/>
      <c r="S1770" s="525"/>
      <c r="T1770" s="526"/>
      <c r="U1770" s="115"/>
      <c r="V1770" s="526"/>
      <c r="W1770" s="115"/>
      <c r="X1770" s="115"/>
      <c r="Y1770" s="115"/>
      <c r="Z1770" s="527"/>
      <c r="AA1770" s="527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5"/>
      <c r="BN1770" s="15"/>
      <c r="BO1770" s="15"/>
      <c r="BP1770" s="15"/>
      <c r="BQ1770" s="15"/>
      <c r="BR1770" s="15"/>
      <c r="BS1770" s="15"/>
      <c r="BT1770" s="15"/>
      <c r="BU1770" s="15"/>
      <c r="BV1770" s="15"/>
      <c r="BW1770" s="15"/>
      <c r="BX1770" s="15"/>
      <c r="BY1770" s="15"/>
      <c r="BZ1770" s="15"/>
      <c r="CA1770" s="15"/>
      <c r="CB1770" s="15"/>
      <c r="CC1770" s="15"/>
      <c r="CD1770" s="15"/>
      <c r="CE1770" s="15"/>
      <c r="CF1770" s="15"/>
      <c r="CG1770" s="15"/>
      <c r="CH1770" s="15"/>
      <c r="CI1770" s="15"/>
      <c r="CJ1770" s="15"/>
      <c r="CK1770" s="15"/>
      <c r="CL1770" s="15"/>
      <c r="CM1770" s="15"/>
      <c r="CN1770" s="15"/>
      <c r="CO1770" s="15"/>
      <c r="CP1770" s="15"/>
      <c r="CQ1770" s="15"/>
      <c r="CR1770" s="15"/>
      <c r="CS1770" s="15"/>
      <c r="CT1770" s="88"/>
      <c r="CU1770" s="88"/>
      <c r="CV1770" s="88"/>
      <c r="CW1770" s="15"/>
      <c r="CX1770" s="15"/>
      <c r="CY1770" s="88"/>
      <c r="CZ1770" s="88"/>
      <c r="DA1770" s="88"/>
      <c r="DB1770" s="15"/>
      <c r="DC1770" s="15"/>
      <c r="DD1770" s="15"/>
      <c r="DE1770" s="15"/>
      <c r="DF1770" s="15"/>
      <c r="DG1770" s="15"/>
      <c r="DH1770" s="15"/>
      <c r="DI1770" s="15"/>
      <c r="DJ1770" s="15"/>
      <c r="DK1770" s="15"/>
      <c r="DL1770" s="15"/>
      <c r="DM1770" s="15"/>
      <c r="DN1770" s="15"/>
      <c r="DO1770" s="15"/>
      <c r="DP1770" s="15"/>
      <c r="DQ1770" s="15"/>
      <c r="DR1770" s="15"/>
      <c r="DS1770" s="15"/>
      <c r="DT1770" s="15"/>
      <c r="DU1770" s="15"/>
      <c r="DV1770" s="15"/>
      <c r="DW1770" s="15"/>
      <c r="DX1770" s="15"/>
      <c r="DY1770" s="15"/>
      <c r="DZ1770" s="15"/>
      <c r="EA1770" s="15"/>
      <c r="EB1770" s="15"/>
      <c r="EC1770" s="15"/>
      <c r="ED1770" s="15"/>
      <c r="EE1770" s="15"/>
      <c r="EF1770" s="15"/>
      <c r="EG1770" s="15"/>
      <c r="EH1770" s="15"/>
      <c r="EI1770" s="15"/>
      <c r="EJ1770" s="15"/>
      <c r="EK1770" s="15"/>
      <c r="EL1770" s="15"/>
      <c r="EM1770" s="15"/>
      <c r="EN1770" s="15"/>
      <c r="EO1770" s="15"/>
      <c r="EP1770" s="88"/>
      <c r="EQ1770" s="88"/>
      <c r="ER1770" s="88"/>
      <c r="ES1770" s="88"/>
      <c r="ET1770" s="88"/>
      <c r="EU1770" s="88"/>
      <c r="EV1770" s="88"/>
      <c r="EW1770" s="88"/>
      <c r="EX1770" s="88"/>
      <c r="EY1770" s="88"/>
      <c r="EZ1770" s="88"/>
      <c r="FA1770" s="88"/>
      <c r="FB1770" s="15"/>
      <c r="FC1770" s="15"/>
      <c r="FD1770" s="15"/>
      <c r="FE1770" s="15"/>
      <c r="FF1770" s="15"/>
      <c r="FG1770" s="15"/>
      <c r="FH1770" s="15"/>
      <c r="FI1770" s="15"/>
      <c r="FJ1770" s="15"/>
    </row>
    <row r="1771" spans="2:166" ht="15" customHeight="1" x14ac:dyDescent="0.25">
      <c r="B1771" s="88"/>
      <c r="C1771" s="88"/>
      <c r="D1771" s="115"/>
      <c r="E1771" s="115"/>
      <c r="F1771" s="115"/>
      <c r="G1771" s="115"/>
      <c r="H1771" s="115"/>
      <c r="I1771" s="523"/>
      <c r="J1771" s="523"/>
      <c r="K1771" s="115"/>
      <c r="L1771" s="524"/>
      <c r="M1771" s="524"/>
      <c r="N1771" s="524"/>
      <c r="O1771" s="524"/>
      <c r="P1771" s="524"/>
      <c r="Q1771" s="524"/>
      <c r="R1771" s="524"/>
      <c r="S1771" s="525"/>
      <c r="T1771" s="526"/>
      <c r="U1771" s="115"/>
      <c r="V1771" s="526"/>
      <c r="W1771" s="115"/>
      <c r="X1771" s="115"/>
      <c r="Y1771" s="115"/>
      <c r="Z1771" s="527"/>
      <c r="AA1771" s="527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5"/>
      <c r="BN1771" s="15"/>
      <c r="BO1771" s="15"/>
      <c r="BP1771" s="15"/>
      <c r="BQ1771" s="15"/>
      <c r="BR1771" s="15"/>
      <c r="BS1771" s="15"/>
      <c r="BT1771" s="15"/>
      <c r="BU1771" s="15"/>
      <c r="BV1771" s="15"/>
      <c r="BW1771" s="15"/>
      <c r="BX1771" s="15"/>
      <c r="BY1771" s="15"/>
      <c r="BZ1771" s="15"/>
      <c r="CA1771" s="15"/>
      <c r="CB1771" s="15"/>
      <c r="CC1771" s="15"/>
      <c r="CD1771" s="15"/>
      <c r="CE1771" s="15"/>
      <c r="CF1771" s="15"/>
      <c r="CG1771" s="15"/>
      <c r="CH1771" s="15"/>
      <c r="CI1771" s="15"/>
      <c r="CJ1771" s="15"/>
      <c r="CK1771" s="15"/>
      <c r="CL1771" s="15"/>
      <c r="CM1771" s="15"/>
      <c r="CN1771" s="15"/>
      <c r="CO1771" s="15"/>
      <c r="CP1771" s="15"/>
      <c r="CQ1771" s="15"/>
      <c r="CR1771" s="15"/>
      <c r="CS1771" s="15"/>
      <c r="CT1771" s="88"/>
      <c r="CU1771" s="88"/>
      <c r="CV1771" s="88"/>
      <c r="CW1771" s="15"/>
      <c r="CX1771" s="15"/>
      <c r="CY1771" s="88"/>
      <c r="CZ1771" s="88"/>
      <c r="DA1771" s="88"/>
      <c r="DB1771" s="15"/>
      <c r="DC1771" s="15"/>
      <c r="DD1771" s="15"/>
      <c r="DE1771" s="15"/>
      <c r="DF1771" s="15"/>
      <c r="DG1771" s="15"/>
      <c r="DH1771" s="15"/>
      <c r="DI1771" s="15"/>
      <c r="DJ1771" s="15"/>
      <c r="DK1771" s="15"/>
      <c r="DL1771" s="15"/>
      <c r="DM1771" s="15"/>
      <c r="DN1771" s="15"/>
      <c r="DO1771" s="15"/>
      <c r="DP1771" s="15"/>
      <c r="DQ1771" s="15"/>
      <c r="DR1771" s="15"/>
      <c r="DS1771" s="15"/>
      <c r="DT1771" s="15"/>
      <c r="DU1771" s="15"/>
      <c r="DV1771" s="15"/>
      <c r="DW1771" s="15"/>
      <c r="DX1771" s="15"/>
      <c r="DY1771" s="15"/>
      <c r="DZ1771" s="15"/>
      <c r="EA1771" s="15"/>
      <c r="EB1771" s="15"/>
      <c r="EC1771" s="15"/>
      <c r="ED1771" s="15"/>
      <c r="EE1771" s="15"/>
      <c r="EF1771" s="15"/>
      <c r="EG1771" s="15"/>
      <c r="EH1771" s="15"/>
      <c r="EI1771" s="15"/>
      <c r="EJ1771" s="15"/>
      <c r="EK1771" s="15"/>
      <c r="EL1771" s="15"/>
      <c r="EM1771" s="15"/>
      <c r="EN1771" s="15"/>
      <c r="EO1771" s="15"/>
      <c r="EP1771" s="88"/>
      <c r="EQ1771" s="88"/>
      <c r="ER1771" s="88"/>
      <c r="ES1771" s="88"/>
      <c r="ET1771" s="88"/>
      <c r="EU1771" s="88"/>
      <c r="EV1771" s="88"/>
      <c r="EW1771" s="88"/>
      <c r="EX1771" s="88"/>
      <c r="EY1771" s="88"/>
      <c r="EZ1771" s="88"/>
      <c r="FA1771" s="88"/>
      <c r="FB1771" s="15"/>
      <c r="FC1771" s="15"/>
      <c r="FD1771" s="15"/>
      <c r="FE1771" s="15"/>
      <c r="FF1771" s="15"/>
      <c r="FG1771" s="15"/>
      <c r="FH1771" s="15"/>
      <c r="FI1771" s="15"/>
      <c r="FJ1771" s="15"/>
    </row>
    <row r="1772" spans="2:166" ht="15" customHeight="1" x14ac:dyDescent="0.25">
      <c r="B1772" s="88"/>
      <c r="C1772" s="88"/>
      <c r="D1772" s="115"/>
      <c r="E1772" s="115"/>
      <c r="F1772" s="115"/>
      <c r="G1772" s="115"/>
      <c r="H1772" s="115"/>
      <c r="I1772" s="523"/>
      <c r="J1772" s="523"/>
      <c r="K1772" s="115"/>
      <c r="L1772" s="524"/>
      <c r="M1772" s="524"/>
      <c r="N1772" s="524"/>
      <c r="O1772" s="524"/>
      <c r="P1772" s="524"/>
      <c r="Q1772" s="524"/>
      <c r="R1772" s="524"/>
      <c r="S1772" s="525"/>
      <c r="T1772" s="526"/>
      <c r="U1772" s="115"/>
      <c r="V1772" s="526"/>
      <c r="W1772" s="115"/>
      <c r="X1772" s="115"/>
      <c r="Y1772" s="115"/>
      <c r="Z1772" s="527"/>
      <c r="AA1772" s="527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  <c r="BI1772" s="15"/>
      <c r="BJ1772" s="15"/>
      <c r="BK1772" s="15"/>
      <c r="BL1772" s="15"/>
      <c r="BM1772" s="15"/>
      <c r="BN1772" s="15"/>
      <c r="BO1772" s="15"/>
      <c r="BP1772" s="15"/>
      <c r="BQ1772" s="15"/>
      <c r="BR1772" s="15"/>
      <c r="BS1772" s="15"/>
      <c r="BT1772" s="15"/>
      <c r="BU1772" s="15"/>
      <c r="BV1772" s="15"/>
      <c r="BW1772" s="15"/>
      <c r="BX1772" s="15"/>
      <c r="BY1772" s="15"/>
      <c r="BZ1772" s="15"/>
      <c r="CA1772" s="15"/>
      <c r="CB1772" s="15"/>
      <c r="CC1772" s="15"/>
      <c r="CD1772" s="15"/>
      <c r="CE1772" s="15"/>
      <c r="CF1772" s="15"/>
      <c r="CG1772" s="15"/>
      <c r="CH1772" s="15"/>
      <c r="CI1772" s="15"/>
      <c r="CJ1772" s="15"/>
      <c r="CK1772" s="15"/>
      <c r="CL1772" s="15"/>
      <c r="CM1772" s="15"/>
      <c r="CN1772" s="15"/>
      <c r="CO1772" s="15"/>
      <c r="CP1772" s="15"/>
      <c r="CQ1772" s="15"/>
      <c r="CR1772" s="15"/>
      <c r="CS1772" s="15"/>
      <c r="CT1772" s="88"/>
      <c r="CU1772" s="88"/>
      <c r="CV1772" s="88"/>
      <c r="CW1772" s="15"/>
      <c r="CX1772" s="15"/>
      <c r="CY1772" s="88"/>
      <c r="CZ1772" s="88"/>
      <c r="DA1772" s="88"/>
      <c r="DB1772" s="15"/>
      <c r="DC1772" s="15"/>
      <c r="DD1772" s="15"/>
      <c r="DE1772" s="15"/>
      <c r="DF1772" s="15"/>
      <c r="DG1772" s="15"/>
      <c r="DH1772" s="15"/>
      <c r="DI1772" s="15"/>
      <c r="DJ1772" s="15"/>
      <c r="DK1772" s="15"/>
      <c r="DL1772" s="15"/>
      <c r="DM1772" s="15"/>
      <c r="DN1772" s="15"/>
      <c r="DO1772" s="15"/>
      <c r="DP1772" s="15"/>
      <c r="DQ1772" s="15"/>
      <c r="DR1772" s="15"/>
      <c r="DS1772" s="15"/>
      <c r="DT1772" s="15"/>
      <c r="DU1772" s="15"/>
      <c r="DV1772" s="15"/>
      <c r="DW1772" s="15"/>
      <c r="DX1772" s="15"/>
      <c r="DY1772" s="15"/>
      <c r="DZ1772" s="15"/>
      <c r="EA1772" s="15"/>
      <c r="EB1772" s="15"/>
      <c r="EC1772" s="15"/>
      <c r="ED1772" s="15"/>
      <c r="EE1772" s="15"/>
      <c r="EF1772" s="15"/>
      <c r="EG1772" s="15"/>
      <c r="EH1772" s="15"/>
      <c r="EI1772" s="15"/>
      <c r="EJ1772" s="15"/>
      <c r="EK1772" s="15"/>
      <c r="EL1772" s="15"/>
      <c r="EM1772" s="15"/>
      <c r="EN1772" s="15"/>
      <c r="EO1772" s="15"/>
      <c r="EP1772" s="88"/>
      <c r="EQ1772" s="88"/>
      <c r="ER1772" s="88"/>
      <c r="ES1772" s="88"/>
      <c r="ET1772" s="88"/>
      <c r="EU1772" s="88"/>
      <c r="EV1772" s="88"/>
      <c r="EW1772" s="88"/>
      <c r="EX1772" s="88"/>
      <c r="EY1772" s="88"/>
      <c r="EZ1772" s="88"/>
      <c r="FA1772" s="88"/>
      <c r="FB1772" s="15"/>
      <c r="FC1772" s="15"/>
      <c r="FD1772" s="15"/>
      <c r="FE1772" s="15"/>
      <c r="FF1772" s="15"/>
      <c r="FG1772" s="15"/>
      <c r="FH1772" s="15"/>
      <c r="FI1772" s="15"/>
      <c r="FJ1772" s="15"/>
    </row>
    <row r="1773" spans="2:166" ht="15" customHeight="1" x14ac:dyDescent="0.25">
      <c r="B1773" s="88"/>
      <c r="C1773" s="88"/>
      <c r="D1773" s="115"/>
      <c r="E1773" s="115"/>
      <c r="F1773" s="115"/>
      <c r="G1773" s="115"/>
      <c r="H1773" s="115"/>
      <c r="I1773" s="523"/>
      <c r="J1773" s="523"/>
      <c r="K1773" s="115"/>
      <c r="L1773" s="524"/>
      <c r="M1773" s="524"/>
      <c r="N1773" s="524"/>
      <c r="O1773" s="524"/>
      <c r="P1773" s="524"/>
      <c r="Q1773" s="524"/>
      <c r="R1773" s="524"/>
      <c r="S1773" s="525"/>
      <c r="T1773" s="526"/>
      <c r="U1773" s="115"/>
      <c r="V1773" s="526"/>
      <c r="W1773" s="115"/>
      <c r="X1773" s="115"/>
      <c r="Y1773" s="115"/>
      <c r="Z1773" s="527"/>
      <c r="AA1773" s="527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N1773" s="15"/>
      <c r="BO1773" s="15"/>
      <c r="BP1773" s="15"/>
      <c r="BQ1773" s="15"/>
      <c r="BR1773" s="15"/>
      <c r="BS1773" s="15"/>
      <c r="BT1773" s="15"/>
      <c r="BU1773" s="15"/>
      <c r="BV1773" s="15"/>
      <c r="BW1773" s="15"/>
      <c r="BX1773" s="15"/>
      <c r="BY1773" s="15"/>
      <c r="BZ1773" s="15"/>
      <c r="CA1773" s="15"/>
      <c r="CB1773" s="15"/>
      <c r="CC1773" s="15"/>
      <c r="CD1773" s="15"/>
      <c r="CE1773" s="15"/>
      <c r="CF1773" s="15"/>
      <c r="CG1773" s="15"/>
      <c r="CH1773" s="15"/>
      <c r="CI1773" s="15"/>
      <c r="CJ1773" s="15"/>
      <c r="CK1773" s="15"/>
      <c r="CL1773" s="15"/>
      <c r="CM1773" s="15"/>
      <c r="CN1773" s="15"/>
      <c r="CO1773" s="15"/>
      <c r="CP1773" s="15"/>
      <c r="CQ1773" s="15"/>
      <c r="CR1773" s="15"/>
      <c r="CS1773" s="15"/>
      <c r="CT1773" s="88"/>
      <c r="CU1773" s="88"/>
      <c r="CV1773" s="88"/>
      <c r="CW1773" s="15"/>
      <c r="CX1773" s="15"/>
      <c r="CY1773" s="88"/>
      <c r="CZ1773" s="88"/>
      <c r="DA1773" s="88"/>
      <c r="DB1773" s="15"/>
      <c r="DC1773" s="15"/>
      <c r="DD1773" s="15"/>
      <c r="DE1773" s="15"/>
      <c r="DF1773" s="15"/>
      <c r="DG1773" s="15"/>
      <c r="DH1773" s="15"/>
      <c r="DI1773" s="15"/>
      <c r="DJ1773" s="15"/>
      <c r="DK1773" s="15"/>
      <c r="DL1773" s="15"/>
      <c r="DM1773" s="15"/>
      <c r="DN1773" s="15"/>
      <c r="DO1773" s="15"/>
      <c r="DP1773" s="15"/>
      <c r="DQ1773" s="15"/>
      <c r="DR1773" s="15"/>
      <c r="DS1773" s="15"/>
      <c r="DT1773" s="15"/>
      <c r="DU1773" s="15"/>
      <c r="DV1773" s="15"/>
      <c r="DW1773" s="15"/>
      <c r="DX1773" s="15"/>
      <c r="DY1773" s="15"/>
      <c r="DZ1773" s="15"/>
      <c r="EA1773" s="15"/>
      <c r="EB1773" s="15"/>
      <c r="EC1773" s="15"/>
      <c r="ED1773" s="15"/>
      <c r="EE1773" s="15"/>
      <c r="EF1773" s="15"/>
      <c r="EG1773" s="15"/>
      <c r="EH1773" s="15"/>
      <c r="EI1773" s="15"/>
      <c r="EJ1773" s="15"/>
      <c r="EK1773" s="15"/>
      <c r="EL1773" s="15"/>
      <c r="EM1773" s="15"/>
      <c r="EN1773" s="15"/>
      <c r="EO1773" s="15"/>
      <c r="EP1773" s="88"/>
      <c r="EQ1773" s="88"/>
      <c r="ER1773" s="88"/>
      <c r="ES1773" s="88"/>
      <c r="ET1773" s="88"/>
      <c r="EU1773" s="88"/>
      <c r="EV1773" s="88"/>
      <c r="EW1773" s="88"/>
      <c r="EX1773" s="88"/>
      <c r="EY1773" s="88"/>
      <c r="EZ1773" s="88"/>
      <c r="FA1773" s="88"/>
      <c r="FB1773" s="15"/>
      <c r="FC1773" s="15"/>
      <c r="FD1773" s="15"/>
      <c r="FE1773" s="15"/>
      <c r="FF1773" s="15"/>
      <c r="FG1773" s="15"/>
      <c r="FH1773" s="15"/>
      <c r="FI1773" s="15"/>
      <c r="FJ1773" s="15"/>
    </row>
    <row r="1774" spans="2:166" ht="15" customHeight="1" x14ac:dyDescent="0.25">
      <c r="B1774" s="88"/>
      <c r="C1774" s="88"/>
      <c r="D1774" s="115"/>
      <c r="E1774" s="115"/>
      <c r="F1774" s="115"/>
      <c r="G1774" s="115"/>
      <c r="H1774" s="115"/>
      <c r="I1774" s="523"/>
      <c r="J1774" s="523"/>
      <c r="K1774" s="115"/>
      <c r="L1774" s="524"/>
      <c r="M1774" s="524"/>
      <c r="N1774" s="524"/>
      <c r="O1774" s="524"/>
      <c r="P1774" s="524"/>
      <c r="Q1774" s="524"/>
      <c r="R1774" s="524"/>
      <c r="S1774" s="525"/>
      <c r="T1774" s="526"/>
      <c r="U1774" s="115"/>
      <c r="V1774" s="526"/>
      <c r="W1774" s="115"/>
      <c r="X1774" s="115"/>
      <c r="Y1774" s="115"/>
      <c r="Z1774" s="527"/>
      <c r="AA1774" s="527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  <c r="BI1774" s="15"/>
      <c r="BJ1774" s="15"/>
      <c r="BK1774" s="15"/>
      <c r="BL1774" s="15"/>
      <c r="BM1774" s="15"/>
      <c r="BN1774" s="15"/>
      <c r="BO1774" s="15"/>
      <c r="BP1774" s="15"/>
      <c r="BQ1774" s="15"/>
      <c r="BR1774" s="15"/>
      <c r="BS1774" s="15"/>
      <c r="BT1774" s="15"/>
      <c r="BU1774" s="15"/>
      <c r="BV1774" s="15"/>
      <c r="BW1774" s="15"/>
      <c r="BX1774" s="15"/>
      <c r="BY1774" s="15"/>
      <c r="BZ1774" s="15"/>
      <c r="CA1774" s="15"/>
      <c r="CB1774" s="15"/>
      <c r="CC1774" s="15"/>
      <c r="CD1774" s="15"/>
      <c r="CE1774" s="15"/>
      <c r="CF1774" s="15"/>
      <c r="CG1774" s="15"/>
      <c r="CH1774" s="15"/>
      <c r="CI1774" s="15"/>
      <c r="CJ1774" s="15"/>
      <c r="CK1774" s="15"/>
      <c r="CL1774" s="15"/>
      <c r="CM1774" s="15"/>
      <c r="CN1774" s="15"/>
      <c r="CO1774" s="15"/>
      <c r="CP1774" s="15"/>
      <c r="CQ1774" s="15"/>
      <c r="CR1774" s="15"/>
      <c r="CS1774" s="15"/>
      <c r="CT1774" s="88"/>
      <c r="CU1774" s="88"/>
      <c r="CV1774" s="88"/>
      <c r="CW1774" s="15"/>
      <c r="CX1774" s="15"/>
      <c r="CY1774" s="88"/>
      <c r="CZ1774" s="88"/>
      <c r="DA1774" s="88"/>
      <c r="DB1774" s="15"/>
      <c r="DC1774" s="15"/>
      <c r="DD1774" s="15"/>
      <c r="DE1774" s="15"/>
      <c r="DF1774" s="15"/>
      <c r="DG1774" s="15"/>
      <c r="DH1774" s="15"/>
      <c r="DI1774" s="15"/>
      <c r="DJ1774" s="15"/>
      <c r="DK1774" s="15"/>
      <c r="DL1774" s="15"/>
      <c r="DM1774" s="15"/>
      <c r="DN1774" s="15"/>
      <c r="DO1774" s="15"/>
      <c r="DP1774" s="15"/>
      <c r="DQ1774" s="15"/>
      <c r="DR1774" s="15"/>
      <c r="DS1774" s="15"/>
      <c r="DT1774" s="15"/>
      <c r="DU1774" s="15"/>
      <c r="DV1774" s="15"/>
      <c r="DW1774" s="15"/>
      <c r="DX1774" s="15"/>
      <c r="DY1774" s="15"/>
      <c r="DZ1774" s="15"/>
      <c r="EA1774" s="15"/>
      <c r="EB1774" s="15"/>
      <c r="EC1774" s="15"/>
      <c r="ED1774" s="15"/>
      <c r="EE1774" s="15"/>
      <c r="EF1774" s="15"/>
      <c r="EG1774" s="15"/>
      <c r="EH1774" s="15"/>
      <c r="EI1774" s="15"/>
      <c r="EJ1774" s="15"/>
      <c r="EK1774" s="15"/>
      <c r="EL1774" s="15"/>
      <c r="EM1774" s="15"/>
      <c r="EN1774" s="15"/>
      <c r="EO1774" s="15"/>
      <c r="EP1774" s="88"/>
      <c r="EQ1774" s="88"/>
      <c r="ER1774" s="88"/>
      <c r="ES1774" s="88"/>
      <c r="ET1774" s="88"/>
      <c r="EU1774" s="88"/>
      <c r="EV1774" s="88"/>
      <c r="EW1774" s="88"/>
      <c r="EX1774" s="88"/>
      <c r="EY1774" s="88"/>
      <c r="EZ1774" s="88"/>
      <c r="FA1774" s="88"/>
      <c r="FB1774" s="15"/>
      <c r="FC1774" s="15"/>
      <c r="FD1774" s="15"/>
      <c r="FE1774" s="15"/>
      <c r="FF1774" s="15"/>
      <c r="FG1774" s="15"/>
      <c r="FH1774" s="15"/>
      <c r="FI1774" s="15"/>
      <c r="FJ1774" s="15"/>
    </row>
    <row r="1775" spans="2:166" ht="15" customHeight="1" x14ac:dyDescent="0.25">
      <c r="B1775" s="88"/>
      <c r="C1775" s="88"/>
      <c r="D1775" s="115"/>
      <c r="E1775" s="115"/>
      <c r="F1775" s="115"/>
      <c r="G1775" s="115"/>
      <c r="H1775" s="115"/>
      <c r="I1775" s="523"/>
      <c r="J1775" s="523"/>
      <c r="K1775" s="115"/>
      <c r="L1775" s="524"/>
      <c r="M1775" s="524"/>
      <c r="N1775" s="524"/>
      <c r="O1775" s="524"/>
      <c r="P1775" s="524"/>
      <c r="Q1775" s="524"/>
      <c r="R1775" s="524"/>
      <c r="S1775" s="525"/>
      <c r="T1775" s="526"/>
      <c r="U1775" s="115"/>
      <c r="V1775" s="526"/>
      <c r="W1775" s="115"/>
      <c r="X1775" s="115"/>
      <c r="Y1775" s="115"/>
      <c r="Z1775" s="527"/>
      <c r="AA1775" s="527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  <c r="BI1775" s="15"/>
      <c r="BJ1775" s="15"/>
      <c r="BK1775" s="15"/>
      <c r="BL1775" s="15"/>
      <c r="BM1775" s="15"/>
      <c r="BN1775" s="15"/>
      <c r="BO1775" s="15"/>
      <c r="BP1775" s="15"/>
      <c r="BQ1775" s="15"/>
      <c r="BR1775" s="15"/>
      <c r="BS1775" s="15"/>
      <c r="BT1775" s="15"/>
      <c r="BU1775" s="15"/>
      <c r="BV1775" s="15"/>
      <c r="BW1775" s="15"/>
      <c r="BX1775" s="15"/>
      <c r="BY1775" s="15"/>
      <c r="BZ1775" s="15"/>
      <c r="CA1775" s="15"/>
      <c r="CB1775" s="15"/>
      <c r="CC1775" s="15"/>
      <c r="CD1775" s="15"/>
      <c r="CE1775" s="15"/>
      <c r="CF1775" s="15"/>
      <c r="CG1775" s="15"/>
      <c r="CH1775" s="15"/>
      <c r="CI1775" s="15"/>
      <c r="CJ1775" s="15"/>
      <c r="CK1775" s="15"/>
      <c r="CL1775" s="15"/>
      <c r="CM1775" s="15"/>
      <c r="CN1775" s="15"/>
      <c r="CO1775" s="15"/>
      <c r="CP1775" s="15"/>
      <c r="CQ1775" s="15"/>
      <c r="CR1775" s="15"/>
      <c r="CS1775" s="15"/>
      <c r="CT1775" s="88"/>
      <c r="CU1775" s="88"/>
      <c r="CV1775" s="88"/>
      <c r="CW1775" s="15"/>
      <c r="CX1775" s="15"/>
      <c r="CY1775" s="88"/>
      <c r="CZ1775" s="88"/>
      <c r="DA1775" s="88"/>
      <c r="DB1775" s="15"/>
      <c r="DC1775" s="15"/>
      <c r="DD1775" s="15"/>
      <c r="DE1775" s="15"/>
      <c r="DF1775" s="15"/>
      <c r="DG1775" s="15"/>
      <c r="DH1775" s="15"/>
      <c r="DI1775" s="15"/>
      <c r="DJ1775" s="15"/>
      <c r="DK1775" s="15"/>
      <c r="DL1775" s="15"/>
      <c r="DM1775" s="15"/>
      <c r="DN1775" s="15"/>
      <c r="DO1775" s="15"/>
      <c r="DP1775" s="15"/>
      <c r="DQ1775" s="15"/>
      <c r="DR1775" s="15"/>
      <c r="DS1775" s="15"/>
      <c r="DT1775" s="15"/>
      <c r="DU1775" s="15"/>
      <c r="DV1775" s="15"/>
      <c r="DW1775" s="15"/>
      <c r="DX1775" s="15"/>
      <c r="DY1775" s="15"/>
      <c r="DZ1775" s="15"/>
      <c r="EA1775" s="15"/>
      <c r="EB1775" s="15"/>
      <c r="EC1775" s="15"/>
      <c r="ED1775" s="15"/>
      <c r="EE1775" s="15"/>
      <c r="EF1775" s="15"/>
      <c r="EG1775" s="15"/>
      <c r="EH1775" s="15"/>
      <c r="EI1775" s="15"/>
      <c r="EJ1775" s="15"/>
      <c r="EK1775" s="15"/>
      <c r="EL1775" s="15"/>
      <c r="EM1775" s="15"/>
      <c r="EN1775" s="15"/>
      <c r="EO1775" s="15"/>
      <c r="EP1775" s="88"/>
      <c r="EQ1775" s="88"/>
      <c r="ER1775" s="88"/>
      <c r="ES1775" s="88"/>
      <c r="ET1775" s="88"/>
      <c r="EU1775" s="88"/>
      <c r="EV1775" s="88"/>
      <c r="EW1775" s="88"/>
      <c r="EX1775" s="88"/>
      <c r="EY1775" s="88"/>
      <c r="EZ1775" s="88"/>
      <c r="FA1775" s="88"/>
      <c r="FB1775" s="15"/>
      <c r="FC1775" s="15"/>
      <c r="FD1775" s="15"/>
      <c r="FE1775" s="15"/>
      <c r="FF1775" s="15"/>
      <c r="FG1775" s="15"/>
      <c r="FH1775" s="15"/>
      <c r="FI1775" s="15"/>
      <c r="FJ1775" s="15"/>
    </row>
    <row r="1776" spans="2:166" ht="15" customHeight="1" x14ac:dyDescent="0.25">
      <c r="B1776" s="88"/>
      <c r="C1776" s="88"/>
      <c r="D1776" s="115"/>
      <c r="E1776" s="115"/>
      <c r="F1776" s="115"/>
      <c r="G1776" s="115"/>
      <c r="H1776" s="115"/>
      <c r="I1776" s="523"/>
      <c r="J1776" s="523"/>
      <c r="K1776" s="115"/>
      <c r="L1776" s="524"/>
      <c r="M1776" s="524"/>
      <c r="N1776" s="524"/>
      <c r="O1776" s="524"/>
      <c r="P1776" s="524"/>
      <c r="Q1776" s="524"/>
      <c r="R1776" s="524"/>
      <c r="S1776" s="525"/>
      <c r="T1776" s="526"/>
      <c r="U1776" s="115"/>
      <c r="V1776" s="526"/>
      <c r="W1776" s="115"/>
      <c r="X1776" s="115"/>
      <c r="Y1776" s="115"/>
      <c r="Z1776" s="527"/>
      <c r="AA1776" s="527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5"/>
      <c r="BN1776" s="15"/>
      <c r="BO1776" s="15"/>
      <c r="BP1776" s="15"/>
      <c r="BQ1776" s="15"/>
      <c r="BR1776" s="15"/>
      <c r="BS1776" s="15"/>
      <c r="BT1776" s="15"/>
      <c r="BU1776" s="15"/>
      <c r="BV1776" s="15"/>
      <c r="BW1776" s="15"/>
      <c r="BX1776" s="15"/>
      <c r="BY1776" s="15"/>
      <c r="BZ1776" s="15"/>
      <c r="CA1776" s="15"/>
      <c r="CB1776" s="15"/>
      <c r="CC1776" s="15"/>
      <c r="CD1776" s="15"/>
      <c r="CE1776" s="15"/>
      <c r="CF1776" s="15"/>
      <c r="CG1776" s="15"/>
      <c r="CH1776" s="15"/>
      <c r="CI1776" s="15"/>
      <c r="CJ1776" s="15"/>
      <c r="CK1776" s="15"/>
      <c r="CL1776" s="15"/>
      <c r="CM1776" s="15"/>
      <c r="CN1776" s="15"/>
      <c r="CO1776" s="15"/>
      <c r="CP1776" s="15"/>
      <c r="CQ1776" s="15"/>
      <c r="CR1776" s="15"/>
      <c r="CS1776" s="15"/>
      <c r="CT1776" s="88"/>
      <c r="CU1776" s="88"/>
      <c r="CV1776" s="88"/>
      <c r="CW1776" s="15"/>
      <c r="CX1776" s="15"/>
      <c r="CY1776" s="88"/>
      <c r="CZ1776" s="88"/>
      <c r="DA1776" s="88"/>
      <c r="DB1776" s="15"/>
      <c r="DC1776" s="15"/>
      <c r="DD1776" s="15"/>
      <c r="DE1776" s="15"/>
      <c r="DF1776" s="15"/>
      <c r="DG1776" s="15"/>
      <c r="DH1776" s="15"/>
      <c r="DI1776" s="15"/>
      <c r="DJ1776" s="15"/>
      <c r="DK1776" s="15"/>
      <c r="DL1776" s="15"/>
      <c r="DM1776" s="15"/>
      <c r="DN1776" s="15"/>
      <c r="DO1776" s="15"/>
      <c r="DP1776" s="15"/>
      <c r="DQ1776" s="15"/>
      <c r="DR1776" s="15"/>
      <c r="DS1776" s="15"/>
      <c r="DT1776" s="15"/>
      <c r="DU1776" s="15"/>
      <c r="DV1776" s="15"/>
      <c r="DW1776" s="15"/>
      <c r="DX1776" s="15"/>
      <c r="DY1776" s="15"/>
      <c r="DZ1776" s="15"/>
      <c r="EA1776" s="15"/>
      <c r="EB1776" s="15"/>
      <c r="EC1776" s="15"/>
      <c r="ED1776" s="15"/>
      <c r="EE1776" s="15"/>
      <c r="EF1776" s="15"/>
      <c r="EG1776" s="15"/>
      <c r="EH1776" s="15"/>
      <c r="EI1776" s="15"/>
      <c r="EJ1776" s="15"/>
      <c r="EK1776" s="15"/>
      <c r="EL1776" s="15"/>
      <c r="EM1776" s="15"/>
      <c r="EN1776" s="15"/>
      <c r="EO1776" s="15"/>
      <c r="EP1776" s="88"/>
      <c r="EQ1776" s="88"/>
      <c r="ER1776" s="88"/>
      <c r="ES1776" s="88"/>
      <c r="ET1776" s="88"/>
      <c r="EU1776" s="88"/>
      <c r="EV1776" s="88"/>
      <c r="EW1776" s="88"/>
      <c r="EX1776" s="88"/>
      <c r="EY1776" s="88"/>
      <c r="EZ1776" s="88"/>
      <c r="FA1776" s="88"/>
      <c r="FB1776" s="15"/>
      <c r="FC1776" s="15"/>
      <c r="FD1776" s="15"/>
      <c r="FE1776" s="15"/>
      <c r="FF1776" s="15"/>
      <c r="FG1776" s="15"/>
      <c r="FH1776" s="15"/>
      <c r="FI1776" s="15"/>
      <c r="FJ1776" s="15"/>
    </row>
    <row r="1777" spans="2:166" ht="15" customHeight="1" x14ac:dyDescent="0.25">
      <c r="B1777" s="88"/>
      <c r="C1777" s="88"/>
      <c r="D1777" s="115"/>
      <c r="E1777" s="115"/>
      <c r="F1777" s="115"/>
      <c r="G1777" s="115"/>
      <c r="H1777" s="115"/>
      <c r="I1777" s="523"/>
      <c r="J1777" s="523"/>
      <c r="K1777" s="115"/>
      <c r="L1777" s="524"/>
      <c r="M1777" s="524"/>
      <c r="N1777" s="524"/>
      <c r="O1777" s="524"/>
      <c r="P1777" s="524"/>
      <c r="Q1777" s="524"/>
      <c r="R1777" s="524"/>
      <c r="S1777" s="525"/>
      <c r="T1777" s="526"/>
      <c r="U1777" s="115"/>
      <c r="V1777" s="526"/>
      <c r="W1777" s="115"/>
      <c r="X1777" s="115"/>
      <c r="Y1777" s="115"/>
      <c r="Z1777" s="527"/>
      <c r="AA1777" s="527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  <c r="BI1777" s="15"/>
      <c r="BJ1777" s="15"/>
      <c r="BK1777" s="15"/>
      <c r="BL1777" s="15"/>
      <c r="BM1777" s="15"/>
      <c r="BN1777" s="15"/>
      <c r="BO1777" s="15"/>
      <c r="BP1777" s="15"/>
      <c r="BQ1777" s="15"/>
      <c r="BR1777" s="15"/>
      <c r="BS1777" s="15"/>
      <c r="BT1777" s="15"/>
      <c r="BU1777" s="15"/>
      <c r="BV1777" s="15"/>
      <c r="BW1777" s="15"/>
      <c r="BX1777" s="15"/>
      <c r="BY1777" s="15"/>
      <c r="BZ1777" s="15"/>
      <c r="CA1777" s="15"/>
      <c r="CB1777" s="15"/>
      <c r="CC1777" s="15"/>
      <c r="CD1777" s="15"/>
      <c r="CE1777" s="15"/>
      <c r="CF1777" s="15"/>
      <c r="CG1777" s="15"/>
      <c r="CH1777" s="15"/>
      <c r="CI1777" s="15"/>
      <c r="CJ1777" s="15"/>
      <c r="CK1777" s="15"/>
      <c r="CL1777" s="15"/>
      <c r="CM1777" s="15"/>
      <c r="CN1777" s="15"/>
      <c r="CO1777" s="15"/>
      <c r="CP1777" s="15"/>
      <c r="CQ1777" s="15"/>
      <c r="CR1777" s="15"/>
      <c r="CS1777" s="15"/>
      <c r="CT1777" s="88"/>
      <c r="CU1777" s="88"/>
      <c r="CV1777" s="88"/>
      <c r="CW1777" s="15"/>
      <c r="CX1777" s="15"/>
      <c r="CY1777" s="88"/>
      <c r="CZ1777" s="88"/>
      <c r="DA1777" s="88"/>
      <c r="DB1777" s="15"/>
      <c r="DC1777" s="15"/>
      <c r="DD1777" s="15"/>
      <c r="DE1777" s="15"/>
      <c r="DF1777" s="15"/>
      <c r="DG1777" s="15"/>
      <c r="DH1777" s="15"/>
      <c r="DI1777" s="15"/>
      <c r="DJ1777" s="15"/>
      <c r="DK1777" s="15"/>
      <c r="DL1777" s="15"/>
      <c r="DM1777" s="15"/>
      <c r="DN1777" s="15"/>
      <c r="DO1777" s="15"/>
      <c r="DP1777" s="15"/>
      <c r="DQ1777" s="15"/>
      <c r="DR1777" s="15"/>
      <c r="DS1777" s="15"/>
      <c r="DT1777" s="15"/>
      <c r="DU1777" s="15"/>
      <c r="DV1777" s="15"/>
      <c r="DW1777" s="15"/>
      <c r="DX1777" s="15"/>
      <c r="DY1777" s="15"/>
      <c r="DZ1777" s="15"/>
      <c r="EA1777" s="15"/>
      <c r="EB1777" s="15"/>
      <c r="EC1777" s="15"/>
      <c r="ED1777" s="15"/>
      <c r="EE1777" s="15"/>
      <c r="EF1777" s="15"/>
      <c r="EG1777" s="15"/>
      <c r="EH1777" s="15"/>
      <c r="EI1777" s="15"/>
      <c r="EJ1777" s="15"/>
      <c r="EK1777" s="15"/>
      <c r="EL1777" s="15"/>
      <c r="EM1777" s="15"/>
      <c r="EN1777" s="15"/>
      <c r="EO1777" s="15"/>
      <c r="EP1777" s="88"/>
      <c r="EQ1777" s="88"/>
      <c r="ER1777" s="88"/>
      <c r="ES1777" s="88"/>
      <c r="ET1777" s="88"/>
      <c r="EU1777" s="88"/>
      <c r="EV1777" s="88"/>
      <c r="EW1777" s="88"/>
      <c r="EX1777" s="88"/>
      <c r="EY1777" s="88"/>
      <c r="EZ1777" s="88"/>
      <c r="FA1777" s="88"/>
      <c r="FB1777" s="15"/>
      <c r="FC1777" s="15"/>
      <c r="FD1777" s="15"/>
      <c r="FE1777" s="15"/>
      <c r="FF1777" s="15"/>
      <c r="FG1777" s="15"/>
      <c r="FH1777" s="15"/>
      <c r="FI1777" s="15"/>
      <c r="FJ1777" s="15"/>
    </row>
    <row r="1778" spans="2:166" ht="15" customHeight="1" x14ac:dyDescent="0.25">
      <c r="B1778" s="88"/>
      <c r="C1778" s="88"/>
      <c r="D1778" s="115"/>
      <c r="E1778" s="115"/>
      <c r="F1778" s="115"/>
      <c r="G1778" s="115"/>
      <c r="H1778" s="115"/>
      <c r="I1778" s="523"/>
      <c r="J1778" s="523"/>
      <c r="K1778" s="115"/>
      <c r="L1778" s="524"/>
      <c r="M1778" s="524"/>
      <c r="N1778" s="524"/>
      <c r="O1778" s="524"/>
      <c r="P1778" s="524"/>
      <c r="Q1778" s="524"/>
      <c r="R1778" s="524"/>
      <c r="S1778" s="525"/>
      <c r="T1778" s="526"/>
      <c r="U1778" s="115"/>
      <c r="V1778" s="526"/>
      <c r="W1778" s="115"/>
      <c r="X1778" s="115"/>
      <c r="Y1778" s="115"/>
      <c r="Z1778" s="527"/>
      <c r="AA1778" s="527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  <c r="BI1778" s="15"/>
      <c r="BJ1778" s="15"/>
      <c r="BK1778" s="15"/>
      <c r="BL1778" s="15"/>
      <c r="BM1778" s="15"/>
      <c r="BN1778" s="15"/>
      <c r="BO1778" s="15"/>
      <c r="BP1778" s="15"/>
      <c r="BQ1778" s="15"/>
      <c r="BR1778" s="15"/>
      <c r="BS1778" s="15"/>
      <c r="BT1778" s="15"/>
      <c r="BU1778" s="15"/>
      <c r="BV1778" s="15"/>
      <c r="BW1778" s="15"/>
      <c r="BX1778" s="15"/>
      <c r="BY1778" s="15"/>
      <c r="BZ1778" s="15"/>
      <c r="CA1778" s="15"/>
      <c r="CB1778" s="15"/>
      <c r="CC1778" s="15"/>
      <c r="CD1778" s="15"/>
      <c r="CE1778" s="15"/>
      <c r="CF1778" s="15"/>
      <c r="CG1778" s="15"/>
      <c r="CH1778" s="15"/>
      <c r="CI1778" s="15"/>
      <c r="CJ1778" s="15"/>
      <c r="CK1778" s="15"/>
      <c r="CL1778" s="15"/>
      <c r="CM1778" s="15"/>
      <c r="CN1778" s="15"/>
      <c r="CO1778" s="15"/>
      <c r="CP1778" s="15"/>
      <c r="CQ1778" s="15"/>
      <c r="CR1778" s="15"/>
      <c r="CS1778" s="15"/>
      <c r="CT1778" s="88"/>
      <c r="CU1778" s="88"/>
      <c r="CV1778" s="88"/>
      <c r="CW1778" s="15"/>
      <c r="CX1778" s="15"/>
      <c r="CY1778" s="88"/>
      <c r="CZ1778" s="88"/>
      <c r="DA1778" s="88"/>
      <c r="DB1778" s="15"/>
      <c r="DC1778" s="15"/>
      <c r="DD1778" s="15"/>
      <c r="DE1778" s="15"/>
      <c r="DF1778" s="15"/>
      <c r="DG1778" s="15"/>
      <c r="DH1778" s="15"/>
      <c r="DI1778" s="15"/>
      <c r="DJ1778" s="15"/>
      <c r="DK1778" s="15"/>
      <c r="DL1778" s="15"/>
      <c r="DM1778" s="15"/>
      <c r="DN1778" s="15"/>
      <c r="DO1778" s="15"/>
      <c r="DP1778" s="15"/>
      <c r="DQ1778" s="15"/>
      <c r="DR1778" s="15"/>
      <c r="DS1778" s="15"/>
      <c r="DT1778" s="15"/>
      <c r="DU1778" s="15"/>
      <c r="DV1778" s="15"/>
      <c r="DW1778" s="15"/>
      <c r="DX1778" s="15"/>
      <c r="DY1778" s="15"/>
      <c r="DZ1778" s="15"/>
      <c r="EA1778" s="15"/>
      <c r="EB1778" s="15"/>
      <c r="EC1778" s="15"/>
      <c r="ED1778" s="15"/>
      <c r="EE1778" s="15"/>
      <c r="EF1778" s="15"/>
      <c r="EG1778" s="15"/>
      <c r="EH1778" s="15"/>
      <c r="EI1778" s="15"/>
      <c r="EJ1778" s="15"/>
      <c r="EK1778" s="15"/>
      <c r="EL1778" s="15"/>
      <c r="EM1778" s="15"/>
      <c r="EN1778" s="15"/>
      <c r="EO1778" s="15"/>
      <c r="EP1778" s="88"/>
      <c r="EQ1778" s="88"/>
      <c r="ER1778" s="88"/>
      <c r="ES1778" s="88"/>
      <c r="ET1778" s="88"/>
      <c r="EU1778" s="88"/>
      <c r="EV1778" s="88"/>
      <c r="EW1778" s="88"/>
      <c r="EX1778" s="88"/>
      <c r="EY1778" s="88"/>
      <c r="EZ1778" s="88"/>
      <c r="FA1778" s="88"/>
      <c r="FB1778" s="15"/>
      <c r="FC1778" s="15"/>
      <c r="FD1778" s="15"/>
      <c r="FE1778" s="15"/>
      <c r="FF1778" s="15"/>
      <c r="FG1778" s="15"/>
      <c r="FH1778" s="15"/>
      <c r="FI1778" s="15"/>
      <c r="FJ1778" s="15"/>
    </row>
    <row r="1779" spans="2:166" ht="15" customHeight="1" x14ac:dyDescent="0.25">
      <c r="B1779" s="88"/>
      <c r="C1779" s="88"/>
      <c r="D1779" s="115"/>
      <c r="E1779" s="115"/>
      <c r="F1779" s="115"/>
      <c r="G1779" s="115"/>
      <c r="H1779" s="115"/>
      <c r="I1779" s="523"/>
      <c r="J1779" s="523"/>
      <c r="K1779" s="115"/>
      <c r="L1779" s="524"/>
      <c r="M1779" s="524"/>
      <c r="N1779" s="524"/>
      <c r="O1779" s="524"/>
      <c r="P1779" s="524"/>
      <c r="Q1779" s="524"/>
      <c r="R1779" s="524"/>
      <c r="S1779" s="525"/>
      <c r="T1779" s="526"/>
      <c r="U1779" s="115"/>
      <c r="V1779" s="526"/>
      <c r="W1779" s="115"/>
      <c r="X1779" s="115"/>
      <c r="Y1779" s="115"/>
      <c r="Z1779" s="527"/>
      <c r="AA1779" s="527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5"/>
      <c r="BN1779" s="15"/>
      <c r="BO1779" s="15"/>
      <c r="BP1779" s="15"/>
      <c r="BQ1779" s="15"/>
      <c r="BR1779" s="15"/>
      <c r="BS1779" s="15"/>
      <c r="BT1779" s="15"/>
      <c r="BU1779" s="15"/>
      <c r="BV1779" s="15"/>
      <c r="BW1779" s="15"/>
      <c r="BX1779" s="15"/>
      <c r="BY1779" s="15"/>
      <c r="BZ1779" s="15"/>
      <c r="CA1779" s="15"/>
      <c r="CB1779" s="15"/>
      <c r="CC1779" s="15"/>
      <c r="CD1779" s="15"/>
      <c r="CE1779" s="15"/>
      <c r="CF1779" s="15"/>
      <c r="CG1779" s="15"/>
      <c r="CH1779" s="15"/>
      <c r="CI1779" s="15"/>
      <c r="CJ1779" s="15"/>
      <c r="CK1779" s="15"/>
      <c r="CL1779" s="15"/>
      <c r="CM1779" s="15"/>
      <c r="CN1779" s="15"/>
      <c r="CO1779" s="15"/>
      <c r="CP1779" s="15"/>
      <c r="CQ1779" s="15"/>
      <c r="CR1779" s="15"/>
      <c r="CS1779" s="15"/>
      <c r="CT1779" s="88"/>
      <c r="CU1779" s="88"/>
      <c r="CV1779" s="88"/>
      <c r="CW1779" s="15"/>
      <c r="CX1779" s="15"/>
      <c r="CY1779" s="88"/>
      <c r="CZ1779" s="88"/>
      <c r="DA1779" s="88"/>
      <c r="DB1779" s="15"/>
      <c r="DC1779" s="15"/>
      <c r="DD1779" s="15"/>
      <c r="DE1779" s="15"/>
      <c r="DF1779" s="15"/>
      <c r="DG1779" s="15"/>
      <c r="DH1779" s="15"/>
      <c r="DI1779" s="15"/>
      <c r="DJ1779" s="15"/>
      <c r="DK1779" s="15"/>
      <c r="DL1779" s="15"/>
      <c r="DM1779" s="15"/>
      <c r="DN1779" s="15"/>
      <c r="DO1779" s="15"/>
      <c r="DP1779" s="15"/>
      <c r="DQ1779" s="15"/>
      <c r="DR1779" s="15"/>
      <c r="DS1779" s="15"/>
      <c r="DT1779" s="15"/>
      <c r="DU1779" s="15"/>
      <c r="DV1779" s="15"/>
      <c r="DW1779" s="15"/>
      <c r="DX1779" s="15"/>
      <c r="DY1779" s="15"/>
      <c r="DZ1779" s="15"/>
      <c r="EA1779" s="15"/>
      <c r="EB1779" s="15"/>
      <c r="EC1779" s="15"/>
      <c r="ED1779" s="15"/>
      <c r="EE1779" s="15"/>
      <c r="EF1779" s="15"/>
      <c r="EG1779" s="15"/>
      <c r="EH1779" s="15"/>
      <c r="EI1779" s="15"/>
      <c r="EJ1779" s="15"/>
      <c r="EK1779" s="15"/>
      <c r="EL1779" s="15"/>
      <c r="EM1779" s="15"/>
      <c r="EN1779" s="15"/>
      <c r="EO1779" s="15"/>
      <c r="EP1779" s="88"/>
      <c r="EQ1779" s="88"/>
      <c r="ER1779" s="88"/>
      <c r="ES1779" s="88"/>
      <c r="ET1779" s="88"/>
      <c r="EU1779" s="88"/>
      <c r="EV1779" s="88"/>
      <c r="EW1779" s="88"/>
      <c r="EX1779" s="88"/>
      <c r="EY1779" s="88"/>
      <c r="EZ1779" s="88"/>
      <c r="FA1779" s="88"/>
      <c r="FB1779" s="15"/>
      <c r="FC1779" s="15"/>
      <c r="FD1779" s="15"/>
      <c r="FE1779" s="15"/>
      <c r="FF1779" s="15"/>
      <c r="FG1779" s="15"/>
      <c r="FH1779" s="15"/>
      <c r="FI1779" s="15"/>
      <c r="FJ1779" s="15"/>
    </row>
    <row r="1780" spans="2:166" ht="15" customHeight="1" x14ac:dyDescent="0.25">
      <c r="B1780" s="88"/>
      <c r="C1780" s="88"/>
      <c r="D1780" s="115"/>
      <c r="E1780" s="115"/>
      <c r="F1780" s="115"/>
      <c r="G1780" s="115"/>
      <c r="H1780" s="115"/>
      <c r="I1780" s="523"/>
      <c r="J1780" s="523"/>
      <c r="K1780" s="115"/>
      <c r="L1780" s="524"/>
      <c r="M1780" s="524"/>
      <c r="N1780" s="524"/>
      <c r="O1780" s="524"/>
      <c r="P1780" s="524"/>
      <c r="Q1780" s="524"/>
      <c r="R1780" s="524"/>
      <c r="S1780" s="525"/>
      <c r="T1780" s="526"/>
      <c r="U1780" s="115"/>
      <c r="V1780" s="526"/>
      <c r="W1780" s="115"/>
      <c r="X1780" s="115"/>
      <c r="Y1780" s="115"/>
      <c r="Z1780" s="527"/>
      <c r="AA1780" s="527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M1780" s="15"/>
      <c r="BN1780" s="15"/>
      <c r="BO1780" s="15"/>
      <c r="BP1780" s="15"/>
      <c r="BQ1780" s="15"/>
      <c r="BR1780" s="15"/>
      <c r="BS1780" s="15"/>
      <c r="BT1780" s="15"/>
      <c r="BU1780" s="15"/>
      <c r="BV1780" s="15"/>
      <c r="BW1780" s="15"/>
      <c r="BX1780" s="15"/>
      <c r="BY1780" s="15"/>
      <c r="BZ1780" s="15"/>
      <c r="CA1780" s="15"/>
      <c r="CB1780" s="15"/>
      <c r="CC1780" s="15"/>
      <c r="CD1780" s="15"/>
      <c r="CE1780" s="15"/>
      <c r="CF1780" s="15"/>
      <c r="CG1780" s="15"/>
      <c r="CH1780" s="15"/>
      <c r="CI1780" s="15"/>
      <c r="CJ1780" s="15"/>
      <c r="CK1780" s="15"/>
      <c r="CL1780" s="15"/>
      <c r="CM1780" s="15"/>
      <c r="CN1780" s="15"/>
      <c r="CO1780" s="15"/>
      <c r="CP1780" s="15"/>
      <c r="CQ1780" s="15"/>
      <c r="CR1780" s="15"/>
      <c r="CS1780" s="15"/>
      <c r="CT1780" s="88"/>
      <c r="CU1780" s="88"/>
      <c r="CV1780" s="88"/>
      <c r="CW1780" s="15"/>
      <c r="CX1780" s="15"/>
      <c r="CY1780" s="88"/>
      <c r="CZ1780" s="88"/>
      <c r="DA1780" s="88"/>
      <c r="DB1780" s="15"/>
      <c r="DC1780" s="15"/>
      <c r="DD1780" s="15"/>
      <c r="DE1780" s="15"/>
      <c r="DF1780" s="15"/>
      <c r="DG1780" s="15"/>
      <c r="DH1780" s="15"/>
      <c r="DI1780" s="15"/>
      <c r="DJ1780" s="15"/>
      <c r="DK1780" s="15"/>
      <c r="DL1780" s="15"/>
      <c r="DM1780" s="15"/>
      <c r="DN1780" s="15"/>
      <c r="DO1780" s="15"/>
      <c r="DP1780" s="15"/>
      <c r="DQ1780" s="15"/>
      <c r="DR1780" s="15"/>
      <c r="DS1780" s="15"/>
      <c r="DT1780" s="15"/>
      <c r="DU1780" s="15"/>
      <c r="DV1780" s="15"/>
      <c r="DW1780" s="15"/>
      <c r="DX1780" s="15"/>
      <c r="DY1780" s="15"/>
      <c r="DZ1780" s="15"/>
      <c r="EA1780" s="15"/>
      <c r="EB1780" s="15"/>
      <c r="EC1780" s="15"/>
      <c r="ED1780" s="15"/>
      <c r="EE1780" s="15"/>
      <c r="EF1780" s="15"/>
      <c r="EG1780" s="15"/>
      <c r="EH1780" s="15"/>
      <c r="EI1780" s="15"/>
      <c r="EJ1780" s="15"/>
      <c r="EK1780" s="15"/>
      <c r="EL1780" s="15"/>
      <c r="EM1780" s="15"/>
      <c r="EN1780" s="15"/>
      <c r="EO1780" s="15"/>
      <c r="EP1780" s="88"/>
      <c r="EQ1780" s="88"/>
      <c r="ER1780" s="88"/>
      <c r="ES1780" s="88"/>
      <c r="ET1780" s="88"/>
      <c r="EU1780" s="88"/>
      <c r="EV1780" s="88"/>
      <c r="EW1780" s="88"/>
      <c r="EX1780" s="88"/>
      <c r="EY1780" s="88"/>
      <c r="EZ1780" s="88"/>
      <c r="FA1780" s="88"/>
      <c r="FB1780" s="15"/>
      <c r="FC1780" s="15"/>
      <c r="FD1780" s="15"/>
      <c r="FE1780" s="15"/>
      <c r="FF1780" s="15"/>
      <c r="FG1780" s="15"/>
      <c r="FH1780" s="15"/>
      <c r="FI1780" s="15"/>
      <c r="FJ1780" s="15"/>
    </row>
    <row r="1781" spans="2:166" ht="15" customHeight="1" x14ac:dyDescent="0.25">
      <c r="B1781" s="88"/>
      <c r="C1781" s="88"/>
      <c r="D1781" s="115"/>
      <c r="E1781" s="115"/>
      <c r="F1781" s="115"/>
      <c r="G1781" s="115"/>
      <c r="H1781" s="115"/>
      <c r="I1781" s="523"/>
      <c r="J1781" s="523"/>
      <c r="K1781" s="115"/>
      <c r="L1781" s="524"/>
      <c r="M1781" s="524"/>
      <c r="N1781" s="524"/>
      <c r="O1781" s="524"/>
      <c r="P1781" s="524"/>
      <c r="Q1781" s="524"/>
      <c r="R1781" s="524"/>
      <c r="S1781" s="525"/>
      <c r="T1781" s="526"/>
      <c r="U1781" s="115"/>
      <c r="V1781" s="526"/>
      <c r="W1781" s="115"/>
      <c r="X1781" s="115"/>
      <c r="Y1781" s="115"/>
      <c r="Z1781" s="527"/>
      <c r="AA1781" s="527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  <c r="BI1781" s="15"/>
      <c r="BJ1781" s="15"/>
      <c r="BK1781" s="15"/>
      <c r="BL1781" s="15"/>
      <c r="BM1781" s="15"/>
      <c r="BN1781" s="15"/>
      <c r="BO1781" s="15"/>
      <c r="BP1781" s="15"/>
      <c r="BQ1781" s="15"/>
      <c r="BR1781" s="15"/>
      <c r="BS1781" s="15"/>
      <c r="BT1781" s="15"/>
      <c r="BU1781" s="15"/>
      <c r="BV1781" s="15"/>
      <c r="BW1781" s="15"/>
      <c r="BX1781" s="15"/>
      <c r="BY1781" s="15"/>
      <c r="BZ1781" s="15"/>
      <c r="CA1781" s="15"/>
      <c r="CB1781" s="15"/>
      <c r="CC1781" s="15"/>
      <c r="CD1781" s="15"/>
      <c r="CE1781" s="15"/>
      <c r="CF1781" s="15"/>
      <c r="CG1781" s="15"/>
      <c r="CH1781" s="15"/>
      <c r="CI1781" s="15"/>
      <c r="CJ1781" s="15"/>
      <c r="CK1781" s="15"/>
      <c r="CL1781" s="15"/>
      <c r="CM1781" s="15"/>
      <c r="CN1781" s="15"/>
      <c r="CO1781" s="15"/>
      <c r="CP1781" s="15"/>
      <c r="CQ1781" s="15"/>
      <c r="CR1781" s="15"/>
      <c r="CS1781" s="15"/>
      <c r="CT1781" s="88"/>
      <c r="CU1781" s="88"/>
      <c r="CV1781" s="88"/>
      <c r="CW1781" s="15"/>
      <c r="CX1781" s="15"/>
      <c r="CY1781" s="88"/>
      <c r="CZ1781" s="88"/>
      <c r="DA1781" s="88"/>
      <c r="DB1781" s="15"/>
      <c r="DC1781" s="15"/>
      <c r="DD1781" s="15"/>
      <c r="DE1781" s="15"/>
      <c r="DF1781" s="15"/>
      <c r="DG1781" s="15"/>
      <c r="DH1781" s="15"/>
      <c r="DI1781" s="15"/>
      <c r="DJ1781" s="15"/>
      <c r="DK1781" s="15"/>
      <c r="DL1781" s="15"/>
      <c r="DM1781" s="15"/>
      <c r="DN1781" s="15"/>
      <c r="DO1781" s="15"/>
      <c r="DP1781" s="15"/>
      <c r="DQ1781" s="15"/>
      <c r="DR1781" s="15"/>
      <c r="DS1781" s="15"/>
      <c r="DT1781" s="15"/>
      <c r="DU1781" s="15"/>
      <c r="DV1781" s="15"/>
      <c r="DW1781" s="15"/>
      <c r="DX1781" s="15"/>
      <c r="DY1781" s="15"/>
      <c r="DZ1781" s="15"/>
      <c r="EA1781" s="15"/>
      <c r="EB1781" s="15"/>
      <c r="EC1781" s="15"/>
      <c r="ED1781" s="15"/>
      <c r="EE1781" s="15"/>
      <c r="EF1781" s="15"/>
      <c r="EG1781" s="15"/>
      <c r="EH1781" s="15"/>
      <c r="EI1781" s="15"/>
      <c r="EJ1781" s="15"/>
      <c r="EK1781" s="15"/>
      <c r="EL1781" s="15"/>
      <c r="EM1781" s="15"/>
      <c r="EN1781" s="15"/>
      <c r="EO1781" s="15"/>
      <c r="EP1781" s="88"/>
      <c r="EQ1781" s="88"/>
      <c r="ER1781" s="88"/>
      <c r="ES1781" s="88"/>
      <c r="ET1781" s="88"/>
      <c r="EU1781" s="88"/>
      <c r="EV1781" s="88"/>
      <c r="EW1781" s="88"/>
      <c r="EX1781" s="88"/>
      <c r="EY1781" s="88"/>
      <c r="EZ1781" s="88"/>
      <c r="FA1781" s="88"/>
      <c r="FB1781" s="15"/>
      <c r="FC1781" s="15"/>
      <c r="FD1781" s="15"/>
      <c r="FE1781" s="15"/>
      <c r="FF1781" s="15"/>
      <c r="FG1781" s="15"/>
      <c r="FH1781" s="15"/>
      <c r="FI1781" s="15"/>
      <c r="FJ1781" s="15"/>
    </row>
    <row r="1782" spans="2:166" ht="15" customHeight="1" x14ac:dyDescent="0.25">
      <c r="B1782" s="88"/>
      <c r="C1782" s="88"/>
      <c r="D1782" s="115"/>
      <c r="E1782" s="115"/>
      <c r="F1782" s="115"/>
      <c r="G1782" s="115"/>
      <c r="H1782" s="115"/>
      <c r="I1782" s="523"/>
      <c r="J1782" s="523"/>
      <c r="K1782" s="115"/>
      <c r="L1782" s="524"/>
      <c r="M1782" s="524"/>
      <c r="N1782" s="524"/>
      <c r="O1782" s="524"/>
      <c r="P1782" s="524"/>
      <c r="Q1782" s="524"/>
      <c r="R1782" s="524"/>
      <c r="S1782" s="525"/>
      <c r="T1782" s="526"/>
      <c r="U1782" s="115"/>
      <c r="V1782" s="526"/>
      <c r="W1782" s="115"/>
      <c r="X1782" s="115"/>
      <c r="Y1782" s="115"/>
      <c r="Z1782" s="527"/>
      <c r="AA1782" s="527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  <c r="BI1782" s="15"/>
      <c r="BJ1782" s="15"/>
      <c r="BK1782" s="15"/>
      <c r="BL1782" s="15"/>
      <c r="BM1782" s="15"/>
      <c r="BN1782" s="15"/>
      <c r="BO1782" s="15"/>
      <c r="BP1782" s="15"/>
      <c r="BQ1782" s="15"/>
      <c r="BR1782" s="15"/>
      <c r="BS1782" s="15"/>
      <c r="BT1782" s="15"/>
      <c r="BU1782" s="15"/>
      <c r="BV1782" s="15"/>
      <c r="BW1782" s="15"/>
      <c r="BX1782" s="15"/>
      <c r="BY1782" s="15"/>
      <c r="BZ1782" s="15"/>
      <c r="CA1782" s="15"/>
      <c r="CB1782" s="15"/>
      <c r="CC1782" s="15"/>
      <c r="CD1782" s="15"/>
      <c r="CE1782" s="15"/>
      <c r="CF1782" s="15"/>
      <c r="CG1782" s="15"/>
      <c r="CH1782" s="15"/>
      <c r="CI1782" s="15"/>
      <c r="CJ1782" s="15"/>
      <c r="CK1782" s="15"/>
      <c r="CL1782" s="15"/>
      <c r="CM1782" s="15"/>
      <c r="CN1782" s="15"/>
      <c r="CO1782" s="15"/>
      <c r="CP1782" s="15"/>
      <c r="CQ1782" s="15"/>
      <c r="CR1782" s="15"/>
      <c r="CS1782" s="15"/>
      <c r="CT1782" s="88"/>
      <c r="CU1782" s="88"/>
      <c r="CV1782" s="88"/>
      <c r="CW1782" s="15"/>
      <c r="CX1782" s="15"/>
      <c r="CY1782" s="88"/>
      <c r="CZ1782" s="88"/>
      <c r="DA1782" s="88"/>
      <c r="DB1782" s="15"/>
      <c r="DC1782" s="15"/>
      <c r="DD1782" s="15"/>
      <c r="DE1782" s="15"/>
      <c r="DF1782" s="15"/>
      <c r="DG1782" s="15"/>
      <c r="DH1782" s="15"/>
      <c r="DI1782" s="15"/>
      <c r="DJ1782" s="15"/>
      <c r="DK1782" s="15"/>
      <c r="DL1782" s="15"/>
      <c r="DM1782" s="15"/>
      <c r="DN1782" s="15"/>
      <c r="DO1782" s="15"/>
      <c r="DP1782" s="15"/>
      <c r="DQ1782" s="15"/>
      <c r="DR1782" s="15"/>
      <c r="DS1782" s="15"/>
      <c r="DT1782" s="15"/>
      <c r="DU1782" s="15"/>
      <c r="DV1782" s="15"/>
      <c r="DW1782" s="15"/>
      <c r="DX1782" s="15"/>
      <c r="DY1782" s="15"/>
      <c r="DZ1782" s="15"/>
      <c r="EA1782" s="15"/>
      <c r="EB1782" s="15"/>
      <c r="EC1782" s="15"/>
      <c r="ED1782" s="15"/>
      <c r="EE1782" s="15"/>
      <c r="EF1782" s="15"/>
      <c r="EG1782" s="15"/>
      <c r="EH1782" s="15"/>
      <c r="EI1782" s="15"/>
      <c r="EJ1782" s="15"/>
      <c r="EK1782" s="15"/>
      <c r="EL1782" s="15"/>
      <c r="EM1782" s="15"/>
      <c r="EN1782" s="15"/>
      <c r="EO1782" s="15"/>
      <c r="EP1782" s="88"/>
      <c r="EQ1782" s="88"/>
      <c r="ER1782" s="88"/>
      <c r="ES1782" s="88"/>
      <c r="ET1782" s="88"/>
      <c r="EU1782" s="88"/>
      <c r="EV1782" s="88"/>
      <c r="EW1782" s="88"/>
      <c r="EX1782" s="88"/>
      <c r="EY1782" s="88"/>
      <c r="EZ1782" s="88"/>
      <c r="FA1782" s="88"/>
      <c r="FB1782" s="15"/>
      <c r="FC1782" s="15"/>
      <c r="FD1782" s="15"/>
      <c r="FE1782" s="15"/>
      <c r="FF1782" s="15"/>
      <c r="FG1782" s="15"/>
      <c r="FH1782" s="15"/>
      <c r="FI1782" s="15"/>
      <c r="FJ1782" s="15"/>
    </row>
    <row r="1783" spans="2:166" ht="15" customHeight="1" x14ac:dyDescent="0.25">
      <c r="B1783" s="88"/>
      <c r="C1783" s="88"/>
      <c r="D1783" s="115"/>
      <c r="E1783" s="115"/>
      <c r="F1783" s="115"/>
      <c r="G1783" s="115"/>
      <c r="H1783" s="115"/>
      <c r="I1783" s="523"/>
      <c r="J1783" s="523"/>
      <c r="K1783" s="115"/>
      <c r="L1783" s="524"/>
      <c r="M1783" s="524"/>
      <c r="N1783" s="524"/>
      <c r="O1783" s="524"/>
      <c r="P1783" s="524"/>
      <c r="Q1783" s="524"/>
      <c r="R1783" s="524"/>
      <c r="S1783" s="525"/>
      <c r="T1783" s="526"/>
      <c r="U1783" s="115"/>
      <c r="V1783" s="526"/>
      <c r="W1783" s="115"/>
      <c r="X1783" s="115"/>
      <c r="Y1783" s="115"/>
      <c r="Z1783" s="527"/>
      <c r="AA1783" s="527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  <c r="BU1783" s="15"/>
      <c r="BV1783" s="15"/>
      <c r="BW1783" s="15"/>
      <c r="BX1783" s="15"/>
      <c r="BY1783" s="15"/>
      <c r="BZ1783" s="15"/>
      <c r="CA1783" s="15"/>
      <c r="CB1783" s="15"/>
      <c r="CC1783" s="15"/>
      <c r="CD1783" s="15"/>
      <c r="CE1783" s="15"/>
      <c r="CF1783" s="15"/>
      <c r="CG1783" s="15"/>
      <c r="CH1783" s="15"/>
      <c r="CI1783" s="15"/>
      <c r="CJ1783" s="15"/>
      <c r="CK1783" s="15"/>
      <c r="CL1783" s="15"/>
      <c r="CM1783" s="15"/>
      <c r="CN1783" s="15"/>
      <c r="CO1783" s="15"/>
      <c r="CP1783" s="15"/>
      <c r="CQ1783" s="15"/>
      <c r="CR1783" s="15"/>
      <c r="CS1783" s="15"/>
      <c r="CT1783" s="88"/>
      <c r="CU1783" s="88"/>
      <c r="CV1783" s="88"/>
      <c r="CW1783" s="15"/>
      <c r="CX1783" s="15"/>
      <c r="CY1783" s="88"/>
      <c r="CZ1783" s="88"/>
      <c r="DA1783" s="88"/>
      <c r="DB1783" s="15"/>
      <c r="DC1783" s="15"/>
      <c r="DD1783" s="15"/>
      <c r="DE1783" s="15"/>
      <c r="DF1783" s="15"/>
      <c r="DG1783" s="15"/>
      <c r="DH1783" s="15"/>
      <c r="DI1783" s="15"/>
      <c r="DJ1783" s="15"/>
      <c r="DK1783" s="15"/>
      <c r="DL1783" s="15"/>
      <c r="DM1783" s="15"/>
      <c r="DN1783" s="15"/>
      <c r="DO1783" s="15"/>
      <c r="DP1783" s="15"/>
      <c r="DQ1783" s="15"/>
      <c r="DR1783" s="15"/>
      <c r="DS1783" s="15"/>
      <c r="DT1783" s="15"/>
      <c r="DU1783" s="15"/>
      <c r="DV1783" s="15"/>
      <c r="DW1783" s="15"/>
      <c r="DX1783" s="15"/>
      <c r="DY1783" s="15"/>
      <c r="DZ1783" s="15"/>
      <c r="EA1783" s="15"/>
      <c r="EB1783" s="15"/>
      <c r="EC1783" s="15"/>
      <c r="ED1783" s="15"/>
      <c r="EE1783" s="15"/>
      <c r="EF1783" s="15"/>
      <c r="EG1783" s="15"/>
      <c r="EH1783" s="15"/>
      <c r="EI1783" s="15"/>
      <c r="EJ1783" s="15"/>
      <c r="EK1783" s="15"/>
      <c r="EL1783" s="15"/>
      <c r="EM1783" s="15"/>
      <c r="EN1783" s="15"/>
      <c r="EO1783" s="15"/>
      <c r="EP1783" s="88"/>
      <c r="EQ1783" s="88"/>
      <c r="ER1783" s="88"/>
      <c r="ES1783" s="88"/>
      <c r="ET1783" s="88"/>
      <c r="EU1783" s="88"/>
      <c r="EV1783" s="88"/>
      <c r="EW1783" s="88"/>
      <c r="EX1783" s="88"/>
      <c r="EY1783" s="88"/>
      <c r="EZ1783" s="88"/>
      <c r="FA1783" s="88"/>
      <c r="FB1783" s="15"/>
      <c r="FC1783" s="15"/>
      <c r="FD1783" s="15"/>
      <c r="FE1783" s="15"/>
      <c r="FF1783" s="15"/>
      <c r="FG1783" s="15"/>
      <c r="FH1783" s="15"/>
      <c r="FI1783" s="15"/>
      <c r="FJ1783" s="15"/>
    </row>
    <row r="1784" spans="2:166" ht="15" customHeight="1" x14ac:dyDescent="0.25">
      <c r="B1784" s="88"/>
      <c r="C1784" s="88"/>
      <c r="D1784" s="115"/>
      <c r="E1784" s="115"/>
      <c r="F1784" s="115"/>
      <c r="G1784" s="115"/>
      <c r="H1784" s="115"/>
      <c r="I1784" s="523"/>
      <c r="J1784" s="523"/>
      <c r="K1784" s="115"/>
      <c r="L1784" s="524"/>
      <c r="M1784" s="524"/>
      <c r="N1784" s="524"/>
      <c r="O1784" s="524"/>
      <c r="P1784" s="524"/>
      <c r="Q1784" s="524"/>
      <c r="R1784" s="524"/>
      <c r="S1784" s="525"/>
      <c r="T1784" s="526"/>
      <c r="U1784" s="115"/>
      <c r="V1784" s="526"/>
      <c r="W1784" s="115"/>
      <c r="X1784" s="115"/>
      <c r="Y1784" s="115"/>
      <c r="Z1784" s="527"/>
      <c r="AA1784" s="527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N1784" s="15"/>
      <c r="BO1784" s="15"/>
      <c r="BP1784" s="15"/>
      <c r="BQ1784" s="15"/>
      <c r="BR1784" s="15"/>
      <c r="BS1784" s="15"/>
      <c r="BT1784" s="15"/>
      <c r="BU1784" s="15"/>
      <c r="BV1784" s="15"/>
      <c r="BW1784" s="15"/>
      <c r="BX1784" s="15"/>
      <c r="BY1784" s="15"/>
      <c r="BZ1784" s="15"/>
      <c r="CA1784" s="15"/>
      <c r="CB1784" s="15"/>
      <c r="CC1784" s="15"/>
      <c r="CD1784" s="15"/>
      <c r="CE1784" s="15"/>
      <c r="CF1784" s="15"/>
      <c r="CG1784" s="15"/>
      <c r="CH1784" s="15"/>
      <c r="CI1784" s="15"/>
      <c r="CJ1784" s="15"/>
      <c r="CK1784" s="15"/>
      <c r="CL1784" s="15"/>
      <c r="CM1784" s="15"/>
      <c r="CN1784" s="15"/>
      <c r="CO1784" s="15"/>
      <c r="CP1784" s="15"/>
      <c r="CQ1784" s="15"/>
      <c r="CR1784" s="15"/>
      <c r="CS1784" s="15"/>
      <c r="CT1784" s="88"/>
      <c r="CU1784" s="88"/>
      <c r="CV1784" s="88"/>
      <c r="CW1784" s="15"/>
      <c r="CX1784" s="15"/>
      <c r="CY1784" s="88"/>
      <c r="CZ1784" s="88"/>
      <c r="DA1784" s="88"/>
      <c r="DB1784" s="15"/>
      <c r="DC1784" s="15"/>
      <c r="DD1784" s="15"/>
      <c r="DE1784" s="15"/>
      <c r="DF1784" s="15"/>
      <c r="DG1784" s="15"/>
      <c r="DH1784" s="15"/>
      <c r="DI1784" s="15"/>
      <c r="DJ1784" s="15"/>
      <c r="DK1784" s="15"/>
      <c r="DL1784" s="15"/>
      <c r="DM1784" s="15"/>
      <c r="DN1784" s="15"/>
      <c r="DO1784" s="15"/>
      <c r="DP1784" s="15"/>
      <c r="DQ1784" s="15"/>
      <c r="DR1784" s="15"/>
      <c r="DS1784" s="15"/>
      <c r="DT1784" s="15"/>
      <c r="DU1784" s="15"/>
      <c r="DV1784" s="15"/>
      <c r="DW1784" s="15"/>
      <c r="DX1784" s="15"/>
      <c r="DY1784" s="15"/>
      <c r="DZ1784" s="15"/>
      <c r="EA1784" s="15"/>
      <c r="EB1784" s="15"/>
      <c r="EC1784" s="15"/>
      <c r="ED1784" s="15"/>
      <c r="EE1784" s="15"/>
      <c r="EF1784" s="15"/>
      <c r="EG1784" s="15"/>
      <c r="EH1784" s="15"/>
      <c r="EI1784" s="15"/>
      <c r="EJ1784" s="15"/>
      <c r="EK1784" s="15"/>
      <c r="EL1784" s="15"/>
      <c r="EM1784" s="15"/>
      <c r="EN1784" s="15"/>
      <c r="EO1784" s="15"/>
      <c r="EP1784" s="88"/>
      <c r="EQ1784" s="88"/>
      <c r="ER1784" s="88"/>
      <c r="ES1784" s="88"/>
      <c r="ET1784" s="88"/>
      <c r="EU1784" s="88"/>
      <c r="EV1784" s="88"/>
      <c r="EW1784" s="88"/>
      <c r="EX1784" s="88"/>
      <c r="EY1784" s="88"/>
      <c r="EZ1784" s="88"/>
      <c r="FA1784" s="88"/>
      <c r="FB1784" s="15"/>
      <c r="FC1784" s="15"/>
      <c r="FD1784" s="15"/>
      <c r="FE1784" s="15"/>
      <c r="FF1784" s="15"/>
      <c r="FG1784" s="15"/>
      <c r="FH1784" s="15"/>
      <c r="FI1784" s="15"/>
      <c r="FJ1784" s="15"/>
    </row>
    <row r="1785" spans="2:166" ht="15" customHeight="1" x14ac:dyDescent="0.25">
      <c r="B1785" s="88"/>
      <c r="C1785" s="88"/>
      <c r="D1785" s="115"/>
      <c r="E1785" s="115"/>
      <c r="F1785" s="115"/>
      <c r="G1785" s="115"/>
      <c r="H1785" s="115"/>
      <c r="I1785" s="523"/>
      <c r="J1785" s="523"/>
      <c r="K1785" s="115"/>
      <c r="L1785" s="524"/>
      <c r="M1785" s="524"/>
      <c r="N1785" s="524"/>
      <c r="O1785" s="524"/>
      <c r="P1785" s="524"/>
      <c r="Q1785" s="524"/>
      <c r="R1785" s="524"/>
      <c r="S1785" s="525"/>
      <c r="T1785" s="526"/>
      <c r="U1785" s="115"/>
      <c r="V1785" s="526"/>
      <c r="W1785" s="115"/>
      <c r="X1785" s="115"/>
      <c r="Y1785" s="115"/>
      <c r="Z1785" s="527"/>
      <c r="AA1785" s="527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/>
      <c r="AX1785" s="15"/>
      <c r="AY1785" s="15"/>
      <c r="AZ1785" s="15"/>
      <c r="BA1785" s="15"/>
      <c r="BB1785" s="15"/>
      <c r="BC1785" s="15"/>
      <c r="BD1785" s="15"/>
      <c r="BE1785" s="15"/>
      <c r="BF1785" s="15"/>
      <c r="BG1785" s="15"/>
      <c r="BH1785" s="15"/>
      <c r="BI1785" s="15"/>
      <c r="BJ1785" s="15"/>
      <c r="BK1785" s="15"/>
      <c r="BL1785" s="15"/>
      <c r="BM1785" s="15"/>
      <c r="BN1785" s="15"/>
      <c r="BO1785" s="15"/>
      <c r="BP1785" s="15"/>
      <c r="BQ1785" s="15"/>
      <c r="BR1785" s="15"/>
      <c r="BS1785" s="15"/>
      <c r="BT1785" s="15"/>
      <c r="BU1785" s="15"/>
      <c r="BV1785" s="15"/>
      <c r="BW1785" s="15"/>
      <c r="BX1785" s="15"/>
      <c r="BY1785" s="15"/>
      <c r="BZ1785" s="15"/>
      <c r="CA1785" s="15"/>
      <c r="CB1785" s="15"/>
      <c r="CC1785" s="15"/>
      <c r="CD1785" s="15"/>
      <c r="CE1785" s="15"/>
      <c r="CF1785" s="15"/>
      <c r="CG1785" s="15"/>
      <c r="CH1785" s="15"/>
      <c r="CI1785" s="15"/>
      <c r="CJ1785" s="15"/>
      <c r="CK1785" s="15"/>
      <c r="CL1785" s="15"/>
      <c r="CM1785" s="15"/>
      <c r="CN1785" s="15"/>
      <c r="CO1785" s="15"/>
      <c r="CP1785" s="15"/>
      <c r="CQ1785" s="15"/>
      <c r="CR1785" s="15"/>
      <c r="CS1785" s="15"/>
      <c r="CT1785" s="88"/>
      <c r="CU1785" s="88"/>
      <c r="CV1785" s="88"/>
      <c r="CW1785" s="15"/>
      <c r="CX1785" s="15"/>
      <c r="CY1785" s="88"/>
      <c r="CZ1785" s="88"/>
      <c r="DA1785" s="88"/>
      <c r="DB1785" s="15"/>
      <c r="DC1785" s="15"/>
      <c r="DD1785" s="15"/>
      <c r="DE1785" s="15"/>
      <c r="DF1785" s="15"/>
      <c r="DG1785" s="15"/>
      <c r="DH1785" s="15"/>
      <c r="DI1785" s="15"/>
      <c r="DJ1785" s="15"/>
      <c r="DK1785" s="15"/>
      <c r="DL1785" s="15"/>
      <c r="DM1785" s="15"/>
      <c r="DN1785" s="15"/>
      <c r="DO1785" s="15"/>
      <c r="DP1785" s="15"/>
      <c r="DQ1785" s="15"/>
      <c r="DR1785" s="15"/>
      <c r="DS1785" s="15"/>
      <c r="DT1785" s="15"/>
      <c r="DU1785" s="15"/>
      <c r="DV1785" s="15"/>
      <c r="DW1785" s="15"/>
      <c r="DX1785" s="15"/>
      <c r="DY1785" s="15"/>
      <c r="DZ1785" s="15"/>
      <c r="EA1785" s="15"/>
      <c r="EB1785" s="15"/>
      <c r="EC1785" s="15"/>
      <c r="ED1785" s="15"/>
      <c r="EE1785" s="15"/>
      <c r="EF1785" s="15"/>
      <c r="EG1785" s="15"/>
      <c r="EH1785" s="15"/>
      <c r="EI1785" s="15"/>
      <c r="EJ1785" s="15"/>
      <c r="EK1785" s="15"/>
      <c r="EL1785" s="15"/>
      <c r="EM1785" s="15"/>
      <c r="EN1785" s="15"/>
      <c r="EO1785" s="15"/>
      <c r="EP1785" s="88"/>
      <c r="EQ1785" s="88"/>
      <c r="ER1785" s="88"/>
      <c r="ES1785" s="88"/>
      <c r="ET1785" s="88"/>
      <c r="EU1785" s="88"/>
      <c r="EV1785" s="88"/>
      <c r="EW1785" s="88"/>
      <c r="EX1785" s="88"/>
      <c r="EY1785" s="88"/>
      <c r="EZ1785" s="88"/>
      <c r="FA1785" s="88"/>
      <c r="FB1785" s="15"/>
      <c r="FC1785" s="15"/>
      <c r="FD1785" s="15"/>
      <c r="FE1785" s="15"/>
      <c r="FF1785" s="15"/>
      <c r="FG1785" s="15"/>
      <c r="FH1785" s="15"/>
      <c r="FI1785" s="15"/>
      <c r="FJ1785" s="15"/>
    </row>
    <row r="1786" spans="2:166" ht="15" customHeight="1" x14ac:dyDescent="0.25">
      <c r="B1786" s="88"/>
      <c r="C1786" s="88"/>
      <c r="D1786" s="115"/>
      <c r="E1786" s="115"/>
      <c r="F1786" s="115"/>
      <c r="G1786" s="115"/>
      <c r="H1786" s="115"/>
      <c r="I1786" s="523"/>
      <c r="J1786" s="523"/>
      <c r="K1786" s="115"/>
      <c r="L1786" s="524"/>
      <c r="M1786" s="524"/>
      <c r="N1786" s="524"/>
      <c r="O1786" s="524"/>
      <c r="P1786" s="524"/>
      <c r="Q1786" s="524"/>
      <c r="R1786" s="524"/>
      <c r="S1786" s="525"/>
      <c r="T1786" s="526"/>
      <c r="U1786" s="115"/>
      <c r="V1786" s="526"/>
      <c r="W1786" s="115"/>
      <c r="X1786" s="115"/>
      <c r="Y1786" s="115"/>
      <c r="Z1786" s="527"/>
      <c r="AA1786" s="527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/>
      <c r="AX1786" s="15"/>
      <c r="AY1786" s="15"/>
      <c r="AZ1786" s="15"/>
      <c r="BA1786" s="15"/>
      <c r="BB1786" s="15"/>
      <c r="BC1786" s="15"/>
      <c r="BD1786" s="15"/>
      <c r="BE1786" s="15"/>
      <c r="BF1786" s="15"/>
      <c r="BG1786" s="15"/>
      <c r="BH1786" s="15"/>
      <c r="BI1786" s="15"/>
      <c r="BJ1786" s="15"/>
      <c r="BK1786" s="15"/>
      <c r="BL1786" s="15"/>
      <c r="BM1786" s="15"/>
      <c r="BN1786" s="15"/>
      <c r="BO1786" s="15"/>
      <c r="BP1786" s="15"/>
      <c r="BQ1786" s="15"/>
      <c r="BR1786" s="15"/>
      <c r="BS1786" s="15"/>
      <c r="BT1786" s="15"/>
      <c r="BU1786" s="15"/>
      <c r="BV1786" s="15"/>
      <c r="BW1786" s="15"/>
      <c r="BX1786" s="15"/>
      <c r="BY1786" s="15"/>
      <c r="BZ1786" s="15"/>
      <c r="CA1786" s="15"/>
      <c r="CB1786" s="15"/>
      <c r="CC1786" s="15"/>
      <c r="CD1786" s="15"/>
      <c r="CE1786" s="15"/>
      <c r="CF1786" s="15"/>
      <c r="CG1786" s="15"/>
      <c r="CH1786" s="15"/>
      <c r="CI1786" s="15"/>
      <c r="CJ1786" s="15"/>
      <c r="CK1786" s="15"/>
      <c r="CL1786" s="15"/>
      <c r="CM1786" s="15"/>
      <c r="CN1786" s="15"/>
      <c r="CO1786" s="15"/>
      <c r="CP1786" s="15"/>
      <c r="CQ1786" s="15"/>
      <c r="CR1786" s="15"/>
      <c r="CS1786" s="15"/>
      <c r="CT1786" s="88"/>
      <c r="CU1786" s="88"/>
      <c r="CV1786" s="88"/>
      <c r="CW1786" s="15"/>
      <c r="CX1786" s="15"/>
      <c r="CY1786" s="88"/>
      <c r="CZ1786" s="88"/>
      <c r="DA1786" s="88"/>
      <c r="DB1786" s="15"/>
      <c r="DC1786" s="15"/>
      <c r="DD1786" s="15"/>
      <c r="DE1786" s="15"/>
      <c r="DF1786" s="15"/>
      <c r="DG1786" s="15"/>
      <c r="DH1786" s="15"/>
      <c r="DI1786" s="15"/>
      <c r="DJ1786" s="15"/>
      <c r="DK1786" s="15"/>
      <c r="DL1786" s="15"/>
      <c r="DM1786" s="15"/>
      <c r="DN1786" s="15"/>
      <c r="DO1786" s="15"/>
      <c r="DP1786" s="15"/>
      <c r="DQ1786" s="15"/>
      <c r="DR1786" s="15"/>
      <c r="DS1786" s="15"/>
      <c r="DT1786" s="15"/>
      <c r="DU1786" s="15"/>
      <c r="DV1786" s="15"/>
      <c r="DW1786" s="15"/>
      <c r="DX1786" s="15"/>
      <c r="DY1786" s="15"/>
      <c r="DZ1786" s="15"/>
      <c r="EA1786" s="15"/>
      <c r="EB1786" s="15"/>
      <c r="EC1786" s="15"/>
      <c r="ED1786" s="15"/>
      <c r="EE1786" s="15"/>
      <c r="EF1786" s="15"/>
      <c r="EG1786" s="15"/>
      <c r="EH1786" s="15"/>
      <c r="EI1786" s="15"/>
      <c r="EJ1786" s="15"/>
      <c r="EK1786" s="15"/>
      <c r="EL1786" s="15"/>
      <c r="EM1786" s="15"/>
      <c r="EN1786" s="15"/>
      <c r="EO1786" s="15"/>
      <c r="EP1786" s="88"/>
      <c r="EQ1786" s="88"/>
      <c r="ER1786" s="88"/>
      <c r="ES1786" s="88"/>
      <c r="ET1786" s="88"/>
      <c r="EU1786" s="88"/>
      <c r="EV1786" s="88"/>
      <c r="EW1786" s="88"/>
      <c r="EX1786" s="88"/>
      <c r="EY1786" s="88"/>
      <c r="EZ1786" s="88"/>
      <c r="FA1786" s="88"/>
      <c r="FB1786" s="15"/>
      <c r="FC1786" s="15"/>
      <c r="FD1786" s="15"/>
      <c r="FE1786" s="15"/>
      <c r="FF1786" s="15"/>
      <c r="FG1786" s="15"/>
      <c r="FH1786" s="15"/>
      <c r="FI1786" s="15"/>
      <c r="FJ1786" s="15"/>
    </row>
    <row r="1787" spans="2:166" ht="15" customHeight="1" x14ac:dyDescent="0.25">
      <c r="B1787" s="88"/>
      <c r="C1787" s="88"/>
      <c r="D1787" s="115"/>
      <c r="E1787" s="115"/>
      <c r="F1787" s="115"/>
      <c r="G1787" s="115"/>
      <c r="H1787" s="115"/>
      <c r="I1787" s="523"/>
      <c r="J1787" s="523"/>
      <c r="K1787" s="115"/>
      <c r="L1787" s="524"/>
      <c r="M1787" s="524"/>
      <c r="N1787" s="524"/>
      <c r="O1787" s="524"/>
      <c r="P1787" s="524"/>
      <c r="Q1787" s="524"/>
      <c r="R1787" s="524"/>
      <c r="S1787" s="525"/>
      <c r="T1787" s="526"/>
      <c r="U1787" s="115"/>
      <c r="V1787" s="526"/>
      <c r="W1787" s="115"/>
      <c r="X1787" s="115"/>
      <c r="Y1787" s="115"/>
      <c r="Z1787" s="527"/>
      <c r="AA1787" s="527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/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15"/>
      <c r="BX1787" s="15"/>
      <c r="BY1787" s="15"/>
      <c r="BZ1787" s="15"/>
      <c r="CA1787" s="15"/>
      <c r="CB1787" s="15"/>
      <c r="CC1787" s="15"/>
      <c r="CD1787" s="15"/>
      <c r="CE1787" s="15"/>
      <c r="CF1787" s="15"/>
      <c r="CG1787" s="15"/>
      <c r="CH1787" s="15"/>
      <c r="CI1787" s="15"/>
      <c r="CJ1787" s="15"/>
      <c r="CK1787" s="15"/>
      <c r="CL1787" s="15"/>
      <c r="CM1787" s="15"/>
      <c r="CN1787" s="15"/>
      <c r="CO1787" s="15"/>
      <c r="CP1787" s="15"/>
      <c r="CQ1787" s="15"/>
      <c r="CR1787" s="15"/>
      <c r="CS1787" s="15"/>
      <c r="CT1787" s="88"/>
      <c r="CU1787" s="88"/>
      <c r="CV1787" s="88"/>
      <c r="CW1787" s="15"/>
      <c r="CX1787" s="15"/>
      <c r="CY1787" s="88"/>
      <c r="CZ1787" s="88"/>
      <c r="DA1787" s="88"/>
      <c r="DB1787" s="15"/>
      <c r="DC1787" s="15"/>
      <c r="DD1787" s="15"/>
      <c r="DE1787" s="15"/>
      <c r="DF1787" s="15"/>
      <c r="DG1787" s="15"/>
      <c r="DH1787" s="15"/>
      <c r="DI1787" s="15"/>
      <c r="DJ1787" s="15"/>
      <c r="DK1787" s="15"/>
      <c r="DL1787" s="15"/>
      <c r="DM1787" s="15"/>
      <c r="DN1787" s="15"/>
      <c r="DO1787" s="15"/>
      <c r="DP1787" s="15"/>
      <c r="DQ1787" s="15"/>
      <c r="DR1787" s="15"/>
      <c r="DS1787" s="15"/>
      <c r="DT1787" s="15"/>
      <c r="DU1787" s="15"/>
      <c r="DV1787" s="15"/>
      <c r="DW1787" s="15"/>
      <c r="DX1787" s="15"/>
      <c r="DY1787" s="15"/>
      <c r="DZ1787" s="15"/>
      <c r="EA1787" s="15"/>
      <c r="EB1787" s="15"/>
      <c r="EC1787" s="15"/>
      <c r="ED1787" s="15"/>
      <c r="EE1787" s="15"/>
      <c r="EF1787" s="15"/>
      <c r="EG1787" s="15"/>
      <c r="EH1787" s="15"/>
      <c r="EI1787" s="15"/>
      <c r="EJ1787" s="15"/>
      <c r="EK1787" s="15"/>
      <c r="EL1787" s="15"/>
      <c r="EM1787" s="15"/>
      <c r="EN1787" s="15"/>
      <c r="EO1787" s="15"/>
      <c r="EP1787" s="88"/>
      <c r="EQ1787" s="88"/>
      <c r="ER1787" s="88"/>
      <c r="ES1787" s="88"/>
      <c r="ET1787" s="88"/>
      <c r="EU1787" s="88"/>
      <c r="EV1787" s="88"/>
      <c r="EW1787" s="88"/>
      <c r="EX1787" s="88"/>
      <c r="EY1787" s="88"/>
      <c r="EZ1787" s="88"/>
      <c r="FA1787" s="88"/>
      <c r="FB1787" s="15"/>
      <c r="FC1787" s="15"/>
      <c r="FD1787" s="15"/>
      <c r="FE1787" s="15"/>
      <c r="FF1787" s="15"/>
      <c r="FG1787" s="15"/>
      <c r="FH1787" s="15"/>
      <c r="FI1787" s="15"/>
      <c r="FJ1787" s="15"/>
    </row>
    <row r="1788" spans="2:166" ht="15" customHeight="1" x14ac:dyDescent="0.25">
      <c r="B1788" s="88"/>
      <c r="C1788" s="88"/>
      <c r="D1788" s="115"/>
      <c r="E1788" s="115"/>
      <c r="F1788" s="115"/>
      <c r="G1788" s="115"/>
      <c r="H1788" s="115"/>
      <c r="I1788" s="523"/>
      <c r="J1788" s="523"/>
      <c r="K1788" s="115"/>
      <c r="L1788" s="524"/>
      <c r="M1788" s="524"/>
      <c r="N1788" s="524"/>
      <c r="O1788" s="524"/>
      <c r="P1788" s="524"/>
      <c r="Q1788" s="524"/>
      <c r="R1788" s="524"/>
      <c r="S1788" s="525"/>
      <c r="T1788" s="526"/>
      <c r="U1788" s="115"/>
      <c r="V1788" s="526"/>
      <c r="W1788" s="115"/>
      <c r="X1788" s="115"/>
      <c r="Y1788" s="115"/>
      <c r="Z1788" s="527"/>
      <c r="AA1788" s="527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  <c r="AS1788" s="15"/>
      <c r="AT1788" s="15"/>
      <c r="AU1788" s="15"/>
      <c r="AV1788" s="15"/>
      <c r="AW1788" s="15"/>
      <c r="AX1788" s="15"/>
      <c r="AY1788" s="15"/>
      <c r="AZ1788" s="15"/>
      <c r="BA1788" s="15"/>
      <c r="BB1788" s="15"/>
      <c r="BC1788" s="15"/>
      <c r="BD1788" s="15"/>
      <c r="BE1788" s="15"/>
      <c r="BF1788" s="15"/>
      <c r="BG1788" s="15"/>
      <c r="BH1788" s="15"/>
      <c r="BI1788" s="15"/>
      <c r="BJ1788" s="15"/>
      <c r="BK1788" s="15"/>
      <c r="BL1788" s="15"/>
      <c r="BM1788" s="15"/>
      <c r="BN1788" s="15"/>
      <c r="BO1788" s="15"/>
      <c r="BP1788" s="15"/>
      <c r="BQ1788" s="15"/>
      <c r="BR1788" s="15"/>
      <c r="BS1788" s="15"/>
      <c r="BT1788" s="15"/>
      <c r="BU1788" s="15"/>
      <c r="BV1788" s="15"/>
      <c r="BW1788" s="15"/>
      <c r="BX1788" s="15"/>
      <c r="BY1788" s="15"/>
      <c r="BZ1788" s="15"/>
      <c r="CA1788" s="15"/>
      <c r="CB1788" s="15"/>
      <c r="CC1788" s="15"/>
      <c r="CD1788" s="15"/>
      <c r="CE1788" s="15"/>
      <c r="CF1788" s="15"/>
      <c r="CG1788" s="15"/>
      <c r="CH1788" s="15"/>
      <c r="CI1788" s="15"/>
      <c r="CJ1788" s="15"/>
      <c r="CK1788" s="15"/>
      <c r="CL1788" s="15"/>
      <c r="CM1788" s="15"/>
      <c r="CN1788" s="15"/>
      <c r="CO1788" s="15"/>
      <c r="CP1788" s="15"/>
      <c r="CQ1788" s="15"/>
      <c r="CR1788" s="15"/>
      <c r="CS1788" s="15"/>
      <c r="CT1788" s="88"/>
      <c r="CU1788" s="88"/>
      <c r="CV1788" s="88"/>
      <c r="CW1788" s="15"/>
      <c r="CX1788" s="15"/>
      <c r="CY1788" s="88"/>
      <c r="CZ1788" s="88"/>
      <c r="DA1788" s="88"/>
      <c r="DB1788" s="15"/>
      <c r="DC1788" s="15"/>
      <c r="DD1788" s="15"/>
      <c r="DE1788" s="15"/>
      <c r="DF1788" s="15"/>
      <c r="DG1788" s="15"/>
      <c r="DH1788" s="15"/>
      <c r="DI1788" s="15"/>
      <c r="DJ1788" s="15"/>
      <c r="DK1788" s="15"/>
      <c r="DL1788" s="15"/>
      <c r="DM1788" s="15"/>
      <c r="DN1788" s="15"/>
      <c r="DO1788" s="15"/>
      <c r="DP1788" s="15"/>
      <c r="DQ1788" s="15"/>
      <c r="DR1788" s="15"/>
      <c r="DS1788" s="15"/>
      <c r="DT1788" s="15"/>
      <c r="DU1788" s="15"/>
      <c r="DV1788" s="15"/>
      <c r="DW1788" s="15"/>
      <c r="DX1788" s="15"/>
      <c r="DY1788" s="15"/>
      <c r="DZ1788" s="15"/>
      <c r="EA1788" s="15"/>
      <c r="EB1788" s="15"/>
      <c r="EC1788" s="15"/>
      <c r="ED1788" s="15"/>
      <c r="EE1788" s="15"/>
      <c r="EF1788" s="15"/>
      <c r="EG1788" s="15"/>
      <c r="EH1788" s="15"/>
      <c r="EI1788" s="15"/>
      <c r="EJ1788" s="15"/>
      <c r="EK1788" s="15"/>
      <c r="EL1788" s="15"/>
      <c r="EM1788" s="15"/>
      <c r="EN1788" s="15"/>
      <c r="EO1788" s="15"/>
      <c r="EP1788" s="88"/>
      <c r="EQ1788" s="88"/>
      <c r="ER1788" s="88"/>
      <c r="ES1788" s="88"/>
      <c r="ET1788" s="88"/>
      <c r="EU1788" s="88"/>
      <c r="EV1788" s="88"/>
      <c r="EW1788" s="88"/>
      <c r="EX1788" s="88"/>
      <c r="EY1788" s="88"/>
      <c r="EZ1788" s="88"/>
      <c r="FA1788" s="88"/>
      <c r="FB1788" s="15"/>
      <c r="FC1788" s="15"/>
      <c r="FD1788" s="15"/>
      <c r="FE1788" s="15"/>
      <c r="FF1788" s="15"/>
      <c r="FG1788" s="15"/>
      <c r="FH1788" s="15"/>
      <c r="FI1788" s="15"/>
      <c r="FJ1788" s="15"/>
    </row>
    <row r="1789" spans="2:166" ht="15" customHeight="1" x14ac:dyDescent="0.25">
      <c r="B1789" s="88"/>
      <c r="C1789" s="88"/>
      <c r="D1789" s="115"/>
      <c r="E1789" s="115"/>
      <c r="F1789" s="115"/>
      <c r="G1789" s="115"/>
      <c r="H1789" s="115"/>
      <c r="I1789" s="523"/>
      <c r="J1789" s="523"/>
      <c r="K1789" s="115"/>
      <c r="L1789" s="524"/>
      <c r="M1789" s="524"/>
      <c r="N1789" s="524"/>
      <c r="O1789" s="524"/>
      <c r="P1789" s="524"/>
      <c r="Q1789" s="524"/>
      <c r="R1789" s="524"/>
      <c r="S1789" s="525"/>
      <c r="T1789" s="526"/>
      <c r="U1789" s="115"/>
      <c r="V1789" s="526"/>
      <c r="W1789" s="115"/>
      <c r="X1789" s="115"/>
      <c r="Y1789" s="115"/>
      <c r="Z1789" s="527"/>
      <c r="AA1789" s="527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  <c r="AS1789" s="15"/>
      <c r="AT1789" s="15"/>
      <c r="AU1789" s="15"/>
      <c r="AV1789" s="15"/>
      <c r="AW1789" s="15"/>
      <c r="AX1789" s="15"/>
      <c r="AY1789" s="15"/>
      <c r="AZ1789" s="15"/>
      <c r="BA1789" s="15"/>
      <c r="BB1789" s="15"/>
      <c r="BC1789" s="15"/>
      <c r="BD1789" s="15"/>
      <c r="BE1789" s="15"/>
      <c r="BF1789" s="15"/>
      <c r="BG1789" s="15"/>
      <c r="BH1789" s="15"/>
      <c r="BI1789" s="15"/>
      <c r="BJ1789" s="15"/>
      <c r="BK1789" s="15"/>
      <c r="BL1789" s="15"/>
      <c r="BM1789" s="15"/>
      <c r="BN1789" s="15"/>
      <c r="BO1789" s="15"/>
      <c r="BP1789" s="15"/>
      <c r="BQ1789" s="15"/>
      <c r="BR1789" s="15"/>
      <c r="BS1789" s="15"/>
      <c r="BT1789" s="15"/>
      <c r="BU1789" s="15"/>
      <c r="BV1789" s="15"/>
      <c r="BW1789" s="15"/>
      <c r="BX1789" s="15"/>
      <c r="BY1789" s="15"/>
      <c r="BZ1789" s="15"/>
      <c r="CA1789" s="15"/>
      <c r="CB1789" s="15"/>
      <c r="CC1789" s="15"/>
      <c r="CD1789" s="15"/>
      <c r="CE1789" s="15"/>
      <c r="CF1789" s="15"/>
      <c r="CG1789" s="15"/>
      <c r="CH1789" s="15"/>
      <c r="CI1789" s="15"/>
      <c r="CJ1789" s="15"/>
      <c r="CK1789" s="15"/>
      <c r="CL1789" s="15"/>
      <c r="CM1789" s="15"/>
      <c r="CN1789" s="15"/>
      <c r="CO1789" s="15"/>
      <c r="CP1789" s="15"/>
      <c r="CQ1789" s="15"/>
      <c r="CR1789" s="15"/>
      <c r="CS1789" s="15"/>
      <c r="CT1789" s="88"/>
      <c r="CU1789" s="88"/>
      <c r="CV1789" s="88"/>
      <c r="CW1789" s="15"/>
      <c r="CX1789" s="15"/>
      <c r="CY1789" s="88"/>
      <c r="CZ1789" s="88"/>
      <c r="DA1789" s="88"/>
      <c r="DB1789" s="15"/>
      <c r="DC1789" s="15"/>
      <c r="DD1789" s="15"/>
      <c r="DE1789" s="15"/>
      <c r="DF1789" s="15"/>
      <c r="DG1789" s="15"/>
      <c r="DH1789" s="15"/>
      <c r="DI1789" s="15"/>
      <c r="DJ1789" s="15"/>
      <c r="DK1789" s="15"/>
      <c r="DL1789" s="15"/>
      <c r="DM1789" s="15"/>
      <c r="DN1789" s="15"/>
      <c r="DO1789" s="15"/>
      <c r="DP1789" s="15"/>
      <c r="DQ1789" s="15"/>
      <c r="DR1789" s="15"/>
      <c r="DS1789" s="15"/>
      <c r="DT1789" s="15"/>
      <c r="DU1789" s="15"/>
      <c r="DV1789" s="15"/>
      <c r="DW1789" s="15"/>
      <c r="DX1789" s="15"/>
      <c r="DY1789" s="15"/>
      <c r="DZ1789" s="15"/>
      <c r="EA1789" s="15"/>
      <c r="EB1789" s="15"/>
      <c r="EC1789" s="15"/>
      <c r="ED1789" s="15"/>
      <c r="EE1789" s="15"/>
      <c r="EF1789" s="15"/>
      <c r="EG1789" s="15"/>
      <c r="EH1789" s="15"/>
      <c r="EI1789" s="15"/>
      <c r="EJ1789" s="15"/>
      <c r="EK1789" s="15"/>
      <c r="EL1789" s="15"/>
      <c r="EM1789" s="15"/>
      <c r="EN1789" s="15"/>
      <c r="EO1789" s="15"/>
      <c r="EP1789" s="88"/>
      <c r="EQ1789" s="88"/>
      <c r="ER1789" s="88"/>
      <c r="ES1789" s="88"/>
      <c r="ET1789" s="88"/>
      <c r="EU1789" s="88"/>
      <c r="EV1789" s="88"/>
      <c r="EW1789" s="88"/>
      <c r="EX1789" s="88"/>
      <c r="EY1789" s="88"/>
      <c r="EZ1789" s="88"/>
      <c r="FA1789" s="88"/>
      <c r="FB1789" s="15"/>
      <c r="FC1789" s="15"/>
      <c r="FD1789" s="15"/>
      <c r="FE1789" s="15"/>
      <c r="FF1789" s="15"/>
      <c r="FG1789" s="15"/>
      <c r="FH1789" s="15"/>
      <c r="FI1789" s="15"/>
      <c r="FJ1789" s="15"/>
    </row>
    <row r="1790" spans="2:166" ht="15" customHeight="1" x14ac:dyDescent="0.25">
      <c r="B1790" s="88"/>
      <c r="C1790" s="88"/>
      <c r="D1790" s="115"/>
      <c r="E1790" s="115"/>
      <c r="F1790" s="115"/>
      <c r="G1790" s="115"/>
      <c r="H1790" s="115"/>
      <c r="I1790" s="523"/>
      <c r="J1790" s="523"/>
      <c r="K1790" s="115"/>
      <c r="L1790" s="524"/>
      <c r="M1790" s="524"/>
      <c r="N1790" s="524"/>
      <c r="O1790" s="524"/>
      <c r="P1790" s="524"/>
      <c r="Q1790" s="524"/>
      <c r="R1790" s="524"/>
      <c r="S1790" s="525"/>
      <c r="T1790" s="526"/>
      <c r="U1790" s="115"/>
      <c r="V1790" s="526"/>
      <c r="W1790" s="115"/>
      <c r="X1790" s="115"/>
      <c r="Y1790" s="115"/>
      <c r="Z1790" s="527"/>
      <c r="AA1790" s="527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  <c r="AS1790" s="15"/>
      <c r="AT1790" s="15"/>
      <c r="AU1790" s="15"/>
      <c r="AV1790" s="15"/>
      <c r="AW1790" s="15"/>
      <c r="AX1790" s="15"/>
      <c r="AY1790" s="15"/>
      <c r="AZ1790" s="15"/>
      <c r="BA1790" s="15"/>
      <c r="BB1790" s="15"/>
      <c r="BC1790" s="15"/>
      <c r="BD1790" s="15"/>
      <c r="BE1790" s="15"/>
      <c r="BF1790" s="15"/>
      <c r="BG1790" s="15"/>
      <c r="BH1790" s="15"/>
      <c r="BI1790" s="15"/>
      <c r="BJ1790" s="15"/>
      <c r="BK1790" s="15"/>
      <c r="BL1790" s="15"/>
      <c r="BM1790" s="15"/>
      <c r="BN1790" s="15"/>
      <c r="BO1790" s="15"/>
      <c r="BP1790" s="15"/>
      <c r="BQ1790" s="15"/>
      <c r="BR1790" s="15"/>
      <c r="BS1790" s="15"/>
      <c r="BT1790" s="15"/>
      <c r="BU1790" s="15"/>
      <c r="BV1790" s="15"/>
      <c r="BW1790" s="15"/>
      <c r="BX1790" s="15"/>
      <c r="BY1790" s="15"/>
      <c r="BZ1790" s="15"/>
      <c r="CA1790" s="15"/>
      <c r="CB1790" s="15"/>
      <c r="CC1790" s="15"/>
      <c r="CD1790" s="15"/>
      <c r="CE1790" s="15"/>
      <c r="CF1790" s="15"/>
      <c r="CG1790" s="15"/>
      <c r="CH1790" s="15"/>
      <c r="CI1790" s="15"/>
      <c r="CJ1790" s="15"/>
      <c r="CK1790" s="15"/>
      <c r="CL1790" s="15"/>
      <c r="CM1790" s="15"/>
      <c r="CN1790" s="15"/>
      <c r="CO1790" s="15"/>
      <c r="CP1790" s="15"/>
      <c r="CQ1790" s="15"/>
      <c r="CR1790" s="15"/>
      <c r="CS1790" s="15"/>
      <c r="CT1790" s="88"/>
      <c r="CU1790" s="88"/>
      <c r="CV1790" s="88"/>
      <c r="CW1790" s="15"/>
      <c r="CX1790" s="15"/>
      <c r="CY1790" s="88"/>
      <c r="CZ1790" s="88"/>
      <c r="DA1790" s="88"/>
      <c r="DB1790" s="15"/>
      <c r="DC1790" s="15"/>
      <c r="DD1790" s="15"/>
      <c r="DE1790" s="15"/>
      <c r="DF1790" s="15"/>
      <c r="DG1790" s="15"/>
      <c r="DH1790" s="15"/>
      <c r="DI1790" s="15"/>
      <c r="DJ1790" s="15"/>
      <c r="DK1790" s="15"/>
      <c r="DL1790" s="15"/>
      <c r="DM1790" s="15"/>
      <c r="DN1790" s="15"/>
      <c r="DO1790" s="15"/>
      <c r="DP1790" s="15"/>
      <c r="DQ1790" s="15"/>
      <c r="DR1790" s="15"/>
      <c r="DS1790" s="15"/>
      <c r="DT1790" s="15"/>
      <c r="DU1790" s="15"/>
      <c r="DV1790" s="15"/>
      <c r="DW1790" s="15"/>
      <c r="DX1790" s="15"/>
      <c r="DY1790" s="15"/>
      <c r="DZ1790" s="15"/>
      <c r="EA1790" s="15"/>
      <c r="EB1790" s="15"/>
      <c r="EC1790" s="15"/>
      <c r="ED1790" s="15"/>
      <c r="EE1790" s="15"/>
      <c r="EF1790" s="15"/>
      <c r="EG1790" s="15"/>
      <c r="EH1790" s="15"/>
      <c r="EI1790" s="15"/>
      <c r="EJ1790" s="15"/>
      <c r="EK1790" s="15"/>
      <c r="EL1790" s="15"/>
      <c r="EM1790" s="15"/>
      <c r="EN1790" s="15"/>
      <c r="EO1790" s="15"/>
      <c r="EP1790" s="88"/>
      <c r="EQ1790" s="88"/>
      <c r="ER1790" s="88"/>
      <c r="ES1790" s="88"/>
      <c r="ET1790" s="88"/>
      <c r="EU1790" s="88"/>
      <c r="EV1790" s="88"/>
      <c r="EW1790" s="88"/>
      <c r="EX1790" s="88"/>
      <c r="EY1790" s="88"/>
      <c r="EZ1790" s="88"/>
      <c r="FA1790" s="88"/>
      <c r="FB1790" s="15"/>
      <c r="FC1790" s="15"/>
      <c r="FD1790" s="15"/>
      <c r="FE1790" s="15"/>
      <c r="FF1790" s="15"/>
      <c r="FG1790" s="15"/>
      <c r="FH1790" s="15"/>
      <c r="FI1790" s="15"/>
      <c r="FJ1790" s="15"/>
    </row>
    <row r="1791" spans="2:166" ht="15" customHeight="1" x14ac:dyDescent="0.25">
      <c r="B1791" s="88"/>
      <c r="C1791" s="88"/>
      <c r="D1791" s="115"/>
      <c r="E1791" s="115"/>
      <c r="F1791" s="115"/>
      <c r="G1791" s="115"/>
      <c r="H1791" s="115"/>
      <c r="I1791" s="523"/>
      <c r="J1791" s="523"/>
      <c r="K1791" s="115"/>
      <c r="L1791" s="524"/>
      <c r="M1791" s="524"/>
      <c r="N1791" s="524"/>
      <c r="O1791" s="524"/>
      <c r="P1791" s="524"/>
      <c r="Q1791" s="524"/>
      <c r="R1791" s="524"/>
      <c r="S1791" s="525"/>
      <c r="T1791" s="526"/>
      <c r="U1791" s="115"/>
      <c r="V1791" s="526"/>
      <c r="W1791" s="115"/>
      <c r="X1791" s="115"/>
      <c r="Y1791" s="115"/>
      <c r="Z1791" s="527"/>
      <c r="AA1791" s="527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  <c r="BI1791" s="15"/>
      <c r="BJ1791" s="15"/>
      <c r="BK1791" s="15"/>
      <c r="BL1791" s="15"/>
      <c r="BM1791" s="15"/>
      <c r="BN1791" s="15"/>
      <c r="BO1791" s="15"/>
      <c r="BP1791" s="15"/>
      <c r="BQ1791" s="15"/>
      <c r="BR1791" s="15"/>
      <c r="BS1791" s="15"/>
      <c r="BT1791" s="15"/>
      <c r="BU1791" s="15"/>
      <c r="BV1791" s="15"/>
      <c r="BW1791" s="15"/>
      <c r="BX1791" s="15"/>
      <c r="BY1791" s="15"/>
      <c r="BZ1791" s="15"/>
      <c r="CA1791" s="15"/>
      <c r="CB1791" s="15"/>
      <c r="CC1791" s="15"/>
      <c r="CD1791" s="15"/>
      <c r="CE1791" s="15"/>
      <c r="CF1791" s="15"/>
      <c r="CG1791" s="15"/>
      <c r="CH1791" s="15"/>
      <c r="CI1791" s="15"/>
      <c r="CJ1791" s="15"/>
      <c r="CK1791" s="15"/>
      <c r="CL1791" s="15"/>
      <c r="CM1791" s="15"/>
      <c r="CN1791" s="15"/>
      <c r="CO1791" s="15"/>
      <c r="CP1791" s="15"/>
      <c r="CQ1791" s="15"/>
      <c r="CR1791" s="15"/>
      <c r="CS1791" s="15"/>
      <c r="CT1791" s="88"/>
      <c r="CU1791" s="88"/>
      <c r="CV1791" s="88"/>
      <c r="CW1791" s="15"/>
      <c r="CX1791" s="15"/>
      <c r="CY1791" s="88"/>
      <c r="CZ1791" s="88"/>
      <c r="DA1791" s="88"/>
      <c r="DB1791" s="15"/>
      <c r="DC1791" s="15"/>
      <c r="DD1791" s="15"/>
      <c r="DE1791" s="15"/>
      <c r="DF1791" s="15"/>
      <c r="DG1791" s="15"/>
      <c r="DH1791" s="15"/>
      <c r="DI1791" s="15"/>
      <c r="DJ1791" s="15"/>
      <c r="DK1791" s="15"/>
      <c r="DL1791" s="15"/>
      <c r="DM1791" s="15"/>
      <c r="DN1791" s="15"/>
      <c r="DO1791" s="15"/>
      <c r="DP1791" s="15"/>
      <c r="DQ1791" s="15"/>
      <c r="DR1791" s="15"/>
      <c r="DS1791" s="15"/>
      <c r="DT1791" s="15"/>
      <c r="DU1791" s="15"/>
      <c r="DV1791" s="15"/>
      <c r="DW1791" s="15"/>
      <c r="DX1791" s="15"/>
      <c r="DY1791" s="15"/>
      <c r="DZ1791" s="15"/>
      <c r="EA1791" s="15"/>
      <c r="EB1791" s="15"/>
      <c r="EC1791" s="15"/>
      <c r="ED1791" s="15"/>
      <c r="EE1791" s="15"/>
      <c r="EF1791" s="15"/>
      <c r="EG1791" s="15"/>
      <c r="EH1791" s="15"/>
      <c r="EI1791" s="15"/>
      <c r="EJ1791" s="15"/>
      <c r="EK1791" s="15"/>
      <c r="EL1791" s="15"/>
      <c r="EM1791" s="15"/>
      <c r="EN1791" s="15"/>
      <c r="EO1791" s="15"/>
      <c r="EP1791" s="88"/>
      <c r="EQ1791" s="88"/>
      <c r="ER1791" s="88"/>
      <c r="ES1791" s="88"/>
      <c r="ET1791" s="88"/>
      <c r="EU1791" s="88"/>
      <c r="EV1791" s="88"/>
      <c r="EW1791" s="88"/>
      <c r="EX1791" s="88"/>
      <c r="EY1791" s="88"/>
      <c r="EZ1791" s="88"/>
      <c r="FA1791" s="88"/>
      <c r="FB1791" s="15"/>
      <c r="FC1791" s="15"/>
      <c r="FD1791" s="15"/>
      <c r="FE1791" s="15"/>
      <c r="FF1791" s="15"/>
      <c r="FG1791" s="15"/>
      <c r="FH1791" s="15"/>
      <c r="FI1791" s="15"/>
      <c r="FJ1791" s="15"/>
    </row>
    <row r="1792" spans="2:166" ht="15" customHeight="1" x14ac:dyDescent="0.25">
      <c r="B1792" s="88"/>
      <c r="C1792" s="88"/>
      <c r="D1792" s="115"/>
      <c r="E1792" s="115"/>
      <c r="F1792" s="115"/>
      <c r="G1792" s="115"/>
      <c r="H1792" s="115"/>
      <c r="I1792" s="523"/>
      <c r="J1792" s="523"/>
      <c r="K1792" s="115"/>
      <c r="L1792" s="524"/>
      <c r="M1792" s="524"/>
      <c r="N1792" s="524"/>
      <c r="O1792" s="524"/>
      <c r="P1792" s="524"/>
      <c r="Q1792" s="524"/>
      <c r="R1792" s="524"/>
      <c r="S1792" s="525"/>
      <c r="T1792" s="526"/>
      <c r="U1792" s="115"/>
      <c r="V1792" s="526"/>
      <c r="W1792" s="115"/>
      <c r="X1792" s="115"/>
      <c r="Y1792" s="115"/>
      <c r="Z1792" s="527"/>
      <c r="AA1792" s="527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  <c r="AS1792" s="15"/>
      <c r="AT1792" s="15"/>
      <c r="AU1792" s="15"/>
      <c r="AV1792" s="15"/>
      <c r="AW1792" s="15"/>
      <c r="AX1792" s="15"/>
      <c r="AY1792" s="15"/>
      <c r="AZ1792" s="15"/>
      <c r="BA1792" s="15"/>
      <c r="BB1792" s="15"/>
      <c r="BC1792" s="15"/>
      <c r="BD1792" s="15"/>
      <c r="BE1792" s="15"/>
      <c r="BF1792" s="15"/>
      <c r="BG1792" s="15"/>
      <c r="BH1792" s="15"/>
      <c r="BI1792" s="15"/>
      <c r="BJ1792" s="15"/>
      <c r="BK1792" s="15"/>
      <c r="BL1792" s="15"/>
      <c r="BM1792" s="15"/>
      <c r="BN1792" s="15"/>
      <c r="BO1792" s="15"/>
      <c r="BP1792" s="15"/>
      <c r="BQ1792" s="15"/>
      <c r="BR1792" s="15"/>
      <c r="BS1792" s="15"/>
      <c r="BT1792" s="15"/>
      <c r="BU1792" s="15"/>
      <c r="BV1792" s="15"/>
      <c r="BW1792" s="15"/>
      <c r="BX1792" s="15"/>
      <c r="BY1792" s="15"/>
      <c r="BZ1792" s="15"/>
      <c r="CA1792" s="15"/>
      <c r="CB1792" s="15"/>
      <c r="CC1792" s="15"/>
      <c r="CD1792" s="15"/>
      <c r="CE1792" s="15"/>
      <c r="CF1792" s="15"/>
      <c r="CG1792" s="15"/>
      <c r="CH1792" s="15"/>
      <c r="CI1792" s="15"/>
      <c r="CJ1792" s="15"/>
      <c r="CK1792" s="15"/>
      <c r="CL1792" s="15"/>
      <c r="CM1792" s="15"/>
      <c r="CN1792" s="15"/>
      <c r="CO1792" s="15"/>
      <c r="CP1792" s="15"/>
      <c r="CQ1792" s="15"/>
      <c r="CR1792" s="15"/>
      <c r="CS1792" s="15"/>
      <c r="CT1792" s="88"/>
      <c r="CU1792" s="88"/>
      <c r="CV1792" s="88"/>
      <c r="CW1792" s="15"/>
      <c r="CX1792" s="15"/>
      <c r="CY1792" s="88"/>
      <c r="CZ1792" s="88"/>
      <c r="DA1792" s="88"/>
      <c r="DB1792" s="15"/>
      <c r="DC1792" s="15"/>
      <c r="DD1792" s="15"/>
      <c r="DE1792" s="15"/>
      <c r="DF1792" s="15"/>
      <c r="DG1792" s="15"/>
      <c r="DH1792" s="15"/>
      <c r="DI1792" s="15"/>
      <c r="DJ1792" s="15"/>
      <c r="DK1792" s="15"/>
      <c r="DL1792" s="15"/>
      <c r="DM1792" s="15"/>
      <c r="DN1792" s="15"/>
      <c r="DO1792" s="15"/>
      <c r="DP1792" s="15"/>
      <c r="DQ1792" s="15"/>
      <c r="DR1792" s="15"/>
      <c r="DS1792" s="15"/>
      <c r="DT1792" s="15"/>
      <c r="DU1792" s="15"/>
      <c r="DV1792" s="15"/>
      <c r="DW1792" s="15"/>
      <c r="DX1792" s="15"/>
      <c r="DY1792" s="15"/>
      <c r="DZ1792" s="15"/>
      <c r="EA1792" s="15"/>
      <c r="EB1792" s="15"/>
      <c r="EC1792" s="15"/>
      <c r="ED1792" s="15"/>
      <c r="EE1792" s="15"/>
      <c r="EF1792" s="15"/>
      <c r="EG1792" s="15"/>
      <c r="EH1792" s="15"/>
      <c r="EI1792" s="15"/>
      <c r="EJ1792" s="15"/>
      <c r="EK1792" s="15"/>
      <c r="EL1792" s="15"/>
      <c r="EM1792" s="15"/>
      <c r="EN1792" s="15"/>
      <c r="EO1792" s="15"/>
      <c r="EP1792" s="88"/>
      <c r="EQ1792" s="88"/>
      <c r="ER1792" s="88"/>
      <c r="ES1792" s="88"/>
      <c r="ET1792" s="88"/>
      <c r="EU1792" s="88"/>
      <c r="EV1792" s="88"/>
      <c r="EW1792" s="88"/>
      <c r="EX1792" s="88"/>
      <c r="EY1792" s="88"/>
      <c r="EZ1792" s="88"/>
      <c r="FA1792" s="88"/>
      <c r="FB1792" s="15"/>
      <c r="FC1792" s="15"/>
      <c r="FD1792" s="15"/>
      <c r="FE1792" s="15"/>
      <c r="FF1792" s="15"/>
      <c r="FG1792" s="15"/>
      <c r="FH1792" s="15"/>
      <c r="FI1792" s="15"/>
      <c r="FJ1792" s="15"/>
    </row>
    <row r="1793" spans="2:166" ht="15" customHeight="1" x14ac:dyDescent="0.25">
      <c r="B1793" s="88"/>
      <c r="C1793" s="88"/>
      <c r="D1793" s="115"/>
      <c r="E1793" s="115"/>
      <c r="F1793" s="115"/>
      <c r="G1793" s="115"/>
      <c r="H1793" s="115"/>
      <c r="I1793" s="523"/>
      <c r="J1793" s="523"/>
      <c r="K1793" s="115"/>
      <c r="L1793" s="524"/>
      <c r="M1793" s="524"/>
      <c r="N1793" s="524"/>
      <c r="O1793" s="524"/>
      <c r="P1793" s="524"/>
      <c r="Q1793" s="524"/>
      <c r="R1793" s="524"/>
      <c r="S1793" s="525"/>
      <c r="T1793" s="526"/>
      <c r="U1793" s="115"/>
      <c r="V1793" s="526"/>
      <c r="W1793" s="115"/>
      <c r="X1793" s="115"/>
      <c r="Y1793" s="115"/>
      <c r="Z1793" s="527"/>
      <c r="AA1793" s="527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  <c r="AS1793" s="15"/>
      <c r="AT1793" s="15"/>
      <c r="AU1793" s="15"/>
      <c r="AV1793" s="15"/>
      <c r="AW1793" s="15"/>
      <c r="AX1793" s="15"/>
      <c r="AY1793" s="15"/>
      <c r="AZ1793" s="15"/>
      <c r="BA1793" s="15"/>
      <c r="BB1793" s="15"/>
      <c r="BC1793" s="15"/>
      <c r="BD1793" s="15"/>
      <c r="BE1793" s="15"/>
      <c r="BF1793" s="15"/>
      <c r="BG1793" s="15"/>
      <c r="BH1793" s="15"/>
      <c r="BI1793" s="15"/>
      <c r="BJ1793" s="15"/>
      <c r="BK1793" s="15"/>
      <c r="BL1793" s="15"/>
      <c r="BM1793" s="15"/>
      <c r="BN1793" s="15"/>
      <c r="BO1793" s="15"/>
      <c r="BP1793" s="15"/>
      <c r="BQ1793" s="15"/>
      <c r="BR1793" s="15"/>
      <c r="BS1793" s="15"/>
      <c r="BT1793" s="15"/>
      <c r="BU1793" s="15"/>
      <c r="BV1793" s="15"/>
      <c r="BW1793" s="15"/>
      <c r="BX1793" s="15"/>
      <c r="BY1793" s="15"/>
      <c r="BZ1793" s="15"/>
      <c r="CA1793" s="15"/>
      <c r="CB1793" s="15"/>
      <c r="CC1793" s="15"/>
      <c r="CD1793" s="15"/>
      <c r="CE1793" s="15"/>
      <c r="CF1793" s="15"/>
      <c r="CG1793" s="15"/>
      <c r="CH1793" s="15"/>
      <c r="CI1793" s="15"/>
      <c r="CJ1793" s="15"/>
      <c r="CK1793" s="15"/>
      <c r="CL1793" s="15"/>
      <c r="CM1793" s="15"/>
      <c r="CN1793" s="15"/>
      <c r="CO1793" s="15"/>
      <c r="CP1793" s="15"/>
      <c r="CQ1793" s="15"/>
      <c r="CR1793" s="15"/>
      <c r="CS1793" s="15"/>
      <c r="CT1793" s="88"/>
      <c r="CU1793" s="88"/>
      <c r="CV1793" s="88"/>
      <c r="CW1793" s="15"/>
      <c r="CX1793" s="15"/>
      <c r="CY1793" s="88"/>
      <c r="CZ1793" s="88"/>
      <c r="DA1793" s="88"/>
      <c r="DB1793" s="15"/>
      <c r="DC1793" s="15"/>
      <c r="DD1793" s="15"/>
      <c r="DE1793" s="15"/>
      <c r="DF1793" s="15"/>
      <c r="DG1793" s="15"/>
      <c r="DH1793" s="15"/>
      <c r="DI1793" s="15"/>
      <c r="DJ1793" s="15"/>
      <c r="DK1793" s="15"/>
      <c r="DL1793" s="15"/>
      <c r="DM1793" s="15"/>
      <c r="DN1793" s="15"/>
      <c r="DO1793" s="15"/>
      <c r="DP1793" s="15"/>
      <c r="DQ1793" s="15"/>
      <c r="DR1793" s="15"/>
      <c r="DS1793" s="15"/>
      <c r="DT1793" s="15"/>
      <c r="DU1793" s="15"/>
      <c r="DV1793" s="15"/>
      <c r="DW1793" s="15"/>
      <c r="DX1793" s="15"/>
      <c r="DY1793" s="15"/>
      <c r="DZ1793" s="15"/>
      <c r="EA1793" s="15"/>
      <c r="EB1793" s="15"/>
      <c r="EC1793" s="15"/>
      <c r="ED1793" s="15"/>
      <c r="EE1793" s="15"/>
      <c r="EF1793" s="15"/>
      <c r="EG1793" s="15"/>
      <c r="EH1793" s="15"/>
      <c r="EI1793" s="15"/>
      <c r="EJ1793" s="15"/>
      <c r="EK1793" s="15"/>
      <c r="EL1793" s="15"/>
      <c r="EM1793" s="15"/>
      <c r="EN1793" s="15"/>
      <c r="EO1793" s="15"/>
      <c r="EP1793" s="88"/>
      <c r="EQ1793" s="88"/>
      <c r="ER1793" s="88"/>
      <c r="ES1793" s="88"/>
      <c r="ET1793" s="88"/>
      <c r="EU1793" s="88"/>
      <c r="EV1793" s="88"/>
      <c r="EW1793" s="88"/>
      <c r="EX1793" s="88"/>
      <c r="EY1793" s="88"/>
      <c r="EZ1793" s="88"/>
      <c r="FA1793" s="88"/>
      <c r="FB1793" s="15"/>
      <c r="FC1793" s="15"/>
      <c r="FD1793" s="15"/>
      <c r="FE1793" s="15"/>
      <c r="FF1793" s="15"/>
      <c r="FG1793" s="15"/>
      <c r="FH1793" s="15"/>
      <c r="FI1793" s="15"/>
      <c r="FJ1793" s="15"/>
    </row>
    <row r="1794" spans="2:166" ht="15" customHeight="1" x14ac:dyDescent="0.25">
      <c r="B1794" s="88"/>
      <c r="C1794" s="88"/>
      <c r="D1794" s="115"/>
      <c r="E1794" s="115"/>
      <c r="F1794" s="115"/>
      <c r="G1794" s="115"/>
      <c r="H1794" s="115"/>
      <c r="I1794" s="523"/>
      <c r="J1794" s="523"/>
      <c r="K1794" s="115"/>
      <c r="L1794" s="524"/>
      <c r="M1794" s="524"/>
      <c r="N1794" s="524"/>
      <c r="O1794" s="524"/>
      <c r="P1794" s="524"/>
      <c r="Q1794" s="524"/>
      <c r="R1794" s="524"/>
      <c r="S1794" s="525"/>
      <c r="T1794" s="526"/>
      <c r="U1794" s="115"/>
      <c r="V1794" s="526"/>
      <c r="W1794" s="115"/>
      <c r="X1794" s="115"/>
      <c r="Y1794" s="115"/>
      <c r="Z1794" s="527"/>
      <c r="AA1794" s="527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M1794" s="15"/>
      <c r="BN1794" s="15"/>
      <c r="BO1794" s="15"/>
      <c r="BP1794" s="15"/>
      <c r="BQ1794" s="15"/>
      <c r="BR1794" s="15"/>
      <c r="BS1794" s="15"/>
      <c r="BT1794" s="15"/>
      <c r="BU1794" s="15"/>
      <c r="BV1794" s="15"/>
      <c r="BW1794" s="15"/>
      <c r="BX1794" s="15"/>
      <c r="BY1794" s="15"/>
      <c r="BZ1794" s="15"/>
      <c r="CA1794" s="15"/>
      <c r="CB1794" s="15"/>
      <c r="CC1794" s="15"/>
      <c r="CD1794" s="15"/>
      <c r="CE1794" s="15"/>
      <c r="CF1794" s="15"/>
      <c r="CG1794" s="15"/>
      <c r="CH1794" s="15"/>
      <c r="CI1794" s="15"/>
      <c r="CJ1794" s="15"/>
      <c r="CK1794" s="15"/>
      <c r="CL1794" s="15"/>
      <c r="CM1794" s="15"/>
      <c r="CN1794" s="15"/>
      <c r="CO1794" s="15"/>
      <c r="CP1794" s="15"/>
      <c r="CQ1794" s="15"/>
      <c r="CR1794" s="15"/>
      <c r="CS1794" s="15"/>
      <c r="CT1794" s="88"/>
      <c r="CU1794" s="88"/>
      <c r="CV1794" s="88"/>
      <c r="CW1794" s="15"/>
      <c r="CX1794" s="15"/>
      <c r="CY1794" s="88"/>
      <c r="CZ1794" s="88"/>
      <c r="DA1794" s="88"/>
      <c r="DB1794" s="15"/>
      <c r="DC1794" s="15"/>
      <c r="DD1794" s="15"/>
      <c r="DE1794" s="15"/>
      <c r="DF1794" s="15"/>
      <c r="DG1794" s="15"/>
      <c r="DH1794" s="15"/>
      <c r="DI1794" s="15"/>
      <c r="DJ1794" s="15"/>
      <c r="DK1794" s="15"/>
      <c r="DL1794" s="15"/>
      <c r="DM1794" s="15"/>
      <c r="DN1794" s="15"/>
      <c r="DO1794" s="15"/>
      <c r="DP1794" s="15"/>
      <c r="DQ1794" s="15"/>
      <c r="DR1794" s="15"/>
      <c r="DS1794" s="15"/>
      <c r="DT1794" s="15"/>
      <c r="DU1794" s="15"/>
      <c r="DV1794" s="15"/>
      <c r="DW1794" s="15"/>
      <c r="DX1794" s="15"/>
      <c r="DY1794" s="15"/>
      <c r="DZ1794" s="15"/>
      <c r="EA1794" s="15"/>
      <c r="EB1794" s="15"/>
      <c r="EC1794" s="15"/>
      <c r="ED1794" s="15"/>
      <c r="EE1794" s="15"/>
      <c r="EF1794" s="15"/>
      <c r="EG1794" s="15"/>
      <c r="EH1794" s="15"/>
      <c r="EI1794" s="15"/>
      <c r="EJ1794" s="15"/>
      <c r="EK1794" s="15"/>
      <c r="EL1794" s="15"/>
      <c r="EM1794" s="15"/>
      <c r="EN1794" s="15"/>
      <c r="EO1794" s="15"/>
      <c r="EP1794" s="88"/>
      <c r="EQ1794" s="88"/>
      <c r="ER1794" s="88"/>
      <c r="ES1794" s="88"/>
      <c r="ET1794" s="88"/>
      <c r="EU1794" s="88"/>
      <c r="EV1794" s="88"/>
      <c r="EW1794" s="88"/>
      <c r="EX1794" s="88"/>
      <c r="EY1794" s="88"/>
      <c r="EZ1794" s="88"/>
      <c r="FA1794" s="88"/>
      <c r="FB1794" s="15"/>
      <c r="FC1794" s="15"/>
      <c r="FD1794" s="15"/>
      <c r="FE1794" s="15"/>
      <c r="FF1794" s="15"/>
      <c r="FG1794" s="15"/>
      <c r="FH1794" s="15"/>
      <c r="FI1794" s="15"/>
      <c r="FJ1794" s="15"/>
    </row>
    <row r="1795" spans="2:166" ht="15" customHeight="1" x14ac:dyDescent="0.25">
      <c r="B1795" s="88"/>
      <c r="C1795" s="88"/>
      <c r="D1795" s="115"/>
      <c r="E1795" s="115"/>
      <c r="F1795" s="115"/>
      <c r="G1795" s="115"/>
      <c r="H1795" s="115"/>
      <c r="I1795" s="523"/>
      <c r="J1795" s="523"/>
      <c r="K1795" s="115"/>
      <c r="L1795" s="524"/>
      <c r="M1795" s="524"/>
      <c r="N1795" s="524"/>
      <c r="O1795" s="524"/>
      <c r="P1795" s="524"/>
      <c r="Q1795" s="524"/>
      <c r="R1795" s="524"/>
      <c r="S1795" s="525"/>
      <c r="T1795" s="526"/>
      <c r="U1795" s="115"/>
      <c r="V1795" s="526"/>
      <c r="W1795" s="115"/>
      <c r="X1795" s="115"/>
      <c r="Y1795" s="115"/>
      <c r="Z1795" s="527"/>
      <c r="AA1795" s="527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  <c r="AS1795" s="15"/>
      <c r="AT1795" s="15"/>
      <c r="AU1795" s="15"/>
      <c r="AV1795" s="15"/>
      <c r="AW1795" s="15"/>
      <c r="AX1795" s="15"/>
      <c r="AY1795" s="15"/>
      <c r="AZ1795" s="15"/>
      <c r="BA1795" s="15"/>
      <c r="BB1795" s="15"/>
      <c r="BC1795" s="15"/>
      <c r="BD1795" s="15"/>
      <c r="BE1795" s="15"/>
      <c r="BF1795" s="15"/>
      <c r="BG1795" s="15"/>
      <c r="BH1795" s="15"/>
      <c r="BI1795" s="15"/>
      <c r="BJ1795" s="15"/>
      <c r="BK1795" s="15"/>
      <c r="BL1795" s="15"/>
      <c r="BM1795" s="15"/>
      <c r="BN1795" s="15"/>
      <c r="BO1795" s="15"/>
      <c r="BP1795" s="15"/>
      <c r="BQ1795" s="15"/>
      <c r="BR1795" s="15"/>
      <c r="BS1795" s="15"/>
      <c r="BT1795" s="15"/>
      <c r="BU1795" s="15"/>
      <c r="BV1795" s="15"/>
      <c r="BW1795" s="15"/>
      <c r="BX1795" s="15"/>
      <c r="BY1795" s="15"/>
      <c r="BZ1795" s="15"/>
      <c r="CA1795" s="15"/>
      <c r="CB1795" s="15"/>
      <c r="CC1795" s="15"/>
      <c r="CD1795" s="15"/>
      <c r="CE1795" s="15"/>
      <c r="CF1795" s="15"/>
      <c r="CG1795" s="15"/>
      <c r="CH1795" s="15"/>
      <c r="CI1795" s="15"/>
      <c r="CJ1795" s="15"/>
      <c r="CK1795" s="15"/>
      <c r="CL1795" s="15"/>
      <c r="CM1795" s="15"/>
      <c r="CN1795" s="15"/>
      <c r="CO1795" s="15"/>
      <c r="CP1795" s="15"/>
      <c r="CQ1795" s="15"/>
      <c r="CR1795" s="15"/>
      <c r="CS1795" s="15"/>
      <c r="CT1795" s="88"/>
      <c r="CU1795" s="88"/>
      <c r="CV1795" s="88"/>
      <c r="CW1795" s="15"/>
      <c r="CX1795" s="15"/>
      <c r="CY1795" s="88"/>
      <c r="CZ1795" s="88"/>
      <c r="DA1795" s="88"/>
      <c r="DB1795" s="15"/>
      <c r="DC1795" s="15"/>
      <c r="DD1795" s="15"/>
      <c r="DE1795" s="15"/>
      <c r="DF1795" s="15"/>
      <c r="DG1795" s="15"/>
      <c r="DH1795" s="15"/>
      <c r="DI1795" s="15"/>
      <c r="DJ1795" s="15"/>
      <c r="DK1795" s="15"/>
      <c r="DL1795" s="15"/>
      <c r="DM1795" s="15"/>
      <c r="DN1795" s="15"/>
      <c r="DO1795" s="15"/>
      <c r="DP1795" s="15"/>
      <c r="DQ1795" s="15"/>
      <c r="DR1795" s="15"/>
      <c r="DS1795" s="15"/>
      <c r="DT1795" s="15"/>
      <c r="DU1795" s="15"/>
      <c r="DV1795" s="15"/>
      <c r="DW1795" s="15"/>
      <c r="DX1795" s="15"/>
      <c r="DY1795" s="15"/>
      <c r="DZ1795" s="15"/>
      <c r="EA1795" s="15"/>
      <c r="EB1795" s="15"/>
      <c r="EC1795" s="15"/>
      <c r="ED1795" s="15"/>
      <c r="EE1795" s="15"/>
      <c r="EF1795" s="15"/>
      <c r="EG1795" s="15"/>
      <c r="EH1795" s="15"/>
      <c r="EI1795" s="15"/>
      <c r="EJ1795" s="15"/>
      <c r="EK1795" s="15"/>
      <c r="EL1795" s="15"/>
      <c r="EM1795" s="15"/>
      <c r="EN1795" s="15"/>
      <c r="EO1795" s="15"/>
      <c r="EP1795" s="88"/>
      <c r="EQ1795" s="88"/>
      <c r="ER1795" s="88"/>
      <c r="ES1795" s="88"/>
      <c r="ET1795" s="88"/>
      <c r="EU1795" s="88"/>
      <c r="EV1795" s="88"/>
      <c r="EW1795" s="88"/>
      <c r="EX1795" s="88"/>
      <c r="EY1795" s="88"/>
      <c r="EZ1795" s="88"/>
      <c r="FA1795" s="88"/>
      <c r="FB1795" s="15"/>
      <c r="FC1795" s="15"/>
      <c r="FD1795" s="15"/>
      <c r="FE1795" s="15"/>
      <c r="FF1795" s="15"/>
      <c r="FG1795" s="15"/>
      <c r="FH1795" s="15"/>
      <c r="FI1795" s="15"/>
      <c r="FJ1795" s="15"/>
    </row>
    <row r="1796" spans="2:166" ht="15" customHeight="1" x14ac:dyDescent="0.25">
      <c r="B1796" s="88"/>
      <c r="C1796" s="88"/>
      <c r="D1796" s="115"/>
      <c r="E1796" s="115"/>
      <c r="F1796" s="115"/>
      <c r="G1796" s="115"/>
      <c r="H1796" s="115"/>
      <c r="I1796" s="523"/>
      <c r="J1796" s="523"/>
      <c r="K1796" s="115"/>
      <c r="L1796" s="524"/>
      <c r="M1796" s="524"/>
      <c r="N1796" s="524"/>
      <c r="O1796" s="524"/>
      <c r="P1796" s="524"/>
      <c r="Q1796" s="524"/>
      <c r="R1796" s="524"/>
      <c r="S1796" s="525"/>
      <c r="T1796" s="526"/>
      <c r="U1796" s="115"/>
      <c r="V1796" s="526"/>
      <c r="W1796" s="115"/>
      <c r="X1796" s="115"/>
      <c r="Y1796" s="115"/>
      <c r="Z1796" s="527"/>
      <c r="AA1796" s="527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  <c r="AS1796" s="15"/>
      <c r="AT1796" s="15"/>
      <c r="AU1796" s="15"/>
      <c r="AV1796" s="15"/>
      <c r="AW1796" s="15"/>
      <c r="AX1796" s="15"/>
      <c r="AY1796" s="15"/>
      <c r="AZ1796" s="15"/>
      <c r="BA1796" s="15"/>
      <c r="BB1796" s="15"/>
      <c r="BC1796" s="15"/>
      <c r="BD1796" s="15"/>
      <c r="BE1796" s="15"/>
      <c r="BF1796" s="15"/>
      <c r="BG1796" s="15"/>
      <c r="BH1796" s="15"/>
      <c r="BI1796" s="15"/>
      <c r="BJ1796" s="15"/>
      <c r="BK1796" s="15"/>
      <c r="BL1796" s="15"/>
      <c r="BM1796" s="15"/>
      <c r="BN1796" s="15"/>
      <c r="BO1796" s="15"/>
      <c r="BP1796" s="15"/>
      <c r="BQ1796" s="15"/>
      <c r="BR1796" s="15"/>
      <c r="BS1796" s="15"/>
      <c r="BT1796" s="15"/>
      <c r="BU1796" s="15"/>
      <c r="BV1796" s="15"/>
      <c r="BW1796" s="15"/>
      <c r="BX1796" s="15"/>
      <c r="BY1796" s="15"/>
      <c r="BZ1796" s="15"/>
      <c r="CA1796" s="15"/>
      <c r="CB1796" s="15"/>
      <c r="CC1796" s="15"/>
      <c r="CD1796" s="15"/>
      <c r="CE1796" s="15"/>
      <c r="CF1796" s="15"/>
      <c r="CG1796" s="15"/>
      <c r="CH1796" s="15"/>
      <c r="CI1796" s="15"/>
      <c r="CJ1796" s="15"/>
      <c r="CK1796" s="15"/>
      <c r="CL1796" s="15"/>
      <c r="CM1796" s="15"/>
      <c r="CN1796" s="15"/>
      <c r="CO1796" s="15"/>
      <c r="CP1796" s="15"/>
      <c r="CQ1796" s="15"/>
      <c r="CR1796" s="15"/>
      <c r="CS1796" s="15"/>
      <c r="CT1796" s="88"/>
      <c r="CU1796" s="88"/>
      <c r="CV1796" s="88"/>
      <c r="CW1796" s="15"/>
      <c r="CX1796" s="15"/>
      <c r="CY1796" s="88"/>
      <c r="CZ1796" s="88"/>
      <c r="DA1796" s="88"/>
      <c r="DB1796" s="15"/>
      <c r="DC1796" s="15"/>
      <c r="DD1796" s="15"/>
      <c r="DE1796" s="15"/>
      <c r="DF1796" s="15"/>
      <c r="DG1796" s="15"/>
      <c r="DH1796" s="15"/>
      <c r="DI1796" s="15"/>
      <c r="DJ1796" s="15"/>
      <c r="DK1796" s="15"/>
      <c r="DL1796" s="15"/>
      <c r="DM1796" s="15"/>
      <c r="DN1796" s="15"/>
      <c r="DO1796" s="15"/>
      <c r="DP1796" s="15"/>
      <c r="DQ1796" s="15"/>
      <c r="DR1796" s="15"/>
      <c r="DS1796" s="15"/>
      <c r="DT1796" s="15"/>
      <c r="DU1796" s="15"/>
      <c r="DV1796" s="15"/>
      <c r="DW1796" s="15"/>
      <c r="DX1796" s="15"/>
      <c r="DY1796" s="15"/>
      <c r="DZ1796" s="15"/>
      <c r="EA1796" s="15"/>
      <c r="EB1796" s="15"/>
      <c r="EC1796" s="15"/>
      <c r="ED1796" s="15"/>
      <c r="EE1796" s="15"/>
      <c r="EF1796" s="15"/>
      <c r="EG1796" s="15"/>
      <c r="EH1796" s="15"/>
      <c r="EI1796" s="15"/>
      <c r="EJ1796" s="15"/>
      <c r="EK1796" s="15"/>
      <c r="EL1796" s="15"/>
      <c r="EM1796" s="15"/>
      <c r="EN1796" s="15"/>
      <c r="EO1796" s="15"/>
      <c r="EP1796" s="88"/>
      <c r="EQ1796" s="88"/>
      <c r="ER1796" s="88"/>
      <c r="ES1796" s="88"/>
      <c r="ET1796" s="88"/>
      <c r="EU1796" s="88"/>
      <c r="EV1796" s="88"/>
      <c r="EW1796" s="88"/>
      <c r="EX1796" s="88"/>
      <c r="EY1796" s="88"/>
      <c r="EZ1796" s="88"/>
      <c r="FA1796" s="88"/>
      <c r="FB1796" s="15"/>
      <c r="FC1796" s="15"/>
      <c r="FD1796" s="15"/>
      <c r="FE1796" s="15"/>
      <c r="FF1796" s="15"/>
      <c r="FG1796" s="15"/>
      <c r="FH1796" s="15"/>
      <c r="FI1796" s="15"/>
      <c r="FJ1796" s="15"/>
    </row>
    <row r="1797" spans="2:166" ht="15" customHeight="1" x14ac:dyDescent="0.25">
      <c r="B1797" s="88"/>
      <c r="C1797" s="88"/>
      <c r="D1797" s="115"/>
      <c r="E1797" s="115"/>
      <c r="F1797" s="115"/>
      <c r="G1797" s="115"/>
      <c r="H1797" s="115"/>
      <c r="I1797" s="523"/>
      <c r="J1797" s="523"/>
      <c r="K1797" s="115"/>
      <c r="L1797" s="524"/>
      <c r="M1797" s="524"/>
      <c r="N1797" s="524"/>
      <c r="O1797" s="524"/>
      <c r="P1797" s="524"/>
      <c r="Q1797" s="524"/>
      <c r="R1797" s="524"/>
      <c r="S1797" s="525"/>
      <c r="T1797" s="526"/>
      <c r="U1797" s="115"/>
      <c r="V1797" s="526"/>
      <c r="W1797" s="115"/>
      <c r="X1797" s="115"/>
      <c r="Y1797" s="115"/>
      <c r="Z1797" s="527"/>
      <c r="AA1797" s="527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  <c r="BI1797" s="15"/>
      <c r="BJ1797" s="15"/>
      <c r="BK1797" s="15"/>
      <c r="BL1797" s="15"/>
      <c r="BM1797" s="15"/>
      <c r="BN1797" s="15"/>
      <c r="BO1797" s="15"/>
      <c r="BP1797" s="15"/>
      <c r="BQ1797" s="15"/>
      <c r="BR1797" s="15"/>
      <c r="BS1797" s="15"/>
      <c r="BT1797" s="15"/>
      <c r="BU1797" s="15"/>
      <c r="BV1797" s="15"/>
      <c r="BW1797" s="15"/>
      <c r="BX1797" s="15"/>
      <c r="BY1797" s="15"/>
      <c r="BZ1797" s="15"/>
      <c r="CA1797" s="15"/>
      <c r="CB1797" s="15"/>
      <c r="CC1797" s="15"/>
      <c r="CD1797" s="15"/>
      <c r="CE1797" s="15"/>
      <c r="CF1797" s="15"/>
      <c r="CG1797" s="15"/>
      <c r="CH1797" s="15"/>
      <c r="CI1797" s="15"/>
      <c r="CJ1797" s="15"/>
      <c r="CK1797" s="15"/>
      <c r="CL1797" s="15"/>
      <c r="CM1797" s="15"/>
      <c r="CN1797" s="15"/>
      <c r="CO1797" s="15"/>
      <c r="CP1797" s="15"/>
      <c r="CQ1797" s="15"/>
      <c r="CR1797" s="15"/>
      <c r="CS1797" s="15"/>
      <c r="CT1797" s="88"/>
      <c r="CU1797" s="88"/>
      <c r="CV1797" s="88"/>
      <c r="CW1797" s="15"/>
      <c r="CX1797" s="15"/>
      <c r="CY1797" s="88"/>
      <c r="CZ1797" s="88"/>
      <c r="DA1797" s="88"/>
      <c r="DB1797" s="15"/>
      <c r="DC1797" s="15"/>
      <c r="DD1797" s="15"/>
      <c r="DE1797" s="15"/>
      <c r="DF1797" s="15"/>
      <c r="DG1797" s="15"/>
      <c r="DH1797" s="15"/>
      <c r="DI1797" s="15"/>
      <c r="DJ1797" s="15"/>
      <c r="DK1797" s="15"/>
      <c r="DL1797" s="15"/>
      <c r="DM1797" s="15"/>
      <c r="DN1797" s="15"/>
      <c r="DO1797" s="15"/>
      <c r="DP1797" s="15"/>
      <c r="DQ1797" s="15"/>
      <c r="DR1797" s="15"/>
      <c r="DS1797" s="15"/>
      <c r="DT1797" s="15"/>
      <c r="DU1797" s="15"/>
      <c r="DV1797" s="15"/>
      <c r="DW1797" s="15"/>
      <c r="DX1797" s="15"/>
      <c r="DY1797" s="15"/>
      <c r="DZ1797" s="15"/>
      <c r="EA1797" s="15"/>
      <c r="EB1797" s="15"/>
      <c r="EC1797" s="15"/>
      <c r="ED1797" s="15"/>
      <c r="EE1797" s="15"/>
      <c r="EF1797" s="15"/>
      <c r="EG1797" s="15"/>
      <c r="EH1797" s="15"/>
      <c r="EI1797" s="15"/>
      <c r="EJ1797" s="15"/>
      <c r="EK1797" s="15"/>
      <c r="EL1797" s="15"/>
      <c r="EM1797" s="15"/>
      <c r="EN1797" s="15"/>
      <c r="EO1797" s="15"/>
      <c r="EP1797" s="88"/>
      <c r="EQ1797" s="88"/>
      <c r="ER1797" s="88"/>
      <c r="ES1797" s="88"/>
      <c r="ET1797" s="88"/>
      <c r="EU1797" s="88"/>
      <c r="EV1797" s="88"/>
      <c r="EW1797" s="88"/>
      <c r="EX1797" s="88"/>
      <c r="EY1797" s="88"/>
      <c r="EZ1797" s="88"/>
      <c r="FA1797" s="88"/>
      <c r="FB1797" s="15"/>
      <c r="FC1797" s="15"/>
      <c r="FD1797" s="15"/>
      <c r="FE1797" s="15"/>
      <c r="FF1797" s="15"/>
      <c r="FG1797" s="15"/>
      <c r="FH1797" s="15"/>
      <c r="FI1797" s="15"/>
      <c r="FJ1797" s="15"/>
    </row>
    <row r="1798" spans="2:166" ht="15" customHeight="1" x14ac:dyDescent="0.25">
      <c r="B1798" s="88"/>
      <c r="C1798" s="88"/>
      <c r="D1798" s="115"/>
      <c r="E1798" s="115"/>
      <c r="F1798" s="115"/>
      <c r="G1798" s="115"/>
      <c r="H1798" s="115"/>
      <c r="I1798" s="523"/>
      <c r="J1798" s="523"/>
      <c r="K1798" s="115"/>
      <c r="L1798" s="524"/>
      <c r="M1798" s="524"/>
      <c r="N1798" s="524"/>
      <c r="O1798" s="524"/>
      <c r="P1798" s="524"/>
      <c r="Q1798" s="524"/>
      <c r="R1798" s="524"/>
      <c r="S1798" s="525"/>
      <c r="T1798" s="526"/>
      <c r="U1798" s="115"/>
      <c r="V1798" s="526"/>
      <c r="W1798" s="115"/>
      <c r="X1798" s="115"/>
      <c r="Y1798" s="115"/>
      <c r="Z1798" s="527"/>
      <c r="AA1798" s="527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  <c r="AS1798" s="15"/>
      <c r="AT1798" s="15"/>
      <c r="AU1798" s="15"/>
      <c r="AV1798" s="15"/>
      <c r="AW1798" s="15"/>
      <c r="AX1798" s="15"/>
      <c r="AY1798" s="15"/>
      <c r="AZ1798" s="15"/>
      <c r="BA1798" s="15"/>
      <c r="BB1798" s="15"/>
      <c r="BC1798" s="15"/>
      <c r="BD1798" s="15"/>
      <c r="BE1798" s="15"/>
      <c r="BF1798" s="15"/>
      <c r="BG1798" s="15"/>
      <c r="BH1798" s="15"/>
      <c r="BI1798" s="15"/>
      <c r="BJ1798" s="15"/>
      <c r="BK1798" s="15"/>
      <c r="BL1798" s="15"/>
      <c r="BM1798" s="15"/>
      <c r="BN1798" s="15"/>
      <c r="BO1798" s="15"/>
      <c r="BP1798" s="15"/>
      <c r="BQ1798" s="15"/>
      <c r="BR1798" s="15"/>
      <c r="BS1798" s="15"/>
      <c r="BT1798" s="15"/>
      <c r="BU1798" s="15"/>
      <c r="BV1798" s="15"/>
      <c r="BW1798" s="15"/>
      <c r="BX1798" s="15"/>
      <c r="BY1798" s="15"/>
      <c r="BZ1798" s="15"/>
      <c r="CA1798" s="15"/>
      <c r="CB1798" s="15"/>
      <c r="CC1798" s="15"/>
      <c r="CD1798" s="15"/>
      <c r="CE1798" s="15"/>
      <c r="CF1798" s="15"/>
      <c r="CG1798" s="15"/>
      <c r="CH1798" s="15"/>
      <c r="CI1798" s="15"/>
      <c r="CJ1798" s="15"/>
      <c r="CK1798" s="15"/>
      <c r="CL1798" s="15"/>
      <c r="CM1798" s="15"/>
      <c r="CN1798" s="15"/>
      <c r="CO1798" s="15"/>
      <c r="CP1798" s="15"/>
      <c r="CQ1798" s="15"/>
      <c r="CR1798" s="15"/>
      <c r="CS1798" s="15"/>
      <c r="CT1798" s="88"/>
      <c r="CU1798" s="88"/>
      <c r="CV1798" s="88"/>
      <c r="CW1798" s="15"/>
      <c r="CX1798" s="15"/>
      <c r="CY1798" s="88"/>
      <c r="CZ1798" s="88"/>
      <c r="DA1798" s="88"/>
      <c r="DB1798" s="15"/>
      <c r="DC1798" s="15"/>
      <c r="DD1798" s="15"/>
      <c r="DE1798" s="15"/>
      <c r="DF1798" s="15"/>
      <c r="DG1798" s="15"/>
      <c r="DH1798" s="15"/>
      <c r="DI1798" s="15"/>
      <c r="DJ1798" s="15"/>
      <c r="DK1798" s="15"/>
      <c r="DL1798" s="15"/>
      <c r="DM1798" s="15"/>
      <c r="DN1798" s="15"/>
      <c r="DO1798" s="15"/>
      <c r="DP1798" s="15"/>
      <c r="DQ1798" s="15"/>
      <c r="DR1798" s="15"/>
      <c r="DS1798" s="15"/>
      <c r="DT1798" s="15"/>
      <c r="DU1798" s="15"/>
      <c r="DV1798" s="15"/>
      <c r="DW1798" s="15"/>
      <c r="DX1798" s="15"/>
      <c r="DY1798" s="15"/>
      <c r="DZ1798" s="15"/>
      <c r="EA1798" s="15"/>
      <c r="EB1798" s="15"/>
      <c r="EC1798" s="15"/>
      <c r="ED1798" s="15"/>
      <c r="EE1798" s="15"/>
      <c r="EF1798" s="15"/>
      <c r="EG1798" s="15"/>
      <c r="EH1798" s="15"/>
      <c r="EI1798" s="15"/>
      <c r="EJ1798" s="15"/>
      <c r="EK1798" s="15"/>
      <c r="EL1798" s="15"/>
      <c r="EM1798" s="15"/>
      <c r="EN1798" s="15"/>
      <c r="EO1798" s="15"/>
      <c r="EP1798" s="88"/>
      <c r="EQ1798" s="88"/>
      <c r="ER1798" s="88"/>
      <c r="ES1798" s="88"/>
      <c r="ET1798" s="88"/>
      <c r="EU1798" s="88"/>
      <c r="EV1798" s="88"/>
      <c r="EW1798" s="88"/>
      <c r="EX1798" s="88"/>
      <c r="EY1798" s="88"/>
      <c r="EZ1798" s="88"/>
      <c r="FA1798" s="88"/>
      <c r="FB1798" s="15"/>
      <c r="FC1798" s="15"/>
      <c r="FD1798" s="15"/>
      <c r="FE1798" s="15"/>
      <c r="FF1798" s="15"/>
      <c r="FG1798" s="15"/>
      <c r="FH1798" s="15"/>
      <c r="FI1798" s="15"/>
      <c r="FJ1798" s="15"/>
    </row>
    <row r="1799" spans="2:166" ht="15" customHeight="1" x14ac:dyDescent="0.25">
      <c r="B1799" s="88"/>
      <c r="C1799" s="88"/>
      <c r="D1799" s="115"/>
      <c r="E1799" s="115"/>
      <c r="F1799" s="115"/>
      <c r="G1799" s="115"/>
      <c r="H1799" s="115"/>
      <c r="I1799" s="523"/>
      <c r="J1799" s="523"/>
      <c r="K1799" s="115"/>
      <c r="L1799" s="524"/>
      <c r="M1799" s="524"/>
      <c r="N1799" s="524"/>
      <c r="O1799" s="524"/>
      <c r="P1799" s="524"/>
      <c r="Q1799" s="524"/>
      <c r="R1799" s="524"/>
      <c r="S1799" s="525"/>
      <c r="T1799" s="526"/>
      <c r="U1799" s="115"/>
      <c r="V1799" s="526"/>
      <c r="W1799" s="115"/>
      <c r="X1799" s="115"/>
      <c r="Y1799" s="115"/>
      <c r="Z1799" s="527"/>
      <c r="AA1799" s="527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  <c r="AS1799" s="15"/>
      <c r="AT1799" s="15"/>
      <c r="AU1799" s="15"/>
      <c r="AV1799" s="15"/>
      <c r="AW1799" s="15"/>
      <c r="AX1799" s="15"/>
      <c r="AY1799" s="15"/>
      <c r="AZ1799" s="15"/>
      <c r="BA1799" s="15"/>
      <c r="BB1799" s="15"/>
      <c r="BC1799" s="15"/>
      <c r="BD1799" s="15"/>
      <c r="BE1799" s="15"/>
      <c r="BF1799" s="15"/>
      <c r="BG1799" s="15"/>
      <c r="BH1799" s="15"/>
      <c r="BI1799" s="15"/>
      <c r="BJ1799" s="15"/>
      <c r="BK1799" s="15"/>
      <c r="BL1799" s="15"/>
      <c r="BM1799" s="15"/>
      <c r="BN1799" s="15"/>
      <c r="BO1799" s="15"/>
      <c r="BP1799" s="15"/>
      <c r="BQ1799" s="15"/>
      <c r="BR1799" s="15"/>
      <c r="BS1799" s="15"/>
      <c r="BT1799" s="15"/>
      <c r="BU1799" s="15"/>
      <c r="BV1799" s="15"/>
      <c r="BW1799" s="15"/>
      <c r="BX1799" s="15"/>
      <c r="BY1799" s="15"/>
      <c r="BZ1799" s="15"/>
      <c r="CA1799" s="15"/>
      <c r="CB1799" s="15"/>
      <c r="CC1799" s="15"/>
      <c r="CD1799" s="15"/>
      <c r="CE1799" s="15"/>
      <c r="CF1799" s="15"/>
      <c r="CG1799" s="15"/>
      <c r="CH1799" s="15"/>
      <c r="CI1799" s="15"/>
      <c r="CJ1799" s="15"/>
      <c r="CK1799" s="15"/>
      <c r="CL1799" s="15"/>
      <c r="CM1799" s="15"/>
      <c r="CN1799" s="15"/>
      <c r="CO1799" s="15"/>
      <c r="CP1799" s="15"/>
      <c r="CQ1799" s="15"/>
      <c r="CR1799" s="15"/>
      <c r="CS1799" s="15"/>
      <c r="CT1799" s="88"/>
      <c r="CU1799" s="88"/>
      <c r="CV1799" s="88"/>
      <c r="CW1799" s="15"/>
      <c r="CX1799" s="15"/>
      <c r="CY1799" s="88"/>
      <c r="CZ1799" s="88"/>
      <c r="DA1799" s="88"/>
      <c r="DB1799" s="15"/>
      <c r="DC1799" s="15"/>
      <c r="DD1799" s="15"/>
      <c r="DE1799" s="15"/>
      <c r="DF1799" s="15"/>
      <c r="DG1799" s="15"/>
      <c r="DH1799" s="15"/>
      <c r="DI1799" s="15"/>
      <c r="DJ1799" s="15"/>
      <c r="DK1799" s="15"/>
      <c r="DL1799" s="15"/>
      <c r="DM1799" s="15"/>
      <c r="DN1799" s="15"/>
      <c r="DO1799" s="15"/>
      <c r="DP1799" s="15"/>
      <c r="DQ1799" s="15"/>
      <c r="DR1799" s="15"/>
      <c r="DS1799" s="15"/>
      <c r="DT1799" s="15"/>
      <c r="DU1799" s="15"/>
      <c r="DV1799" s="15"/>
      <c r="DW1799" s="15"/>
      <c r="DX1799" s="15"/>
      <c r="DY1799" s="15"/>
      <c r="DZ1799" s="15"/>
      <c r="EA1799" s="15"/>
      <c r="EB1799" s="15"/>
      <c r="EC1799" s="15"/>
      <c r="ED1799" s="15"/>
      <c r="EE1799" s="15"/>
      <c r="EF1799" s="15"/>
      <c r="EG1799" s="15"/>
      <c r="EH1799" s="15"/>
      <c r="EI1799" s="15"/>
      <c r="EJ1799" s="15"/>
      <c r="EK1799" s="15"/>
      <c r="EL1799" s="15"/>
      <c r="EM1799" s="15"/>
      <c r="EN1799" s="15"/>
      <c r="EO1799" s="15"/>
      <c r="EP1799" s="88"/>
      <c r="EQ1799" s="88"/>
      <c r="ER1799" s="88"/>
      <c r="ES1799" s="88"/>
      <c r="ET1799" s="88"/>
      <c r="EU1799" s="88"/>
      <c r="EV1799" s="88"/>
      <c r="EW1799" s="88"/>
      <c r="EX1799" s="88"/>
      <c r="EY1799" s="88"/>
      <c r="EZ1799" s="88"/>
      <c r="FA1799" s="88"/>
      <c r="FB1799" s="15"/>
      <c r="FC1799" s="15"/>
      <c r="FD1799" s="15"/>
      <c r="FE1799" s="15"/>
      <c r="FF1799" s="15"/>
      <c r="FG1799" s="15"/>
      <c r="FH1799" s="15"/>
      <c r="FI1799" s="15"/>
      <c r="FJ1799" s="15"/>
    </row>
    <row r="1800" spans="2:166" ht="15" customHeight="1" x14ac:dyDescent="0.25">
      <c r="B1800" s="88"/>
      <c r="C1800" s="88"/>
      <c r="D1800" s="115"/>
      <c r="E1800" s="115"/>
      <c r="F1800" s="115"/>
      <c r="G1800" s="115"/>
      <c r="H1800" s="115"/>
      <c r="I1800" s="523"/>
      <c r="J1800" s="523"/>
      <c r="K1800" s="115"/>
      <c r="L1800" s="524"/>
      <c r="M1800" s="524"/>
      <c r="N1800" s="524"/>
      <c r="O1800" s="524"/>
      <c r="P1800" s="524"/>
      <c r="Q1800" s="524"/>
      <c r="R1800" s="524"/>
      <c r="S1800" s="525"/>
      <c r="T1800" s="526"/>
      <c r="U1800" s="115"/>
      <c r="V1800" s="526"/>
      <c r="W1800" s="115"/>
      <c r="X1800" s="115"/>
      <c r="Y1800" s="115"/>
      <c r="Z1800" s="527"/>
      <c r="AA1800" s="527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  <c r="BI1800" s="15"/>
      <c r="BJ1800" s="15"/>
      <c r="BK1800" s="15"/>
      <c r="BL1800" s="15"/>
      <c r="BM1800" s="15"/>
      <c r="BN1800" s="15"/>
      <c r="BO1800" s="15"/>
      <c r="BP1800" s="15"/>
      <c r="BQ1800" s="15"/>
      <c r="BR1800" s="15"/>
      <c r="BS1800" s="15"/>
      <c r="BT1800" s="15"/>
      <c r="BU1800" s="15"/>
      <c r="BV1800" s="15"/>
      <c r="BW1800" s="15"/>
      <c r="BX1800" s="15"/>
      <c r="BY1800" s="15"/>
      <c r="BZ1800" s="15"/>
      <c r="CA1800" s="15"/>
      <c r="CB1800" s="15"/>
      <c r="CC1800" s="15"/>
      <c r="CD1800" s="15"/>
      <c r="CE1800" s="15"/>
      <c r="CF1800" s="15"/>
      <c r="CG1800" s="15"/>
      <c r="CH1800" s="15"/>
      <c r="CI1800" s="15"/>
      <c r="CJ1800" s="15"/>
      <c r="CK1800" s="15"/>
      <c r="CL1800" s="15"/>
      <c r="CM1800" s="15"/>
      <c r="CN1800" s="15"/>
      <c r="CO1800" s="15"/>
      <c r="CP1800" s="15"/>
      <c r="CQ1800" s="15"/>
      <c r="CR1800" s="15"/>
      <c r="CS1800" s="15"/>
      <c r="CT1800" s="88"/>
      <c r="CU1800" s="88"/>
      <c r="CV1800" s="88"/>
      <c r="CW1800" s="15"/>
      <c r="CX1800" s="15"/>
      <c r="CY1800" s="88"/>
      <c r="CZ1800" s="88"/>
      <c r="DA1800" s="88"/>
      <c r="DB1800" s="15"/>
      <c r="DC1800" s="15"/>
      <c r="DD1800" s="15"/>
      <c r="DE1800" s="15"/>
      <c r="DF1800" s="15"/>
      <c r="DG1800" s="15"/>
      <c r="DH1800" s="15"/>
      <c r="DI1800" s="15"/>
      <c r="DJ1800" s="15"/>
      <c r="DK1800" s="15"/>
      <c r="DL1800" s="15"/>
      <c r="DM1800" s="15"/>
      <c r="DN1800" s="15"/>
      <c r="DO1800" s="15"/>
      <c r="DP1800" s="15"/>
      <c r="DQ1800" s="15"/>
      <c r="DR1800" s="15"/>
      <c r="DS1800" s="15"/>
      <c r="DT1800" s="15"/>
      <c r="DU1800" s="15"/>
      <c r="DV1800" s="15"/>
      <c r="DW1800" s="15"/>
      <c r="DX1800" s="15"/>
      <c r="DY1800" s="15"/>
      <c r="DZ1800" s="15"/>
      <c r="EA1800" s="15"/>
      <c r="EB1800" s="15"/>
      <c r="EC1800" s="15"/>
      <c r="ED1800" s="15"/>
      <c r="EE1800" s="15"/>
      <c r="EF1800" s="15"/>
      <c r="EG1800" s="15"/>
      <c r="EH1800" s="15"/>
      <c r="EI1800" s="15"/>
      <c r="EJ1800" s="15"/>
      <c r="EK1800" s="15"/>
      <c r="EL1800" s="15"/>
      <c r="EM1800" s="15"/>
      <c r="EN1800" s="15"/>
      <c r="EO1800" s="15"/>
      <c r="EP1800" s="88"/>
      <c r="EQ1800" s="88"/>
      <c r="ER1800" s="88"/>
      <c r="ES1800" s="88"/>
      <c r="ET1800" s="88"/>
      <c r="EU1800" s="88"/>
      <c r="EV1800" s="88"/>
      <c r="EW1800" s="88"/>
      <c r="EX1800" s="88"/>
      <c r="EY1800" s="88"/>
      <c r="EZ1800" s="88"/>
      <c r="FA1800" s="88"/>
      <c r="FB1800" s="15"/>
      <c r="FC1800" s="15"/>
      <c r="FD1800" s="15"/>
      <c r="FE1800" s="15"/>
      <c r="FF1800" s="15"/>
      <c r="FG1800" s="15"/>
      <c r="FH1800" s="15"/>
      <c r="FI1800" s="15"/>
      <c r="FJ1800" s="15"/>
    </row>
    <row r="1801" spans="2:166" ht="15" customHeight="1" x14ac:dyDescent="0.25">
      <c r="B1801" s="88"/>
      <c r="C1801" s="88"/>
      <c r="D1801" s="115"/>
      <c r="E1801" s="115"/>
      <c r="F1801" s="115"/>
      <c r="G1801" s="115"/>
      <c r="H1801" s="115"/>
      <c r="I1801" s="523"/>
      <c r="J1801" s="523"/>
      <c r="K1801" s="115"/>
      <c r="L1801" s="524"/>
      <c r="M1801" s="524"/>
      <c r="N1801" s="524"/>
      <c r="O1801" s="524"/>
      <c r="P1801" s="524"/>
      <c r="Q1801" s="524"/>
      <c r="R1801" s="524"/>
      <c r="S1801" s="525"/>
      <c r="T1801" s="526"/>
      <c r="U1801" s="115"/>
      <c r="V1801" s="526"/>
      <c r="W1801" s="115"/>
      <c r="X1801" s="115"/>
      <c r="Y1801" s="115"/>
      <c r="Z1801" s="527"/>
      <c r="AA1801" s="527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  <c r="AS1801" s="15"/>
      <c r="AT1801" s="15"/>
      <c r="AU1801" s="15"/>
      <c r="AV1801" s="15"/>
      <c r="AW1801" s="15"/>
      <c r="AX1801" s="15"/>
      <c r="AY1801" s="15"/>
      <c r="AZ1801" s="15"/>
      <c r="BA1801" s="15"/>
      <c r="BB1801" s="15"/>
      <c r="BC1801" s="15"/>
      <c r="BD1801" s="15"/>
      <c r="BE1801" s="15"/>
      <c r="BF1801" s="15"/>
      <c r="BG1801" s="15"/>
      <c r="BH1801" s="15"/>
      <c r="BI1801" s="15"/>
      <c r="BJ1801" s="15"/>
      <c r="BK1801" s="15"/>
      <c r="BL1801" s="15"/>
      <c r="BM1801" s="15"/>
      <c r="BN1801" s="15"/>
      <c r="BO1801" s="15"/>
      <c r="BP1801" s="15"/>
      <c r="BQ1801" s="15"/>
      <c r="BR1801" s="15"/>
      <c r="BS1801" s="15"/>
      <c r="BT1801" s="15"/>
      <c r="BU1801" s="15"/>
      <c r="BV1801" s="15"/>
      <c r="BW1801" s="15"/>
      <c r="BX1801" s="15"/>
      <c r="BY1801" s="15"/>
      <c r="BZ1801" s="15"/>
      <c r="CA1801" s="15"/>
      <c r="CB1801" s="15"/>
      <c r="CC1801" s="15"/>
      <c r="CD1801" s="15"/>
      <c r="CE1801" s="15"/>
      <c r="CF1801" s="15"/>
      <c r="CG1801" s="15"/>
      <c r="CH1801" s="15"/>
      <c r="CI1801" s="15"/>
      <c r="CJ1801" s="15"/>
      <c r="CK1801" s="15"/>
      <c r="CL1801" s="15"/>
      <c r="CM1801" s="15"/>
      <c r="CN1801" s="15"/>
      <c r="CO1801" s="15"/>
      <c r="CP1801" s="15"/>
      <c r="CQ1801" s="15"/>
      <c r="CR1801" s="15"/>
      <c r="CS1801" s="15"/>
      <c r="CT1801" s="88"/>
      <c r="CU1801" s="88"/>
      <c r="CV1801" s="88"/>
      <c r="CW1801" s="15"/>
      <c r="CX1801" s="15"/>
      <c r="CY1801" s="88"/>
      <c r="CZ1801" s="88"/>
      <c r="DA1801" s="88"/>
      <c r="DB1801" s="15"/>
      <c r="DC1801" s="15"/>
      <c r="DD1801" s="15"/>
      <c r="DE1801" s="15"/>
      <c r="DF1801" s="15"/>
      <c r="DG1801" s="15"/>
      <c r="DH1801" s="15"/>
      <c r="DI1801" s="15"/>
      <c r="DJ1801" s="15"/>
      <c r="DK1801" s="15"/>
      <c r="DL1801" s="15"/>
      <c r="DM1801" s="15"/>
      <c r="DN1801" s="15"/>
      <c r="DO1801" s="15"/>
      <c r="DP1801" s="15"/>
      <c r="DQ1801" s="15"/>
      <c r="DR1801" s="15"/>
      <c r="DS1801" s="15"/>
      <c r="DT1801" s="15"/>
      <c r="DU1801" s="15"/>
      <c r="DV1801" s="15"/>
      <c r="DW1801" s="15"/>
      <c r="DX1801" s="15"/>
      <c r="DY1801" s="15"/>
      <c r="DZ1801" s="15"/>
      <c r="EA1801" s="15"/>
      <c r="EB1801" s="15"/>
      <c r="EC1801" s="15"/>
      <c r="ED1801" s="15"/>
      <c r="EE1801" s="15"/>
      <c r="EF1801" s="15"/>
      <c r="EG1801" s="15"/>
      <c r="EH1801" s="15"/>
      <c r="EI1801" s="15"/>
      <c r="EJ1801" s="15"/>
      <c r="EK1801" s="15"/>
      <c r="EL1801" s="15"/>
      <c r="EM1801" s="15"/>
      <c r="EN1801" s="15"/>
      <c r="EO1801" s="15"/>
      <c r="EP1801" s="88"/>
      <c r="EQ1801" s="88"/>
      <c r="ER1801" s="88"/>
      <c r="ES1801" s="88"/>
      <c r="ET1801" s="88"/>
      <c r="EU1801" s="88"/>
      <c r="EV1801" s="88"/>
      <c r="EW1801" s="88"/>
      <c r="EX1801" s="88"/>
      <c r="EY1801" s="88"/>
      <c r="EZ1801" s="88"/>
      <c r="FA1801" s="88"/>
      <c r="FB1801" s="15"/>
      <c r="FC1801" s="15"/>
      <c r="FD1801" s="15"/>
      <c r="FE1801" s="15"/>
      <c r="FF1801" s="15"/>
      <c r="FG1801" s="15"/>
      <c r="FH1801" s="15"/>
      <c r="FI1801" s="15"/>
      <c r="FJ1801" s="15"/>
    </row>
    <row r="1802" spans="2:166" ht="15" customHeight="1" x14ac:dyDescent="0.25">
      <c r="B1802" s="88"/>
      <c r="C1802" s="88"/>
      <c r="D1802" s="115"/>
      <c r="E1802" s="115"/>
      <c r="F1802" s="115"/>
      <c r="G1802" s="115"/>
      <c r="H1802" s="115"/>
      <c r="I1802" s="523"/>
      <c r="J1802" s="523"/>
      <c r="K1802" s="115"/>
      <c r="L1802" s="524"/>
      <c r="M1802" s="524"/>
      <c r="N1802" s="524"/>
      <c r="O1802" s="524"/>
      <c r="P1802" s="524"/>
      <c r="Q1802" s="524"/>
      <c r="R1802" s="524"/>
      <c r="S1802" s="525"/>
      <c r="T1802" s="526"/>
      <c r="U1802" s="115"/>
      <c r="V1802" s="526"/>
      <c r="W1802" s="115"/>
      <c r="X1802" s="115"/>
      <c r="Y1802" s="115"/>
      <c r="Z1802" s="527"/>
      <c r="AA1802" s="527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  <c r="AS1802" s="15"/>
      <c r="AT1802" s="15"/>
      <c r="AU1802" s="15"/>
      <c r="AV1802" s="15"/>
      <c r="AW1802" s="15"/>
      <c r="AX1802" s="15"/>
      <c r="AY1802" s="15"/>
      <c r="AZ1802" s="15"/>
      <c r="BA1802" s="15"/>
      <c r="BB1802" s="15"/>
      <c r="BC1802" s="15"/>
      <c r="BD1802" s="15"/>
      <c r="BE1802" s="15"/>
      <c r="BF1802" s="15"/>
      <c r="BG1802" s="15"/>
      <c r="BH1802" s="15"/>
      <c r="BI1802" s="15"/>
      <c r="BJ1802" s="15"/>
      <c r="BK1802" s="15"/>
      <c r="BL1802" s="15"/>
      <c r="BM1802" s="15"/>
      <c r="BN1802" s="15"/>
      <c r="BO1802" s="15"/>
      <c r="BP1802" s="15"/>
      <c r="BQ1802" s="15"/>
      <c r="BR1802" s="15"/>
      <c r="BS1802" s="15"/>
      <c r="BT1802" s="15"/>
      <c r="BU1802" s="15"/>
      <c r="BV1802" s="15"/>
      <c r="BW1802" s="15"/>
      <c r="BX1802" s="15"/>
      <c r="BY1802" s="15"/>
      <c r="BZ1802" s="15"/>
      <c r="CA1802" s="15"/>
      <c r="CB1802" s="15"/>
      <c r="CC1802" s="15"/>
      <c r="CD1802" s="15"/>
      <c r="CE1802" s="15"/>
      <c r="CF1802" s="15"/>
      <c r="CG1802" s="15"/>
      <c r="CH1802" s="15"/>
      <c r="CI1802" s="15"/>
      <c r="CJ1802" s="15"/>
      <c r="CK1802" s="15"/>
      <c r="CL1802" s="15"/>
      <c r="CM1802" s="15"/>
      <c r="CN1802" s="15"/>
      <c r="CO1802" s="15"/>
      <c r="CP1802" s="15"/>
      <c r="CQ1802" s="15"/>
      <c r="CR1802" s="15"/>
      <c r="CS1802" s="15"/>
      <c r="CT1802" s="88"/>
      <c r="CU1802" s="88"/>
      <c r="CV1802" s="88"/>
      <c r="CW1802" s="15"/>
      <c r="CX1802" s="15"/>
      <c r="CY1802" s="88"/>
      <c r="CZ1802" s="88"/>
      <c r="DA1802" s="88"/>
      <c r="DB1802" s="15"/>
      <c r="DC1802" s="15"/>
      <c r="DD1802" s="15"/>
      <c r="DE1802" s="15"/>
      <c r="DF1802" s="15"/>
      <c r="DG1802" s="15"/>
      <c r="DH1802" s="15"/>
      <c r="DI1802" s="15"/>
      <c r="DJ1802" s="15"/>
      <c r="DK1802" s="15"/>
      <c r="DL1802" s="15"/>
      <c r="DM1802" s="15"/>
      <c r="DN1802" s="15"/>
      <c r="DO1802" s="15"/>
      <c r="DP1802" s="15"/>
      <c r="DQ1802" s="15"/>
      <c r="DR1802" s="15"/>
      <c r="DS1802" s="15"/>
      <c r="DT1802" s="15"/>
      <c r="DU1802" s="15"/>
      <c r="DV1802" s="15"/>
      <c r="DW1802" s="15"/>
      <c r="DX1802" s="15"/>
      <c r="DY1802" s="15"/>
      <c r="DZ1802" s="15"/>
      <c r="EA1802" s="15"/>
      <c r="EB1802" s="15"/>
      <c r="EC1802" s="15"/>
      <c r="ED1802" s="15"/>
      <c r="EE1802" s="15"/>
      <c r="EF1802" s="15"/>
      <c r="EG1802" s="15"/>
      <c r="EH1802" s="15"/>
      <c r="EI1802" s="15"/>
      <c r="EJ1802" s="15"/>
      <c r="EK1802" s="15"/>
      <c r="EL1802" s="15"/>
      <c r="EM1802" s="15"/>
      <c r="EN1802" s="15"/>
      <c r="EO1802" s="15"/>
      <c r="EP1802" s="88"/>
      <c r="EQ1802" s="88"/>
      <c r="ER1802" s="88"/>
      <c r="ES1802" s="88"/>
      <c r="ET1802" s="88"/>
      <c r="EU1802" s="88"/>
      <c r="EV1802" s="88"/>
      <c r="EW1802" s="88"/>
      <c r="EX1802" s="88"/>
      <c r="EY1802" s="88"/>
      <c r="EZ1802" s="88"/>
      <c r="FA1802" s="88"/>
      <c r="FB1802" s="15"/>
      <c r="FC1802" s="15"/>
      <c r="FD1802" s="15"/>
      <c r="FE1802" s="15"/>
      <c r="FF1802" s="15"/>
      <c r="FG1802" s="15"/>
      <c r="FH1802" s="15"/>
      <c r="FI1802" s="15"/>
      <c r="FJ1802" s="15"/>
    </row>
    <row r="1803" spans="2:166" ht="15" customHeight="1" x14ac:dyDescent="0.25">
      <c r="B1803" s="88"/>
      <c r="C1803" s="88"/>
      <c r="D1803" s="115"/>
      <c r="E1803" s="115"/>
      <c r="F1803" s="115"/>
      <c r="G1803" s="115"/>
      <c r="H1803" s="115"/>
      <c r="I1803" s="523"/>
      <c r="J1803" s="523"/>
      <c r="K1803" s="115"/>
      <c r="L1803" s="524"/>
      <c r="M1803" s="524"/>
      <c r="N1803" s="524"/>
      <c r="O1803" s="524"/>
      <c r="P1803" s="524"/>
      <c r="Q1803" s="524"/>
      <c r="R1803" s="524"/>
      <c r="S1803" s="525"/>
      <c r="T1803" s="526"/>
      <c r="U1803" s="115"/>
      <c r="V1803" s="526"/>
      <c r="W1803" s="115"/>
      <c r="X1803" s="115"/>
      <c r="Y1803" s="115"/>
      <c r="Z1803" s="527"/>
      <c r="AA1803" s="527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M1803" s="15"/>
      <c r="BN1803" s="15"/>
      <c r="BO1803" s="15"/>
      <c r="BP1803" s="15"/>
      <c r="BQ1803" s="15"/>
      <c r="BR1803" s="15"/>
      <c r="BS1803" s="15"/>
      <c r="BT1803" s="15"/>
      <c r="BU1803" s="15"/>
      <c r="BV1803" s="15"/>
      <c r="BW1803" s="15"/>
      <c r="BX1803" s="15"/>
      <c r="BY1803" s="15"/>
      <c r="BZ1803" s="15"/>
      <c r="CA1803" s="15"/>
      <c r="CB1803" s="15"/>
      <c r="CC1803" s="15"/>
      <c r="CD1803" s="15"/>
      <c r="CE1803" s="15"/>
      <c r="CF1803" s="15"/>
      <c r="CG1803" s="15"/>
      <c r="CH1803" s="15"/>
      <c r="CI1803" s="15"/>
      <c r="CJ1803" s="15"/>
      <c r="CK1803" s="15"/>
      <c r="CL1803" s="15"/>
      <c r="CM1803" s="15"/>
      <c r="CN1803" s="15"/>
      <c r="CO1803" s="15"/>
      <c r="CP1803" s="15"/>
      <c r="CQ1803" s="15"/>
      <c r="CR1803" s="15"/>
      <c r="CS1803" s="15"/>
      <c r="CT1803" s="88"/>
      <c r="CU1803" s="88"/>
      <c r="CV1803" s="88"/>
      <c r="CW1803" s="15"/>
      <c r="CX1803" s="15"/>
      <c r="CY1803" s="88"/>
      <c r="CZ1803" s="88"/>
      <c r="DA1803" s="88"/>
      <c r="DB1803" s="15"/>
      <c r="DC1803" s="15"/>
      <c r="DD1803" s="15"/>
      <c r="DE1803" s="15"/>
      <c r="DF1803" s="15"/>
      <c r="DG1803" s="15"/>
      <c r="DH1803" s="15"/>
      <c r="DI1803" s="15"/>
      <c r="DJ1803" s="15"/>
      <c r="DK1803" s="15"/>
      <c r="DL1803" s="15"/>
      <c r="DM1803" s="15"/>
      <c r="DN1803" s="15"/>
      <c r="DO1803" s="15"/>
      <c r="DP1803" s="15"/>
      <c r="DQ1803" s="15"/>
      <c r="DR1803" s="15"/>
      <c r="DS1803" s="15"/>
      <c r="DT1803" s="15"/>
      <c r="DU1803" s="15"/>
      <c r="DV1803" s="15"/>
      <c r="DW1803" s="15"/>
      <c r="DX1803" s="15"/>
      <c r="DY1803" s="15"/>
      <c r="DZ1803" s="15"/>
      <c r="EA1803" s="15"/>
      <c r="EB1803" s="15"/>
      <c r="EC1803" s="15"/>
      <c r="ED1803" s="15"/>
      <c r="EE1803" s="15"/>
      <c r="EF1803" s="15"/>
      <c r="EG1803" s="15"/>
      <c r="EH1803" s="15"/>
      <c r="EI1803" s="15"/>
      <c r="EJ1803" s="15"/>
      <c r="EK1803" s="15"/>
      <c r="EL1803" s="15"/>
      <c r="EM1803" s="15"/>
      <c r="EN1803" s="15"/>
      <c r="EO1803" s="15"/>
      <c r="EP1803" s="88"/>
      <c r="EQ1803" s="88"/>
      <c r="ER1803" s="88"/>
      <c r="ES1803" s="88"/>
      <c r="ET1803" s="88"/>
      <c r="EU1803" s="88"/>
      <c r="EV1803" s="88"/>
      <c r="EW1803" s="88"/>
      <c r="EX1803" s="88"/>
      <c r="EY1803" s="88"/>
      <c r="EZ1803" s="88"/>
      <c r="FA1803" s="88"/>
      <c r="FB1803" s="15"/>
      <c r="FC1803" s="15"/>
      <c r="FD1803" s="15"/>
      <c r="FE1803" s="15"/>
      <c r="FF1803" s="15"/>
      <c r="FG1803" s="15"/>
      <c r="FH1803" s="15"/>
      <c r="FI1803" s="15"/>
      <c r="FJ1803" s="15"/>
    </row>
    <row r="1804" spans="2:166" ht="15" customHeight="1" x14ac:dyDescent="0.25">
      <c r="B1804" s="88"/>
      <c r="C1804" s="88"/>
      <c r="D1804" s="115"/>
      <c r="E1804" s="115"/>
      <c r="F1804" s="115"/>
      <c r="G1804" s="115"/>
      <c r="H1804" s="115"/>
      <c r="I1804" s="523"/>
      <c r="J1804" s="523"/>
      <c r="K1804" s="115"/>
      <c r="L1804" s="524"/>
      <c r="M1804" s="524"/>
      <c r="N1804" s="524"/>
      <c r="O1804" s="524"/>
      <c r="P1804" s="524"/>
      <c r="Q1804" s="524"/>
      <c r="R1804" s="524"/>
      <c r="S1804" s="525"/>
      <c r="T1804" s="526"/>
      <c r="U1804" s="115"/>
      <c r="V1804" s="526"/>
      <c r="W1804" s="115"/>
      <c r="X1804" s="115"/>
      <c r="Y1804" s="115"/>
      <c r="Z1804" s="527"/>
      <c r="AA1804" s="527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  <c r="BI1804" s="15"/>
      <c r="BJ1804" s="15"/>
      <c r="BK1804" s="15"/>
      <c r="BL1804" s="15"/>
      <c r="BM1804" s="15"/>
      <c r="BN1804" s="15"/>
      <c r="BO1804" s="15"/>
      <c r="BP1804" s="15"/>
      <c r="BQ1804" s="15"/>
      <c r="BR1804" s="15"/>
      <c r="BS1804" s="15"/>
      <c r="BT1804" s="15"/>
      <c r="BU1804" s="15"/>
      <c r="BV1804" s="15"/>
      <c r="BW1804" s="15"/>
      <c r="BX1804" s="15"/>
      <c r="BY1804" s="15"/>
      <c r="BZ1804" s="15"/>
      <c r="CA1804" s="15"/>
      <c r="CB1804" s="15"/>
      <c r="CC1804" s="15"/>
      <c r="CD1804" s="15"/>
      <c r="CE1804" s="15"/>
      <c r="CF1804" s="15"/>
      <c r="CG1804" s="15"/>
      <c r="CH1804" s="15"/>
      <c r="CI1804" s="15"/>
      <c r="CJ1804" s="15"/>
      <c r="CK1804" s="15"/>
      <c r="CL1804" s="15"/>
      <c r="CM1804" s="15"/>
      <c r="CN1804" s="15"/>
      <c r="CO1804" s="15"/>
      <c r="CP1804" s="15"/>
      <c r="CQ1804" s="15"/>
      <c r="CR1804" s="15"/>
      <c r="CS1804" s="15"/>
      <c r="CT1804" s="88"/>
      <c r="CU1804" s="88"/>
      <c r="CV1804" s="88"/>
      <c r="CW1804" s="15"/>
      <c r="CX1804" s="15"/>
      <c r="CY1804" s="88"/>
      <c r="CZ1804" s="88"/>
      <c r="DA1804" s="88"/>
      <c r="DB1804" s="15"/>
      <c r="DC1804" s="15"/>
      <c r="DD1804" s="15"/>
      <c r="DE1804" s="15"/>
      <c r="DF1804" s="15"/>
      <c r="DG1804" s="15"/>
      <c r="DH1804" s="15"/>
      <c r="DI1804" s="15"/>
      <c r="DJ1804" s="15"/>
      <c r="DK1804" s="15"/>
      <c r="DL1804" s="15"/>
      <c r="DM1804" s="15"/>
      <c r="DN1804" s="15"/>
      <c r="DO1804" s="15"/>
      <c r="DP1804" s="15"/>
      <c r="DQ1804" s="15"/>
      <c r="DR1804" s="15"/>
      <c r="DS1804" s="15"/>
      <c r="DT1804" s="15"/>
      <c r="DU1804" s="15"/>
      <c r="DV1804" s="15"/>
      <c r="DW1804" s="15"/>
      <c r="DX1804" s="15"/>
      <c r="DY1804" s="15"/>
      <c r="DZ1804" s="15"/>
      <c r="EA1804" s="15"/>
      <c r="EB1804" s="15"/>
      <c r="EC1804" s="15"/>
      <c r="ED1804" s="15"/>
      <c r="EE1804" s="15"/>
      <c r="EF1804" s="15"/>
      <c r="EG1804" s="15"/>
      <c r="EH1804" s="15"/>
      <c r="EI1804" s="15"/>
      <c r="EJ1804" s="15"/>
      <c r="EK1804" s="15"/>
      <c r="EL1804" s="15"/>
      <c r="EM1804" s="15"/>
      <c r="EN1804" s="15"/>
      <c r="EO1804" s="15"/>
      <c r="EP1804" s="88"/>
      <c r="EQ1804" s="88"/>
      <c r="ER1804" s="88"/>
      <c r="ES1804" s="88"/>
      <c r="ET1804" s="88"/>
      <c r="EU1804" s="88"/>
      <c r="EV1804" s="88"/>
      <c r="EW1804" s="88"/>
      <c r="EX1804" s="88"/>
      <c r="EY1804" s="88"/>
      <c r="EZ1804" s="88"/>
      <c r="FA1804" s="88"/>
      <c r="FB1804" s="15"/>
      <c r="FC1804" s="15"/>
      <c r="FD1804" s="15"/>
      <c r="FE1804" s="15"/>
      <c r="FF1804" s="15"/>
      <c r="FG1804" s="15"/>
      <c r="FH1804" s="15"/>
      <c r="FI1804" s="15"/>
      <c r="FJ1804" s="15"/>
    </row>
    <row r="1805" spans="2:166" ht="15" customHeight="1" x14ac:dyDescent="0.25">
      <c r="B1805" s="88"/>
      <c r="C1805" s="88"/>
      <c r="D1805" s="115"/>
      <c r="E1805" s="115"/>
      <c r="F1805" s="115"/>
      <c r="G1805" s="115"/>
      <c r="H1805" s="115"/>
      <c r="I1805" s="523"/>
      <c r="J1805" s="523"/>
      <c r="K1805" s="115"/>
      <c r="L1805" s="524"/>
      <c r="M1805" s="524"/>
      <c r="N1805" s="524"/>
      <c r="O1805" s="524"/>
      <c r="P1805" s="524"/>
      <c r="Q1805" s="524"/>
      <c r="R1805" s="524"/>
      <c r="S1805" s="525"/>
      <c r="T1805" s="526"/>
      <c r="U1805" s="115"/>
      <c r="V1805" s="526"/>
      <c r="W1805" s="115"/>
      <c r="X1805" s="115"/>
      <c r="Y1805" s="115"/>
      <c r="Z1805" s="527"/>
      <c r="AA1805" s="527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  <c r="AS1805" s="15"/>
      <c r="AT1805" s="15"/>
      <c r="AU1805" s="15"/>
      <c r="AV1805" s="15"/>
      <c r="AW1805" s="15"/>
      <c r="AX1805" s="15"/>
      <c r="AY1805" s="15"/>
      <c r="AZ1805" s="15"/>
      <c r="BA1805" s="15"/>
      <c r="BB1805" s="15"/>
      <c r="BC1805" s="15"/>
      <c r="BD1805" s="15"/>
      <c r="BE1805" s="15"/>
      <c r="BF1805" s="15"/>
      <c r="BG1805" s="15"/>
      <c r="BH1805" s="15"/>
      <c r="BI1805" s="15"/>
      <c r="BJ1805" s="15"/>
      <c r="BK1805" s="15"/>
      <c r="BL1805" s="15"/>
      <c r="BM1805" s="15"/>
      <c r="BN1805" s="15"/>
      <c r="BO1805" s="15"/>
      <c r="BP1805" s="15"/>
      <c r="BQ1805" s="15"/>
      <c r="BR1805" s="15"/>
      <c r="BS1805" s="15"/>
      <c r="BT1805" s="15"/>
      <c r="BU1805" s="15"/>
      <c r="BV1805" s="15"/>
      <c r="BW1805" s="15"/>
      <c r="BX1805" s="15"/>
      <c r="BY1805" s="15"/>
      <c r="BZ1805" s="15"/>
      <c r="CA1805" s="15"/>
      <c r="CB1805" s="15"/>
      <c r="CC1805" s="15"/>
      <c r="CD1805" s="15"/>
      <c r="CE1805" s="15"/>
      <c r="CF1805" s="15"/>
      <c r="CG1805" s="15"/>
      <c r="CH1805" s="15"/>
      <c r="CI1805" s="15"/>
      <c r="CJ1805" s="15"/>
      <c r="CK1805" s="15"/>
      <c r="CL1805" s="15"/>
      <c r="CM1805" s="15"/>
      <c r="CN1805" s="15"/>
      <c r="CO1805" s="15"/>
      <c r="CP1805" s="15"/>
      <c r="CQ1805" s="15"/>
      <c r="CR1805" s="15"/>
      <c r="CS1805" s="15"/>
      <c r="CT1805" s="88"/>
      <c r="CU1805" s="88"/>
      <c r="CV1805" s="88"/>
      <c r="CW1805" s="15"/>
      <c r="CX1805" s="15"/>
      <c r="CY1805" s="88"/>
      <c r="CZ1805" s="88"/>
      <c r="DA1805" s="88"/>
      <c r="DB1805" s="15"/>
      <c r="DC1805" s="15"/>
      <c r="DD1805" s="15"/>
      <c r="DE1805" s="15"/>
      <c r="DF1805" s="15"/>
      <c r="DG1805" s="15"/>
      <c r="DH1805" s="15"/>
      <c r="DI1805" s="15"/>
      <c r="DJ1805" s="15"/>
      <c r="DK1805" s="15"/>
      <c r="DL1805" s="15"/>
      <c r="DM1805" s="15"/>
      <c r="DN1805" s="15"/>
      <c r="DO1805" s="15"/>
      <c r="DP1805" s="15"/>
      <c r="DQ1805" s="15"/>
      <c r="DR1805" s="15"/>
      <c r="DS1805" s="15"/>
      <c r="DT1805" s="15"/>
      <c r="DU1805" s="15"/>
      <c r="DV1805" s="15"/>
      <c r="DW1805" s="15"/>
      <c r="DX1805" s="15"/>
      <c r="DY1805" s="15"/>
      <c r="DZ1805" s="15"/>
      <c r="EA1805" s="15"/>
      <c r="EB1805" s="15"/>
      <c r="EC1805" s="15"/>
      <c r="ED1805" s="15"/>
      <c r="EE1805" s="15"/>
      <c r="EF1805" s="15"/>
      <c r="EG1805" s="15"/>
      <c r="EH1805" s="15"/>
      <c r="EI1805" s="15"/>
      <c r="EJ1805" s="15"/>
      <c r="EK1805" s="15"/>
      <c r="EL1805" s="15"/>
      <c r="EM1805" s="15"/>
      <c r="EN1805" s="15"/>
      <c r="EO1805" s="15"/>
      <c r="EP1805" s="88"/>
      <c r="EQ1805" s="88"/>
      <c r="ER1805" s="88"/>
      <c r="ES1805" s="88"/>
      <c r="ET1805" s="88"/>
      <c r="EU1805" s="88"/>
      <c r="EV1805" s="88"/>
      <c r="EW1805" s="88"/>
      <c r="EX1805" s="88"/>
      <c r="EY1805" s="88"/>
      <c r="EZ1805" s="88"/>
      <c r="FA1805" s="88"/>
      <c r="FB1805" s="15"/>
      <c r="FC1805" s="15"/>
      <c r="FD1805" s="15"/>
      <c r="FE1805" s="15"/>
      <c r="FF1805" s="15"/>
      <c r="FG1805" s="15"/>
      <c r="FH1805" s="15"/>
      <c r="FI1805" s="15"/>
      <c r="FJ1805" s="15"/>
    </row>
    <row r="1806" spans="2:166" ht="15" customHeight="1" x14ac:dyDescent="0.25">
      <c r="B1806" s="88"/>
      <c r="C1806" s="88"/>
      <c r="D1806" s="115"/>
      <c r="E1806" s="115"/>
      <c r="F1806" s="115"/>
      <c r="G1806" s="115"/>
      <c r="H1806" s="115"/>
      <c r="I1806" s="523"/>
      <c r="J1806" s="523"/>
      <c r="K1806" s="115"/>
      <c r="L1806" s="524"/>
      <c r="M1806" s="524"/>
      <c r="N1806" s="524"/>
      <c r="O1806" s="524"/>
      <c r="P1806" s="524"/>
      <c r="Q1806" s="524"/>
      <c r="R1806" s="524"/>
      <c r="S1806" s="525"/>
      <c r="T1806" s="526"/>
      <c r="U1806" s="115"/>
      <c r="V1806" s="526"/>
      <c r="W1806" s="115"/>
      <c r="X1806" s="115"/>
      <c r="Y1806" s="115"/>
      <c r="Z1806" s="527"/>
      <c r="AA1806" s="527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  <c r="BU1806" s="15"/>
      <c r="BV1806" s="15"/>
      <c r="BW1806" s="15"/>
      <c r="BX1806" s="15"/>
      <c r="BY1806" s="15"/>
      <c r="BZ1806" s="15"/>
      <c r="CA1806" s="15"/>
      <c r="CB1806" s="15"/>
      <c r="CC1806" s="15"/>
      <c r="CD1806" s="15"/>
      <c r="CE1806" s="15"/>
      <c r="CF1806" s="15"/>
      <c r="CG1806" s="15"/>
      <c r="CH1806" s="15"/>
      <c r="CI1806" s="15"/>
      <c r="CJ1806" s="15"/>
      <c r="CK1806" s="15"/>
      <c r="CL1806" s="15"/>
      <c r="CM1806" s="15"/>
      <c r="CN1806" s="15"/>
      <c r="CO1806" s="15"/>
      <c r="CP1806" s="15"/>
      <c r="CQ1806" s="15"/>
      <c r="CR1806" s="15"/>
      <c r="CS1806" s="15"/>
      <c r="CT1806" s="88"/>
      <c r="CU1806" s="88"/>
      <c r="CV1806" s="88"/>
      <c r="CW1806" s="15"/>
      <c r="CX1806" s="15"/>
      <c r="CY1806" s="88"/>
      <c r="CZ1806" s="88"/>
      <c r="DA1806" s="88"/>
      <c r="DB1806" s="15"/>
      <c r="DC1806" s="15"/>
      <c r="DD1806" s="15"/>
      <c r="DE1806" s="15"/>
      <c r="DF1806" s="15"/>
      <c r="DG1806" s="15"/>
      <c r="DH1806" s="15"/>
      <c r="DI1806" s="15"/>
      <c r="DJ1806" s="15"/>
      <c r="DK1806" s="15"/>
      <c r="DL1806" s="15"/>
      <c r="DM1806" s="15"/>
      <c r="DN1806" s="15"/>
      <c r="DO1806" s="15"/>
      <c r="DP1806" s="15"/>
      <c r="DQ1806" s="15"/>
      <c r="DR1806" s="15"/>
      <c r="DS1806" s="15"/>
      <c r="DT1806" s="15"/>
      <c r="DU1806" s="15"/>
      <c r="DV1806" s="15"/>
      <c r="DW1806" s="15"/>
      <c r="DX1806" s="15"/>
      <c r="DY1806" s="15"/>
      <c r="DZ1806" s="15"/>
      <c r="EA1806" s="15"/>
      <c r="EB1806" s="15"/>
      <c r="EC1806" s="15"/>
      <c r="ED1806" s="15"/>
      <c r="EE1806" s="15"/>
      <c r="EF1806" s="15"/>
      <c r="EG1806" s="15"/>
      <c r="EH1806" s="15"/>
      <c r="EI1806" s="15"/>
      <c r="EJ1806" s="15"/>
      <c r="EK1806" s="15"/>
      <c r="EL1806" s="15"/>
      <c r="EM1806" s="15"/>
      <c r="EN1806" s="15"/>
      <c r="EO1806" s="15"/>
      <c r="EP1806" s="88"/>
      <c r="EQ1806" s="88"/>
      <c r="ER1806" s="88"/>
      <c r="ES1806" s="88"/>
      <c r="ET1806" s="88"/>
      <c r="EU1806" s="88"/>
      <c r="EV1806" s="88"/>
      <c r="EW1806" s="88"/>
      <c r="EX1806" s="88"/>
      <c r="EY1806" s="88"/>
      <c r="EZ1806" s="88"/>
      <c r="FA1806" s="88"/>
      <c r="FB1806" s="15"/>
      <c r="FC1806" s="15"/>
      <c r="FD1806" s="15"/>
      <c r="FE1806" s="15"/>
      <c r="FF1806" s="15"/>
      <c r="FG1806" s="15"/>
      <c r="FH1806" s="15"/>
      <c r="FI1806" s="15"/>
      <c r="FJ1806" s="15"/>
    </row>
    <row r="1807" spans="2:166" ht="15" customHeight="1" x14ac:dyDescent="0.25">
      <c r="B1807" s="88"/>
      <c r="C1807" s="88"/>
      <c r="D1807" s="115"/>
      <c r="E1807" s="115"/>
      <c r="F1807" s="115"/>
      <c r="G1807" s="115"/>
      <c r="H1807" s="115"/>
      <c r="I1807" s="523"/>
      <c r="J1807" s="523"/>
      <c r="K1807" s="115"/>
      <c r="L1807" s="524"/>
      <c r="M1807" s="524"/>
      <c r="N1807" s="524"/>
      <c r="O1807" s="524"/>
      <c r="P1807" s="524"/>
      <c r="Q1807" s="524"/>
      <c r="R1807" s="524"/>
      <c r="S1807" s="525"/>
      <c r="T1807" s="526"/>
      <c r="U1807" s="115"/>
      <c r="V1807" s="526"/>
      <c r="W1807" s="115"/>
      <c r="X1807" s="115"/>
      <c r="Y1807" s="115"/>
      <c r="Z1807" s="527"/>
      <c r="AA1807" s="527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  <c r="AS1807" s="15"/>
      <c r="AT1807" s="15"/>
      <c r="AU1807" s="15"/>
      <c r="AV1807" s="15"/>
      <c r="AW1807" s="15"/>
      <c r="AX1807" s="15"/>
      <c r="AY1807" s="15"/>
      <c r="AZ1807" s="15"/>
      <c r="BA1807" s="15"/>
      <c r="BB1807" s="15"/>
      <c r="BC1807" s="15"/>
      <c r="BD1807" s="15"/>
      <c r="BE1807" s="15"/>
      <c r="BF1807" s="15"/>
      <c r="BG1807" s="15"/>
      <c r="BH1807" s="15"/>
      <c r="BI1807" s="15"/>
      <c r="BJ1807" s="15"/>
      <c r="BK1807" s="15"/>
      <c r="BL1807" s="15"/>
      <c r="BM1807" s="15"/>
      <c r="BN1807" s="15"/>
      <c r="BO1807" s="15"/>
      <c r="BP1807" s="15"/>
      <c r="BQ1807" s="15"/>
      <c r="BR1807" s="15"/>
      <c r="BS1807" s="15"/>
      <c r="BT1807" s="15"/>
      <c r="BU1807" s="15"/>
      <c r="BV1807" s="15"/>
      <c r="BW1807" s="15"/>
      <c r="BX1807" s="15"/>
      <c r="BY1807" s="15"/>
      <c r="BZ1807" s="15"/>
      <c r="CA1807" s="15"/>
      <c r="CB1807" s="15"/>
      <c r="CC1807" s="15"/>
      <c r="CD1807" s="15"/>
      <c r="CE1807" s="15"/>
      <c r="CF1807" s="15"/>
      <c r="CG1807" s="15"/>
      <c r="CH1807" s="15"/>
      <c r="CI1807" s="15"/>
      <c r="CJ1807" s="15"/>
      <c r="CK1807" s="15"/>
      <c r="CL1807" s="15"/>
      <c r="CM1807" s="15"/>
      <c r="CN1807" s="15"/>
      <c r="CO1807" s="15"/>
      <c r="CP1807" s="15"/>
      <c r="CQ1807" s="15"/>
      <c r="CR1807" s="15"/>
      <c r="CS1807" s="15"/>
      <c r="CT1807" s="88"/>
      <c r="CU1807" s="88"/>
      <c r="CV1807" s="88"/>
      <c r="CW1807" s="15"/>
      <c r="CX1807" s="15"/>
      <c r="CY1807" s="88"/>
      <c r="CZ1807" s="88"/>
      <c r="DA1807" s="88"/>
      <c r="DB1807" s="15"/>
      <c r="DC1807" s="15"/>
      <c r="DD1807" s="15"/>
      <c r="DE1807" s="15"/>
      <c r="DF1807" s="15"/>
      <c r="DG1807" s="15"/>
      <c r="DH1807" s="15"/>
      <c r="DI1807" s="15"/>
      <c r="DJ1807" s="15"/>
      <c r="DK1807" s="15"/>
      <c r="DL1807" s="15"/>
      <c r="DM1807" s="15"/>
      <c r="DN1807" s="15"/>
      <c r="DO1807" s="15"/>
      <c r="DP1807" s="15"/>
      <c r="DQ1807" s="15"/>
      <c r="DR1807" s="15"/>
      <c r="DS1807" s="15"/>
      <c r="DT1807" s="15"/>
      <c r="DU1807" s="15"/>
      <c r="DV1807" s="15"/>
      <c r="DW1807" s="15"/>
      <c r="DX1807" s="15"/>
      <c r="DY1807" s="15"/>
      <c r="DZ1807" s="15"/>
      <c r="EA1807" s="15"/>
      <c r="EB1807" s="15"/>
      <c r="EC1807" s="15"/>
      <c r="ED1807" s="15"/>
      <c r="EE1807" s="15"/>
      <c r="EF1807" s="15"/>
      <c r="EG1807" s="15"/>
      <c r="EH1807" s="15"/>
      <c r="EI1807" s="15"/>
      <c r="EJ1807" s="15"/>
      <c r="EK1807" s="15"/>
      <c r="EL1807" s="15"/>
      <c r="EM1807" s="15"/>
      <c r="EN1807" s="15"/>
      <c r="EO1807" s="15"/>
      <c r="EP1807" s="88"/>
      <c r="EQ1807" s="88"/>
      <c r="ER1807" s="88"/>
      <c r="ES1807" s="88"/>
      <c r="ET1807" s="88"/>
      <c r="EU1807" s="88"/>
      <c r="EV1807" s="88"/>
      <c r="EW1807" s="88"/>
      <c r="EX1807" s="88"/>
      <c r="EY1807" s="88"/>
      <c r="EZ1807" s="88"/>
      <c r="FA1807" s="88"/>
      <c r="FB1807" s="15"/>
      <c r="FC1807" s="15"/>
      <c r="FD1807" s="15"/>
      <c r="FE1807" s="15"/>
      <c r="FF1807" s="15"/>
      <c r="FG1807" s="15"/>
      <c r="FH1807" s="15"/>
      <c r="FI1807" s="15"/>
      <c r="FJ1807" s="15"/>
    </row>
    <row r="1808" spans="2:166" ht="15" customHeight="1" x14ac:dyDescent="0.25">
      <c r="B1808" s="88"/>
      <c r="C1808" s="88"/>
      <c r="D1808" s="115"/>
      <c r="E1808" s="115"/>
      <c r="F1808" s="115"/>
      <c r="G1808" s="115"/>
      <c r="H1808" s="115"/>
      <c r="I1808" s="523"/>
      <c r="J1808" s="523"/>
      <c r="K1808" s="115"/>
      <c r="L1808" s="524"/>
      <c r="M1808" s="524"/>
      <c r="N1808" s="524"/>
      <c r="O1808" s="524"/>
      <c r="P1808" s="524"/>
      <c r="Q1808" s="524"/>
      <c r="R1808" s="524"/>
      <c r="S1808" s="525"/>
      <c r="T1808" s="526"/>
      <c r="U1808" s="115"/>
      <c r="V1808" s="526"/>
      <c r="W1808" s="115"/>
      <c r="X1808" s="115"/>
      <c r="Y1808" s="115"/>
      <c r="Z1808" s="527"/>
      <c r="AA1808" s="527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  <c r="BI1808" s="15"/>
      <c r="BJ1808" s="15"/>
      <c r="BK1808" s="15"/>
      <c r="BL1808" s="15"/>
      <c r="BM1808" s="15"/>
      <c r="BN1808" s="15"/>
      <c r="BO1808" s="15"/>
      <c r="BP1808" s="15"/>
      <c r="BQ1808" s="15"/>
      <c r="BR1808" s="15"/>
      <c r="BS1808" s="15"/>
      <c r="BT1808" s="15"/>
      <c r="BU1808" s="15"/>
      <c r="BV1808" s="15"/>
      <c r="BW1808" s="15"/>
      <c r="BX1808" s="15"/>
      <c r="BY1808" s="15"/>
      <c r="BZ1808" s="15"/>
      <c r="CA1808" s="15"/>
      <c r="CB1808" s="15"/>
      <c r="CC1808" s="15"/>
      <c r="CD1808" s="15"/>
      <c r="CE1808" s="15"/>
      <c r="CF1808" s="15"/>
      <c r="CG1808" s="15"/>
      <c r="CH1808" s="15"/>
      <c r="CI1808" s="15"/>
      <c r="CJ1808" s="15"/>
      <c r="CK1808" s="15"/>
      <c r="CL1808" s="15"/>
      <c r="CM1808" s="15"/>
      <c r="CN1808" s="15"/>
      <c r="CO1808" s="15"/>
      <c r="CP1808" s="15"/>
      <c r="CQ1808" s="15"/>
      <c r="CR1808" s="15"/>
      <c r="CS1808" s="15"/>
      <c r="CT1808" s="88"/>
      <c r="CU1808" s="88"/>
      <c r="CV1808" s="88"/>
      <c r="CW1808" s="15"/>
      <c r="CX1808" s="15"/>
      <c r="CY1808" s="88"/>
      <c r="CZ1808" s="88"/>
      <c r="DA1808" s="88"/>
      <c r="DB1808" s="15"/>
      <c r="DC1808" s="15"/>
      <c r="DD1808" s="15"/>
      <c r="DE1808" s="15"/>
      <c r="DF1808" s="15"/>
      <c r="DG1808" s="15"/>
      <c r="DH1808" s="15"/>
      <c r="DI1808" s="15"/>
      <c r="DJ1808" s="15"/>
      <c r="DK1808" s="15"/>
      <c r="DL1808" s="15"/>
      <c r="DM1808" s="15"/>
      <c r="DN1808" s="15"/>
      <c r="DO1808" s="15"/>
      <c r="DP1808" s="15"/>
      <c r="DQ1808" s="15"/>
      <c r="DR1808" s="15"/>
      <c r="DS1808" s="15"/>
      <c r="DT1808" s="15"/>
      <c r="DU1808" s="15"/>
      <c r="DV1808" s="15"/>
      <c r="DW1808" s="15"/>
      <c r="DX1808" s="15"/>
      <c r="DY1808" s="15"/>
      <c r="DZ1808" s="15"/>
      <c r="EA1808" s="15"/>
      <c r="EB1808" s="15"/>
      <c r="EC1808" s="15"/>
      <c r="ED1808" s="15"/>
      <c r="EE1808" s="15"/>
      <c r="EF1808" s="15"/>
      <c r="EG1808" s="15"/>
      <c r="EH1808" s="15"/>
      <c r="EI1808" s="15"/>
      <c r="EJ1808" s="15"/>
      <c r="EK1808" s="15"/>
      <c r="EL1808" s="15"/>
      <c r="EM1808" s="15"/>
      <c r="EN1808" s="15"/>
      <c r="EO1808" s="15"/>
      <c r="EP1808" s="88"/>
      <c r="EQ1808" s="88"/>
      <c r="ER1808" s="88"/>
      <c r="ES1808" s="88"/>
      <c r="ET1808" s="88"/>
      <c r="EU1808" s="88"/>
      <c r="EV1808" s="88"/>
      <c r="EW1808" s="88"/>
      <c r="EX1808" s="88"/>
      <c r="EY1808" s="88"/>
      <c r="EZ1808" s="88"/>
      <c r="FA1808" s="88"/>
      <c r="FB1808" s="15"/>
      <c r="FC1808" s="15"/>
      <c r="FD1808" s="15"/>
      <c r="FE1808" s="15"/>
      <c r="FF1808" s="15"/>
      <c r="FG1808" s="15"/>
      <c r="FH1808" s="15"/>
      <c r="FI1808" s="15"/>
      <c r="FJ1808" s="15"/>
    </row>
    <row r="1809" spans="2:166" ht="15" customHeight="1" x14ac:dyDescent="0.25">
      <c r="B1809" s="88"/>
      <c r="C1809" s="88"/>
      <c r="D1809" s="115"/>
      <c r="E1809" s="115"/>
      <c r="F1809" s="115"/>
      <c r="G1809" s="115"/>
      <c r="H1809" s="115"/>
      <c r="I1809" s="523"/>
      <c r="J1809" s="523"/>
      <c r="K1809" s="115"/>
      <c r="L1809" s="524"/>
      <c r="M1809" s="524"/>
      <c r="N1809" s="524"/>
      <c r="O1809" s="524"/>
      <c r="P1809" s="524"/>
      <c r="Q1809" s="524"/>
      <c r="R1809" s="524"/>
      <c r="S1809" s="525"/>
      <c r="T1809" s="526"/>
      <c r="U1809" s="115"/>
      <c r="V1809" s="526"/>
      <c r="W1809" s="115"/>
      <c r="X1809" s="115"/>
      <c r="Y1809" s="115"/>
      <c r="Z1809" s="527"/>
      <c r="AA1809" s="527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  <c r="AS1809" s="15"/>
      <c r="AT1809" s="15"/>
      <c r="AU1809" s="15"/>
      <c r="AV1809" s="15"/>
      <c r="AW1809" s="15"/>
      <c r="AX1809" s="15"/>
      <c r="AY1809" s="15"/>
      <c r="AZ1809" s="15"/>
      <c r="BA1809" s="15"/>
      <c r="BB1809" s="15"/>
      <c r="BC1809" s="15"/>
      <c r="BD1809" s="15"/>
      <c r="BE1809" s="15"/>
      <c r="BF1809" s="15"/>
      <c r="BG1809" s="15"/>
      <c r="BH1809" s="15"/>
      <c r="BI1809" s="15"/>
      <c r="BJ1809" s="15"/>
      <c r="BK1809" s="15"/>
      <c r="BL1809" s="15"/>
      <c r="BM1809" s="15"/>
      <c r="BN1809" s="15"/>
      <c r="BO1809" s="15"/>
      <c r="BP1809" s="15"/>
      <c r="BQ1809" s="15"/>
      <c r="BR1809" s="15"/>
      <c r="BS1809" s="15"/>
      <c r="BT1809" s="15"/>
      <c r="BU1809" s="15"/>
      <c r="BV1809" s="15"/>
      <c r="BW1809" s="15"/>
      <c r="BX1809" s="15"/>
      <c r="BY1809" s="15"/>
      <c r="BZ1809" s="15"/>
      <c r="CA1809" s="15"/>
      <c r="CB1809" s="15"/>
      <c r="CC1809" s="15"/>
      <c r="CD1809" s="15"/>
      <c r="CE1809" s="15"/>
      <c r="CF1809" s="15"/>
      <c r="CG1809" s="15"/>
      <c r="CH1809" s="15"/>
      <c r="CI1809" s="15"/>
      <c r="CJ1809" s="15"/>
      <c r="CK1809" s="15"/>
      <c r="CL1809" s="15"/>
      <c r="CM1809" s="15"/>
      <c r="CN1809" s="15"/>
      <c r="CO1809" s="15"/>
      <c r="CP1809" s="15"/>
      <c r="CQ1809" s="15"/>
      <c r="CR1809" s="15"/>
      <c r="CS1809" s="15"/>
      <c r="CT1809" s="88"/>
      <c r="CU1809" s="88"/>
      <c r="CV1809" s="88"/>
      <c r="CW1809" s="15"/>
      <c r="CX1809" s="15"/>
      <c r="CY1809" s="88"/>
      <c r="CZ1809" s="88"/>
      <c r="DA1809" s="88"/>
      <c r="DB1809" s="15"/>
      <c r="DC1809" s="15"/>
      <c r="DD1809" s="15"/>
      <c r="DE1809" s="15"/>
      <c r="DF1809" s="15"/>
      <c r="DG1809" s="15"/>
      <c r="DH1809" s="15"/>
      <c r="DI1809" s="15"/>
      <c r="DJ1809" s="15"/>
      <c r="DK1809" s="15"/>
      <c r="DL1809" s="15"/>
      <c r="DM1809" s="15"/>
      <c r="DN1809" s="15"/>
      <c r="DO1809" s="15"/>
      <c r="DP1809" s="15"/>
      <c r="DQ1809" s="15"/>
      <c r="DR1809" s="15"/>
      <c r="DS1809" s="15"/>
      <c r="DT1809" s="15"/>
      <c r="DU1809" s="15"/>
      <c r="DV1809" s="15"/>
      <c r="DW1809" s="15"/>
      <c r="DX1809" s="15"/>
      <c r="DY1809" s="15"/>
      <c r="DZ1809" s="15"/>
      <c r="EA1809" s="15"/>
      <c r="EB1809" s="15"/>
      <c r="EC1809" s="15"/>
      <c r="ED1809" s="15"/>
      <c r="EE1809" s="15"/>
      <c r="EF1809" s="15"/>
      <c r="EG1809" s="15"/>
      <c r="EH1809" s="15"/>
      <c r="EI1809" s="15"/>
      <c r="EJ1809" s="15"/>
      <c r="EK1809" s="15"/>
      <c r="EL1809" s="15"/>
      <c r="EM1809" s="15"/>
      <c r="EN1809" s="15"/>
      <c r="EO1809" s="15"/>
      <c r="EP1809" s="88"/>
      <c r="EQ1809" s="88"/>
      <c r="ER1809" s="88"/>
      <c r="ES1809" s="88"/>
      <c r="ET1809" s="88"/>
      <c r="EU1809" s="88"/>
      <c r="EV1809" s="88"/>
      <c r="EW1809" s="88"/>
      <c r="EX1809" s="88"/>
      <c r="EY1809" s="88"/>
      <c r="EZ1809" s="88"/>
      <c r="FA1809" s="88"/>
      <c r="FB1809" s="15"/>
      <c r="FC1809" s="15"/>
      <c r="FD1809" s="15"/>
      <c r="FE1809" s="15"/>
      <c r="FF1809" s="15"/>
      <c r="FG1809" s="15"/>
      <c r="FH1809" s="15"/>
      <c r="FI1809" s="15"/>
      <c r="FJ1809" s="15"/>
    </row>
    <row r="1810" spans="2:166" ht="15" customHeight="1" x14ac:dyDescent="0.25">
      <c r="B1810" s="88"/>
      <c r="C1810" s="88"/>
      <c r="D1810" s="115"/>
      <c r="E1810" s="115"/>
      <c r="F1810" s="115"/>
      <c r="G1810" s="115"/>
      <c r="H1810" s="115"/>
      <c r="I1810" s="523"/>
      <c r="J1810" s="523"/>
      <c r="K1810" s="115"/>
      <c r="L1810" s="524"/>
      <c r="M1810" s="524"/>
      <c r="N1810" s="524"/>
      <c r="O1810" s="524"/>
      <c r="P1810" s="524"/>
      <c r="Q1810" s="524"/>
      <c r="R1810" s="524"/>
      <c r="S1810" s="525"/>
      <c r="T1810" s="526"/>
      <c r="U1810" s="115"/>
      <c r="V1810" s="526"/>
      <c r="W1810" s="115"/>
      <c r="X1810" s="115"/>
      <c r="Y1810" s="115"/>
      <c r="Z1810" s="527"/>
      <c r="AA1810" s="527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  <c r="AS1810" s="15"/>
      <c r="AT1810" s="15"/>
      <c r="AU1810" s="15"/>
      <c r="AV1810" s="15"/>
      <c r="AW1810" s="15"/>
      <c r="AX1810" s="15"/>
      <c r="AY1810" s="15"/>
      <c r="AZ1810" s="15"/>
      <c r="BA1810" s="15"/>
      <c r="BB1810" s="15"/>
      <c r="BC1810" s="15"/>
      <c r="BD1810" s="15"/>
      <c r="BE1810" s="15"/>
      <c r="BF1810" s="15"/>
      <c r="BG1810" s="15"/>
      <c r="BH1810" s="15"/>
      <c r="BI1810" s="15"/>
      <c r="BJ1810" s="15"/>
      <c r="BK1810" s="15"/>
      <c r="BL1810" s="15"/>
      <c r="BM1810" s="15"/>
      <c r="BN1810" s="15"/>
      <c r="BO1810" s="15"/>
      <c r="BP1810" s="15"/>
      <c r="BQ1810" s="15"/>
      <c r="BR1810" s="15"/>
      <c r="BS1810" s="15"/>
      <c r="BT1810" s="15"/>
      <c r="BU1810" s="15"/>
      <c r="BV1810" s="15"/>
      <c r="BW1810" s="15"/>
      <c r="BX1810" s="15"/>
      <c r="BY1810" s="15"/>
      <c r="BZ1810" s="15"/>
      <c r="CA1810" s="15"/>
      <c r="CB1810" s="15"/>
      <c r="CC1810" s="15"/>
      <c r="CD1810" s="15"/>
      <c r="CE1810" s="15"/>
      <c r="CF1810" s="15"/>
      <c r="CG1810" s="15"/>
      <c r="CH1810" s="15"/>
      <c r="CI1810" s="15"/>
      <c r="CJ1810" s="15"/>
      <c r="CK1810" s="15"/>
      <c r="CL1810" s="15"/>
      <c r="CM1810" s="15"/>
      <c r="CN1810" s="15"/>
      <c r="CO1810" s="15"/>
      <c r="CP1810" s="15"/>
      <c r="CQ1810" s="15"/>
      <c r="CR1810" s="15"/>
      <c r="CS1810" s="15"/>
      <c r="CT1810" s="88"/>
      <c r="CU1810" s="88"/>
      <c r="CV1810" s="88"/>
      <c r="CW1810" s="15"/>
      <c r="CX1810" s="15"/>
      <c r="CY1810" s="88"/>
      <c r="CZ1810" s="88"/>
      <c r="DA1810" s="88"/>
      <c r="DB1810" s="15"/>
      <c r="DC1810" s="15"/>
      <c r="DD1810" s="15"/>
      <c r="DE1810" s="15"/>
      <c r="DF1810" s="15"/>
      <c r="DG1810" s="15"/>
      <c r="DH1810" s="15"/>
      <c r="DI1810" s="15"/>
      <c r="DJ1810" s="15"/>
      <c r="DK1810" s="15"/>
      <c r="DL1810" s="15"/>
      <c r="DM1810" s="15"/>
      <c r="DN1810" s="15"/>
      <c r="DO1810" s="15"/>
      <c r="DP1810" s="15"/>
      <c r="DQ1810" s="15"/>
      <c r="DR1810" s="15"/>
      <c r="DS1810" s="15"/>
      <c r="DT1810" s="15"/>
      <c r="DU1810" s="15"/>
      <c r="DV1810" s="15"/>
      <c r="DW1810" s="15"/>
      <c r="DX1810" s="15"/>
      <c r="DY1810" s="15"/>
      <c r="DZ1810" s="15"/>
      <c r="EA1810" s="15"/>
      <c r="EB1810" s="15"/>
      <c r="EC1810" s="15"/>
      <c r="ED1810" s="15"/>
      <c r="EE1810" s="15"/>
      <c r="EF1810" s="15"/>
      <c r="EG1810" s="15"/>
      <c r="EH1810" s="15"/>
      <c r="EI1810" s="15"/>
      <c r="EJ1810" s="15"/>
      <c r="EK1810" s="15"/>
      <c r="EL1810" s="15"/>
      <c r="EM1810" s="15"/>
      <c r="EN1810" s="15"/>
      <c r="EO1810" s="15"/>
      <c r="EP1810" s="88"/>
      <c r="EQ1810" s="88"/>
      <c r="ER1810" s="88"/>
      <c r="ES1810" s="88"/>
      <c r="ET1810" s="88"/>
      <c r="EU1810" s="88"/>
      <c r="EV1810" s="88"/>
      <c r="EW1810" s="88"/>
      <c r="EX1810" s="88"/>
      <c r="EY1810" s="88"/>
      <c r="EZ1810" s="88"/>
      <c r="FA1810" s="88"/>
      <c r="FB1810" s="15"/>
      <c r="FC1810" s="15"/>
      <c r="FD1810" s="15"/>
      <c r="FE1810" s="15"/>
      <c r="FF1810" s="15"/>
      <c r="FG1810" s="15"/>
      <c r="FH1810" s="15"/>
      <c r="FI1810" s="15"/>
      <c r="FJ1810" s="15"/>
    </row>
    <row r="1811" spans="2:166" ht="15" customHeight="1" x14ac:dyDescent="0.25">
      <c r="B1811" s="88"/>
      <c r="C1811" s="88"/>
      <c r="D1811" s="115"/>
      <c r="E1811" s="115"/>
      <c r="F1811" s="115"/>
      <c r="G1811" s="115"/>
      <c r="H1811" s="115"/>
      <c r="I1811" s="523"/>
      <c r="J1811" s="523"/>
      <c r="K1811" s="115"/>
      <c r="L1811" s="524"/>
      <c r="M1811" s="524"/>
      <c r="N1811" s="524"/>
      <c r="O1811" s="524"/>
      <c r="P1811" s="524"/>
      <c r="Q1811" s="524"/>
      <c r="R1811" s="524"/>
      <c r="S1811" s="525"/>
      <c r="T1811" s="526"/>
      <c r="U1811" s="115"/>
      <c r="V1811" s="526"/>
      <c r="W1811" s="115"/>
      <c r="X1811" s="115"/>
      <c r="Y1811" s="115"/>
      <c r="Z1811" s="527"/>
      <c r="AA1811" s="527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  <c r="AS1811" s="15"/>
      <c r="AT1811" s="15"/>
      <c r="AU1811" s="15"/>
      <c r="AV1811" s="15"/>
      <c r="AW1811" s="15"/>
      <c r="AX1811" s="15"/>
      <c r="AY1811" s="15"/>
      <c r="AZ1811" s="15"/>
      <c r="BA1811" s="15"/>
      <c r="BB1811" s="15"/>
      <c r="BC1811" s="15"/>
      <c r="BD1811" s="15"/>
      <c r="BE1811" s="15"/>
      <c r="BF1811" s="15"/>
      <c r="BG1811" s="15"/>
      <c r="BH1811" s="15"/>
      <c r="BI1811" s="15"/>
      <c r="BJ1811" s="15"/>
      <c r="BK1811" s="15"/>
      <c r="BL1811" s="15"/>
      <c r="BM1811" s="15"/>
      <c r="BN1811" s="15"/>
      <c r="BO1811" s="15"/>
      <c r="BP1811" s="15"/>
      <c r="BQ1811" s="15"/>
      <c r="BR1811" s="15"/>
      <c r="BS1811" s="15"/>
      <c r="BT1811" s="15"/>
      <c r="BU1811" s="15"/>
      <c r="BV1811" s="15"/>
      <c r="BW1811" s="15"/>
      <c r="BX1811" s="15"/>
      <c r="BY1811" s="15"/>
      <c r="BZ1811" s="15"/>
      <c r="CA1811" s="15"/>
      <c r="CB1811" s="15"/>
      <c r="CC1811" s="15"/>
      <c r="CD1811" s="15"/>
      <c r="CE1811" s="15"/>
      <c r="CF1811" s="15"/>
      <c r="CG1811" s="15"/>
      <c r="CH1811" s="15"/>
      <c r="CI1811" s="15"/>
      <c r="CJ1811" s="15"/>
      <c r="CK1811" s="15"/>
      <c r="CL1811" s="15"/>
      <c r="CM1811" s="15"/>
      <c r="CN1811" s="15"/>
      <c r="CO1811" s="15"/>
      <c r="CP1811" s="15"/>
      <c r="CQ1811" s="15"/>
      <c r="CR1811" s="15"/>
      <c r="CS1811" s="15"/>
      <c r="CT1811" s="88"/>
      <c r="CU1811" s="88"/>
      <c r="CV1811" s="88"/>
      <c r="CW1811" s="15"/>
      <c r="CX1811" s="15"/>
      <c r="CY1811" s="88"/>
      <c r="CZ1811" s="88"/>
      <c r="DA1811" s="88"/>
      <c r="DB1811" s="15"/>
      <c r="DC1811" s="15"/>
      <c r="DD1811" s="15"/>
      <c r="DE1811" s="15"/>
      <c r="DF1811" s="15"/>
      <c r="DG1811" s="15"/>
      <c r="DH1811" s="15"/>
      <c r="DI1811" s="15"/>
      <c r="DJ1811" s="15"/>
      <c r="DK1811" s="15"/>
      <c r="DL1811" s="15"/>
      <c r="DM1811" s="15"/>
      <c r="DN1811" s="15"/>
      <c r="DO1811" s="15"/>
      <c r="DP1811" s="15"/>
      <c r="DQ1811" s="15"/>
      <c r="DR1811" s="15"/>
      <c r="DS1811" s="15"/>
      <c r="DT1811" s="15"/>
      <c r="DU1811" s="15"/>
      <c r="DV1811" s="15"/>
      <c r="DW1811" s="15"/>
      <c r="DX1811" s="15"/>
      <c r="DY1811" s="15"/>
      <c r="DZ1811" s="15"/>
      <c r="EA1811" s="15"/>
      <c r="EB1811" s="15"/>
      <c r="EC1811" s="15"/>
      <c r="ED1811" s="15"/>
      <c r="EE1811" s="15"/>
      <c r="EF1811" s="15"/>
      <c r="EG1811" s="15"/>
      <c r="EH1811" s="15"/>
      <c r="EI1811" s="15"/>
      <c r="EJ1811" s="15"/>
      <c r="EK1811" s="15"/>
      <c r="EL1811" s="15"/>
      <c r="EM1811" s="15"/>
      <c r="EN1811" s="15"/>
      <c r="EO1811" s="15"/>
      <c r="EP1811" s="88"/>
      <c r="EQ1811" s="88"/>
      <c r="ER1811" s="88"/>
      <c r="ES1811" s="88"/>
      <c r="ET1811" s="88"/>
      <c r="EU1811" s="88"/>
      <c r="EV1811" s="88"/>
      <c r="EW1811" s="88"/>
      <c r="EX1811" s="88"/>
      <c r="EY1811" s="88"/>
      <c r="EZ1811" s="88"/>
      <c r="FA1811" s="88"/>
      <c r="FB1811" s="15"/>
      <c r="FC1811" s="15"/>
      <c r="FD1811" s="15"/>
      <c r="FE1811" s="15"/>
      <c r="FF1811" s="15"/>
      <c r="FG1811" s="15"/>
      <c r="FH1811" s="15"/>
      <c r="FI1811" s="15"/>
      <c r="FJ1811" s="15"/>
    </row>
    <row r="1812" spans="2:166" ht="15" customHeight="1" x14ac:dyDescent="0.25">
      <c r="B1812" s="88"/>
      <c r="C1812" s="88"/>
      <c r="D1812" s="115"/>
      <c r="E1812" s="115"/>
      <c r="F1812" s="115"/>
      <c r="G1812" s="115"/>
      <c r="H1812" s="115"/>
      <c r="I1812" s="523"/>
      <c r="J1812" s="523"/>
      <c r="K1812" s="115"/>
      <c r="L1812" s="524"/>
      <c r="M1812" s="524"/>
      <c r="N1812" s="524"/>
      <c r="O1812" s="524"/>
      <c r="P1812" s="524"/>
      <c r="Q1812" s="524"/>
      <c r="R1812" s="524"/>
      <c r="S1812" s="525"/>
      <c r="T1812" s="526"/>
      <c r="U1812" s="115"/>
      <c r="V1812" s="526"/>
      <c r="W1812" s="115"/>
      <c r="X1812" s="115"/>
      <c r="Y1812" s="115"/>
      <c r="Z1812" s="527"/>
      <c r="AA1812" s="527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  <c r="AS1812" s="15"/>
      <c r="AT1812" s="15"/>
      <c r="AU1812" s="15"/>
      <c r="AV1812" s="15"/>
      <c r="AW1812" s="15"/>
      <c r="AX1812" s="15"/>
      <c r="AY1812" s="15"/>
      <c r="AZ1812" s="15"/>
      <c r="BA1812" s="15"/>
      <c r="BB1812" s="15"/>
      <c r="BC1812" s="15"/>
      <c r="BD1812" s="15"/>
      <c r="BE1812" s="15"/>
      <c r="BF1812" s="15"/>
      <c r="BG1812" s="15"/>
      <c r="BH1812" s="15"/>
      <c r="BI1812" s="15"/>
      <c r="BJ1812" s="15"/>
      <c r="BK1812" s="15"/>
      <c r="BL1812" s="15"/>
      <c r="BM1812" s="15"/>
      <c r="BN1812" s="15"/>
      <c r="BO1812" s="15"/>
      <c r="BP1812" s="15"/>
      <c r="BQ1812" s="15"/>
      <c r="BR1812" s="15"/>
      <c r="BS1812" s="15"/>
      <c r="BT1812" s="15"/>
      <c r="BU1812" s="15"/>
      <c r="BV1812" s="15"/>
      <c r="BW1812" s="15"/>
      <c r="BX1812" s="15"/>
      <c r="BY1812" s="15"/>
      <c r="BZ1812" s="15"/>
      <c r="CA1812" s="15"/>
      <c r="CB1812" s="15"/>
      <c r="CC1812" s="15"/>
      <c r="CD1812" s="15"/>
      <c r="CE1812" s="15"/>
      <c r="CF1812" s="15"/>
      <c r="CG1812" s="15"/>
      <c r="CH1812" s="15"/>
      <c r="CI1812" s="15"/>
      <c r="CJ1812" s="15"/>
      <c r="CK1812" s="15"/>
      <c r="CL1812" s="15"/>
      <c r="CM1812" s="15"/>
      <c r="CN1812" s="15"/>
      <c r="CO1812" s="15"/>
      <c r="CP1812" s="15"/>
      <c r="CQ1812" s="15"/>
      <c r="CR1812" s="15"/>
      <c r="CS1812" s="15"/>
      <c r="CT1812" s="88"/>
      <c r="CU1812" s="88"/>
      <c r="CV1812" s="88"/>
      <c r="CW1812" s="15"/>
      <c r="CX1812" s="15"/>
      <c r="CY1812" s="88"/>
      <c r="CZ1812" s="88"/>
      <c r="DA1812" s="88"/>
      <c r="DB1812" s="15"/>
      <c r="DC1812" s="15"/>
      <c r="DD1812" s="15"/>
      <c r="DE1812" s="15"/>
      <c r="DF1812" s="15"/>
      <c r="DG1812" s="15"/>
      <c r="DH1812" s="15"/>
      <c r="DI1812" s="15"/>
      <c r="DJ1812" s="15"/>
      <c r="DK1812" s="15"/>
      <c r="DL1812" s="15"/>
      <c r="DM1812" s="15"/>
      <c r="DN1812" s="15"/>
      <c r="DO1812" s="15"/>
      <c r="DP1812" s="15"/>
      <c r="DQ1812" s="15"/>
      <c r="DR1812" s="15"/>
      <c r="DS1812" s="15"/>
      <c r="DT1812" s="15"/>
      <c r="DU1812" s="15"/>
      <c r="DV1812" s="15"/>
      <c r="DW1812" s="15"/>
      <c r="DX1812" s="15"/>
      <c r="DY1812" s="15"/>
      <c r="DZ1812" s="15"/>
      <c r="EA1812" s="15"/>
      <c r="EB1812" s="15"/>
      <c r="EC1812" s="15"/>
      <c r="ED1812" s="15"/>
      <c r="EE1812" s="15"/>
      <c r="EF1812" s="15"/>
      <c r="EG1812" s="15"/>
      <c r="EH1812" s="15"/>
      <c r="EI1812" s="15"/>
      <c r="EJ1812" s="15"/>
      <c r="EK1812" s="15"/>
      <c r="EL1812" s="15"/>
      <c r="EM1812" s="15"/>
      <c r="EN1812" s="15"/>
      <c r="EO1812" s="15"/>
      <c r="EP1812" s="88"/>
      <c r="EQ1812" s="88"/>
      <c r="ER1812" s="88"/>
      <c r="ES1812" s="88"/>
      <c r="ET1812" s="88"/>
      <c r="EU1812" s="88"/>
      <c r="EV1812" s="88"/>
      <c r="EW1812" s="88"/>
      <c r="EX1812" s="88"/>
      <c r="EY1812" s="88"/>
      <c r="EZ1812" s="88"/>
      <c r="FA1812" s="88"/>
      <c r="FB1812" s="15"/>
      <c r="FC1812" s="15"/>
      <c r="FD1812" s="15"/>
      <c r="FE1812" s="15"/>
      <c r="FF1812" s="15"/>
      <c r="FG1812" s="15"/>
      <c r="FH1812" s="15"/>
      <c r="FI1812" s="15"/>
      <c r="FJ1812" s="15"/>
    </row>
    <row r="1813" spans="2:166" ht="15" customHeight="1" x14ac:dyDescent="0.25">
      <c r="B1813" s="88"/>
      <c r="C1813" s="88"/>
      <c r="D1813" s="115"/>
      <c r="E1813" s="115"/>
      <c r="F1813" s="115"/>
      <c r="G1813" s="115"/>
      <c r="H1813" s="115"/>
      <c r="I1813" s="523"/>
      <c r="J1813" s="523"/>
      <c r="K1813" s="115"/>
      <c r="L1813" s="524"/>
      <c r="M1813" s="524"/>
      <c r="N1813" s="524"/>
      <c r="O1813" s="524"/>
      <c r="P1813" s="524"/>
      <c r="Q1813" s="524"/>
      <c r="R1813" s="524"/>
      <c r="S1813" s="525"/>
      <c r="T1813" s="526"/>
      <c r="U1813" s="115"/>
      <c r="V1813" s="526"/>
      <c r="W1813" s="115"/>
      <c r="X1813" s="115"/>
      <c r="Y1813" s="115"/>
      <c r="Z1813" s="527"/>
      <c r="AA1813" s="527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5"/>
      <c r="AU1813" s="15"/>
      <c r="AV1813" s="15"/>
      <c r="AW1813" s="15"/>
      <c r="AX1813" s="15"/>
      <c r="AY1813" s="15"/>
      <c r="AZ1813" s="15"/>
      <c r="BA1813" s="15"/>
      <c r="BB1813" s="15"/>
      <c r="BC1813" s="15"/>
      <c r="BD1813" s="15"/>
      <c r="BE1813" s="15"/>
      <c r="BF1813" s="15"/>
      <c r="BG1813" s="15"/>
      <c r="BH1813" s="15"/>
      <c r="BI1813" s="15"/>
      <c r="BJ1813" s="15"/>
      <c r="BK1813" s="15"/>
      <c r="BL1813" s="15"/>
      <c r="BM1813" s="15"/>
      <c r="BN1813" s="15"/>
      <c r="BO1813" s="15"/>
      <c r="BP1813" s="15"/>
      <c r="BQ1813" s="15"/>
      <c r="BR1813" s="15"/>
      <c r="BS1813" s="15"/>
      <c r="BT1813" s="15"/>
      <c r="BU1813" s="15"/>
      <c r="BV1813" s="15"/>
      <c r="BW1813" s="15"/>
      <c r="BX1813" s="15"/>
      <c r="BY1813" s="15"/>
      <c r="BZ1813" s="15"/>
      <c r="CA1813" s="15"/>
      <c r="CB1813" s="15"/>
      <c r="CC1813" s="15"/>
      <c r="CD1813" s="15"/>
      <c r="CE1813" s="15"/>
      <c r="CF1813" s="15"/>
      <c r="CG1813" s="15"/>
      <c r="CH1813" s="15"/>
      <c r="CI1813" s="15"/>
      <c r="CJ1813" s="15"/>
      <c r="CK1813" s="15"/>
      <c r="CL1813" s="15"/>
      <c r="CM1813" s="15"/>
      <c r="CN1813" s="15"/>
      <c r="CO1813" s="15"/>
      <c r="CP1813" s="15"/>
      <c r="CQ1813" s="15"/>
      <c r="CR1813" s="15"/>
      <c r="CS1813" s="15"/>
      <c r="CT1813" s="88"/>
      <c r="CU1813" s="88"/>
      <c r="CV1813" s="88"/>
      <c r="CW1813" s="15"/>
      <c r="CX1813" s="15"/>
      <c r="CY1813" s="88"/>
      <c r="CZ1813" s="88"/>
      <c r="DA1813" s="88"/>
      <c r="DB1813" s="15"/>
      <c r="DC1813" s="15"/>
      <c r="DD1813" s="15"/>
      <c r="DE1813" s="15"/>
      <c r="DF1813" s="15"/>
      <c r="DG1813" s="15"/>
      <c r="DH1813" s="15"/>
      <c r="DI1813" s="15"/>
      <c r="DJ1813" s="15"/>
      <c r="DK1813" s="15"/>
      <c r="DL1813" s="15"/>
      <c r="DM1813" s="15"/>
      <c r="DN1813" s="15"/>
      <c r="DO1813" s="15"/>
      <c r="DP1813" s="15"/>
      <c r="DQ1813" s="15"/>
      <c r="DR1813" s="15"/>
      <c r="DS1813" s="15"/>
      <c r="DT1813" s="15"/>
      <c r="DU1813" s="15"/>
      <c r="DV1813" s="15"/>
      <c r="DW1813" s="15"/>
      <c r="DX1813" s="15"/>
      <c r="DY1813" s="15"/>
      <c r="DZ1813" s="15"/>
      <c r="EA1813" s="15"/>
      <c r="EB1813" s="15"/>
      <c r="EC1813" s="15"/>
      <c r="ED1813" s="15"/>
      <c r="EE1813" s="15"/>
      <c r="EF1813" s="15"/>
      <c r="EG1813" s="15"/>
      <c r="EH1813" s="15"/>
      <c r="EI1813" s="15"/>
      <c r="EJ1813" s="15"/>
      <c r="EK1813" s="15"/>
      <c r="EL1813" s="15"/>
      <c r="EM1813" s="15"/>
      <c r="EN1813" s="15"/>
      <c r="EO1813" s="15"/>
      <c r="EP1813" s="88"/>
      <c r="EQ1813" s="88"/>
      <c r="ER1813" s="88"/>
      <c r="ES1813" s="88"/>
      <c r="ET1813" s="88"/>
      <c r="EU1813" s="88"/>
      <c r="EV1813" s="88"/>
      <c r="EW1813" s="88"/>
      <c r="EX1813" s="88"/>
      <c r="EY1813" s="88"/>
      <c r="EZ1813" s="88"/>
      <c r="FA1813" s="88"/>
      <c r="FB1813" s="15"/>
      <c r="FC1813" s="15"/>
      <c r="FD1813" s="15"/>
      <c r="FE1813" s="15"/>
      <c r="FF1813" s="15"/>
      <c r="FG1813" s="15"/>
      <c r="FH1813" s="15"/>
      <c r="FI1813" s="15"/>
      <c r="FJ1813" s="15"/>
    </row>
    <row r="1814" spans="2:166" ht="15" customHeight="1" x14ac:dyDescent="0.25">
      <c r="B1814" s="88"/>
      <c r="C1814" s="88"/>
      <c r="D1814" s="115"/>
      <c r="E1814" s="115"/>
      <c r="F1814" s="115"/>
      <c r="G1814" s="115"/>
      <c r="H1814" s="115"/>
      <c r="I1814" s="523"/>
      <c r="J1814" s="523"/>
      <c r="K1814" s="115"/>
      <c r="L1814" s="524"/>
      <c r="M1814" s="524"/>
      <c r="N1814" s="524"/>
      <c r="O1814" s="524"/>
      <c r="P1814" s="524"/>
      <c r="Q1814" s="524"/>
      <c r="R1814" s="524"/>
      <c r="S1814" s="525"/>
      <c r="T1814" s="526"/>
      <c r="U1814" s="115"/>
      <c r="V1814" s="526"/>
      <c r="W1814" s="115"/>
      <c r="X1814" s="115"/>
      <c r="Y1814" s="115"/>
      <c r="Z1814" s="527"/>
      <c r="AA1814" s="527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/>
      <c r="AU1814" s="15"/>
      <c r="AV1814" s="15"/>
      <c r="AW1814" s="15"/>
      <c r="AX1814" s="15"/>
      <c r="AY1814" s="15"/>
      <c r="AZ1814" s="15"/>
      <c r="BA1814" s="15"/>
      <c r="BB1814" s="15"/>
      <c r="BC1814" s="15"/>
      <c r="BD1814" s="15"/>
      <c r="BE1814" s="15"/>
      <c r="BF1814" s="15"/>
      <c r="BG1814" s="15"/>
      <c r="BH1814" s="15"/>
      <c r="BI1814" s="15"/>
      <c r="BJ1814" s="15"/>
      <c r="BK1814" s="15"/>
      <c r="BL1814" s="15"/>
      <c r="BM1814" s="15"/>
      <c r="BN1814" s="15"/>
      <c r="BO1814" s="15"/>
      <c r="BP1814" s="15"/>
      <c r="BQ1814" s="15"/>
      <c r="BR1814" s="15"/>
      <c r="BS1814" s="15"/>
      <c r="BT1814" s="15"/>
      <c r="BU1814" s="15"/>
      <c r="BV1814" s="15"/>
      <c r="BW1814" s="15"/>
      <c r="BX1814" s="15"/>
      <c r="BY1814" s="15"/>
      <c r="BZ1814" s="15"/>
      <c r="CA1814" s="15"/>
      <c r="CB1814" s="15"/>
      <c r="CC1814" s="15"/>
      <c r="CD1814" s="15"/>
      <c r="CE1814" s="15"/>
      <c r="CF1814" s="15"/>
      <c r="CG1814" s="15"/>
      <c r="CH1814" s="15"/>
      <c r="CI1814" s="15"/>
      <c r="CJ1814" s="15"/>
      <c r="CK1814" s="15"/>
      <c r="CL1814" s="15"/>
      <c r="CM1814" s="15"/>
      <c r="CN1814" s="15"/>
      <c r="CO1814" s="15"/>
      <c r="CP1814" s="15"/>
      <c r="CQ1814" s="15"/>
      <c r="CR1814" s="15"/>
      <c r="CS1814" s="15"/>
      <c r="CT1814" s="88"/>
      <c r="CU1814" s="88"/>
      <c r="CV1814" s="88"/>
      <c r="CW1814" s="15"/>
      <c r="CX1814" s="15"/>
      <c r="CY1814" s="88"/>
      <c r="CZ1814" s="88"/>
      <c r="DA1814" s="88"/>
      <c r="DB1814" s="15"/>
      <c r="DC1814" s="15"/>
      <c r="DD1814" s="15"/>
      <c r="DE1814" s="15"/>
      <c r="DF1814" s="15"/>
      <c r="DG1814" s="15"/>
      <c r="DH1814" s="15"/>
      <c r="DI1814" s="15"/>
      <c r="DJ1814" s="15"/>
      <c r="DK1814" s="15"/>
      <c r="DL1814" s="15"/>
      <c r="DM1814" s="15"/>
      <c r="DN1814" s="15"/>
      <c r="DO1814" s="15"/>
      <c r="DP1814" s="15"/>
      <c r="DQ1814" s="15"/>
      <c r="DR1814" s="15"/>
      <c r="DS1814" s="15"/>
      <c r="DT1814" s="15"/>
      <c r="DU1814" s="15"/>
      <c r="DV1814" s="15"/>
      <c r="DW1814" s="15"/>
      <c r="DX1814" s="15"/>
      <c r="DY1814" s="15"/>
      <c r="DZ1814" s="15"/>
      <c r="EA1814" s="15"/>
      <c r="EB1814" s="15"/>
      <c r="EC1814" s="15"/>
      <c r="ED1814" s="15"/>
      <c r="EE1814" s="15"/>
      <c r="EF1814" s="15"/>
      <c r="EG1814" s="15"/>
      <c r="EH1814" s="15"/>
      <c r="EI1814" s="15"/>
      <c r="EJ1814" s="15"/>
      <c r="EK1814" s="15"/>
      <c r="EL1814" s="15"/>
      <c r="EM1814" s="15"/>
      <c r="EN1814" s="15"/>
      <c r="EO1814" s="15"/>
      <c r="EP1814" s="88"/>
      <c r="EQ1814" s="88"/>
      <c r="ER1814" s="88"/>
      <c r="ES1814" s="88"/>
      <c r="ET1814" s="88"/>
      <c r="EU1814" s="88"/>
      <c r="EV1814" s="88"/>
      <c r="EW1814" s="88"/>
      <c r="EX1814" s="88"/>
      <c r="EY1814" s="88"/>
      <c r="EZ1814" s="88"/>
      <c r="FA1814" s="88"/>
      <c r="FB1814" s="15"/>
      <c r="FC1814" s="15"/>
      <c r="FD1814" s="15"/>
      <c r="FE1814" s="15"/>
      <c r="FF1814" s="15"/>
      <c r="FG1814" s="15"/>
      <c r="FH1814" s="15"/>
      <c r="FI1814" s="15"/>
      <c r="FJ1814" s="15"/>
    </row>
    <row r="1815" spans="2:166" ht="15" customHeight="1" x14ac:dyDescent="0.25">
      <c r="B1815" s="88"/>
      <c r="C1815" s="88"/>
      <c r="D1815" s="115"/>
      <c r="E1815" s="115"/>
      <c r="F1815" s="115"/>
      <c r="G1815" s="115"/>
      <c r="H1815" s="115"/>
      <c r="I1815" s="523"/>
      <c r="J1815" s="523"/>
      <c r="K1815" s="115"/>
      <c r="L1815" s="524"/>
      <c r="M1815" s="524"/>
      <c r="N1815" s="524"/>
      <c r="O1815" s="524"/>
      <c r="P1815" s="524"/>
      <c r="Q1815" s="524"/>
      <c r="R1815" s="524"/>
      <c r="S1815" s="525"/>
      <c r="T1815" s="526"/>
      <c r="U1815" s="115"/>
      <c r="V1815" s="526"/>
      <c r="W1815" s="115"/>
      <c r="X1815" s="115"/>
      <c r="Y1815" s="115"/>
      <c r="Z1815" s="527"/>
      <c r="AA1815" s="527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N1815" s="15"/>
      <c r="BO1815" s="15"/>
      <c r="BP1815" s="15"/>
      <c r="BQ1815" s="15"/>
      <c r="BR1815" s="15"/>
      <c r="BS1815" s="15"/>
      <c r="BT1815" s="15"/>
      <c r="BU1815" s="15"/>
      <c r="BV1815" s="15"/>
      <c r="BW1815" s="15"/>
      <c r="BX1815" s="15"/>
      <c r="BY1815" s="15"/>
      <c r="BZ1815" s="15"/>
      <c r="CA1815" s="15"/>
      <c r="CB1815" s="15"/>
      <c r="CC1815" s="15"/>
      <c r="CD1815" s="15"/>
      <c r="CE1815" s="15"/>
      <c r="CF1815" s="15"/>
      <c r="CG1815" s="15"/>
      <c r="CH1815" s="15"/>
      <c r="CI1815" s="15"/>
      <c r="CJ1815" s="15"/>
      <c r="CK1815" s="15"/>
      <c r="CL1815" s="15"/>
      <c r="CM1815" s="15"/>
      <c r="CN1815" s="15"/>
      <c r="CO1815" s="15"/>
      <c r="CP1815" s="15"/>
      <c r="CQ1815" s="15"/>
      <c r="CR1815" s="15"/>
      <c r="CS1815" s="15"/>
      <c r="CT1815" s="88"/>
      <c r="CU1815" s="88"/>
      <c r="CV1815" s="88"/>
      <c r="CW1815" s="15"/>
      <c r="CX1815" s="15"/>
      <c r="CY1815" s="88"/>
      <c r="CZ1815" s="88"/>
      <c r="DA1815" s="88"/>
      <c r="DB1815" s="15"/>
      <c r="DC1815" s="15"/>
      <c r="DD1815" s="15"/>
      <c r="DE1815" s="15"/>
      <c r="DF1815" s="15"/>
      <c r="DG1815" s="15"/>
      <c r="DH1815" s="15"/>
      <c r="DI1815" s="15"/>
      <c r="DJ1815" s="15"/>
      <c r="DK1815" s="15"/>
      <c r="DL1815" s="15"/>
      <c r="DM1815" s="15"/>
      <c r="DN1815" s="15"/>
      <c r="DO1815" s="15"/>
      <c r="DP1815" s="15"/>
      <c r="DQ1815" s="15"/>
      <c r="DR1815" s="15"/>
      <c r="DS1815" s="15"/>
      <c r="DT1815" s="15"/>
      <c r="DU1815" s="15"/>
      <c r="DV1815" s="15"/>
      <c r="DW1815" s="15"/>
      <c r="DX1815" s="15"/>
      <c r="DY1815" s="15"/>
      <c r="DZ1815" s="15"/>
      <c r="EA1815" s="15"/>
      <c r="EB1815" s="15"/>
      <c r="EC1815" s="15"/>
      <c r="ED1815" s="15"/>
      <c r="EE1815" s="15"/>
      <c r="EF1815" s="15"/>
      <c r="EG1815" s="15"/>
      <c r="EH1815" s="15"/>
      <c r="EI1815" s="15"/>
      <c r="EJ1815" s="15"/>
      <c r="EK1815" s="15"/>
      <c r="EL1815" s="15"/>
      <c r="EM1815" s="15"/>
      <c r="EN1815" s="15"/>
      <c r="EO1815" s="15"/>
      <c r="EP1815" s="88"/>
      <c r="EQ1815" s="88"/>
      <c r="ER1815" s="88"/>
      <c r="ES1815" s="88"/>
      <c r="ET1815" s="88"/>
      <c r="EU1815" s="88"/>
      <c r="EV1815" s="88"/>
      <c r="EW1815" s="88"/>
      <c r="EX1815" s="88"/>
      <c r="EY1815" s="88"/>
      <c r="EZ1815" s="88"/>
      <c r="FA1815" s="88"/>
      <c r="FB1815" s="15"/>
      <c r="FC1815" s="15"/>
      <c r="FD1815" s="15"/>
      <c r="FE1815" s="15"/>
      <c r="FF1815" s="15"/>
      <c r="FG1815" s="15"/>
      <c r="FH1815" s="15"/>
      <c r="FI1815" s="15"/>
      <c r="FJ1815" s="15"/>
    </row>
    <row r="1816" spans="2:166" ht="15" customHeight="1" x14ac:dyDescent="0.25">
      <c r="B1816" s="88"/>
      <c r="C1816" s="88"/>
      <c r="D1816" s="115"/>
      <c r="E1816" s="115"/>
      <c r="F1816" s="115"/>
      <c r="G1816" s="115"/>
      <c r="H1816" s="115"/>
      <c r="I1816" s="523"/>
      <c r="J1816" s="523"/>
      <c r="K1816" s="115"/>
      <c r="L1816" s="524"/>
      <c r="M1816" s="524"/>
      <c r="N1816" s="524"/>
      <c r="O1816" s="524"/>
      <c r="P1816" s="524"/>
      <c r="Q1816" s="524"/>
      <c r="R1816" s="524"/>
      <c r="S1816" s="525"/>
      <c r="T1816" s="526"/>
      <c r="U1816" s="115"/>
      <c r="V1816" s="526"/>
      <c r="W1816" s="115"/>
      <c r="X1816" s="115"/>
      <c r="Y1816" s="115"/>
      <c r="Z1816" s="527"/>
      <c r="AA1816" s="527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  <c r="BN1816" s="15"/>
      <c r="BO1816" s="15"/>
      <c r="BP1816" s="15"/>
      <c r="BQ1816" s="15"/>
      <c r="BR1816" s="15"/>
      <c r="BS1816" s="15"/>
      <c r="BT1816" s="15"/>
      <c r="BU1816" s="15"/>
      <c r="BV1816" s="15"/>
      <c r="BW1816" s="15"/>
      <c r="BX1816" s="15"/>
      <c r="BY1816" s="15"/>
      <c r="BZ1816" s="15"/>
      <c r="CA1816" s="15"/>
      <c r="CB1816" s="15"/>
      <c r="CC1816" s="15"/>
      <c r="CD1816" s="15"/>
      <c r="CE1816" s="15"/>
      <c r="CF1816" s="15"/>
      <c r="CG1816" s="15"/>
      <c r="CH1816" s="15"/>
      <c r="CI1816" s="15"/>
      <c r="CJ1816" s="15"/>
      <c r="CK1816" s="15"/>
      <c r="CL1816" s="15"/>
      <c r="CM1816" s="15"/>
      <c r="CN1816" s="15"/>
      <c r="CO1816" s="15"/>
      <c r="CP1816" s="15"/>
      <c r="CQ1816" s="15"/>
      <c r="CR1816" s="15"/>
      <c r="CS1816" s="15"/>
      <c r="CT1816" s="88"/>
      <c r="CU1816" s="88"/>
      <c r="CV1816" s="88"/>
      <c r="CW1816" s="15"/>
      <c r="CX1816" s="15"/>
      <c r="CY1816" s="88"/>
      <c r="CZ1816" s="88"/>
      <c r="DA1816" s="88"/>
      <c r="DB1816" s="15"/>
      <c r="DC1816" s="15"/>
      <c r="DD1816" s="15"/>
      <c r="DE1816" s="15"/>
      <c r="DF1816" s="15"/>
      <c r="DG1816" s="15"/>
      <c r="DH1816" s="15"/>
      <c r="DI1816" s="15"/>
      <c r="DJ1816" s="15"/>
      <c r="DK1816" s="15"/>
      <c r="DL1816" s="15"/>
      <c r="DM1816" s="15"/>
      <c r="DN1816" s="15"/>
      <c r="DO1816" s="15"/>
      <c r="DP1816" s="15"/>
      <c r="DQ1816" s="15"/>
      <c r="DR1816" s="15"/>
      <c r="DS1816" s="15"/>
      <c r="DT1816" s="15"/>
      <c r="DU1816" s="15"/>
      <c r="DV1816" s="15"/>
      <c r="DW1816" s="15"/>
      <c r="DX1816" s="15"/>
      <c r="DY1816" s="15"/>
      <c r="DZ1816" s="15"/>
      <c r="EA1816" s="15"/>
      <c r="EB1816" s="15"/>
      <c r="EC1816" s="15"/>
      <c r="ED1816" s="15"/>
      <c r="EE1816" s="15"/>
      <c r="EF1816" s="15"/>
      <c r="EG1816" s="15"/>
      <c r="EH1816" s="15"/>
      <c r="EI1816" s="15"/>
      <c r="EJ1816" s="15"/>
      <c r="EK1816" s="15"/>
      <c r="EL1816" s="15"/>
      <c r="EM1816" s="15"/>
      <c r="EN1816" s="15"/>
      <c r="EO1816" s="15"/>
      <c r="EP1816" s="88"/>
      <c r="EQ1816" s="88"/>
      <c r="ER1816" s="88"/>
      <c r="ES1816" s="88"/>
      <c r="ET1816" s="88"/>
      <c r="EU1816" s="88"/>
      <c r="EV1816" s="88"/>
      <c r="EW1816" s="88"/>
      <c r="EX1816" s="88"/>
      <c r="EY1816" s="88"/>
      <c r="EZ1816" s="88"/>
      <c r="FA1816" s="88"/>
      <c r="FB1816" s="15"/>
      <c r="FC1816" s="15"/>
      <c r="FD1816" s="15"/>
      <c r="FE1816" s="15"/>
      <c r="FF1816" s="15"/>
      <c r="FG1816" s="15"/>
      <c r="FH1816" s="15"/>
      <c r="FI1816" s="15"/>
      <c r="FJ1816" s="15"/>
    </row>
    <row r="1817" spans="2:166" ht="15" customHeight="1" x14ac:dyDescent="0.25">
      <c r="B1817" s="88"/>
      <c r="C1817" s="88"/>
      <c r="D1817" s="115"/>
      <c r="E1817" s="115"/>
      <c r="F1817" s="115"/>
      <c r="G1817" s="115"/>
      <c r="H1817" s="115"/>
      <c r="I1817" s="523"/>
      <c r="J1817" s="523"/>
      <c r="K1817" s="115"/>
      <c r="L1817" s="524"/>
      <c r="M1817" s="524"/>
      <c r="N1817" s="524"/>
      <c r="O1817" s="524"/>
      <c r="P1817" s="524"/>
      <c r="Q1817" s="524"/>
      <c r="R1817" s="524"/>
      <c r="S1817" s="525"/>
      <c r="T1817" s="526"/>
      <c r="U1817" s="115"/>
      <c r="V1817" s="526"/>
      <c r="W1817" s="115"/>
      <c r="X1817" s="115"/>
      <c r="Y1817" s="115"/>
      <c r="Z1817" s="527"/>
      <c r="AA1817" s="527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  <c r="BI1817" s="15"/>
      <c r="BJ1817" s="15"/>
      <c r="BK1817" s="15"/>
      <c r="BL1817" s="15"/>
      <c r="BM1817" s="15"/>
      <c r="BN1817" s="15"/>
      <c r="BO1817" s="15"/>
      <c r="BP1817" s="15"/>
      <c r="BQ1817" s="15"/>
      <c r="BR1817" s="15"/>
      <c r="BS1817" s="15"/>
      <c r="BT1817" s="15"/>
      <c r="BU1817" s="15"/>
      <c r="BV1817" s="15"/>
      <c r="BW1817" s="15"/>
      <c r="BX1817" s="15"/>
      <c r="BY1817" s="15"/>
      <c r="BZ1817" s="15"/>
      <c r="CA1817" s="15"/>
      <c r="CB1817" s="15"/>
      <c r="CC1817" s="15"/>
      <c r="CD1817" s="15"/>
      <c r="CE1817" s="15"/>
      <c r="CF1817" s="15"/>
      <c r="CG1817" s="15"/>
      <c r="CH1817" s="15"/>
      <c r="CI1817" s="15"/>
      <c r="CJ1817" s="15"/>
      <c r="CK1817" s="15"/>
      <c r="CL1817" s="15"/>
      <c r="CM1817" s="15"/>
      <c r="CN1817" s="15"/>
      <c r="CO1817" s="15"/>
      <c r="CP1817" s="15"/>
      <c r="CQ1817" s="15"/>
      <c r="CR1817" s="15"/>
      <c r="CS1817" s="15"/>
      <c r="CT1817" s="88"/>
      <c r="CU1817" s="88"/>
      <c r="CV1817" s="88"/>
      <c r="CW1817" s="15"/>
      <c r="CX1817" s="15"/>
      <c r="CY1817" s="88"/>
      <c r="CZ1817" s="88"/>
      <c r="DA1817" s="88"/>
      <c r="DB1817" s="15"/>
      <c r="DC1817" s="15"/>
      <c r="DD1817" s="15"/>
      <c r="DE1817" s="15"/>
      <c r="DF1817" s="15"/>
      <c r="DG1817" s="15"/>
      <c r="DH1817" s="15"/>
      <c r="DI1817" s="15"/>
      <c r="DJ1817" s="15"/>
      <c r="DK1817" s="15"/>
      <c r="DL1817" s="15"/>
      <c r="DM1817" s="15"/>
      <c r="DN1817" s="15"/>
      <c r="DO1817" s="15"/>
      <c r="DP1817" s="15"/>
      <c r="DQ1817" s="15"/>
      <c r="DR1817" s="15"/>
      <c r="DS1817" s="15"/>
      <c r="DT1817" s="15"/>
      <c r="DU1817" s="15"/>
      <c r="DV1817" s="15"/>
      <c r="DW1817" s="15"/>
      <c r="DX1817" s="15"/>
      <c r="DY1817" s="15"/>
      <c r="DZ1817" s="15"/>
      <c r="EA1817" s="15"/>
      <c r="EB1817" s="15"/>
      <c r="EC1817" s="15"/>
      <c r="ED1817" s="15"/>
      <c r="EE1817" s="15"/>
      <c r="EF1817" s="15"/>
      <c r="EG1817" s="15"/>
      <c r="EH1817" s="15"/>
      <c r="EI1817" s="15"/>
      <c r="EJ1817" s="15"/>
      <c r="EK1817" s="15"/>
      <c r="EL1817" s="15"/>
      <c r="EM1817" s="15"/>
      <c r="EN1817" s="15"/>
      <c r="EO1817" s="15"/>
      <c r="EP1817" s="88"/>
      <c r="EQ1817" s="88"/>
      <c r="ER1817" s="88"/>
      <c r="ES1817" s="88"/>
      <c r="ET1817" s="88"/>
      <c r="EU1817" s="88"/>
      <c r="EV1817" s="88"/>
      <c r="EW1817" s="88"/>
      <c r="EX1817" s="88"/>
      <c r="EY1817" s="88"/>
      <c r="EZ1817" s="88"/>
      <c r="FA1817" s="88"/>
      <c r="FB1817" s="15"/>
      <c r="FC1817" s="15"/>
      <c r="FD1817" s="15"/>
      <c r="FE1817" s="15"/>
      <c r="FF1817" s="15"/>
      <c r="FG1817" s="15"/>
      <c r="FH1817" s="15"/>
      <c r="FI1817" s="15"/>
      <c r="FJ1817" s="15"/>
    </row>
    <row r="1818" spans="2:166" ht="15" customHeight="1" x14ac:dyDescent="0.25">
      <c r="B1818" s="88"/>
      <c r="C1818" s="88"/>
      <c r="D1818" s="115"/>
      <c r="E1818" s="115"/>
      <c r="F1818" s="115"/>
      <c r="G1818" s="115"/>
      <c r="H1818" s="115"/>
      <c r="I1818" s="523"/>
      <c r="J1818" s="523"/>
      <c r="K1818" s="115"/>
      <c r="L1818" s="524"/>
      <c r="M1818" s="524"/>
      <c r="N1818" s="524"/>
      <c r="O1818" s="524"/>
      <c r="P1818" s="524"/>
      <c r="Q1818" s="524"/>
      <c r="R1818" s="524"/>
      <c r="S1818" s="525"/>
      <c r="T1818" s="526"/>
      <c r="U1818" s="115"/>
      <c r="V1818" s="526"/>
      <c r="W1818" s="115"/>
      <c r="X1818" s="115"/>
      <c r="Y1818" s="115"/>
      <c r="Z1818" s="527"/>
      <c r="AA1818" s="527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  <c r="AS1818" s="15"/>
      <c r="AT1818" s="15"/>
      <c r="AU1818" s="15"/>
      <c r="AV1818" s="15"/>
      <c r="AW1818" s="15"/>
      <c r="AX1818" s="15"/>
      <c r="AY1818" s="15"/>
      <c r="AZ1818" s="15"/>
      <c r="BA1818" s="15"/>
      <c r="BB1818" s="15"/>
      <c r="BC1818" s="15"/>
      <c r="BD1818" s="15"/>
      <c r="BE1818" s="15"/>
      <c r="BF1818" s="15"/>
      <c r="BG1818" s="15"/>
      <c r="BH1818" s="15"/>
      <c r="BI1818" s="15"/>
      <c r="BJ1818" s="15"/>
      <c r="BK1818" s="15"/>
      <c r="BL1818" s="15"/>
      <c r="BM1818" s="15"/>
      <c r="BN1818" s="15"/>
      <c r="BO1818" s="15"/>
      <c r="BP1818" s="15"/>
      <c r="BQ1818" s="15"/>
      <c r="BR1818" s="15"/>
      <c r="BS1818" s="15"/>
      <c r="BT1818" s="15"/>
      <c r="BU1818" s="15"/>
      <c r="BV1818" s="15"/>
      <c r="BW1818" s="15"/>
      <c r="BX1818" s="15"/>
      <c r="BY1818" s="15"/>
      <c r="BZ1818" s="15"/>
      <c r="CA1818" s="15"/>
      <c r="CB1818" s="15"/>
      <c r="CC1818" s="15"/>
      <c r="CD1818" s="15"/>
      <c r="CE1818" s="15"/>
      <c r="CF1818" s="15"/>
      <c r="CG1818" s="15"/>
      <c r="CH1818" s="15"/>
      <c r="CI1818" s="15"/>
      <c r="CJ1818" s="15"/>
      <c r="CK1818" s="15"/>
      <c r="CL1818" s="15"/>
      <c r="CM1818" s="15"/>
      <c r="CN1818" s="15"/>
      <c r="CO1818" s="15"/>
      <c r="CP1818" s="15"/>
      <c r="CQ1818" s="15"/>
      <c r="CR1818" s="15"/>
      <c r="CS1818" s="15"/>
      <c r="CT1818" s="88"/>
      <c r="CU1818" s="88"/>
      <c r="CV1818" s="88"/>
      <c r="CW1818" s="15"/>
      <c r="CX1818" s="15"/>
      <c r="CY1818" s="88"/>
      <c r="CZ1818" s="88"/>
      <c r="DA1818" s="88"/>
      <c r="DB1818" s="15"/>
      <c r="DC1818" s="15"/>
      <c r="DD1818" s="15"/>
      <c r="DE1818" s="15"/>
      <c r="DF1818" s="15"/>
      <c r="DG1818" s="15"/>
      <c r="DH1818" s="15"/>
      <c r="DI1818" s="15"/>
      <c r="DJ1818" s="15"/>
      <c r="DK1818" s="15"/>
      <c r="DL1818" s="15"/>
      <c r="DM1818" s="15"/>
      <c r="DN1818" s="15"/>
      <c r="DO1818" s="15"/>
      <c r="DP1818" s="15"/>
      <c r="DQ1818" s="15"/>
      <c r="DR1818" s="15"/>
      <c r="DS1818" s="15"/>
      <c r="DT1818" s="15"/>
      <c r="DU1818" s="15"/>
      <c r="DV1818" s="15"/>
      <c r="DW1818" s="15"/>
      <c r="DX1818" s="15"/>
      <c r="DY1818" s="15"/>
      <c r="DZ1818" s="15"/>
      <c r="EA1818" s="15"/>
      <c r="EB1818" s="15"/>
      <c r="EC1818" s="15"/>
      <c r="ED1818" s="15"/>
      <c r="EE1818" s="15"/>
      <c r="EF1818" s="15"/>
      <c r="EG1818" s="15"/>
      <c r="EH1818" s="15"/>
      <c r="EI1818" s="15"/>
      <c r="EJ1818" s="15"/>
      <c r="EK1818" s="15"/>
      <c r="EL1818" s="15"/>
      <c r="EM1818" s="15"/>
      <c r="EN1818" s="15"/>
      <c r="EO1818" s="15"/>
      <c r="EP1818" s="88"/>
      <c r="EQ1818" s="88"/>
      <c r="ER1818" s="88"/>
      <c r="ES1818" s="88"/>
      <c r="ET1818" s="88"/>
      <c r="EU1818" s="88"/>
      <c r="EV1818" s="88"/>
      <c r="EW1818" s="88"/>
      <c r="EX1818" s="88"/>
      <c r="EY1818" s="88"/>
      <c r="EZ1818" s="88"/>
      <c r="FA1818" s="88"/>
      <c r="FB1818" s="15"/>
      <c r="FC1818" s="15"/>
      <c r="FD1818" s="15"/>
      <c r="FE1818" s="15"/>
      <c r="FF1818" s="15"/>
      <c r="FG1818" s="15"/>
      <c r="FH1818" s="15"/>
      <c r="FI1818" s="15"/>
      <c r="FJ1818" s="15"/>
    </row>
    <row r="1819" spans="2:166" ht="15" customHeight="1" x14ac:dyDescent="0.25">
      <c r="B1819" s="88"/>
      <c r="C1819" s="88"/>
      <c r="D1819" s="115"/>
      <c r="E1819" s="115"/>
      <c r="F1819" s="115"/>
      <c r="G1819" s="115"/>
      <c r="H1819" s="115"/>
      <c r="I1819" s="523"/>
      <c r="J1819" s="523"/>
      <c r="K1819" s="115"/>
      <c r="L1819" s="524"/>
      <c r="M1819" s="524"/>
      <c r="N1819" s="524"/>
      <c r="O1819" s="524"/>
      <c r="P1819" s="524"/>
      <c r="Q1819" s="524"/>
      <c r="R1819" s="524"/>
      <c r="S1819" s="525"/>
      <c r="T1819" s="526"/>
      <c r="U1819" s="115"/>
      <c r="V1819" s="526"/>
      <c r="W1819" s="115"/>
      <c r="X1819" s="115"/>
      <c r="Y1819" s="115"/>
      <c r="Z1819" s="527"/>
      <c r="AA1819" s="527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  <c r="BI1819" s="15"/>
      <c r="BJ1819" s="15"/>
      <c r="BK1819" s="15"/>
      <c r="BL1819" s="15"/>
      <c r="BM1819" s="15"/>
      <c r="BN1819" s="15"/>
      <c r="BO1819" s="15"/>
      <c r="BP1819" s="15"/>
      <c r="BQ1819" s="15"/>
      <c r="BR1819" s="15"/>
      <c r="BS1819" s="15"/>
      <c r="BT1819" s="15"/>
      <c r="BU1819" s="15"/>
      <c r="BV1819" s="15"/>
      <c r="BW1819" s="15"/>
      <c r="BX1819" s="15"/>
      <c r="BY1819" s="15"/>
      <c r="BZ1819" s="15"/>
      <c r="CA1819" s="15"/>
      <c r="CB1819" s="15"/>
      <c r="CC1819" s="15"/>
      <c r="CD1819" s="15"/>
      <c r="CE1819" s="15"/>
      <c r="CF1819" s="15"/>
      <c r="CG1819" s="15"/>
      <c r="CH1819" s="15"/>
      <c r="CI1819" s="15"/>
      <c r="CJ1819" s="15"/>
      <c r="CK1819" s="15"/>
      <c r="CL1819" s="15"/>
      <c r="CM1819" s="15"/>
      <c r="CN1819" s="15"/>
      <c r="CO1819" s="15"/>
      <c r="CP1819" s="15"/>
      <c r="CQ1819" s="15"/>
      <c r="CR1819" s="15"/>
      <c r="CS1819" s="15"/>
      <c r="CT1819" s="88"/>
      <c r="CU1819" s="88"/>
      <c r="CV1819" s="88"/>
      <c r="CW1819" s="15"/>
      <c r="CX1819" s="15"/>
      <c r="CY1819" s="88"/>
      <c r="CZ1819" s="88"/>
      <c r="DA1819" s="88"/>
      <c r="DB1819" s="15"/>
      <c r="DC1819" s="15"/>
      <c r="DD1819" s="15"/>
      <c r="DE1819" s="15"/>
      <c r="DF1819" s="15"/>
      <c r="DG1819" s="15"/>
      <c r="DH1819" s="15"/>
      <c r="DI1819" s="15"/>
      <c r="DJ1819" s="15"/>
      <c r="DK1819" s="15"/>
      <c r="DL1819" s="15"/>
      <c r="DM1819" s="15"/>
      <c r="DN1819" s="15"/>
      <c r="DO1819" s="15"/>
      <c r="DP1819" s="15"/>
      <c r="DQ1819" s="15"/>
      <c r="DR1819" s="15"/>
      <c r="DS1819" s="15"/>
      <c r="DT1819" s="15"/>
      <c r="DU1819" s="15"/>
      <c r="DV1819" s="15"/>
      <c r="DW1819" s="15"/>
      <c r="DX1819" s="15"/>
      <c r="DY1819" s="15"/>
      <c r="DZ1819" s="15"/>
      <c r="EA1819" s="15"/>
      <c r="EB1819" s="15"/>
      <c r="EC1819" s="15"/>
      <c r="ED1819" s="15"/>
      <c r="EE1819" s="15"/>
      <c r="EF1819" s="15"/>
      <c r="EG1819" s="15"/>
      <c r="EH1819" s="15"/>
      <c r="EI1819" s="15"/>
      <c r="EJ1819" s="15"/>
      <c r="EK1819" s="15"/>
      <c r="EL1819" s="15"/>
      <c r="EM1819" s="15"/>
      <c r="EN1819" s="15"/>
      <c r="EO1819" s="15"/>
      <c r="EP1819" s="88"/>
      <c r="EQ1819" s="88"/>
      <c r="ER1819" s="88"/>
      <c r="ES1819" s="88"/>
      <c r="ET1819" s="88"/>
      <c r="EU1819" s="88"/>
      <c r="EV1819" s="88"/>
      <c r="EW1819" s="88"/>
      <c r="EX1819" s="88"/>
      <c r="EY1819" s="88"/>
      <c r="EZ1819" s="88"/>
      <c r="FA1819" s="88"/>
      <c r="FB1819" s="15"/>
      <c r="FC1819" s="15"/>
      <c r="FD1819" s="15"/>
      <c r="FE1819" s="15"/>
      <c r="FF1819" s="15"/>
      <c r="FG1819" s="15"/>
      <c r="FH1819" s="15"/>
      <c r="FI1819" s="15"/>
      <c r="FJ1819" s="15"/>
    </row>
    <row r="1820" spans="2:166" ht="15" customHeight="1" x14ac:dyDescent="0.25">
      <c r="B1820" s="88"/>
      <c r="C1820" s="88"/>
      <c r="D1820" s="115"/>
      <c r="E1820" s="115"/>
      <c r="F1820" s="115"/>
      <c r="G1820" s="115"/>
      <c r="H1820" s="115"/>
      <c r="I1820" s="523"/>
      <c r="J1820" s="523"/>
      <c r="K1820" s="115"/>
      <c r="L1820" s="524"/>
      <c r="M1820" s="524"/>
      <c r="N1820" s="524"/>
      <c r="O1820" s="524"/>
      <c r="P1820" s="524"/>
      <c r="Q1820" s="524"/>
      <c r="R1820" s="524"/>
      <c r="S1820" s="525"/>
      <c r="T1820" s="526"/>
      <c r="U1820" s="115"/>
      <c r="V1820" s="526"/>
      <c r="W1820" s="115"/>
      <c r="X1820" s="115"/>
      <c r="Y1820" s="115"/>
      <c r="Z1820" s="527"/>
      <c r="AA1820" s="527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  <c r="AL1820" s="15"/>
      <c r="AM1820" s="15"/>
      <c r="AN1820" s="15"/>
      <c r="AO1820" s="15"/>
      <c r="AP1820" s="15"/>
      <c r="AQ1820" s="15"/>
      <c r="AR1820" s="15"/>
      <c r="AS1820" s="15"/>
      <c r="AT1820" s="15"/>
      <c r="AU1820" s="15"/>
      <c r="AV1820" s="15"/>
      <c r="AW1820" s="15"/>
      <c r="AX1820" s="15"/>
      <c r="AY1820" s="15"/>
      <c r="AZ1820" s="15"/>
      <c r="BA1820" s="15"/>
      <c r="BB1820" s="15"/>
      <c r="BC1820" s="15"/>
      <c r="BD1820" s="15"/>
      <c r="BE1820" s="15"/>
      <c r="BF1820" s="15"/>
      <c r="BG1820" s="15"/>
      <c r="BH1820" s="15"/>
      <c r="BI1820" s="15"/>
      <c r="BJ1820" s="15"/>
      <c r="BK1820" s="15"/>
      <c r="BL1820" s="15"/>
      <c r="BM1820" s="15"/>
      <c r="BN1820" s="15"/>
      <c r="BO1820" s="15"/>
      <c r="BP1820" s="15"/>
      <c r="BQ1820" s="15"/>
      <c r="BR1820" s="15"/>
      <c r="BS1820" s="15"/>
      <c r="BT1820" s="15"/>
      <c r="BU1820" s="15"/>
      <c r="BV1820" s="15"/>
      <c r="BW1820" s="15"/>
      <c r="BX1820" s="15"/>
      <c r="BY1820" s="15"/>
      <c r="BZ1820" s="15"/>
      <c r="CA1820" s="15"/>
      <c r="CB1820" s="15"/>
      <c r="CC1820" s="15"/>
      <c r="CD1820" s="15"/>
      <c r="CE1820" s="15"/>
      <c r="CF1820" s="15"/>
      <c r="CG1820" s="15"/>
      <c r="CH1820" s="15"/>
      <c r="CI1820" s="15"/>
      <c r="CJ1820" s="15"/>
      <c r="CK1820" s="15"/>
      <c r="CL1820" s="15"/>
      <c r="CM1820" s="15"/>
      <c r="CN1820" s="15"/>
      <c r="CO1820" s="15"/>
      <c r="CP1820" s="15"/>
      <c r="CQ1820" s="15"/>
      <c r="CR1820" s="15"/>
      <c r="CS1820" s="15"/>
      <c r="CT1820" s="88"/>
      <c r="CU1820" s="88"/>
      <c r="CV1820" s="88"/>
      <c r="CW1820" s="15"/>
      <c r="CX1820" s="15"/>
      <c r="CY1820" s="88"/>
      <c r="CZ1820" s="88"/>
      <c r="DA1820" s="88"/>
      <c r="DB1820" s="15"/>
      <c r="DC1820" s="15"/>
      <c r="DD1820" s="15"/>
      <c r="DE1820" s="15"/>
      <c r="DF1820" s="15"/>
      <c r="DG1820" s="15"/>
      <c r="DH1820" s="15"/>
      <c r="DI1820" s="15"/>
      <c r="DJ1820" s="15"/>
      <c r="DK1820" s="15"/>
      <c r="DL1820" s="15"/>
      <c r="DM1820" s="15"/>
      <c r="DN1820" s="15"/>
      <c r="DO1820" s="15"/>
      <c r="DP1820" s="15"/>
      <c r="DQ1820" s="15"/>
      <c r="DR1820" s="15"/>
      <c r="DS1820" s="15"/>
      <c r="DT1820" s="15"/>
      <c r="DU1820" s="15"/>
      <c r="DV1820" s="15"/>
      <c r="DW1820" s="15"/>
      <c r="DX1820" s="15"/>
      <c r="DY1820" s="15"/>
      <c r="DZ1820" s="15"/>
      <c r="EA1820" s="15"/>
      <c r="EB1820" s="15"/>
      <c r="EC1820" s="15"/>
      <c r="ED1820" s="15"/>
      <c r="EE1820" s="15"/>
      <c r="EF1820" s="15"/>
      <c r="EG1820" s="15"/>
      <c r="EH1820" s="15"/>
      <c r="EI1820" s="15"/>
      <c r="EJ1820" s="15"/>
      <c r="EK1820" s="15"/>
      <c r="EL1820" s="15"/>
      <c r="EM1820" s="15"/>
      <c r="EN1820" s="15"/>
      <c r="EO1820" s="15"/>
      <c r="EP1820" s="88"/>
      <c r="EQ1820" s="88"/>
      <c r="ER1820" s="88"/>
      <c r="ES1820" s="88"/>
      <c r="ET1820" s="88"/>
      <c r="EU1820" s="88"/>
      <c r="EV1820" s="88"/>
      <c r="EW1820" s="88"/>
      <c r="EX1820" s="88"/>
      <c r="EY1820" s="88"/>
      <c r="EZ1820" s="88"/>
      <c r="FA1820" s="88"/>
      <c r="FB1820" s="15"/>
      <c r="FC1820" s="15"/>
      <c r="FD1820" s="15"/>
      <c r="FE1820" s="15"/>
      <c r="FF1820" s="15"/>
      <c r="FG1820" s="15"/>
      <c r="FH1820" s="15"/>
      <c r="FI1820" s="15"/>
      <c r="FJ1820" s="15"/>
    </row>
    <row r="1821" spans="2:166" ht="15" customHeight="1" x14ac:dyDescent="0.25">
      <c r="B1821" s="88"/>
      <c r="C1821" s="88"/>
      <c r="D1821" s="115"/>
      <c r="E1821" s="115"/>
      <c r="F1821" s="115"/>
      <c r="G1821" s="115"/>
      <c r="H1821" s="115"/>
      <c r="I1821" s="523"/>
      <c r="J1821" s="523"/>
      <c r="K1821" s="115"/>
      <c r="L1821" s="524"/>
      <c r="M1821" s="524"/>
      <c r="N1821" s="524"/>
      <c r="O1821" s="524"/>
      <c r="P1821" s="524"/>
      <c r="Q1821" s="524"/>
      <c r="R1821" s="524"/>
      <c r="S1821" s="525"/>
      <c r="T1821" s="526"/>
      <c r="U1821" s="115"/>
      <c r="V1821" s="526"/>
      <c r="W1821" s="115"/>
      <c r="X1821" s="115"/>
      <c r="Y1821" s="115"/>
      <c r="Z1821" s="527"/>
      <c r="AA1821" s="527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  <c r="AL1821" s="15"/>
      <c r="AM1821" s="15"/>
      <c r="AN1821" s="15"/>
      <c r="AO1821" s="15"/>
      <c r="AP1821" s="15"/>
      <c r="AQ1821" s="15"/>
      <c r="AR1821" s="15"/>
      <c r="AS1821" s="15"/>
      <c r="AT1821" s="15"/>
      <c r="AU1821" s="15"/>
      <c r="AV1821" s="15"/>
      <c r="AW1821" s="15"/>
      <c r="AX1821" s="15"/>
      <c r="AY1821" s="15"/>
      <c r="AZ1821" s="15"/>
      <c r="BA1821" s="15"/>
      <c r="BB1821" s="15"/>
      <c r="BC1821" s="15"/>
      <c r="BD1821" s="15"/>
      <c r="BE1821" s="15"/>
      <c r="BF1821" s="15"/>
      <c r="BG1821" s="15"/>
      <c r="BH1821" s="15"/>
      <c r="BI1821" s="15"/>
      <c r="BJ1821" s="15"/>
      <c r="BK1821" s="15"/>
      <c r="BL1821" s="15"/>
      <c r="BM1821" s="15"/>
      <c r="BN1821" s="15"/>
      <c r="BO1821" s="15"/>
      <c r="BP1821" s="15"/>
      <c r="BQ1821" s="15"/>
      <c r="BR1821" s="15"/>
      <c r="BS1821" s="15"/>
      <c r="BT1821" s="15"/>
      <c r="BU1821" s="15"/>
      <c r="BV1821" s="15"/>
      <c r="BW1821" s="15"/>
      <c r="BX1821" s="15"/>
      <c r="BY1821" s="15"/>
      <c r="BZ1821" s="15"/>
      <c r="CA1821" s="15"/>
      <c r="CB1821" s="15"/>
      <c r="CC1821" s="15"/>
      <c r="CD1821" s="15"/>
      <c r="CE1821" s="15"/>
      <c r="CF1821" s="15"/>
      <c r="CG1821" s="15"/>
      <c r="CH1821" s="15"/>
      <c r="CI1821" s="15"/>
      <c r="CJ1821" s="15"/>
      <c r="CK1821" s="15"/>
      <c r="CL1821" s="15"/>
      <c r="CM1821" s="15"/>
      <c r="CN1821" s="15"/>
      <c r="CO1821" s="15"/>
      <c r="CP1821" s="15"/>
      <c r="CQ1821" s="15"/>
      <c r="CR1821" s="15"/>
      <c r="CS1821" s="15"/>
      <c r="CT1821" s="88"/>
      <c r="CU1821" s="88"/>
      <c r="CV1821" s="88"/>
      <c r="CW1821" s="15"/>
      <c r="CX1821" s="15"/>
      <c r="CY1821" s="88"/>
      <c r="CZ1821" s="88"/>
      <c r="DA1821" s="88"/>
      <c r="DB1821" s="15"/>
      <c r="DC1821" s="15"/>
      <c r="DD1821" s="15"/>
      <c r="DE1821" s="15"/>
      <c r="DF1821" s="15"/>
      <c r="DG1821" s="15"/>
      <c r="DH1821" s="15"/>
      <c r="DI1821" s="15"/>
      <c r="DJ1821" s="15"/>
      <c r="DK1821" s="15"/>
      <c r="DL1821" s="15"/>
      <c r="DM1821" s="15"/>
      <c r="DN1821" s="15"/>
      <c r="DO1821" s="15"/>
      <c r="DP1821" s="15"/>
      <c r="DQ1821" s="15"/>
      <c r="DR1821" s="15"/>
      <c r="DS1821" s="15"/>
      <c r="DT1821" s="15"/>
      <c r="DU1821" s="15"/>
      <c r="DV1821" s="15"/>
      <c r="DW1821" s="15"/>
      <c r="DX1821" s="15"/>
      <c r="DY1821" s="15"/>
      <c r="DZ1821" s="15"/>
      <c r="EA1821" s="15"/>
      <c r="EB1821" s="15"/>
      <c r="EC1821" s="15"/>
      <c r="ED1821" s="15"/>
      <c r="EE1821" s="15"/>
      <c r="EF1821" s="15"/>
      <c r="EG1821" s="15"/>
      <c r="EH1821" s="15"/>
      <c r="EI1821" s="15"/>
      <c r="EJ1821" s="15"/>
      <c r="EK1821" s="15"/>
      <c r="EL1821" s="15"/>
      <c r="EM1821" s="15"/>
      <c r="EN1821" s="15"/>
      <c r="EO1821" s="15"/>
      <c r="EP1821" s="88"/>
      <c r="EQ1821" s="88"/>
      <c r="ER1821" s="88"/>
      <c r="ES1821" s="88"/>
      <c r="ET1821" s="88"/>
      <c r="EU1821" s="88"/>
      <c r="EV1821" s="88"/>
      <c r="EW1821" s="88"/>
      <c r="EX1821" s="88"/>
      <c r="EY1821" s="88"/>
      <c r="EZ1821" s="88"/>
      <c r="FA1821" s="88"/>
      <c r="FB1821" s="15"/>
      <c r="FC1821" s="15"/>
      <c r="FD1821" s="15"/>
      <c r="FE1821" s="15"/>
      <c r="FF1821" s="15"/>
      <c r="FG1821" s="15"/>
      <c r="FH1821" s="15"/>
      <c r="FI1821" s="15"/>
      <c r="FJ1821" s="15"/>
    </row>
    <row r="1822" spans="2:166" ht="15" customHeight="1" x14ac:dyDescent="0.25">
      <c r="B1822" s="88"/>
      <c r="C1822" s="88"/>
      <c r="D1822" s="115"/>
      <c r="E1822" s="115"/>
      <c r="F1822" s="115"/>
      <c r="G1822" s="115"/>
      <c r="H1822" s="115"/>
      <c r="I1822" s="523"/>
      <c r="J1822" s="523"/>
      <c r="K1822" s="115"/>
      <c r="L1822" s="524"/>
      <c r="M1822" s="524"/>
      <c r="N1822" s="524"/>
      <c r="O1822" s="524"/>
      <c r="P1822" s="524"/>
      <c r="Q1822" s="524"/>
      <c r="R1822" s="524"/>
      <c r="S1822" s="525"/>
      <c r="T1822" s="526"/>
      <c r="U1822" s="115"/>
      <c r="V1822" s="526"/>
      <c r="W1822" s="115"/>
      <c r="X1822" s="115"/>
      <c r="Y1822" s="115"/>
      <c r="Z1822" s="527"/>
      <c r="AA1822" s="527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5"/>
      <c r="BN1822" s="15"/>
      <c r="BO1822" s="15"/>
      <c r="BP1822" s="15"/>
      <c r="BQ1822" s="15"/>
      <c r="BR1822" s="15"/>
      <c r="BS1822" s="15"/>
      <c r="BT1822" s="15"/>
      <c r="BU1822" s="15"/>
      <c r="BV1822" s="15"/>
      <c r="BW1822" s="15"/>
      <c r="BX1822" s="15"/>
      <c r="BY1822" s="15"/>
      <c r="BZ1822" s="15"/>
      <c r="CA1822" s="15"/>
      <c r="CB1822" s="15"/>
      <c r="CC1822" s="15"/>
      <c r="CD1822" s="15"/>
      <c r="CE1822" s="15"/>
      <c r="CF1822" s="15"/>
      <c r="CG1822" s="15"/>
      <c r="CH1822" s="15"/>
      <c r="CI1822" s="15"/>
      <c r="CJ1822" s="15"/>
      <c r="CK1822" s="15"/>
      <c r="CL1822" s="15"/>
      <c r="CM1822" s="15"/>
      <c r="CN1822" s="15"/>
      <c r="CO1822" s="15"/>
      <c r="CP1822" s="15"/>
      <c r="CQ1822" s="15"/>
      <c r="CR1822" s="15"/>
      <c r="CS1822" s="15"/>
      <c r="CT1822" s="88"/>
      <c r="CU1822" s="88"/>
      <c r="CV1822" s="88"/>
      <c r="CW1822" s="15"/>
      <c r="CX1822" s="15"/>
      <c r="CY1822" s="88"/>
      <c r="CZ1822" s="88"/>
      <c r="DA1822" s="88"/>
      <c r="DB1822" s="15"/>
      <c r="DC1822" s="15"/>
      <c r="DD1822" s="15"/>
      <c r="DE1822" s="15"/>
      <c r="DF1822" s="15"/>
      <c r="DG1822" s="15"/>
      <c r="DH1822" s="15"/>
      <c r="DI1822" s="15"/>
      <c r="DJ1822" s="15"/>
      <c r="DK1822" s="15"/>
      <c r="DL1822" s="15"/>
      <c r="DM1822" s="15"/>
      <c r="DN1822" s="15"/>
      <c r="DO1822" s="15"/>
      <c r="DP1822" s="15"/>
      <c r="DQ1822" s="15"/>
      <c r="DR1822" s="15"/>
      <c r="DS1822" s="15"/>
      <c r="DT1822" s="15"/>
      <c r="DU1822" s="15"/>
      <c r="DV1822" s="15"/>
      <c r="DW1822" s="15"/>
      <c r="DX1822" s="15"/>
      <c r="DY1822" s="15"/>
      <c r="DZ1822" s="15"/>
      <c r="EA1822" s="15"/>
      <c r="EB1822" s="15"/>
      <c r="EC1822" s="15"/>
      <c r="ED1822" s="15"/>
      <c r="EE1822" s="15"/>
      <c r="EF1822" s="15"/>
      <c r="EG1822" s="15"/>
      <c r="EH1822" s="15"/>
      <c r="EI1822" s="15"/>
      <c r="EJ1822" s="15"/>
      <c r="EK1822" s="15"/>
      <c r="EL1822" s="15"/>
      <c r="EM1822" s="15"/>
      <c r="EN1822" s="15"/>
      <c r="EO1822" s="15"/>
      <c r="EP1822" s="88"/>
      <c r="EQ1822" s="88"/>
      <c r="ER1822" s="88"/>
      <c r="ES1822" s="88"/>
      <c r="ET1822" s="88"/>
      <c r="EU1822" s="88"/>
      <c r="EV1822" s="88"/>
      <c r="EW1822" s="88"/>
      <c r="EX1822" s="88"/>
      <c r="EY1822" s="88"/>
      <c r="EZ1822" s="88"/>
      <c r="FA1822" s="88"/>
      <c r="FB1822" s="15"/>
      <c r="FC1822" s="15"/>
      <c r="FD1822" s="15"/>
      <c r="FE1822" s="15"/>
      <c r="FF1822" s="15"/>
      <c r="FG1822" s="15"/>
      <c r="FH1822" s="15"/>
      <c r="FI1822" s="15"/>
      <c r="FJ1822" s="15"/>
    </row>
    <row r="1823" spans="2:166" ht="15" customHeight="1" x14ac:dyDescent="0.25">
      <c r="B1823" s="88"/>
      <c r="C1823" s="88"/>
      <c r="D1823" s="115"/>
      <c r="E1823" s="115"/>
      <c r="F1823" s="115"/>
      <c r="G1823" s="115"/>
      <c r="H1823" s="115"/>
      <c r="I1823" s="523"/>
      <c r="J1823" s="523"/>
      <c r="K1823" s="115"/>
      <c r="L1823" s="524"/>
      <c r="M1823" s="524"/>
      <c r="N1823" s="524"/>
      <c r="O1823" s="524"/>
      <c r="P1823" s="524"/>
      <c r="Q1823" s="524"/>
      <c r="R1823" s="524"/>
      <c r="S1823" s="525"/>
      <c r="T1823" s="526"/>
      <c r="U1823" s="115"/>
      <c r="V1823" s="526"/>
      <c r="W1823" s="115"/>
      <c r="X1823" s="115"/>
      <c r="Y1823" s="115"/>
      <c r="Z1823" s="527"/>
      <c r="AA1823" s="527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  <c r="BI1823" s="15"/>
      <c r="BJ1823" s="15"/>
      <c r="BK1823" s="15"/>
      <c r="BL1823" s="15"/>
      <c r="BM1823" s="15"/>
      <c r="BN1823" s="15"/>
      <c r="BO1823" s="15"/>
      <c r="BP1823" s="15"/>
      <c r="BQ1823" s="15"/>
      <c r="BR1823" s="15"/>
      <c r="BS1823" s="15"/>
      <c r="BT1823" s="15"/>
      <c r="BU1823" s="15"/>
      <c r="BV1823" s="15"/>
      <c r="BW1823" s="15"/>
      <c r="BX1823" s="15"/>
      <c r="BY1823" s="15"/>
      <c r="BZ1823" s="15"/>
      <c r="CA1823" s="15"/>
      <c r="CB1823" s="15"/>
      <c r="CC1823" s="15"/>
      <c r="CD1823" s="15"/>
      <c r="CE1823" s="15"/>
      <c r="CF1823" s="15"/>
      <c r="CG1823" s="15"/>
      <c r="CH1823" s="15"/>
      <c r="CI1823" s="15"/>
      <c r="CJ1823" s="15"/>
      <c r="CK1823" s="15"/>
      <c r="CL1823" s="15"/>
      <c r="CM1823" s="15"/>
      <c r="CN1823" s="15"/>
      <c r="CO1823" s="15"/>
      <c r="CP1823" s="15"/>
      <c r="CQ1823" s="15"/>
      <c r="CR1823" s="15"/>
      <c r="CS1823" s="15"/>
      <c r="CT1823" s="88"/>
      <c r="CU1823" s="88"/>
      <c r="CV1823" s="88"/>
      <c r="CW1823" s="15"/>
      <c r="CX1823" s="15"/>
      <c r="CY1823" s="88"/>
      <c r="CZ1823" s="88"/>
      <c r="DA1823" s="88"/>
      <c r="DB1823" s="15"/>
      <c r="DC1823" s="15"/>
      <c r="DD1823" s="15"/>
      <c r="DE1823" s="15"/>
      <c r="DF1823" s="15"/>
      <c r="DG1823" s="15"/>
      <c r="DH1823" s="15"/>
      <c r="DI1823" s="15"/>
      <c r="DJ1823" s="15"/>
      <c r="DK1823" s="15"/>
      <c r="DL1823" s="15"/>
      <c r="DM1823" s="15"/>
      <c r="DN1823" s="15"/>
      <c r="DO1823" s="15"/>
      <c r="DP1823" s="15"/>
      <c r="DQ1823" s="15"/>
      <c r="DR1823" s="15"/>
      <c r="DS1823" s="15"/>
      <c r="DT1823" s="15"/>
      <c r="DU1823" s="15"/>
      <c r="DV1823" s="15"/>
      <c r="DW1823" s="15"/>
      <c r="DX1823" s="15"/>
      <c r="DY1823" s="15"/>
      <c r="DZ1823" s="15"/>
      <c r="EA1823" s="15"/>
      <c r="EB1823" s="15"/>
      <c r="EC1823" s="15"/>
      <c r="ED1823" s="15"/>
      <c r="EE1823" s="15"/>
      <c r="EF1823" s="15"/>
      <c r="EG1823" s="15"/>
      <c r="EH1823" s="15"/>
      <c r="EI1823" s="15"/>
      <c r="EJ1823" s="15"/>
      <c r="EK1823" s="15"/>
      <c r="EL1823" s="15"/>
      <c r="EM1823" s="15"/>
      <c r="EN1823" s="15"/>
      <c r="EO1823" s="15"/>
      <c r="EP1823" s="88"/>
      <c r="EQ1823" s="88"/>
      <c r="ER1823" s="88"/>
      <c r="ES1823" s="88"/>
      <c r="ET1823" s="88"/>
      <c r="EU1823" s="88"/>
      <c r="EV1823" s="88"/>
      <c r="EW1823" s="88"/>
      <c r="EX1823" s="88"/>
      <c r="EY1823" s="88"/>
      <c r="EZ1823" s="88"/>
      <c r="FA1823" s="88"/>
      <c r="FB1823" s="15"/>
      <c r="FC1823" s="15"/>
      <c r="FD1823" s="15"/>
      <c r="FE1823" s="15"/>
      <c r="FF1823" s="15"/>
      <c r="FG1823" s="15"/>
      <c r="FH1823" s="15"/>
      <c r="FI1823" s="15"/>
      <c r="FJ1823" s="15"/>
    </row>
    <row r="1824" spans="2:166" ht="15" customHeight="1" x14ac:dyDescent="0.25">
      <c r="B1824" s="88"/>
      <c r="C1824" s="88"/>
      <c r="D1824" s="115"/>
      <c r="E1824" s="115"/>
      <c r="F1824" s="115"/>
      <c r="G1824" s="115"/>
      <c r="H1824" s="115"/>
      <c r="I1824" s="523"/>
      <c r="J1824" s="523"/>
      <c r="K1824" s="115"/>
      <c r="L1824" s="524"/>
      <c r="M1824" s="524"/>
      <c r="N1824" s="524"/>
      <c r="O1824" s="524"/>
      <c r="P1824" s="524"/>
      <c r="Q1824" s="524"/>
      <c r="R1824" s="524"/>
      <c r="S1824" s="525"/>
      <c r="T1824" s="526"/>
      <c r="U1824" s="115"/>
      <c r="V1824" s="526"/>
      <c r="W1824" s="115"/>
      <c r="X1824" s="115"/>
      <c r="Y1824" s="115"/>
      <c r="Z1824" s="527"/>
      <c r="AA1824" s="527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  <c r="BI1824" s="15"/>
      <c r="BJ1824" s="15"/>
      <c r="BK1824" s="15"/>
      <c r="BL1824" s="15"/>
      <c r="BM1824" s="15"/>
      <c r="BN1824" s="15"/>
      <c r="BO1824" s="15"/>
      <c r="BP1824" s="15"/>
      <c r="BQ1824" s="15"/>
      <c r="BR1824" s="15"/>
      <c r="BS1824" s="15"/>
      <c r="BT1824" s="15"/>
      <c r="BU1824" s="15"/>
      <c r="BV1824" s="15"/>
      <c r="BW1824" s="15"/>
      <c r="BX1824" s="15"/>
      <c r="BY1824" s="15"/>
      <c r="BZ1824" s="15"/>
      <c r="CA1824" s="15"/>
      <c r="CB1824" s="15"/>
      <c r="CC1824" s="15"/>
      <c r="CD1824" s="15"/>
      <c r="CE1824" s="15"/>
      <c r="CF1824" s="15"/>
      <c r="CG1824" s="15"/>
      <c r="CH1824" s="15"/>
      <c r="CI1824" s="15"/>
      <c r="CJ1824" s="15"/>
      <c r="CK1824" s="15"/>
      <c r="CL1824" s="15"/>
      <c r="CM1824" s="15"/>
      <c r="CN1824" s="15"/>
      <c r="CO1824" s="15"/>
      <c r="CP1824" s="15"/>
      <c r="CQ1824" s="15"/>
      <c r="CR1824" s="15"/>
      <c r="CS1824" s="15"/>
      <c r="CT1824" s="88"/>
      <c r="CU1824" s="88"/>
      <c r="CV1824" s="88"/>
      <c r="CW1824" s="15"/>
      <c r="CX1824" s="15"/>
      <c r="CY1824" s="88"/>
      <c r="CZ1824" s="88"/>
      <c r="DA1824" s="88"/>
      <c r="DB1824" s="15"/>
      <c r="DC1824" s="15"/>
      <c r="DD1824" s="15"/>
      <c r="DE1824" s="15"/>
      <c r="DF1824" s="15"/>
      <c r="DG1824" s="15"/>
      <c r="DH1824" s="15"/>
      <c r="DI1824" s="15"/>
      <c r="DJ1824" s="15"/>
      <c r="DK1824" s="15"/>
      <c r="DL1824" s="15"/>
      <c r="DM1824" s="15"/>
      <c r="DN1824" s="15"/>
      <c r="DO1824" s="15"/>
      <c r="DP1824" s="15"/>
      <c r="DQ1824" s="15"/>
      <c r="DR1824" s="15"/>
      <c r="DS1824" s="15"/>
      <c r="DT1824" s="15"/>
      <c r="DU1824" s="15"/>
      <c r="DV1824" s="15"/>
      <c r="DW1824" s="15"/>
      <c r="DX1824" s="15"/>
      <c r="DY1824" s="15"/>
      <c r="DZ1824" s="15"/>
      <c r="EA1824" s="15"/>
      <c r="EB1824" s="15"/>
      <c r="EC1824" s="15"/>
      <c r="ED1824" s="15"/>
      <c r="EE1824" s="15"/>
      <c r="EF1824" s="15"/>
      <c r="EG1824" s="15"/>
      <c r="EH1824" s="15"/>
      <c r="EI1824" s="15"/>
      <c r="EJ1824" s="15"/>
      <c r="EK1824" s="15"/>
      <c r="EL1824" s="15"/>
      <c r="EM1824" s="15"/>
      <c r="EN1824" s="15"/>
      <c r="EO1824" s="15"/>
      <c r="EP1824" s="88"/>
      <c r="EQ1824" s="88"/>
      <c r="ER1824" s="88"/>
      <c r="ES1824" s="88"/>
      <c r="ET1824" s="88"/>
      <c r="EU1824" s="88"/>
      <c r="EV1824" s="88"/>
      <c r="EW1824" s="88"/>
      <c r="EX1824" s="88"/>
      <c r="EY1824" s="88"/>
      <c r="EZ1824" s="88"/>
      <c r="FA1824" s="88"/>
      <c r="FB1824" s="15"/>
      <c r="FC1824" s="15"/>
      <c r="FD1824" s="15"/>
      <c r="FE1824" s="15"/>
      <c r="FF1824" s="15"/>
      <c r="FG1824" s="15"/>
      <c r="FH1824" s="15"/>
      <c r="FI1824" s="15"/>
      <c r="FJ1824" s="15"/>
    </row>
    <row r="1825" spans="2:166" ht="15" customHeight="1" x14ac:dyDescent="0.25">
      <c r="B1825" s="88"/>
      <c r="C1825" s="88"/>
      <c r="D1825" s="115"/>
      <c r="E1825" s="115"/>
      <c r="F1825" s="115"/>
      <c r="G1825" s="115"/>
      <c r="H1825" s="115"/>
      <c r="I1825" s="523"/>
      <c r="J1825" s="523"/>
      <c r="K1825" s="115"/>
      <c r="L1825" s="524"/>
      <c r="M1825" s="524"/>
      <c r="N1825" s="524"/>
      <c r="O1825" s="524"/>
      <c r="P1825" s="524"/>
      <c r="Q1825" s="524"/>
      <c r="R1825" s="524"/>
      <c r="S1825" s="525"/>
      <c r="T1825" s="526"/>
      <c r="U1825" s="115"/>
      <c r="V1825" s="526"/>
      <c r="W1825" s="115"/>
      <c r="X1825" s="115"/>
      <c r="Y1825" s="115"/>
      <c r="Z1825" s="527"/>
      <c r="AA1825" s="527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  <c r="AS1825" s="15"/>
      <c r="AT1825" s="15"/>
      <c r="AU1825" s="15"/>
      <c r="AV1825" s="15"/>
      <c r="AW1825" s="15"/>
      <c r="AX1825" s="15"/>
      <c r="AY1825" s="15"/>
      <c r="AZ1825" s="15"/>
      <c r="BA1825" s="15"/>
      <c r="BB1825" s="15"/>
      <c r="BC1825" s="15"/>
      <c r="BD1825" s="15"/>
      <c r="BE1825" s="15"/>
      <c r="BF1825" s="15"/>
      <c r="BG1825" s="15"/>
      <c r="BH1825" s="15"/>
      <c r="BI1825" s="15"/>
      <c r="BJ1825" s="15"/>
      <c r="BK1825" s="15"/>
      <c r="BL1825" s="15"/>
      <c r="BM1825" s="15"/>
      <c r="BN1825" s="15"/>
      <c r="BO1825" s="15"/>
      <c r="BP1825" s="15"/>
      <c r="BQ1825" s="15"/>
      <c r="BR1825" s="15"/>
      <c r="BS1825" s="15"/>
      <c r="BT1825" s="15"/>
      <c r="BU1825" s="15"/>
      <c r="BV1825" s="15"/>
      <c r="BW1825" s="15"/>
      <c r="BX1825" s="15"/>
      <c r="BY1825" s="15"/>
      <c r="BZ1825" s="15"/>
      <c r="CA1825" s="15"/>
      <c r="CB1825" s="15"/>
      <c r="CC1825" s="15"/>
      <c r="CD1825" s="15"/>
      <c r="CE1825" s="15"/>
      <c r="CF1825" s="15"/>
      <c r="CG1825" s="15"/>
      <c r="CH1825" s="15"/>
      <c r="CI1825" s="15"/>
      <c r="CJ1825" s="15"/>
      <c r="CK1825" s="15"/>
      <c r="CL1825" s="15"/>
      <c r="CM1825" s="15"/>
      <c r="CN1825" s="15"/>
      <c r="CO1825" s="15"/>
      <c r="CP1825" s="15"/>
      <c r="CQ1825" s="15"/>
      <c r="CR1825" s="15"/>
      <c r="CS1825" s="15"/>
      <c r="CT1825" s="88"/>
      <c r="CU1825" s="88"/>
      <c r="CV1825" s="88"/>
      <c r="CW1825" s="15"/>
      <c r="CX1825" s="15"/>
      <c r="CY1825" s="88"/>
      <c r="CZ1825" s="88"/>
      <c r="DA1825" s="88"/>
      <c r="DB1825" s="15"/>
      <c r="DC1825" s="15"/>
      <c r="DD1825" s="15"/>
      <c r="DE1825" s="15"/>
      <c r="DF1825" s="15"/>
      <c r="DG1825" s="15"/>
      <c r="DH1825" s="15"/>
      <c r="DI1825" s="15"/>
      <c r="DJ1825" s="15"/>
      <c r="DK1825" s="15"/>
      <c r="DL1825" s="15"/>
      <c r="DM1825" s="15"/>
      <c r="DN1825" s="15"/>
      <c r="DO1825" s="15"/>
      <c r="DP1825" s="15"/>
      <c r="DQ1825" s="15"/>
      <c r="DR1825" s="15"/>
      <c r="DS1825" s="15"/>
      <c r="DT1825" s="15"/>
      <c r="DU1825" s="15"/>
      <c r="DV1825" s="15"/>
      <c r="DW1825" s="15"/>
      <c r="DX1825" s="15"/>
      <c r="DY1825" s="15"/>
      <c r="DZ1825" s="15"/>
      <c r="EA1825" s="15"/>
      <c r="EB1825" s="15"/>
      <c r="EC1825" s="15"/>
      <c r="ED1825" s="15"/>
      <c r="EE1825" s="15"/>
      <c r="EF1825" s="15"/>
      <c r="EG1825" s="15"/>
      <c r="EH1825" s="15"/>
      <c r="EI1825" s="15"/>
      <c r="EJ1825" s="15"/>
      <c r="EK1825" s="15"/>
      <c r="EL1825" s="15"/>
      <c r="EM1825" s="15"/>
      <c r="EN1825" s="15"/>
      <c r="EO1825" s="15"/>
      <c r="EP1825" s="88"/>
      <c r="EQ1825" s="88"/>
      <c r="ER1825" s="88"/>
      <c r="ES1825" s="88"/>
      <c r="ET1825" s="88"/>
      <c r="EU1825" s="88"/>
      <c r="EV1825" s="88"/>
      <c r="EW1825" s="88"/>
      <c r="EX1825" s="88"/>
      <c r="EY1825" s="88"/>
      <c r="EZ1825" s="88"/>
      <c r="FA1825" s="88"/>
      <c r="FB1825" s="15"/>
      <c r="FC1825" s="15"/>
      <c r="FD1825" s="15"/>
      <c r="FE1825" s="15"/>
      <c r="FF1825" s="15"/>
      <c r="FG1825" s="15"/>
      <c r="FH1825" s="15"/>
      <c r="FI1825" s="15"/>
      <c r="FJ1825" s="15"/>
    </row>
    <row r="1826" spans="2:166" ht="15" customHeight="1" x14ac:dyDescent="0.25">
      <c r="B1826" s="88"/>
      <c r="C1826" s="88"/>
      <c r="D1826" s="115"/>
      <c r="E1826" s="115"/>
      <c r="F1826" s="115"/>
      <c r="G1826" s="115"/>
      <c r="H1826" s="115"/>
      <c r="I1826" s="523"/>
      <c r="J1826" s="523"/>
      <c r="K1826" s="115"/>
      <c r="L1826" s="524"/>
      <c r="M1826" s="524"/>
      <c r="N1826" s="524"/>
      <c r="O1826" s="524"/>
      <c r="P1826" s="524"/>
      <c r="Q1826" s="524"/>
      <c r="R1826" s="524"/>
      <c r="S1826" s="525"/>
      <c r="T1826" s="526"/>
      <c r="U1826" s="115"/>
      <c r="V1826" s="526"/>
      <c r="W1826" s="115"/>
      <c r="X1826" s="115"/>
      <c r="Y1826" s="115"/>
      <c r="Z1826" s="527"/>
      <c r="AA1826" s="527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  <c r="AL1826" s="15"/>
      <c r="AM1826" s="15"/>
      <c r="AN1826" s="15"/>
      <c r="AO1826" s="15"/>
      <c r="AP1826" s="15"/>
      <c r="AQ1826" s="15"/>
      <c r="AR1826" s="15"/>
      <c r="AS1826" s="15"/>
      <c r="AT1826" s="15"/>
      <c r="AU1826" s="15"/>
      <c r="AV1826" s="15"/>
      <c r="AW1826" s="15"/>
      <c r="AX1826" s="15"/>
      <c r="AY1826" s="15"/>
      <c r="AZ1826" s="15"/>
      <c r="BA1826" s="15"/>
      <c r="BB1826" s="15"/>
      <c r="BC1826" s="15"/>
      <c r="BD1826" s="15"/>
      <c r="BE1826" s="15"/>
      <c r="BF1826" s="15"/>
      <c r="BG1826" s="15"/>
      <c r="BH1826" s="15"/>
      <c r="BI1826" s="15"/>
      <c r="BJ1826" s="15"/>
      <c r="BK1826" s="15"/>
      <c r="BL1826" s="15"/>
      <c r="BM1826" s="15"/>
      <c r="BN1826" s="15"/>
      <c r="BO1826" s="15"/>
      <c r="BP1826" s="15"/>
      <c r="BQ1826" s="15"/>
      <c r="BR1826" s="15"/>
      <c r="BS1826" s="15"/>
      <c r="BT1826" s="15"/>
      <c r="BU1826" s="15"/>
      <c r="BV1826" s="15"/>
      <c r="BW1826" s="15"/>
      <c r="BX1826" s="15"/>
      <c r="BY1826" s="15"/>
      <c r="BZ1826" s="15"/>
      <c r="CA1826" s="15"/>
      <c r="CB1826" s="15"/>
      <c r="CC1826" s="15"/>
      <c r="CD1826" s="15"/>
      <c r="CE1826" s="15"/>
      <c r="CF1826" s="15"/>
      <c r="CG1826" s="15"/>
      <c r="CH1826" s="15"/>
      <c r="CI1826" s="15"/>
      <c r="CJ1826" s="15"/>
      <c r="CK1826" s="15"/>
      <c r="CL1826" s="15"/>
      <c r="CM1826" s="15"/>
      <c r="CN1826" s="15"/>
      <c r="CO1826" s="15"/>
      <c r="CP1826" s="15"/>
      <c r="CQ1826" s="15"/>
      <c r="CR1826" s="15"/>
      <c r="CS1826" s="15"/>
      <c r="CT1826" s="88"/>
      <c r="CU1826" s="88"/>
      <c r="CV1826" s="88"/>
      <c r="CW1826" s="15"/>
      <c r="CX1826" s="15"/>
      <c r="CY1826" s="88"/>
      <c r="CZ1826" s="88"/>
      <c r="DA1826" s="88"/>
      <c r="DB1826" s="15"/>
      <c r="DC1826" s="15"/>
      <c r="DD1826" s="15"/>
      <c r="DE1826" s="15"/>
      <c r="DF1826" s="15"/>
      <c r="DG1826" s="15"/>
      <c r="DH1826" s="15"/>
      <c r="DI1826" s="15"/>
      <c r="DJ1826" s="15"/>
      <c r="DK1826" s="15"/>
      <c r="DL1826" s="15"/>
      <c r="DM1826" s="15"/>
      <c r="DN1826" s="15"/>
      <c r="DO1826" s="15"/>
      <c r="DP1826" s="15"/>
      <c r="DQ1826" s="15"/>
      <c r="DR1826" s="15"/>
      <c r="DS1826" s="15"/>
      <c r="DT1826" s="15"/>
      <c r="DU1826" s="15"/>
      <c r="DV1826" s="15"/>
      <c r="DW1826" s="15"/>
      <c r="DX1826" s="15"/>
      <c r="DY1826" s="15"/>
      <c r="DZ1826" s="15"/>
      <c r="EA1826" s="15"/>
      <c r="EB1826" s="15"/>
      <c r="EC1826" s="15"/>
      <c r="ED1826" s="15"/>
      <c r="EE1826" s="15"/>
      <c r="EF1826" s="15"/>
      <c r="EG1826" s="15"/>
      <c r="EH1826" s="15"/>
      <c r="EI1826" s="15"/>
      <c r="EJ1826" s="15"/>
      <c r="EK1826" s="15"/>
      <c r="EL1826" s="15"/>
      <c r="EM1826" s="15"/>
      <c r="EN1826" s="15"/>
      <c r="EO1826" s="15"/>
      <c r="EP1826" s="88"/>
      <c r="EQ1826" s="88"/>
      <c r="ER1826" s="88"/>
      <c r="ES1826" s="88"/>
      <c r="ET1826" s="88"/>
      <c r="EU1826" s="88"/>
      <c r="EV1826" s="88"/>
      <c r="EW1826" s="88"/>
      <c r="EX1826" s="88"/>
      <c r="EY1826" s="88"/>
      <c r="EZ1826" s="88"/>
      <c r="FA1826" s="88"/>
      <c r="FB1826" s="15"/>
      <c r="FC1826" s="15"/>
      <c r="FD1826" s="15"/>
      <c r="FE1826" s="15"/>
      <c r="FF1826" s="15"/>
      <c r="FG1826" s="15"/>
      <c r="FH1826" s="15"/>
      <c r="FI1826" s="15"/>
      <c r="FJ1826" s="15"/>
    </row>
    <row r="1827" spans="2:166" ht="15" customHeight="1" x14ac:dyDescent="0.25">
      <c r="B1827" s="88"/>
      <c r="C1827" s="88"/>
      <c r="D1827" s="115"/>
      <c r="E1827" s="115"/>
      <c r="F1827" s="115"/>
      <c r="G1827" s="115"/>
      <c r="H1827" s="115"/>
      <c r="I1827" s="523"/>
      <c r="J1827" s="523"/>
      <c r="K1827" s="115"/>
      <c r="L1827" s="524"/>
      <c r="M1827" s="524"/>
      <c r="N1827" s="524"/>
      <c r="O1827" s="524"/>
      <c r="P1827" s="524"/>
      <c r="Q1827" s="524"/>
      <c r="R1827" s="524"/>
      <c r="S1827" s="525"/>
      <c r="T1827" s="526"/>
      <c r="U1827" s="115"/>
      <c r="V1827" s="526"/>
      <c r="W1827" s="115"/>
      <c r="X1827" s="115"/>
      <c r="Y1827" s="115"/>
      <c r="Z1827" s="527"/>
      <c r="AA1827" s="527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  <c r="AL1827" s="15"/>
      <c r="AM1827" s="15"/>
      <c r="AN1827" s="15"/>
      <c r="AO1827" s="15"/>
      <c r="AP1827" s="15"/>
      <c r="AQ1827" s="15"/>
      <c r="AR1827" s="15"/>
      <c r="AS1827" s="15"/>
      <c r="AT1827" s="15"/>
      <c r="AU1827" s="15"/>
      <c r="AV1827" s="15"/>
      <c r="AW1827" s="15"/>
      <c r="AX1827" s="15"/>
      <c r="AY1827" s="15"/>
      <c r="AZ1827" s="15"/>
      <c r="BA1827" s="15"/>
      <c r="BB1827" s="15"/>
      <c r="BC1827" s="15"/>
      <c r="BD1827" s="15"/>
      <c r="BE1827" s="15"/>
      <c r="BF1827" s="15"/>
      <c r="BG1827" s="15"/>
      <c r="BH1827" s="15"/>
      <c r="BI1827" s="15"/>
      <c r="BJ1827" s="15"/>
      <c r="BK1827" s="15"/>
      <c r="BL1827" s="15"/>
      <c r="BM1827" s="15"/>
      <c r="BN1827" s="15"/>
      <c r="BO1827" s="15"/>
      <c r="BP1827" s="15"/>
      <c r="BQ1827" s="15"/>
      <c r="BR1827" s="15"/>
      <c r="BS1827" s="15"/>
      <c r="BT1827" s="15"/>
      <c r="BU1827" s="15"/>
      <c r="BV1827" s="15"/>
      <c r="BW1827" s="15"/>
      <c r="BX1827" s="15"/>
      <c r="BY1827" s="15"/>
      <c r="BZ1827" s="15"/>
      <c r="CA1827" s="15"/>
      <c r="CB1827" s="15"/>
      <c r="CC1827" s="15"/>
      <c r="CD1827" s="15"/>
      <c r="CE1827" s="15"/>
      <c r="CF1827" s="15"/>
      <c r="CG1827" s="15"/>
      <c r="CH1827" s="15"/>
      <c r="CI1827" s="15"/>
      <c r="CJ1827" s="15"/>
      <c r="CK1827" s="15"/>
      <c r="CL1827" s="15"/>
      <c r="CM1827" s="15"/>
      <c r="CN1827" s="15"/>
      <c r="CO1827" s="15"/>
      <c r="CP1827" s="15"/>
      <c r="CQ1827" s="15"/>
      <c r="CR1827" s="15"/>
      <c r="CS1827" s="15"/>
      <c r="CT1827" s="88"/>
      <c r="CU1827" s="88"/>
      <c r="CV1827" s="88"/>
      <c r="CW1827" s="15"/>
      <c r="CX1827" s="15"/>
      <c r="CY1827" s="88"/>
      <c r="CZ1827" s="88"/>
      <c r="DA1827" s="88"/>
      <c r="DB1827" s="15"/>
      <c r="DC1827" s="15"/>
      <c r="DD1827" s="15"/>
      <c r="DE1827" s="15"/>
      <c r="DF1827" s="15"/>
      <c r="DG1827" s="15"/>
      <c r="DH1827" s="15"/>
      <c r="DI1827" s="15"/>
      <c r="DJ1827" s="15"/>
      <c r="DK1827" s="15"/>
      <c r="DL1827" s="15"/>
      <c r="DM1827" s="15"/>
      <c r="DN1827" s="15"/>
      <c r="DO1827" s="15"/>
      <c r="DP1827" s="15"/>
      <c r="DQ1827" s="15"/>
      <c r="DR1827" s="15"/>
      <c r="DS1827" s="15"/>
      <c r="DT1827" s="15"/>
      <c r="DU1827" s="15"/>
      <c r="DV1827" s="15"/>
      <c r="DW1827" s="15"/>
      <c r="DX1827" s="15"/>
      <c r="DY1827" s="15"/>
      <c r="DZ1827" s="15"/>
      <c r="EA1827" s="15"/>
      <c r="EB1827" s="15"/>
      <c r="EC1827" s="15"/>
      <c r="ED1827" s="15"/>
      <c r="EE1827" s="15"/>
      <c r="EF1827" s="15"/>
      <c r="EG1827" s="15"/>
      <c r="EH1827" s="15"/>
      <c r="EI1827" s="15"/>
      <c r="EJ1827" s="15"/>
      <c r="EK1827" s="15"/>
      <c r="EL1827" s="15"/>
      <c r="EM1827" s="15"/>
      <c r="EN1827" s="15"/>
      <c r="EO1827" s="15"/>
      <c r="EP1827" s="88"/>
      <c r="EQ1827" s="88"/>
      <c r="ER1827" s="88"/>
      <c r="ES1827" s="88"/>
      <c r="ET1827" s="88"/>
      <c r="EU1827" s="88"/>
      <c r="EV1827" s="88"/>
      <c r="EW1827" s="88"/>
      <c r="EX1827" s="88"/>
      <c r="EY1827" s="88"/>
      <c r="EZ1827" s="88"/>
      <c r="FA1827" s="88"/>
      <c r="FB1827" s="15"/>
      <c r="FC1827" s="15"/>
      <c r="FD1827" s="15"/>
      <c r="FE1827" s="15"/>
      <c r="FF1827" s="15"/>
      <c r="FG1827" s="15"/>
      <c r="FH1827" s="15"/>
      <c r="FI1827" s="15"/>
      <c r="FJ1827" s="15"/>
    </row>
    <row r="1828" spans="2:166" ht="15" customHeight="1" x14ac:dyDescent="0.25">
      <c r="B1828" s="88"/>
      <c r="C1828" s="88"/>
      <c r="D1828" s="115"/>
      <c r="E1828" s="115"/>
      <c r="F1828" s="115"/>
      <c r="G1828" s="115"/>
      <c r="H1828" s="115"/>
      <c r="I1828" s="523"/>
      <c r="J1828" s="523"/>
      <c r="K1828" s="115"/>
      <c r="L1828" s="524"/>
      <c r="M1828" s="524"/>
      <c r="N1828" s="524"/>
      <c r="O1828" s="524"/>
      <c r="P1828" s="524"/>
      <c r="Q1828" s="524"/>
      <c r="R1828" s="524"/>
      <c r="S1828" s="525"/>
      <c r="T1828" s="526"/>
      <c r="U1828" s="115"/>
      <c r="V1828" s="526"/>
      <c r="W1828" s="115"/>
      <c r="X1828" s="115"/>
      <c r="Y1828" s="115"/>
      <c r="Z1828" s="527"/>
      <c r="AA1828" s="527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  <c r="BI1828" s="15"/>
      <c r="BJ1828" s="15"/>
      <c r="BK1828" s="15"/>
      <c r="BL1828" s="15"/>
      <c r="BM1828" s="15"/>
      <c r="BN1828" s="15"/>
      <c r="BO1828" s="15"/>
      <c r="BP1828" s="15"/>
      <c r="BQ1828" s="15"/>
      <c r="BR1828" s="15"/>
      <c r="BS1828" s="15"/>
      <c r="BT1828" s="15"/>
      <c r="BU1828" s="15"/>
      <c r="BV1828" s="15"/>
      <c r="BW1828" s="15"/>
      <c r="BX1828" s="15"/>
      <c r="BY1828" s="15"/>
      <c r="BZ1828" s="15"/>
      <c r="CA1828" s="15"/>
      <c r="CB1828" s="15"/>
      <c r="CC1828" s="15"/>
      <c r="CD1828" s="15"/>
      <c r="CE1828" s="15"/>
      <c r="CF1828" s="15"/>
      <c r="CG1828" s="15"/>
      <c r="CH1828" s="15"/>
      <c r="CI1828" s="15"/>
      <c r="CJ1828" s="15"/>
      <c r="CK1828" s="15"/>
      <c r="CL1828" s="15"/>
      <c r="CM1828" s="15"/>
      <c r="CN1828" s="15"/>
      <c r="CO1828" s="15"/>
      <c r="CP1828" s="15"/>
      <c r="CQ1828" s="15"/>
      <c r="CR1828" s="15"/>
      <c r="CS1828" s="15"/>
      <c r="CT1828" s="88"/>
      <c r="CU1828" s="88"/>
      <c r="CV1828" s="88"/>
      <c r="CW1828" s="15"/>
      <c r="CX1828" s="15"/>
      <c r="CY1828" s="88"/>
      <c r="CZ1828" s="88"/>
      <c r="DA1828" s="88"/>
      <c r="DB1828" s="15"/>
      <c r="DC1828" s="15"/>
      <c r="DD1828" s="15"/>
      <c r="DE1828" s="15"/>
      <c r="DF1828" s="15"/>
      <c r="DG1828" s="15"/>
      <c r="DH1828" s="15"/>
      <c r="DI1828" s="15"/>
      <c r="DJ1828" s="15"/>
      <c r="DK1828" s="15"/>
      <c r="DL1828" s="15"/>
      <c r="DM1828" s="15"/>
      <c r="DN1828" s="15"/>
      <c r="DO1828" s="15"/>
      <c r="DP1828" s="15"/>
      <c r="DQ1828" s="15"/>
      <c r="DR1828" s="15"/>
      <c r="DS1828" s="15"/>
      <c r="DT1828" s="15"/>
      <c r="DU1828" s="15"/>
      <c r="DV1828" s="15"/>
      <c r="DW1828" s="15"/>
      <c r="DX1828" s="15"/>
      <c r="DY1828" s="15"/>
      <c r="DZ1828" s="15"/>
      <c r="EA1828" s="15"/>
      <c r="EB1828" s="15"/>
      <c r="EC1828" s="15"/>
      <c r="ED1828" s="15"/>
      <c r="EE1828" s="15"/>
      <c r="EF1828" s="15"/>
      <c r="EG1828" s="15"/>
      <c r="EH1828" s="15"/>
      <c r="EI1828" s="15"/>
      <c r="EJ1828" s="15"/>
      <c r="EK1828" s="15"/>
      <c r="EL1828" s="15"/>
      <c r="EM1828" s="15"/>
      <c r="EN1828" s="15"/>
      <c r="EO1828" s="15"/>
      <c r="EP1828" s="88"/>
      <c r="EQ1828" s="88"/>
      <c r="ER1828" s="88"/>
      <c r="ES1828" s="88"/>
      <c r="ET1828" s="88"/>
      <c r="EU1828" s="88"/>
      <c r="EV1828" s="88"/>
      <c r="EW1828" s="88"/>
      <c r="EX1828" s="88"/>
      <c r="EY1828" s="88"/>
      <c r="EZ1828" s="88"/>
      <c r="FA1828" s="88"/>
      <c r="FB1828" s="15"/>
      <c r="FC1828" s="15"/>
      <c r="FD1828" s="15"/>
      <c r="FE1828" s="15"/>
      <c r="FF1828" s="15"/>
      <c r="FG1828" s="15"/>
      <c r="FH1828" s="15"/>
      <c r="FI1828" s="15"/>
      <c r="FJ1828" s="15"/>
    </row>
    <row r="1829" spans="2:166" ht="15" customHeight="1" x14ac:dyDescent="0.25">
      <c r="B1829" s="88"/>
      <c r="C1829" s="88"/>
      <c r="D1829" s="115"/>
      <c r="E1829" s="115"/>
      <c r="F1829" s="115"/>
      <c r="G1829" s="115"/>
      <c r="H1829" s="115"/>
      <c r="I1829" s="523"/>
      <c r="J1829" s="523"/>
      <c r="K1829" s="115"/>
      <c r="L1829" s="524"/>
      <c r="M1829" s="524"/>
      <c r="N1829" s="524"/>
      <c r="O1829" s="524"/>
      <c r="P1829" s="524"/>
      <c r="Q1829" s="524"/>
      <c r="R1829" s="524"/>
      <c r="S1829" s="525"/>
      <c r="T1829" s="526"/>
      <c r="U1829" s="115"/>
      <c r="V1829" s="526"/>
      <c r="W1829" s="115"/>
      <c r="X1829" s="115"/>
      <c r="Y1829" s="115"/>
      <c r="Z1829" s="527"/>
      <c r="AA1829" s="527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5"/>
      <c r="AN1829" s="15"/>
      <c r="AO1829" s="15"/>
      <c r="AP1829" s="15"/>
      <c r="AQ1829" s="15"/>
      <c r="AR1829" s="15"/>
      <c r="AS1829" s="15"/>
      <c r="AT1829" s="15"/>
      <c r="AU1829" s="15"/>
      <c r="AV1829" s="15"/>
      <c r="AW1829" s="15"/>
      <c r="AX1829" s="15"/>
      <c r="AY1829" s="15"/>
      <c r="AZ1829" s="15"/>
      <c r="BA1829" s="15"/>
      <c r="BB1829" s="15"/>
      <c r="BC1829" s="15"/>
      <c r="BD1829" s="15"/>
      <c r="BE1829" s="15"/>
      <c r="BF1829" s="15"/>
      <c r="BG1829" s="15"/>
      <c r="BH1829" s="15"/>
      <c r="BI1829" s="15"/>
      <c r="BJ1829" s="15"/>
      <c r="BK1829" s="15"/>
      <c r="BL1829" s="15"/>
      <c r="BM1829" s="15"/>
      <c r="BN1829" s="15"/>
      <c r="BO1829" s="15"/>
      <c r="BP1829" s="15"/>
      <c r="BQ1829" s="15"/>
      <c r="BR1829" s="15"/>
      <c r="BS1829" s="15"/>
      <c r="BT1829" s="15"/>
      <c r="BU1829" s="15"/>
      <c r="BV1829" s="15"/>
      <c r="BW1829" s="15"/>
      <c r="BX1829" s="15"/>
      <c r="BY1829" s="15"/>
      <c r="BZ1829" s="15"/>
      <c r="CA1829" s="15"/>
      <c r="CB1829" s="15"/>
      <c r="CC1829" s="15"/>
      <c r="CD1829" s="15"/>
      <c r="CE1829" s="15"/>
      <c r="CF1829" s="15"/>
      <c r="CG1829" s="15"/>
      <c r="CH1829" s="15"/>
      <c r="CI1829" s="15"/>
      <c r="CJ1829" s="15"/>
      <c r="CK1829" s="15"/>
      <c r="CL1829" s="15"/>
      <c r="CM1829" s="15"/>
      <c r="CN1829" s="15"/>
      <c r="CO1829" s="15"/>
      <c r="CP1829" s="15"/>
      <c r="CQ1829" s="15"/>
      <c r="CR1829" s="15"/>
      <c r="CS1829" s="15"/>
      <c r="CT1829" s="88"/>
      <c r="CU1829" s="88"/>
      <c r="CV1829" s="88"/>
      <c r="CW1829" s="15"/>
      <c r="CX1829" s="15"/>
      <c r="CY1829" s="88"/>
      <c r="CZ1829" s="88"/>
      <c r="DA1829" s="88"/>
      <c r="DB1829" s="15"/>
      <c r="DC1829" s="15"/>
      <c r="DD1829" s="15"/>
      <c r="DE1829" s="15"/>
      <c r="DF1829" s="15"/>
      <c r="DG1829" s="15"/>
      <c r="DH1829" s="15"/>
      <c r="DI1829" s="15"/>
      <c r="DJ1829" s="15"/>
      <c r="DK1829" s="15"/>
      <c r="DL1829" s="15"/>
      <c r="DM1829" s="15"/>
      <c r="DN1829" s="15"/>
      <c r="DO1829" s="15"/>
      <c r="DP1829" s="15"/>
      <c r="DQ1829" s="15"/>
      <c r="DR1829" s="15"/>
      <c r="DS1829" s="15"/>
      <c r="DT1829" s="15"/>
      <c r="DU1829" s="15"/>
      <c r="DV1829" s="15"/>
      <c r="DW1829" s="15"/>
      <c r="DX1829" s="15"/>
      <c r="DY1829" s="15"/>
      <c r="DZ1829" s="15"/>
      <c r="EA1829" s="15"/>
      <c r="EB1829" s="15"/>
      <c r="EC1829" s="15"/>
      <c r="ED1829" s="15"/>
      <c r="EE1829" s="15"/>
      <c r="EF1829" s="15"/>
      <c r="EG1829" s="15"/>
      <c r="EH1829" s="15"/>
      <c r="EI1829" s="15"/>
      <c r="EJ1829" s="15"/>
      <c r="EK1829" s="15"/>
      <c r="EL1829" s="15"/>
      <c r="EM1829" s="15"/>
      <c r="EN1829" s="15"/>
      <c r="EO1829" s="15"/>
      <c r="EP1829" s="88"/>
      <c r="EQ1829" s="88"/>
      <c r="ER1829" s="88"/>
      <c r="ES1829" s="88"/>
      <c r="ET1829" s="88"/>
      <c r="EU1829" s="88"/>
      <c r="EV1829" s="88"/>
      <c r="EW1829" s="88"/>
      <c r="EX1829" s="88"/>
      <c r="EY1829" s="88"/>
      <c r="EZ1829" s="88"/>
      <c r="FA1829" s="88"/>
      <c r="FB1829" s="15"/>
      <c r="FC1829" s="15"/>
      <c r="FD1829" s="15"/>
      <c r="FE1829" s="15"/>
      <c r="FF1829" s="15"/>
      <c r="FG1829" s="15"/>
      <c r="FH1829" s="15"/>
      <c r="FI1829" s="15"/>
      <c r="FJ1829" s="15"/>
    </row>
    <row r="1830" spans="2:166" ht="15" customHeight="1" x14ac:dyDescent="0.25">
      <c r="B1830" s="88"/>
      <c r="C1830" s="88"/>
      <c r="D1830" s="115"/>
      <c r="E1830" s="115"/>
      <c r="F1830" s="115"/>
      <c r="G1830" s="115"/>
      <c r="H1830" s="115"/>
      <c r="I1830" s="523"/>
      <c r="J1830" s="523"/>
      <c r="K1830" s="115"/>
      <c r="L1830" s="524"/>
      <c r="M1830" s="524"/>
      <c r="N1830" s="524"/>
      <c r="O1830" s="524"/>
      <c r="P1830" s="524"/>
      <c r="Q1830" s="524"/>
      <c r="R1830" s="524"/>
      <c r="S1830" s="525"/>
      <c r="T1830" s="526"/>
      <c r="U1830" s="115"/>
      <c r="V1830" s="526"/>
      <c r="W1830" s="115"/>
      <c r="X1830" s="115"/>
      <c r="Y1830" s="115"/>
      <c r="Z1830" s="527"/>
      <c r="AA1830" s="527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15"/>
      <c r="AQ1830" s="15"/>
      <c r="AR1830" s="15"/>
      <c r="AS1830" s="15"/>
      <c r="AT1830" s="15"/>
      <c r="AU1830" s="15"/>
      <c r="AV1830" s="15"/>
      <c r="AW1830" s="15"/>
      <c r="AX1830" s="15"/>
      <c r="AY1830" s="15"/>
      <c r="AZ1830" s="15"/>
      <c r="BA1830" s="15"/>
      <c r="BB1830" s="15"/>
      <c r="BC1830" s="15"/>
      <c r="BD1830" s="15"/>
      <c r="BE1830" s="15"/>
      <c r="BF1830" s="15"/>
      <c r="BG1830" s="15"/>
      <c r="BH1830" s="15"/>
      <c r="BI1830" s="15"/>
      <c r="BJ1830" s="15"/>
      <c r="BK1830" s="15"/>
      <c r="BL1830" s="15"/>
      <c r="BM1830" s="15"/>
      <c r="BN1830" s="15"/>
      <c r="BO1830" s="15"/>
      <c r="BP1830" s="15"/>
      <c r="BQ1830" s="15"/>
      <c r="BR1830" s="15"/>
      <c r="BS1830" s="15"/>
      <c r="BT1830" s="15"/>
      <c r="BU1830" s="15"/>
      <c r="BV1830" s="15"/>
      <c r="BW1830" s="15"/>
      <c r="BX1830" s="15"/>
      <c r="BY1830" s="15"/>
      <c r="BZ1830" s="15"/>
      <c r="CA1830" s="15"/>
      <c r="CB1830" s="15"/>
      <c r="CC1830" s="15"/>
      <c r="CD1830" s="15"/>
      <c r="CE1830" s="15"/>
      <c r="CF1830" s="15"/>
      <c r="CG1830" s="15"/>
      <c r="CH1830" s="15"/>
      <c r="CI1830" s="15"/>
      <c r="CJ1830" s="15"/>
      <c r="CK1830" s="15"/>
      <c r="CL1830" s="15"/>
      <c r="CM1830" s="15"/>
      <c r="CN1830" s="15"/>
      <c r="CO1830" s="15"/>
      <c r="CP1830" s="15"/>
      <c r="CQ1830" s="15"/>
      <c r="CR1830" s="15"/>
      <c r="CS1830" s="15"/>
      <c r="CT1830" s="88"/>
      <c r="CU1830" s="88"/>
      <c r="CV1830" s="88"/>
      <c r="CW1830" s="15"/>
      <c r="CX1830" s="15"/>
      <c r="CY1830" s="88"/>
      <c r="CZ1830" s="88"/>
      <c r="DA1830" s="88"/>
      <c r="DB1830" s="15"/>
      <c r="DC1830" s="15"/>
      <c r="DD1830" s="15"/>
      <c r="DE1830" s="15"/>
      <c r="DF1830" s="15"/>
      <c r="DG1830" s="15"/>
      <c r="DH1830" s="15"/>
      <c r="DI1830" s="15"/>
      <c r="DJ1830" s="15"/>
      <c r="DK1830" s="15"/>
      <c r="DL1830" s="15"/>
      <c r="DM1830" s="15"/>
      <c r="DN1830" s="15"/>
      <c r="DO1830" s="15"/>
      <c r="DP1830" s="15"/>
      <c r="DQ1830" s="15"/>
      <c r="DR1830" s="15"/>
      <c r="DS1830" s="15"/>
      <c r="DT1830" s="15"/>
      <c r="DU1830" s="15"/>
      <c r="DV1830" s="15"/>
      <c r="DW1830" s="15"/>
      <c r="DX1830" s="15"/>
      <c r="DY1830" s="15"/>
      <c r="DZ1830" s="15"/>
      <c r="EA1830" s="15"/>
      <c r="EB1830" s="15"/>
      <c r="EC1830" s="15"/>
      <c r="ED1830" s="15"/>
      <c r="EE1830" s="15"/>
      <c r="EF1830" s="15"/>
      <c r="EG1830" s="15"/>
      <c r="EH1830" s="15"/>
      <c r="EI1830" s="15"/>
      <c r="EJ1830" s="15"/>
      <c r="EK1830" s="15"/>
      <c r="EL1830" s="15"/>
      <c r="EM1830" s="15"/>
      <c r="EN1830" s="15"/>
      <c r="EO1830" s="15"/>
      <c r="EP1830" s="88"/>
      <c r="EQ1830" s="88"/>
      <c r="ER1830" s="88"/>
      <c r="ES1830" s="88"/>
      <c r="ET1830" s="88"/>
      <c r="EU1830" s="88"/>
      <c r="EV1830" s="88"/>
      <c r="EW1830" s="88"/>
      <c r="EX1830" s="88"/>
      <c r="EY1830" s="88"/>
      <c r="EZ1830" s="88"/>
      <c r="FA1830" s="88"/>
      <c r="FB1830" s="15"/>
      <c r="FC1830" s="15"/>
      <c r="FD1830" s="15"/>
      <c r="FE1830" s="15"/>
      <c r="FF1830" s="15"/>
      <c r="FG1830" s="15"/>
      <c r="FH1830" s="15"/>
      <c r="FI1830" s="15"/>
      <c r="FJ1830" s="15"/>
    </row>
    <row r="1831" spans="2:166" ht="15" customHeight="1" x14ac:dyDescent="0.25">
      <c r="B1831" s="88"/>
      <c r="C1831" s="88"/>
      <c r="D1831" s="115"/>
      <c r="E1831" s="115"/>
      <c r="F1831" s="115"/>
      <c r="G1831" s="115"/>
      <c r="H1831" s="115"/>
      <c r="I1831" s="523"/>
      <c r="J1831" s="523"/>
      <c r="K1831" s="115"/>
      <c r="L1831" s="524"/>
      <c r="M1831" s="524"/>
      <c r="N1831" s="524"/>
      <c r="O1831" s="524"/>
      <c r="P1831" s="524"/>
      <c r="Q1831" s="524"/>
      <c r="R1831" s="524"/>
      <c r="S1831" s="525"/>
      <c r="T1831" s="526"/>
      <c r="U1831" s="115"/>
      <c r="V1831" s="526"/>
      <c r="W1831" s="115"/>
      <c r="X1831" s="115"/>
      <c r="Y1831" s="115"/>
      <c r="Z1831" s="527"/>
      <c r="AA1831" s="527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  <c r="BI1831" s="15"/>
      <c r="BJ1831" s="15"/>
      <c r="BK1831" s="15"/>
      <c r="BL1831" s="15"/>
      <c r="BM1831" s="15"/>
      <c r="BN1831" s="15"/>
      <c r="BO1831" s="15"/>
      <c r="BP1831" s="15"/>
      <c r="BQ1831" s="15"/>
      <c r="BR1831" s="15"/>
      <c r="BS1831" s="15"/>
      <c r="BT1831" s="15"/>
      <c r="BU1831" s="15"/>
      <c r="BV1831" s="15"/>
      <c r="BW1831" s="15"/>
      <c r="BX1831" s="15"/>
      <c r="BY1831" s="15"/>
      <c r="BZ1831" s="15"/>
      <c r="CA1831" s="15"/>
      <c r="CB1831" s="15"/>
      <c r="CC1831" s="15"/>
      <c r="CD1831" s="15"/>
      <c r="CE1831" s="15"/>
      <c r="CF1831" s="15"/>
      <c r="CG1831" s="15"/>
      <c r="CH1831" s="15"/>
      <c r="CI1831" s="15"/>
      <c r="CJ1831" s="15"/>
      <c r="CK1831" s="15"/>
      <c r="CL1831" s="15"/>
      <c r="CM1831" s="15"/>
      <c r="CN1831" s="15"/>
      <c r="CO1831" s="15"/>
      <c r="CP1831" s="15"/>
      <c r="CQ1831" s="15"/>
      <c r="CR1831" s="15"/>
      <c r="CS1831" s="15"/>
      <c r="CT1831" s="88"/>
      <c r="CU1831" s="88"/>
      <c r="CV1831" s="88"/>
      <c r="CW1831" s="15"/>
      <c r="CX1831" s="15"/>
      <c r="CY1831" s="88"/>
      <c r="CZ1831" s="88"/>
      <c r="DA1831" s="88"/>
      <c r="DB1831" s="15"/>
      <c r="DC1831" s="15"/>
      <c r="DD1831" s="15"/>
      <c r="DE1831" s="15"/>
      <c r="DF1831" s="15"/>
      <c r="DG1831" s="15"/>
      <c r="DH1831" s="15"/>
      <c r="DI1831" s="15"/>
      <c r="DJ1831" s="15"/>
      <c r="DK1831" s="15"/>
      <c r="DL1831" s="15"/>
      <c r="DM1831" s="15"/>
      <c r="DN1831" s="15"/>
      <c r="DO1831" s="15"/>
      <c r="DP1831" s="15"/>
      <c r="DQ1831" s="15"/>
      <c r="DR1831" s="15"/>
      <c r="DS1831" s="15"/>
      <c r="DT1831" s="15"/>
      <c r="DU1831" s="15"/>
      <c r="DV1831" s="15"/>
      <c r="DW1831" s="15"/>
      <c r="DX1831" s="15"/>
      <c r="DY1831" s="15"/>
      <c r="DZ1831" s="15"/>
      <c r="EA1831" s="15"/>
      <c r="EB1831" s="15"/>
      <c r="EC1831" s="15"/>
      <c r="ED1831" s="15"/>
      <c r="EE1831" s="15"/>
      <c r="EF1831" s="15"/>
      <c r="EG1831" s="15"/>
      <c r="EH1831" s="15"/>
      <c r="EI1831" s="15"/>
      <c r="EJ1831" s="15"/>
      <c r="EK1831" s="15"/>
      <c r="EL1831" s="15"/>
      <c r="EM1831" s="15"/>
      <c r="EN1831" s="15"/>
      <c r="EO1831" s="15"/>
      <c r="EP1831" s="88"/>
      <c r="EQ1831" s="88"/>
      <c r="ER1831" s="88"/>
      <c r="ES1831" s="88"/>
      <c r="ET1831" s="88"/>
      <c r="EU1831" s="88"/>
      <c r="EV1831" s="88"/>
      <c r="EW1831" s="88"/>
      <c r="EX1831" s="88"/>
      <c r="EY1831" s="88"/>
      <c r="EZ1831" s="88"/>
      <c r="FA1831" s="88"/>
      <c r="FB1831" s="15"/>
      <c r="FC1831" s="15"/>
      <c r="FD1831" s="15"/>
      <c r="FE1831" s="15"/>
      <c r="FF1831" s="15"/>
      <c r="FG1831" s="15"/>
      <c r="FH1831" s="15"/>
      <c r="FI1831" s="15"/>
      <c r="FJ1831" s="15"/>
    </row>
    <row r="1832" spans="2:166" ht="15" customHeight="1" x14ac:dyDescent="0.25">
      <c r="B1832" s="88"/>
      <c r="C1832" s="88"/>
      <c r="D1832" s="115"/>
      <c r="E1832" s="115"/>
      <c r="F1832" s="115"/>
      <c r="G1832" s="115"/>
      <c r="H1832" s="115"/>
      <c r="I1832" s="523"/>
      <c r="J1832" s="523"/>
      <c r="K1832" s="115"/>
      <c r="L1832" s="524"/>
      <c r="M1832" s="524"/>
      <c r="N1832" s="524"/>
      <c r="O1832" s="524"/>
      <c r="P1832" s="524"/>
      <c r="Q1832" s="524"/>
      <c r="R1832" s="524"/>
      <c r="S1832" s="525"/>
      <c r="T1832" s="526"/>
      <c r="U1832" s="115"/>
      <c r="V1832" s="526"/>
      <c r="W1832" s="115"/>
      <c r="X1832" s="115"/>
      <c r="Y1832" s="115"/>
      <c r="Z1832" s="527"/>
      <c r="AA1832" s="527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  <c r="AL1832" s="15"/>
      <c r="AM1832" s="15"/>
      <c r="AN1832" s="15"/>
      <c r="AO1832" s="15"/>
      <c r="AP1832" s="15"/>
      <c r="AQ1832" s="15"/>
      <c r="AR1832" s="15"/>
      <c r="AS1832" s="15"/>
      <c r="AT1832" s="15"/>
      <c r="AU1832" s="15"/>
      <c r="AV1832" s="15"/>
      <c r="AW1832" s="15"/>
      <c r="AX1832" s="15"/>
      <c r="AY1832" s="15"/>
      <c r="AZ1832" s="15"/>
      <c r="BA1832" s="15"/>
      <c r="BB1832" s="15"/>
      <c r="BC1832" s="15"/>
      <c r="BD1832" s="15"/>
      <c r="BE1832" s="15"/>
      <c r="BF1832" s="15"/>
      <c r="BG1832" s="15"/>
      <c r="BH1832" s="15"/>
      <c r="BI1832" s="15"/>
      <c r="BJ1832" s="15"/>
      <c r="BK1832" s="15"/>
      <c r="BL1832" s="15"/>
      <c r="BM1832" s="15"/>
      <c r="BN1832" s="15"/>
      <c r="BO1832" s="15"/>
      <c r="BP1832" s="15"/>
      <c r="BQ1832" s="15"/>
      <c r="BR1832" s="15"/>
      <c r="BS1832" s="15"/>
      <c r="BT1832" s="15"/>
      <c r="BU1832" s="15"/>
      <c r="BV1832" s="15"/>
      <c r="BW1832" s="15"/>
      <c r="BX1832" s="15"/>
      <c r="BY1832" s="15"/>
      <c r="BZ1832" s="15"/>
      <c r="CA1832" s="15"/>
      <c r="CB1832" s="15"/>
      <c r="CC1832" s="15"/>
      <c r="CD1832" s="15"/>
      <c r="CE1832" s="15"/>
      <c r="CF1832" s="15"/>
      <c r="CG1832" s="15"/>
      <c r="CH1832" s="15"/>
      <c r="CI1832" s="15"/>
      <c r="CJ1832" s="15"/>
      <c r="CK1832" s="15"/>
      <c r="CL1832" s="15"/>
      <c r="CM1832" s="15"/>
      <c r="CN1832" s="15"/>
      <c r="CO1832" s="15"/>
      <c r="CP1832" s="15"/>
      <c r="CQ1832" s="15"/>
      <c r="CR1832" s="15"/>
      <c r="CS1832" s="15"/>
      <c r="CT1832" s="88"/>
      <c r="CU1832" s="88"/>
      <c r="CV1832" s="88"/>
      <c r="CW1832" s="15"/>
      <c r="CX1832" s="15"/>
      <c r="CY1832" s="88"/>
      <c r="CZ1832" s="88"/>
      <c r="DA1832" s="88"/>
      <c r="DB1832" s="15"/>
      <c r="DC1832" s="15"/>
      <c r="DD1832" s="15"/>
      <c r="DE1832" s="15"/>
      <c r="DF1832" s="15"/>
      <c r="DG1832" s="15"/>
      <c r="DH1832" s="15"/>
      <c r="DI1832" s="15"/>
      <c r="DJ1832" s="15"/>
      <c r="DK1832" s="15"/>
      <c r="DL1832" s="15"/>
      <c r="DM1832" s="15"/>
      <c r="DN1832" s="15"/>
      <c r="DO1832" s="15"/>
      <c r="DP1832" s="15"/>
      <c r="DQ1832" s="15"/>
      <c r="DR1832" s="15"/>
      <c r="DS1832" s="15"/>
      <c r="DT1832" s="15"/>
      <c r="DU1832" s="15"/>
      <c r="DV1832" s="15"/>
      <c r="DW1832" s="15"/>
      <c r="DX1832" s="15"/>
      <c r="DY1832" s="15"/>
      <c r="DZ1832" s="15"/>
      <c r="EA1832" s="15"/>
      <c r="EB1832" s="15"/>
      <c r="EC1832" s="15"/>
      <c r="ED1832" s="15"/>
      <c r="EE1832" s="15"/>
      <c r="EF1832" s="15"/>
      <c r="EG1832" s="15"/>
      <c r="EH1832" s="15"/>
      <c r="EI1832" s="15"/>
      <c r="EJ1832" s="15"/>
      <c r="EK1832" s="15"/>
      <c r="EL1832" s="15"/>
      <c r="EM1832" s="15"/>
      <c r="EN1832" s="15"/>
      <c r="EO1832" s="15"/>
      <c r="EP1832" s="88"/>
      <c r="EQ1832" s="88"/>
      <c r="ER1832" s="88"/>
      <c r="ES1832" s="88"/>
      <c r="ET1832" s="88"/>
      <c r="EU1832" s="88"/>
      <c r="EV1832" s="88"/>
      <c r="EW1832" s="88"/>
      <c r="EX1832" s="88"/>
      <c r="EY1832" s="88"/>
      <c r="EZ1832" s="88"/>
      <c r="FA1832" s="88"/>
      <c r="FB1832" s="15"/>
      <c r="FC1832" s="15"/>
      <c r="FD1832" s="15"/>
      <c r="FE1832" s="15"/>
      <c r="FF1832" s="15"/>
      <c r="FG1832" s="15"/>
      <c r="FH1832" s="15"/>
      <c r="FI1832" s="15"/>
      <c r="FJ1832" s="15"/>
    </row>
    <row r="1833" spans="2:166" ht="15" customHeight="1" x14ac:dyDescent="0.25">
      <c r="B1833" s="88"/>
      <c r="C1833" s="88"/>
      <c r="D1833" s="115"/>
      <c r="E1833" s="115"/>
      <c r="F1833" s="115"/>
      <c r="G1833" s="115"/>
      <c r="H1833" s="115"/>
      <c r="I1833" s="523"/>
      <c r="J1833" s="523"/>
      <c r="K1833" s="115"/>
      <c r="L1833" s="524"/>
      <c r="M1833" s="524"/>
      <c r="N1833" s="524"/>
      <c r="O1833" s="524"/>
      <c r="P1833" s="524"/>
      <c r="Q1833" s="524"/>
      <c r="R1833" s="524"/>
      <c r="S1833" s="525"/>
      <c r="T1833" s="526"/>
      <c r="U1833" s="115"/>
      <c r="V1833" s="526"/>
      <c r="W1833" s="115"/>
      <c r="X1833" s="115"/>
      <c r="Y1833" s="115"/>
      <c r="Z1833" s="527"/>
      <c r="AA1833" s="527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  <c r="BI1833" s="15"/>
      <c r="BJ1833" s="15"/>
      <c r="BK1833" s="15"/>
      <c r="BL1833" s="15"/>
      <c r="BM1833" s="15"/>
      <c r="BN1833" s="15"/>
      <c r="BO1833" s="15"/>
      <c r="BP1833" s="15"/>
      <c r="BQ1833" s="15"/>
      <c r="BR1833" s="15"/>
      <c r="BS1833" s="15"/>
      <c r="BT1833" s="15"/>
      <c r="BU1833" s="15"/>
      <c r="BV1833" s="15"/>
      <c r="BW1833" s="15"/>
      <c r="BX1833" s="15"/>
      <c r="BY1833" s="15"/>
      <c r="BZ1833" s="15"/>
      <c r="CA1833" s="15"/>
      <c r="CB1833" s="15"/>
      <c r="CC1833" s="15"/>
      <c r="CD1833" s="15"/>
      <c r="CE1833" s="15"/>
      <c r="CF1833" s="15"/>
      <c r="CG1833" s="15"/>
      <c r="CH1833" s="15"/>
      <c r="CI1833" s="15"/>
      <c r="CJ1833" s="15"/>
      <c r="CK1833" s="15"/>
      <c r="CL1833" s="15"/>
      <c r="CM1833" s="15"/>
      <c r="CN1833" s="15"/>
      <c r="CO1833" s="15"/>
      <c r="CP1833" s="15"/>
      <c r="CQ1833" s="15"/>
      <c r="CR1833" s="15"/>
      <c r="CS1833" s="15"/>
      <c r="CT1833" s="88"/>
      <c r="CU1833" s="88"/>
      <c r="CV1833" s="88"/>
      <c r="CW1833" s="15"/>
      <c r="CX1833" s="15"/>
      <c r="CY1833" s="88"/>
      <c r="CZ1833" s="88"/>
      <c r="DA1833" s="88"/>
      <c r="DB1833" s="15"/>
      <c r="DC1833" s="15"/>
      <c r="DD1833" s="15"/>
      <c r="DE1833" s="15"/>
      <c r="DF1833" s="15"/>
      <c r="DG1833" s="15"/>
      <c r="DH1833" s="15"/>
      <c r="DI1833" s="15"/>
      <c r="DJ1833" s="15"/>
      <c r="DK1833" s="15"/>
      <c r="DL1833" s="15"/>
      <c r="DM1833" s="15"/>
      <c r="DN1833" s="15"/>
      <c r="DO1833" s="15"/>
      <c r="DP1833" s="15"/>
      <c r="DQ1833" s="15"/>
      <c r="DR1833" s="15"/>
      <c r="DS1833" s="15"/>
      <c r="DT1833" s="15"/>
      <c r="DU1833" s="15"/>
      <c r="DV1833" s="15"/>
      <c r="DW1833" s="15"/>
      <c r="DX1833" s="15"/>
      <c r="DY1833" s="15"/>
      <c r="DZ1833" s="15"/>
      <c r="EA1833" s="15"/>
      <c r="EB1833" s="15"/>
      <c r="EC1833" s="15"/>
      <c r="ED1833" s="15"/>
      <c r="EE1833" s="15"/>
      <c r="EF1833" s="15"/>
      <c r="EG1833" s="15"/>
      <c r="EH1833" s="15"/>
      <c r="EI1833" s="15"/>
      <c r="EJ1833" s="15"/>
      <c r="EK1833" s="15"/>
      <c r="EL1833" s="15"/>
      <c r="EM1833" s="15"/>
      <c r="EN1833" s="15"/>
      <c r="EO1833" s="15"/>
      <c r="EP1833" s="88"/>
      <c r="EQ1833" s="88"/>
      <c r="ER1833" s="88"/>
      <c r="ES1833" s="88"/>
      <c r="ET1833" s="88"/>
      <c r="EU1833" s="88"/>
      <c r="EV1833" s="88"/>
      <c r="EW1833" s="88"/>
      <c r="EX1833" s="88"/>
      <c r="EY1833" s="88"/>
      <c r="EZ1833" s="88"/>
      <c r="FA1833" s="88"/>
      <c r="FB1833" s="15"/>
      <c r="FC1833" s="15"/>
      <c r="FD1833" s="15"/>
      <c r="FE1833" s="15"/>
      <c r="FF1833" s="15"/>
      <c r="FG1833" s="15"/>
      <c r="FH1833" s="15"/>
      <c r="FI1833" s="15"/>
      <c r="FJ1833" s="15"/>
    </row>
    <row r="1834" spans="2:166" ht="15" customHeight="1" x14ac:dyDescent="0.25">
      <c r="B1834" s="88"/>
      <c r="C1834" s="88"/>
      <c r="D1834" s="115"/>
      <c r="E1834" s="115"/>
      <c r="F1834" s="115"/>
      <c r="G1834" s="115"/>
      <c r="H1834" s="115"/>
      <c r="I1834" s="523"/>
      <c r="J1834" s="523"/>
      <c r="K1834" s="115"/>
      <c r="L1834" s="524"/>
      <c r="M1834" s="524"/>
      <c r="N1834" s="524"/>
      <c r="O1834" s="524"/>
      <c r="P1834" s="524"/>
      <c r="Q1834" s="524"/>
      <c r="R1834" s="524"/>
      <c r="S1834" s="525"/>
      <c r="T1834" s="526"/>
      <c r="U1834" s="115"/>
      <c r="V1834" s="526"/>
      <c r="W1834" s="115"/>
      <c r="X1834" s="115"/>
      <c r="Y1834" s="115"/>
      <c r="Z1834" s="527"/>
      <c r="AA1834" s="527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  <c r="BI1834" s="15"/>
      <c r="BJ1834" s="15"/>
      <c r="BK1834" s="15"/>
      <c r="BL1834" s="15"/>
      <c r="BM1834" s="15"/>
      <c r="BN1834" s="15"/>
      <c r="BO1834" s="15"/>
      <c r="BP1834" s="15"/>
      <c r="BQ1834" s="15"/>
      <c r="BR1834" s="15"/>
      <c r="BS1834" s="15"/>
      <c r="BT1834" s="15"/>
      <c r="BU1834" s="15"/>
      <c r="BV1834" s="15"/>
      <c r="BW1834" s="15"/>
      <c r="BX1834" s="15"/>
      <c r="BY1834" s="15"/>
      <c r="BZ1834" s="15"/>
      <c r="CA1834" s="15"/>
      <c r="CB1834" s="15"/>
      <c r="CC1834" s="15"/>
      <c r="CD1834" s="15"/>
      <c r="CE1834" s="15"/>
      <c r="CF1834" s="15"/>
      <c r="CG1834" s="15"/>
      <c r="CH1834" s="15"/>
      <c r="CI1834" s="15"/>
      <c r="CJ1834" s="15"/>
      <c r="CK1834" s="15"/>
      <c r="CL1834" s="15"/>
      <c r="CM1834" s="15"/>
      <c r="CN1834" s="15"/>
      <c r="CO1834" s="15"/>
      <c r="CP1834" s="15"/>
      <c r="CQ1834" s="15"/>
      <c r="CR1834" s="15"/>
      <c r="CS1834" s="15"/>
      <c r="CT1834" s="88"/>
      <c r="CU1834" s="88"/>
      <c r="CV1834" s="88"/>
      <c r="CW1834" s="15"/>
      <c r="CX1834" s="15"/>
      <c r="CY1834" s="88"/>
      <c r="CZ1834" s="88"/>
      <c r="DA1834" s="88"/>
      <c r="DB1834" s="15"/>
      <c r="DC1834" s="15"/>
      <c r="DD1834" s="15"/>
      <c r="DE1834" s="15"/>
      <c r="DF1834" s="15"/>
      <c r="DG1834" s="15"/>
      <c r="DH1834" s="15"/>
      <c r="DI1834" s="15"/>
      <c r="DJ1834" s="15"/>
      <c r="DK1834" s="15"/>
      <c r="DL1834" s="15"/>
      <c r="DM1834" s="15"/>
      <c r="DN1834" s="15"/>
      <c r="DO1834" s="15"/>
      <c r="DP1834" s="15"/>
      <c r="DQ1834" s="15"/>
      <c r="DR1834" s="15"/>
      <c r="DS1834" s="15"/>
      <c r="DT1834" s="15"/>
      <c r="DU1834" s="15"/>
      <c r="DV1834" s="15"/>
      <c r="DW1834" s="15"/>
      <c r="DX1834" s="15"/>
      <c r="DY1834" s="15"/>
      <c r="DZ1834" s="15"/>
      <c r="EA1834" s="15"/>
      <c r="EB1834" s="15"/>
      <c r="EC1834" s="15"/>
      <c r="ED1834" s="15"/>
      <c r="EE1834" s="15"/>
      <c r="EF1834" s="15"/>
      <c r="EG1834" s="15"/>
      <c r="EH1834" s="15"/>
      <c r="EI1834" s="15"/>
      <c r="EJ1834" s="15"/>
      <c r="EK1834" s="15"/>
      <c r="EL1834" s="15"/>
      <c r="EM1834" s="15"/>
      <c r="EN1834" s="15"/>
      <c r="EO1834" s="15"/>
      <c r="EP1834" s="88"/>
      <c r="EQ1834" s="88"/>
      <c r="ER1834" s="88"/>
      <c r="ES1834" s="88"/>
      <c r="ET1834" s="88"/>
      <c r="EU1834" s="88"/>
      <c r="EV1834" s="88"/>
      <c r="EW1834" s="88"/>
      <c r="EX1834" s="88"/>
      <c r="EY1834" s="88"/>
      <c r="EZ1834" s="88"/>
      <c r="FA1834" s="88"/>
      <c r="FB1834" s="15"/>
      <c r="FC1834" s="15"/>
      <c r="FD1834" s="15"/>
      <c r="FE1834" s="15"/>
      <c r="FF1834" s="15"/>
      <c r="FG1834" s="15"/>
      <c r="FH1834" s="15"/>
      <c r="FI1834" s="15"/>
      <c r="FJ1834" s="15"/>
    </row>
    <row r="1835" spans="2:166" ht="15" customHeight="1" x14ac:dyDescent="0.25">
      <c r="B1835" s="88"/>
      <c r="C1835" s="88"/>
      <c r="D1835" s="115"/>
      <c r="E1835" s="115"/>
      <c r="F1835" s="115"/>
      <c r="G1835" s="115"/>
      <c r="H1835" s="115"/>
      <c r="I1835" s="523"/>
      <c r="J1835" s="523"/>
      <c r="K1835" s="115"/>
      <c r="L1835" s="524"/>
      <c r="M1835" s="524"/>
      <c r="N1835" s="524"/>
      <c r="O1835" s="524"/>
      <c r="P1835" s="524"/>
      <c r="Q1835" s="524"/>
      <c r="R1835" s="524"/>
      <c r="S1835" s="525"/>
      <c r="T1835" s="526"/>
      <c r="U1835" s="115"/>
      <c r="V1835" s="526"/>
      <c r="W1835" s="115"/>
      <c r="X1835" s="115"/>
      <c r="Y1835" s="115"/>
      <c r="Z1835" s="527"/>
      <c r="AA1835" s="527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  <c r="AL1835" s="15"/>
      <c r="AM1835" s="15"/>
      <c r="AN1835" s="15"/>
      <c r="AO1835" s="15"/>
      <c r="AP1835" s="15"/>
      <c r="AQ1835" s="15"/>
      <c r="AR1835" s="15"/>
      <c r="AS1835" s="15"/>
      <c r="AT1835" s="15"/>
      <c r="AU1835" s="15"/>
      <c r="AV1835" s="15"/>
      <c r="AW1835" s="15"/>
      <c r="AX1835" s="15"/>
      <c r="AY1835" s="15"/>
      <c r="AZ1835" s="15"/>
      <c r="BA1835" s="15"/>
      <c r="BB1835" s="15"/>
      <c r="BC1835" s="15"/>
      <c r="BD1835" s="15"/>
      <c r="BE1835" s="15"/>
      <c r="BF1835" s="15"/>
      <c r="BG1835" s="15"/>
      <c r="BH1835" s="15"/>
      <c r="BI1835" s="15"/>
      <c r="BJ1835" s="15"/>
      <c r="BK1835" s="15"/>
      <c r="BL1835" s="15"/>
      <c r="BM1835" s="15"/>
      <c r="BN1835" s="15"/>
      <c r="BO1835" s="15"/>
      <c r="BP1835" s="15"/>
      <c r="BQ1835" s="15"/>
      <c r="BR1835" s="15"/>
      <c r="BS1835" s="15"/>
      <c r="BT1835" s="15"/>
      <c r="BU1835" s="15"/>
      <c r="BV1835" s="15"/>
      <c r="BW1835" s="15"/>
      <c r="BX1835" s="15"/>
      <c r="BY1835" s="15"/>
      <c r="BZ1835" s="15"/>
      <c r="CA1835" s="15"/>
      <c r="CB1835" s="15"/>
      <c r="CC1835" s="15"/>
      <c r="CD1835" s="15"/>
      <c r="CE1835" s="15"/>
      <c r="CF1835" s="15"/>
      <c r="CG1835" s="15"/>
      <c r="CH1835" s="15"/>
      <c r="CI1835" s="15"/>
      <c r="CJ1835" s="15"/>
      <c r="CK1835" s="15"/>
      <c r="CL1835" s="15"/>
      <c r="CM1835" s="15"/>
      <c r="CN1835" s="15"/>
      <c r="CO1835" s="15"/>
      <c r="CP1835" s="15"/>
      <c r="CQ1835" s="15"/>
      <c r="CR1835" s="15"/>
      <c r="CS1835" s="15"/>
      <c r="CT1835" s="88"/>
      <c r="CU1835" s="88"/>
      <c r="CV1835" s="88"/>
      <c r="CW1835" s="15"/>
      <c r="CX1835" s="15"/>
      <c r="CY1835" s="88"/>
      <c r="CZ1835" s="88"/>
      <c r="DA1835" s="88"/>
      <c r="DB1835" s="15"/>
      <c r="DC1835" s="15"/>
      <c r="DD1835" s="15"/>
      <c r="DE1835" s="15"/>
      <c r="DF1835" s="15"/>
      <c r="DG1835" s="15"/>
      <c r="DH1835" s="15"/>
      <c r="DI1835" s="15"/>
      <c r="DJ1835" s="15"/>
      <c r="DK1835" s="15"/>
      <c r="DL1835" s="15"/>
      <c r="DM1835" s="15"/>
      <c r="DN1835" s="15"/>
      <c r="DO1835" s="15"/>
      <c r="DP1835" s="15"/>
      <c r="DQ1835" s="15"/>
      <c r="DR1835" s="15"/>
      <c r="DS1835" s="15"/>
      <c r="DT1835" s="15"/>
      <c r="DU1835" s="15"/>
      <c r="DV1835" s="15"/>
      <c r="DW1835" s="15"/>
      <c r="DX1835" s="15"/>
      <c r="DY1835" s="15"/>
      <c r="DZ1835" s="15"/>
      <c r="EA1835" s="15"/>
      <c r="EB1835" s="15"/>
      <c r="EC1835" s="15"/>
      <c r="ED1835" s="15"/>
      <c r="EE1835" s="15"/>
      <c r="EF1835" s="15"/>
      <c r="EG1835" s="15"/>
      <c r="EH1835" s="15"/>
      <c r="EI1835" s="15"/>
      <c r="EJ1835" s="15"/>
      <c r="EK1835" s="15"/>
      <c r="EL1835" s="15"/>
      <c r="EM1835" s="15"/>
      <c r="EN1835" s="15"/>
      <c r="EO1835" s="15"/>
      <c r="EP1835" s="88"/>
      <c r="EQ1835" s="88"/>
      <c r="ER1835" s="88"/>
      <c r="ES1835" s="88"/>
      <c r="ET1835" s="88"/>
      <c r="EU1835" s="88"/>
      <c r="EV1835" s="88"/>
      <c r="EW1835" s="88"/>
      <c r="EX1835" s="88"/>
      <c r="EY1835" s="88"/>
      <c r="EZ1835" s="88"/>
      <c r="FA1835" s="88"/>
      <c r="FB1835" s="15"/>
      <c r="FC1835" s="15"/>
      <c r="FD1835" s="15"/>
      <c r="FE1835" s="15"/>
      <c r="FF1835" s="15"/>
      <c r="FG1835" s="15"/>
      <c r="FH1835" s="15"/>
      <c r="FI1835" s="15"/>
      <c r="FJ1835" s="15"/>
    </row>
    <row r="1836" spans="2:166" ht="15" customHeight="1" x14ac:dyDescent="0.25">
      <c r="B1836" s="88"/>
      <c r="C1836" s="88"/>
      <c r="D1836" s="115"/>
      <c r="E1836" s="115"/>
      <c r="F1836" s="115"/>
      <c r="G1836" s="115"/>
      <c r="H1836" s="115"/>
      <c r="I1836" s="523"/>
      <c r="J1836" s="523"/>
      <c r="K1836" s="115"/>
      <c r="L1836" s="524"/>
      <c r="M1836" s="524"/>
      <c r="N1836" s="524"/>
      <c r="O1836" s="524"/>
      <c r="P1836" s="524"/>
      <c r="Q1836" s="524"/>
      <c r="R1836" s="524"/>
      <c r="S1836" s="525"/>
      <c r="T1836" s="526"/>
      <c r="U1836" s="115"/>
      <c r="V1836" s="526"/>
      <c r="W1836" s="115"/>
      <c r="X1836" s="115"/>
      <c r="Y1836" s="115"/>
      <c r="Z1836" s="527"/>
      <c r="AA1836" s="527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  <c r="AS1836" s="15"/>
      <c r="AT1836" s="15"/>
      <c r="AU1836" s="15"/>
      <c r="AV1836" s="15"/>
      <c r="AW1836" s="15"/>
      <c r="AX1836" s="15"/>
      <c r="AY1836" s="15"/>
      <c r="AZ1836" s="15"/>
      <c r="BA1836" s="15"/>
      <c r="BB1836" s="15"/>
      <c r="BC1836" s="15"/>
      <c r="BD1836" s="15"/>
      <c r="BE1836" s="15"/>
      <c r="BF1836" s="15"/>
      <c r="BG1836" s="15"/>
      <c r="BH1836" s="15"/>
      <c r="BI1836" s="15"/>
      <c r="BJ1836" s="15"/>
      <c r="BK1836" s="15"/>
      <c r="BL1836" s="15"/>
      <c r="BM1836" s="15"/>
      <c r="BN1836" s="15"/>
      <c r="BO1836" s="15"/>
      <c r="BP1836" s="15"/>
      <c r="BQ1836" s="15"/>
      <c r="BR1836" s="15"/>
      <c r="BS1836" s="15"/>
      <c r="BT1836" s="15"/>
      <c r="BU1836" s="15"/>
      <c r="BV1836" s="15"/>
      <c r="BW1836" s="15"/>
      <c r="BX1836" s="15"/>
      <c r="BY1836" s="15"/>
      <c r="BZ1836" s="15"/>
      <c r="CA1836" s="15"/>
      <c r="CB1836" s="15"/>
      <c r="CC1836" s="15"/>
      <c r="CD1836" s="15"/>
      <c r="CE1836" s="15"/>
      <c r="CF1836" s="15"/>
      <c r="CG1836" s="15"/>
      <c r="CH1836" s="15"/>
      <c r="CI1836" s="15"/>
      <c r="CJ1836" s="15"/>
      <c r="CK1836" s="15"/>
      <c r="CL1836" s="15"/>
      <c r="CM1836" s="15"/>
      <c r="CN1836" s="15"/>
      <c r="CO1836" s="15"/>
      <c r="CP1836" s="15"/>
      <c r="CQ1836" s="15"/>
      <c r="CR1836" s="15"/>
      <c r="CS1836" s="15"/>
      <c r="CT1836" s="88"/>
      <c r="CU1836" s="88"/>
      <c r="CV1836" s="88"/>
      <c r="CW1836" s="15"/>
      <c r="CX1836" s="15"/>
      <c r="CY1836" s="88"/>
      <c r="CZ1836" s="88"/>
      <c r="DA1836" s="88"/>
      <c r="DB1836" s="15"/>
      <c r="DC1836" s="15"/>
      <c r="DD1836" s="15"/>
      <c r="DE1836" s="15"/>
      <c r="DF1836" s="15"/>
      <c r="DG1836" s="15"/>
      <c r="DH1836" s="15"/>
      <c r="DI1836" s="15"/>
      <c r="DJ1836" s="15"/>
      <c r="DK1836" s="15"/>
      <c r="DL1836" s="15"/>
      <c r="DM1836" s="15"/>
      <c r="DN1836" s="15"/>
      <c r="DO1836" s="15"/>
      <c r="DP1836" s="15"/>
      <c r="DQ1836" s="15"/>
      <c r="DR1836" s="15"/>
      <c r="DS1836" s="15"/>
      <c r="DT1836" s="15"/>
      <c r="DU1836" s="15"/>
      <c r="DV1836" s="15"/>
      <c r="DW1836" s="15"/>
      <c r="DX1836" s="15"/>
      <c r="DY1836" s="15"/>
      <c r="DZ1836" s="15"/>
      <c r="EA1836" s="15"/>
      <c r="EB1836" s="15"/>
      <c r="EC1836" s="15"/>
      <c r="ED1836" s="15"/>
      <c r="EE1836" s="15"/>
      <c r="EF1836" s="15"/>
      <c r="EG1836" s="15"/>
      <c r="EH1836" s="15"/>
      <c r="EI1836" s="15"/>
      <c r="EJ1836" s="15"/>
      <c r="EK1836" s="15"/>
      <c r="EL1836" s="15"/>
      <c r="EM1836" s="15"/>
      <c r="EN1836" s="15"/>
      <c r="EO1836" s="15"/>
      <c r="EP1836" s="88"/>
      <c r="EQ1836" s="88"/>
      <c r="ER1836" s="88"/>
      <c r="ES1836" s="88"/>
      <c r="ET1836" s="88"/>
      <c r="EU1836" s="88"/>
      <c r="EV1836" s="88"/>
      <c r="EW1836" s="88"/>
      <c r="EX1836" s="88"/>
      <c r="EY1836" s="88"/>
      <c r="EZ1836" s="88"/>
      <c r="FA1836" s="88"/>
      <c r="FB1836" s="15"/>
      <c r="FC1836" s="15"/>
      <c r="FD1836" s="15"/>
      <c r="FE1836" s="15"/>
      <c r="FF1836" s="15"/>
      <c r="FG1836" s="15"/>
      <c r="FH1836" s="15"/>
      <c r="FI1836" s="15"/>
      <c r="FJ1836" s="15"/>
    </row>
    <row r="1837" spans="2:166" ht="15" customHeight="1" x14ac:dyDescent="0.25">
      <c r="B1837" s="88"/>
      <c r="C1837" s="88"/>
      <c r="D1837" s="115"/>
      <c r="E1837" s="115"/>
      <c r="F1837" s="115"/>
      <c r="G1837" s="115"/>
      <c r="H1837" s="115"/>
      <c r="I1837" s="523"/>
      <c r="J1837" s="523"/>
      <c r="K1837" s="115"/>
      <c r="L1837" s="524"/>
      <c r="M1837" s="524"/>
      <c r="N1837" s="524"/>
      <c r="O1837" s="524"/>
      <c r="P1837" s="524"/>
      <c r="Q1837" s="524"/>
      <c r="R1837" s="524"/>
      <c r="S1837" s="525"/>
      <c r="T1837" s="526"/>
      <c r="U1837" s="115"/>
      <c r="V1837" s="526"/>
      <c r="W1837" s="115"/>
      <c r="X1837" s="115"/>
      <c r="Y1837" s="115"/>
      <c r="Z1837" s="527"/>
      <c r="AA1837" s="527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  <c r="AL1837" s="15"/>
      <c r="AM1837" s="15"/>
      <c r="AN1837" s="15"/>
      <c r="AO1837" s="15"/>
      <c r="AP1837" s="15"/>
      <c r="AQ1837" s="15"/>
      <c r="AR1837" s="15"/>
      <c r="AS1837" s="15"/>
      <c r="AT1837" s="15"/>
      <c r="AU1837" s="15"/>
      <c r="AV1837" s="15"/>
      <c r="AW1837" s="15"/>
      <c r="AX1837" s="15"/>
      <c r="AY1837" s="15"/>
      <c r="AZ1837" s="15"/>
      <c r="BA1837" s="15"/>
      <c r="BB1837" s="15"/>
      <c r="BC1837" s="15"/>
      <c r="BD1837" s="15"/>
      <c r="BE1837" s="15"/>
      <c r="BF1837" s="15"/>
      <c r="BG1837" s="15"/>
      <c r="BH1837" s="15"/>
      <c r="BI1837" s="15"/>
      <c r="BJ1837" s="15"/>
      <c r="BK1837" s="15"/>
      <c r="BL1837" s="15"/>
      <c r="BM1837" s="15"/>
      <c r="BN1837" s="15"/>
      <c r="BO1837" s="15"/>
      <c r="BP1837" s="15"/>
      <c r="BQ1837" s="15"/>
      <c r="BR1837" s="15"/>
      <c r="BS1837" s="15"/>
      <c r="BT1837" s="15"/>
      <c r="BU1837" s="15"/>
      <c r="BV1837" s="15"/>
      <c r="BW1837" s="15"/>
      <c r="BX1837" s="15"/>
      <c r="BY1837" s="15"/>
      <c r="BZ1837" s="15"/>
      <c r="CA1837" s="15"/>
      <c r="CB1837" s="15"/>
      <c r="CC1837" s="15"/>
      <c r="CD1837" s="15"/>
      <c r="CE1837" s="15"/>
      <c r="CF1837" s="15"/>
      <c r="CG1837" s="15"/>
      <c r="CH1837" s="15"/>
      <c r="CI1837" s="15"/>
      <c r="CJ1837" s="15"/>
      <c r="CK1837" s="15"/>
      <c r="CL1837" s="15"/>
      <c r="CM1837" s="15"/>
      <c r="CN1837" s="15"/>
      <c r="CO1837" s="15"/>
      <c r="CP1837" s="15"/>
      <c r="CQ1837" s="15"/>
      <c r="CR1837" s="15"/>
      <c r="CS1837" s="15"/>
      <c r="CT1837" s="88"/>
      <c r="CU1837" s="88"/>
      <c r="CV1837" s="88"/>
      <c r="CW1837" s="15"/>
      <c r="CX1837" s="15"/>
      <c r="CY1837" s="88"/>
      <c r="CZ1837" s="88"/>
      <c r="DA1837" s="88"/>
      <c r="DB1837" s="15"/>
      <c r="DC1837" s="15"/>
      <c r="DD1837" s="15"/>
      <c r="DE1837" s="15"/>
      <c r="DF1837" s="15"/>
      <c r="DG1837" s="15"/>
      <c r="DH1837" s="15"/>
      <c r="DI1837" s="15"/>
      <c r="DJ1837" s="15"/>
      <c r="DK1837" s="15"/>
      <c r="DL1837" s="15"/>
      <c r="DM1837" s="15"/>
      <c r="DN1837" s="15"/>
      <c r="DO1837" s="15"/>
      <c r="DP1837" s="15"/>
      <c r="DQ1837" s="15"/>
      <c r="DR1837" s="15"/>
      <c r="DS1837" s="15"/>
      <c r="DT1837" s="15"/>
      <c r="DU1837" s="15"/>
      <c r="DV1837" s="15"/>
      <c r="DW1837" s="15"/>
      <c r="DX1837" s="15"/>
      <c r="DY1837" s="15"/>
      <c r="DZ1837" s="15"/>
      <c r="EA1837" s="15"/>
      <c r="EB1837" s="15"/>
      <c r="EC1837" s="15"/>
      <c r="ED1837" s="15"/>
      <c r="EE1837" s="15"/>
      <c r="EF1837" s="15"/>
      <c r="EG1837" s="15"/>
      <c r="EH1837" s="15"/>
      <c r="EI1837" s="15"/>
      <c r="EJ1837" s="15"/>
      <c r="EK1837" s="15"/>
      <c r="EL1837" s="15"/>
      <c r="EM1837" s="15"/>
      <c r="EN1837" s="15"/>
      <c r="EO1837" s="15"/>
      <c r="EP1837" s="88"/>
      <c r="EQ1837" s="88"/>
      <c r="ER1837" s="88"/>
      <c r="ES1837" s="88"/>
      <c r="ET1837" s="88"/>
      <c r="EU1837" s="88"/>
      <c r="EV1837" s="88"/>
      <c r="EW1837" s="88"/>
      <c r="EX1837" s="88"/>
      <c r="EY1837" s="88"/>
      <c r="EZ1837" s="88"/>
      <c r="FA1837" s="88"/>
      <c r="FB1837" s="15"/>
      <c r="FC1837" s="15"/>
      <c r="FD1837" s="15"/>
      <c r="FE1837" s="15"/>
      <c r="FF1837" s="15"/>
      <c r="FG1837" s="15"/>
      <c r="FH1837" s="15"/>
      <c r="FI1837" s="15"/>
      <c r="FJ1837" s="15"/>
    </row>
    <row r="1838" spans="2:166" ht="15" customHeight="1" x14ac:dyDescent="0.25">
      <c r="B1838" s="88"/>
      <c r="C1838" s="88"/>
      <c r="D1838" s="115"/>
      <c r="E1838" s="115"/>
      <c r="F1838" s="115"/>
      <c r="G1838" s="115"/>
      <c r="H1838" s="115"/>
      <c r="I1838" s="523"/>
      <c r="J1838" s="523"/>
      <c r="K1838" s="115"/>
      <c r="L1838" s="524"/>
      <c r="M1838" s="524"/>
      <c r="N1838" s="524"/>
      <c r="O1838" s="524"/>
      <c r="P1838" s="524"/>
      <c r="Q1838" s="524"/>
      <c r="R1838" s="524"/>
      <c r="S1838" s="525"/>
      <c r="T1838" s="526"/>
      <c r="U1838" s="115"/>
      <c r="V1838" s="526"/>
      <c r="W1838" s="115"/>
      <c r="X1838" s="115"/>
      <c r="Y1838" s="115"/>
      <c r="Z1838" s="527"/>
      <c r="AA1838" s="527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  <c r="AR1838" s="15"/>
      <c r="AS1838" s="15"/>
      <c r="AT1838" s="15"/>
      <c r="AU1838" s="15"/>
      <c r="AV1838" s="15"/>
      <c r="AW1838" s="15"/>
      <c r="AX1838" s="15"/>
      <c r="AY1838" s="15"/>
      <c r="AZ1838" s="15"/>
      <c r="BA1838" s="15"/>
      <c r="BB1838" s="15"/>
      <c r="BC1838" s="15"/>
      <c r="BD1838" s="15"/>
      <c r="BE1838" s="15"/>
      <c r="BF1838" s="15"/>
      <c r="BG1838" s="15"/>
      <c r="BH1838" s="15"/>
      <c r="BI1838" s="15"/>
      <c r="BJ1838" s="15"/>
      <c r="BK1838" s="15"/>
      <c r="BL1838" s="15"/>
      <c r="BM1838" s="15"/>
      <c r="BN1838" s="15"/>
      <c r="BO1838" s="15"/>
      <c r="BP1838" s="15"/>
      <c r="BQ1838" s="15"/>
      <c r="BR1838" s="15"/>
      <c r="BS1838" s="15"/>
      <c r="BT1838" s="15"/>
      <c r="BU1838" s="15"/>
      <c r="BV1838" s="15"/>
      <c r="BW1838" s="15"/>
      <c r="BX1838" s="15"/>
      <c r="BY1838" s="15"/>
      <c r="BZ1838" s="15"/>
      <c r="CA1838" s="15"/>
      <c r="CB1838" s="15"/>
      <c r="CC1838" s="15"/>
      <c r="CD1838" s="15"/>
      <c r="CE1838" s="15"/>
      <c r="CF1838" s="15"/>
      <c r="CG1838" s="15"/>
      <c r="CH1838" s="15"/>
      <c r="CI1838" s="15"/>
      <c r="CJ1838" s="15"/>
      <c r="CK1838" s="15"/>
      <c r="CL1838" s="15"/>
      <c r="CM1838" s="15"/>
      <c r="CN1838" s="15"/>
      <c r="CO1838" s="15"/>
      <c r="CP1838" s="15"/>
      <c r="CQ1838" s="15"/>
      <c r="CR1838" s="15"/>
      <c r="CS1838" s="15"/>
      <c r="CT1838" s="88"/>
      <c r="CU1838" s="88"/>
      <c r="CV1838" s="88"/>
      <c r="CW1838" s="15"/>
      <c r="CX1838" s="15"/>
      <c r="CY1838" s="88"/>
      <c r="CZ1838" s="88"/>
      <c r="DA1838" s="88"/>
      <c r="DB1838" s="15"/>
      <c r="DC1838" s="15"/>
      <c r="DD1838" s="15"/>
      <c r="DE1838" s="15"/>
      <c r="DF1838" s="15"/>
      <c r="DG1838" s="15"/>
      <c r="DH1838" s="15"/>
      <c r="DI1838" s="15"/>
      <c r="DJ1838" s="15"/>
      <c r="DK1838" s="15"/>
      <c r="DL1838" s="15"/>
      <c r="DM1838" s="15"/>
      <c r="DN1838" s="15"/>
      <c r="DO1838" s="15"/>
      <c r="DP1838" s="15"/>
      <c r="DQ1838" s="15"/>
      <c r="DR1838" s="15"/>
      <c r="DS1838" s="15"/>
      <c r="DT1838" s="15"/>
      <c r="DU1838" s="15"/>
      <c r="DV1838" s="15"/>
      <c r="DW1838" s="15"/>
      <c r="DX1838" s="15"/>
      <c r="DY1838" s="15"/>
      <c r="DZ1838" s="15"/>
      <c r="EA1838" s="15"/>
      <c r="EB1838" s="15"/>
      <c r="EC1838" s="15"/>
      <c r="ED1838" s="15"/>
      <c r="EE1838" s="15"/>
      <c r="EF1838" s="15"/>
      <c r="EG1838" s="15"/>
      <c r="EH1838" s="15"/>
      <c r="EI1838" s="15"/>
      <c r="EJ1838" s="15"/>
      <c r="EK1838" s="15"/>
      <c r="EL1838" s="15"/>
      <c r="EM1838" s="15"/>
      <c r="EN1838" s="15"/>
      <c r="EO1838" s="15"/>
      <c r="EP1838" s="88"/>
      <c r="EQ1838" s="88"/>
      <c r="ER1838" s="88"/>
      <c r="ES1838" s="88"/>
      <c r="ET1838" s="88"/>
      <c r="EU1838" s="88"/>
      <c r="EV1838" s="88"/>
      <c r="EW1838" s="88"/>
      <c r="EX1838" s="88"/>
      <c r="EY1838" s="88"/>
      <c r="EZ1838" s="88"/>
      <c r="FA1838" s="88"/>
      <c r="FB1838" s="15"/>
      <c r="FC1838" s="15"/>
      <c r="FD1838" s="15"/>
      <c r="FE1838" s="15"/>
      <c r="FF1838" s="15"/>
      <c r="FG1838" s="15"/>
      <c r="FH1838" s="15"/>
      <c r="FI1838" s="15"/>
      <c r="FJ1838" s="15"/>
    </row>
    <row r="1839" spans="2:166" ht="15" customHeight="1" x14ac:dyDescent="0.25">
      <c r="B1839" s="88"/>
      <c r="C1839" s="88"/>
      <c r="D1839" s="115"/>
      <c r="E1839" s="115"/>
      <c r="F1839" s="115"/>
      <c r="G1839" s="115"/>
      <c r="H1839" s="115"/>
      <c r="I1839" s="523"/>
      <c r="J1839" s="523"/>
      <c r="K1839" s="115"/>
      <c r="L1839" s="524"/>
      <c r="M1839" s="524"/>
      <c r="N1839" s="524"/>
      <c r="O1839" s="524"/>
      <c r="P1839" s="524"/>
      <c r="Q1839" s="524"/>
      <c r="R1839" s="524"/>
      <c r="S1839" s="525"/>
      <c r="T1839" s="526"/>
      <c r="U1839" s="115"/>
      <c r="V1839" s="526"/>
      <c r="W1839" s="115"/>
      <c r="X1839" s="115"/>
      <c r="Y1839" s="115"/>
      <c r="Z1839" s="527"/>
      <c r="AA1839" s="527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  <c r="AS1839" s="15"/>
      <c r="AT1839" s="15"/>
      <c r="AU1839" s="15"/>
      <c r="AV1839" s="15"/>
      <c r="AW1839" s="15"/>
      <c r="AX1839" s="15"/>
      <c r="AY1839" s="15"/>
      <c r="AZ1839" s="15"/>
      <c r="BA1839" s="15"/>
      <c r="BB1839" s="15"/>
      <c r="BC1839" s="15"/>
      <c r="BD1839" s="15"/>
      <c r="BE1839" s="15"/>
      <c r="BF1839" s="15"/>
      <c r="BG1839" s="15"/>
      <c r="BH1839" s="15"/>
      <c r="BI1839" s="15"/>
      <c r="BJ1839" s="15"/>
      <c r="BK1839" s="15"/>
      <c r="BL1839" s="15"/>
      <c r="BM1839" s="15"/>
      <c r="BN1839" s="15"/>
      <c r="BO1839" s="15"/>
      <c r="BP1839" s="15"/>
      <c r="BQ1839" s="15"/>
      <c r="BR1839" s="15"/>
      <c r="BS1839" s="15"/>
      <c r="BT1839" s="15"/>
      <c r="BU1839" s="15"/>
      <c r="BV1839" s="15"/>
      <c r="BW1839" s="15"/>
      <c r="BX1839" s="15"/>
      <c r="BY1839" s="15"/>
      <c r="BZ1839" s="15"/>
      <c r="CA1839" s="15"/>
      <c r="CB1839" s="15"/>
      <c r="CC1839" s="15"/>
      <c r="CD1839" s="15"/>
      <c r="CE1839" s="15"/>
      <c r="CF1839" s="15"/>
      <c r="CG1839" s="15"/>
      <c r="CH1839" s="15"/>
      <c r="CI1839" s="15"/>
      <c r="CJ1839" s="15"/>
      <c r="CK1839" s="15"/>
      <c r="CL1839" s="15"/>
      <c r="CM1839" s="15"/>
      <c r="CN1839" s="15"/>
      <c r="CO1839" s="15"/>
      <c r="CP1839" s="15"/>
      <c r="CQ1839" s="15"/>
      <c r="CR1839" s="15"/>
      <c r="CS1839" s="15"/>
      <c r="CT1839" s="88"/>
      <c r="CU1839" s="88"/>
      <c r="CV1839" s="88"/>
      <c r="CW1839" s="15"/>
      <c r="CX1839" s="15"/>
      <c r="CY1839" s="88"/>
      <c r="CZ1839" s="88"/>
      <c r="DA1839" s="88"/>
      <c r="DB1839" s="15"/>
      <c r="DC1839" s="15"/>
      <c r="DD1839" s="15"/>
      <c r="DE1839" s="15"/>
      <c r="DF1839" s="15"/>
      <c r="DG1839" s="15"/>
      <c r="DH1839" s="15"/>
      <c r="DI1839" s="15"/>
      <c r="DJ1839" s="15"/>
      <c r="DK1839" s="15"/>
      <c r="DL1839" s="15"/>
      <c r="DM1839" s="15"/>
      <c r="DN1839" s="15"/>
      <c r="DO1839" s="15"/>
      <c r="DP1839" s="15"/>
      <c r="DQ1839" s="15"/>
      <c r="DR1839" s="15"/>
      <c r="DS1839" s="15"/>
      <c r="DT1839" s="15"/>
      <c r="DU1839" s="15"/>
      <c r="DV1839" s="15"/>
      <c r="DW1839" s="15"/>
      <c r="DX1839" s="15"/>
      <c r="DY1839" s="15"/>
      <c r="DZ1839" s="15"/>
      <c r="EA1839" s="15"/>
      <c r="EB1839" s="15"/>
      <c r="EC1839" s="15"/>
      <c r="ED1839" s="15"/>
      <c r="EE1839" s="15"/>
      <c r="EF1839" s="15"/>
      <c r="EG1839" s="15"/>
      <c r="EH1839" s="15"/>
      <c r="EI1839" s="15"/>
      <c r="EJ1839" s="15"/>
      <c r="EK1839" s="15"/>
      <c r="EL1839" s="15"/>
      <c r="EM1839" s="15"/>
      <c r="EN1839" s="15"/>
      <c r="EO1839" s="15"/>
      <c r="EP1839" s="88"/>
      <c r="EQ1839" s="88"/>
      <c r="ER1839" s="88"/>
      <c r="ES1839" s="88"/>
      <c r="ET1839" s="88"/>
      <c r="EU1839" s="88"/>
      <c r="EV1839" s="88"/>
      <c r="EW1839" s="88"/>
      <c r="EX1839" s="88"/>
      <c r="EY1839" s="88"/>
      <c r="EZ1839" s="88"/>
      <c r="FA1839" s="88"/>
      <c r="FB1839" s="15"/>
      <c r="FC1839" s="15"/>
      <c r="FD1839" s="15"/>
      <c r="FE1839" s="15"/>
      <c r="FF1839" s="15"/>
      <c r="FG1839" s="15"/>
      <c r="FH1839" s="15"/>
      <c r="FI1839" s="15"/>
      <c r="FJ1839" s="15"/>
    </row>
    <row r="1840" spans="2:166" ht="15" customHeight="1" x14ac:dyDescent="0.25">
      <c r="B1840" s="88"/>
      <c r="C1840" s="88"/>
      <c r="D1840" s="115"/>
      <c r="E1840" s="115"/>
      <c r="F1840" s="115"/>
      <c r="G1840" s="115"/>
      <c r="H1840" s="115"/>
      <c r="I1840" s="523"/>
      <c r="J1840" s="523"/>
      <c r="K1840" s="115"/>
      <c r="L1840" s="524"/>
      <c r="M1840" s="524"/>
      <c r="N1840" s="524"/>
      <c r="O1840" s="524"/>
      <c r="P1840" s="524"/>
      <c r="Q1840" s="524"/>
      <c r="R1840" s="524"/>
      <c r="S1840" s="525"/>
      <c r="T1840" s="526"/>
      <c r="U1840" s="115"/>
      <c r="V1840" s="526"/>
      <c r="W1840" s="115"/>
      <c r="X1840" s="115"/>
      <c r="Y1840" s="115"/>
      <c r="Z1840" s="527"/>
      <c r="AA1840" s="527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5"/>
      <c r="AN1840" s="15"/>
      <c r="AO1840" s="15"/>
      <c r="AP1840" s="15"/>
      <c r="AQ1840" s="15"/>
      <c r="AR1840" s="15"/>
      <c r="AS1840" s="15"/>
      <c r="AT1840" s="15"/>
      <c r="AU1840" s="15"/>
      <c r="AV1840" s="15"/>
      <c r="AW1840" s="15"/>
      <c r="AX1840" s="15"/>
      <c r="AY1840" s="15"/>
      <c r="AZ1840" s="15"/>
      <c r="BA1840" s="15"/>
      <c r="BB1840" s="15"/>
      <c r="BC1840" s="15"/>
      <c r="BD1840" s="15"/>
      <c r="BE1840" s="15"/>
      <c r="BF1840" s="15"/>
      <c r="BG1840" s="15"/>
      <c r="BH1840" s="15"/>
      <c r="BI1840" s="15"/>
      <c r="BJ1840" s="15"/>
      <c r="BK1840" s="15"/>
      <c r="BL1840" s="15"/>
      <c r="BM1840" s="15"/>
      <c r="BN1840" s="15"/>
      <c r="BO1840" s="15"/>
      <c r="BP1840" s="15"/>
      <c r="BQ1840" s="15"/>
      <c r="BR1840" s="15"/>
      <c r="BS1840" s="15"/>
      <c r="BT1840" s="15"/>
      <c r="BU1840" s="15"/>
      <c r="BV1840" s="15"/>
      <c r="BW1840" s="15"/>
      <c r="BX1840" s="15"/>
      <c r="BY1840" s="15"/>
      <c r="BZ1840" s="15"/>
      <c r="CA1840" s="15"/>
      <c r="CB1840" s="15"/>
      <c r="CC1840" s="15"/>
      <c r="CD1840" s="15"/>
      <c r="CE1840" s="15"/>
      <c r="CF1840" s="15"/>
      <c r="CG1840" s="15"/>
      <c r="CH1840" s="15"/>
      <c r="CI1840" s="15"/>
      <c r="CJ1840" s="15"/>
      <c r="CK1840" s="15"/>
      <c r="CL1840" s="15"/>
      <c r="CM1840" s="15"/>
      <c r="CN1840" s="15"/>
      <c r="CO1840" s="15"/>
      <c r="CP1840" s="15"/>
      <c r="CQ1840" s="15"/>
      <c r="CR1840" s="15"/>
      <c r="CS1840" s="15"/>
      <c r="CT1840" s="88"/>
      <c r="CU1840" s="88"/>
      <c r="CV1840" s="88"/>
      <c r="CW1840" s="15"/>
      <c r="CX1840" s="15"/>
      <c r="CY1840" s="88"/>
      <c r="CZ1840" s="88"/>
      <c r="DA1840" s="88"/>
      <c r="DB1840" s="15"/>
      <c r="DC1840" s="15"/>
      <c r="DD1840" s="15"/>
      <c r="DE1840" s="15"/>
      <c r="DF1840" s="15"/>
      <c r="DG1840" s="15"/>
      <c r="DH1840" s="15"/>
      <c r="DI1840" s="15"/>
      <c r="DJ1840" s="15"/>
      <c r="DK1840" s="15"/>
      <c r="DL1840" s="15"/>
      <c r="DM1840" s="15"/>
      <c r="DN1840" s="15"/>
      <c r="DO1840" s="15"/>
      <c r="DP1840" s="15"/>
      <c r="DQ1840" s="15"/>
      <c r="DR1840" s="15"/>
      <c r="DS1840" s="15"/>
      <c r="DT1840" s="15"/>
      <c r="DU1840" s="15"/>
      <c r="DV1840" s="15"/>
      <c r="DW1840" s="15"/>
      <c r="DX1840" s="15"/>
      <c r="DY1840" s="15"/>
      <c r="DZ1840" s="15"/>
      <c r="EA1840" s="15"/>
      <c r="EB1840" s="15"/>
      <c r="EC1840" s="15"/>
      <c r="ED1840" s="15"/>
      <c r="EE1840" s="15"/>
      <c r="EF1840" s="15"/>
      <c r="EG1840" s="15"/>
      <c r="EH1840" s="15"/>
      <c r="EI1840" s="15"/>
      <c r="EJ1840" s="15"/>
      <c r="EK1840" s="15"/>
      <c r="EL1840" s="15"/>
      <c r="EM1840" s="15"/>
      <c r="EN1840" s="15"/>
      <c r="EO1840" s="15"/>
      <c r="EP1840" s="88"/>
      <c r="EQ1840" s="88"/>
      <c r="ER1840" s="88"/>
      <c r="ES1840" s="88"/>
      <c r="ET1840" s="88"/>
      <c r="EU1840" s="88"/>
      <c r="EV1840" s="88"/>
      <c r="EW1840" s="88"/>
      <c r="EX1840" s="88"/>
      <c r="EY1840" s="88"/>
      <c r="EZ1840" s="88"/>
      <c r="FA1840" s="88"/>
      <c r="FB1840" s="15"/>
      <c r="FC1840" s="15"/>
      <c r="FD1840" s="15"/>
      <c r="FE1840" s="15"/>
      <c r="FF1840" s="15"/>
      <c r="FG1840" s="15"/>
      <c r="FH1840" s="15"/>
      <c r="FI1840" s="15"/>
      <c r="FJ1840" s="15"/>
    </row>
    <row r="1841" spans="2:166" ht="15" customHeight="1" x14ac:dyDescent="0.25">
      <c r="B1841" s="88"/>
      <c r="C1841" s="88"/>
      <c r="D1841" s="115"/>
      <c r="E1841" s="115"/>
      <c r="F1841" s="115"/>
      <c r="G1841" s="115"/>
      <c r="H1841" s="115"/>
      <c r="I1841" s="523"/>
      <c r="J1841" s="523"/>
      <c r="K1841" s="115"/>
      <c r="L1841" s="524"/>
      <c r="M1841" s="524"/>
      <c r="N1841" s="524"/>
      <c r="O1841" s="524"/>
      <c r="P1841" s="524"/>
      <c r="Q1841" s="524"/>
      <c r="R1841" s="524"/>
      <c r="S1841" s="525"/>
      <c r="T1841" s="526"/>
      <c r="U1841" s="115"/>
      <c r="V1841" s="526"/>
      <c r="W1841" s="115"/>
      <c r="X1841" s="115"/>
      <c r="Y1841" s="115"/>
      <c r="Z1841" s="527"/>
      <c r="AA1841" s="527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15"/>
      <c r="AM1841" s="15"/>
      <c r="AN1841" s="15"/>
      <c r="AO1841" s="15"/>
      <c r="AP1841" s="15"/>
      <c r="AQ1841" s="15"/>
      <c r="AR1841" s="15"/>
      <c r="AS1841" s="15"/>
      <c r="AT1841" s="15"/>
      <c r="AU1841" s="15"/>
      <c r="AV1841" s="15"/>
      <c r="AW1841" s="15"/>
      <c r="AX1841" s="15"/>
      <c r="AY1841" s="15"/>
      <c r="AZ1841" s="15"/>
      <c r="BA1841" s="15"/>
      <c r="BB1841" s="15"/>
      <c r="BC1841" s="15"/>
      <c r="BD1841" s="15"/>
      <c r="BE1841" s="15"/>
      <c r="BF1841" s="15"/>
      <c r="BG1841" s="15"/>
      <c r="BH1841" s="15"/>
      <c r="BI1841" s="15"/>
      <c r="BJ1841" s="15"/>
      <c r="BK1841" s="15"/>
      <c r="BL1841" s="15"/>
      <c r="BM1841" s="15"/>
      <c r="BN1841" s="15"/>
      <c r="BO1841" s="15"/>
      <c r="BP1841" s="15"/>
      <c r="BQ1841" s="15"/>
      <c r="BR1841" s="15"/>
      <c r="BS1841" s="15"/>
      <c r="BT1841" s="15"/>
      <c r="BU1841" s="15"/>
      <c r="BV1841" s="15"/>
      <c r="BW1841" s="15"/>
      <c r="BX1841" s="15"/>
      <c r="BY1841" s="15"/>
      <c r="BZ1841" s="15"/>
      <c r="CA1841" s="15"/>
      <c r="CB1841" s="15"/>
      <c r="CC1841" s="15"/>
      <c r="CD1841" s="15"/>
      <c r="CE1841" s="15"/>
      <c r="CF1841" s="15"/>
      <c r="CG1841" s="15"/>
      <c r="CH1841" s="15"/>
      <c r="CI1841" s="15"/>
      <c r="CJ1841" s="15"/>
      <c r="CK1841" s="15"/>
      <c r="CL1841" s="15"/>
      <c r="CM1841" s="15"/>
      <c r="CN1841" s="15"/>
      <c r="CO1841" s="15"/>
      <c r="CP1841" s="15"/>
      <c r="CQ1841" s="15"/>
      <c r="CR1841" s="15"/>
      <c r="CS1841" s="15"/>
      <c r="CT1841" s="88"/>
      <c r="CU1841" s="88"/>
      <c r="CV1841" s="88"/>
      <c r="CW1841" s="15"/>
      <c r="CX1841" s="15"/>
      <c r="CY1841" s="88"/>
      <c r="CZ1841" s="88"/>
      <c r="DA1841" s="88"/>
      <c r="DB1841" s="15"/>
      <c r="DC1841" s="15"/>
      <c r="DD1841" s="15"/>
      <c r="DE1841" s="15"/>
      <c r="DF1841" s="15"/>
      <c r="DG1841" s="15"/>
      <c r="DH1841" s="15"/>
      <c r="DI1841" s="15"/>
      <c r="DJ1841" s="15"/>
      <c r="DK1841" s="15"/>
      <c r="DL1841" s="15"/>
      <c r="DM1841" s="15"/>
      <c r="DN1841" s="15"/>
      <c r="DO1841" s="15"/>
      <c r="DP1841" s="15"/>
      <c r="DQ1841" s="15"/>
      <c r="DR1841" s="15"/>
      <c r="DS1841" s="15"/>
      <c r="DT1841" s="15"/>
      <c r="DU1841" s="15"/>
      <c r="DV1841" s="15"/>
      <c r="DW1841" s="15"/>
      <c r="DX1841" s="15"/>
      <c r="DY1841" s="15"/>
      <c r="DZ1841" s="15"/>
      <c r="EA1841" s="15"/>
      <c r="EB1841" s="15"/>
      <c r="EC1841" s="15"/>
      <c r="ED1841" s="15"/>
      <c r="EE1841" s="15"/>
      <c r="EF1841" s="15"/>
      <c r="EG1841" s="15"/>
      <c r="EH1841" s="15"/>
      <c r="EI1841" s="15"/>
      <c r="EJ1841" s="15"/>
      <c r="EK1841" s="15"/>
      <c r="EL1841" s="15"/>
      <c r="EM1841" s="15"/>
      <c r="EN1841" s="15"/>
      <c r="EO1841" s="15"/>
      <c r="EP1841" s="88"/>
      <c r="EQ1841" s="88"/>
      <c r="ER1841" s="88"/>
      <c r="ES1841" s="88"/>
      <c r="ET1841" s="88"/>
      <c r="EU1841" s="88"/>
      <c r="EV1841" s="88"/>
      <c r="EW1841" s="88"/>
      <c r="EX1841" s="88"/>
      <c r="EY1841" s="88"/>
      <c r="EZ1841" s="88"/>
      <c r="FA1841" s="88"/>
      <c r="FB1841" s="15"/>
      <c r="FC1841" s="15"/>
      <c r="FD1841" s="15"/>
      <c r="FE1841" s="15"/>
      <c r="FF1841" s="15"/>
      <c r="FG1841" s="15"/>
      <c r="FH1841" s="15"/>
      <c r="FI1841" s="15"/>
      <c r="FJ1841" s="15"/>
    </row>
    <row r="1842" spans="2:166" ht="15" customHeight="1" x14ac:dyDescent="0.25">
      <c r="B1842" s="88"/>
      <c r="C1842" s="88"/>
      <c r="D1842" s="115"/>
      <c r="E1842" s="115"/>
      <c r="F1842" s="115"/>
      <c r="G1842" s="115"/>
      <c r="H1842" s="115"/>
      <c r="I1842" s="523"/>
      <c r="J1842" s="523"/>
      <c r="K1842" s="115"/>
      <c r="L1842" s="524"/>
      <c r="M1842" s="524"/>
      <c r="N1842" s="524"/>
      <c r="O1842" s="524"/>
      <c r="P1842" s="524"/>
      <c r="Q1842" s="524"/>
      <c r="R1842" s="524"/>
      <c r="S1842" s="525"/>
      <c r="T1842" s="526"/>
      <c r="U1842" s="115"/>
      <c r="V1842" s="526"/>
      <c r="W1842" s="115"/>
      <c r="X1842" s="115"/>
      <c r="Y1842" s="115"/>
      <c r="Z1842" s="527"/>
      <c r="AA1842" s="527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  <c r="AL1842" s="15"/>
      <c r="AM1842" s="15"/>
      <c r="AN1842" s="15"/>
      <c r="AO1842" s="15"/>
      <c r="AP1842" s="15"/>
      <c r="AQ1842" s="15"/>
      <c r="AR1842" s="15"/>
      <c r="AS1842" s="15"/>
      <c r="AT1842" s="15"/>
      <c r="AU1842" s="15"/>
      <c r="AV1842" s="15"/>
      <c r="AW1842" s="15"/>
      <c r="AX1842" s="15"/>
      <c r="AY1842" s="15"/>
      <c r="AZ1842" s="15"/>
      <c r="BA1842" s="15"/>
      <c r="BB1842" s="15"/>
      <c r="BC1842" s="15"/>
      <c r="BD1842" s="15"/>
      <c r="BE1842" s="15"/>
      <c r="BF1842" s="15"/>
      <c r="BG1842" s="15"/>
      <c r="BH1842" s="15"/>
      <c r="BI1842" s="15"/>
      <c r="BJ1842" s="15"/>
      <c r="BK1842" s="15"/>
      <c r="BL1842" s="15"/>
      <c r="BM1842" s="15"/>
      <c r="BN1842" s="15"/>
      <c r="BO1842" s="15"/>
      <c r="BP1842" s="15"/>
      <c r="BQ1842" s="15"/>
      <c r="BR1842" s="15"/>
      <c r="BS1842" s="15"/>
      <c r="BT1842" s="15"/>
      <c r="BU1842" s="15"/>
      <c r="BV1842" s="15"/>
      <c r="BW1842" s="15"/>
      <c r="BX1842" s="15"/>
      <c r="BY1842" s="15"/>
      <c r="BZ1842" s="15"/>
      <c r="CA1842" s="15"/>
      <c r="CB1842" s="15"/>
      <c r="CC1842" s="15"/>
      <c r="CD1842" s="15"/>
      <c r="CE1842" s="15"/>
      <c r="CF1842" s="15"/>
      <c r="CG1842" s="15"/>
      <c r="CH1842" s="15"/>
      <c r="CI1842" s="15"/>
      <c r="CJ1842" s="15"/>
      <c r="CK1842" s="15"/>
      <c r="CL1842" s="15"/>
      <c r="CM1842" s="15"/>
      <c r="CN1842" s="15"/>
      <c r="CO1842" s="15"/>
      <c r="CP1842" s="15"/>
      <c r="CQ1842" s="15"/>
      <c r="CR1842" s="15"/>
      <c r="CS1842" s="15"/>
      <c r="CT1842" s="88"/>
      <c r="CU1842" s="88"/>
      <c r="CV1842" s="88"/>
      <c r="CW1842" s="15"/>
      <c r="CX1842" s="15"/>
      <c r="CY1842" s="88"/>
      <c r="CZ1842" s="88"/>
      <c r="DA1842" s="88"/>
      <c r="DB1842" s="15"/>
      <c r="DC1842" s="15"/>
      <c r="DD1842" s="15"/>
      <c r="DE1842" s="15"/>
      <c r="DF1842" s="15"/>
      <c r="DG1842" s="15"/>
      <c r="DH1842" s="15"/>
      <c r="DI1842" s="15"/>
      <c r="DJ1842" s="15"/>
      <c r="DK1842" s="15"/>
      <c r="DL1842" s="15"/>
      <c r="DM1842" s="15"/>
      <c r="DN1842" s="15"/>
      <c r="DO1842" s="15"/>
      <c r="DP1842" s="15"/>
      <c r="DQ1842" s="15"/>
      <c r="DR1842" s="15"/>
      <c r="DS1842" s="15"/>
      <c r="DT1842" s="15"/>
      <c r="DU1842" s="15"/>
      <c r="DV1842" s="15"/>
      <c r="DW1842" s="15"/>
      <c r="DX1842" s="15"/>
      <c r="DY1842" s="15"/>
      <c r="DZ1842" s="15"/>
      <c r="EA1842" s="15"/>
      <c r="EB1842" s="15"/>
      <c r="EC1842" s="15"/>
      <c r="ED1842" s="15"/>
      <c r="EE1842" s="15"/>
      <c r="EF1842" s="15"/>
      <c r="EG1842" s="15"/>
      <c r="EH1842" s="15"/>
      <c r="EI1842" s="15"/>
      <c r="EJ1842" s="15"/>
      <c r="EK1842" s="15"/>
      <c r="EL1842" s="15"/>
      <c r="EM1842" s="15"/>
      <c r="EN1842" s="15"/>
      <c r="EO1842" s="15"/>
      <c r="EP1842" s="88"/>
      <c r="EQ1842" s="88"/>
      <c r="ER1842" s="88"/>
      <c r="ES1842" s="88"/>
      <c r="ET1842" s="88"/>
      <c r="EU1842" s="88"/>
      <c r="EV1842" s="88"/>
      <c r="EW1842" s="88"/>
      <c r="EX1842" s="88"/>
      <c r="EY1842" s="88"/>
      <c r="EZ1842" s="88"/>
      <c r="FA1842" s="88"/>
      <c r="FB1842" s="15"/>
      <c r="FC1842" s="15"/>
      <c r="FD1842" s="15"/>
      <c r="FE1842" s="15"/>
      <c r="FF1842" s="15"/>
      <c r="FG1842" s="15"/>
      <c r="FH1842" s="15"/>
      <c r="FI1842" s="15"/>
      <c r="FJ1842" s="15"/>
    </row>
    <row r="1843" spans="2:166" ht="15" customHeight="1" x14ac:dyDescent="0.25">
      <c r="B1843" s="88"/>
      <c r="C1843" s="88"/>
      <c r="D1843" s="115"/>
      <c r="E1843" s="115"/>
      <c r="F1843" s="115"/>
      <c r="G1843" s="115"/>
      <c r="H1843" s="115"/>
      <c r="I1843" s="523"/>
      <c r="J1843" s="523"/>
      <c r="K1843" s="115"/>
      <c r="L1843" s="524"/>
      <c r="M1843" s="524"/>
      <c r="N1843" s="524"/>
      <c r="O1843" s="524"/>
      <c r="P1843" s="524"/>
      <c r="Q1843" s="524"/>
      <c r="R1843" s="524"/>
      <c r="S1843" s="525"/>
      <c r="T1843" s="526"/>
      <c r="U1843" s="115"/>
      <c r="V1843" s="526"/>
      <c r="W1843" s="115"/>
      <c r="X1843" s="115"/>
      <c r="Y1843" s="115"/>
      <c r="Z1843" s="527"/>
      <c r="AA1843" s="527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  <c r="AL1843" s="15"/>
      <c r="AM1843" s="15"/>
      <c r="AN1843" s="15"/>
      <c r="AO1843" s="15"/>
      <c r="AP1843" s="15"/>
      <c r="AQ1843" s="15"/>
      <c r="AR1843" s="15"/>
      <c r="AS1843" s="15"/>
      <c r="AT1843" s="15"/>
      <c r="AU1843" s="15"/>
      <c r="AV1843" s="15"/>
      <c r="AW1843" s="15"/>
      <c r="AX1843" s="15"/>
      <c r="AY1843" s="15"/>
      <c r="AZ1843" s="15"/>
      <c r="BA1843" s="15"/>
      <c r="BB1843" s="15"/>
      <c r="BC1843" s="15"/>
      <c r="BD1843" s="15"/>
      <c r="BE1843" s="15"/>
      <c r="BF1843" s="15"/>
      <c r="BG1843" s="15"/>
      <c r="BH1843" s="15"/>
      <c r="BI1843" s="15"/>
      <c r="BJ1843" s="15"/>
      <c r="BK1843" s="15"/>
      <c r="BL1843" s="15"/>
      <c r="BM1843" s="15"/>
      <c r="BN1843" s="15"/>
      <c r="BO1843" s="15"/>
      <c r="BP1843" s="15"/>
      <c r="BQ1843" s="15"/>
      <c r="BR1843" s="15"/>
      <c r="BS1843" s="15"/>
      <c r="BT1843" s="15"/>
      <c r="BU1843" s="15"/>
      <c r="BV1843" s="15"/>
      <c r="BW1843" s="15"/>
      <c r="BX1843" s="15"/>
      <c r="BY1843" s="15"/>
      <c r="BZ1843" s="15"/>
      <c r="CA1843" s="15"/>
      <c r="CB1843" s="15"/>
      <c r="CC1843" s="15"/>
      <c r="CD1843" s="15"/>
      <c r="CE1843" s="15"/>
      <c r="CF1843" s="15"/>
      <c r="CG1843" s="15"/>
      <c r="CH1843" s="15"/>
      <c r="CI1843" s="15"/>
      <c r="CJ1843" s="15"/>
      <c r="CK1843" s="15"/>
      <c r="CL1843" s="15"/>
      <c r="CM1843" s="15"/>
      <c r="CN1843" s="15"/>
      <c r="CO1843" s="15"/>
      <c r="CP1843" s="15"/>
      <c r="CQ1843" s="15"/>
      <c r="CR1843" s="15"/>
      <c r="CS1843" s="15"/>
      <c r="CT1843" s="88"/>
      <c r="CU1843" s="88"/>
      <c r="CV1843" s="88"/>
      <c r="CW1843" s="15"/>
      <c r="CX1843" s="15"/>
      <c r="CY1843" s="88"/>
      <c r="CZ1843" s="88"/>
      <c r="DA1843" s="88"/>
      <c r="DB1843" s="15"/>
      <c r="DC1843" s="15"/>
      <c r="DD1843" s="15"/>
      <c r="DE1843" s="15"/>
      <c r="DF1843" s="15"/>
      <c r="DG1843" s="15"/>
      <c r="DH1843" s="15"/>
      <c r="DI1843" s="15"/>
      <c r="DJ1843" s="15"/>
      <c r="DK1843" s="15"/>
      <c r="DL1843" s="15"/>
      <c r="DM1843" s="15"/>
      <c r="DN1843" s="15"/>
      <c r="DO1843" s="15"/>
      <c r="DP1843" s="15"/>
      <c r="DQ1843" s="15"/>
      <c r="DR1843" s="15"/>
      <c r="DS1843" s="15"/>
      <c r="DT1843" s="15"/>
      <c r="DU1843" s="15"/>
      <c r="DV1843" s="15"/>
      <c r="DW1843" s="15"/>
      <c r="DX1843" s="15"/>
      <c r="DY1843" s="15"/>
      <c r="DZ1843" s="15"/>
      <c r="EA1843" s="15"/>
      <c r="EB1843" s="15"/>
      <c r="EC1843" s="15"/>
      <c r="ED1843" s="15"/>
      <c r="EE1843" s="15"/>
      <c r="EF1843" s="15"/>
      <c r="EG1843" s="15"/>
      <c r="EH1843" s="15"/>
      <c r="EI1843" s="15"/>
      <c r="EJ1843" s="15"/>
      <c r="EK1843" s="15"/>
      <c r="EL1843" s="15"/>
      <c r="EM1843" s="15"/>
      <c r="EN1843" s="15"/>
      <c r="EO1843" s="15"/>
      <c r="EP1843" s="88"/>
      <c r="EQ1843" s="88"/>
      <c r="ER1843" s="88"/>
      <c r="ES1843" s="88"/>
      <c r="ET1843" s="88"/>
      <c r="EU1843" s="88"/>
      <c r="EV1843" s="88"/>
      <c r="EW1843" s="88"/>
      <c r="EX1843" s="88"/>
      <c r="EY1843" s="88"/>
      <c r="EZ1843" s="88"/>
      <c r="FA1843" s="88"/>
      <c r="FB1843" s="15"/>
      <c r="FC1843" s="15"/>
      <c r="FD1843" s="15"/>
      <c r="FE1843" s="15"/>
      <c r="FF1843" s="15"/>
      <c r="FG1843" s="15"/>
      <c r="FH1843" s="15"/>
      <c r="FI1843" s="15"/>
      <c r="FJ1843" s="15"/>
    </row>
    <row r="1844" spans="2:166" ht="15" customHeight="1" x14ac:dyDescent="0.25">
      <c r="B1844" s="88"/>
      <c r="C1844" s="88"/>
      <c r="D1844" s="115"/>
      <c r="E1844" s="115"/>
      <c r="F1844" s="115"/>
      <c r="G1844" s="115"/>
      <c r="H1844" s="115"/>
      <c r="I1844" s="523"/>
      <c r="J1844" s="523"/>
      <c r="K1844" s="115"/>
      <c r="L1844" s="524"/>
      <c r="M1844" s="524"/>
      <c r="N1844" s="524"/>
      <c r="O1844" s="524"/>
      <c r="P1844" s="524"/>
      <c r="Q1844" s="524"/>
      <c r="R1844" s="524"/>
      <c r="S1844" s="525"/>
      <c r="T1844" s="526"/>
      <c r="U1844" s="115"/>
      <c r="V1844" s="526"/>
      <c r="W1844" s="115"/>
      <c r="X1844" s="115"/>
      <c r="Y1844" s="115"/>
      <c r="Z1844" s="527"/>
      <c r="AA1844" s="527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  <c r="AL1844" s="15"/>
      <c r="AM1844" s="15"/>
      <c r="AN1844" s="15"/>
      <c r="AO1844" s="15"/>
      <c r="AP1844" s="15"/>
      <c r="AQ1844" s="15"/>
      <c r="AR1844" s="15"/>
      <c r="AS1844" s="15"/>
      <c r="AT1844" s="15"/>
      <c r="AU1844" s="15"/>
      <c r="AV1844" s="15"/>
      <c r="AW1844" s="15"/>
      <c r="AX1844" s="15"/>
      <c r="AY1844" s="15"/>
      <c r="AZ1844" s="15"/>
      <c r="BA1844" s="15"/>
      <c r="BB1844" s="15"/>
      <c r="BC1844" s="15"/>
      <c r="BD1844" s="15"/>
      <c r="BE1844" s="15"/>
      <c r="BF1844" s="15"/>
      <c r="BG1844" s="15"/>
      <c r="BH1844" s="15"/>
      <c r="BI1844" s="15"/>
      <c r="BJ1844" s="15"/>
      <c r="BK1844" s="15"/>
      <c r="BL1844" s="15"/>
      <c r="BM1844" s="15"/>
      <c r="BN1844" s="15"/>
      <c r="BO1844" s="15"/>
      <c r="BP1844" s="15"/>
      <c r="BQ1844" s="15"/>
      <c r="BR1844" s="15"/>
      <c r="BS1844" s="15"/>
      <c r="BT1844" s="15"/>
      <c r="BU1844" s="15"/>
      <c r="BV1844" s="15"/>
      <c r="BW1844" s="15"/>
      <c r="BX1844" s="15"/>
      <c r="BY1844" s="15"/>
      <c r="BZ1844" s="15"/>
      <c r="CA1844" s="15"/>
      <c r="CB1844" s="15"/>
      <c r="CC1844" s="15"/>
      <c r="CD1844" s="15"/>
      <c r="CE1844" s="15"/>
      <c r="CF1844" s="15"/>
      <c r="CG1844" s="15"/>
      <c r="CH1844" s="15"/>
      <c r="CI1844" s="15"/>
      <c r="CJ1844" s="15"/>
      <c r="CK1844" s="15"/>
      <c r="CL1844" s="15"/>
      <c r="CM1844" s="15"/>
      <c r="CN1844" s="15"/>
      <c r="CO1844" s="15"/>
      <c r="CP1844" s="15"/>
      <c r="CQ1844" s="15"/>
      <c r="CR1844" s="15"/>
      <c r="CS1844" s="15"/>
      <c r="CT1844" s="88"/>
      <c r="CU1844" s="88"/>
      <c r="CV1844" s="88"/>
      <c r="CW1844" s="15"/>
      <c r="CX1844" s="15"/>
      <c r="CY1844" s="88"/>
      <c r="CZ1844" s="88"/>
      <c r="DA1844" s="88"/>
      <c r="DB1844" s="15"/>
      <c r="DC1844" s="15"/>
      <c r="DD1844" s="15"/>
      <c r="DE1844" s="15"/>
      <c r="DF1844" s="15"/>
      <c r="DG1844" s="15"/>
      <c r="DH1844" s="15"/>
      <c r="DI1844" s="15"/>
      <c r="DJ1844" s="15"/>
      <c r="DK1844" s="15"/>
      <c r="DL1844" s="15"/>
      <c r="DM1844" s="15"/>
      <c r="DN1844" s="15"/>
      <c r="DO1844" s="15"/>
      <c r="DP1844" s="15"/>
      <c r="DQ1844" s="15"/>
      <c r="DR1844" s="15"/>
      <c r="DS1844" s="15"/>
      <c r="DT1844" s="15"/>
      <c r="DU1844" s="15"/>
      <c r="DV1844" s="15"/>
      <c r="DW1844" s="15"/>
      <c r="DX1844" s="15"/>
      <c r="DY1844" s="15"/>
      <c r="DZ1844" s="15"/>
      <c r="EA1844" s="15"/>
      <c r="EB1844" s="15"/>
      <c r="EC1844" s="15"/>
      <c r="ED1844" s="15"/>
      <c r="EE1844" s="15"/>
      <c r="EF1844" s="15"/>
      <c r="EG1844" s="15"/>
      <c r="EH1844" s="15"/>
      <c r="EI1844" s="15"/>
      <c r="EJ1844" s="15"/>
      <c r="EK1844" s="15"/>
      <c r="EL1844" s="15"/>
      <c r="EM1844" s="15"/>
      <c r="EN1844" s="15"/>
      <c r="EO1844" s="15"/>
      <c r="EP1844" s="88"/>
      <c r="EQ1844" s="88"/>
      <c r="ER1844" s="88"/>
      <c r="ES1844" s="88"/>
      <c r="ET1844" s="88"/>
      <c r="EU1844" s="88"/>
      <c r="EV1844" s="88"/>
      <c r="EW1844" s="88"/>
      <c r="EX1844" s="88"/>
      <c r="EY1844" s="88"/>
      <c r="EZ1844" s="88"/>
      <c r="FA1844" s="88"/>
      <c r="FB1844" s="15"/>
      <c r="FC1844" s="15"/>
      <c r="FD1844" s="15"/>
      <c r="FE1844" s="15"/>
      <c r="FF1844" s="15"/>
      <c r="FG1844" s="15"/>
      <c r="FH1844" s="15"/>
      <c r="FI1844" s="15"/>
      <c r="FJ1844" s="15"/>
    </row>
    <row r="1845" spans="2:166" ht="15" customHeight="1" x14ac:dyDescent="0.25">
      <c r="B1845" s="88"/>
      <c r="C1845" s="88"/>
      <c r="D1845" s="115"/>
      <c r="E1845" s="115"/>
      <c r="F1845" s="115"/>
      <c r="G1845" s="115"/>
      <c r="H1845" s="115"/>
      <c r="I1845" s="523"/>
      <c r="J1845" s="523"/>
      <c r="K1845" s="115"/>
      <c r="L1845" s="524"/>
      <c r="M1845" s="524"/>
      <c r="N1845" s="524"/>
      <c r="O1845" s="524"/>
      <c r="P1845" s="524"/>
      <c r="Q1845" s="524"/>
      <c r="R1845" s="524"/>
      <c r="S1845" s="525"/>
      <c r="T1845" s="526"/>
      <c r="U1845" s="115"/>
      <c r="V1845" s="526"/>
      <c r="W1845" s="115"/>
      <c r="X1845" s="115"/>
      <c r="Y1845" s="115"/>
      <c r="Z1845" s="527"/>
      <c r="AA1845" s="527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  <c r="BI1845" s="15"/>
      <c r="BJ1845" s="15"/>
      <c r="BK1845" s="15"/>
      <c r="BL1845" s="15"/>
      <c r="BM1845" s="15"/>
      <c r="BN1845" s="15"/>
      <c r="BO1845" s="15"/>
      <c r="BP1845" s="15"/>
      <c r="BQ1845" s="15"/>
      <c r="BR1845" s="15"/>
      <c r="BS1845" s="15"/>
      <c r="BT1845" s="15"/>
      <c r="BU1845" s="15"/>
      <c r="BV1845" s="15"/>
      <c r="BW1845" s="15"/>
      <c r="BX1845" s="15"/>
      <c r="BY1845" s="15"/>
      <c r="BZ1845" s="15"/>
      <c r="CA1845" s="15"/>
      <c r="CB1845" s="15"/>
      <c r="CC1845" s="15"/>
      <c r="CD1845" s="15"/>
      <c r="CE1845" s="15"/>
      <c r="CF1845" s="15"/>
      <c r="CG1845" s="15"/>
      <c r="CH1845" s="15"/>
      <c r="CI1845" s="15"/>
      <c r="CJ1845" s="15"/>
      <c r="CK1845" s="15"/>
      <c r="CL1845" s="15"/>
      <c r="CM1845" s="15"/>
      <c r="CN1845" s="15"/>
      <c r="CO1845" s="15"/>
      <c r="CP1845" s="15"/>
      <c r="CQ1845" s="15"/>
      <c r="CR1845" s="15"/>
      <c r="CS1845" s="15"/>
      <c r="CT1845" s="88"/>
      <c r="CU1845" s="88"/>
      <c r="CV1845" s="88"/>
      <c r="CW1845" s="15"/>
      <c r="CX1845" s="15"/>
      <c r="CY1845" s="88"/>
      <c r="CZ1845" s="88"/>
      <c r="DA1845" s="88"/>
      <c r="DB1845" s="15"/>
      <c r="DC1845" s="15"/>
      <c r="DD1845" s="15"/>
      <c r="DE1845" s="15"/>
      <c r="DF1845" s="15"/>
      <c r="DG1845" s="15"/>
      <c r="DH1845" s="15"/>
      <c r="DI1845" s="15"/>
      <c r="DJ1845" s="15"/>
      <c r="DK1845" s="15"/>
      <c r="DL1845" s="15"/>
      <c r="DM1845" s="15"/>
      <c r="DN1845" s="15"/>
      <c r="DO1845" s="15"/>
      <c r="DP1845" s="15"/>
      <c r="DQ1845" s="15"/>
      <c r="DR1845" s="15"/>
      <c r="DS1845" s="15"/>
      <c r="DT1845" s="15"/>
      <c r="DU1845" s="15"/>
      <c r="DV1845" s="15"/>
      <c r="DW1845" s="15"/>
      <c r="DX1845" s="15"/>
      <c r="DY1845" s="15"/>
      <c r="DZ1845" s="15"/>
      <c r="EA1845" s="15"/>
      <c r="EB1845" s="15"/>
      <c r="EC1845" s="15"/>
      <c r="ED1845" s="15"/>
      <c r="EE1845" s="15"/>
      <c r="EF1845" s="15"/>
      <c r="EG1845" s="15"/>
      <c r="EH1845" s="15"/>
      <c r="EI1845" s="15"/>
      <c r="EJ1845" s="15"/>
      <c r="EK1845" s="15"/>
      <c r="EL1845" s="15"/>
      <c r="EM1845" s="15"/>
      <c r="EN1845" s="15"/>
      <c r="EO1845" s="15"/>
      <c r="EP1845" s="88"/>
      <c r="EQ1845" s="88"/>
      <c r="ER1845" s="88"/>
      <c r="ES1845" s="88"/>
      <c r="ET1845" s="88"/>
      <c r="EU1845" s="88"/>
      <c r="EV1845" s="88"/>
      <c r="EW1845" s="88"/>
      <c r="EX1845" s="88"/>
      <c r="EY1845" s="88"/>
      <c r="EZ1845" s="88"/>
      <c r="FA1845" s="88"/>
      <c r="FB1845" s="15"/>
      <c r="FC1845" s="15"/>
      <c r="FD1845" s="15"/>
      <c r="FE1845" s="15"/>
      <c r="FF1845" s="15"/>
      <c r="FG1845" s="15"/>
      <c r="FH1845" s="15"/>
      <c r="FI1845" s="15"/>
      <c r="FJ1845" s="15"/>
    </row>
    <row r="1846" spans="2:166" ht="15" customHeight="1" x14ac:dyDescent="0.25">
      <c r="B1846" s="88"/>
      <c r="C1846" s="88"/>
      <c r="D1846" s="115"/>
      <c r="E1846" s="115"/>
      <c r="F1846" s="115"/>
      <c r="G1846" s="115"/>
      <c r="H1846" s="115"/>
      <c r="I1846" s="523"/>
      <c r="J1846" s="523"/>
      <c r="K1846" s="115"/>
      <c r="L1846" s="524"/>
      <c r="M1846" s="524"/>
      <c r="N1846" s="524"/>
      <c r="O1846" s="524"/>
      <c r="P1846" s="524"/>
      <c r="Q1846" s="524"/>
      <c r="R1846" s="524"/>
      <c r="S1846" s="525"/>
      <c r="T1846" s="526"/>
      <c r="U1846" s="115"/>
      <c r="V1846" s="526"/>
      <c r="W1846" s="115"/>
      <c r="X1846" s="115"/>
      <c r="Y1846" s="115"/>
      <c r="Z1846" s="527"/>
      <c r="AA1846" s="527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  <c r="BI1846" s="15"/>
      <c r="BJ1846" s="15"/>
      <c r="BK1846" s="15"/>
      <c r="BL1846" s="15"/>
      <c r="BM1846" s="15"/>
      <c r="BN1846" s="15"/>
      <c r="BO1846" s="15"/>
      <c r="BP1846" s="15"/>
      <c r="BQ1846" s="15"/>
      <c r="BR1846" s="15"/>
      <c r="BS1846" s="15"/>
      <c r="BT1846" s="15"/>
      <c r="BU1846" s="15"/>
      <c r="BV1846" s="15"/>
      <c r="BW1846" s="15"/>
      <c r="BX1846" s="15"/>
      <c r="BY1846" s="15"/>
      <c r="BZ1846" s="15"/>
      <c r="CA1846" s="15"/>
      <c r="CB1846" s="15"/>
      <c r="CC1846" s="15"/>
      <c r="CD1846" s="15"/>
      <c r="CE1846" s="15"/>
      <c r="CF1846" s="15"/>
      <c r="CG1846" s="15"/>
      <c r="CH1846" s="15"/>
      <c r="CI1846" s="15"/>
      <c r="CJ1846" s="15"/>
      <c r="CK1846" s="15"/>
      <c r="CL1846" s="15"/>
      <c r="CM1846" s="15"/>
      <c r="CN1846" s="15"/>
      <c r="CO1846" s="15"/>
      <c r="CP1846" s="15"/>
      <c r="CQ1846" s="15"/>
      <c r="CR1846" s="15"/>
      <c r="CS1846" s="15"/>
      <c r="CT1846" s="88"/>
      <c r="CU1846" s="88"/>
      <c r="CV1846" s="88"/>
      <c r="CW1846" s="15"/>
      <c r="CX1846" s="15"/>
      <c r="CY1846" s="88"/>
      <c r="CZ1846" s="88"/>
      <c r="DA1846" s="88"/>
      <c r="DB1846" s="15"/>
      <c r="DC1846" s="15"/>
      <c r="DD1846" s="15"/>
      <c r="DE1846" s="15"/>
      <c r="DF1846" s="15"/>
      <c r="DG1846" s="15"/>
      <c r="DH1846" s="15"/>
      <c r="DI1846" s="15"/>
      <c r="DJ1846" s="15"/>
      <c r="DK1846" s="15"/>
      <c r="DL1846" s="15"/>
      <c r="DM1846" s="15"/>
      <c r="DN1846" s="15"/>
      <c r="DO1846" s="15"/>
      <c r="DP1846" s="15"/>
      <c r="DQ1846" s="15"/>
      <c r="DR1846" s="15"/>
      <c r="DS1846" s="15"/>
      <c r="DT1846" s="15"/>
      <c r="DU1846" s="15"/>
      <c r="DV1846" s="15"/>
      <c r="DW1846" s="15"/>
      <c r="DX1846" s="15"/>
      <c r="DY1846" s="15"/>
      <c r="DZ1846" s="15"/>
      <c r="EA1846" s="15"/>
      <c r="EB1846" s="15"/>
      <c r="EC1846" s="15"/>
      <c r="ED1846" s="15"/>
      <c r="EE1846" s="15"/>
      <c r="EF1846" s="15"/>
      <c r="EG1846" s="15"/>
      <c r="EH1846" s="15"/>
      <c r="EI1846" s="15"/>
      <c r="EJ1846" s="15"/>
      <c r="EK1846" s="15"/>
      <c r="EL1846" s="15"/>
      <c r="EM1846" s="15"/>
      <c r="EN1846" s="15"/>
      <c r="EO1846" s="15"/>
      <c r="EP1846" s="88"/>
      <c r="EQ1846" s="88"/>
      <c r="ER1846" s="88"/>
      <c r="ES1846" s="88"/>
      <c r="ET1846" s="88"/>
      <c r="EU1846" s="88"/>
      <c r="EV1846" s="88"/>
      <c r="EW1846" s="88"/>
      <c r="EX1846" s="88"/>
      <c r="EY1846" s="88"/>
      <c r="EZ1846" s="88"/>
      <c r="FA1846" s="88"/>
      <c r="FB1846" s="15"/>
      <c r="FC1846" s="15"/>
      <c r="FD1846" s="15"/>
      <c r="FE1846" s="15"/>
      <c r="FF1846" s="15"/>
      <c r="FG1846" s="15"/>
      <c r="FH1846" s="15"/>
      <c r="FI1846" s="15"/>
      <c r="FJ1846" s="15"/>
    </row>
    <row r="1847" spans="2:166" ht="15" customHeight="1" x14ac:dyDescent="0.25">
      <c r="B1847" s="88"/>
      <c r="C1847" s="88"/>
      <c r="D1847" s="115"/>
      <c r="E1847" s="115"/>
      <c r="F1847" s="115"/>
      <c r="G1847" s="115"/>
      <c r="H1847" s="115"/>
      <c r="I1847" s="523"/>
      <c r="J1847" s="523"/>
      <c r="K1847" s="115"/>
      <c r="L1847" s="524"/>
      <c r="M1847" s="524"/>
      <c r="N1847" s="524"/>
      <c r="O1847" s="524"/>
      <c r="P1847" s="524"/>
      <c r="Q1847" s="524"/>
      <c r="R1847" s="524"/>
      <c r="S1847" s="525"/>
      <c r="T1847" s="526"/>
      <c r="U1847" s="115"/>
      <c r="V1847" s="526"/>
      <c r="W1847" s="115"/>
      <c r="X1847" s="115"/>
      <c r="Y1847" s="115"/>
      <c r="Z1847" s="527"/>
      <c r="AA1847" s="527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  <c r="BI1847" s="15"/>
      <c r="BJ1847" s="15"/>
      <c r="BK1847" s="15"/>
      <c r="BL1847" s="15"/>
      <c r="BM1847" s="15"/>
      <c r="BN1847" s="15"/>
      <c r="BO1847" s="15"/>
      <c r="BP1847" s="15"/>
      <c r="BQ1847" s="15"/>
      <c r="BR1847" s="15"/>
      <c r="BS1847" s="15"/>
      <c r="BT1847" s="15"/>
      <c r="BU1847" s="15"/>
      <c r="BV1847" s="15"/>
      <c r="BW1847" s="15"/>
      <c r="BX1847" s="15"/>
      <c r="BY1847" s="15"/>
      <c r="BZ1847" s="15"/>
      <c r="CA1847" s="15"/>
      <c r="CB1847" s="15"/>
      <c r="CC1847" s="15"/>
      <c r="CD1847" s="15"/>
      <c r="CE1847" s="15"/>
      <c r="CF1847" s="15"/>
      <c r="CG1847" s="15"/>
      <c r="CH1847" s="15"/>
      <c r="CI1847" s="15"/>
      <c r="CJ1847" s="15"/>
      <c r="CK1847" s="15"/>
      <c r="CL1847" s="15"/>
      <c r="CM1847" s="15"/>
      <c r="CN1847" s="15"/>
      <c r="CO1847" s="15"/>
      <c r="CP1847" s="15"/>
      <c r="CQ1847" s="15"/>
      <c r="CR1847" s="15"/>
      <c r="CS1847" s="15"/>
      <c r="CT1847" s="88"/>
      <c r="CU1847" s="88"/>
      <c r="CV1847" s="88"/>
      <c r="CW1847" s="15"/>
      <c r="CX1847" s="15"/>
      <c r="CY1847" s="88"/>
      <c r="CZ1847" s="88"/>
      <c r="DA1847" s="88"/>
      <c r="DB1847" s="15"/>
      <c r="DC1847" s="15"/>
      <c r="DD1847" s="15"/>
      <c r="DE1847" s="15"/>
      <c r="DF1847" s="15"/>
      <c r="DG1847" s="15"/>
      <c r="DH1847" s="15"/>
      <c r="DI1847" s="15"/>
      <c r="DJ1847" s="15"/>
      <c r="DK1847" s="15"/>
      <c r="DL1847" s="15"/>
      <c r="DM1847" s="15"/>
      <c r="DN1847" s="15"/>
      <c r="DO1847" s="15"/>
      <c r="DP1847" s="15"/>
      <c r="DQ1847" s="15"/>
      <c r="DR1847" s="15"/>
      <c r="DS1847" s="15"/>
      <c r="DT1847" s="15"/>
      <c r="DU1847" s="15"/>
      <c r="DV1847" s="15"/>
      <c r="DW1847" s="15"/>
      <c r="DX1847" s="15"/>
      <c r="DY1847" s="15"/>
      <c r="DZ1847" s="15"/>
      <c r="EA1847" s="15"/>
      <c r="EB1847" s="15"/>
      <c r="EC1847" s="15"/>
      <c r="ED1847" s="15"/>
      <c r="EE1847" s="15"/>
      <c r="EF1847" s="15"/>
      <c r="EG1847" s="15"/>
      <c r="EH1847" s="15"/>
      <c r="EI1847" s="15"/>
      <c r="EJ1847" s="15"/>
      <c r="EK1847" s="15"/>
      <c r="EL1847" s="15"/>
      <c r="EM1847" s="15"/>
      <c r="EN1847" s="15"/>
      <c r="EO1847" s="15"/>
      <c r="EP1847" s="88"/>
      <c r="EQ1847" s="88"/>
      <c r="ER1847" s="88"/>
      <c r="ES1847" s="88"/>
      <c r="ET1847" s="88"/>
      <c r="EU1847" s="88"/>
      <c r="EV1847" s="88"/>
      <c r="EW1847" s="88"/>
      <c r="EX1847" s="88"/>
      <c r="EY1847" s="88"/>
      <c r="EZ1847" s="88"/>
      <c r="FA1847" s="88"/>
      <c r="FB1847" s="15"/>
      <c r="FC1847" s="15"/>
      <c r="FD1847" s="15"/>
      <c r="FE1847" s="15"/>
      <c r="FF1847" s="15"/>
      <c r="FG1847" s="15"/>
      <c r="FH1847" s="15"/>
      <c r="FI1847" s="15"/>
      <c r="FJ1847" s="15"/>
    </row>
    <row r="1848" spans="2:166" ht="15" customHeight="1" x14ac:dyDescent="0.25">
      <c r="B1848" s="88"/>
      <c r="C1848" s="88"/>
      <c r="D1848" s="115"/>
      <c r="E1848" s="115"/>
      <c r="F1848" s="115"/>
      <c r="G1848" s="115"/>
      <c r="H1848" s="115"/>
      <c r="I1848" s="523"/>
      <c r="J1848" s="523"/>
      <c r="K1848" s="115"/>
      <c r="L1848" s="524"/>
      <c r="M1848" s="524"/>
      <c r="N1848" s="524"/>
      <c r="O1848" s="524"/>
      <c r="P1848" s="524"/>
      <c r="Q1848" s="524"/>
      <c r="R1848" s="524"/>
      <c r="S1848" s="525"/>
      <c r="T1848" s="526"/>
      <c r="U1848" s="115"/>
      <c r="V1848" s="526"/>
      <c r="W1848" s="115"/>
      <c r="X1848" s="115"/>
      <c r="Y1848" s="115"/>
      <c r="Z1848" s="527"/>
      <c r="AA1848" s="527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  <c r="AR1848" s="15"/>
      <c r="AS1848" s="15"/>
      <c r="AT1848" s="15"/>
      <c r="AU1848" s="15"/>
      <c r="AV1848" s="15"/>
      <c r="AW1848" s="15"/>
      <c r="AX1848" s="15"/>
      <c r="AY1848" s="15"/>
      <c r="AZ1848" s="15"/>
      <c r="BA1848" s="15"/>
      <c r="BB1848" s="15"/>
      <c r="BC1848" s="15"/>
      <c r="BD1848" s="15"/>
      <c r="BE1848" s="15"/>
      <c r="BF1848" s="15"/>
      <c r="BG1848" s="15"/>
      <c r="BH1848" s="15"/>
      <c r="BI1848" s="15"/>
      <c r="BJ1848" s="15"/>
      <c r="BK1848" s="15"/>
      <c r="BL1848" s="15"/>
      <c r="BM1848" s="15"/>
      <c r="BN1848" s="15"/>
      <c r="BO1848" s="15"/>
      <c r="BP1848" s="15"/>
      <c r="BQ1848" s="15"/>
      <c r="BR1848" s="15"/>
      <c r="BS1848" s="15"/>
      <c r="BT1848" s="15"/>
      <c r="BU1848" s="15"/>
      <c r="BV1848" s="15"/>
      <c r="BW1848" s="15"/>
      <c r="BX1848" s="15"/>
      <c r="BY1848" s="15"/>
      <c r="BZ1848" s="15"/>
      <c r="CA1848" s="15"/>
      <c r="CB1848" s="15"/>
      <c r="CC1848" s="15"/>
      <c r="CD1848" s="15"/>
      <c r="CE1848" s="15"/>
      <c r="CF1848" s="15"/>
      <c r="CG1848" s="15"/>
      <c r="CH1848" s="15"/>
      <c r="CI1848" s="15"/>
      <c r="CJ1848" s="15"/>
      <c r="CK1848" s="15"/>
      <c r="CL1848" s="15"/>
      <c r="CM1848" s="15"/>
      <c r="CN1848" s="15"/>
      <c r="CO1848" s="15"/>
      <c r="CP1848" s="15"/>
      <c r="CQ1848" s="15"/>
      <c r="CR1848" s="15"/>
      <c r="CS1848" s="15"/>
      <c r="CT1848" s="88"/>
      <c r="CU1848" s="88"/>
      <c r="CV1848" s="88"/>
      <c r="CW1848" s="15"/>
      <c r="CX1848" s="15"/>
      <c r="CY1848" s="88"/>
      <c r="CZ1848" s="88"/>
      <c r="DA1848" s="88"/>
      <c r="DB1848" s="15"/>
      <c r="DC1848" s="15"/>
      <c r="DD1848" s="15"/>
      <c r="DE1848" s="15"/>
      <c r="DF1848" s="15"/>
      <c r="DG1848" s="15"/>
      <c r="DH1848" s="15"/>
      <c r="DI1848" s="15"/>
      <c r="DJ1848" s="15"/>
      <c r="DK1848" s="15"/>
      <c r="DL1848" s="15"/>
      <c r="DM1848" s="15"/>
      <c r="DN1848" s="15"/>
      <c r="DO1848" s="15"/>
      <c r="DP1848" s="15"/>
      <c r="DQ1848" s="15"/>
      <c r="DR1848" s="15"/>
      <c r="DS1848" s="15"/>
      <c r="DT1848" s="15"/>
      <c r="DU1848" s="15"/>
      <c r="DV1848" s="15"/>
      <c r="DW1848" s="15"/>
      <c r="DX1848" s="15"/>
      <c r="DY1848" s="15"/>
      <c r="DZ1848" s="15"/>
      <c r="EA1848" s="15"/>
      <c r="EB1848" s="15"/>
      <c r="EC1848" s="15"/>
      <c r="ED1848" s="15"/>
      <c r="EE1848" s="15"/>
      <c r="EF1848" s="15"/>
      <c r="EG1848" s="15"/>
      <c r="EH1848" s="15"/>
      <c r="EI1848" s="15"/>
      <c r="EJ1848" s="15"/>
      <c r="EK1848" s="15"/>
      <c r="EL1848" s="15"/>
      <c r="EM1848" s="15"/>
      <c r="EN1848" s="15"/>
      <c r="EO1848" s="15"/>
      <c r="EP1848" s="88"/>
      <c r="EQ1848" s="88"/>
      <c r="ER1848" s="88"/>
      <c r="ES1848" s="88"/>
      <c r="ET1848" s="88"/>
      <c r="EU1848" s="88"/>
      <c r="EV1848" s="88"/>
      <c r="EW1848" s="88"/>
      <c r="EX1848" s="88"/>
      <c r="EY1848" s="88"/>
      <c r="EZ1848" s="88"/>
      <c r="FA1848" s="88"/>
      <c r="FB1848" s="15"/>
      <c r="FC1848" s="15"/>
      <c r="FD1848" s="15"/>
      <c r="FE1848" s="15"/>
      <c r="FF1848" s="15"/>
      <c r="FG1848" s="15"/>
      <c r="FH1848" s="15"/>
      <c r="FI1848" s="15"/>
      <c r="FJ1848" s="15"/>
    </row>
    <row r="1849" spans="2:166" ht="15" customHeight="1" x14ac:dyDescent="0.25">
      <c r="B1849" s="88"/>
      <c r="C1849" s="88"/>
      <c r="D1849" s="115"/>
      <c r="E1849" s="115"/>
      <c r="F1849" s="115"/>
      <c r="G1849" s="115"/>
      <c r="H1849" s="115"/>
      <c r="I1849" s="523"/>
      <c r="J1849" s="523"/>
      <c r="K1849" s="115"/>
      <c r="L1849" s="524"/>
      <c r="M1849" s="524"/>
      <c r="N1849" s="524"/>
      <c r="O1849" s="524"/>
      <c r="P1849" s="524"/>
      <c r="Q1849" s="524"/>
      <c r="R1849" s="524"/>
      <c r="S1849" s="525"/>
      <c r="T1849" s="526"/>
      <c r="U1849" s="115"/>
      <c r="V1849" s="526"/>
      <c r="W1849" s="115"/>
      <c r="X1849" s="115"/>
      <c r="Y1849" s="115"/>
      <c r="Z1849" s="527"/>
      <c r="AA1849" s="527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  <c r="AS1849" s="15"/>
      <c r="AT1849" s="15"/>
      <c r="AU1849" s="15"/>
      <c r="AV1849" s="15"/>
      <c r="AW1849" s="15"/>
      <c r="AX1849" s="15"/>
      <c r="AY1849" s="15"/>
      <c r="AZ1849" s="15"/>
      <c r="BA1849" s="15"/>
      <c r="BB1849" s="15"/>
      <c r="BC1849" s="15"/>
      <c r="BD1849" s="15"/>
      <c r="BE1849" s="15"/>
      <c r="BF1849" s="15"/>
      <c r="BG1849" s="15"/>
      <c r="BH1849" s="15"/>
      <c r="BI1849" s="15"/>
      <c r="BJ1849" s="15"/>
      <c r="BK1849" s="15"/>
      <c r="BL1849" s="15"/>
      <c r="BM1849" s="15"/>
      <c r="BN1849" s="15"/>
      <c r="BO1849" s="15"/>
      <c r="BP1849" s="15"/>
      <c r="BQ1849" s="15"/>
      <c r="BR1849" s="15"/>
      <c r="BS1849" s="15"/>
      <c r="BT1849" s="15"/>
      <c r="BU1849" s="15"/>
      <c r="BV1849" s="15"/>
      <c r="BW1849" s="15"/>
      <c r="BX1849" s="15"/>
      <c r="BY1849" s="15"/>
      <c r="BZ1849" s="15"/>
      <c r="CA1849" s="15"/>
      <c r="CB1849" s="15"/>
      <c r="CC1849" s="15"/>
      <c r="CD1849" s="15"/>
      <c r="CE1849" s="15"/>
      <c r="CF1849" s="15"/>
      <c r="CG1849" s="15"/>
      <c r="CH1849" s="15"/>
      <c r="CI1849" s="15"/>
      <c r="CJ1849" s="15"/>
      <c r="CK1849" s="15"/>
      <c r="CL1849" s="15"/>
      <c r="CM1849" s="15"/>
      <c r="CN1849" s="15"/>
      <c r="CO1849" s="15"/>
      <c r="CP1849" s="15"/>
      <c r="CQ1849" s="15"/>
      <c r="CR1849" s="15"/>
      <c r="CS1849" s="15"/>
      <c r="CT1849" s="88"/>
      <c r="CU1849" s="88"/>
      <c r="CV1849" s="88"/>
      <c r="CW1849" s="15"/>
      <c r="CX1849" s="15"/>
      <c r="CY1849" s="88"/>
      <c r="CZ1849" s="88"/>
      <c r="DA1849" s="88"/>
      <c r="DB1849" s="15"/>
      <c r="DC1849" s="15"/>
      <c r="DD1849" s="15"/>
      <c r="DE1849" s="15"/>
      <c r="DF1849" s="15"/>
      <c r="DG1849" s="15"/>
      <c r="DH1849" s="15"/>
      <c r="DI1849" s="15"/>
      <c r="DJ1849" s="15"/>
      <c r="DK1849" s="15"/>
      <c r="DL1849" s="15"/>
      <c r="DM1849" s="15"/>
      <c r="DN1849" s="15"/>
      <c r="DO1849" s="15"/>
      <c r="DP1849" s="15"/>
      <c r="DQ1849" s="15"/>
      <c r="DR1849" s="15"/>
      <c r="DS1849" s="15"/>
      <c r="DT1849" s="15"/>
      <c r="DU1849" s="15"/>
      <c r="DV1849" s="15"/>
      <c r="DW1849" s="15"/>
      <c r="DX1849" s="15"/>
      <c r="DY1849" s="15"/>
      <c r="DZ1849" s="15"/>
      <c r="EA1849" s="15"/>
      <c r="EB1849" s="15"/>
      <c r="EC1849" s="15"/>
      <c r="ED1849" s="15"/>
      <c r="EE1849" s="15"/>
      <c r="EF1849" s="15"/>
      <c r="EG1849" s="15"/>
      <c r="EH1849" s="15"/>
      <c r="EI1849" s="15"/>
      <c r="EJ1849" s="15"/>
      <c r="EK1849" s="15"/>
      <c r="EL1849" s="15"/>
      <c r="EM1849" s="15"/>
      <c r="EN1849" s="15"/>
      <c r="EO1849" s="15"/>
      <c r="EP1849" s="88"/>
      <c r="EQ1849" s="88"/>
      <c r="ER1849" s="88"/>
      <c r="ES1849" s="88"/>
      <c r="ET1849" s="88"/>
      <c r="EU1849" s="88"/>
      <c r="EV1849" s="88"/>
      <c r="EW1849" s="88"/>
      <c r="EX1849" s="88"/>
      <c r="EY1849" s="88"/>
      <c r="EZ1849" s="88"/>
      <c r="FA1849" s="88"/>
      <c r="FB1849" s="15"/>
      <c r="FC1849" s="15"/>
      <c r="FD1849" s="15"/>
      <c r="FE1849" s="15"/>
      <c r="FF1849" s="15"/>
      <c r="FG1849" s="15"/>
      <c r="FH1849" s="15"/>
      <c r="FI1849" s="15"/>
      <c r="FJ1849" s="15"/>
    </row>
    <row r="1850" spans="2:166" ht="15" customHeight="1" x14ac:dyDescent="0.25">
      <c r="B1850" s="88"/>
      <c r="C1850" s="88"/>
      <c r="D1850" s="115"/>
      <c r="E1850" s="115"/>
      <c r="F1850" s="115"/>
      <c r="G1850" s="115"/>
      <c r="H1850" s="115"/>
      <c r="I1850" s="523"/>
      <c r="J1850" s="523"/>
      <c r="K1850" s="115"/>
      <c r="L1850" s="524"/>
      <c r="M1850" s="524"/>
      <c r="N1850" s="524"/>
      <c r="O1850" s="524"/>
      <c r="P1850" s="524"/>
      <c r="Q1850" s="524"/>
      <c r="R1850" s="524"/>
      <c r="S1850" s="525"/>
      <c r="T1850" s="526"/>
      <c r="U1850" s="115"/>
      <c r="V1850" s="526"/>
      <c r="W1850" s="115"/>
      <c r="X1850" s="115"/>
      <c r="Y1850" s="115"/>
      <c r="Z1850" s="527"/>
      <c r="AA1850" s="527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  <c r="AL1850" s="15"/>
      <c r="AM1850" s="15"/>
      <c r="AN1850" s="15"/>
      <c r="AO1850" s="15"/>
      <c r="AP1850" s="15"/>
      <c r="AQ1850" s="15"/>
      <c r="AR1850" s="15"/>
      <c r="AS1850" s="15"/>
      <c r="AT1850" s="15"/>
      <c r="AU1850" s="15"/>
      <c r="AV1850" s="15"/>
      <c r="AW1850" s="15"/>
      <c r="AX1850" s="15"/>
      <c r="AY1850" s="15"/>
      <c r="AZ1850" s="15"/>
      <c r="BA1850" s="15"/>
      <c r="BB1850" s="15"/>
      <c r="BC1850" s="15"/>
      <c r="BD1850" s="15"/>
      <c r="BE1850" s="15"/>
      <c r="BF1850" s="15"/>
      <c r="BG1850" s="15"/>
      <c r="BH1850" s="15"/>
      <c r="BI1850" s="15"/>
      <c r="BJ1850" s="15"/>
      <c r="BK1850" s="15"/>
      <c r="BL1850" s="15"/>
      <c r="BM1850" s="15"/>
      <c r="BN1850" s="15"/>
      <c r="BO1850" s="15"/>
      <c r="BP1850" s="15"/>
      <c r="BQ1850" s="15"/>
      <c r="BR1850" s="15"/>
      <c r="BS1850" s="15"/>
      <c r="BT1850" s="15"/>
      <c r="BU1850" s="15"/>
      <c r="BV1850" s="15"/>
      <c r="BW1850" s="15"/>
      <c r="BX1850" s="15"/>
      <c r="BY1850" s="15"/>
      <c r="BZ1850" s="15"/>
      <c r="CA1850" s="15"/>
      <c r="CB1850" s="15"/>
      <c r="CC1850" s="15"/>
      <c r="CD1850" s="15"/>
      <c r="CE1850" s="15"/>
      <c r="CF1850" s="15"/>
      <c r="CG1850" s="15"/>
      <c r="CH1850" s="15"/>
      <c r="CI1850" s="15"/>
      <c r="CJ1850" s="15"/>
      <c r="CK1850" s="15"/>
      <c r="CL1850" s="15"/>
      <c r="CM1850" s="15"/>
      <c r="CN1850" s="15"/>
      <c r="CO1850" s="15"/>
      <c r="CP1850" s="15"/>
      <c r="CQ1850" s="15"/>
      <c r="CR1850" s="15"/>
      <c r="CS1850" s="15"/>
      <c r="CT1850" s="88"/>
      <c r="CU1850" s="88"/>
      <c r="CV1850" s="88"/>
      <c r="CW1850" s="15"/>
      <c r="CX1850" s="15"/>
      <c r="CY1850" s="88"/>
      <c r="CZ1850" s="88"/>
      <c r="DA1850" s="88"/>
      <c r="DB1850" s="15"/>
      <c r="DC1850" s="15"/>
      <c r="DD1850" s="15"/>
      <c r="DE1850" s="15"/>
      <c r="DF1850" s="15"/>
      <c r="DG1850" s="15"/>
      <c r="DH1850" s="15"/>
      <c r="DI1850" s="15"/>
      <c r="DJ1850" s="15"/>
      <c r="DK1850" s="15"/>
      <c r="DL1850" s="15"/>
      <c r="DM1850" s="15"/>
      <c r="DN1850" s="15"/>
      <c r="DO1850" s="15"/>
      <c r="DP1850" s="15"/>
      <c r="DQ1850" s="15"/>
      <c r="DR1850" s="15"/>
      <c r="DS1850" s="15"/>
      <c r="DT1850" s="15"/>
      <c r="DU1850" s="15"/>
      <c r="DV1850" s="15"/>
      <c r="DW1850" s="15"/>
      <c r="DX1850" s="15"/>
      <c r="DY1850" s="15"/>
      <c r="DZ1850" s="15"/>
      <c r="EA1850" s="15"/>
      <c r="EB1850" s="15"/>
      <c r="EC1850" s="15"/>
      <c r="ED1850" s="15"/>
      <c r="EE1850" s="15"/>
      <c r="EF1850" s="15"/>
      <c r="EG1850" s="15"/>
      <c r="EH1850" s="15"/>
      <c r="EI1850" s="15"/>
      <c r="EJ1850" s="15"/>
      <c r="EK1850" s="15"/>
      <c r="EL1850" s="15"/>
      <c r="EM1850" s="15"/>
      <c r="EN1850" s="15"/>
      <c r="EO1850" s="15"/>
      <c r="EP1850" s="88"/>
      <c r="EQ1850" s="88"/>
      <c r="ER1850" s="88"/>
      <c r="ES1850" s="88"/>
      <c r="ET1850" s="88"/>
      <c r="EU1850" s="88"/>
      <c r="EV1850" s="88"/>
      <c r="EW1850" s="88"/>
      <c r="EX1850" s="88"/>
      <c r="EY1850" s="88"/>
      <c r="EZ1850" s="88"/>
      <c r="FA1850" s="88"/>
      <c r="FB1850" s="15"/>
      <c r="FC1850" s="15"/>
      <c r="FD1850" s="15"/>
      <c r="FE1850" s="15"/>
      <c r="FF1850" s="15"/>
      <c r="FG1850" s="15"/>
      <c r="FH1850" s="15"/>
      <c r="FI1850" s="15"/>
      <c r="FJ1850" s="15"/>
    </row>
    <row r="1851" spans="2:166" ht="15" customHeight="1" x14ac:dyDescent="0.25">
      <c r="B1851" s="88"/>
      <c r="C1851" s="88"/>
      <c r="D1851" s="115"/>
      <c r="E1851" s="115"/>
      <c r="F1851" s="115"/>
      <c r="G1851" s="115"/>
      <c r="H1851" s="115"/>
      <c r="I1851" s="523"/>
      <c r="J1851" s="523"/>
      <c r="K1851" s="115"/>
      <c r="L1851" s="524"/>
      <c r="M1851" s="524"/>
      <c r="N1851" s="524"/>
      <c r="O1851" s="524"/>
      <c r="P1851" s="524"/>
      <c r="Q1851" s="524"/>
      <c r="R1851" s="524"/>
      <c r="S1851" s="525"/>
      <c r="T1851" s="526"/>
      <c r="U1851" s="115"/>
      <c r="V1851" s="526"/>
      <c r="W1851" s="115"/>
      <c r="X1851" s="115"/>
      <c r="Y1851" s="115"/>
      <c r="Z1851" s="527"/>
      <c r="AA1851" s="527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  <c r="AS1851" s="15"/>
      <c r="AT1851" s="15"/>
      <c r="AU1851" s="15"/>
      <c r="AV1851" s="15"/>
      <c r="AW1851" s="15"/>
      <c r="AX1851" s="15"/>
      <c r="AY1851" s="15"/>
      <c r="AZ1851" s="15"/>
      <c r="BA1851" s="15"/>
      <c r="BB1851" s="15"/>
      <c r="BC1851" s="15"/>
      <c r="BD1851" s="15"/>
      <c r="BE1851" s="15"/>
      <c r="BF1851" s="15"/>
      <c r="BG1851" s="15"/>
      <c r="BH1851" s="15"/>
      <c r="BI1851" s="15"/>
      <c r="BJ1851" s="15"/>
      <c r="BK1851" s="15"/>
      <c r="BL1851" s="15"/>
      <c r="BM1851" s="15"/>
      <c r="BN1851" s="15"/>
      <c r="BO1851" s="15"/>
      <c r="BP1851" s="15"/>
      <c r="BQ1851" s="15"/>
      <c r="BR1851" s="15"/>
      <c r="BS1851" s="15"/>
      <c r="BT1851" s="15"/>
      <c r="BU1851" s="15"/>
      <c r="BV1851" s="15"/>
      <c r="BW1851" s="15"/>
      <c r="BX1851" s="15"/>
      <c r="BY1851" s="15"/>
      <c r="BZ1851" s="15"/>
      <c r="CA1851" s="15"/>
      <c r="CB1851" s="15"/>
      <c r="CC1851" s="15"/>
      <c r="CD1851" s="15"/>
      <c r="CE1851" s="15"/>
      <c r="CF1851" s="15"/>
      <c r="CG1851" s="15"/>
      <c r="CH1851" s="15"/>
      <c r="CI1851" s="15"/>
      <c r="CJ1851" s="15"/>
      <c r="CK1851" s="15"/>
      <c r="CL1851" s="15"/>
      <c r="CM1851" s="15"/>
      <c r="CN1851" s="15"/>
      <c r="CO1851" s="15"/>
      <c r="CP1851" s="15"/>
      <c r="CQ1851" s="15"/>
      <c r="CR1851" s="15"/>
      <c r="CS1851" s="15"/>
      <c r="CT1851" s="88"/>
      <c r="CU1851" s="88"/>
      <c r="CV1851" s="88"/>
      <c r="CW1851" s="15"/>
      <c r="CX1851" s="15"/>
      <c r="CY1851" s="88"/>
      <c r="CZ1851" s="88"/>
      <c r="DA1851" s="88"/>
      <c r="DB1851" s="15"/>
      <c r="DC1851" s="15"/>
      <c r="DD1851" s="15"/>
      <c r="DE1851" s="15"/>
      <c r="DF1851" s="15"/>
      <c r="DG1851" s="15"/>
      <c r="DH1851" s="15"/>
      <c r="DI1851" s="15"/>
      <c r="DJ1851" s="15"/>
      <c r="DK1851" s="15"/>
      <c r="DL1851" s="15"/>
      <c r="DM1851" s="15"/>
      <c r="DN1851" s="15"/>
      <c r="DO1851" s="15"/>
      <c r="DP1851" s="15"/>
      <c r="DQ1851" s="15"/>
      <c r="DR1851" s="15"/>
      <c r="DS1851" s="15"/>
      <c r="DT1851" s="15"/>
      <c r="DU1851" s="15"/>
      <c r="DV1851" s="15"/>
      <c r="DW1851" s="15"/>
      <c r="DX1851" s="15"/>
      <c r="DY1851" s="15"/>
      <c r="DZ1851" s="15"/>
      <c r="EA1851" s="15"/>
      <c r="EB1851" s="15"/>
      <c r="EC1851" s="15"/>
      <c r="ED1851" s="15"/>
      <c r="EE1851" s="15"/>
      <c r="EF1851" s="15"/>
      <c r="EG1851" s="15"/>
      <c r="EH1851" s="15"/>
      <c r="EI1851" s="15"/>
      <c r="EJ1851" s="15"/>
      <c r="EK1851" s="15"/>
      <c r="EL1851" s="15"/>
      <c r="EM1851" s="15"/>
      <c r="EN1851" s="15"/>
      <c r="EO1851" s="15"/>
      <c r="EP1851" s="88"/>
      <c r="EQ1851" s="88"/>
      <c r="ER1851" s="88"/>
      <c r="ES1851" s="88"/>
      <c r="ET1851" s="88"/>
      <c r="EU1851" s="88"/>
      <c r="EV1851" s="88"/>
      <c r="EW1851" s="88"/>
      <c r="EX1851" s="88"/>
      <c r="EY1851" s="88"/>
      <c r="EZ1851" s="88"/>
      <c r="FA1851" s="88"/>
      <c r="FB1851" s="15"/>
      <c r="FC1851" s="15"/>
      <c r="FD1851" s="15"/>
      <c r="FE1851" s="15"/>
      <c r="FF1851" s="15"/>
      <c r="FG1851" s="15"/>
      <c r="FH1851" s="15"/>
      <c r="FI1851" s="15"/>
      <c r="FJ1851" s="15"/>
    </row>
    <row r="1852" spans="2:166" ht="15" customHeight="1" x14ac:dyDescent="0.25">
      <c r="B1852" s="88"/>
      <c r="C1852" s="88"/>
      <c r="D1852" s="115"/>
      <c r="E1852" s="115"/>
      <c r="F1852" s="115"/>
      <c r="G1852" s="115"/>
      <c r="H1852" s="115"/>
      <c r="I1852" s="523"/>
      <c r="J1852" s="523"/>
      <c r="K1852" s="115"/>
      <c r="L1852" s="524"/>
      <c r="M1852" s="524"/>
      <c r="N1852" s="524"/>
      <c r="O1852" s="524"/>
      <c r="P1852" s="524"/>
      <c r="Q1852" s="524"/>
      <c r="R1852" s="524"/>
      <c r="S1852" s="525"/>
      <c r="T1852" s="526"/>
      <c r="U1852" s="115"/>
      <c r="V1852" s="526"/>
      <c r="W1852" s="115"/>
      <c r="X1852" s="115"/>
      <c r="Y1852" s="115"/>
      <c r="Z1852" s="527"/>
      <c r="AA1852" s="527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  <c r="AS1852" s="15"/>
      <c r="AT1852" s="15"/>
      <c r="AU1852" s="15"/>
      <c r="AV1852" s="15"/>
      <c r="AW1852" s="15"/>
      <c r="AX1852" s="15"/>
      <c r="AY1852" s="15"/>
      <c r="AZ1852" s="15"/>
      <c r="BA1852" s="15"/>
      <c r="BB1852" s="15"/>
      <c r="BC1852" s="15"/>
      <c r="BD1852" s="15"/>
      <c r="BE1852" s="15"/>
      <c r="BF1852" s="15"/>
      <c r="BG1852" s="15"/>
      <c r="BH1852" s="15"/>
      <c r="BI1852" s="15"/>
      <c r="BJ1852" s="15"/>
      <c r="BK1852" s="15"/>
      <c r="BL1852" s="15"/>
      <c r="BM1852" s="15"/>
      <c r="BN1852" s="15"/>
      <c r="BO1852" s="15"/>
      <c r="BP1852" s="15"/>
      <c r="BQ1852" s="15"/>
      <c r="BR1852" s="15"/>
      <c r="BS1852" s="15"/>
      <c r="BT1852" s="15"/>
      <c r="BU1852" s="15"/>
      <c r="BV1852" s="15"/>
      <c r="BW1852" s="15"/>
      <c r="BX1852" s="15"/>
      <c r="BY1852" s="15"/>
      <c r="BZ1852" s="15"/>
      <c r="CA1852" s="15"/>
      <c r="CB1852" s="15"/>
      <c r="CC1852" s="15"/>
      <c r="CD1852" s="15"/>
      <c r="CE1852" s="15"/>
      <c r="CF1852" s="15"/>
      <c r="CG1852" s="15"/>
      <c r="CH1852" s="15"/>
      <c r="CI1852" s="15"/>
      <c r="CJ1852" s="15"/>
      <c r="CK1852" s="15"/>
      <c r="CL1852" s="15"/>
      <c r="CM1852" s="15"/>
      <c r="CN1852" s="15"/>
      <c r="CO1852" s="15"/>
      <c r="CP1852" s="15"/>
      <c r="CQ1852" s="15"/>
      <c r="CR1852" s="15"/>
      <c r="CS1852" s="15"/>
      <c r="CT1852" s="88"/>
      <c r="CU1852" s="88"/>
      <c r="CV1852" s="88"/>
      <c r="CW1852" s="15"/>
      <c r="CX1852" s="15"/>
      <c r="CY1852" s="88"/>
      <c r="CZ1852" s="88"/>
      <c r="DA1852" s="88"/>
      <c r="DB1852" s="15"/>
      <c r="DC1852" s="15"/>
      <c r="DD1852" s="15"/>
      <c r="DE1852" s="15"/>
      <c r="DF1852" s="15"/>
      <c r="DG1852" s="15"/>
      <c r="DH1852" s="15"/>
      <c r="DI1852" s="15"/>
      <c r="DJ1852" s="15"/>
      <c r="DK1852" s="15"/>
      <c r="DL1852" s="15"/>
      <c r="DM1852" s="15"/>
      <c r="DN1852" s="15"/>
      <c r="DO1852" s="15"/>
      <c r="DP1852" s="15"/>
      <c r="DQ1852" s="15"/>
      <c r="DR1852" s="15"/>
      <c r="DS1852" s="15"/>
      <c r="DT1852" s="15"/>
      <c r="DU1852" s="15"/>
      <c r="DV1852" s="15"/>
      <c r="DW1852" s="15"/>
      <c r="DX1852" s="15"/>
      <c r="DY1852" s="15"/>
      <c r="DZ1852" s="15"/>
      <c r="EA1852" s="15"/>
      <c r="EB1852" s="15"/>
      <c r="EC1852" s="15"/>
      <c r="ED1852" s="15"/>
      <c r="EE1852" s="15"/>
      <c r="EF1852" s="15"/>
      <c r="EG1852" s="15"/>
      <c r="EH1852" s="15"/>
      <c r="EI1852" s="15"/>
      <c r="EJ1852" s="15"/>
      <c r="EK1852" s="15"/>
      <c r="EL1852" s="15"/>
      <c r="EM1852" s="15"/>
      <c r="EN1852" s="15"/>
      <c r="EO1852" s="15"/>
      <c r="EP1852" s="88"/>
      <c r="EQ1852" s="88"/>
      <c r="ER1852" s="88"/>
      <c r="ES1852" s="88"/>
      <c r="ET1852" s="88"/>
      <c r="EU1852" s="88"/>
      <c r="EV1852" s="88"/>
      <c r="EW1852" s="88"/>
      <c r="EX1852" s="88"/>
      <c r="EY1852" s="88"/>
      <c r="EZ1852" s="88"/>
      <c r="FA1852" s="88"/>
      <c r="FB1852" s="15"/>
      <c r="FC1852" s="15"/>
      <c r="FD1852" s="15"/>
      <c r="FE1852" s="15"/>
      <c r="FF1852" s="15"/>
      <c r="FG1852" s="15"/>
      <c r="FH1852" s="15"/>
      <c r="FI1852" s="15"/>
      <c r="FJ1852" s="15"/>
    </row>
    <row r="1853" spans="2:166" ht="15" customHeight="1" x14ac:dyDescent="0.25">
      <c r="B1853" s="88"/>
      <c r="C1853" s="88"/>
      <c r="D1853" s="115"/>
      <c r="E1853" s="115"/>
      <c r="F1853" s="115"/>
      <c r="G1853" s="115"/>
      <c r="H1853" s="115"/>
      <c r="I1853" s="523"/>
      <c r="J1853" s="523"/>
      <c r="K1853" s="115"/>
      <c r="L1853" s="524"/>
      <c r="M1853" s="524"/>
      <c r="N1853" s="524"/>
      <c r="O1853" s="524"/>
      <c r="P1853" s="524"/>
      <c r="Q1853" s="524"/>
      <c r="R1853" s="524"/>
      <c r="S1853" s="525"/>
      <c r="T1853" s="526"/>
      <c r="U1853" s="115"/>
      <c r="V1853" s="526"/>
      <c r="W1853" s="115"/>
      <c r="X1853" s="115"/>
      <c r="Y1853" s="115"/>
      <c r="Z1853" s="527"/>
      <c r="AA1853" s="527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  <c r="AR1853" s="15"/>
      <c r="AS1853" s="15"/>
      <c r="AT1853" s="15"/>
      <c r="AU1853" s="15"/>
      <c r="AV1853" s="15"/>
      <c r="AW1853" s="15"/>
      <c r="AX1853" s="15"/>
      <c r="AY1853" s="15"/>
      <c r="AZ1853" s="15"/>
      <c r="BA1853" s="15"/>
      <c r="BB1853" s="15"/>
      <c r="BC1853" s="15"/>
      <c r="BD1853" s="15"/>
      <c r="BE1853" s="15"/>
      <c r="BF1853" s="15"/>
      <c r="BG1853" s="15"/>
      <c r="BH1853" s="15"/>
      <c r="BI1853" s="15"/>
      <c r="BJ1853" s="15"/>
      <c r="BK1853" s="15"/>
      <c r="BL1853" s="15"/>
      <c r="BM1853" s="15"/>
      <c r="BN1853" s="15"/>
      <c r="BO1853" s="15"/>
      <c r="BP1853" s="15"/>
      <c r="BQ1853" s="15"/>
      <c r="BR1853" s="15"/>
      <c r="BS1853" s="15"/>
      <c r="BT1853" s="15"/>
      <c r="BU1853" s="15"/>
      <c r="BV1853" s="15"/>
      <c r="BW1853" s="15"/>
      <c r="BX1853" s="15"/>
      <c r="BY1853" s="15"/>
      <c r="BZ1853" s="15"/>
      <c r="CA1853" s="15"/>
      <c r="CB1853" s="15"/>
      <c r="CC1853" s="15"/>
      <c r="CD1853" s="15"/>
      <c r="CE1853" s="15"/>
      <c r="CF1853" s="15"/>
      <c r="CG1853" s="15"/>
      <c r="CH1853" s="15"/>
      <c r="CI1853" s="15"/>
      <c r="CJ1853" s="15"/>
      <c r="CK1853" s="15"/>
      <c r="CL1853" s="15"/>
      <c r="CM1853" s="15"/>
      <c r="CN1853" s="15"/>
      <c r="CO1853" s="15"/>
      <c r="CP1853" s="15"/>
      <c r="CQ1853" s="15"/>
      <c r="CR1853" s="15"/>
      <c r="CS1853" s="15"/>
      <c r="CT1853" s="88"/>
      <c r="CU1853" s="88"/>
      <c r="CV1853" s="88"/>
      <c r="CW1853" s="15"/>
      <c r="CX1853" s="15"/>
      <c r="CY1853" s="88"/>
      <c r="CZ1853" s="88"/>
      <c r="DA1853" s="88"/>
      <c r="DB1853" s="15"/>
      <c r="DC1853" s="15"/>
      <c r="DD1853" s="15"/>
      <c r="DE1853" s="15"/>
      <c r="DF1853" s="15"/>
      <c r="DG1853" s="15"/>
      <c r="DH1853" s="15"/>
      <c r="DI1853" s="15"/>
      <c r="DJ1853" s="15"/>
      <c r="DK1853" s="15"/>
      <c r="DL1853" s="15"/>
      <c r="DM1853" s="15"/>
      <c r="DN1853" s="15"/>
      <c r="DO1853" s="15"/>
      <c r="DP1853" s="15"/>
      <c r="DQ1853" s="15"/>
      <c r="DR1853" s="15"/>
      <c r="DS1853" s="15"/>
      <c r="DT1853" s="15"/>
      <c r="DU1853" s="15"/>
      <c r="DV1853" s="15"/>
      <c r="DW1853" s="15"/>
      <c r="DX1853" s="15"/>
      <c r="DY1853" s="15"/>
      <c r="DZ1853" s="15"/>
      <c r="EA1853" s="15"/>
      <c r="EB1853" s="15"/>
      <c r="EC1853" s="15"/>
      <c r="ED1853" s="15"/>
      <c r="EE1853" s="15"/>
      <c r="EF1853" s="15"/>
      <c r="EG1853" s="15"/>
      <c r="EH1853" s="15"/>
      <c r="EI1853" s="15"/>
      <c r="EJ1853" s="15"/>
      <c r="EK1853" s="15"/>
      <c r="EL1853" s="15"/>
      <c r="EM1853" s="15"/>
      <c r="EN1853" s="15"/>
      <c r="EO1853" s="15"/>
      <c r="EP1853" s="88"/>
      <c r="EQ1853" s="88"/>
      <c r="ER1853" s="88"/>
      <c r="ES1853" s="88"/>
      <c r="ET1853" s="88"/>
      <c r="EU1853" s="88"/>
      <c r="EV1853" s="88"/>
      <c r="EW1853" s="88"/>
      <c r="EX1853" s="88"/>
      <c r="EY1853" s="88"/>
      <c r="EZ1853" s="88"/>
      <c r="FA1853" s="88"/>
      <c r="FB1853" s="15"/>
      <c r="FC1853" s="15"/>
      <c r="FD1853" s="15"/>
      <c r="FE1853" s="15"/>
      <c r="FF1853" s="15"/>
      <c r="FG1853" s="15"/>
      <c r="FH1853" s="15"/>
      <c r="FI1853" s="15"/>
      <c r="FJ1853" s="15"/>
    </row>
    <row r="1854" spans="2:166" ht="15" customHeight="1" x14ac:dyDescent="0.25">
      <c r="B1854" s="88"/>
      <c r="C1854" s="88"/>
      <c r="D1854" s="115"/>
      <c r="E1854" s="115"/>
      <c r="F1854" s="115"/>
      <c r="G1854" s="115"/>
      <c r="H1854" s="115"/>
      <c r="I1854" s="523"/>
      <c r="J1854" s="523"/>
      <c r="K1854" s="115"/>
      <c r="L1854" s="524"/>
      <c r="M1854" s="524"/>
      <c r="N1854" s="524"/>
      <c r="O1854" s="524"/>
      <c r="P1854" s="524"/>
      <c r="Q1854" s="524"/>
      <c r="R1854" s="524"/>
      <c r="S1854" s="525"/>
      <c r="T1854" s="526"/>
      <c r="U1854" s="115"/>
      <c r="V1854" s="526"/>
      <c r="W1854" s="115"/>
      <c r="X1854" s="115"/>
      <c r="Y1854" s="115"/>
      <c r="Z1854" s="527"/>
      <c r="AA1854" s="527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  <c r="AL1854" s="15"/>
      <c r="AM1854" s="15"/>
      <c r="AN1854" s="15"/>
      <c r="AO1854" s="15"/>
      <c r="AP1854" s="15"/>
      <c r="AQ1854" s="15"/>
      <c r="AR1854" s="15"/>
      <c r="AS1854" s="15"/>
      <c r="AT1854" s="15"/>
      <c r="AU1854" s="15"/>
      <c r="AV1854" s="15"/>
      <c r="AW1854" s="15"/>
      <c r="AX1854" s="15"/>
      <c r="AY1854" s="15"/>
      <c r="AZ1854" s="15"/>
      <c r="BA1854" s="15"/>
      <c r="BB1854" s="15"/>
      <c r="BC1854" s="15"/>
      <c r="BD1854" s="15"/>
      <c r="BE1854" s="15"/>
      <c r="BF1854" s="15"/>
      <c r="BG1854" s="15"/>
      <c r="BH1854" s="15"/>
      <c r="BI1854" s="15"/>
      <c r="BJ1854" s="15"/>
      <c r="BK1854" s="15"/>
      <c r="BL1854" s="15"/>
      <c r="BM1854" s="15"/>
      <c r="BN1854" s="15"/>
      <c r="BO1854" s="15"/>
      <c r="BP1854" s="15"/>
      <c r="BQ1854" s="15"/>
      <c r="BR1854" s="15"/>
      <c r="BS1854" s="15"/>
      <c r="BT1854" s="15"/>
      <c r="BU1854" s="15"/>
      <c r="BV1854" s="15"/>
      <c r="BW1854" s="15"/>
      <c r="BX1854" s="15"/>
      <c r="BY1854" s="15"/>
      <c r="BZ1854" s="15"/>
      <c r="CA1854" s="15"/>
      <c r="CB1854" s="15"/>
      <c r="CC1854" s="15"/>
      <c r="CD1854" s="15"/>
      <c r="CE1854" s="15"/>
      <c r="CF1854" s="15"/>
      <c r="CG1854" s="15"/>
      <c r="CH1854" s="15"/>
      <c r="CI1854" s="15"/>
      <c r="CJ1854" s="15"/>
      <c r="CK1854" s="15"/>
      <c r="CL1854" s="15"/>
      <c r="CM1854" s="15"/>
      <c r="CN1854" s="15"/>
      <c r="CO1854" s="15"/>
      <c r="CP1854" s="15"/>
      <c r="CQ1854" s="15"/>
      <c r="CR1854" s="15"/>
      <c r="CS1854" s="15"/>
      <c r="CT1854" s="88"/>
      <c r="CU1854" s="88"/>
      <c r="CV1854" s="88"/>
      <c r="CW1854" s="15"/>
      <c r="CX1854" s="15"/>
      <c r="CY1854" s="88"/>
      <c r="CZ1854" s="88"/>
      <c r="DA1854" s="88"/>
      <c r="DB1854" s="15"/>
      <c r="DC1854" s="15"/>
      <c r="DD1854" s="15"/>
      <c r="DE1854" s="15"/>
      <c r="DF1854" s="15"/>
      <c r="DG1854" s="15"/>
      <c r="DH1854" s="15"/>
      <c r="DI1854" s="15"/>
      <c r="DJ1854" s="15"/>
      <c r="DK1854" s="15"/>
      <c r="DL1854" s="15"/>
      <c r="DM1854" s="15"/>
      <c r="DN1854" s="15"/>
      <c r="DO1854" s="15"/>
      <c r="DP1854" s="15"/>
      <c r="DQ1854" s="15"/>
      <c r="DR1854" s="15"/>
      <c r="DS1854" s="15"/>
      <c r="DT1854" s="15"/>
      <c r="DU1854" s="15"/>
      <c r="DV1854" s="15"/>
      <c r="DW1854" s="15"/>
      <c r="DX1854" s="15"/>
      <c r="DY1854" s="15"/>
      <c r="DZ1854" s="15"/>
      <c r="EA1854" s="15"/>
      <c r="EB1854" s="15"/>
      <c r="EC1854" s="15"/>
      <c r="ED1854" s="15"/>
      <c r="EE1854" s="15"/>
      <c r="EF1854" s="15"/>
      <c r="EG1854" s="15"/>
      <c r="EH1854" s="15"/>
      <c r="EI1854" s="15"/>
      <c r="EJ1854" s="15"/>
      <c r="EK1854" s="15"/>
      <c r="EL1854" s="15"/>
      <c r="EM1854" s="15"/>
      <c r="EN1854" s="15"/>
      <c r="EO1854" s="15"/>
      <c r="EP1854" s="88"/>
      <c r="EQ1854" s="88"/>
      <c r="ER1854" s="88"/>
      <c r="ES1854" s="88"/>
      <c r="ET1854" s="88"/>
      <c r="EU1854" s="88"/>
      <c r="EV1854" s="88"/>
      <c r="EW1854" s="88"/>
      <c r="EX1854" s="88"/>
      <c r="EY1854" s="88"/>
      <c r="EZ1854" s="88"/>
      <c r="FA1854" s="88"/>
      <c r="FB1854" s="15"/>
      <c r="FC1854" s="15"/>
      <c r="FD1854" s="15"/>
      <c r="FE1854" s="15"/>
      <c r="FF1854" s="15"/>
      <c r="FG1854" s="15"/>
      <c r="FH1854" s="15"/>
      <c r="FI1854" s="15"/>
      <c r="FJ1854" s="15"/>
    </row>
    <row r="1855" spans="2:166" ht="15" customHeight="1" x14ac:dyDescent="0.25">
      <c r="B1855" s="88"/>
      <c r="C1855" s="88"/>
      <c r="D1855" s="115"/>
      <c r="E1855" s="115"/>
      <c r="F1855" s="115"/>
      <c r="G1855" s="115"/>
      <c r="H1855" s="115"/>
      <c r="I1855" s="523"/>
      <c r="J1855" s="523"/>
      <c r="K1855" s="115"/>
      <c r="L1855" s="524"/>
      <c r="M1855" s="524"/>
      <c r="N1855" s="524"/>
      <c r="O1855" s="524"/>
      <c r="P1855" s="524"/>
      <c r="Q1855" s="524"/>
      <c r="R1855" s="524"/>
      <c r="S1855" s="525"/>
      <c r="T1855" s="526"/>
      <c r="U1855" s="115"/>
      <c r="V1855" s="526"/>
      <c r="W1855" s="115"/>
      <c r="X1855" s="115"/>
      <c r="Y1855" s="115"/>
      <c r="Z1855" s="527"/>
      <c r="AA1855" s="527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  <c r="AL1855" s="15"/>
      <c r="AM1855" s="15"/>
      <c r="AN1855" s="15"/>
      <c r="AO1855" s="15"/>
      <c r="AP1855" s="15"/>
      <c r="AQ1855" s="15"/>
      <c r="AR1855" s="15"/>
      <c r="AS1855" s="15"/>
      <c r="AT1855" s="15"/>
      <c r="AU1855" s="15"/>
      <c r="AV1855" s="15"/>
      <c r="AW1855" s="15"/>
      <c r="AX1855" s="15"/>
      <c r="AY1855" s="15"/>
      <c r="AZ1855" s="15"/>
      <c r="BA1855" s="15"/>
      <c r="BB1855" s="15"/>
      <c r="BC1855" s="15"/>
      <c r="BD1855" s="15"/>
      <c r="BE1855" s="15"/>
      <c r="BF1855" s="15"/>
      <c r="BG1855" s="15"/>
      <c r="BH1855" s="15"/>
      <c r="BI1855" s="15"/>
      <c r="BJ1855" s="15"/>
      <c r="BK1855" s="15"/>
      <c r="BL1855" s="15"/>
      <c r="BM1855" s="15"/>
      <c r="BN1855" s="15"/>
      <c r="BO1855" s="15"/>
      <c r="BP1855" s="15"/>
      <c r="BQ1855" s="15"/>
      <c r="BR1855" s="15"/>
      <c r="BS1855" s="15"/>
      <c r="BT1855" s="15"/>
      <c r="BU1855" s="15"/>
      <c r="BV1855" s="15"/>
      <c r="BW1855" s="15"/>
      <c r="BX1855" s="15"/>
      <c r="BY1855" s="15"/>
      <c r="BZ1855" s="15"/>
      <c r="CA1855" s="15"/>
      <c r="CB1855" s="15"/>
      <c r="CC1855" s="15"/>
      <c r="CD1855" s="15"/>
      <c r="CE1855" s="15"/>
      <c r="CF1855" s="15"/>
      <c r="CG1855" s="15"/>
      <c r="CH1855" s="15"/>
      <c r="CI1855" s="15"/>
      <c r="CJ1855" s="15"/>
      <c r="CK1855" s="15"/>
      <c r="CL1855" s="15"/>
      <c r="CM1855" s="15"/>
      <c r="CN1855" s="15"/>
      <c r="CO1855" s="15"/>
      <c r="CP1855" s="15"/>
      <c r="CQ1855" s="15"/>
      <c r="CR1855" s="15"/>
      <c r="CS1855" s="15"/>
      <c r="CT1855" s="88"/>
      <c r="CU1855" s="88"/>
      <c r="CV1855" s="88"/>
      <c r="CW1855" s="15"/>
      <c r="CX1855" s="15"/>
      <c r="CY1855" s="88"/>
      <c r="CZ1855" s="88"/>
      <c r="DA1855" s="88"/>
      <c r="DB1855" s="15"/>
      <c r="DC1855" s="15"/>
      <c r="DD1855" s="15"/>
      <c r="DE1855" s="15"/>
      <c r="DF1855" s="15"/>
      <c r="DG1855" s="15"/>
      <c r="DH1855" s="15"/>
      <c r="DI1855" s="15"/>
      <c r="DJ1855" s="15"/>
      <c r="DK1855" s="15"/>
      <c r="DL1855" s="15"/>
      <c r="DM1855" s="15"/>
      <c r="DN1855" s="15"/>
      <c r="DO1855" s="15"/>
      <c r="DP1855" s="15"/>
      <c r="DQ1855" s="15"/>
      <c r="DR1855" s="15"/>
      <c r="DS1855" s="15"/>
      <c r="DT1855" s="15"/>
      <c r="DU1855" s="15"/>
      <c r="DV1855" s="15"/>
      <c r="DW1855" s="15"/>
      <c r="DX1855" s="15"/>
      <c r="DY1855" s="15"/>
      <c r="DZ1855" s="15"/>
      <c r="EA1855" s="15"/>
      <c r="EB1855" s="15"/>
      <c r="EC1855" s="15"/>
      <c r="ED1855" s="15"/>
      <c r="EE1855" s="15"/>
      <c r="EF1855" s="15"/>
      <c r="EG1855" s="15"/>
      <c r="EH1855" s="15"/>
      <c r="EI1855" s="15"/>
      <c r="EJ1855" s="15"/>
      <c r="EK1855" s="15"/>
      <c r="EL1855" s="15"/>
      <c r="EM1855" s="15"/>
      <c r="EN1855" s="15"/>
      <c r="EO1855" s="15"/>
      <c r="EP1855" s="88"/>
      <c r="EQ1855" s="88"/>
      <c r="ER1855" s="88"/>
      <c r="ES1855" s="88"/>
      <c r="ET1855" s="88"/>
      <c r="EU1855" s="88"/>
      <c r="EV1855" s="88"/>
      <c r="EW1855" s="88"/>
      <c r="EX1855" s="88"/>
      <c r="EY1855" s="88"/>
      <c r="EZ1855" s="88"/>
      <c r="FA1855" s="88"/>
      <c r="FB1855" s="15"/>
      <c r="FC1855" s="15"/>
      <c r="FD1855" s="15"/>
      <c r="FE1855" s="15"/>
      <c r="FF1855" s="15"/>
      <c r="FG1855" s="15"/>
      <c r="FH1855" s="15"/>
      <c r="FI1855" s="15"/>
      <c r="FJ1855" s="15"/>
    </row>
    <row r="1856" spans="2:166" ht="15" customHeight="1" x14ac:dyDescent="0.25">
      <c r="B1856" s="88"/>
      <c r="C1856" s="88"/>
      <c r="D1856" s="115"/>
      <c r="E1856" s="115"/>
      <c r="F1856" s="115"/>
      <c r="G1856" s="115"/>
      <c r="H1856" s="115"/>
      <c r="I1856" s="523"/>
      <c r="J1856" s="523"/>
      <c r="K1856" s="115"/>
      <c r="L1856" s="524"/>
      <c r="M1856" s="524"/>
      <c r="N1856" s="524"/>
      <c r="O1856" s="524"/>
      <c r="P1856" s="524"/>
      <c r="Q1856" s="524"/>
      <c r="R1856" s="524"/>
      <c r="S1856" s="525"/>
      <c r="T1856" s="526"/>
      <c r="U1856" s="115"/>
      <c r="V1856" s="526"/>
      <c r="W1856" s="115"/>
      <c r="X1856" s="115"/>
      <c r="Y1856" s="115"/>
      <c r="Z1856" s="527"/>
      <c r="AA1856" s="527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5"/>
      <c r="AN1856" s="15"/>
      <c r="AO1856" s="15"/>
      <c r="AP1856" s="15"/>
      <c r="AQ1856" s="15"/>
      <c r="AR1856" s="15"/>
      <c r="AS1856" s="15"/>
      <c r="AT1856" s="15"/>
      <c r="AU1856" s="15"/>
      <c r="AV1856" s="15"/>
      <c r="AW1856" s="15"/>
      <c r="AX1856" s="15"/>
      <c r="AY1856" s="15"/>
      <c r="AZ1856" s="15"/>
      <c r="BA1856" s="15"/>
      <c r="BB1856" s="15"/>
      <c r="BC1856" s="15"/>
      <c r="BD1856" s="15"/>
      <c r="BE1856" s="15"/>
      <c r="BF1856" s="15"/>
      <c r="BG1856" s="15"/>
      <c r="BH1856" s="15"/>
      <c r="BI1856" s="15"/>
      <c r="BJ1856" s="15"/>
      <c r="BK1856" s="15"/>
      <c r="BL1856" s="15"/>
      <c r="BM1856" s="15"/>
      <c r="BN1856" s="15"/>
      <c r="BO1856" s="15"/>
      <c r="BP1856" s="15"/>
      <c r="BQ1856" s="15"/>
      <c r="BR1856" s="15"/>
      <c r="BS1856" s="15"/>
      <c r="BT1856" s="15"/>
      <c r="BU1856" s="15"/>
      <c r="BV1856" s="15"/>
      <c r="BW1856" s="15"/>
      <c r="BX1856" s="15"/>
      <c r="BY1856" s="15"/>
      <c r="BZ1856" s="15"/>
      <c r="CA1856" s="15"/>
      <c r="CB1856" s="15"/>
      <c r="CC1856" s="15"/>
      <c r="CD1856" s="15"/>
      <c r="CE1856" s="15"/>
      <c r="CF1856" s="15"/>
      <c r="CG1856" s="15"/>
      <c r="CH1856" s="15"/>
      <c r="CI1856" s="15"/>
      <c r="CJ1856" s="15"/>
      <c r="CK1856" s="15"/>
      <c r="CL1856" s="15"/>
      <c r="CM1856" s="15"/>
      <c r="CN1856" s="15"/>
      <c r="CO1856" s="15"/>
      <c r="CP1856" s="15"/>
      <c r="CQ1856" s="15"/>
      <c r="CR1856" s="15"/>
      <c r="CS1856" s="15"/>
      <c r="CT1856" s="88"/>
      <c r="CU1856" s="88"/>
      <c r="CV1856" s="88"/>
      <c r="CW1856" s="15"/>
      <c r="CX1856" s="15"/>
      <c r="CY1856" s="88"/>
      <c r="CZ1856" s="88"/>
      <c r="DA1856" s="88"/>
      <c r="DB1856" s="15"/>
      <c r="DC1856" s="15"/>
      <c r="DD1856" s="15"/>
      <c r="DE1856" s="15"/>
      <c r="DF1856" s="15"/>
      <c r="DG1856" s="15"/>
      <c r="DH1856" s="15"/>
      <c r="DI1856" s="15"/>
      <c r="DJ1856" s="15"/>
      <c r="DK1856" s="15"/>
      <c r="DL1856" s="15"/>
      <c r="DM1856" s="15"/>
      <c r="DN1856" s="15"/>
      <c r="DO1856" s="15"/>
      <c r="DP1856" s="15"/>
      <c r="DQ1856" s="15"/>
      <c r="DR1856" s="15"/>
      <c r="DS1856" s="15"/>
      <c r="DT1856" s="15"/>
      <c r="DU1856" s="15"/>
      <c r="DV1856" s="15"/>
      <c r="DW1856" s="15"/>
      <c r="DX1856" s="15"/>
      <c r="DY1856" s="15"/>
      <c r="DZ1856" s="15"/>
      <c r="EA1856" s="15"/>
      <c r="EB1856" s="15"/>
      <c r="EC1856" s="15"/>
      <c r="ED1856" s="15"/>
      <c r="EE1856" s="15"/>
      <c r="EF1856" s="15"/>
      <c r="EG1856" s="15"/>
      <c r="EH1856" s="15"/>
      <c r="EI1856" s="15"/>
      <c r="EJ1856" s="15"/>
      <c r="EK1856" s="15"/>
      <c r="EL1856" s="15"/>
      <c r="EM1856" s="15"/>
      <c r="EN1856" s="15"/>
      <c r="EO1856" s="15"/>
      <c r="EP1856" s="88"/>
      <c r="EQ1856" s="88"/>
      <c r="ER1856" s="88"/>
      <c r="ES1856" s="88"/>
      <c r="ET1856" s="88"/>
      <c r="EU1856" s="88"/>
      <c r="EV1856" s="88"/>
      <c r="EW1856" s="88"/>
      <c r="EX1856" s="88"/>
      <c r="EY1856" s="88"/>
      <c r="EZ1856" s="88"/>
      <c r="FA1856" s="88"/>
      <c r="FB1856" s="15"/>
      <c r="FC1856" s="15"/>
      <c r="FD1856" s="15"/>
      <c r="FE1856" s="15"/>
      <c r="FF1856" s="15"/>
      <c r="FG1856" s="15"/>
      <c r="FH1856" s="15"/>
      <c r="FI1856" s="15"/>
      <c r="FJ1856" s="15"/>
    </row>
    <row r="1857" spans="2:166" ht="15" customHeight="1" x14ac:dyDescent="0.25">
      <c r="B1857" s="88"/>
      <c r="C1857" s="88"/>
      <c r="D1857" s="115"/>
      <c r="E1857" s="115"/>
      <c r="F1857" s="115"/>
      <c r="G1857" s="115"/>
      <c r="H1857" s="115"/>
      <c r="I1857" s="523"/>
      <c r="J1857" s="523"/>
      <c r="K1857" s="115"/>
      <c r="L1857" s="524"/>
      <c r="M1857" s="524"/>
      <c r="N1857" s="524"/>
      <c r="O1857" s="524"/>
      <c r="P1857" s="524"/>
      <c r="Q1857" s="524"/>
      <c r="R1857" s="524"/>
      <c r="S1857" s="525"/>
      <c r="T1857" s="526"/>
      <c r="U1857" s="115"/>
      <c r="V1857" s="526"/>
      <c r="W1857" s="115"/>
      <c r="X1857" s="115"/>
      <c r="Y1857" s="115"/>
      <c r="Z1857" s="527"/>
      <c r="AA1857" s="527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  <c r="AL1857" s="15"/>
      <c r="AM1857" s="15"/>
      <c r="AN1857" s="15"/>
      <c r="AO1857" s="15"/>
      <c r="AP1857" s="15"/>
      <c r="AQ1857" s="15"/>
      <c r="AR1857" s="15"/>
      <c r="AS1857" s="15"/>
      <c r="AT1857" s="15"/>
      <c r="AU1857" s="15"/>
      <c r="AV1857" s="15"/>
      <c r="AW1857" s="15"/>
      <c r="AX1857" s="15"/>
      <c r="AY1857" s="15"/>
      <c r="AZ1857" s="15"/>
      <c r="BA1857" s="15"/>
      <c r="BB1857" s="15"/>
      <c r="BC1857" s="15"/>
      <c r="BD1857" s="15"/>
      <c r="BE1857" s="15"/>
      <c r="BF1857" s="15"/>
      <c r="BG1857" s="15"/>
      <c r="BH1857" s="15"/>
      <c r="BI1857" s="15"/>
      <c r="BJ1857" s="15"/>
      <c r="BK1857" s="15"/>
      <c r="BL1857" s="15"/>
      <c r="BM1857" s="15"/>
      <c r="BN1857" s="15"/>
      <c r="BO1857" s="15"/>
      <c r="BP1857" s="15"/>
      <c r="BQ1857" s="15"/>
      <c r="BR1857" s="15"/>
      <c r="BS1857" s="15"/>
      <c r="BT1857" s="15"/>
      <c r="BU1857" s="15"/>
      <c r="BV1857" s="15"/>
      <c r="BW1857" s="15"/>
      <c r="BX1857" s="15"/>
      <c r="BY1857" s="15"/>
      <c r="BZ1857" s="15"/>
      <c r="CA1857" s="15"/>
      <c r="CB1857" s="15"/>
      <c r="CC1857" s="15"/>
      <c r="CD1857" s="15"/>
      <c r="CE1857" s="15"/>
      <c r="CF1857" s="15"/>
      <c r="CG1857" s="15"/>
      <c r="CH1857" s="15"/>
      <c r="CI1857" s="15"/>
      <c r="CJ1857" s="15"/>
      <c r="CK1857" s="15"/>
      <c r="CL1857" s="15"/>
      <c r="CM1857" s="15"/>
      <c r="CN1857" s="15"/>
      <c r="CO1857" s="15"/>
      <c r="CP1857" s="15"/>
      <c r="CQ1857" s="15"/>
      <c r="CR1857" s="15"/>
      <c r="CS1857" s="15"/>
      <c r="CT1857" s="88"/>
      <c r="CU1857" s="88"/>
      <c r="CV1857" s="88"/>
      <c r="CW1857" s="15"/>
      <c r="CX1857" s="15"/>
      <c r="CY1857" s="88"/>
      <c r="CZ1857" s="88"/>
      <c r="DA1857" s="88"/>
      <c r="DB1857" s="15"/>
      <c r="DC1857" s="15"/>
      <c r="DD1857" s="15"/>
      <c r="DE1857" s="15"/>
      <c r="DF1857" s="15"/>
      <c r="DG1857" s="15"/>
      <c r="DH1857" s="15"/>
      <c r="DI1857" s="15"/>
      <c r="DJ1857" s="15"/>
      <c r="DK1857" s="15"/>
      <c r="DL1857" s="15"/>
      <c r="DM1857" s="15"/>
      <c r="DN1857" s="15"/>
      <c r="DO1857" s="15"/>
      <c r="DP1857" s="15"/>
      <c r="DQ1857" s="15"/>
      <c r="DR1857" s="15"/>
      <c r="DS1857" s="15"/>
      <c r="DT1857" s="15"/>
      <c r="DU1857" s="15"/>
      <c r="DV1857" s="15"/>
      <c r="DW1857" s="15"/>
      <c r="DX1857" s="15"/>
      <c r="DY1857" s="15"/>
      <c r="DZ1857" s="15"/>
      <c r="EA1857" s="15"/>
      <c r="EB1857" s="15"/>
      <c r="EC1857" s="15"/>
      <c r="ED1857" s="15"/>
      <c r="EE1857" s="15"/>
      <c r="EF1857" s="15"/>
      <c r="EG1857" s="15"/>
      <c r="EH1857" s="15"/>
      <c r="EI1857" s="15"/>
      <c r="EJ1857" s="15"/>
      <c r="EK1857" s="15"/>
      <c r="EL1857" s="15"/>
      <c r="EM1857" s="15"/>
      <c r="EN1857" s="15"/>
      <c r="EO1857" s="15"/>
      <c r="EP1857" s="88"/>
      <c r="EQ1857" s="88"/>
      <c r="ER1857" s="88"/>
      <c r="ES1857" s="88"/>
      <c r="ET1857" s="88"/>
      <c r="EU1857" s="88"/>
      <c r="EV1857" s="88"/>
      <c r="EW1857" s="88"/>
      <c r="EX1857" s="88"/>
      <c r="EY1857" s="88"/>
      <c r="EZ1857" s="88"/>
      <c r="FA1857" s="88"/>
      <c r="FB1857" s="15"/>
      <c r="FC1857" s="15"/>
      <c r="FD1857" s="15"/>
      <c r="FE1857" s="15"/>
      <c r="FF1857" s="15"/>
      <c r="FG1857" s="15"/>
      <c r="FH1857" s="15"/>
      <c r="FI1857" s="15"/>
      <c r="FJ1857" s="15"/>
    </row>
    <row r="1858" spans="2:166" ht="15" customHeight="1" x14ac:dyDescent="0.25">
      <c r="B1858" s="88"/>
      <c r="C1858" s="88"/>
      <c r="D1858" s="115"/>
      <c r="E1858" s="115"/>
      <c r="F1858" s="115"/>
      <c r="G1858" s="115"/>
      <c r="H1858" s="115"/>
      <c r="I1858" s="523"/>
      <c r="J1858" s="523"/>
      <c r="K1858" s="115"/>
      <c r="L1858" s="524"/>
      <c r="M1858" s="524"/>
      <c r="N1858" s="524"/>
      <c r="O1858" s="524"/>
      <c r="P1858" s="524"/>
      <c r="Q1858" s="524"/>
      <c r="R1858" s="524"/>
      <c r="S1858" s="525"/>
      <c r="T1858" s="526"/>
      <c r="U1858" s="115"/>
      <c r="V1858" s="526"/>
      <c r="W1858" s="115"/>
      <c r="X1858" s="115"/>
      <c r="Y1858" s="115"/>
      <c r="Z1858" s="527"/>
      <c r="AA1858" s="527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  <c r="BI1858" s="15"/>
      <c r="BJ1858" s="15"/>
      <c r="BK1858" s="15"/>
      <c r="BL1858" s="15"/>
      <c r="BM1858" s="15"/>
      <c r="BN1858" s="15"/>
      <c r="BO1858" s="15"/>
      <c r="BP1858" s="15"/>
      <c r="BQ1858" s="15"/>
      <c r="BR1858" s="15"/>
      <c r="BS1858" s="15"/>
      <c r="BT1858" s="15"/>
      <c r="BU1858" s="15"/>
      <c r="BV1858" s="15"/>
      <c r="BW1858" s="15"/>
      <c r="BX1858" s="15"/>
      <c r="BY1858" s="15"/>
      <c r="BZ1858" s="15"/>
      <c r="CA1858" s="15"/>
      <c r="CB1858" s="15"/>
      <c r="CC1858" s="15"/>
      <c r="CD1858" s="15"/>
      <c r="CE1858" s="15"/>
      <c r="CF1858" s="15"/>
      <c r="CG1858" s="15"/>
      <c r="CH1858" s="15"/>
      <c r="CI1858" s="15"/>
      <c r="CJ1858" s="15"/>
      <c r="CK1858" s="15"/>
      <c r="CL1858" s="15"/>
      <c r="CM1858" s="15"/>
      <c r="CN1858" s="15"/>
      <c r="CO1858" s="15"/>
      <c r="CP1858" s="15"/>
      <c r="CQ1858" s="15"/>
      <c r="CR1858" s="15"/>
      <c r="CS1858" s="15"/>
      <c r="CT1858" s="88"/>
      <c r="CU1858" s="88"/>
      <c r="CV1858" s="88"/>
      <c r="CW1858" s="15"/>
      <c r="CX1858" s="15"/>
      <c r="CY1858" s="88"/>
      <c r="CZ1858" s="88"/>
      <c r="DA1858" s="88"/>
      <c r="DB1858" s="15"/>
      <c r="DC1858" s="15"/>
      <c r="DD1858" s="15"/>
      <c r="DE1858" s="15"/>
      <c r="DF1858" s="15"/>
      <c r="DG1858" s="15"/>
      <c r="DH1858" s="15"/>
      <c r="DI1858" s="15"/>
      <c r="DJ1858" s="15"/>
      <c r="DK1858" s="15"/>
      <c r="DL1858" s="15"/>
      <c r="DM1858" s="15"/>
      <c r="DN1858" s="15"/>
      <c r="DO1858" s="15"/>
      <c r="DP1858" s="15"/>
      <c r="DQ1858" s="15"/>
      <c r="DR1858" s="15"/>
      <c r="DS1858" s="15"/>
      <c r="DT1858" s="15"/>
      <c r="DU1858" s="15"/>
      <c r="DV1858" s="15"/>
      <c r="DW1858" s="15"/>
      <c r="DX1858" s="15"/>
      <c r="DY1858" s="15"/>
      <c r="DZ1858" s="15"/>
      <c r="EA1858" s="15"/>
      <c r="EB1858" s="15"/>
      <c r="EC1858" s="15"/>
      <c r="ED1858" s="15"/>
      <c r="EE1858" s="15"/>
      <c r="EF1858" s="15"/>
      <c r="EG1858" s="15"/>
      <c r="EH1858" s="15"/>
      <c r="EI1858" s="15"/>
      <c r="EJ1858" s="15"/>
      <c r="EK1858" s="15"/>
      <c r="EL1858" s="15"/>
      <c r="EM1858" s="15"/>
      <c r="EN1858" s="15"/>
      <c r="EO1858" s="15"/>
      <c r="EP1858" s="88"/>
      <c r="EQ1858" s="88"/>
      <c r="ER1858" s="88"/>
      <c r="ES1858" s="88"/>
      <c r="ET1858" s="88"/>
      <c r="EU1858" s="88"/>
      <c r="EV1858" s="88"/>
      <c r="EW1858" s="88"/>
      <c r="EX1858" s="88"/>
      <c r="EY1858" s="88"/>
      <c r="EZ1858" s="88"/>
      <c r="FA1858" s="88"/>
      <c r="FB1858" s="15"/>
      <c r="FC1858" s="15"/>
      <c r="FD1858" s="15"/>
      <c r="FE1858" s="15"/>
      <c r="FF1858" s="15"/>
      <c r="FG1858" s="15"/>
      <c r="FH1858" s="15"/>
      <c r="FI1858" s="15"/>
      <c r="FJ1858" s="15"/>
    </row>
    <row r="1859" spans="2:166" ht="15" customHeight="1" x14ac:dyDescent="0.25">
      <c r="B1859" s="88"/>
      <c r="C1859" s="88"/>
      <c r="D1859" s="115"/>
      <c r="E1859" s="115"/>
      <c r="F1859" s="115"/>
      <c r="G1859" s="115"/>
      <c r="H1859" s="115"/>
      <c r="I1859" s="523"/>
      <c r="J1859" s="523"/>
      <c r="K1859" s="115"/>
      <c r="L1859" s="524"/>
      <c r="M1859" s="524"/>
      <c r="N1859" s="524"/>
      <c r="O1859" s="524"/>
      <c r="P1859" s="524"/>
      <c r="Q1859" s="524"/>
      <c r="R1859" s="524"/>
      <c r="S1859" s="525"/>
      <c r="T1859" s="526"/>
      <c r="U1859" s="115"/>
      <c r="V1859" s="526"/>
      <c r="W1859" s="115"/>
      <c r="X1859" s="115"/>
      <c r="Y1859" s="115"/>
      <c r="Z1859" s="527"/>
      <c r="AA1859" s="527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  <c r="BM1859" s="15"/>
      <c r="BN1859" s="15"/>
      <c r="BO1859" s="15"/>
      <c r="BP1859" s="15"/>
      <c r="BQ1859" s="15"/>
      <c r="BR1859" s="15"/>
      <c r="BS1859" s="15"/>
      <c r="BT1859" s="15"/>
      <c r="BU1859" s="15"/>
      <c r="BV1859" s="15"/>
      <c r="BW1859" s="15"/>
      <c r="BX1859" s="15"/>
      <c r="BY1859" s="15"/>
      <c r="BZ1859" s="15"/>
      <c r="CA1859" s="15"/>
      <c r="CB1859" s="15"/>
      <c r="CC1859" s="15"/>
      <c r="CD1859" s="15"/>
      <c r="CE1859" s="15"/>
      <c r="CF1859" s="15"/>
      <c r="CG1859" s="15"/>
      <c r="CH1859" s="15"/>
      <c r="CI1859" s="15"/>
      <c r="CJ1859" s="15"/>
      <c r="CK1859" s="15"/>
      <c r="CL1859" s="15"/>
      <c r="CM1859" s="15"/>
      <c r="CN1859" s="15"/>
      <c r="CO1859" s="15"/>
      <c r="CP1859" s="15"/>
      <c r="CQ1859" s="15"/>
      <c r="CR1859" s="15"/>
      <c r="CS1859" s="15"/>
      <c r="CT1859" s="88"/>
      <c r="CU1859" s="88"/>
      <c r="CV1859" s="88"/>
      <c r="CW1859" s="15"/>
      <c r="CX1859" s="15"/>
      <c r="CY1859" s="88"/>
      <c r="CZ1859" s="88"/>
      <c r="DA1859" s="88"/>
      <c r="DB1859" s="15"/>
      <c r="DC1859" s="15"/>
      <c r="DD1859" s="15"/>
      <c r="DE1859" s="15"/>
      <c r="DF1859" s="15"/>
      <c r="DG1859" s="15"/>
      <c r="DH1859" s="15"/>
      <c r="DI1859" s="15"/>
      <c r="DJ1859" s="15"/>
      <c r="DK1859" s="15"/>
      <c r="DL1859" s="15"/>
      <c r="DM1859" s="15"/>
      <c r="DN1859" s="15"/>
      <c r="DO1859" s="15"/>
      <c r="DP1859" s="15"/>
      <c r="DQ1859" s="15"/>
      <c r="DR1859" s="15"/>
      <c r="DS1859" s="15"/>
      <c r="DT1859" s="15"/>
      <c r="DU1859" s="15"/>
      <c r="DV1859" s="15"/>
      <c r="DW1859" s="15"/>
      <c r="DX1859" s="15"/>
      <c r="DY1859" s="15"/>
      <c r="DZ1859" s="15"/>
      <c r="EA1859" s="15"/>
      <c r="EB1859" s="15"/>
      <c r="EC1859" s="15"/>
      <c r="ED1859" s="15"/>
      <c r="EE1859" s="15"/>
      <c r="EF1859" s="15"/>
      <c r="EG1859" s="15"/>
      <c r="EH1859" s="15"/>
      <c r="EI1859" s="15"/>
      <c r="EJ1859" s="15"/>
      <c r="EK1859" s="15"/>
      <c r="EL1859" s="15"/>
      <c r="EM1859" s="15"/>
      <c r="EN1859" s="15"/>
      <c r="EO1859" s="15"/>
      <c r="EP1859" s="88"/>
      <c r="EQ1859" s="88"/>
      <c r="ER1859" s="88"/>
      <c r="ES1859" s="88"/>
      <c r="ET1859" s="88"/>
      <c r="EU1859" s="88"/>
      <c r="EV1859" s="88"/>
      <c r="EW1859" s="88"/>
      <c r="EX1859" s="88"/>
      <c r="EY1859" s="88"/>
      <c r="EZ1859" s="88"/>
      <c r="FA1859" s="88"/>
      <c r="FB1859" s="15"/>
      <c r="FC1859" s="15"/>
      <c r="FD1859" s="15"/>
      <c r="FE1859" s="15"/>
      <c r="FF1859" s="15"/>
      <c r="FG1859" s="15"/>
      <c r="FH1859" s="15"/>
      <c r="FI1859" s="15"/>
      <c r="FJ1859" s="15"/>
    </row>
    <row r="1860" spans="2:166" ht="15" customHeight="1" x14ac:dyDescent="0.25">
      <c r="B1860" s="88"/>
      <c r="C1860" s="88"/>
      <c r="D1860" s="115"/>
      <c r="E1860" s="115"/>
      <c r="F1860" s="115"/>
      <c r="G1860" s="115"/>
      <c r="H1860" s="115"/>
      <c r="I1860" s="523"/>
      <c r="J1860" s="523"/>
      <c r="K1860" s="115"/>
      <c r="L1860" s="524"/>
      <c r="M1860" s="524"/>
      <c r="N1860" s="524"/>
      <c r="O1860" s="524"/>
      <c r="P1860" s="524"/>
      <c r="Q1860" s="524"/>
      <c r="R1860" s="524"/>
      <c r="S1860" s="525"/>
      <c r="T1860" s="526"/>
      <c r="U1860" s="115"/>
      <c r="V1860" s="526"/>
      <c r="W1860" s="115"/>
      <c r="X1860" s="115"/>
      <c r="Y1860" s="115"/>
      <c r="Z1860" s="527"/>
      <c r="AA1860" s="527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  <c r="AR1860" s="15"/>
      <c r="AS1860" s="15"/>
      <c r="AT1860" s="15"/>
      <c r="AU1860" s="15"/>
      <c r="AV1860" s="15"/>
      <c r="AW1860" s="15"/>
      <c r="AX1860" s="15"/>
      <c r="AY1860" s="15"/>
      <c r="AZ1860" s="15"/>
      <c r="BA1860" s="15"/>
      <c r="BB1860" s="15"/>
      <c r="BC1860" s="15"/>
      <c r="BD1860" s="15"/>
      <c r="BE1860" s="15"/>
      <c r="BF1860" s="15"/>
      <c r="BG1860" s="15"/>
      <c r="BH1860" s="15"/>
      <c r="BI1860" s="15"/>
      <c r="BJ1860" s="15"/>
      <c r="BK1860" s="15"/>
      <c r="BL1860" s="15"/>
      <c r="BM1860" s="15"/>
      <c r="BN1860" s="15"/>
      <c r="BO1860" s="15"/>
      <c r="BP1860" s="15"/>
      <c r="BQ1860" s="15"/>
      <c r="BR1860" s="15"/>
      <c r="BS1860" s="15"/>
      <c r="BT1860" s="15"/>
      <c r="BU1860" s="15"/>
      <c r="BV1860" s="15"/>
      <c r="BW1860" s="15"/>
      <c r="BX1860" s="15"/>
      <c r="BY1860" s="15"/>
      <c r="BZ1860" s="15"/>
      <c r="CA1860" s="15"/>
      <c r="CB1860" s="15"/>
      <c r="CC1860" s="15"/>
      <c r="CD1860" s="15"/>
      <c r="CE1860" s="15"/>
      <c r="CF1860" s="15"/>
      <c r="CG1860" s="15"/>
      <c r="CH1860" s="15"/>
      <c r="CI1860" s="15"/>
      <c r="CJ1860" s="15"/>
      <c r="CK1860" s="15"/>
      <c r="CL1860" s="15"/>
      <c r="CM1860" s="15"/>
      <c r="CN1860" s="15"/>
      <c r="CO1860" s="15"/>
      <c r="CP1860" s="15"/>
      <c r="CQ1860" s="15"/>
      <c r="CR1860" s="15"/>
      <c r="CS1860" s="15"/>
      <c r="CT1860" s="88"/>
      <c r="CU1860" s="88"/>
      <c r="CV1860" s="88"/>
      <c r="CW1860" s="15"/>
      <c r="CX1860" s="15"/>
      <c r="CY1860" s="88"/>
      <c r="CZ1860" s="88"/>
      <c r="DA1860" s="88"/>
      <c r="DB1860" s="15"/>
      <c r="DC1860" s="15"/>
      <c r="DD1860" s="15"/>
      <c r="DE1860" s="15"/>
      <c r="DF1860" s="15"/>
      <c r="DG1860" s="15"/>
      <c r="DH1860" s="15"/>
      <c r="DI1860" s="15"/>
      <c r="DJ1860" s="15"/>
      <c r="DK1860" s="15"/>
      <c r="DL1860" s="15"/>
      <c r="DM1860" s="15"/>
      <c r="DN1860" s="15"/>
      <c r="DO1860" s="15"/>
      <c r="DP1860" s="15"/>
      <c r="DQ1860" s="15"/>
      <c r="DR1860" s="15"/>
      <c r="DS1860" s="15"/>
      <c r="DT1860" s="15"/>
      <c r="DU1860" s="15"/>
      <c r="DV1860" s="15"/>
      <c r="DW1860" s="15"/>
      <c r="DX1860" s="15"/>
      <c r="DY1860" s="15"/>
      <c r="DZ1860" s="15"/>
      <c r="EA1860" s="15"/>
      <c r="EB1860" s="15"/>
      <c r="EC1860" s="15"/>
      <c r="ED1860" s="15"/>
      <c r="EE1860" s="15"/>
      <c r="EF1860" s="15"/>
      <c r="EG1860" s="15"/>
      <c r="EH1860" s="15"/>
      <c r="EI1860" s="15"/>
      <c r="EJ1860" s="15"/>
      <c r="EK1860" s="15"/>
      <c r="EL1860" s="15"/>
      <c r="EM1860" s="15"/>
      <c r="EN1860" s="15"/>
      <c r="EO1860" s="15"/>
      <c r="EP1860" s="88"/>
      <c r="EQ1860" s="88"/>
      <c r="ER1860" s="88"/>
      <c r="ES1860" s="88"/>
      <c r="ET1860" s="88"/>
      <c r="EU1860" s="88"/>
      <c r="EV1860" s="88"/>
      <c r="EW1860" s="88"/>
      <c r="EX1860" s="88"/>
      <c r="EY1860" s="88"/>
      <c r="EZ1860" s="88"/>
      <c r="FA1860" s="88"/>
      <c r="FB1860" s="15"/>
      <c r="FC1860" s="15"/>
      <c r="FD1860" s="15"/>
      <c r="FE1860" s="15"/>
      <c r="FF1860" s="15"/>
      <c r="FG1860" s="15"/>
      <c r="FH1860" s="15"/>
      <c r="FI1860" s="15"/>
      <c r="FJ1860" s="15"/>
    </row>
    <row r="1861" spans="2:166" ht="15" customHeight="1" x14ac:dyDescent="0.25">
      <c r="B1861" s="88"/>
      <c r="C1861" s="88"/>
      <c r="D1861" s="115"/>
      <c r="E1861" s="115"/>
      <c r="F1861" s="115"/>
      <c r="G1861" s="115"/>
      <c r="H1861" s="115"/>
      <c r="I1861" s="523"/>
      <c r="J1861" s="523"/>
      <c r="K1861" s="115"/>
      <c r="L1861" s="524"/>
      <c r="M1861" s="524"/>
      <c r="N1861" s="524"/>
      <c r="O1861" s="524"/>
      <c r="P1861" s="524"/>
      <c r="Q1861" s="524"/>
      <c r="R1861" s="524"/>
      <c r="S1861" s="525"/>
      <c r="T1861" s="526"/>
      <c r="U1861" s="115"/>
      <c r="V1861" s="526"/>
      <c r="W1861" s="115"/>
      <c r="X1861" s="115"/>
      <c r="Y1861" s="115"/>
      <c r="Z1861" s="527"/>
      <c r="AA1861" s="527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/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15"/>
      <c r="BX1861" s="15"/>
      <c r="BY1861" s="15"/>
      <c r="BZ1861" s="15"/>
      <c r="CA1861" s="15"/>
      <c r="CB1861" s="15"/>
      <c r="CC1861" s="15"/>
      <c r="CD1861" s="15"/>
      <c r="CE1861" s="15"/>
      <c r="CF1861" s="15"/>
      <c r="CG1861" s="15"/>
      <c r="CH1861" s="15"/>
      <c r="CI1861" s="15"/>
      <c r="CJ1861" s="15"/>
      <c r="CK1861" s="15"/>
      <c r="CL1861" s="15"/>
      <c r="CM1861" s="15"/>
      <c r="CN1861" s="15"/>
      <c r="CO1861" s="15"/>
      <c r="CP1861" s="15"/>
      <c r="CQ1861" s="15"/>
      <c r="CR1861" s="15"/>
      <c r="CS1861" s="15"/>
      <c r="CT1861" s="88"/>
      <c r="CU1861" s="88"/>
      <c r="CV1861" s="88"/>
      <c r="CW1861" s="15"/>
      <c r="CX1861" s="15"/>
      <c r="CY1861" s="88"/>
      <c r="CZ1861" s="88"/>
      <c r="DA1861" s="88"/>
      <c r="DB1861" s="15"/>
      <c r="DC1861" s="15"/>
      <c r="DD1861" s="15"/>
      <c r="DE1861" s="15"/>
      <c r="DF1861" s="15"/>
      <c r="DG1861" s="15"/>
      <c r="DH1861" s="15"/>
      <c r="DI1861" s="15"/>
      <c r="DJ1861" s="15"/>
      <c r="DK1861" s="15"/>
      <c r="DL1861" s="15"/>
      <c r="DM1861" s="15"/>
      <c r="DN1861" s="15"/>
      <c r="DO1861" s="15"/>
      <c r="DP1861" s="15"/>
      <c r="DQ1861" s="15"/>
      <c r="DR1861" s="15"/>
      <c r="DS1861" s="15"/>
      <c r="DT1861" s="15"/>
      <c r="DU1861" s="15"/>
      <c r="DV1861" s="15"/>
      <c r="DW1861" s="15"/>
      <c r="DX1861" s="15"/>
      <c r="DY1861" s="15"/>
      <c r="DZ1861" s="15"/>
      <c r="EA1861" s="15"/>
      <c r="EB1861" s="15"/>
      <c r="EC1861" s="15"/>
      <c r="ED1861" s="15"/>
      <c r="EE1861" s="15"/>
      <c r="EF1861" s="15"/>
      <c r="EG1861" s="15"/>
      <c r="EH1861" s="15"/>
      <c r="EI1861" s="15"/>
      <c r="EJ1861" s="15"/>
      <c r="EK1861" s="15"/>
      <c r="EL1861" s="15"/>
      <c r="EM1861" s="15"/>
      <c r="EN1861" s="15"/>
      <c r="EO1861" s="15"/>
      <c r="EP1861" s="88"/>
      <c r="EQ1861" s="88"/>
      <c r="ER1861" s="88"/>
      <c r="ES1861" s="88"/>
      <c r="ET1861" s="88"/>
      <c r="EU1861" s="88"/>
      <c r="EV1861" s="88"/>
      <c r="EW1861" s="88"/>
      <c r="EX1861" s="88"/>
      <c r="EY1861" s="88"/>
      <c r="EZ1861" s="88"/>
      <c r="FA1861" s="88"/>
      <c r="FB1861" s="15"/>
      <c r="FC1861" s="15"/>
      <c r="FD1861" s="15"/>
      <c r="FE1861" s="15"/>
      <c r="FF1861" s="15"/>
      <c r="FG1861" s="15"/>
      <c r="FH1861" s="15"/>
      <c r="FI1861" s="15"/>
      <c r="FJ1861" s="15"/>
    </row>
    <row r="1862" spans="2:166" ht="15" customHeight="1" x14ac:dyDescent="0.25">
      <c r="B1862" s="88"/>
      <c r="C1862" s="88"/>
      <c r="D1862" s="115"/>
      <c r="E1862" s="115"/>
      <c r="F1862" s="115"/>
      <c r="G1862" s="115"/>
      <c r="H1862" s="115"/>
      <c r="I1862" s="523"/>
      <c r="J1862" s="523"/>
      <c r="K1862" s="115"/>
      <c r="L1862" s="524"/>
      <c r="M1862" s="524"/>
      <c r="N1862" s="524"/>
      <c r="O1862" s="524"/>
      <c r="P1862" s="524"/>
      <c r="Q1862" s="524"/>
      <c r="R1862" s="524"/>
      <c r="S1862" s="525"/>
      <c r="T1862" s="526"/>
      <c r="U1862" s="115"/>
      <c r="V1862" s="526"/>
      <c r="W1862" s="115"/>
      <c r="X1862" s="115"/>
      <c r="Y1862" s="115"/>
      <c r="Z1862" s="527"/>
      <c r="AA1862" s="527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  <c r="AS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  <c r="BI1862" s="15"/>
      <c r="BJ1862" s="15"/>
      <c r="BK1862" s="15"/>
      <c r="BL1862" s="15"/>
      <c r="BM1862" s="15"/>
      <c r="BN1862" s="15"/>
      <c r="BO1862" s="15"/>
      <c r="BP1862" s="15"/>
      <c r="BQ1862" s="15"/>
      <c r="BR1862" s="15"/>
      <c r="BS1862" s="15"/>
      <c r="BT1862" s="15"/>
      <c r="BU1862" s="15"/>
      <c r="BV1862" s="15"/>
      <c r="BW1862" s="15"/>
      <c r="BX1862" s="15"/>
      <c r="BY1862" s="15"/>
      <c r="BZ1862" s="15"/>
      <c r="CA1862" s="15"/>
      <c r="CB1862" s="15"/>
      <c r="CC1862" s="15"/>
      <c r="CD1862" s="15"/>
      <c r="CE1862" s="15"/>
      <c r="CF1862" s="15"/>
      <c r="CG1862" s="15"/>
      <c r="CH1862" s="15"/>
      <c r="CI1862" s="15"/>
      <c r="CJ1862" s="15"/>
      <c r="CK1862" s="15"/>
      <c r="CL1862" s="15"/>
      <c r="CM1862" s="15"/>
      <c r="CN1862" s="15"/>
      <c r="CO1862" s="15"/>
      <c r="CP1862" s="15"/>
      <c r="CQ1862" s="15"/>
      <c r="CR1862" s="15"/>
      <c r="CS1862" s="15"/>
      <c r="CT1862" s="88"/>
      <c r="CU1862" s="88"/>
      <c r="CV1862" s="88"/>
      <c r="CW1862" s="15"/>
      <c r="CX1862" s="15"/>
      <c r="CY1862" s="88"/>
      <c r="CZ1862" s="88"/>
      <c r="DA1862" s="88"/>
      <c r="DB1862" s="15"/>
      <c r="DC1862" s="15"/>
      <c r="DD1862" s="15"/>
      <c r="DE1862" s="15"/>
      <c r="DF1862" s="15"/>
      <c r="DG1862" s="15"/>
      <c r="DH1862" s="15"/>
      <c r="DI1862" s="15"/>
      <c r="DJ1862" s="15"/>
      <c r="DK1862" s="15"/>
      <c r="DL1862" s="15"/>
      <c r="DM1862" s="15"/>
      <c r="DN1862" s="15"/>
      <c r="DO1862" s="15"/>
      <c r="DP1862" s="15"/>
      <c r="DQ1862" s="15"/>
      <c r="DR1862" s="15"/>
      <c r="DS1862" s="15"/>
      <c r="DT1862" s="15"/>
      <c r="DU1862" s="15"/>
      <c r="DV1862" s="15"/>
      <c r="DW1862" s="15"/>
      <c r="DX1862" s="15"/>
      <c r="DY1862" s="15"/>
      <c r="DZ1862" s="15"/>
      <c r="EA1862" s="15"/>
      <c r="EB1862" s="15"/>
      <c r="EC1862" s="15"/>
      <c r="ED1862" s="15"/>
      <c r="EE1862" s="15"/>
      <c r="EF1862" s="15"/>
      <c r="EG1862" s="15"/>
      <c r="EH1862" s="15"/>
      <c r="EI1862" s="15"/>
      <c r="EJ1862" s="15"/>
      <c r="EK1862" s="15"/>
      <c r="EL1862" s="15"/>
      <c r="EM1862" s="15"/>
      <c r="EN1862" s="15"/>
      <c r="EO1862" s="15"/>
      <c r="EP1862" s="88"/>
      <c r="EQ1862" s="88"/>
      <c r="ER1862" s="88"/>
      <c r="ES1862" s="88"/>
      <c r="ET1862" s="88"/>
      <c r="EU1862" s="88"/>
      <c r="EV1862" s="88"/>
      <c r="EW1862" s="88"/>
      <c r="EX1862" s="88"/>
      <c r="EY1862" s="88"/>
      <c r="EZ1862" s="88"/>
      <c r="FA1862" s="88"/>
      <c r="FB1862" s="15"/>
      <c r="FC1862" s="15"/>
      <c r="FD1862" s="15"/>
      <c r="FE1862" s="15"/>
      <c r="FF1862" s="15"/>
      <c r="FG1862" s="15"/>
      <c r="FH1862" s="15"/>
      <c r="FI1862" s="15"/>
      <c r="FJ1862" s="15"/>
    </row>
    <row r="1863" spans="2:166" ht="15" customHeight="1" x14ac:dyDescent="0.25">
      <c r="B1863" s="88"/>
      <c r="C1863" s="88"/>
      <c r="D1863" s="115"/>
      <c r="E1863" s="115"/>
      <c r="F1863" s="115"/>
      <c r="G1863" s="115"/>
      <c r="H1863" s="115"/>
      <c r="I1863" s="523"/>
      <c r="J1863" s="523"/>
      <c r="K1863" s="115"/>
      <c r="L1863" s="524"/>
      <c r="M1863" s="524"/>
      <c r="N1863" s="524"/>
      <c r="O1863" s="524"/>
      <c r="P1863" s="524"/>
      <c r="Q1863" s="524"/>
      <c r="R1863" s="524"/>
      <c r="S1863" s="525"/>
      <c r="T1863" s="526"/>
      <c r="U1863" s="115"/>
      <c r="V1863" s="526"/>
      <c r="W1863" s="115"/>
      <c r="X1863" s="115"/>
      <c r="Y1863" s="115"/>
      <c r="Z1863" s="527"/>
      <c r="AA1863" s="527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  <c r="AS1863" s="15"/>
      <c r="AT1863" s="15"/>
      <c r="AU1863" s="15"/>
      <c r="AV1863" s="15"/>
      <c r="AW1863" s="15"/>
      <c r="AX1863" s="15"/>
      <c r="AY1863" s="15"/>
      <c r="AZ1863" s="15"/>
      <c r="BA1863" s="15"/>
      <c r="BB1863" s="15"/>
      <c r="BC1863" s="15"/>
      <c r="BD1863" s="15"/>
      <c r="BE1863" s="15"/>
      <c r="BF1863" s="15"/>
      <c r="BG1863" s="15"/>
      <c r="BH1863" s="15"/>
      <c r="BI1863" s="15"/>
      <c r="BJ1863" s="15"/>
      <c r="BK1863" s="15"/>
      <c r="BL1863" s="15"/>
      <c r="BM1863" s="15"/>
      <c r="BN1863" s="15"/>
      <c r="BO1863" s="15"/>
      <c r="BP1863" s="15"/>
      <c r="BQ1863" s="15"/>
      <c r="BR1863" s="15"/>
      <c r="BS1863" s="15"/>
      <c r="BT1863" s="15"/>
      <c r="BU1863" s="15"/>
      <c r="BV1863" s="15"/>
      <c r="BW1863" s="15"/>
      <c r="BX1863" s="15"/>
      <c r="BY1863" s="15"/>
      <c r="BZ1863" s="15"/>
      <c r="CA1863" s="15"/>
      <c r="CB1863" s="15"/>
      <c r="CC1863" s="15"/>
      <c r="CD1863" s="15"/>
      <c r="CE1863" s="15"/>
      <c r="CF1863" s="15"/>
      <c r="CG1863" s="15"/>
      <c r="CH1863" s="15"/>
      <c r="CI1863" s="15"/>
      <c r="CJ1863" s="15"/>
      <c r="CK1863" s="15"/>
      <c r="CL1863" s="15"/>
      <c r="CM1863" s="15"/>
      <c r="CN1863" s="15"/>
      <c r="CO1863" s="15"/>
      <c r="CP1863" s="15"/>
      <c r="CQ1863" s="15"/>
      <c r="CR1863" s="15"/>
      <c r="CS1863" s="15"/>
      <c r="CT1863" s="88"/>
      <c r="CU1863" s="88"/>
      <c r="CV1863" s="88"/>
      <c r="CW1863" s="15"/>
      <c r="CX1863" s="15"/>
      <c r="CY1863" s="88"/>
      <c r="CZ1863" s="88"/>
      <c r="DA1863" s="88"/>
      <c r="DB1863" s="15"/>
      <c r="DC1863" s="15"/>
      <c r="DD1863" s="15"/>
      <c r="DE1863" s="15"/>
      <c r="DF1863" s="15"/>
      <c r="DG1863" s="15"/>
      <c r="DH1863" s="15"/>
      <c r="DI1863" s="15"/>
      <c r="DJ1863" s="15"/>
      <c r="DK1863" s="15"/>
      <c r="DL1863" s="15"/>
      <c r="DM1863" s="15"/>
      <c r="DN1863" s="15"/>
      <c r="DO1863" s="15"/>
      <c r="DP1863" s="15"/>
      <c r="DQ1863" s="15"/>
      <c r="DR1863" s="15"/>
      <c r="DS1863" s="15"/>
      <c r="DT1863" s="15"/>
      <c r="DU1863" s="15"/>
      <c r="DV1863" s="15"/>
      <c r="DW1863" s="15"/>
      <c r="DX1863" s="15"/>
      <c r="DY1863" s="15"/>
      <c r="DZ1863" s="15"/>
      <c r="EA1863" s="15"/>
      <c r="EB1863" s="15"/>
      <c r="EC1863" s="15"/>
      <c r="ED1863" s="15"/>
      <c r="EE1863" s="15"/>
      <c r="EF1863" s="15"/>
      <c r="EG1863" s="15"/>
      <c r="EH1863" s="15"/>
      <c r="EI1863" s="15"/>
      <c r="EJ1863" s="15"/>
      <c r="EK1863" s="15"/>
      <c r="EL1863" s="15"/>
      <c r="EM1863" s="15"/>
      <c r="EN1863" s="15"/>
      <c r="EO1863" s="15"/>
      <c r="EP1863" s="88"/>
      <c r="EQ1863" s="88"/>
      <c r="ER1863" s="88"/>
      <c r="ES1863" s="88"/>
      <c r="ET1863" s="88"/>
      <c r="EU1863" s="88"/>
      <c r="EV1863" s="88"/>
      <c r="EW1863" s="88"/>
      <c r="EX1863" s="88"/>
      <c r="EY1863" s="88"/>
      <c r="EZ1863" s="88"/>
      <c r="FA1863" s="88"/>
      <c r="FB1863" s="15"/>
      <c r="FC1863" s="15"/>
      <c r="FD1863" s="15"/>
      <c r="FE1863" s="15"/>
      <c r="FF1863" s="15"/>
      <c r="FG1863" s="15"/>
      <c r="FH1863" s="15"/>
      <c r="FI1863" s="15"/>
      <c r="FJ1863" s="15"/>
    </row>
    <row r="1864" spans="2:166" ht="15" customHeight="1" x14ac:dyDescent="0.25">
      <c r="B1864" s="88"/>
      <c r="C1864" s="88"/>
      <c r="D1864" s="115"/>
      <c r="E1864" s="115"/>
      <c r="F1864" s="115"/>
      <c r="G1864" s="115"/>
      <c r="H1864" s="115"/>
      <c r="I1864" s="523"/>
      <c r="J1864" s="523"/>
      <c r="K1864" s="115"/>
      <c r="L1864" s="524"/>
      <c r="M1864" s="524"/>
      <c r="N1864" s="524"/>
      <c r="O1864" s="524"/>
      <c r="P1864" s="524"/>
      <c r="Q1864" s="524"/>
      <c r="R1864" s="524"/>
      <c r="S1864" s="525"/>
      <c r="T1864" s="526"/>
      <c r="U1864" s="115"/>
      <c r="V1864" s="526"/>
      <c r="W1864" s="115"/>
      <c r="X1864" s="115"/>
      <c r="Y1864" s="115"/>
      <c r="Z1864" s="527"/>
      <c r="AA1864" s="527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  <c r="AR1864" s="15"/>
      <c r="AS1864" s="15"/>
      <c r="AT1864" s="15"/>
      <c r="AU1864" s="15"/>
      <c r="AV1864" s="15"/>
      <c r="AW1864" s="15"/>
      <c r="AX1864" s="15"/>
      <c r="AY1864" s="15"/>
      <c r="AZ1864" s="15"/>
      <c r="BA1864" s="15"/>
      <c r="BB1864" s="15"/>
      <c r="BC1864" s="15"/>
      <c r="BD1864" s="15"/>
      <c r="BE1864" s="15"/>
      <c r="BF1864" s="15"/>
      <c r="BG1864" s="15"/>
      <c r="BH1864" s="15"/>
      <c r="BI1864" s="15"/>
      <c r="BJ1864" s="15"/>
      <c r="BK1864" s="15"/>
      <c r="BL1864" s="15"/>
      <c r="BM1864" s="15"/>
      <c r="BN1864" s="15"/>
      <c r="BO1864" s="15"/>
      <c r="BP1864" s="15"/>
      <c r="BQ1864" s="15"/>
      <c r="BR1864" s="15"/>
      <c r="BS1864" s="15"/>
      <c r="BT1864" s="15"/>
      <c r="BU1864" s="15"/>
      <c r="BV1864" s="15"/>
      <c r="BW1864" s="15"/>
      <c r="BX1864" s="15"/>
      <c r="BY1864" s="15"/>
      <c r="BZ1864" s="15"/>
      <c r="CA1864" s="15"/>
      <c r="CB1864" s="15"/>
      <c r="CC1864" s="15"/>
      <c r="CD1864" s="15"/>
      <c r="CE1864" s="15"/>
      <c r="CF1864" s="15"/>
      <c r="CG1864" s="15"/>
      <c r="CH1864" s="15"/>
      <c r="CI1864" s="15"/>
      <c r="CJ1864" s="15"/>
      <c r="CK1864" s="15"/>
      <c r="CL1864" s="15"/>
      <c r="CM1864" s="15"/>
      <c r="CN1864" s="15"/>
      <c r="CO1864" s="15"/>
      <c r="CP1864" s="15"/>
      <c r="CQ1864" s="15"/>
      <c r="CR1864" s="15"/>
      <c r="CS1864" s="15"/>
      <c r="CT1864" s="88"/>
      <c r="CU1864" s="88"/>
      <c r="CV1864" s="88"/>
      <c r="CW1864" s="15"/>
      <c r="CX1864" s="15"/>
      <c r="CY1864" s="88"/>
      <c r="CZ1864" s="88"/>
      <c r="DA1864" s="88"/>
      <c r="DB1864" s="15"/>
      <c r="DC1864" s="15"/>
      <c r="DD1864" s="15"/>
      <c r="DE1864" s="15"/>
      <c r="DF1864" s="15"/>
      <c r="DG1864" s="15"/>
      <c r="DH1864" s="15"/>
      <c r="DI1864" s="15"/>
      <c r="DJ1864" s="15"/>
      <c r="DK1864" s="15"/>
      <c r="DL1864" s="15"/>
      <c r="DM1864" s="15"/>
      <c r="DN1864" s="15"/>
      <c r="DO1864" s="15"/>
      <c r="DP1864" s="15"/>
      <c r="DQ1864" s="15"/>
      <c r="DR1864" s="15"/>
      <c r="DS1864" s="15"/>
      <c r="DT1864" s="15"/>
      <c r="DU1864" s="15"/>
      <c r="DV1864" s="15"/>
      <c r="DW1864" s="15"/>
      <c r="DX1864" s="15"/>
      <c r="DY1864" s="15"/>
      <c r="DZ1864" s="15"/>
      <c r="EA1864" s="15"/>
      <c r="EB1864" s="15"/>
      <c r="EC1864" s="15"/>
      <c r="ED1864" s="15"/>
      <c r="EE1864" s="15"/>
      <c r="EF1864" s="15"/>
      <c r="EG1864" s="15"/>
      <c r="EH1864" s="15"/>
      <c r="EI1864" s="15"/>
      <c r="EJ1864" s="15"/>
      <c r="EK1864" s="15"/>
      <c r="EL1864" s="15"/>
      <c r="EM1864" s="15"/>
      <c r="EN1864" s="15"/>
      <c r="EO1864" s="15"/>
      <c r="EP1864" s="88"/>
      <c r="EQ1864" s="88"/>
      <c r="ER1864" s="88"/>
      <c r="ES1864" s="88"/>
      <c r="ET1864" s="88"/>
      <c r="EU1864" s="88"/>
      <c r="EV1864" s="88"/>
      <c r="EW1864" s="88"/>
      <c r="EX1864" s="88"/>
      <c r="EY1864" s="88"/>
      <c r="EZ1864" s="88"/>
      <c r="FA1864" s="88"/>
      <c r="FB1864" s="15"/>
      <c r="FC1864" s="15"/>
      <c r="FD1864" s="15"/>
      <c r="FE1864" s="15"/>
      <c r="FF1864" s="15"/>
      <c r="FG1864" s="15"/>
      <c r="FH1864" s="15"/>
      <c r="FI1864" s="15"/>
      <c r="FJ1864" s="15"/>
    </row>
    <row r="1865" spans="2:166" ht="15" customHeight="1" x14ac:dyDescent="0.25">
      <c r="B1865" s="88"/>
      <c r="C1865" s="88"/>
      <c r="D1865" s="115"/>
      <c r="E1865" s="115"/>
      <c r="F1865" s="115"/>
      <c r="G1865" s="115"/>
      <c r="H1865" s="115"/>
      <c r="I1865" s="523"/>
      <c r="J1865" s="523"/>
      <c r="K1865" s="115"/>
      <c r="L1865" s="524"/>
      <c r="M1865" s="524"/>
      <c r="N1865" s="524"/>
      <c r="O1865" s="524"/>
      <c r="P1865" s="524"/>
      <c r="Q1865" s="524"/>
      <c r="R1865" s="524"/>
      <c r="S1865" s="525"/>
      <c r="T1865" s="526"/>
      <c r="U1865" s="115"/>
      <c r="V1865" s="526"/>
      <c r="W1865" s="115"/>
      <c r="X1865" s="115"/>
      <c r="Y1865" s="115"/>
      <c r="Z1865" s="527"/>
      <c r="AA1865" s="527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  <c r="BI1865" s="15"/>
      <c r="BJ1865" s="15"/>
      <c r="BK1865" s="15"/>
      <c r="BL1865" s="15"/>
      <c r="BM1865" s="15"/>
      <c r="BN1865" s="15"/>
      <c r="BO1865" s="15"/>
      <c r="BP1865" s="15"/>
      <c r="BQ1865" s="15"/>
      <c r="BR1865" s="15"/>
      <c r="BS1865" s="15"/>
      <c r="BT1865" s="15"/>
      <c r="BU1865" s="15"/>
      <c r="BV1865" s="15"/>
      <c r="BW1865" s="15"/>
      <c r="BX1865" s="15"/>
      <c r="BY1865" s="15"/>
      <c r="BZ1865" s="15"/>
      <c r="CA1865" s="15"/>
      <c r="CB1865" s="15"/>
      <c r="CC1865" s="15"/>
      <c r="CD1865" s="15"/>
      <c r="CE1865" s="15"/>
      <c r="CF1865" s="15"/>
      <c r="CG1865" s="15"/>
      <c r="CH1865" s="15"/>
      <c r="CI1865" s="15"/>
      <c r="CJ1865" s="15"/>
      <c r="CK1865" s="15"/>
      <c r="CL1865" s="15"/>
      <c r="CM1865" s="15"/>
      <c r="CN1865" s="15"/>
      <c r="CO1865" s="15"/>
      <c r="CP1865" s="15"/>
      <c r="CQ1865" s="15"/>
      <c r="CR1865" s="15"/>
      <c r="CS1865" s="15"/>
      <c r="CT1865" s="88"/>
      <c r="CU1865" s="88"/>
      <c r="CV1865" s="88"/>
      <c r="CW1865" s="15"/>
      <c r="CX1865" s="15"/>
      <c r="CY1865" s="88"/>
      <c r="CZ1865" s="88"/>
      <c r="DA1865" s="88"/>
      <c r="DB1865" s="15"/>
      <c r="DC1865" s="15"/>
      <c r="DD1865" s="15"/>
      <c r="DE1865" s="15"/>
      <c r="DF1865" s="15"/>
      <c r="DG1865" s="15"/>
      <c r="DH1865" s="15"/>
      <c r="DI1865" s="15"/>
      <c r="DJ1865" s="15"/>
      <c r="DK1865" s="15"/>
      <c r="DL1865" s="15"/>
      <c r="DM1865" s="15"/>
      <c r="DN1865" s="15"/>
      <c r="DO1865" s="15"/>
      <c r="DP1865" s="15"/>
      <c r="DQ1865" s="15"/>
      <c r="DR1865" s="15"/>
      <c r="DS1865" s="15"/>
      <c r="DT1865" s="15"/>
      <c r="DU1865" s="15"/>
      <c r="DV1865" s="15"/>
      <c r="DW1865" s="15"/>
      <c r="DX1865" s="15"/>
      <c r="DY1865" s="15"/>
      <c r="DZ1865" s="15"/>
      <c r="EA1865" s="15"/>
      <c r="EB1865" s="15"/>
      <c r="EC1865" s="15"/>
      <c r="ED1865" s="15"/>
      <c r="EE1865" s="15"/>
      <c r="EF1865" s="15"/>
      <c r="EG1865" s="15"/>
      <c r="EH1865" s="15"/>
      <c r="EI1865" s="15"/>
      <c r="EJ1865" s="15"/>
      <c r="EK1865" s="15"/>
      <c r="EL1865" s="15"/>
      <c r="EM1865" s="15"/>
      <c r="EN1865" s="15"/>
      <c r="EO1865" s="15"/>
      <c r="EP1865" s="88"/>
      <c r="EQ1865" s="88"/>
      <c r="ER1865" s="88"/>
      <c r="ES1865" s="88"/>
      <c r="ET1865" s="88"/>
      <c r="EU1865" s="88"/>
      <c r="EV1865" s="88"/>
      <c r="EW1865" s="88"/>
      <c r="EX1865" s="88"/>
      <c r="EY1865" s="88"/>
      <c r="EZ1865" s="88"/>
      <c r="FA1865" s="88"/>
      <c r="FB1865" s="15"/>
      <c r="FC1865" s="15"/>
      <c r="FD1865" s="15"/>
      <c r="FE1865" s="15"/>
      <c r="FF1865" s="15"/>
      <c r="FG1865" s="15"/>
      <c r="FH1865" s="15"/>
      <c r="FI1865" s="15"/>
      <c r="FJ1865" s="15"/>
    </row>
    <row r="1866" spans="2:166" ht="15" customHeight="1" x14ac:dyDescent="0.25">
      <c r="B1866" s="88"/>
      <c r="C1866" s="88"/>
      <c r="D1866" s="115"/>
      <c r="E1866" s="115"/>
      <c r="F1866" s="115"/>
      <c r="G1866" s="115"/>
      <c r="H1866" s="115"/>
      <c r="I1866" s="523"/>
      <c r="J1866" s="523"/>
      <c r="K1866" s="115"/>
      <c r="L1866" s="524"/>
      <c r="M1866" s="524"/>
      <c r="N1866" s="524"/>
      <c r="O1866" s="524"/>
      <c r="P1866" s="524"/>
      <c r="Q1866" s="524"/>
      <c r="R1866" s="524"/>
      <c r="S1866" s="525"/>
      <c r="T1866" s="526"/>
      <c r="U1866" s="115"/>
      <c r="V1866" s="526"/>
      <c r="W1866" s="115"/>
      <c r="X1866" s="115"/>
      <c r="Y1866" s="115"/>
      <c r="Z1866" s="527"/>
      <c r="AA1866" s="527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  <c r="AR1866" s="15"/>
      <c r="AS1866" s="15"/>
      <c r="AT1866" s="15"/>
      <c r="AU1866" s="15"/>
      <c r="AV1866" s="15"/>
      <c r="AW1866" s="15"/>
      <c r="AX1866" s="15"/>
      <c r="AY1866" s="15"/>
      <c r="AZ1866" s="15"/>
      <c r="BA1866" s="15"/>
      <c r="BB1866" s="15"/>
      <c r="BC1866" s="15"/>
      <c r="BD1866" s="15"/>
      <c r="BE1866" s="15"/>
      <c r="BF1866" s="15"/>
      <c r="BG1866" s="15"/>
      <c r="BH1866" s="15"/>
      <c r="BI1866" s="15"/>
      <c r="BJ1866" s="15"/>
      <c r="BK1866" s="15"/>
      <c r="BL1866" s="15"/>
      <c r="BM1866" s="15"/>
      <c r="BN1866" s="15"/>
      <c r="BO1866" s="15"/>
      <c r="BP1866" s="15"/>
      <c r="BQ1866" s="15"/>
      <c r="BR1866" s="15"/>
      <c r="BS1866" s="15"/>
      <c r="BT1866" s="15"/>
      <c r="BU1866" s="15"/>
      <c r="BV1866" s="15"/>
      <c r="BW1866" s="15"/>
      <c r="BX1866" s="15"/>
      <c r="BY1866" s="15"/>
      <c r="BZ1866" s="15"/>
      <c r="CA1866" s="15"/>
      <c r="CB1866" s="15"/>
      <c r="CC1866" s="15"/>
      <c r="CD1866" s="15"/>
      <c r="CE1866" s="15"/>
      <c r="CF1866" s="15"/>
      <c r="CG1866" s="15"/>
      <c r="CH1866" s="15"/>
      <c r="CI1866" s="15"/>
      <c r="CJ1866" s="15"/>
      <c r="CK1866" s="15"/>
      <c r="CL1866" s="15"/>
      <c r="CM1866" s="15"/>
      <c r="CN1866" s="15"/>
      <c r="CO1866" s="15"/>
      <c r="CP1866" s="15"/>
      <c r="CQ1866" s="15"/>
      <c r="CR1866" s="15"/>
      <c r="CS1866" s="15"/>
      <c r="CT1866" s="88"/>
      <c r="CU1866" s="88"/>
      <c r="CV1866" s="88"/>
      <c r="CW1866" s="15"/>
      <c r="CX1866" s="15"/>
      <c r="CY1866" s="88"/>
      <c r="CZ1866" s="88"/>
      <c r="DA1866" s="88"/>
      <c r="DB1866" s="15"/>
      <c r="DC1866" s="15"/>
      <c r="DD1866" s="15"/>
      <c r="DE1866" s="15"/>
      <c r="DF1866" s="15"/>
      <c r="DG1866" s="15"/>
      <c r="DH1866" s="15"/>
      <c r="DI1866" s="15"/>
      <c r="DJ1866" s="15"/>
      <c r="DK1866" s="15"/>
      <c r="DL1866" s="15"/>
      <c r="DM1866" s="15"/>
      <c r="DN1866" s="15"/>
      <c r="DO1866" s="15"/>
      <c r="DP1866" s="15"/>
      <c r="DQ1866" s="15"/>
      <c r="DR1866" s="15"/>
      <c r="DS1866" s="15"/>
      <c r="DT1866" s="15"/>
      <c r="DU1866" s="15"/>
      <c r="DV1866" s="15"/>
      <c r="DW1866" s="15"/>
      <c r="DX1866" s="15"/>
      <c r="DY1866" s="15"/>
      <c r="DZ1866" s="15"/>
      <c r="EA1866" s="15"/>
      <c r="EB1866" s="15"/>
      <c r="EC1866" s="15"/>
      <c r="ED1866" s="15"/>
      <c r="EE1866" s="15"/>
      <c r="EF1866" s="15"/>
      <c r="EG1866" s="15"/>
      <c r="EH1866" s="15"/>
      <c r="EI1866" s="15"/>
      <c r="EJ1866" s="15"/>
      <c r="EK1866" s="15"/>
      <c r="EL1866" s="15"/>
      <c r="EM1866" s="15"/>
      <c r="EN1866" s="15"/>
      <c r="EO1866" s="15"/>
      <c r="EP1866" s="88"/>
      <c r="EQ1866" s="88"/>
      <c r="ER1866" s="88"/>
      <c r="ES1866" s="88"/>
      <c r="ET1866" s="88"/>
      <c r="EU1866" s="88"/>
      <c r="EV1866" s="88"/>
      <c r="EW1866" s="88"/>
      <c r="EX1866" s="88"/>
      <c r="EY1866" s="88"/>
      <c r="EZ1866" s="88"/>
      <c r="FA1866" s="88"/>
      <c r="FB1866" s="15"/>
      <c r="FC1866" s="15"/>
      <c r="FD1866" s="15"/>
      <c r="FE1866" s="15"/>
      <c r="FF1866" s="15"/>
      <c r="FG1866" s="15"/>
      <c r="FH1866" s="15"/>
      <c r="FI1866" s="15"/>
      <c r="FJ1866" s="15"/>
    </row>
    <row r="1867" spans="2:166" ht="15" customHeight="1" x14ac:dyDescent="0.25">
      <c r="B1867" s="88"/>
      <c r="C1867" s="88"/>
      <c r="D1867" s="115"/>
      <c r="E1867" s="115"/>
      <c r="F1867" s="115"/>
      <c r="G1867" s="115"/>
      <c r="H1867" s="115"/>
      <c r="I1867" s="523"/>
      <c r="J1867" s="523"/>
      <c r="K1867" s="115"/>
      <c r="L1867" s="524"/>
      <c r="M1867" s="524"/>
      <c r="N1867" s="524"/>
      <c r="O1867" s="524"/>
      <c r="P1867" s="524"/>
      <c r="Q1867" s="524"/>
      <c r="R1867" s="524"/>
      <c r="S1867" s="525"/>
      <c r="T1867" s="526"/>
      <c r="U1867" s="115"/>
      <c r="V1867" s="526"/>
      <c r="W1867" s="115"/>
      <c r="X1867" s="115"/>
      <c r="Y1867" s="115"/>
      <c r="Z1867" s="527"/>
      <c r="AA1867" s="527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  <c r="AL1867" s="15"/>
      <c r="AM1867" s="15"/>
      <c r="AN1867" s="15"/>
      <c r="AO1867" s="15"/>
      <c r="AP1867" s="15"/>
      <c r="AQ1867" s="15"/>
      <c r="AR1867" s="15"/>
      <c r="AS1867" s="15"/>
      <c r="AT1867" s="15"/>
      <c r="AU1867" s="15"/>
      <c r="AV1867" s="15"/>
      <c r="AW1867" s="15"/>
      <c r="AX1867" s="15"/>
      <c r="AY1867" s="15"/>
      <c r="AZ1867" s="15"/>
      <c r="BA1867" s="15"/>
      <c r="BB1867" s="15"/>
      <c r="BC1867" s="15"/>
      <c r="BD1867" s="15"/>
      <c r="BE1867" s="15"/>
      <c r="BF1867" s="15"/>
      <c r="BG1867" s="15"/>
      <c r="BH1867" s="15"/>
      <c r="BI1867" s="15"/>
      <c r="BJ1867" s="15"/>
      <c r="BK1867" s="15"/>
      <c r="BL1867" s="15"/>
      <c r="BM1867" s="15"/>
      <c r="BN1867" s="15"/>
      <c r="BO1867" s="15"/>
      <c r="BP1867" s="15"/>
      <c r="BQ1867" s="15"/>
      <c r="BR1867" s="15"/>
      <c r="BS1867" s="15"/>
      <c r="BT1867" s="15"/>
      <c r="BU1867" s="15"/>
      <c r="BV1867" s="15"/>
      <c r="BW1867" s="15"/>
      <c r="BX1867" s="15"/>
      <c r="BY1867" s="15"/>
      <c r="BZ1867" s="15"/>
      <c r="CA1867" s="15"/>
      <c r="CB1867" s="15"/>
      <c r="CC1867" s="15"/>
      <c r="CD1867" s="15"/>
      <c r="CE1867" s="15"/>
      <c r="CF1867" s="15"/>
      <c r="CG1867" s="15"/>
      <c r="CH1867" s="15"/>
      <c r="CI1867" s="15"/>
      <c r="CJ1867" s="15"/>
      <c r="CK1867" s="15"/>
      <c r="CL1867" s="15"/>
      <c r="CM1867" s="15"/>
      <c r="CN1867" s="15"/>
      <c r="CO1867" s="15"/>
      <c r="CP1867" s="15"/>
      <c r="CQ1867" s="15"/>
      <c r="CR1867" s="15"/>
      <c r="CS1867" s="15"/>
      <c r="CT1867" s="88"/>
      <c r="CU1867" s="88"/>
      <c r="CV1867" s="88"/>
      <c r="CW1867" s="15"/>
      <c r="CX1867" s="15"/>
      <c r="CY1867" s="88"/>
      <c r="CZ1867" s="88"/>
      <c r="DA1867" s="88"/>
      <c r="DB1867" s="15"/>
      <c r="DC1867" s="15"/>
      <c r="DD1867" s="15"/>
      <c r="DE1867" s="15"/>
      <c r="DF1867" s="15"/>
      <c r="DG1867" s="15"/>
      <c r="DH1867" s="15"/>
      <c r="DI1867" s="15"/>
      <c r="DJ1867" s="15"/>
      <c r="DK1867" s="15"/>
      <c r="DL1867" s="15"/>
      <c r="DM1867" s="15"/>
      <c r="DN1867" s="15"/>
      <c r="DO1867" s="15"/>
      <c r="DP1867" s="15"/>
      <c r="DQ1867" s="15"/>
      <c r="DR1867" s="15"/>
      <c r="DS1867" s="15"/>
      <c r="DT1867" s="15"/>
      <c r="DU1867" s="15"/>
      <c r="DV1867" s="15"/>
      <c r="DW1867" s="15"/>
      <c r="DX1867" s="15"/>
      <c r="DY1867" s="15"/>
      <c r="DZ1867" s="15"/>
      <c r="EA1867" s="15"/>
      <c r="EB1867" s="15"/>
      <c r="EC1867" s="15"/>
      <c r="ED1867" s="15"/>
      <c r="EE1867" s="15"/>
      <c r="EF1867" s="15"/>
      <c r="EG1867" s="15"/>
      <c r="EH1867" s="15"/>
      <c r="EI1867" s="15"/>
      <c r="EJ1867" s="15"/>
      <c r="EK1867" s="15"/>
      <c r="EL1867" s="15"/>
      <c r="EM1867" s="15"/>
      <c r="EN1867" s="15"/>
      <c r="EO1867" s="15"/>
      <c r="EP1867" s="88"/>
      <c r="EQ1867" s="88"/>
      <c r="ER1867" s="88"/>
      <c r="ES1867" s="88"/>
      <c r="ET1867" s="88"/>
      <c r="EU1867" s="88"/>
      <c r="EV1867" s="88"/>
      <c r="EW1867" s="88"/>
      <c r="EX1867" s="88"/>
      <c r="EY1867" s="88"/>
      <c r="EZ1867" s="88"/>
      <c r="FA1867" s="88"/>
      <c r="FB1867" s="15"/>
      <c r="FC1867" s="15"/>
      <c r="FD1867" s="15"/>
      <c r="FE1867" s="15"/>
      <c r="FF1867" s="15"/>
      <c r="FG1867" s="15"/>
      <c r="FH1867" s="15"/>
      <c r="FI1867" s="15"/>
      <c r="FJ1867" s="15"/>
    </row>
    <row r="1868" spans="2:166" ht="15" customHeight="1" x14ac:dyDescent="0.25">
      <c r="B1868" s="88"/>
      <c r="C1868" s="88"/>
      <c r="D1868" s="115"/>
      <c r="E1868" s="115"/>
      <c r="F1868" s="115"/>
      <c r="G1868" s="115"/>
      <c r="H1868" s="115"/>
      <c r="I1868" s="523"/>
      <c r="J1868" s="523"/>
      <c r="K1868" s="115"/>
      <c r="L1868" s="524"/>
      <c r="M1868" s="524"/>
      <c r="N1868" s="524"/>
      <c r="O1868" s="524"/>
      <c r="P1868" s="524"/>
      <c r="Q1868" s="524"/>
      <c r="R1868" s="524"/>
      <c r="S1868" s="525"/>
      <c r="T1868" s="526"/>
      <c r="U1868" s="115"/>
      <c r="V1868" s="526"/>
      <c r="W1868" s="115"/>
      <c r="X1868" s="115"/>
      <c r="Y1868" s="115"/>
      <c r="Z1868" s="527"/>
      <c r="AA1868" s="527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Q1868" s="15"/>
      <c r="AR1868" s="15"/>
      <c r="AS1868" s="15"/>
      <c r="AT1868" s="15"/>
      <c r="AU1868" s="15"/>
      <c r="AV1868" s="15"/>
      <c r="AW1868" s="15"/>
      <c r="AX1868" s="15"/>
      <c r="AY1868" s="15"/>
      <c r="AZ1868" s="15"/>
      <c r="BA1868" s="15"/>
      <c r="BB1868" s="15"/>
      <c r="BC1868" s="15"/>
      <c r="BD1868" s="15"/>
      <c r="BE1868" s="15"/>
      <c r="BF1868" s="15"/>
      <c r="BG1868" s="15"/>
      <c r="BH1868" s="15"/>
      <c r="BI1868" s="15"/>
      <c r="BJ1868" s="15"/>
      <c r="BK1868" s="15"/>
      <c r="BL1868" s="15"/>
      <c r="BM1868" s="15"/>
      <c r="BN1868" s="15"/>
      <c r="BO1868" s="15"/>
      <c r="BP1868" s="15"/>
      <c r="BQ1868" s="15"/>
      <c r="BR1868" s="15"/>
      <c r="BS1868" s="15"/>
      <c r="BT1868" s="15"/>
      <c r="BU1868" s="15"/>
      <c r="BV1868" s="15"/>
      <c r="BW1868" s="15"/>
      <c r="BX1868" s="15"/>
      <c r="BY1868" s="15"/>
      <c r="BZ1868" s="15"/>
      <c r="CA1868" s="15"/>
      <c r="CB1868" s="15"/>
      <c r="CC1868" s="15"/>
      <c r="CD1868" s="15"/>
      <c r="CE1868" s="15"/>
      <c r="CF1868" s="15"/>
      <c r="CG1868" s="15"/>
      <c r="CH1868" s="15"/>
      <c r="CI1868" s="15"/>
      <c r="CJ1868" s="15"/>
      <c r="CK1868" s="15"/>
      <c r="CL1868" s="15"/>
      <c r="CM1868" s="15"/>
      <c r="CN1868" s="15"/>
      <c r="CO1868" s="15"/>
      <c r="CP1868" s="15"/>
      <c r="CQ1868" s="15"/>
      <c r="CR1868" s="15"/>
      <c r="CS1868" s="15"/>
      <c r="CT1868" s="88"/>
      <c r="CU1868" s="88"/>
      <c r="CV1868" s="88"/>
      <c r="CW1868" s="15"/>
      <c r="CX1868" s="15"/>
      <c r="CY1868" s="88"/>
      <c r="CZ1868" s="88"/>
      <c r="DA1868" s="88"/>
      <c r="DB1868" s="15"/>
      <c r="DC1868" s="15"/>
      <c r="DD1868" s="15"/>
      <c r="DE1868" s="15"/>
      <c r="DF1868" s="15"/>
      <c r="DG1868" s="15"/>
      <c r="DH1868" s="15"/>
      <c r="DI1868" s="15"/>
      <c r="DJ1868" s="15"/>
      <c r="DK1868" s="15"/>
      <c r="DL1868" s="15"/>
      <c r="DM1868" s="15"/>
      <c r="DN1868" s="15"/>
      <c r="DO1868" s="15"/>
      <c r="DP1868" s="15"/>
      <c r="DQ1868" s="15"/>
      <c r="DR1868" s="15"/>
      <c r="DS1868" s="15"/>
      <c r="DT1868" s="15"/>
      <c r="DU1868" s="15"/>
      <c r="DV1868" s="15"/>
      <c r="DW1868" s="15"/>
      <c r="DX1868" s="15"/>
      <c r="DY1868" s="15"/>
      <c r="DZ1868" s="15"/>
      <c r="EA1868" s="15"/>
      <c r="EB1868" s="15"/>
      <c r="EC1868" s="15"/>
      <c r="ED1868" s="15"/>
      <c r="EE1868" s="15"/>
      <c r="EF1868" s="15"/>
      <c r="EG1868" s="15"/>
      <c r="EH1868" s="15"/>
      <c r="EI1868" s="15"/>
      <c r="EJ1868" s="15"/>
      <c r="EK1868" s="15"/>
      <c r="EL1868" s="15"/>
      <c r="EM1868" s="15"/>
      <c r="EN1868" s="15"/>
      <c r="EO1868" s="15"/>
      <c r="EP1868" s="88"/>
      <c r="EQ1868" s="88"/>
      <c r="ER1868" s="88"/>
      <c r="ES1868" s="88"/>
      <c r="ET1868" s="88"/>
      <c r="EU1868" s="88"/>
      <c r="EV1868" s="88"/>
      <c r="EW1868" s="88"/>
      <c r="EX1868" s="88"/>
      <c r="EY1868" s="88"/>
      <c r="EZ1868" s="88"/>
      <c r="FA1868" s="88"/>
      <c r="FB1868" s="15"/>
      <c r="FC1868" s="15"/>
      <c r="FD1868" s="15"/>
      <c r="FE1868" s="15"/>
      <c r="FF1868" s="15"/>
      <c r="FG1868" s="15"/>
      <c r="FH1868" s="15"/>
      <c r="FI1868" s="15"/>
      <c r="FJ1868" s="15"/>
    </row>
    <row r="1869" spans="2:166" ht="15" customHeight="1" x14ac:dyDescent="0.25">
      <c r="B1869" s="88"/>
      <c r="C1869" s="88"/>
      <c r="D1869" s="115"/>
      <c r="E1869" s="115"/>
      <c r="F1869" s="115"/>
      <c r="G1869" s="115"/>
      <c r="H1869" s="115"/>
      <c r="I1869" s="523"/>
      <c r="J1869" s="523"/>
      <c r="K1869" s="115"/>
      <c r="L1869" s="524"/>
      <c r="M1869" s="524"/>
      <c r="N1869" s="524"/>
      <c r="O1869" s="524"/>
      <c r="P1869" s="524"/>
      <c r="Q1869" s="524"/>
      <c r="R1869" s="524"/>
      <c r="S1869" s="525"/>
      <c r="T1869" s="526"/>
      <c r="U1869" s="115"/>
      <c r="V1869" s="526"/>
      <c r="W1869" s="115"/>
      <c r="X1869" s="115"/>
      <c r="Y1869" s="115"/>
      <c r="Z1869" s="527"/>
      <c r="AA1869" s="527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  <c r="AL1869" s="15"/>
      <c r="AM1869" s="15"/>
      <c r="AN1869" s="15"/>
      <c r="AO1869" s="15"/>
      <c r="AP1869" s="15"/>
      <c r="AQ1869" s="15"/>
      <c r="AR1869" s="15"/>
      <c r="AS1869" s="15"/>
      <c r="AT1869" s="15"/>
      <c r="AU1869" s="15"/>
      <c r="AV1869" s="15"/>
      <c r="AW1869" s="15"/>
      <c r="AX1869" s="15"/>
      <c r="AY1869" s="15"/>
      <c r="AZ1869" s="15"/>
      <c r="BA1869" s="15"/>
      <c r="BB1869" s="15"/>
      <c r="BC1869" s="15"/>
      <c r="BD1869" s="15"/>
      <c r="BE1869" s="15"/>
      <c r="BF1869" s="15"/>
      <c r="BG1869" s="15"/>
      <c r="BH1869" s="15"/>
      <c r="BI1869" s="15"/>
      <c r="BJ1869" s="15"/>
      <c r="BK1869" s="15"/>
      <c r="BL1869" s="15"/>
      <c r="BM1869" s="15"/>
      <c r="BN1869" s="15"/>
      <c r="BO1869" s="15"/>
      <c r="BP1869" s="15"/>
      <c r="BQ1869" s="15"/>
      <c r="BR1869" s="15"/>
      <c r="BS1869" s="15"/>
      <c r="BT1869" s="15"/>
      <c r="BU1869" s="15"/>
      <c r="BV1869" s="15"/>
      <c r="BW1869" s="15"/>
      <c r="BX1869" s="15"/>
      <c r="BY1869" s="15"/>
      <c r="BZ1869" s="15"/>
      <c r="CA1869" s="15"/>
      <c r="CB1869" s="15"/>
      <c r="CC1869" s="15"/>
      <c r="CD1869" s="15"/>
      <c r="CE1869" s="15"/>
      <c r="CF1869" s="15"/>
      <c r="CG1869" s="15"/>
      <c r="CH1869" s="15"/>
      <c r="CI1869" s="15"/>
      <c r="CJ1869" s="15"/>
      <c r="CK1869" s="15"/>
      <c r="CL1869" s="15"/>
      <c r="CM1869" s="15"/>
      <c r="CN1869" s="15"/>
      <c r="CO1869" s="15"/>
      <c r="CP1869" s="15"/>
      <c r="CQ1869" s="15"/>
      <c r="CR1869" s="15"/>
      <c r="CS1869" s="15"/>
      <c r="CT1869" s="88"/>
      <c r="CU1869" s="88"/>
      <c r="CV1869" s="88"/>
      <c r="CW1869" s="15"/>
      <c r="CX1869" s="15"/>
      <c r="CY1869" s="88"/>
      <c r="CZ1869" s="88"/>
      <c r="DA1869" s="88"/>
      <c r="DB1869" s="15"/>
      <c r="DC1869" s="15"/>
      <c r="DD1869" s="15"/>
      <c r="DE1869" s="15"/>
      <c r="DF1869" s="15"/>
      <c r="DG1869" s="15"/>
      <c r="DH1869" s="15"/>
      <c r="DI1869" s="15"/>
      <c r="DJ1869" s="15"/>
      <c r="DK1869" s="15"/>
      <c r="DL1869" s="15"/>
      <c r="DM1869" s="15"/>
      <c r="DN1869" s="15"/>
      <c r="DO1869" s="15"/>
      <c r="DP1869" s="15"/>
      <c r="DQ1869" s="15"/>
      <c r="DR1869" s="15"/>
      <c r="DS1869" s="15"/>
      <c r="DT1869" s="15"/>
      <c r="DU1869" s="15"/>
      <c r="DV1869" s="15"/>
      <c r="DW1869" s="15"/>
      <c r="DX1869" s="15"/>
      <c r="DY1869" s="15"/>
      <c r="DZ1869" s="15"/>
      <c r="EA1869" s="15"/>
      <c r="EB1869" s="15"/>
      <c r="EC1869" s="15"/>
      <c r="ED1869" s="15"/>
      <c r="EE1869" s="15"/>
      <c r="EF1869" s="15"/>
      <c r="EG1869" s="15"/>
      <c r="EH1869" s="15"/>
      <c r="EI1869" s="15"/>
      <c r="EJ1869" s="15"/>
      <c r="EK1869" s="15"/>
      <c r="EL1869" s="15"/>
      <c r="EM1869" s="15"/>
      <c r="EN1869" s="15"/>
      <c r="EO1869" s="15"/>
      <c r="EP1869" s="88"/>
      <c r="EQ1869" s="88"/>
      <c r="ER1869" s="88"/>
      <c r="ES1869" s="88"/>
      <c r="ET1869" s="88"/>
      <c r="EU1869" s="88"/>
      <c r="EV1869" s="88"/>
      <c r="EW1869" s="88"/>
      <c r="EX1869" s="88"/>
      <c r="EY1869" s="88"/>
      <c r="EZ1869" s="88"/>
      <c r="FA1869" s="88"/>
      <c r="FB1869" s="15"/>
      <c r="FC1869" s="15"/>
      <c r="FD1869" s="15"/>
      <c r="FE1869" s="15"/>
      <c r="FF1869" s="15"/>
      <c r="FG1869" s="15"/>
      <c r="FH1869" s="15"/>
      <c r="FI1869" s="15"/>
      <c r="FJ1869" s="15"/>
    </row>
    <row r="1870" spans="2:166" ht="15" customHeight="1" x14ac:dyDescent="0.25">
      <c r="B1870" s="88"/>
      <c r="C1870" s="88"/>
      <c r="D1870" s="115"/>
      <c r="E1870" s="115"/>
      <c r="F1870" s="115"/>
      <c r="G1870" s="115"/>
      <c r="H1870" s="115"/>
      <c r="I1870" s="523"/>
      <c r="J1870" s="523"/>
      <c r="K1870" s="115"/>
      <c r="L1870" s="524"/>
      <c r="M1870" s="524"/>
      <c r="N1870" s="524"/>
      <c r="O1870" s="524"/>
      <c r="P1870" s="524"/>
      <c r="Q1870" s="524"/>
      <c r="R1870" s="524"/>
      <c r="S1870" s="525"/>
      <c r="T1870" s="526"/>
      <c r="U1870" s="115"/>
      <c r="V1870" s="526"/>
      <c r="W1870" s="115"/>
      <c r="X1870" s="115"/>
      <c r="Y1870" s="115"/>
      <c r="Z1870" s="527"/>
      <c r="AA1870" s="527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  <c r="AS1870" s="15"/>
      <c r="AT1870" s="15"/>
      <c r="AU1870" s="15"/>
      <c r="AV1870" s="15"/>
      <c r="AW1870" s="15"/>
      <c r="AX1870" s="15"/>
      <c r="AY1870" s="15"/>
      <c r="AZ1870" s="15"/>
      <c r="BA1870" s="15"/>
      <c r="BB1870" s="15"/>
      <c r="BC1870" s="15"/>
      <c r="BD1870" s="15"/>
      <c r="BE1870" s="15"/>
      <c r="BF1870" s="15"/>
      <c r="BG1870" s="15"/>
      <c r="BH1870" s="15"/>
      <c r="BI1870" s="15"/>
      <c r="BJ1870" s="15"/>
      <c r="BK1870" s="15"/>
      <c r="BL1870" s="15"/>
      <c r="BM1870" s="15"/>
      <c r="BN1870" s="15"/>
      <c r="BO1870" s="15"/>
      <c r="BP1870" s="15"/>
      <c r="BQ1870" s="15"/>
      <c r="BR1870" s="15"/>
      <c r="BS1870" s="15"/>
      <c r="BT1870" s="15"/>
      <c r="BU1870" s="15"/>
      <c r="BV1870" s="15"/>
      <c r="BW1870" s="15"/>
      <c r="BX1870" s="15"/>
      <c r="BY1870" s="15"/>
      <c r="BZ1870" s="15"/>
      <c r="CA1870" s="15"/>
      <c r="CB1870" s="15"/>
      <c r="CC1870" s="15"/>
      <c r="CD1870" s="15"/>
      <c r="CE1870" s="15"/>
      <c r="CF1870" s="15"/>
      <c r="CG1870" s="15"/>
      <c r="CH1870" s="15"/>
      <c r="CI1870" s="15"/>
      <c r="CJ1870" s="15"/>
      <c r="CK1870" s="15"/>
      <c r="CL1870" s="15"/>
      <c r="CM1870" s="15"/>
      <c r="CN1870" s="15"/>
      <c r="CO1870" s="15"/>
      <c r="CP1870" s="15"/>
      <c r="CQ1870" s="15"/>
      <c r="CR1870" s="15"/>
      <c r="CS1870" s="15"/>
      <c r="CT1870" s="88"/>
      <c r="CU1870" s="88"/>
      <c r="CV1870" s="88"/>
      <c r="CW1870" s="15"/>
      <c r="CX1870" s="15"/>
      <c r="CY1870" s="88"/>
      <c r="CZ1870" s="88"/>
      <c r="DA1870" s="88"/>
      <c r="DB1870" s="15"/>
      <c r="DC1870" s="15"/>
      <c r="DD1870" s="15"/>
      <c r="DE1870" s="15"/>
      <c r="DF1870" s="15"/>
      <c r="DG1870" s="15"/>
      <c r="DH1870" s="15"/>
      <c r="DI1870" s="15"/>
      <c r="DJ1870" s="15"/>
      <c r="DK1870" s="15"/>
      <c r="DL1870" s="15"/>
      <c r="DM1870" s="15"/>
      <c r="DN1870" s="15"/>
      <c r="DO1870" s="15"/>
      <c r="DP1870" s="15"/>
      <c r="DQ1870" s="15"/>
      <c r="DR1870" s="15"/>
      <c r="DS1870" s="15"/>
      <c r="DT1870" s="15"/>
      <c r="DU1870" s="15"/>
      <c r="DV1870" s="15"/>
      <c r="DW1870" s="15"/>
      <c r="DX1870" s="15"/>
      <c r="DY1870" s="15"/>
      <c r="DZ1870" s="15"/>
      <c r="EA1870" s="15"/>
      <c r="EB1870" s="15"/>
      <c r="EC1870" s="15"/>
      <c r="ED1870" s="15"/>
      <c r="EE1870" s="15"/>
      <c r="EF1870" s="15"/>
      <c r="EG1870" s="15"/>
      <c r="EH1870" s="15"/>
      <c r="EI1870" s="15"/>
      <c r="EJ1870" s="15"/>
      <c r="EK1870" s="15"/>
      <c r="EL1870" s="15"/>
      <c r="EM1870" s="15"/>
      <c r="EN1870" s="15"/>
      <c r="EO1870" s="15"/>
      <c r="EP1870" s="88"/>
      <c r="EQ1870" s="88"/>
      <c r="ER1870" s="88"/>
      <c r="ES1870" s="88"/>
      <c r="ET1870" s="88"/>
      <c r="EU1870" s="88"/>
      <c r="EV1870" s="88"/>
      <c r="EW1870" s="88"/>
      <c r="EX1870" s="88"/>
      <c r="EY1870" s="88"/>
      <c r="EZ1870" s="88"/>
      <c r="FA1870" s="88"/>
      <c r="FB1870" s="15"/>
      <c r="FC1870" s="15"/>
      <c r="FD1870" s="15"/>
      <c r="FE1870" s="15"/>
      <c r="FF1870" s="15"/>
      <c r="FG1870" s="15"/>
      <c r="FH1870" s="15"/>
      <c r="FI1870" s="15"/>
      <c r="FJ1870" s="15"/>
    </row>
    <row r="1871" spans="2:166" ht="15" customHeight="1" x14ac:dyDescent="0.25">
      <c r="B1871" s="88"/>
      <c r="C1871" s="88"/>
      <c r="D1871" s="115"/>
      <c r="E1871" s="115"/>
      <c r="F1871" s="115"/>
      <c r="G1871" s="115"/>
      <c r="H1871" s="115"/>
      <c r="I1871" s="523"/>
      <c r="J1871" s="523"/>
      <c r="K1871" s="115"/>
      <c r="L1871" s="524"/>
      <c r="M1871" s="524"/>
      <c r="N1871" s="524"/>
      <c r="O1871" s="524"/>
      <c r="P1871" s="524"/>
      <c r="Q1871" s="524"/>
      <c r="R1871" s="524"/>
      <c r="S1871" s="525"/>
      <c r="T1871" s="526"/>
      <c r="U1871" s="115"/>
      <c r="V1871" s="526"/>
      <c r="W1871" s="115"/>
      <c r="X1871" s="115"/>
      <c r="Y1871" s="115"/>
      <c r="Z1871" s="527"/>
      <c r="AA1871" s="527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  <c r="AL1871" s="15"/>
      <c r="AM1871" s="15"/>
      <c r="AN1871" s="15"/>
      <c r="AO1871" s="15"/>
      <c r="AP1871" s="15"/>
      <c r="AQ1871" s="15"/>
      <c r="AR1871" s="15"/>
      <c r="AS1871" s="15"/>
      <c r="AT1871" s="15"/>
      <c r="AU1871" s="15"/>
      <c r="AV1871" s="15"/>
      <c r="AW1871" s="15"/>
      <c r="AX1871" s="15"/>
      <c r="AY1871" s="15"/>
      <c r="AZ1871" s="15"/>
      <c r="BA1871" s="15"/>
      <c r="BB1871" s="15"/>
      <c r="BC1871" s="15"/>
      <c r="BD1871" s="15"/>
      <c r="BE1871" s="15"/>
      <c r="BF1871" s="15"/>
      <c r="BG1871" s="15"/>
      <c r="BH1871" s="15"/>
      <c r="BI1871" s="15"/>
      <c r="BJ1871" s="15"/>
      <c r="BK1871" s="15"/>
      <c r="BL1871" s="15"/>
      <c r="BM1871" s="15"/>
      <c r="BN1871" s="15"/>
      <c r="BO1871" s="15"/>
      <c r="BP1871" s="15"/>
      <c r="BQ1871" s="15"/>
      <c r="BR1871" s="15"/>
      <c r="BS1871" s="15"/>
      <c r="BT1871" s="15"/>
      <c r="BU1871" s="15"/>
      <c r="BV1871" s="15"/>
      <c r="BW1871" s="15"/>
      <c r="BX1871" s="15"/>
      <c r="BY1871" s="15"/>
      <c r="BZ1871" s="15"/>
      <c r="CA1871" s="15"/>
      <c r="CB1871" s="15"/>
      <c r="CC1871" s="15"/>
      <c r="CD1871" s="15"/>
      <c r="CE1871" s="15"/>
      <c r="CF1871" s="15"/>
      <c r="CG1871" s="15"/>
      <c r="CH1871" s="15"/>
      <c r="CI1871" s="15"/>
      <c r="CJ1871" s="15"/>
      <c r="CK1871" s="15"/>
      <c r="CL1871" s="15"/>
      <c r="CM1871" s="15"/>
      <c r="CN1871" s="15"/>
      <c r="CO1871" s="15"/>
      <c r="CP1871" s="15"/>
      <c r="CQ1871" s="15"/>
      <c r="CR1871" s="15"/>
      <c r="CS1871" s="15"/>
      <c r="CT1871" s="88"/>
      <c r="CU1871" s="88"/>
      <c r="CV1871" s="88"/>
      <c r="CW1871" s="15"/>
      <c r="CX1871" s="15"/>
      <c r="CY1871" s="88"/>
      <c r="CZ1871" s="88"/>
      <c r="DA1871" s="88"/>
      <c r="DB1871" s="15"/>
      <c r="DC1871" s="15"/>
      <c r="DD1871" s="15"/>
      <c r="DE1871" s="15"/>
      <c r="DF1871" s="15"/>
      <c r="DG1871" s="15"/>
      <c r="DH1871" s="15"/>
      <c r="DI1871" s="15"/>
      <c r="DJ1871" s="15"/>
      <c r="DK1871" s="15"/>
      <c r="DL1871" s="15"/>
      <c r="DM1871" s="15"/>
      <c r="DN1871" s="15"/>
      <c r="DO1871" s="15"/>
      <c r="DP1871" s="15"/>
      <c r="DQ1871" s="15"/>
      <c r="DR1871" s="15"/>
      <c r="DS1871" s="15"/>
      <c r="DT1871" s="15"/>
      <c r="DU1871" s="15"/>
      <c r="DV1871" s="15"/>
      <c r="DW1871" s="15"/>
      <c r="DX1871" s="15"/>
      <c r="DY1871" s="15"/>
      <c r="DZ1871" s="15"/>
      <c r="EA1871" s="15"/>
      <c r="EB1871" s="15"/>
      <c r="EC1871" s="15"/>
      <c r="ED1871" s="15"/>
      <c r="EE1871" s="15"/>
      <c r="EF1871" s="15"/>
      <c r="EG1871" s="15"/>
      <c r="EH1871" s="15"/>
      <c r="EI1871" s="15"/>
      <c r="EJ1871" s="15"/>
      <c r="EK1871" s="15"/>
      <c r="EL1871" s="15"/>
      <c r="EM1871" s="15"/>
      <c r="EN1871" s="15"/>
      <c r="EO1871" s="15"/>
      <c r="EP1871" s="88"/>
      <c r="EQ1871" s="88"/>
      <c r="ER1871" s="88"/>
      <c r="ES1871" s="88"/>
      <c r="ET1871" s="88"/>
      <c r="EU1871" s="88"/>
      <c r="EV1871" s="88"/>
      <c r="EW1871" s="88"/>
      <c r="EX1871" s="88"/>
      <c r="EY1871" s="88"/>
      <c r="EZ1871" s="88"/>
      <c r="FA1871" s="88"/>
      <c r="FB1871" s="15"/>
      <c r="FC1871" s="15"/>
      <c r="FD1871" s="15"/>
      <c r="FE1871" s="15"/>
      <c r="FF1871" s="15"/>
      <c r="FG1871" s="15"/>
      <c r="FH1871" s="15"/>
      <c r="FI1871" s="15"/>
      <c r="FJ1871" s="15"/>
    </row>
    <row r="1872" spans="2:166" ht="15" customHeight="1" x14ac:dyDescent="0.25">
      <c r="B1872" s="88"/>
      <c r="C1872" s="88"/>
      <c r="D1872" s="115"/>
      <c r="E1872" s="115"/>
      <c r="F1872" s="115"/>
      <c r="G1872" s="115"/>
      <c r="H1872" s="115"/>
      <c r="I1872" s="523"/>
      <c r="J1872" s="523"/>
      <c r="K1872" s="115"/>
      <c r="L1872" s="524"/>
      <c r="M1872" s="524"/>
      <c r="N1872" s="524"/>
      <c r="O1872" s="524"/>
      <c r="P1872" s="524"/>
      <c r="Q1872" s="524"/>
      <c r="R1872" s="524"/>
      <c r="S1872" s="525"/>
      <c r="T1872" s="526"/>
      <c r="U1872" s="115"/>
      <c r="V1872" s="526"/>
      <c r="W1872" s="115"/>
      <c r="X1872" s="115"/>
      <c r="Y1872" s="115"/>
      <c r="Z1872" s="527"/>
      <c r="AA1872" s="527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  <c r="BI1872" s="15"/>
      <c r="BJ1872" s="15"/>
      <c r="BK1872" s="15"/>
      <c r="BL1872" s="15"/>
      <c r="BM1872" s="15"/>
      <c r="BN1872" s="15"/>
      <c r="BO1872" s="15"/>
      <c r="BP1872" s="15"/>
      <c r="BQ1872" s="15"/>
      <c r="BR1872" s="15"/>
      <c r="BS1872" s="15"/>
      <c r="BT1872" s="15"/>
      <c r="BU1872" s="15"/>
      <c r="BV1872" s="15"/>
      <c r="BW1872" s="15"/>
      <c r="BX1872" s="15"/>
      <c r="BY1872" s="15"/>
      <c r="BZ1872" s="15"/>
      <c r="CA1872" s="15"/>
      <c r="CB1872" s="15"/>
      <c r="CC1872" s="15"/>
      <c r="CD1872" s="15"/>
      <c r="CE1872" s="15"/>
      <c r="CF1872" s="15"/>
      <c r="CG1872" s="15"/>
      <c r="CH1872" s="15"/>
      <c r="CI1872" s="15"/>
      <c r="CJ1872" s="15"/>
      <c r="CK1872" s="15"/>
      <c r="CL1872" s="15"/>
      <c r="CM1872" s="15"/>
      <c r="CN1872" s="15"/>
      <c r="CO1872" s="15"/>
      <c r="CP1872" s="15"/>
      <c r="CQ1872" s="15"/>
      <c r="CR1872" s="15"/>
      <c r="CS1872" s="15"/>
      <c r="CT1872" s="88"/>
      <c r="CU1872" s="88"/>
      <c r="CV1872" s="88"/>
      <c r="CW1872" s="15"/>
      <c r="CX1872" s="15"/>
      <c r="CY1872" s="88"/>
      <c r="CZ1872" s="88"/>
      <c r="DA1872" s="88"/>
      <c r="DB1872" s="15"/>
      <c r="DC1872" s="15"/>
      <c r="DD1872" s="15"/>
      <c r="DE1872" s="15"/>
      <c r="DF1872" s="15"/>
      <c r="DG1872" s="15"/>
      <c r="DH1872" s="15"/>
      <c r="DI1872" s="15"/>
      <c r="DJ1872" s="15"/>
      <c r="DK1872" s="15"/>
      <c r="DL1872" s="15"/>
      <c r="DM1872" s="15"/>
      <c r="DN1872" s="15"/>
      <c r="DO1872" s="15"/>
      <c r="DP1872" s="15"/>
      <c r="DQ1872" s="15"/>
      <c r="DR1872" s="15"/>
      <c r="DS1872" s="15"/>
      <c r="DT1872" s="15"/>
      <c r="DU1872" s="15"/>
      <c r="DV1872" s="15"/>
      <c r="DW1872" s="15"/>
      <c r="DX1872" s="15"/>
      <c r="DY1872" s="15"/>
      <c r="DZ1872" s="15"/>
      <c r="EA1872" s="15"/>
      <c r="EB1872" s="15"/>
      <c r="EC1872" s="15"/>
      <c r="ED1872" s="15"/>
      <c r="EE1872" s="15"/>
      <c r="EF1872" s="15"/>
      <c r="EG1872" s="15"/>
      <c r="EH1872" s="15"/>
      <c r="EI1872" s="15"/>
      <c r="EJ1872" s="15"/>
      <c r="EK1872" s="15"/>
      <c r="EL1872" s="15"/>
      <c r="EM1872" s="15"/>
      <c r="EN1872" s="15"/>
      <c r="EO1872" s="15"/>
      <c r="EP1872" s="88"/>
      <c r="EQ1872" s="88"/>
      <c r="ER1872" s="88"/>
      <c r="ES1872" s="88"/>
      <c r="ET1872" s="88"/>
      <c r="EU1872" s="88"/>
      <c r="EV1872" s="88"/>
      <c r="EW1872" s="88"/>
      <c r="EX1872" s="88"/>
      <c r="EY1872" s="88"/>
      <c r="EZ1872" s="88"/>
      <c r="FA1872" s="88"/>
      <c r="FB1872" s="15"/>
      <c r="FC1872" s="15"/>
      <c r="FD1872" s="15"/>
      <c r="FE1872" s="15"/>
      <c r="FF1872" s="15"/>
      <c r="FG1872" s="15"/>
      <c r="FH1872" s="15"/>
      <c r="FI1872" s="15"/>
      <c r="FJ1872" s="15"/>
    </row>
    <row r="1873" spans="2:166" ht="15" customHeight="1" x14ac:dyDescent="0.25">
      <c r="B1873" s="88"/>
      <c r="C1873" s="88"/>
      <c r="D1873" s="115"/>
      <c r="E1873" s="115"/>
      <c r="F1873" s="115"/>
      <c r="G1873" s="115"/>
      <c r="H1873" s="115"/>
      <c r="I1873" s="523"/>
      <c r="J1873" s="523"/>
      <c r="K1873" s="115"/>
      <c r="L1873" s="524"/>
      <c r="M1873" s="524"/>
      <c r="N1873" s="524"/>
      <c r="O1873" s="524"/>
      <c r="P1873" s="524"/>
      <c r="Q1873" s="524"/>
      <c r="R1873" s="524"/>
      <c r="S1873" s="525"/>
      <c r="T1873" s="526"/>
      <c r="U1873" s="115"/>
      <c r="V1873" s="526"/>
      <c r="W1873" s="115"/>
      <c r="X1873" s="115"/>
      <c r="Y1873" s="115"/>
      <c r="Z1873" s="527"/>
      <c r="AA1873" s="527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  <c r="AZ1873" s="15"/>
      <c r="BA1873" s="15"/>
      <c r="BB1873" s="15"/>
      <c r="BC1873" s="15"/>
      <c r="BD1873" s="15"/>
      <c r="BE1873" s="15"/>
      <c r="BF1873" s="15"/>
      <c r="BG1873" s="15"/>
      <c r="BH1873" s="15"/>
      <c r="BI1873" s="15"/>
      <c r="BJ1873" s="15"/>
      <c r="BK1873" s="15"/>
      <c r="BL1873" s="15"/>
      <c r="BM1873" s="15"/>
      <c r="BN1873" s="15"/>
      <c r="BO1873" s="15"/>
      <c r="BP1873" s="15"/>
      <c r="BQ1873" s="15"/>
      <c r="BR1873" s="15"/>
      <c r="BS1873" s="15"/>
      <c r="BT1873" s="15"/>
      <c r="BU1873" s="15"/>
      <c r="BV1873" s="15"/>
      <c r="BW1873" s="15"/>
      <c r="BX1873" s="15"/>
      <c r="BY1873" s="15"/>
      <c r="BZ1873" s="15"/>
      <c r="CA1873" s="15"/>
      <c r="CB1873" s="15"/>
      <c r="CC1873" s="15"/>
      <c r="CD1873" s="15"/>
      <c r="CE1873" s="15"/>
      <c r="CF1873" s="15"/>
      <c r="CG1873" s="15"/>
      <c r="CH1873" s="15"/>
      <c r="CI1873" s="15"/>
      <c r="CJ1873" s="15"/>
      <c r="CK1873" s="15"/>
      <c r="CL1873" s="15"/>
      <c r="CM1873" s="15"/>
      <c r="CN1873" s="15"/>
      <c r="CO1873" s="15"/>
      <c r="CP1873" s="15"/>
      <c r="CQ1873" s="15"/>
      <c r="CR1873" s="15"/>
      <c r="CS1873" s="15"/>
      <c r="CT1873" s="88"/>
      <c r="CU1873" s="88"/>
      <c r="CV1873" s="88"/>
      <c r="CW1873" s="15"/>
      <c r="CX1873" s="15"/>
      <c r="CY1873" s="88"/>
      <c r="CZ1873" s="88"/>
      <c r="DA1873" s="88"/>
      <c r="DB1873" s="15"/>
      <c r="DC1873" s="15"/>
      <c r="DD1873" s="15"/>
      <c r="DE1873" s="15"/>
      <c r="DF1873" s="15"/>
      <c r="DG1873" s="15"/>
      <c r="DH1873" s="15"/>
      <c r="DI1873" s="15"/>
      <c r="DJ1873" s="15"/>
      <c r="DK1873" s="15"/>
      <c r="DL1873" s="15"/>
      <c r="DM1873" s="15"/>
      <c r="DN1873" s="15"/>
      <c r="DO1873" s="15"/>
      <c r="DP1873" s="15"/>
      <c r="DQ1873" s="15"/>
      <c r="DR1873" s="15"/>
      <c r="DS1873" s="15"/>
      <c r="DT1873" s="15"/>
      <c r="DU1873" s="15"/>
      <c r="DV1873" s="15"/>
      <c r="DW1873" s="15"/>
      <c r="DX1873" s="15"/>
      <c r="DY1873" s="15"/>
      <c r="DZ1873" s="15"/>
      <c r="EA1873" s="15"/>
      <c r="EB1873" s="15"/>
      <c r="EC1873" s="15"/>
      <c r="ED1873" s="15"/>
      <c r="EE1873" s="15"/>
      <c r="EF1873" s="15"/>
      <c r="EG1873" s="15"/>
      <c r="EH1873" s="15"/>
      <c r="EI1873" s="15"/>
      <c r="EJ1873" s="15"/>
      <c r="EK1873" s="15"/>
      <c r="EL1873" s="15"/>
      <c r="EM1873" s="15"/>
      <c r="EN1873" s="15"/>
      <c r="EO1873" s="15"/>
      <c r="EP1873" s="88"/>
      <c r="EQ1873" s="88"/>
      <c r="ER1873" s="88"/>
      <c r="ES1873" s="88"/>
      <c r="ET1873" s="88"/>
      <c r="EU1873" s="88"/>
      <c r="EV1873" s="88"/>
      <c r="EW1873" s="88"/>
      <c r="EX1873" s="88"/>
      <c r="EY1873" s="88"/>
      <c r="EZ1873" s="88"/>
      <c r="FA1873" s="88"/>
      <c r="FB1873" s="15"/>
      <c r="FC1873" s="15"/>
      <c r="FD1873" s="15"/>
      <c r="FE1873" s="15"/>
      <c r="FF1873" s="15"/>
      <c r="FG1873" s="15"/>
      <c r="FH1873" s="15"/>
      <c r="FI1873" s="15"/>
      <c r="FJ1873" s="15"/>
    </row>
    <row r="1874" spans="2:166" ht="15" customHeight="1" x14ac:dyDescent="0.25">
      <c r="B1874" s="88"/>
      <c r="C1874" s="88"/>
      <c r="D1874" s="115"/>
      <c r="E1874" s="115"/>
      <c r="F1874" s="115"/>
      <c r="G1874" s="115"/>
      <c r="H1874" s="115"/>
      <c r="I1874" s="523"/>
      <c r="J1874" s="523"/>
      <c r="K1874" s="115"/>
      <c r="L1874" s="524"/>
      <c r="M1874" s="524"/>
      <c r="N1874" s="524"/>
      <c r="O1874" s="524"/>
      <c r="P1874" s="524"/>
      <c r="Q1874" s="524"/>
      <c r="R1874" s="524"/>
      <c r="S1874" s="525"/>
      <c r="T1874" s="526"/>
      <c r="U1874" s="115"/>
      <c r="V1874" s="526"/>
      <c r="W1874" s="115"/>
      <c r="X1874" s="115"/>
      <c r="Y1874" s="115"/>
      <c r="Z1874" s="527"/>
      <c r="AA1874" s="527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  <c r="BI1874" s="15"/>
      <c r="BJ1874" s="15"/>
      <c r="BK1874" s="15"/>
      <c r="BL1874" s="15"/>
      <c r="BM1874" s="15"/>
      <c r="BN1874" s="15"/>
      <c r="BO1874" s="15"/>
      <c r="BP1874" s="15"/>
      <c r="BQ1874" s="15"/>
      <c r="BR1874" s="15"/>
      <c r="BS1874" s="15"/>
      <c r="BT1874" s="15"/>
      <c r="BU1874" s="15"/>
      <c r="BV1874" s="15"/>
      <c r="BW1874" s="15"/>
      <c r="BX1874" s="15"/>
      <c r="BY1874" s="15"/>
      <c r="BZ1874" s="15"/>
      <c r="CA1874" s="15"/>
      <c r="CB1874" s="15"/>
      <c r="CC1874" s="15"/>
      <c r="CD1874" s="15"/>
      <c r="CE1874" s="15"/>
      <c r="CF1874" s="15"/>
      <c r="CG1874" s="15"/>
      <c r="CH1874" s="15"/>
      <c r="CI1874" s="15"/>
      <c r="CJ1874" s="15"/>
      <c r="CK1874" s="15"/>
      <c r="CL1874" s="15"/>
      <c r="CM1874" s="15"/>
      <c r="CN1874" s="15"/>
      <c r="CO1874" s="15"/>
      <c r="CP1874" s="15"/>
      <c r="CQ1874" s="15"/>
      <c r="CR1874" s="15"/>
      <c r="CS1874" s="15"/>
      <c r="CT1874" s="88"/>
      <c r="CU1874" s="88"/>
      <c r="CV1874" s="88"/>
      <c r="CW1874" s="15"/>
      <c r="CX1874" s="15"/>
      <c r="CY1874" s="88"/>
      <c r="CZ1874" s="88"/>
      <c r="DA1874" s="88"/>
      <c r="DB1874" s="15"/>
      <c r="DC1874" s="15"/>
      <c r="DD1874" s="15"/>
      <c r="DE1874" s="15"/>
      <c r="DF1874" s="15"/>
      <c r="DG1874" s="15"/>
      <c r="DH1874" s="15"/>
      <c r="DI1874" s="15"/>
      <c r="DJ1874" s="15"/>
      <c r="DK1874" s="15"/>
      <c r="DL1874" s="15"/>
      <c r="DM1874" s="15"/>
      <c r="DN1874" s="15"/>
      <c r="DO1874" s="15"/>
      <c r="DP1874" s="15"/>
      <c r="DQ1874" s="15"/>
      <c r="DR1874" s="15"/>
      <c r="DS1874" s="15"/>
      <c r="DT1874" s="15"/>
      <c r="DU1874" s="15"/>
      <c r="DV1874" s="15"/>
      <c r="DW1874" s="15"/>
      <c r="DX1874" s="15"/>
      <c r="DY1874" s="15"/>
      <c r="DZ1874" s="15"/>
      <c r="EA1874" s="15"/>
      <c r="EB1874" s="15"/>
      <c r="EC1874" s="15"/>
      <c r="ED1874" s="15"/>
      <c r="EE1874" s="15"/>
      <c r="EF1874" s="15"/>
      <c r="EG1874" s="15"/>
      <c r="EH1874" s="15"/>
      <c r="EI1874" s="15"/>
      <c r="EJ1874" s="15"/>
      <c r="EK1874" s="15"/>
      <c r="EL1874" s="15"/>
      <c r="EM1874" s="15"/>
      <c r="EN1874" s="15"/>
      <c r="EO1874" s="15"/>
      <c r="EP1874" s="88"/>
      <c r="EQ1874" s="88"/>
      <c r="ER1874" s="88"/>
      <c r="ES1874" s="88"/>
      <c r="ET1874" s="88"/>
      <c r="EU1874" s="88"/>
      <c r="EV1874" s="88"/>
      <c r="EW1874" s="88"/>
      <c r="EX1874" s="88"/>
      <c r="EY1874" s="88"/>
      <c r="EZ1874" s="88"/>
      <c r="FA1874" s="88"/>
      <c r="FB1874" s="15"/>
      <c r="FC1874" s="15"/>
      <c r="FD1874" s="15"/>
      <c r="FE1874" s="15"/>
      <c r="FF1874" s="15"/>
      <c r="FG1874" s="15"/>
      <c r="FH1874" s="15"/>
      <c r="FI1874" s="15"/>
      <c r="FJ1874" s="15"/>
    </row>
    <row r="1875" spans="2:166" ht="15" customHeight="1" x14ac:dyDescent="0.25">
      <c r="B1875" s="88"/>
      <c r="C1875" s="88"/>
      <c r="D1875" s="115"/>
      <c r="E1875" s="115"/>
      <c r="F1875" s="115"/>
      <c r="G1875" s="115"/>
      <c r="H1875" s="115"/>
      <c r="I1875" s="523"/>
      <c r="J1875" s="523"/>
      <c r="K1875" s="115"/>
      <c r="L1875" s="524"/>
      <c r="M1875" s="524"/>
      <c r="N1875" s="524"/>
      <c r="O1875" s="524"/>
      <c r="P1875" s="524"/>
      <c r="Q1875" s="524"/>
      <c r="R1875" s="524"/>
      <c r="S1875" s="525"/>
      <c r="T1875" s="526"/>
      <c r="U1875" s="115"/>
      <c r="V1875" s="526"/>
      <c r="W1875" s="115"/>
      <c r="X1875" s="115"/>
      <c r="Y1875" s="115"/>
      <c r="Z1875" s="527"/>
      <c r="AA1875" s="527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  <c r="AL1875" s="15"/>
      <c r="AM1875" s="15"/>
      <c r="AN1875" s="15"/>
      <c r="AO1875" s="15"/>
      <c r="AP1875" s="15"/>
      <c r="AQ1875" s="15"/>
      <c r="AR1875" s="15"/>
      <c r="AS1875" s="15"/>
      <c r="AT1875" s="15"/>
      <c r="AU1875" s="15"/>
      <c r="AV1875" s="15"/>
      <c r="AW1875" s="15"/>
      <c r="AX1875" s="15"/>
      <c r="AY1875" s="15"/>
      <c r="AZ1875" s="15"/>
      <c r="BA1875" s="15"/>
      <c r="BB1875" s="15"/>
      <c r="BC1875" s="15"/>
      <c r="BD1875" s="15"/>
      <c r="BE1875" s="15"/>
      <c r="BF1875" s="15"/>
      <c r="BG1875" s="15"/>
      <c r="BH1875" s="15"/>
      <c r="BI1875" s="15"/>
      <c r="BJ1875" s="15"/>
      <c r="BK1875" s="15"/>
      <c r="BL1875" s="15"/>
      <c r="BM1875" s="15"/>
      <c r="BN1875" s="15"/>
      <c r="BO1875" s="15"/>
      <c r="BP1875" s="15"/>
      <c r="BQ1875" s="15"/>
      <c r="BR1875" s="15"/>
      <c r="BS1875" s="15"/>
      <c r="BT1875" s="15"/>
      <c r="BU1875" s="15"/>
      <c r="BV1875" s="15"/>
      <c r="BW1875" s="15"/>
      <c r="BX1875" s="15"/>
      <c r="BY1875" s="15"/>
      <c r="BZ1875" s="15"/>
      <c r="CA1875" s="15"/>
      <c r="CB1875" s="15"/>
      <c r="CC1875" s="15"/>
      <c r="CD1875" s="15"/>
      <c r="CE1875" s="15"/>
      <c r="CF1875" s="15"/>
      <c r="CG1875" s="15"/>
      <c r="CH1875" s="15"/>
      <c r="CI1875" s="15"/>
      <c r="CJ1875" s="15"/>
      <c r="CK1875" s="15"/>
      <c r="CL1875" s="15"/>
      <c r="CM1875" s="15"/>
      <c r="CN1875" s="15"/>
      <c r="CO1875" s="15"/>
      <c r="CP1875" s="15"/>
      <c r="CQ1875" s="15"/>
      <c r="CR1875" s="15"/>
      <c r="CS1875" s="15"/>
      <c r="CT1875" s="88"/>
      <c r="CU1875" s="88"/>
      <c r="CV1875" s="88"/>
      <c r="CW1875" s="15"/>
      <c r="CX1875" s="15"/>
      <c r="CY1875" s="88"/>
      <c r="CZ1875" s="88"/>
      <c r="DA1875" s="88"/>
      <c r="DB1875" s="15"/>
      <c r="DC1875" s="15"/>
      <c r="DD1875" s="15"/>
      <c r="DE1875" s="15"/>
      <c r="DF1875" s="15"/>
      <c r="DG1875" s="15"/>
      <c r="DH1875" s="15"/>
      <c r="DI1875" s="15"/>
      <c r="DJ1875" s="15"/>
      <c r="DK1875" s="15"/>
      <c r="DL1875" s="15"/>
      <c r="DM1875" s="15"/>
      <c r="DN1875" s="15"/>
      <c r="DO1875" s="15"/>
      <c r="DP1875" s="15"/>
      <c r="DQ1875" s="15"/>
      <c r="DR1875" s="15"/>
      <c r="DS1875" s="15"/>
      <c r="DT1875" s="15"/>
      <c r="DU1875" s="15"/>
      <c r="DV1875" s="15"/>
      <c r="DW1875" s="15"/>
      <c r="DX1875" s="15"/>
      <c r="DY1875" s="15"/>
      <c r="DZ1875" s="15"/>
      <c r="EA1875" s="15"/>
      <c r="EB1875" s="15"/>
      <c r="EC1875" s="15"/>
      <c r="ED1875" s="15"/>
      <c r="EE1875" s="15"/>
      <c r="EF1875" s="15"/>
      <c r="EG1875" s="15"/>
      <c r="EH1875" s="15"/>
      <c r="EI1875" s="15"/>
      <c r="EJ1875" s="15"/>
      <c r="EK1875" s="15"/>
      <c r="EL1875" s="15"/>
      <c r="EM1875" s="15"/>
      <c r="EN1875" s="15"/>
      <c r="EO1875" s="15"/>
      <c r="EP1875" s="88"/>
      <c r="EQ1875" s="88"/>
      <c r="ER1875" s="88"/>
      <c r="ES1875" s="88"/>
      <c r="ET1875" s="88"/>
      <c r="EU1875" s="88"/>
      <c r="EV1875" s="88"/>
      <c r="EW1875" s="88"/>
      <c r="EX1875" s="88"/>
      <c r="EY1875" s="88"/>
      <c r="EZ1875" s="88"/>
      <c r="FA1875" s="88"/>
      <c r="FB1875" s="15"/>
      <c r="FC1875" s="15"/>
      <c r="FD1875" s="15"/>
      <c r="FE1875" s="15"/>
      <c r="FF1875" s="15"/>
      <c r="FG1875" s="15"/>
      <c r="FH1875" s="15"/>
      <c r="FI1875" s="15"/>
      <c r="FJ1875" s="15"/>
    </row>
    <row r="1876" spans="2:166" ht="15" customHeight="1" x14ac:dyDescent="0.25">
      <c r="B1876" s="88"/>
      <c r="C1876" s="88"/>
      <c r="D1876" s="115"/>
      <c r="E1876" s="115"/>
      <c r="F1876" s="115"/>
      <c r="G1876" s="115"/>
      <c r="H1876" s="115"/>
      <c r="I1876" s="523"/>
      <c r="J1876" s="523"/>
      <c r="K1876" s="115"/>
      <c r="L1876" s="524"/>
      <c r="M1876" s="524"/>
      <c r="N1876" s="524"/>
      <c r="O1876" s="524"/>
      <c r="P1876" s="524"/>
      <c r="Q1876" s="524"/>
      <c r="R1876" s="524"/>
      <c r="S1876" s="525"/>
      <c r="T1876" s="526"/>
      <c r="U1876" s="115"/>
      <c r="V1876" s="526"/>
      <c r="W1876" s="115"/>
      <c r="X1876" s="115"/>
      <c r="Y1876" s="115"/>
      <c r="Z1876" s="527"/>
      <c r="AA1876" s="527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5"/>
      <c r="AN1876" s="15"/>
      <c r="AO1876" s="15"/>
      <c r="AP1876" s="15"/>
      <c r="AQ1876" s="15"/>
      <c r="AR1876" s="15"/>
      <c r="AS1876" s="15"/>
      <c r="AT1876" s="15"/>
      <c r="AU1876" s="15"/>
      <c r="AV1876" s="15"/>
      <c r="AW1876" s="15"/>
      <c r="AX1876" s="15"/>
      <c r="AY1876" s="15"/>
      <c r="AZ1876" s="15"/>
      <c r="BA1876" s="15"/>
      <c r="BB1876" s="15"/>
      <c r="BC1876" s="15"/>
      <c r="BD1876" s="15"/>
      <c r="BE1876" s="15"/>
      <c r="BF1876" s="15"/>
      <c r="BG1876" s="15"/>
      <c r="BH1876" s="15"/>
      <c r="BI1876" s="15"/>
      <c r="BJ1876" s="15"/>
      <c r="BK1876" s="15"/>
      <c r="BL1876" s="15"/>
      <c r="BM1876" s="15"/>
      <c r="BN1876" s="15"/>
      <c r="BO1876" s="15"/>
      <c r="BP1876" s="15"/>
      <c r="BQ1876" s="15"/>
      <c r="BR1876" s="15"/>
      <c r="BS1876" s="15"/>
      <c r="BT1876" s="15"/>
      <c r="BU1876" s="15"/>
      <c r="BV1876" s="15"/>
      <c r="BW1876" s="15"/>
      <c r="BX1876" s="15"/>
      <c r="BY1876" s="15"/>
      <c r="BZ1876" s="15"/>
      <c r="CA1876" s="15"/>
      <c r="CB1876" s="15"/>
      <c r="CC1876" s="15"/>
      <c r="CD1876" s="15"/>
      <c r="CE1876" s="15"/>
      <c r="CF1876" s="15"/>
      <c r="CG1876" s="15"/>
      <c r="CH1876" s="15"/>
      <c r="CI1876" s="15"/>
      <c r="CJ1876" s="15"/>
      <c r="CK1876" s="15"/>
      <c r="CL1876" s="15"/>
      <c r="CM1876" s="15"/>
      <c r="CN1876" s="15"/>
      <c r="CO1876" s="15"/>
      <c r="CP1876" s="15"/>
      <c r="CQ1876" s="15"/>
      <c r="CR1876" s="15"/>
      <c r="CS1876" s="15"/>
      <c r="CT1876" s="88"/>
      <c r="CU1876" s="88"/>
      <c r="CV1876" s="88"/>
      <c r="CW1876" s="15"/>
      <c r="CX1876" s="15"/>
      <c r="CY1876" s="88"/>
      <c r="CZ1876" s="88"/>
      <c r="DA1876" s="88"/>
      <c r="DB1876" s="15"/>
      <c r="DC1876" s="15"/>
      <c r="DD1876" s="15"/>
      <c r="DE1876" s="15"/>
      <c r="DF1876" s="15"/>
      <c r="DG1876" s="15"/>
      <c r="DH1876" s="15"/>
      <c r="DI1876" s="15"/>
      <c r="DJ1876" s="15"/>
      <c r="DK1876" s="15"/>
      <c r="DL1876" s="15"/>
      <c r="DM1876" s="15"/>
      <c r="DN1876" s="15"/>
      <c r="DO1876" s="15"/>
      <c r="DP1876" s="15"/>
      <c r="DQ1876" s="15"/>
      <c r="DR1876" s="15"/>
      <c r="DS1876" s="15"/>
      <c r="DT1876" s="15"/>
      <c r="DU1876" s="15"/>
      <c r="DV1876" s="15"/>
      <c r="DW1876" s="15"/>
      <c r="DX1876" s="15"/>
      <c r="DY1876" s="15"/>
      <c r="DZ1876" s="15"/>
      <c r="EA1876" s="15"/>
      <c r="EB1876" s="15"/>
      <c r="EC1876" s="15"/>
      <c r="ED1876" s="15"/>
      <c r="EE1876" s="15"/>
      <c r="EF1876" s="15"/>
      <c r="EG1876" s="15"/>
      <c r="EH1876" s="15"/>
      <c r="EI1876" s="15"/>
      <c r="EJ1876" s="15"/>
      <c r="EK1876" s="15"/>
      <c r="EL1876" s="15"/>
      <c r="EM1876" s="15"/>
      <c r="EN1876" s="15"/>
      <c r="EO1876" s="15"/>
      <c r="EP1876" s="88"/>
      <c r="EQ1876" s="88"/>
      <c r="ER1876" s="88"/>
      <c r="ES1876" s="88"/>
      <c r="ET1876" s="88"/>
      <c r="EU1876" s="88"/>
      <c r="EV1876" s="88"/>
      <c r="EW1876" s="88"/>
      <c r="EX1876" s="88"/>
      <c r="EY1876" s="88"/>
      <c r="EZ1876" s="88"/>
      <c r="FA1876" s="88"/>
      <c r="FB1876" s="15"/>
      <c r="FC1876" s="15"/>
      <c r="FD1876" s="15"/>
      <c r="FE1876" s="15"/>
      <c r="FF1876" s="15"/>
      <c r="FG1876" s="15"/>
      <c r="FH1876" s="15"/>
      <c r="FI1876" s="15"/>
      <c r="FJ1876" s="15"/>
    </row>
    <row r="1877" spans="2:166" ht="15" customHeight="1" x14ac:dyDescent="0.25">
      <c r="B1877" s="88"/>
      <c r="C1877" s="88"/>
      <c r="D1877" s="115"/>
      <c r="E1877" s="115"/>
      <c r="F1877" s="115"/>
      <c r="G1877" s="115"/>
      <c r="H1877" s="115"/>
      <c r="I1877" s="523"/>
      <c r="J1877" s="523"/>
      <c r="K1877" s="115"/>
      <c r="L1877" s="524"/>
      <c r="M1877" s="524"/>
      <c r="N1877" s="524"/>
      <c r="O1877" s="524"/>
      <c r="P1877" s="524"/>
      <c r="Q1877" s="524"/>
      <c r="R1877" s="524"/>
      <c r="S1877" s="525"/>
      <c r="T1877" s="526"/>
      <c r="U1877" s="115"/>
      <c r="V1877" s="526"/>
      <c r="W1877" s="115"/>
      <c r="X1877" s="115"/>
      <c r="Y1877" s="115"/>
      <c r="Z1877" s="527"/>
      <c r="AA1877" s="527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  <c r="BI1877" s="15"/>
      <c r="BJ1877" s="15"/>
      <c r="BK1877" s="15"/>
      <c r="BL1877" s="15"/>
      <c r="BM1877" s="15"/>
      <c r="BN1877" s="15"/>
      <c r="BO1877" s="15"/>
      <c r="BP1877" s="15"/>
      <c r="BQ1877" s="15"/>
      <c r="BR1877" s="15"/>
      <c r="BS1877" s="15"/>
      <c r="BT1877" s="15"/>
      <c r="BU1877" s="15"/>
      <c r="BV1877" s="15"/>
      <c r="BW1877" s="15"/>
      <c r="BX1877" s="15"/>
      <c r="BY1877" s="15"/>
      <c r="BZ1877" s="15"/>
      <c r="CA1877" s="15"/>
      <c r="CB1877" s="15"/>
      <c r="CC1877" s="15"/>
      <c r="CD1877" s="15"/>
      <c r="CE1877" s="15"/>
      <c r="CF1877" s="15"/>
      <c r="CG1877" s="15"/>
      <c r="CH1877" s="15"/>
      <c r="CI1877" s="15"/>
      <c r="CJ1877" s="15"/>
      <c r="CK1877" s="15"/>
      <c r="CL1877" s="15"/>
      <c r="CM1877" s="15"/>
      <c r="CN1877" s="15"/>
      <c r="CO1877" s="15"/>
      <c r="CP1877" s="15"/>
      <c r="CQ1877" s="15"/>
      <c r="CR1877" s="15"/>
      <c r="CS1877" s="15"/>
      <c r="CT1877" s="88"/>
      <c r="CU1877" s="88"/>
      <c r="CV1877" s="88"/>
      <c r="CW1877" s="15"/>
      <c r="CX1877" s="15"/>
      <c r="CY1877" s="88"/>
      <c r="CZ1877" s="88"/>
      <c r="DA1877" s="88"/>
      <c r="DB1877" s="15"/>
      <c r="DC1877" s="15"/>
      <c r="DD1877" s="15"/>
      <c r="DE1877" s="15"/>
      <c r="DF1877" s="15"/>
      <c r="DG1877" s="15"/>
      <c r="DH1877" s="15"/>
      <c r="DI1877" s="15"/>
      <c r="DJ1877" s="15"/>
      <c r="DK1877" s="15"/>
      <c r="DL1877" s="15"/>
      <c r="DM1877" s="15"/>
      <c r="DN1877" s="15"/>
      <c r="DO1877" s="15"/>
      <c r="DP1877" s="15"/>
      <c r="DQ1877" s="15"/>
      <c r="DR1877" s="15"/>
      <c r="DS1877" s="15"/>
      <c r="DT1877" s="15"/>
      <c r="DU1877" s="15"/>
      <c r="DV1877" s="15"/>
      <c r="DW1877" s="15"/>
      <c r="DX1877" s="15"/>
      <c r="DY1877" s="15"/>
      <c r="DZ1877" s="15"/>
      <c r="EA1877" s="15"/>
      <c r="EB1877" s="15"/>
      <c r="EC1877" s="15"/>
      <c r="ED1877" s="15"/>
      <c r="EE1877" s="15"/>
      <c r="EF1877" s="15"/>
      <c r="EG1877" s="15"/>
      <c r="EH1877" s="15"/>
      <c r="EI1877" s="15"/>
      <c r="EJ1877" s="15"/>
      <c r="EK1877" s="15"/>
      <c r="EL1877" s="15"/>
      <c r="EM1877" s="15"/>
      <c r="EN1877" s="15"/>
      <c r="EO1877" s="15"/>
      <c r="EP1877" s="88"/>
      <c r="EQ1877" s="88"/>
      <c r="ER1877" s="88"/>
      <c r="ES1877" s="88"/>
      <c r="ET1877" s="88"/>
      <c r="EU1877" s="88"/>
      <c r="EV1877" s="88"/>
      <c r="EW1877" s="88"/>
      <c r="EX1877" s="88"/>
      <c r="EY1877" s="88"/>
      <c r="EZ1877" s="88"/>
      <c r="FA1877" s="88"/>
      <c r="FB1877" s="15"/>
      <c r="FC1877" s="15"/>
      <c r="FD1877" s="15"/>
      <c r="FE1877" s="15"/>
      <c r="FF1877" s="15"/>
      <c r="FG1877" s="15"/>
      <c r="FH1877" s="15"/>
      <c r="FI1877" s="15"/>
      <c r="FJ1877" s="15"/>
    </row>
    <row r="1878" spans="2:166" ht="15" customHeight="1" x14ac:dyDescent="0.25">
      <c r="B1878" s="88"/>
      <c r="C1878" s="88"/>
      <c r="D1878" s="115"/>
      <c r="E1878" s="115"/>
      <c r="F1878" s="115"/>
      <c r="G1878" s="115"/>
      <c r="H1878" s="115"/>
      <c r="I1878" s="523"/>
      <c r="J1878" s="523"/>
      <c r="K1878" s="115"/>
      <c r="L1878" s="524"/>
      <c r="M1878" s="524"/>
      <c r="N1878" s="524"/>
      <c r="O1878" s="524"/>
      <c r="P1878" s="524"/>
      <c r="Q1878" s="524"/>
      <c r="R1878" s="524"/>
      <c r="S1878" s="525"/>
      <c r="T1878" s="526"/>
      <c r="U1878" s="115"/>
      <c r="V1878" s="526"/>
      <c r="W1878" s="115"/>
      <c r="X1878" s="115"/>
      <c r="Y1878" s="115"/>
      <c r="Z1878" s="527"/>
      <c r="AA1878" s="527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  <c r="AL1878" s="15"/>
      <c r="AM1878" s="15"/>
      <c r="AN1878" s="15"/>
      <c r="AO1878" s="15"/>
      <c r="AP1878" s="15"/>
      <c r="AQ1878" s="15"/>
      <c r="AR1878" s="15"/>
      <c r="AS1878" s="15"/>
      <c r="AT1878" s="15"/>
      <c r="AU1878" s="15"/>
      <c r="AV1878" s="15"/>
      <c r="AW1878" s="15"/>
      <c r="AX1878" s="15"/>
      <c r="AY1878" s="15"/>
      <c r="AZ1878" s="15"/>
      <c r="BA1878" s="15"/>
      <c r="BB1878" s="15"/>
      <c r="BC1878" s="15"/>
      <c r="BD1878" s="15"/>
      <c r="BE1878" s="15"/>
      <c r="BF1878" s="15"/>
      <c r="BG1878" s="15"/>
      <c r="BH1878" s="15"/>
      <c r="BI1878" s="15"/>
      <c r="BJ1878" s="15"/>
      <c r="BK1878" s="15"/>
      <c r="BL1878" s="15"/>
      <c r="BM1878" s="15"/>
      <c r="BN1878" s="15"/>
      <c r="BO1878" s="15"/>
      <c r="BP1878" s="15"/>
      <c r="BQ1878" s="15"/>
      <c r="BR1878" s="15"/>
      <c r="BS1878" s="15"/>
      <c r="BT1878" s="15"/>
      <c r="BU1878" s="15"/>
      <c r="BV1878" s="15"/>
      <c r="BW1878" s="15"/>
      <c r="BX1878" s="15"/>
      <c r="BY1878" s="15"/>
      <c r="BZ1878" s="15"/>
      <c r="CA1878" s="15"/>
      <c r="CB1878" s="15"/>
      <c r="CC1878" s="15"/>
      <c r="CD1878" s="15"/>
      <c r="CE1878" s="15"/>
      <c r="CF1878" s="15"/>
      <c r="CG1878" s="15"/>
      <c r="CH1878" s="15"/>
      <c r="CI1878" s="15"/>
      <c r="CJ1878" s="15"/>
      <c r="CK1878" s="15"/>
      <c r="CL1878" s="15"/>
      <c r="CM1878" s="15"/>
      <c r="CN1878" s="15"/>
      <c r="CO1878" s="15"/>
      <c r="CP1878" s="15"/>
      <c r="CQ1878" s="15"/>
      <c r="CR1878" s="15"/>
      <c r="CS1878" s="15"/>
      <c r="CT1878" s="88"/>
      <c r="CU1878" s="88"/>
      <c r="CV1878" s="88"/>
      <c r="CW1878" s="15"/>
      <c r="CX1878" s="15"/>
      <c r="CY1878" s="88"/>
      <c r="CZ1878" s="88"/>
      <c r="DA1878" s="88"/>
      <c r="DB1878" s="15"/>
      <c r="DC1878" s="15"/>
      <c r="DD1878" s="15"/>
      <c r="DE1878" s="15"/>
      <c r="DF1878" s="15"/>
      <c r="DG1878" s="15"/>
      <c r="DH1878" s="15"/>
      <c r="DI1878" s="15"/>
      <c r="DJ1878" s="15"/>
      <c r="DK1878" s="15"/>
      <c r="DL1878" s="15"/>
      <c r="DM1878" s="15"/>
      <c r="DN1878" s="15"/>
      <c r="DO1878" s="15"/>
      <c r="DP1878" s="15"/>
      <c r="DQ1878" s="15"/>
      <c r="DR1878" s="15"/>
      <c r="DS1878" s="15"/>
      <c r="DT1878" s="15"/>
      <c r="DU1878" s="15"/>
      <c r="DV1878" s="15"/>
      <c r="DW1878" s="15"/>
      <c r="DX1878" s="15"/>
      <c r="DY1878" s="15"/>
      <c r="DZ1878" s="15"/>
      <c r="EA1878" s="15"/>
      <c r="EB1878" s="15"/>
      <c r="EC1878" s="15"/>
      <c r="ED1878" s="15"/>
      <c r="EE1878" s="15"/>
      <c r="EF1878" s="15"/>
      <c r="EG1878" s="15"/>
      <c r="EH1878" s="15"/>
      <c r="EI1878" s="15"/>
      <c r="EJ1878" s="15"/>
      <c r="EK1878" s="15"/>
      <c r="EL1878" s="15"/>
      <c r="EM1878" s="15"/>
      <c r="EN1878" s="15"/>
      <c r="EO1878" s="15"/>
      <c r="EP1878" s="88"/>
      <c r="EQ1878" s="88"/>
      <c r="ER1878" s="88"/>
      <c r="ES1878" s="88"/>
      <c r="ET1878" s="88"/>
      <c r="EU1878" s="88"/>
      <c r="EV1878" s="88"/>
      <c r="EW1878" s="88"/>
      <c r="EX1878" s="88"/>
      <c r="EY1878" s="88"/>
      <c r="EZ1878" s="88"/>
      <c r="FA1878" s="88"/>
      <c r="FB1878" s="15"/>
      <c r="FC1878" s="15"/>
      <c r="FD1878" s="15"/>
      <c r="FE1878" s="15"/>
      <c r="FF1878" s="15"/>
      <c r="FG1878" s="15"/>
      <c r="FH1878" s="15"/>
      <c r="FI1878" s="15"/>
      <c r="FJ1878" s="15"/>
    </row>
    <row r="1879" spans="2:166" ht="15" customHeight="1" x14ac:dyDescent="0.25">
      <c r="B1879" s="88"/>
      <c r="C1879" s="88"/>
      <c r="D1879" s="115"/>
      <c r="E1879" s="115"/>
      <c r="F1879" s="115"/>
      <c r="G1879" s="115"/>
      <c r="H1879" s="115"/>
      <c r="I1879" s="523"/>
      <c r="J1879" s="523"/>
      <c r="K1879" s="115"/>
      <c r="L1879" s="524"/>
      <c r="M1879" s="524"/>
      <c r="N1879" s="524"/>
      <c r="O1879" s="524"/>
      <c r="P1879" s="524"/>
      <c r="Q1879" s="524"/>
      <c r="R1879" s="524"/>
      <c r="S1879" s="525"/>
      <c r="T1879" s="526"/>
      <c r="U1879" s="115"/>
      <c r="V1879" s="526"/>
      <c r="W1879" s="115"/>
      <c r="X1879" s="115"/>
      <c r="Y1879" s="115"/>
      <c r="Z1879" s="527"/>
      <c r="AA1879" s="527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  <c r="AL1879" s="15"/>
      <c r="AM1879" s="15"/>
      <c r="AN1879" s="15"/>
      <c r="AO1879" s="15"/>
      <c r="AP1879" s="15"/>
      <c r="AQ1879" s="15"/>
      <c r="AR1879" s="15"/>
      <c r="AS1879" s="15"/>
      <c r="AT1879" s="15"/>
      <c r="AU1879" s="15"/>
      <c r="AV1879" s="15"/>
      <c r="AW1879" s="15"/>
      <c r="AX1879" s="15"/>
      <c r="AY1879" s="15"/>
      <c r="AZ1879" s="15"/>
      <c r="BA1879" s="15"/>
      <c r="BB1879" s="15"/>
      <c r="BC1879" s="15"/>
      <c r="BD1879" s="15"/>
      <c r="BE1879" s="15"/>
      <c r="BF1879" s="15"/>
      <c r="BG1879" s="15"/>
      <c r="BH1879" s="15"/>
      <c r="BI1879" s="15"/>
      <c r="BJ1879" s="15"/>
      <c r="BK1879" s="15"/>
      <c r="BL1879" s="15"/>
      <c r="BM1879" s="15"/>
      <c r="BN1879" s="15"/>
      <c r="BO1879" s="15"/>
      <c r="BP1879" s="15"/>
      <c r="BQ1879" s="15"/>
      <c r="BR1879" s="15"/>
      <c r="BS1879" s="15"/>
      <c r="BT1879" s="15"/>
      <c r="BU1879" s="15"/>
      <c r="BV1879" s="15"/>
      <c r="BW1879" s="15"/>
      <c r="BX1879" s="15"/>
      <c r="BY1879" s="15"/>
      <c r="BZ1879" s="15"/>
      <c r="CA1879" s="15"/>
      <c r="CB1879" s="15"/>
      <c r="CC1879" s="15"/>
      <c r="CD1879" s="15"/>
      <c r="CE1879" s="15"/>
      <c r="CF1879" s="15"/>
      <c r="CG1879" s="15"/>
      <c r="CH1879" s="15"/>
      <c r="CI1879" s="15"/>
      <c r="CJ1879" s="15"/>
      <c r="CK1879" s="15"/>
      <c r="CL1879" s="15"/>
      <c r="CM1879" s="15"/>
      <c r="CN1879" s="15"/>
      <c r="CO1879" s="15"/>
      <c r="CP1879" s="15"/>
      <c r="CQ1879" s="15"/>
      <c r="CR1879" s="15"/>
      <c r="CS1879" s="15"/>
      <c r="CT1879" s="88"/>
      <c r="CU1879" s="88"/>
      <c r="CV1879" s="88"/>
      <c r="CW1879" s="15"/>
      <c r="CX1879" s="15"/>
      <c r="CY1879" s="88"/>
      <c r="CZ1879" s="88"/>
      <c r="DA1879" s="88"/>
      <c r="DB1879" s="15"/>
      <c r="DC1879" s="15"/>
      <c r="DD1879" s="15"/>
      <c r="DE1879" s="15"/>
      <c r="DF1879" s="15"/>
      <c r="DG1879" s="15"/>
      <c r="DH1879" s="15"/>
      <c r="DI1879" s="15"/>
      <c r="DJ1879" s="15"/>
      <c r="DK1879" s="15"/>
      <c r="DL1879" s="15"/>
      <c r="DM1879" s="15"/>
      <c r="DN1879" s="15"/>
      <c r="DO1879" s="15"/>
      <c r="DP1879" s="15"/>
      <c r="DQ1879" s="15"/>
      <c r="DR1879" s="15"/>
      <c r="DS1879" s="15"/>
      <c r="DT1879" s="15"/>
      <c r="DU1879" s="15"/>
      <c r="DV1879" s="15"/>
      <c r="DW1879" s="15"/>
      <c r="DX1879" s="15"/>
      <c r="DY1879" s="15"/>
      <c r="DZ1879" s="15"/>
      <c r="EA1879" s="15"/>
      <c r="EB1879" s="15"/>
      <c r="EC1879" s="15"/>
      <c r="ED1879" s="15"/>
      <c r="EE1879" s="15"/>
      <c r="EF1879" s="15"/>
      <c r="EG1879" s="15"/>
      <c r="EH1879" s="15"/>
      <c r="EI1879" s="15"/>
      <c r="EJ1879" s="15"/>
      <c r="EK1879" s="15"/>
      <c r="EL1879" s="15"/>
      <c r="EM1879" s="15"/>
      <c r="EN1879" s="15"/>
      <c r="EO1879" s="15"/>
      <c r="EP1879" s="88"/>
      <c r="EQ1879" s="88"/>
      <c r="ER1879" s="88"/>
      <c r="ES1879" s="88"/>
      <c r="ET1879" s="88"/>
      <c r="EU1879" s="88"/>
      <c r="EV1879" s="88"/>
      <c r="EW1879" s="88"/>
      <c r="EX1879" s="88"/>
      <c r="EY1879" s="88"/>
      <c r="EZ1879" s="88"/>
      <c r="FA1879" s="88"/>
      <c r="FB1879" s="15"/>
      <c r="FC1879" s="15"/>
      <c r="FD1879" s="15"/>
      <c r="FE1879" s="15"/>
      <c r="FF1879" s="15"/>
      <c r="FG1879" s="15"/>
      <c r="FH1879" s="15"/>
      <c r="FI1879" s="15"/>
      <c r="FJ1879" s="15"/>
    </row>
    <row r="1880" spans="2:166" ht="15" customHeight="1" x14ac:dyDescent="0.25">
      <c r="B1880" s="88"/>
      <c r="C1880" s="88"/>
      <c r="D1880" s="115"/>
      <c r="E1880" s="115"/>
      <c r="F1880" s="115"/>
      <c r="G1880" s="115"/>
      <c r="H1880" s="115"/>
      <c r="I1880" s="523"/>
      <c r="J1880" s="523"/>
      <c r="K1880" s="115"/>
      <c r="L1880" s="524"/>
      <c r="M1880" s="524"/>
      <c r="N1880" s="524"/>
      <c r="O1880" s="524"/>
      <c r="P1880" s="524"/>
      <c r="Q1880" s="524"/>
      <c r="R1880" s="524"/>
      <c r="S1880" s="525"/>
      <c r="T1880" s="526"/>
      <c r="U1880" s="115"/>
      <c r="V1880" s="526"/>
      <c r="W1880" s="115"/>
      <c r="X1880" s="115"/>
      <c r="Y1880" s="115"/>
      <c r="Z1880" s="527"/>
      <c r="AA1880" s="527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5"/>
      <c r="AN1880" s="15"/>
      <c r="AO1880" s="15"/>
      <c r="AP1880" s="15"/>
      <c r="AQ1880" s="15"/>
      <c r="AR1880" s="15"/>
      <c r="AS1880" s="15"/>
      <c r="AT1880" s="15"/>
      <c r="AU1880" s="15"/>
      <c r="AV1880" s="15"/>
      <c r="AW1880" s="15"/>
      <c r="AX1880" s="15"/>
      <c r="AY1880" s="15"/>
      <c r="AZ1880" s="15"/>
      <c r="BA1880" s="15"/>
      <c r="BB1880" s="15"/>
      <c r="BC1880" s="15"/>
      <c r="BD1880" s="15"/>
      <c r="BE1880" s="15"/>
      <c r="BF1880" s="15"/>
      <c r="BG1880" s="15"/>
      <c r="BH1880" s="15"/>
      <c r="BI1880" s="15"/>
      <c r="BJ1880" s="15"/>
      <c r="BK1880" s="15"/>
      <c r="BL1880" s="15"/>
      <c r="BM1880" s="15"/>
      <c r="BN1880" s="15"/>
      <c r="BO1880" s="15"/>
      <c r="BP1880" s="15"/>
      <c r="BQ1880" s="15"/>
      <c r="BR1880" s="15"/>
      <c r="BS1880" s="15"/>
      <c r="BT1880" s="15"/>
      <c r="BU1880" s="15"/>
      <c r="BV1880" s="15"/>
      <c r="BW1880" s="15"/>
      <c r="BX1880" s="15"/>
      <c r="BY1880" s="15"/>
      <c r="BZ1880" s="15"/>
      <c r="CA1880" s="15"/>
      <c r="CB1880" s="15"/>
      <c r="CC1880" s="15"/>
      <c r="CD1880" s="15"/>
      <c r="CE1880" s="15"/>
      <c r="CF1880" s="15"/>
      <c r="CG1880" s="15"/>
      <c r="CH1880" s="15"/>
      <c r="CI1880" s="15"/>
      <c r="CJ1880" s="15"/>
      <c r="CK1880" s="15"/>
      <c r="CL1880" s="15"/>
      <c r="CM1880" s="15"/>
      <c r="CN1880" s="15"/>
      <c r="CO1880" s="15"/>
      <c r="CP1880" s="15"/>
      <c r="CQ1880" s="15"/>
      <c r="CR1880" s="15"/>
      <c r="CS1880" s="15"/>
      <c r="CT1880" s="88"/>
      <c r="CU1880" s="88"/>
      <c r="CV1880" s="88"/>
      <c r="CW1880" s="15"/>
      <c r="CX1880" s="15"/>
      <c r="CY1880" s="88"/>
      <c r="CZ1880" s="88"/>
      <c r="DA1880" s="88"/>
      <c r="DB1880" s="15"/>
      <c r="DC1880" s="15"/>
      <c r="DD1880" s="15"/>
      <c r="DE1880" s="15"/>
      <c r="DF1880" s="15"/>
      <c r="DG1880" s="15"/>
      <c r="DH1880" s="15"/>
      <c r="DI1880" s="15"/>
      <c r="DJ1880" s="15"/>
      <c r="DK1880" s="15"/>
      <c r="DL1880" s="15"/>
      <c r="DM1880" s="15"/>
      <c r="DN1880" s="15"/>
      <c r="DO1880" s="15"/>
      <c r="DP1880" s="15"/>
      <c r="DQ1880" s="15"/>
      <c r="DR1880" s="15"/>
      <c r="DS1880" s="15"/>
      <c r="DT1880" s="15"/>
      <c r="DU1880" s="15"/>
      <c r="DV1880" s="15"/>
      <c r="DW1880" s="15"/>
      <c r="DX1880" s="15"/>
      <c r="DY1880" s="15"/>
      <c r="DZ1880" s="15"/>
      <c r="EA1880" s="15"/>
      <c r="EB1880" s="15"/>
      <c r="EC1880" s="15"/>
      <c r="ED1880" s="15"/>
      <c r="EE1880" s="15"/>
      <c r="EF1880" s="15"/>
      <c r="EG1880" s="15"/>
      <c r="EH1880" s="15"/>
      <c r="EI1880" s="15"/>
      <c r="EJ1880" s="15"/>
      <c r="EK1880" s="15"/>
      <c r="EL1880" s="15"/>
      <c r="EM1880" s="15"/>
      <c r="EN1880" s="15"/>
      <c r="EO1880" s="15"/>
      <c r="EP1880" s="88"/>
      <c r="EQ1880" s="88"/>
      <c r="ER1880" s="88"/>
      <c r="ES1880" s="88"/>
      <c r="ET1880" s="88"/>
      <c r="EU1880" s="88"/>
      <c r="EV1880" s="88"/>
      <c r="EW1880" s="88"/>
      <c r="EX1880" s="88"/>
      <c r="EY1880" s="88"/>
      <c r="EZ1880" s="88"/>
      <c r="FA1880" s="88"/>
      <c r="FB1880" s="15"/>
      <c r="FC1880" s="15"/>
      <c r="FD1880" s="15"/>
      <c r="FE1880" s="15"/>
      <c r="FF1880" s="15"/>
      <c r="FG1880" s="15"/>
      <c r="FH1880" s="15"/>
      <c r="FI1880" s="15"/>
      <c r="FJ1880" s="15"/>
    </row>
    <row r="1881" spans="2:166" ht="15" customHeight="1" x14ac:dyDescent="0.25">
      <c r="B1881" s="88"/>
      <c r="C1881" s="88"/>
      <c r="D1881" s="115"/>
      <c r="E1881" s="115"/>
      <c r="F1881" s="115"/>
      <c r="G1881" s="115"/>
      <c r="H1881" s="115"/>
      <c r="I1881" s="523"/>
      <c r="J1881" s="523"/>
      <c r="K1881" s="115"/>
      <c r="L1881" s="524"/>
      <c r="M1881" s="524"/>
      <c r="N1881" s="524"/>
      <c r="O1881" s="524"/>
      <c r="P1881" s="524"/>
      <c r="Q1881" s="524"/>
      <c r="R1881" s="524"/>
      <c r="S1881" s="525"/>
      <c r="T1881" s="526"/>
      <c r="U1881" s="115"/>
      <c r="V1881" s="526"/>
      <c r="W1881" s="115"/>
      <c r="X1881" s="115"/>
      <c r="Y1881" s="115"/>
      <c r="Z1881" s="527"/>
      <c r="AA1881" s="527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  <c r="AR1881" s="15"/>
      <c r="AS1881" s="15"/>
      <c r="AT1881" s="15"/>
      <c r="AU1881" s="15"/>
      <c r="AV1881" s="15"/>
      <c r="AW1881" s="15"/>
      <c r="AX1881" s="15"/>
      <c r="AY1881" s="15"/>
      <c r="AZ1881" s="15"/>
      <c r="BA1881" s="15"/>
      <c r="BB1881" s="15"/>
      <c r="BC1881" s="15"/>
      <c r="BD1881" s="15"/>
      <c r="BE1881" s="15"/>
      <c r="BF1881" s="15"/>
      <c r="BG1881" s="15"/>
      <c r="BH1881" s="15"/>
      <c r="BI1881" s="15"/>
      <c r="BJ1881" s="15"/>
      <c r="BK1881" s="15"/>
      <c r="BL1881" s="15"/>
      <c r="BM1881" s="15"/>
      <c r="BN1881" s="15"/>
      <c r="BO1881" s="15"/>
      <c r="BP1881" s="15"/>
      <c r="BQ1881" s="15"/>
      <c r="BR1881" s="15"/>
      <c r="BS1881" s="15"/>
      <c r="BT1881" s="15"/>
      <c r="BU1881" s="15"/>
      <c r="BV1881" s="15"/>
      <c r="BW1881" s="15"/>
      <c r="BX1881" s="15"/>
      <c r="BY1881" s="15"/>
      <c r="BZ1881" s="15"/>
      <c r="CA1881" s="15"/>
      <c r="CB1881" s="15"/>
      <c r="CC1881" s="15"/>
      <c r="CD1881" s="15"/>
      <c r="CE1881" s="15"/>
      <c r="CF1881" s="15"/>
      <c r="CG1881" s="15"/>
      <c r="CH1881" s="15"/>
      <c r="CI1881" s="15"/>
      <c r="CJ1881" s="15"/>
      <c r="CK1881" s="15"/>
      <c r="CL1881" s="15"/>
      <c r="CM1881" s="15"/>
      <c r="CN1881" s="15"/>
      <c r="CO1881" s="15"/>
      <c r="CP1881" s="15"/>
      <c r="CQ1881" s="15"/>
      <c r="CR1881" s="15"/>
      <c r="CS1881" s="15"/>
      <c r="CT1881" s="88"/>
      <c r="CU1881" s="88"/>
      <c r="CV1881" s="88"/>
      <c r="CW1881" s="15"/>
      <c r="CX1881" s="15"/>
      <c r="CY1881" s="88"/>
      <c r="CZ1881" s="88"/>
      <c r="DA1881" s="88"/>
      <c r="DB1881" s="15"/>
      <c r="DC1881" s="15"/>
      <c r="DD1881" s="15"/>
      <c r="DE1881" s="15"/>
      <c r="DF1881" s="15"/>
      <c r="DG1881" s="15"/>
      <c r="DH1881" s="15"/>
      <c r="DI1881" s="15"/>
      <c r="DJ1881" s="15"/>
      <c r="DK1881" s="15"/>
      <c r="DL1881" s="15"/>
      <c r="DM1881" s="15"/>
      <c r="DN1881" s="15"/>
      <c r="DO1881" s="15"/>
      <c r="DP1881" s="15"/>
      <c r="DQ1881" s="15"/>
      <c r="DR1881" s="15"/>
      <c r="DS1881" s="15"/>
      <c r="DT1881" s="15"/>
      <c r="DU1881" s="15"/>
      <c r="DV1881" s="15"/>
      <c r="DW1881" s="15"/>
      <c r="DX1881" s="15"/>
      <c r="DY1881" s="15"/>
      <c r="DZ1881" s="15"/>
      <c r="EA1881" s="15"/>
      <c r="EB1881" s="15"/>
      <c r="EC1881" s="15"/>
      <c r="ED1881" s="15"/>
      <c r="EE1881" s="15"/>
      <c r="EF1881" s="15"/>
      <c r="EG1881" s="15"/>
      <c r="EH1881" s="15"/>
      <c r="EI1881" s="15"/>
      <c r="EJ1881" s="15"/>
      <c r="EK1881" s="15"/>
      <c r="EL1881" s="15"/>
      <c r="EM1881" s="15"/>
      <c r="EN1881" s="15"/>
      <c r="EO1881" s="15"/>
      <c r="EP1881" s="88"/>
      <c r="EQ1881" s="88"/>
      <c r="ER1881" s="88"/>
      <c r="ES1881" s="88"/>
      <c r="ET1881" s="88"/>
      <c r="EU1881" s="88"/>
      <c r="EV1881" s="88"/>
      <c r="EW1881" s="88"/>
      <c r="EX1881" s="88"/>
      <c r="EY1881" s="88"/>
      <c r="EZ1881" s="88"/>
      <c r="FA1881" s="88"/>
      <c r="FB1881" s="15"/>
      <c r="FC1881" s="15"/>
      <c r="FD1881" s="15"/>
      <c r="FE1881" s="15"/>
      <c r="FF1881" s="15"/>
      <c r="FG1881" s="15"/>
      <c r="FH1881" s="15"/>
      <c r="FI1881" s="15"/>
      <c r="FJ1881" s="15"/>
    </row>
    <row r="1882" spans="2:166" ht="15" customHeight="1" x14ac:dyDescent="0.25">
      <c r="B1882" s="88"/>
      <c r="C1882" s="88"/>
      <c r="D1882" s="115"/>
      <c r="E1882" s="115"/>
      <c r="F1882" s="115"/>
      <c r="G1882" s="115"/>
      <c r="H1882" s="115"/>
      <c r="I1882" s="523"/>
      <c r="J1882" s="523"/>
      <c r="K1882" s="115"/>
      <c r="L1882" s="524"/>
      <c r="M1882" s="524"/>
      <c r="N1882" s="524"/>
      <c r="O1882" s="524"/>
      <c r="P1882" s="524"/>
      <c r="Q1882" s="524"/>
      <c r="R1882" s="524"/>
      <c r="S1882" s="525"/>
      <c r="T1882" s="526"/>
      <c r="U1882" s="115"/>
      <c r="V1882" s="526"/>
      <c r="W1882" s="115"/>
      <c r="X1882" s="115"/>
      <c r="Y1882" s="115"/>
      <c r="Z1882" s="527"/>
      <c r="AA1882" s="527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  <c r="AL1882" s="15"/>
      <c r="AM1882" s="15"/>
      <c r="AN1882" s="15"/>
      <c r="AO1882" s="15"/>
      <c r="AP1882" s="15"/>
      <c r="AQ1882" s="15"/>
      <c r="AR1882" s="15"/>
      <c r="AS1882" s="15"/>
      <c r="AT1882" s="15"/>
      <c r="AU1882" s="15"/>
      <c r="AV1882" s="15"/>
      <c r="AW1882" s="15"/>
      <c r="AX1882" s="15"/>
      <c r="AY1882" s="15"/>
      <c r="AZ1882" s="15"/>
      <c r="BA1882" s="15"/>
      <c r="BB1882" s="15"/>
      <c r="BC1882" s="15"/>
      <c r="BD1882" s="15"/>
      <c r="BE1882" s="15"/>
      <c r="BF1882" s="15"/>
      <c r="BG1882" s="15"/>
      <c r="BH1882" s="15"/>
      <c r="BI1882" s="15"/>
      <c r="BJ1882" s="15"/>
      <c r="BK1882" s="15"/>
      <c r="BL1882" s="15"/>
      <c r="BM1882" s="15"/>
      <c r="BN1882" s="15"/>
      <c r="BO1882" s="15"/>
      <c r="BP1882" s="15"/>
      <c r="BQ1882" s="15"/>
      <c r="BR1882" s="15"/>
      <c r="BS1882" s="15"/>
      <c r="BT1882" s="15"/>
      <c r="BU1882" s="15"/>
      <c r="BV1882" s="15"/>
      <c r="BW1882" s="15"/>
      <c r="BX1882" s="15"/>
      <c r="BY1882" s="15"/>
      <c r="BZ1882" s="15"/>
      <c r="CA1882" s="15"/>
      <c r="CB1882" s="15"/>
      <c r="CC1882" s="15"/>
      <c r="CD1882" s="15"/>
      <c r="CE1882" s="15"/>
      <c r="CF1882" s="15"/>
      <c r="CG1882" s="15"/>
      <c r="CH1882" s="15"/>
      <c r="CI1882" s="15"/>
      <c r="CJ1882" s="15"/>
      <c r="CK1882" s="15"/>
      <c r="CL1882" s="15"/>
      <c r="CM1882" s="15"/>
      <c r="CN1882" s="15"/>
      <c r="CO1882" s="15"/>
      <c r="CP1882" s="15"/>
      <c r="CQ1882" s="15"/>
      <c r="CR1882" s="15"/>
      <c r="CS1882" s="15"/>
      <c r="CT1882" s="88"/>
      <c r="CU1882" s="88"/>
      <c r="CV1882" s="88"/>
      <c r="CW1882" s="15"/>
      <c r="CX1882" s="15"/>
      <c r="CY1882" s="88"/>
      <c r="CZ1882" s="88"/>
      <c r="DA1882" s="88"/>
      <c r="DB1882" s="15"/>
      <c r="DC1882" s="15"/>
      <c r="DD1882" s="15"/>
      <c r="DE1882" s="15"/>
      <c r="DF1882" s="15"/>
      <c r="DG1882" s="15"/>
      <c r="DH1882" s="15"/>
      <c r="DI1882" s="15"/>
      <c r="DJ1882" s="15"/>
      <c r="DK1882" s="15"/>
      <c r="DL1882" s="15"/>
      <c r="DM1882" s="15"/>
      <c r="DN1882" s="15"/>
      <c r="DO1882" s="15"/>
      <c r="DP1882" s="15"/>
      <c r="DQ1882" s="15"/>
      <c r="DR1882" s="15"/>
      <c r="DS1882" s="15"/>
      <c r="DT1882" s="15"/>
      <c r="DU1882" s="15"/>
      <c r="DV1882" s="15"/>
      <c r="DW1882" s="15"/>
      <c r="DX1882" s="15"/>
      <c r="DY1882" s="15"/>
      <c r="DZ1882" s="15"/>
      <c r="EA1882" s="15"/>
      <c r="EB1882" s="15"/>
      <c r="EC1882" s="15"/>
      <c r="ED1882" s="15"/>
      <c r="EE1882" s="15"/>
      <c r="EF1882" s="15"/>
      <c r="EG1882" s="15"/>
      <c r="EH1882" s="15"/>
      <c r="EI1882" s="15"/>
      <c r="EJ1882" s="15"/>
      <c r="EK1882" s="15"/>
      <c r="EL1882" s="15"/>
      <c r="EM1882" s="15"/>
      <c r="EN1882" s="15"/>
      <c r="EO1882" s="15"/>
      <c r="EP1882" s="88"/>
      <c r="EQ1882" s="88"/>
      <c r="ER1882" s="88"/>
      <c r="ES1882" s="88"/>
      <c r="ET1882" s="88"/>
      <c r="EU1882" s="88"/>
      <c r="EV1882" s="88"/>
      <c r="EW1882" s="88"/>
      <c r="EX1882" s="88"/>
      <c r="EY1882" s="88"/>
      <c r="EZ1882" s="88"/>
      <c r="FA1882" s="88"/>
      <c r="FB1882" s="15"/>
      <c r="FC1882" s="15"/>
      <c r="FD1882" s="15"/>
      <c r="FE1882" s="15"/>
      <c r="FF1882" s="15"/>
      <c r="FG1882" s="15"/>
      <c r="FH1882" s="15"/>
      <c r="FI1882" s="15"/>
      <c r="FJ1882" s="15"/>
    </row>
    <row r="1883" spans="2:166" ht="15" customHeight="1" x14ac:dyDescent="0.25">
      <c r="B1883" s="88"/>
      <c r="C1883" s="88"/>
      <c r="D1883" s="115"/>
      <c r="E1883" s="115"/>
      <c r="F1883" s="115"/>
      <c r="G1883" s="115"/>
      <c r="H1883" s="115"/>
      <c r="I1883" s="523"/>
      <c r="J1883" s="523"/>
      <c r="K1883" s="115"/>
      <c r="L1883" s="524"/>
      <c r="M1883" s="524"/>
      <c r="N1883" s="524"/>
      <c r="O1883" s="524"/>
      <c r="P1883" s="524"/>
      <c r="Q1883" s="524"/>
      <c r="R1883" s="524"/>
      <c r="S1883" s="525"/>
      <c r="T1883" s="526"/>
      <c r="U1883" s="115"/>
      <c r="V1883" s="526"/>
      <c r="W1883" s="115"/>
      <c r="X1883" s="115"/>
      <c r="Y1883" s="115"/>
      <c r="Z1883" s="527"/>
      <c r="AA1883" s="527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  <c r="AL1883" s="15"/>
      <c r="AM1883" s="15"/>
      <c r="AN1883" s="15"/>
      <c r="AO1883" s="15"/>
      <c r="AP1883" s="15"/>
      <c r="AQ1883" s="15"/>
      <c r="AR1883" s="15"/>
      <c r="AS1883" s="15"/>
      <c r="AT1883" s="15"/>
      <c r="AU1883" s="15"/>
      <c r="AV1883" s="15"/>
      <c r="AW1883" s="15"/>
      <c r="AX1883" s="15"/>
      <c r="AY1883" s="15"/>
      <c r="AZ1883" s="15"/>
      <c r="BA1883" s="15"/>
      <c r="BB1883" s="15"/>
      <c r="BC1883" s="15"/>
      <c r="BD1883" s="15"/>
      <c r="BE1883" s="15"/>
      <c r="BF1883" s="15"/>
      <c r="BG1883" s="15"/>
      <c r="BH1883" s="15"/>
      <c r="BI1883" s="15"/>
      <c r="BJ1883" s="15"/>
      <c r="BK1883" s="15"/>
      <c r="BL1883" s="15"/>
      <c r="BM1883" s="15"/>
      <c r="BN1883" s="15"/>
      <c r="BO1883" s="15"/>
      <c r="BP1883" s="15"/>
      <c r="BQ1883" s="15"/>
      <c r="BR1883" s="15"/>
      <c r="BS1883" s="15"/>
      <c r="BT1883" s="15"/>
      <c r="BU1883" s="15"/>
      <c r="BV1883" s="15"/>
      <c r="BW1883" s="15"/>
      <c r="BX1883" s="15"/>
      <c r="BY1883" s="15"/>
      <c r="BZ1883" s="15"/>
      <c r="CA1883" s="15"/>
      <c r="CB1883" s="15"/>
      <c r="CC1883" s="15"/>
      <c r="CD1883" s="15"/>
      <c r="CE1883" s="15"/>
      <c r="CF1883" s="15"/>
      <c r="CG1883" s="15"/>
      <c r="CH1883" s="15"/>
      <c r="CI1883" s="15"/>
      <c r="CJ1883" s="15"/>
      <c r="CK1883" s="15"/>
      <c r="CL1883" s="15"/>
      <c r="CM1883" s="15"/>
      <c r="CN1883" s="15"/>
      <c r="CO1883" s="15"/>
      <c r="CP1883" s="15"/>
      <c r="CQ1883" s="15"/>
      <c r="CR1883" s="15"/>
      <c r="CS1883" s="15"/>
      <c r="CT1883" s="88"/>
      <c r="CU1883" s="88"/>
      <c r="CV1883" s="88"/>
      <c r="CW1883" s="15"/>
      <c r="CX1883" s="15"/>
      <c r="CY1883" s="88"/>
      <c r="CZ1883" s="88"/>
      <c r="DA1883" s="88"/>
      <c r="DB1883" s="15"/>
      <c r="DC1883" s="15"/>
      <c r="DD1883" s="15"/>
      <c r="DE1883" s="15"/>
      <c r="DF1883" s="15"/>
      <c r="DG1883" s="15"/>
      <c r="DH1883" s="15"/>
      <c r="DI1883" s="15"/>
      <c r="DJ1883" s="15"/>
      <c r="DK1883" s="15"/>
      <c r="DL1883" s="15"/>
      <c r="DM1883" s="15"/>
      <c r="DN1883" s="15"/>
      <c r="DO1883" s="15"/>
      <c r="DP1883" s="15"/>
      <c r="DQ1883" s="15"/>
      <c r="DR1883" s="15"/>
      <c r="DS1883" s="15"/>
      <c r="DT1883" s="15"/>
      <c r="DU1883" s="15"/>
      <c r="DV1883" s="15"/>
      <c r="DW1883" s="15"/>
      <c r="DX1883" s="15"/>
      <c r="DY1883" s="15"/>
      <c r="DZ1883" s="15"/>
      <c r="EA1883" s="15"/>
      <c r="EB1883" s="15"/>
      <c r="EC1883" s="15"/>
      <c r="ED1883" s="15"/>
      <c r="EE1883" s="15"/>
      <c r="EF1883" s="15"/>
      <c r="EG1883" s="15"/>
      <c r="EH1883" s="15"/>
      <c r="EI1883" s="15"/>
      <c r="EJ1883" s="15"/>
      <c r="EK1883" s="15"/>
      <c r="EL1883" s="15"/>
      <c r="EM1883" s="15"/>
      <c r="EN1883" s="15"/>
      <c r="EO1883" s="15"/>
      <c r="EP1883" s="88"/>
      <c r="EQ1883" s="88"/>
      <c r="ER1883" s="88"/>
      <c r="ES1883" s="88"/>
      <c r="ET1883" s="88"/>
      <c r="EU1883" s="88"/>
      <c r="EV1883" s="88"/>
      <c r="EW1883" s="88"/>
      <c r="EX1883" s="88"/>
      <c r="EY1883" s="88"/>
      <c r="EZ1883" s="88"/>
      <c r="FA1883" s="88"/>
      <c r="FB1883" s="15"/>
      <c r="FC1883" s="15"/>
      <c r="FD1883" s="15"/>
      <c r="FE1883" s="15"/>
      <c r="FF1883" s="15"/>
      <c r="FG1883" s="15"/>
      <c r="FH1883" s="15"/>
      <c r="FI1883" s="15"/>
      <c r="FJ1883" s="15"/>
    </row>
    <row r="1884" spans="2:166" ht="15" customHeight="1" x14ac:dyDescent="0.25">
      <c r="B1884" s="88"/>
      <c r="C1884" s="88"/>
      <c r="D1884" s="115"/>
      <c r="E1884" s="115"/>
      <c r="F1884" s="115"/>
      <c r="G1884" s="115"/>
      <c r="H1884" s="115"/>
      <c r="I1884" s="523"/>
      <c r="J1884" s="523"/>
      <c r="K1884" s="115"/>
      <c r="L1884" s="524"/>
      <c r="M1884" s="524"/>
      <c r="N1884" s="524"/>
      <c r="O1884" s="524"/>
      <c r="P1884" s="524"/>
      <c r="Q1884" s="524"/>
      <c r="R1884" s="524"/>
      <c r="S1884" s="525"/>
      <c r="T1884" s="526"/>
      <c r="U1884" s="115"/>
      <c r="V1884" s="526"/>
      <c r="W1884" s="115"/>
      <c r="X1884" s="115"/>
      <c r="Y1884" s="115"/>
      <c r="Z1884" s="527"/>
      <c r="AA1884" s="527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  <c r="AS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  <c r="BI1884" s="15"/>
      <c r="BJ1884" s="15"/>
      <c r="BK1884" s="15"/>
      <c r="BL1884" s="15"/>
      <c r="BM1884" s="15"/>
      <c r="BN1884" s="15"/>
      <c r="BO1884" s="15"/>
      <c r="BP1884" s="15"/>
      <c r="BQ1884" s="15"/>
      <c r="BR1884" s="15"/>
      <c r="BS1884" s="15"/>
      <c r="BT1884" s="15"/>
      <c r="BU1884" s="15"/>
      <c r="BV1884" s="15"/>
      <c r="BW1884" s="15"/>
      <c r="BX1884" s="15"/>
      <c r="BY1884" s="15"/>
      <c r="BZ1884" s="15"/>
      <c r="CA1884" s="15"/>
      <c r="CB1884" s="15"/>
      <c r="CC1884" s="15"/>
      <c r="CD1884" s="15"/>
      <c r="CE1884" s="15"/>
      <c r="CF1884" s="15"/>
      <c r="CG1884" s="15"/>
      <c r="CH1884" s="15"/>
      <c r="CI1884" s="15"/>
      <c r="CJ1884" s="15"/>
      <c r="CK1884" s="15"/>
      <c r="CL1884" s="15"/>
      <c r="CM1884" s="15"/>
      <c r="CN1884" s="15"/>
      <c r="CO1884" s="15"/>
      <c r="CP1884" s="15"/>
      <c r="CQ1884" s="15"/>
      <c r="CR1884" s="15"/>
      <c r="CS1884" s="15"/>
      <c r="CT1884" s="88"/>
      <c r="CU1884" s="88"/>
      <c r="CV1884" s="88"/>
      <c r="CW1884" s="15"/>
      <c r="CX1884" s="15"/>
      <c r="CY1884" s="88"/>
      <c r="CZ1884" s="88"/>
      <c r="DA1884" s="88"/>
      <c r="DB1884" s="15"/>
      <c r="DC1884" s="15"/>
      <c r="DD1884" s="15"/>
      <c r="DE1884" s="15"/>
      <c r="DF1884" s="15"/>
      <c r="DG1884" s="15"/>
      <c r="DH1884" s="15"/>
      <c r="DI1884" s="15"/>
      <c r="DJ1884" s="15"/>
      <c r="DK1884" s="15"/>
      <c r="DL1884" s="15"/>
      <c r="DM1884" s="15"/>
      <c r="DN1884" s="15"/>
      <c r="DO1884" s="15"/>
      <c r="DP1884" s="15"/>
      <c r="DQ1884" s="15"/>
      <c r="DR1884" s="15"/>
      <c r="DS1884" s="15"/>
      <c r="DT1884" s="15"/>
      <c r="DU1884" s="15"/>
      <c r="DV1884" s="15"/>
      <c r="DW1884" s="15"/>
      <c r="DX1884" s="15"/>
      <c r="DY1884" s="15"/>
      <c r="DZ1884" s="15"/>
      <c r="EA1884" s="15"/>
      <c r="EB1884" s="15"/>
      <c r="EC1884" s="15"/>
      <c r="ED1884" s="15"/>
      <c r="EE1884" s="15"/>
      <c r="EF1884" s="15"/>
      <c r="EG1884" s="15"/>
      <c r="EH1884" s="15"/>
      <c r="EI1884" s="15"/>
      <c r="EJ1884" s="15"/>
      <c r="EK1884" s="15"/>
      <c r="EL1884" s="15"/>
      <c r="EM1884" s="15"/>
      <c r="EN1884" s="15"/>
      <c r="EO1884" s="15"/>
      <c r="EP1884" s="88"/>
      <c r="EQ1884" s="88"/>
      <c r="ER1884" s="88"/>
      <c r="ES1884" s="88"/>
      <c r="ET1884" s="88"/>
      <c r="EU1884" s="88"/>
      <c r="EV1884" s="88"/>
      <c r="EW1884" s="88"/>
      <c r="EX1884" s="88"/>
      <c r="EY1884" s="88"/>
      <c r="EZ1884" s="88"/>
      <c r="FA1884" s="88"/>
      <c r="FB1884" s="15"/>
      <c r="FC1884" s="15"/>
      <c r="FD1884" s="15"/>
      <c r="FE1884" s="15"/>
      <c r="FF1884" s="15"/>
      <c r="FG1884" s="15"/>
      <c r="FH1884" s="15"/>
      <c r="FI1884" s="15"/>
      <c r="FJ1884" s="15"/>
    </row>
    <row r="1885" spans="2:166" ht="15" customHeight="1" x14ac:dyDescent="0.25">
      <c r="B1885" s="88"/>
      <c r="C1885" s="88"/>
      <c r="D1885" s="115"/>
      <c r="E1885" s="115"/>
      <c r="F1885" s="115"/>
      <c r="G1885" s="115"/>
      <c r="H1885" s="115"/>
      <c r="I1885" s="523"/>
      <c r="J1885" s="523"/>
      <c r="K1885" s="115"/>
      <c r="L1885" s="524"/>
      <c r="M1885" s="524"/>
      <c r="N1885" s="524"/>
      <c r="O1885" s="524"/>
      <c r="P1885" s="524"/>
      <c r="Q1885" s="524"/>
      <c r="R1885" s="524"/>
      <c r="S1885" s="525"/>
      <c r="T1885" s="526"/>
      <c r="U1885" s="115"/>
      <c r="V1885" s="526"/>
      <c r="W1885" s="115"/>
      <c r="X1885" s="115"/>
      <c r="Y1885" s="115"/>
      <c r="Z1885" s="527"/>
      <c r="AA1885" s="527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  <c r="AR1885" s="15"/>
      <c r="AS1885" s="15"/>
      <c r="AT1885" s="15"/>
      <c r="AU1885" s="15"/>
      <c r="AV1885" s="15"/>
      <c r="AW1885" s="15"/>
      <c r="AX1885" s="15"/>
      <c r="AY1885" s="15"/>
      <c r="AZ1885" s="15"/>
      <c r="BA1885" s="15"/>
      <c r="BB1885" s="15"/>
      <c r="BC1885" s="15"/>
      <c r="BD1885" s="15"/>
      <c r="BE1885" s="15"/>
      <c r="BF1885" s="15"/>
      <c r="BG1885" s="15"/>
      <c r="BH1885" s="15"/>
      <c r="BI1885" s="15"/>
      <c r="BJ1885" s="15"/>
      <c r="BK1885" s="15"/>
      <c r="BL1885" s="15"/>
      <c r="BM1885" s="15"/>
      <c r="BN1885" s="15"/>
      <c r="BO1885" s="15"/>
      <c r="BP1885" s="15"/>
      <c r="BQ1885" s="15"/>
      <c r="BR1885" s="15"/>
      <c r="BS1885" s="15"/>
      <c r="BT1885" s="15"/>
      <c r="BU1885" s="15"/>
      <c r="BV1885" s="15"/>
      <c r="BW1885" s="15"/>
      <c r="BX1885" s="15"/>
      <c r="BY1885" s="15"/>
      <c r="BZ1885" s="15"/>
      <c r="CA1885" s="15"/>
      <c r="CB1885" s="15"/>
      <c r="CC1885" s="15"/>
      <c r="CD1885" s="15"/>
      <c r="CE1885" s="15"/>
      <c r="CF1885" s="15"/>
      <c r="CG1885" s="15"/>
      <c r="CH1885" s="15"/>
      <c r="CI1885" s="15"/>
      <c r="CJ1885" s="15"/>
      <c r="CK1885" s="15"/>
      <c r="CL1885" s="15"/>
      <c r="CM1885" s="15"/>
      <c r="CN1885" s="15"/>
      <c r="CO1885" s="15"/>
      <c r="CP1885" s="15"/>
      <c r="CQ1885" s="15"/>
      <c r="CR1885" s="15"/>
      <c r="CS1885" s="15"/>
      <c r="CT1885" s="88"/>
      <c r="CU1885" s="88"/>
      <c r="CV1885" s="88"/>
      <c r="CW1885" s="15"/>
      <c r="CX1885" s="15"/>
      <c r="CY1885" s="88"/>
      <c r="CZ1885" s="88"/>
      <c r="DA1885" s="88"/>
      <c r="DB1885" s="15"/>
      <c r="DC1885" s="15"/>
      <c r="DD1885" s="15"/>
      <c r="DE1885" s="15"/>
      <c r="DF1885" s="15"/>
      <c r="DG1885" s="15"/>
      <c r="DH1885" s="15"/>
      <c r="DI1885" s="15"/>
      <c r="DJ1885" s="15"/>
      <c r="DK1885" s="15"/>
      <c r="DL1885" s="15"/>
      <c r="DM1885" s="15"/>
      <c r="DN1885" s="15"/>
      <c r="DO1885" s="15"/>
      <c r="DP1885" s="15"/>
      <c r="DQ1885" s="15"/>
      <c r="DR1885" s="15"/>
      <c r="DS1885" s="15"/>
      <c r="DT1885" s="15"/>
      <c r="DU1885" s="15"/>
      <c r="DV1885" s="15"/>
      <c r="DW1885" s="15"/>
      <c r="DX1885" s="15"/>
      <c r="DY1885" s="15"/>
      <c r="DZ1885" s="15"/>
      <c r="EA1885" s="15"/>
      <c r="EB1885" s="15"/>
      <c r="EC1885" s="15"/>
      <c r="ED1885" s="15"/>
      <c r="EE1885" s="15"/>
      <c r="EF1885" s="15"/>
      <c r="EG1885" s="15"/>
      <c r="EH1885" s="15"/>
      <c r="EI1885" s="15"/>
      <c r="EJ1885" s="15"/>
      <c r="EK1885" s="15"/>
      <c r="EL1885" s="15"/>
      <c r="EM1885" s="15"/>
      <c r="EN1885" s="15"/>
      <c r="EO1885" s="15"/>
      <c r="EP1885" s="88"/>
      <c r="EQ1885" s="88"/>
      <c r="ER1885" s="88"/>
      <c r="ES1885" s="88"/>
      <c r="ET1885" s="88"/>
      <c r="EU1885" s="88"/>
      <c r="EV1885" s="88"/>
      <c r="EW1885" s="88"/>
      <c r="EX1885" s="88"/>
      <c r="EY1885" s="88"/>
      <c r="EZ1885" s="88"/>
      <c r="FA1885" s="88"/>
      <c r="FB1885" s="15"/>
      <c r="FC1885" s="15"/>
      <c r="FD1885" s="15"/>
      <c r="FE1885" s="15"/>
      <c r="FF1885" s="15"/>
      <c r="FG1885" s="15"/>
      <c r="FH1885" s="15"/>
      <c r="FI1885" s="15"/>
      <c r="FJ1885" s="15"/>
    </row>
    <row r="1886" spans="2:166" ht="15" customHeight="1" x14ac:dyDescent="0.25">
      <c r="B1886" s="88"/>
      <c r="C1886" s="88"/>
      <c r="D1886" s="115"/>
      <c r="E1886" s="115"/>
      <c r="F1886" s="115"/>
      <c r="G1886" s="115"/>
      <c r="H1886" s="115"/>
      <c r="I1886" s="523"/>
      <c r="J1886" s="523"/>
      <c r="K1886" s="115"/>
      <c r="L1886" s="524"/>
      <c r="M1886" s="524"/>
      <c r="N1886" s="524"/>
      <c r="O1886" s="524"/>
      <c r="P1886" s="524"/>
      <c r="Q1886" s="524"/>
      <c r="R1886" s="524"/>
      <c r="S1886" s="525"/>
      <c r="T1886" s="526"/>
      <c r="U1886" s="115"/>
      <c r="V1886" s="526"/>
      <c r="W1886" s="115"/>
      <c r="X1886" s="115"/>
      <c r="Y1886" s="115"/>
      <c r="Z1886" s="527"/>
      <c r="AA1886" s="527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M1886" s="15"/>
      <c r="BN1886" s="15"/>
      <c r="BO1886" s="15"/>
      <c r="BP1886" s="15"/>
      <c r="BQ1886" s="15"/>
      <c r="BR1886" s="15"/>
      <c r="BS1886" s="15"/>
      <c r="BT1886" s="15"/>
      <c r="BU1886" s="15"/>
      <c r="BV1886" s="15"/>
      <c r="BW1886" s="15"/>
      <c r="BX1886" s="15"/>
      <c r="BY1886" s="15"/>
      <c r="BZ1886" s="15"/>
      <c r="CA1886" s="15"/>
      <c r="CB1886" s="15"/>
      <c r="CC1886" s="15"/>
      <c r="CD1886" s="15"/>
      <c r="CE1886" s="15"/>
      <c r="CF1886" s="15"/>
      <c r="CG1886" s="15"/>
      <c r="CH1886" s="15"/>
      <c r="CI1886" s="15"/>
      <c r="CJ1886" s="15"/>
      <c r="CK1886" s="15"/>
      <c r="CL1886" s="15"/>
      <c r="CM1886" s="15"/>
      <c r="CN1886" s="15"/>
      <c r="CO1886" s="15"/>
      <c r="CP1886" s="15"/>
      <c r="CQ1886" s="15"/>
      <c r="CR1886" s="15"/>
      <c r="CS1886" s="15"/>
      <c r="CT1886" s="88"/>
      <c r="CU1886" s="88"/>
      <c r="CV1886" s="88"/>
      <c r="CW1886" s="15"/>
      <c r="CX1886" s="15"/>
      <c r="CY1886" s="88"/>
      <c r="CZ1886" s="88"/>
      <c r="DA1886" s="88"/>
      <c r="DB1886" s="15"/>
      <c r="DC1886" s="15"/>
      <c r="DD1886" s="15"/>
      <c r="DE1886" s="15"/>
      <c r="DF1886" s="15"/>
      <c r="DG1886" s="15"/>
      <c r="DH1886" s="15"/>
      <c r="DI1886" s="15"/>
      <c r="DJ1886" s="15"/>
      <c r="DK1886" s="15"/>
      <c r="DL1886" s="15"/>
      <c r="DM1886" s="15"/>
      <c r="DN1886" s="15"/>
      <c r="DO1886" s="15"/>
      <c r="DP1886" s="15"/>
      <c r="DQ1886" s="15"/>
      <c r="DR1886" s="15"/>
      <c r="DS1886" s="15"/>
      <c r="DT1886" s="15"/>
      <c r="DU1886" s="15"/>
      <c r="DV1886" s="15"/>
      <c r="DW1886" s="15"/>
      <c r="DX1886" s="15"/>
      <c r="DY1886" s="15"/>
      <c r="DZ1886" s="15"/>
      <c r="EA1886" s="15"/>
      <c r="EB1886" s="15"/>
      <c r="EC1886" s="15"/>
      <c r="ED1886" s="15"/>
      <c r="EE1886" s="15"/>
      <c r="EF1886" s="15"/>
      <c r="EG1886" s="15"/>
      <c r="EH1886" s="15"/>
      <c r="EI1886" s="15"/>
      <c r="EJ1886" s="15"/>
      <c r="EK1886" s="15"/>
      <c r="EL1886" s="15"/>
      <c r="EM1886" s="15"/>
      <c r="EN1886" s="15"/>
      <c r="EO1886" s="15"/>
      <c r="EP1886" s="88"/>
      <c r="EQ1886" s="88"/>
      <c r="ER1886" s="88"/>
      <c r="ES1886" s="88"/>
      <c r="ET1886" s="88"/>
      <c r="EU1886" s="88"/>
      <c r="EV1886" s="88"/>
      <c r="EW1886" s="88"/>
      <c r="EX1886" s="88"/>
      <c r="EY1886" s="88"/>
      <c r="EZ1886" s="88"/>
      <c r="FA1886" s="88"/>
      <c r="FB1886" s="15"/>
      <c r="FC1886" s="15"/>
      <c r="FD1886" s="15"/>
      <c r="FE1886" s="15"/>
      <c r="FF1886" s="15"/>
      <c r="FG1886" s="15"/>
      <c r="FH1886" s="15"/>
      <c r="FI1886" s="15"/>
      <c r="FJ1886" s="15"/>
    </row>
    <row r="1887" spans="2:166" ht="15" customHeight="1" x14ac:dyDescent="0.25">
      <c r="B1887" s="88"/>
      <c r="C1887" s="88"/>
      <c r="D1887" s="115"/>
      <c r="E1887" s="115"/>
      <c r="F1887" s="115"/>
      <c r="G1887" s="115"/>
      <c r="H1887" s="115"/>
      <c r="I1887" s="523"/>
      <c r="J1887" s="523"/>
      <c r="K1887" s="115"/>
      <c r="L1887" s="524"/>
      <c r="M1887" s="524"/>
      <c r="N1887" s="524"/>
      <c r="O1887" s="524"/>
      <c r="P1887" s="524"/>
      <c r="Q1887" s="524"/>
      <c r="R1887" s="524"/>
      <c r="S1887" s="525"/>
      <c r="T1887" s="526"/>
      <c r="U1887" s="115"/>
      <c r="V1887" s="526"/>
      <c r="W1887" s="115"/>
      <c r="X1887" s="115"/>
      <c r="Y1887" s="115"/>
      <c r="Z1887" s="527"/>
      <c r="AA1887" s="527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  <c r="AR1887" s="15"/>
      <c r="AS1887" s="15"/>
      <c r="AT1887" s="15"/>
      <c r="AU1887" s="15"/>
      <c r="AV1887" s="15"/>
      <c r="AW1887" s="15"/>
      <c r="AX1887" s="15"/>
      <c r="AY1887" s="15"/>
      <c r="AZ1887" s="15"/>
      <c r="BA1887" s="15"/>
      <c r="BB1887" s="15"/>
      <c r="BC1887" s="15"/>
      <c r="BD1887" s="15"/>
      <c r="BE1887" s="15"/>
      <c r="BF1887" s="15"/>
      <c r="BG1887" s="15"/>
      <c r="BH1887" s="15"/>
      <c r="BI1887" s="15"/>
      <c r="BJ1887" s="15"/>
      <c r="BK1887" s="15"/>
      <c r="BL1887" s="15"/>
      <c r="BM1887" s="15"/>
      <c r="BN1887" s="15"/>
      <c r="BO1887" s="15"/>
      <c r="BP1887" s="15"/>
      <c r="BQ1887" s="15"/>
      <c r="BR1887" s="15"/>
      <c r="BS1887" s="15"/>
      <c r="BT1887" s="15"/>
      <c r="BU1887" s="15"/>
      <c r="BV1887" s="15"/>
      <c r="BW1887" s="15"/>
      <c r="BX1887" s="15"/>
      <c r="BY1887" s="15"/>
      <c r="BZ1887" s="15"/>
      <c r="CA1887" s="15"/>
      <c r="CB1887" s="15"/>
      <c r="CC1887" s="15"/>
      <c r="CD1887" s="15"/>
      <c r="CE1887" s="15"/>
      <c r="CF1887" s="15"/>
      <c r="CG1887" s="15"/>
      <c r="CH1887" s="15"/>
      <c r="CI1887" s="15"/>
      <c r="CJ1887" s="15"/>
      <c r="CK1887" s="15"/>
      <c r="CL1887" s="15"/>
      <c r="CM1887" s="15"/>
      <c r="CN1887" s="15"/>
      <c r="CO1887" s="15"/>
      <c r="CP1887" s="15"/>
      <c r="CQ1887" s="15"/>
      <c r="CR1887" s="15"/>
      <c r="CS1887" s="15"/>
      <c r="CT1887" s="88"/>
      <c r="CU1887" s="88"/>
      <c r="CV1887" s="88"/>
      <c r="CW1887" s="15"/>
      <c r="CX1887" s="15"/>
      <c r="CY1887" s="88"/>
      <c r="CZ1887" s="88"/>
      <c r="DA1887" s="88"/>
      <c r="DB1887" s="15"/>
      <c r="DC1887" s="15"/>
      <c r="DD1887" s="15"/>
      <c r="DE1887" s="15"/>
      <c r="DF1887" s="15"/>
      <c r="DG1887" s="15"/>
      <c r="DH1887" s="15"/>
      <c r="DI1887" s="15"/>
      <c r="DJ1887" s="15"/>
      <c r="DK1887" s="15"/>
      <c r="DL1887" s="15"/>
      <c r="DM1887" s="15"/>
      <c r="DN1887" s="15"/>
      <c r="DO1887" s="15"/>
      <c r="DP1887" s="15"/>
      <c r="DQ1887" s="15"/>
      <c r="DR1887" s="15"/>
      <c r="DS1887" s="15"/>
      <c r="DT1887" s="15"/>
      <c r="DU1887" s="15"/>
      <c r="DV1887" s="15"/>
      <c r="DW1887" s="15"/>
      <c r="DX1887" s="15"/>
      <c r="DY1887" s="15"/>
      <c r="DZ1887" s="15"/>
      <c r="EA1887" s="15"/>
      <c r="EB1887" s="15"/>
      <c r="EC1887" s="15"/>
      <c r="ED1887" s="15"/>
      <c r="EE1887" s="15"/>
      <c r="EF1887" s="15"/>
      <c r="EG1887" s="15"/>
      <c r="EH1887" s="15"/>
      <c r="EI1887" s="15"/>
      <c r="EJ1887" s="15"/>
      <c r="EK1887" s="15"/>
      <c r="EL1887" s="15"/>
      <c r="EM1887" s="15"/>
      <c r="EN1887" s="15"/>
      <c r="EO1887" s="15"/>
      <c r="EP1887" s="88"/>
      <c r="EQ1887" s="88"/>
      <c r="ER1887" s="88"/>
      <c r="ES1887" s="88"/>
      <c r="ET1887" s="88"/>
      <c r="EU1887" s="88"/>
      <c r="EV1887" s="88"/>
      <c r="EW1887" s="88"/>
      <c r="EX1887" s="88"/>
      <c r="EY1887" s="88"/>
      <c r="EZ1887" s="88"/>
      <c r="FA1887" s="88"/>
      <c r="FB1887" s="15"/>
      <c r="FC1887" s="15"/>
      <c r="FD1887" s="15"/>
      <c r="FE1887" s="15"/>
      <c r="FF1887" s="15"/>
      <c r="FG1887" s="15"/>
      <c r="FH1887" s="15"/>
      <c r="FI1887" s="15"/>
      <c r="FJ1887" s="15"/>
    </row>
    <row r="1888" spans="2:166" ht="15" customHeight="1" x14ac:dyDescent="0.25">
      <c r="B1888" s="88"/>
      <c r="C1888" s="88"/>
      <c r="D1888" s="115"/>
      <c r="E1888" s="115"/>
      <c r="F1888" s="115"/>
      <c r="G1888" s="115"/>
      <c r="H1888" s="115"/>
      <c r="I1888" s="523"/>
      <c r="J1888" s="523"/>
      <c r="K1888" s="115"/>
      <c r="L1888" s="524"/>
      <c r="M1888" s="524"/>
      <c r="N1888" s="524"/>
      <c r="O1888" s="524"/>
      <c r="P1888" s="524"/>
      <c r="Q1888" s="524"/>
      <c r="R1888" s="524"/>
      <c r="S1888" s="525"/>
      <c r="T1888" s="526"/>
      <c r="U1888" s="115"/>
      <c r="V1888" s="526"/>
      <c r="W1888" s="115"/>
      <c r="X1888" s="115"/>
      <c r="Y1888" s="115"/>
      <c r="Z1888" s="527"/>
      <c r="AA1888" s="527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  <c r="AR1888" s="15"/>
      <c r="AS1888" s="15"/>
      <c r="AT1888" s="15"/>
      <c r="AU1888" s="15"/>
      <c r="AV1888" s="15"/>
      <c r="AW1888" s="15"/>
      <c r="AX1888" s="15"/>
      <c r="AY1888" s="15"/>
      <c r="AZ1888" s="15"/>
      <c r="BA1888" s="15"/>
      <c r="BB1888" s="15"/>
      <c r="BC1888" s="15"/>
      <c r="BD1888" s="15"/>
      <c r="BE1888" s="15"/>
      <c r="BF1888" s="15"/>
      <c r="BG1888" s="15"/>
      <c r="BH1888" s="15"/>
      <c r="BI1888" s="15"/>
      <c r="BJ1888" s="15"/>
      <c r="BK1888" s="15"/>
      <c r="BL1888" s="15"/>
      <c r="BM1888" s="15"/>
      <c r="BN1888" s="15"/>
      <c r="BO1888" s="15"/>
      <c r="BP1888" s="15"/>
      <c r="BQ1888" s="15"/>
      <c r="BR1888" s="15"/>
      <c r="BS1888" s="15"/>
      <c r="BT1888" s="15"/>
      <c r="BU1888" s="15"/>
      <c r="BV1888" s="15"/>
      <c r="BW1888" s="15"/>
      <c r="BX1888" s="15"/>
      <c r="BY1888" s="15"/>
      <c r="BZ1888" s="15"/>
      <c r="CA1888" s="15"/>
      <c r="CB1888" s="15"/>
      <c r="CC1888" s="15"/>
      <c r="CD1888" s="15"/>
      <c r="CE1888" s="15"/>
      <c r="CF1888" s="15"/>
      <c r="CG1888" s="15"/>
      <c r="CH1888" s="15"/>
      <c r="CI1888" s="15"/>
      <c r="CJ1888" s="15"/>
      <c r="CK1888" s="15"/>
      <c r="CL1888" s="15"/>
      <c r="CM1888" s="15"/>
      <c r="CN1888" s="15"/>
      <c r="CO1888" s="15"/>
      <c r="CP1888" s="15"/>
      <c r="CQ1888" s="15"/>
      <c r="CR1888" s="15"/>
      <c r="CS1888" s="15"/>
      <c r="CT1888" s="88"/>
      <c r="CU1888" s="88"/>
      <c r="CV1888" s="88"/>
      <c r="CW1888" s="15"/>
      <c r="CX1888" s="15"/>
      <c r="CY1888" s="88"/>
      <c r="CZ1888" s="88"/>
      <c r="DA1888" s="88"/>
      <c r="DB1888" s="15"/>
      <c r="DC1888" s="15"/>
      <c r="DD1888" s="15"/>
      <c r="DE1888" s="15"/>
      <c r="DF1888" s="15"/>
      <c r="DG1888" s="15"/>
      <c r="DH1888" s="15"/>
      <c r="DI1888" s="15"/>
      <c r="DJ1888" s="15"/>
      <c r="DK1888" s="15"/>
      <c r="DL1888" s="15"/>
      <c r="DM1888" s="15"/>
      <c r="DN1888" s="15"/>
      <c r="DO1888" s="15"/>
      <c r="DP1888" s="15"/>
      <c r="DQ1888" s="15"/>
      <c r="DR1888" s="15"/>
      <c r="DS1888" s="15"/>
      <c r="DT1888" s="15"/>
      <c r="DU1888" s="15"/>
      <c r="DV1888" s="15"/>
      <c r="DW1888" s="15"/>
      <c r="DX1888" s="15"/>
      <c r="DY1888" s="15"/>
      <c r="DZ1888" s="15"/>
      <c r="EA1888" s="15"/>
      <c r="EB1888" s="15"/>
      <c r="EC1888" s="15"/>
      <c r="ED1888" s="15"/>
      <c r="EE1888" s="15"/>
      <c r="EF1888" s="15"/>
      <c r="EG1888" s="15"/>
      <c r="EH1888" s="15"/>
      <c r="EI1888" s="15"/>
      <c r="EJ1888" s="15"/>
      <c r="EK1888" s="15"/>
      <c r="EL1888" s="15"/>
      <c r="EM1888" s="15"/>
      <c r="EN1888" s="15"/>
      <c r="EO1888" s="15"/>
      <c r="EP1888" s="88"/>
      <c r="EQ1888" s="88"/>
      <c r="ER1888" s="88"/>
      <c r="ES1888" s="88"/>
      <c r="ET1888" s="88"/>
      <c r="EU1888" s="88"/>
      <c r="EV1888" s="88"/>
      <c r="EW1888" s="88"/>
      <c r="EX1888" s="88"/>
      <c r="EY1888" s="88"/>
      <c r="EZ1888" s="88"/>
      <c r="FA1888" s="88"/>
      <c r="FB1888" s="15"/>
      <c r="FC1888" s="15"/>
      <c r="FD1888" s="15"/>
      <c r="FE1888" s="15"/>
      <c r="FF1888" s="15"/>
      <c r="FG1888" s="15"/>
      <c r="FH1888" s="15"/>
      <c r="FI1888" s="15"/>
      <c r="FJ1888" s="15"/>
    </row>
    <row r="1889" spans="2:166" ht="15" customHeight="1" x14ac:dyDescent="0.25">
      <c r="B1889" s="88"/>
      <c r="C1889" s="88"/>
      <c r="D1889" s="115"/>
      <c r="E1889" s="115"/>
      <c r="F1889" s="115"/>
      <c r="G1889" s="115"/>
      <c r="H1889" s="115"/>
      <c r="I1889" s="523"/>
      <c r="J1889" s="523"/>
      <c r="K1889" s="115"/>
      <c r="L1889" s="524"/>
      <c r="M1889" s="524"/>
      <c r="N1889" s="524"/>
      <c r="O1889" s="524"/>
      <c r="P1889" s="524"/>
      <c r="Q1889" s="524"/>
      <c r="R1889" s="524"/>
      <c r="S1889" s="525"/>
      <c r="T1889" s="526"/>
      <c r="U1889" s="115"/>
      <c r="V1889" s="526"/>
      <c r="W1889" s="115"/>
      <c r="X1889" s="115"/>
      <c r="Y1889" s="115"/>
      <c r="Z1889" s="527"/>
      <c r="AA1889" s="527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  <c r="BI1889" s="15"/>
      <c r="BJ1889" s="15"/>
      <c r="BK1889" s="15"/>
      <c r="BL1889" s="15"/>
      <c r="BM1889" s="15"/>
      <c r="BN1889" s="15"/>
      <c r="BO1889" s="15"/>
      <c r="BP1889" s="15"/>
      <c r="BQ1889" s="15"/>
      <c r="BR1889" s="15"/>
      <c r="BS1889" s="15"/>
      <c r="BT1889" s="15"/>
      <c r="BU1889" s="15"/>
      <c r="BV1889" s="15"/>
      <c r="BW1889" s="15"/>
      <c r="BX1889" s="15"/>
      <c r="BY1889" s="15"/>
      <c r="BZ1889" s="15"/>
      <c r="CA1889" s="15"/>
      <c r="CB1889" s="15"/>
      <c r="CC1889" s="15"/>
      <c r="CD1889" s="15"/>
      <c r="CE1889" s="15"/>
      <c r="CF1889" s="15"/>
      <c r="CG1889" s="15"/>
      <c r="CH1889" s="15"/>
      <c r="CI1889" s="15"/>
      <c r="CJ1889" s="15"/>
      <c r="CK1889" s="15"/>
      <c r="CL1889" s="15"/>
      <c r="CM1889" s="15"/>
      <c r="CN1889" s="15"/>
      <c r="CO1889" s="15"/>
      <c r="CP1889" s="15"/>
      <c r="CQ1889" s="15"/>
      <c r="CR1889" s="15"/>
      <c r="CS1889" s="15"/>
      <c r="CT1889" s="88"/>
      <c r="CU1889" s="88"/>
      <c r="CV1889" s="88"/>
      <c r="CW1889" s="15"/>
      <c r="CX1889" s="15"/>
      <c r="CY1889" s="88"/>
      <c r="CZ1889" s="88"/>
      <c r="DA1889" s="88"/>
      <c r="DB1889" s="15"/>
      <c r="DC1889" s="15"/>
      <c r="DD1889" s="15"/>
      <c r="DE1889" s="15"/>
      <c r="DF1889" s="15"/>
      <c r="DG1889" s="15"/>
      <c r="DH1889" s="15"/>
      <c r="DI1889" s="15"/>
      <c r="DJ1889" s="15"/>
      <c r="DK1889" s="15"/>
      <c r="DL1889" s="15"/>
      <c r="DM1889" s="15"/>
      <c r="DN1889" s="15"/>
      <c r="DO1889" s="15"/>
      <c r="DP1889" s="15"/>
      <c r="DQ1889" s="15"/>
      <c r="DR1889" s="15"/>
      <c r="DS1889" s="15"/>
      <c r="DT1889" s="15"/>
      <c r="DU1889" s="15"/>
      <c r="DV1889" s="15"/>
      <c r="DW1889" s="15"/>
      <c r="DX1889" s="15"/>
      <c r="DY1889" s="15"/>
      <c r="DZ1889" s="15"/>
      <c r="EA1889" s="15"/>
      <c r="EB1889" s="15"/>
      <c r="EC1889" s="15"/>
      <c r="ED1889" s="15"/>
      <c r="EE1889" s="15"/>
      <c r="EF1889" s="15"/>
      <c r="EG1889" s="15"/>
      <c r="EH1889" s="15"/>
      <c r="EI1889" s="15"/>
      <c r="EJ1889" s="15"/>
      <c r="EK1889" s="15"/>
      <c r="EL1889" s="15"/>
      <c r="EM1889" s="15"/>
      <c r="EN1889" s="15"/>
      <c r="EO1889" s="15"/>
      <c r="EP1889" s="88"/>
      <c r="EQ1889" s="88"/>
      <c r="ER1889" s="88"/>
      <c r="ES1889" s="88"/>
      <c r="ET1889" s="88"/>
      <c r="EU1889" s="88"/>
      <c r="EV1889" s="88"/>
      <c r="EW1889" s="88"/>
      <c r="EX1889" s="88"/>
      <c r="EY1889" s="88"/>
      <c r="EZ1889" s="88"/>
      <c r="FA1889" s="88"/>
      <c r="FB1889" s="15"/>
      <c r="FC1889" s="15"/>
      <c r="FD1889" s="15"/>
      <c r="FE1889" s="15"/>
      <c r="FF1889" s="15"/>
      <c r="FG1889" s="15"/>
      <c r="FH1889" s="15"/>
      <c r="FI1889" s="15"/>
      <c r="FJ1889" s="15"/>
    </row>
    <row r="1890" spans="2:166" ht="15" customHeight="1" x14ac:dyDescent="0.25">
      <c r="B1890" s="88"/>
      <c r="C1890" s="88"/>
      <c r="D1890" s="115"/>
      <c r="E1890" s="115"/>
      <c r="F1890" s="115"/>
      <c r="G1890" s="115"/>
      <c r="H1890" s="115"/>
      <c r="I1890" s="523"/>
      <c r="J1890" s="523"/>
      <c r="K1890" s="115"/>
      <c r="L1890" s="524"/>
      <c r="M1890" s="524"/>
      <c r="N1890" s="524"/>
      <c r="O1890" s="524"/>
      <c r="P1890" s="524"/>
      <c r="Q1890" s="524"/>
      <c r="R1890" s="524"/>
      <c r="S1890" s="525"/>
      <c r="T1890" s="526"/>
      <c r="U1890" s="115"/>
      <c r="V1890" s="526"/>
      <c r="W1890" s="115"/>
      <c r="X1890" s="115"/>
      <c r="Y1890" s="115"/>
      <c r="Z1890" s="527"/>
      <c r="AA1890" s="527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  <c r="AS1890" s="15"/>
      <c r="AT1890" s="15"/>
      <c r="AU1890" s="15"/>
      <c r="AV1890" s="15"/>
      <c r="AW1890" s="15"/>
      <c r="AX1890" s="15"/>
      <c r="AY1890" s="15"/>
      <c r="AZ1890" s="15"/>
      <c r="BA1890" s="15"/>
      <c r="BB1890" s="15"/>
      <c r="BC1890" s="15"/>
      <c r="BD1890" s="15"/>
      <c r="BE1890" s="15"/>
      <c r="BF1890" s="15"/>
      <c r="BG1890" s="15"/>
      <c r="BH1890" s="15"/>
      <c r="BI1890" s="15"/>
      <c r="BJ1890" s="15"/>
      <c r="BK1890" s="15"/>
      <c r="BL1890" s="15"/>
      <c r="BM1890" s="15"/>
      <c r="BN1890" s="15"/>
      <c r="BO1890" s="15"/>
      <c r="BP1890" s="15"/>
      <c r="BQ1890" s="15"/>
      <c r="BR1890" s="15"/>
      <c r="BS1890" s="15"/>
      <c r="BT1890" s="15"/>
      <c r="BU1890" s="15"/>
      <c r="BV1890" s="15"/>
      <c r="BW1890" s="15"/>
      <c r="BX1890" s="15"/>
      <c r="BY1890" s="15"/>
      <c r="BZ1890" s="15"/>
      <c r="CA1890" s="15"/>
      <c r="CB1890" s="15"/>
      <c r="CC1890" s="15"/>
      <c r="CD1890" s="15"/>
      <c r="CE1890" s="15"/>
      <c r="CF1890" s="15"/>
      <c r="CG1890" s="15"/>
      <c r="CH1890" s="15"/>
      <c r="CI1890" s="15"/>
      <c r="CJ1890" s="15"/>
      <c r="CK1890" s="15"/>
      <c r="CL1890" s="15"/>
      <c r="CM1890" s="15"/>
      <c r="CN1890" s="15"/>
      <c r="CO1890" s="15"/>
      <c r="CP1890" s="15"/>
      <c r="CQ1890" s="15"/>
      <c r="CR1890" s="15"/>
      <c r="CS1890" s="15"/>
      <c r="CT1890" s="88"/>
      <c r="CU1890" s="88"/>
      <c r="CV1890" s="88"/>
      <c r="CW1890" s="15"/>
      <c r="CX1890" s="15"/>
      <c r="CY1890" s="88"/>
      <c r="CZ1890" s="88"/>
      <c r="DA1890" s="88"/>
      <c r="DB1890" s="15"/>
      <c r="DC1890" s="15"/>
      <c r="DD1890" s="15"/>
      <c r="DE1890" s="15"/>
      <c r="DF1890" s="15"/>
      <c r="DG1890" s="15"/>
      <c r="DH1890" s="15"/>
      <c r="DI1890" s="15"/>
      <c r="DJ1890" s="15"/>
      <c r="DK1890" s="15"/>
      <c r="DL1890" s="15"/>
      <c r="DM1890" s="15"/>
      <c r="DN1890" s="15"/>
      <c r="DO1890" s="15"/>
      <c r="DP1890" s="15"/>
      <c r="DQ1890" s="15"/>
      <c r="DR1890" s="15"/>
      <c r="DS1890" s="15"/>
      <c r="DT1890" s="15"/>
      <c r="DU1890" s="15"/>
      <c r="DV1890" s="15"/>
      <c r="DW1890" s="15"/>
      <c r="DX1890" s="15"/>
      <c r="DY1890" s="15"/>
      <c r="DZ1890" s="15"/>
      <c r="EA1890" s="15"/>
      <c r="EB1890" s="15"/>
      <c r="EC1890" s="15"/>
      <c r="ED1890" s="15"/>
      <c r="EE1890" s="15"/>
      <c r="EF1890" s="15"/>
      <c r="EG1890" s="15"/>
      <c r="EH1890" s="15"/>
      <c r="EI1890" s="15"/>
      <c r="EJ1890" s="15"/>
      <c r="EK1890" s="15"/>
      <c r="EL1890" s="15"/>
      <c r="EM1890" s="15"/>
      <c r="EN1890" s="15"/>
      <c r="EO1890" s="15"/>
      <c r="EP1890" s="88"/>
      <c r="EQ1890" s="88"/>
      <c r="ER1890" s="88"/>
      <c r="ES1890" s="88"/>
      <c r="ET1890" s="88"/>
      <c r="EU1890" s="88"/>
      <c r="EV1890" s="88"/>
      <c r="EW1890" s="88"/>
      <c r="EX1890" s="88"/>
      <c r="EY1890" s="88"/>
      <c r="EZ1890" s="88"/>
      <c r="FA1890" s="88"/>
      <c r="FB1890" s="15"/>
      <c r="FC1890" s="15"/>
      <c r="FD1890" s="15"/>
      <c r="FE1890" s="15"/>
      <c r="FF1890" s="15"/>
      <c r="FG1890" s="15"/>
      <c r="FH1890" s="15"/>
      <c r="FI1890" s="15"/>
      <c r="FJ1890" s="15"/>
    </row>
    <row r="1891" spans="2:166" ht="15" customHeight="1" x14ac:dyDescent="0.25">
      <c r="B1891" s="88"/>
      <c r="C1891" s="88"/>
      <c r="D1891" s="115"/>
      <c r="E1891" s="115"/>
      <c r="F1891" s="115"/>
      <c r="G1891" s="115"/>
      <c r="H1891" s="115"/>
      <c r="I1891" s="523"/>
      <c r="J1891" s="523"/>
      <c r="K1891" s="115"/>
      <c r="L1891" s="524"/>
      <c r="M1891" s="524"/>
      <c r="N1891" s="524"/>
      <c r="O1891" s="524"/>
      <c r="P1891" s="524"/>
      <c r="Q1891" s="524"/>
      <c r="R1891" s="524"/>
      <c r="S1891" s="525"/>
      <c r="T1891" s="526"/>
      <c r="U1891" s="115"/>
      <c r="V1891" s="526"/>
      <c r="W1891" s="115"/>
      <c r="X1891" s="115"/>
      <c r="Y1891" s="115"/>
      <c r="Z1891" s="527"/>
      <c r="AA1891" s="527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  <c r="AS1891" s="15"/>
      <c r="AT1891" s="15"/>
      <c r="AU1891" s="15"/>
      <c r="AV1891" s="15"/>
      <c r="AW1891" s="15"/>
      <c r="AX1891" s="15"/>
      <c r="AY1891" s="15"/>
      <c r="AZ1891" s="15"/>
      <c r="BA1891" s="15"/>
      <c r="BB1891" s="15"/>
      <c r="BC1891" s="15"/>
      <c r="BD1891" s="15"/>
      <c r="BE1891" s="15"/>
      <c r="BF1891" s="15"/>
      <c r="BG1891" s="15"/>
      <c r="BH1891" s="15"/>
      <c r="BI1891" s="15"/>
      <c r="BJ1891" s="15"/>
      <c r="BK1891" s="15"/>
      <c r="BL1891" s="15"/>
      <c r="BM1891" s="15"/>
      <c r="BN1891" s="15"/>
      <c r="BO1891" s="15"/>
      <c r="BP1891" s="15"/>
      <c r="BQ1891" s="15"/>
      <c r="BR1891" s="15"/>
      <c r="BS1891" s="15"/>
      <c r="BT1891" s="15"/>
      <c r="BU1891" s="15"/>
      <c r="BV1891" s="15"/>
      <c r="BW1891" s="15"/>
      <c r="BX1891" s="15"/>
      <c r="BY1891" s="15"/>
      <c r="BZ1891" s="15"/>
      <c r="CA1891" s="15"/>
      <c r="CB1891" s="15"/>
      <c r="CC1891" s="15"/>
      <c r="CD1891" s="15"/>
      <c r="CE1891" s="15"/>
      <c r="CF1891" s="15"/>
      <c r="CG1891" s="15"/>
      <c r="CH1891" s="15"/>
      <c r="CI1891" s="15"/>
      <c r="CJ1891" s="15"/>
      <c r="CK1891" s="15"/>
      <c r="CL1891" s="15"/>
      <c r="CM1891" s="15"/>
      <c r="CN1891" s="15"/>
      <c r="CO1891" s="15"/>
      <c r="CP1891" s="15"/>
      <c r="CQ1891" s="15"/>
      <c r="CR1891" s="15"/>
      <c r="CS1891" s="15"/>
      <c r="CT1891" s="88"/>
      <c r="CU1891" s="88"/>
      <c r="CV1891" s="88"/>
      <c r="CW1891" s="15"/>
      <c r="CX1891" s="15"/>
      <c r="CY1891" s="88"/>
      <c r="CZ1891" s="88"/>
      <c r="DA1891" s="88"/>
      <c r="DB1891" s="15"/>
      <c r="DC1891" s="15"/>
      <c r="DD1891" s="15"/>
      <c r="DE1891" s="15"/>
      <c r="DF1891" s="15"/>
      <c r="DG1891" s="15"/>
      <c r="DH1891" s="15"/>
      <c r="DI1891" s="15"/>
      <c r="DJ1891" s="15"/>
      <c r="DK1891" s="15"/>
      <c r="DL1891" s="15"/>
      <c r="DM1891" s="15"/>
      <c r="DN1891" s="15"/>
      <c r="DO1891" s="15"/>
      <c r="DP1891" s="15"/>
      <c r="DQ1891" s="15"/>
      <c r="DR1891" s="15"/>
      <c r="DS1891" s="15"/>
      <c r="DT1891" s="15"/>
      <c r="DU1891" s="15"/>
      <c r="DV1891" s="15"/>
      <c r="DW1891" s="15"/>
      <c r="DX1891" s="15"/>
      <c r="DY1891" s="15"/>
      <c r="DZ1891" s="15"/>
      <c r="EA1891" s="15"/>
      <c r="EB1891" s="15"/>
      <c r="EC1891" s="15"/>
      <c r="ED1891" s="15"/>
      <c r="EE1891" s="15"/>
      <c r="EF1891" s="15"/>
      <c r="EG1891" s="15"/>
      <c r="EH1891" s="15"/>
      <c r="EI1891" s="15"/>
      <c r="EJ1891" s="15"/>
      <c r="EK1891" s="15"/>
      <c r="EL1891" s="15"/>
      <c r="EM1891" s="15"/>
      <c r="EN1891" s="15"/>
      <c r="EO1891" s="15"/>
      <c r="EP1891" s="88"/>
      <c r="EQ1891" s="88"/>
      <c r="ER1891" s="88"/>
      <c r="ES1891" s="88"/>
      <c r="ET1891" s="88"/>
      <c r="EU1891" s="88"/>
      <c r="EV1891" s="88"/>
      <c r="EW1891" s="88"/>
      <c r="EX1891" s="88"/>
      <c r="EY1891" s="88"/>
      <c r="EZ1891" s="88"/>
      <c r="FA1891" s="88"/>
      <c r="FB1891" s="15"/>
      <c r="FC1891" s="15"/>
      <c r="FD1891" s="15"/>
      <c r="FE1891" s="15"/>
      <c r="FF1891" s="15"/>
      <c r="FG1891" s="15"/>
      <c r="FH1891" s="15"/>
      <c r="FI1891" s="15"/>
      <c r="FJ1891" s="15"/>
    </row>
    <row r="1892" spans="2:166" ht="15" customHeight="1" x14ac:dyDescent="0.25">
      <c r="B1892" s="88"/>
      <c r="C1892" s="88"/>
      <c r="D1892" s="115"/>
      <c r="E1892" s="115"/>
      <c r="F1892" s="115"/>
      <c r="G1892" s="115"/>
      <c r="H1892" s="115"/>
      <c r="I1892" s="523"/>
      <c r="J1892" s="523"/>
      <c r="K1892" s="115"/>
      <c r="L1892" s="524"/>
      <c r="M1892" s="524"/>
      <c r="N1892" s="524"/>
      <c r="O1892" s="524"/>
      <c r="P1892" s="524"/>
      <c r="Q1892" s="524"/>
      <c r="R1892" s="524"/>
      <c r="S1892" s="525"/>
      <c r="T1892" s="526"/>
      <c r="U1892" s="115"/>
      <c r="V1892" s="526"/>
      <c r="W1892" s="115"/>
      <c r="X1892" s="115"/>
      <c r="Y1892" s="115"/>
      <c r="Z1892" s="527"/>
      <c r="AA1892" s="527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  <c r="AS1892" s="15"/>
      <c r="AT1892" s="15"/>
      <c r="AU1892" s="15"/>
      <c r="AV1892" s="15"/>
      <c r="AW1892" s="15"/>
      <c r="AX1892" s="15"/>
      <c r="AY1892" s="15"/>
      <c r="AZ1892" s="15"/>
      <c r="BA1892" s="15"/>
      <c r="BB1892" s="15"/>
      <c r="BC1892" s="15"/>
      <c r="BD1892" s="15"/>
      <c r="BE1892" s="15"/>
      <c r="BF1892" s="15"/>
      <c r="BG1892" s="15"/>
      <c r="BH1892" s="15"/>
      <c r="BI1892" s="15"/>
      <c r="BJ1892" s="15"/>
      <c r="BK1892" s="15"/>
      <c r="BL1892" s="15"/>
      <c r="BM1892" s="15"/>
      <c r="BN1892" s="15"/>
      <c r="BO1892" s="15"/>
      <c r="BP1892" s="15"/>
      <c r="BQ1892" s="15"/>
      <c r="BR1892" s="15"/>
      <c r="BS1892" s="15"/>
      <c r="BT1892" s="15"/>
      <c r="BU1892" s="15"/>
      <c r="BV1892" s="15"/>
      <c r="BW1892" s="15"/>
      <c r="BX1892" s="15"/>
      <c r="BY1892" s="15"/>
      <c r="BZ1892" s="15"/>
      <c r="CA1892" s="15"/>
      <c r="CB1892" s="15"/>
      <c r="CC1892" s="15"/>
      <c r="CD1892" s="15"/>
      <c r="CE1892" s="15"/>
      <c r="CF1892" s="15"/>
      <c r="CG1892" s="15"/>
      <c r="CH1892" s="15"/>
      <c r="CI1892" s="15"/>
      <c r="CJ1892" s="15"/>
      <c r="CK1892" s="15"/>
      <c r="CL1892" s="15"/>
      <c r="CM1892" s="15"/>
      <c r="CN1892" s="15"/>
      <c r="CO1892" s="15"/>
      <c r="CP1892" s="15"/>
      <c r="CQ1892" s="15"/>
      <c r="CR1892" s="15"/>
      <c r="CS1892" s="15"/>
      <c r="CT1892" s="88"/>
      <c r="CU1892" s="88"/>
      <c r="CV1892" s="88"/>
      <c r="CW1892" s="15"/>
      <c r="CX1892" s="15"/>
      <c r="CY1892" s="88"/>
      <c r="CZ1892" s="88"/>
      <c r="DA1892" s="88"/>
      <c r="DB1892" s="15"/>
      <c r="DC1892" s="15"/>
      <c r="DD1892" s="15"/>
      <c r="DE1892" s="15"/>
      <c r="DF1892" s="15"/>
      <c r="DG1892" s="15"/>
      <c r="DH1892" s="15"/>
      <c r="DI1892" s="15"/>
      <c r="DJ1892" s="15"/>
      <c r="DK1892" s="15"/>
      <c r="DL1892" s="15"/>
      <c r="DM1892" s="15"/>
      <c r="DN1892" s="15"/>
      <c r="DO1892" s="15"/>
      <c r="DP1892" s="15"/>
      <c r="DQ1892" s="15"/>
      <c r="DR1892" s="15"/>
      <c r="DS1892" s="15"/>
      <c r="DT1892" s="15"/>
      <c r="DU1892" s="15"/>
      <c r="DV1892" s="15"/>
      <c r="DW1892" s="15"/>
      <c r="DX1892" s="15"/>
      <c r="DY1892" s="15"/>
      <c r="DZ1892" s="15"/>
      <c r="EA1892" s="15"/>
      <c r="EB1892" s="15"/>
      <c r="EC1892" s="15"/>
      <c r="ED1892" s="15"/>
      <c r="EE1892" s="15"/>
      <c r="EF1892" s="15"/>
      <c r="EG1892" s="15"/>
      <c r="EH1892" s="15"/>
      <c r="EI1892" s="15"/>
      <c r="EJ1892" s="15"/>
      <c r="EK1892" s="15"/>
      <c r="EL1892" s="15"/>
      <c r="EM1892" s="15"/>
      <c r="EN1892" s="15"/>
      <c r="EO1892" s="15"/>
      <c r="EP1892" s="88"/>
      <c r="EQ1892" s="88"/>
      <c r="ER1892" s="88"/>
      <c r="ES1892" s="88"/>
      <c r="ET1892" s="88"/>
      <c r="EU1892" s="88"/>
      <c r="EV1892" s="88"/>
      <c r="EW1892" s="88"/>
      <c r="EX1892" s="88"/>
      <c r="EY1892" s="88"/>
      <c r="EZ1892" s="88"/>
      <c r="FA1892" s="88"/>
      <c r="FB1892" s="15"/>
      <c r="FC1892" s="15"/>
      <c r="FD1892" s="15"/>
      <c r="FE1892" s="15"/>
      <c r="FF1892" s="15"/>
      <c r="FG1892" s="15"/>
      <c r="FH1892" s="15"/>
      <c r="FI1892" s="15"/>
      <c r="FJ1892" s="15"/>
    </row>
    <row r="1893" spans="2:166" ht="15" customHeight="1" x14ac:dyDescent="0.25">
      <c r="B1893" s="88"/>
      <c r="C1893" s="88"/>
      <c r="D1893" s="115"/>
      <c r="E1893" s="115"/>
      <c r="F1893" s="115"/>
      <c r="G1893" s="115"/>
      <c r="H1893" s="115"/>
      <c r="I1893" s="523"/>
      <c r="J1893" s="523"/>
      <c r="K1893" s="115"/>
      <c r="L1893" s="524"/>
      <c r="M1893" s="524"/>
      <c r="N1893" s="524"/>
      <c r="O1893" s="524"/>
      <c r="P1893" s="524"/>
      <c r="Q1893" s="524"/>
      <c r="R1893" s="524"/>
      <c r="S1893" s="525"/>
      <c r="T1893" s="526"/>
      <c r="U1893" s="115"/>
      <c r="V1893" s="526"/>
      <c r="W1893" s="115"/>
      <c r="X1893" s="115"/>
      <c r="Y1893" s="115"/>
      <c r="Z1893" s="527"/>
      <c r="AA1893" s="527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  <c r="AL1893" s="15"/>
      <c r="AM1893" s="15"/>
      <c r="AN1893" s="15"/>
      <c r="AO1893" s="15"/>
      <c r="AP1893" s="15"/>
      <c r="AQ1893" s="15"/>
      <c r="AR1893" s="15"/>
      <c r="AS1893" s="15"/>
      <c r="AT1893" s="15"/>
      <c r="AU1893" s="15"/>
      <c r="AV1893" s="15"/>
      <c r="AW1893" s="15"/>
      <c r="AX1893" s="15"/>
      <c r="AY1893" s="15"/>
      <c r="AZ1893" s="15"/>
      <c r="BA1893" s="15"/>
      <c r="BB1893" s="15"/>
      <c r="BC1893" s="15"/>
      <c r="BD1893" s="15"/>
      <c r="BE1893" s="15"/>
      <c r="BF1893" s="15"/>
      <c r="BG1893" s="15"/>
      <c r="BH1893" s="15"/>
      <c r="BI1893" s="15"/>
      <c r="BJ1893" s="15"/>
      <c r="BK1893" s="15"/>
      <c r="BL1893" s="15"/>
      <c r="BM1893" s="15"/>
      <c r="BN1893" s="15"/>
      <c r="BO1893" s="15"/>
      <c r="BP1893" s="15"/>
      <c r="BQ1893" s="15"/>
      <c r="BR1893" s="15"/>
      <c r="BS1893" s="15"/>
      <c r="BT1893" s="15"/>
      <c r="BU1893" s="15"/>
      <c r="BV1893" s="15"/>
      <c r="BW1893" s="15"/>
      <c r="BX1893" s="15"/>
      <c r="BY1893" s="15"/>
      <c r="BZ1893" s="15"/>
      <c r="CA1893" s="15"/>
      <c r="CB1893" s="15"/>
      <c r="CC1893" s="15"/>
      <c r="CD1893" s="15"/>
      <c r="CE1893" s="15"/>
      <c r="CF1893" s="15"/>
      <c r="CG1893" s="15"/>
      <c r="CH1893" s="15"/>
      <c r="CI1893" s="15"/>
      <c r="CJ1893" s="15"/>
      <c r="CK1893" s="15"/>
      <c r="CL1893" s="15"/>
      <c r="CM1893" s="15"/>
      <c r="CN1893" s="15"/>
      <c r="CO1893" s="15"/>
      <c r="CP1893" s="15"/>
      <c r="CQ1893" s="15"/>
      <c r="CR1893" s="15"/>
      <c r="CS1893" s="15"/>
      <c r="CT1893" s="88"/>
      <c r="CU1893" s="88"/>
      <c r="CV1893" s="88"/>
      <c r="CW1893" s="15"/>
      <c r="CX1893" s="15"/>
      <c r="CY1893" s="88"/>
      <c r="CZ1893" s="88"/>
      <c r="DA1893" s="88"/>
      <c r="DB1893" s="15"/>
      <c r="DC1893" s="15"/>
      <c r="DD1893" s="15"/>
      <c r="DE1893" s="15"/>
      <c r="DF1893" s="15"/>
      <c r="DG1893" s="15"/>
      <c r="DH1893" s="15"/>
      <c r="DI1893" s="15"/>
      <c r="DJ1893" s="15"/>
      <c r="DK1893" s="15"/>
      <c r="DL1893" s="15"/>
      <c r="DM1893" s="15"/>
      <c r="DN1893" s="15"/>
      <c r="DO1893" s="15"/>
      <c r="DP1893" s="15"/>
      <c r="DQ1893" s="15"/>
      <c r="DR1893" s="15"/>
      <c r="DS1893" s="15"/>
      <c r="DT1893" s="15"/>
      <c r="DU1893" s="15"/>
      <c r="DV1893" s="15"/>
      <c r="DW1893" s="15"/>
      <c r="DX1893" s="15"/>
      <c r="DY1893" s="15"/>
      <c r="DZ1893" s="15"/>
      <c r="EA1893" s="15"/>
      <c r="EB1893" s="15"/>
      <c r="EC1893" s="15"/>
      <c r="ED1893" s="15"/>
      <c r="EE1893" s="15"/>
      <c r="EF1893" s="15"/>
      <c r="EG1893" s="15"/>
      <c r="EH1893" s="15"/>
      <c r="EI1893" s="15"/>
      <c r="EJ1893" s="15"/>
      <c r="EK1893" s="15"/>
      <c r="EL1893" s="15"/>
      <c r="EM1893" s="15"/>
      <c r="EN1893" s="15"/>
      <c r="EO1893" s="15"/>
      <c r="EP1893" s="88"/>
      <c r="EQ1893" s="88"/>
      <c r="ER1893" s="88"/>
      <c r="ES1893" s="88"/>
      <c r="ET1893" s="88"/>
      <c r="EU1893" s="88"/>
      <c r="EV1893" s="88"/>
      <c r="EW1893" s="88"/>
      <c r="EX1893" s="88"/>
      <c r="EY1893" s="88"/>
      <c r="EZ1893" s="88"/>
      <c r="FA1893" s="88"/>
      <c r="FB1893" s="15"/>
      <c r="FC1893" s="15"/>
      <c r="FD1893" s="15"/>
      <c r="FE1893" s="15"/>
      <c r="FF1893" s="15"/>
      <c r="FG1893" s="15"/>
      <c r="FH1893" s="15"/>
      <c r="FI1893" s="15"/>
      <c r="FJ1893" s="15"/>
    </row>
    <row r="1894" spans="2:166" ht="15" customHeight="1" x14ac:dyDescent="0.25">
      <c r="B1894" s="88"/>
      <c r="C1894" s="88"/>
      <c r="D1894" s="115"/>
      <c r="E1894" s="115"/>
      <c r="F1894" s="115"/>
      <c r="G1894" s="115"/>
      <c r="H1894" s="115"/>
      <c r="I1894" s="523"/>
      <c r="J1894" s="523"/>
      <c r="K1894" s="115"/>
      <c r="L1894" s="524"/>
      <c r="M1894" s="524"/>
      <c r="N1894" s="524"/>
      <c r="O1894" s="524"/>
      <c r="P1894" s="524"/>
      <c r="Q1894" s="524"/>
      <c r="R1894" s="524"/>
      <c r="S1894" s="525"/>
      <c r="T1894" s="526"/>
      <c r="U1894" s="115"/>
      <c r="V1894" s="526"/>
      <c r="W1894" s="115"/>
      <c r="X1894" s="115"/>
      <c r="Y1894" s="115"/>
      <c r="Z1894" s="527"/>
      <c r="AA1894" s="527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5"/>
      <c r="AU1894" s="15"/>
      <c r="AV1894" s="15"/>
      <c r="AW1894" s="15"/>
      <c r="AX1894" s="15"/>
      <c r="AY1894" s="15"/>
      <c r="AZ1894" s="15"/>
      <c r="BA1894" s="15"/>
      <c r="BB1894" s="15"/>
      <c r="BC1894" s="15"/>
      <c r="BD1894" s="15"/>
      <c r="BE1894" s="15"/>
      <c r="BF1894" s="15"/>
      <c r="BG1894" s="15"/>
      <c r="BH1894" s="15"/>
      <c r="BI1894" s="15"/>
      <c r="BJ1894" s="15"/>
      <c r="BK1894" s="15"/>
      <c r="BL1894" s="15"/>
      <c r="BM1894" s="15"/>
      <c r="BN1894" s="15"/>
      <c r="BO1894" s="15"/>
      <c r="BP1894" s="15"/>
      <c r="BQ1894" s="15"/>
      <c r="BR1894" s="15"/>
      <c r="BS1894" s="15"/>
      <c r="BT1894" s="15"/>
      <c r="BU1894" s="15"/>
      <c r="BV1894" s="15"/>
      <c r="BW1894" s="15"/>
      <c r="BX1894" s="15"/>
      <c r="BY1894" s="15"/>
      <c r="BZ1894" s="15"/>
      <c r="CA1894" s="15"/>
      <c r="CB1894" s="15"/>
      <c r="CC1894" s="15"/>
      <c r="CD1894" s="15"/>
      <c r="CE1894" s="15"/>
      <c r="CF1894" s="15"/>
      <c r="CG1894" s="15"/>
      <c r="CH1894" s="15"/>
      <c r="CI1894" s="15"/>
      <c r="CJ1894" s="15"/>
      <c r="CK1894" s="15"/>
      <c r="CL1894" s="15"/>
      <c r="CM1894" s="15"/>
      <c r="CN1894" s="15"/>
      <c r="CO1894" s="15"/>
      <c r="CP1894" s="15"/>
      <c r="CQ1894" s="15"/>
      <c r="CR1894" s="15"/>
      <c r="CS1894" s="15"/>
      <c r="CT1894" s="88"/>
      <c r="CU1894" s="88"/>
      <c r="CV1894" s="88"/>
      <c r="CW1894" s="15"/>
      <c r="CX1894" s="15"/>
      <c r="CY1894" s="88"/>
      <c r="CZ1894" s="88"/>
      <c r="DA1894" s="88"/>
      <c r="DB1894" s="15"/>
      <c r="DC1894" s="15"/>
      <c r="DD1894" s="15"/>
      <c r="DE1894" s="15"/>
      <c r="DF1894" s="15"/>
      <c r="DG1894" s="15"/>
      <c r="DH1894" s="15"/>
      <c r="DI1894" s="15"/>
      <c r="DJ1894" s="15"/>
      <c r="DK1894" s="15"/>
      <c r="DL1894" s="15"/>
      <c r="DM1894" s="15"/>
      <c r="DN1894" s="15"/>
      <c r="DO1894" s="15"/>
      <c r="DP1894" s="15"/>
      <c r="DQ1894" s="15"/>
      <c r="DR1894" s="15"/>
      <c r="DS1894" s="15"/>
      <c r="DT1894" s="15"/>
      <c r="DU1894" s="15"/>
      <c r="DV1894" s="15"/>
      <c r="DW1894" s="15"/>
      <c r="DX1894" s="15"/>
      <c r="DY1894" s="15"/>
      <c r="DZ1894" s="15"/>
      <c r="EA1894" s="15"/>
      <c r="EB1894" s="15"/>
      <c r="EC1894" s="15"/>
      <c r="ED1894" s="15"/>
      <c r="EE1894" s="15"/>
      <c r="EF1894" s="15"/>
      <c r="EG1894" s="15"/>
      <c r="EH1894" s="15"/>
      <c r="EI1894" s="15"/>
      <c r="EJ1894" s="15"/>
      <c r="EK1894" s="15"/>
      <c r="EL1894" s="15"/>
      <c r="EM1894" s="15"/>
      <c r="EN1894" s="15"/>
      <c r="EO1894" s="15"/>
      <c r="EP1894" s="88"/>
      <c r="EQ1894" s="88"/>
      <c r="ER1894" s="88"/>
      <c r="ES1894" s="88"/>
      <c r="ET1894" s="88"/>
      <c r="EU1894" s="88"/>
      <c r="EV1894" s="88"/>
      <c r="EW1894" s="88"/>
      <c r="EX1894" s="88"/>
      <c r="EY1894" s="88"/>
      <c r="EZ1894" s="88"/>
      <c r="FA1894" s="88"/>
      <c r="FB1894" s="15"/>
      <c r="FC1894" s="15"/>
      <c r="FD1894" s="15"/>
      <c r="FE1894" s="15"/>
      <c r="FF1894" s="15"/>
      <c r="FG1894" s="15"/>
      <c r="FH1894" s="15"/>
      <c r="FI1894" s="15"/>
      <c r="FJ1894" s="15"/>
    </row>
    <row r="1895" spans="2:166" ht="15" customHeight="1" x14ac:dyDescent="0.25">
      <c r="B1895" s="88"/>
      <c r="C1895" s="88"/>
      <c r="D1895" s="115"/>
      <c r="E1895" s="115"/>
      <c r="F1895" s="115"/>
      <c r="G1895" s="115"/>
      <c r="H1895" s="115"/>
      <c r="I1895" s="523"/>
      <c r="J1895" s="523"/>
      <c r="K1895" s="115"/>
      <c r="L1895" s="524"/>
      <c r="M1895" s="524"/>
      <c r="N1895" s="524"/>
      <c r="O1895" s="524"/>
      <c r="P1895" s="524"/>
      <c r="Q1895" s="524"/>
      <c r="R1895" s="524"/>
      <c r="S1895" s="525"/>
      <c r="T1895" s="526"/>
      <c r="U1895" s="115"/>
      <c r="V1895" s="526"/>
      <c r="W1895" s="115"/>
      <c r="X1895" s="115"/>
      <c r="Y1895" s="115"/>
      <c r="Z1895" s="527"/>
      <c r="AA1895" s="527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/>
      <c r="AU1895" s="15"/>
      <c r="AV1895" s="15"/>
      <c r="AW1895" s="15"/>
      <c r="AX1895" s="15"/>
      <c r="AY1895" s="15"/>
      <c r="AZ1895" s="15"/>
      <c r="BA1895" s="15"/>
      <c r="BB1895" s="15"/>
      <c r="BC1895" s="15"/>
      <c r="BD1895" s="15"/>
      <c r="BE1895" s="15"/>
      <c r="BF1895" s="15"/>
      <c r="BG1895" s="15"/>
      <c r="BH1895" s="15"/>
      <c r="BI1895" s="15"/>
      <c r="BJ1895" s="15"/>
      <c r="BK1895" s="15"/>
      <c r="BL1895" s="15"/>
      <c r="BM1895" s="15"/>
      <c r="BN1895" s="15"/>
      <c r="BO1895" s="15"/>
      <c r="BP1895" s="15"/>
      <c r="BQ1895" s="15"/>
      <c r="BR1895" s="15"/>
      <c r="BS1895" s="15"/>
      <c r="BT1895" s="15"/>
      <c r="BU1895" s="15"/>
      <c r="BV1895" s="15"/>
      <c r="BW1895" s="15"/>
      <c r="BX1895" s="15"/>
      <c r="BY1895" s="15"/>
      <c r="BZ1895" s="15"/>
      <c r="CA1895" s="15"/>
      <c r="CB1895" s="15"/>
      <c r="CC1895" s="15"/>
      <c r="CD1895" s="15"/>
      <c r="CE1895" s="15"/>
      <c r="CF1895" s="15"/>
      <c r="CG1895" s="15"/>
      <c r="CH1895" s="15"/>
      <c r="CI1895" s="15"/>
      <c r="CJ1895" s="15"/>
      <c r="CK1895" s="15"/>
      <c r="CL1895" s="15"/>
      <c r="CM1895" s="15"/>
      <c r="CN1895" s="15"/>
      <c r="CO1895" s="15"/>
      <c r="CP1895" s="15"/>
      <c r="CQ1895" s="15"/>
      <c r="CR1895" s="15"/>
      <c r="CS1895" s="15"/>
      <c r="CT1895" s="88"/>
      <c r="CU1895" s="88"/>
      <c r="CV1895" s="88"/>
      <c r="CW1895" s="15"/>
      <c r="CX1895" s="15"/>
      <c r="CY1895" s="88"/>
      <c r="CZ1895" s="88"/>
      <c r="DA1895" s="88"/>
      <c r="DB1895" s="15"/>
      <c r="DC1895" s="15"/>
      <c r="DD1895" s="15"/>
      <c r="DE1895" s="15"/>
      <c r="DF1895" s="15"/>
      <c r="DG1895" s="15"/>
      <c r="DH1895" s="15"/>
      <c r="DI1895" s="15"/>
      <c r="DJ1895" s="15"/>
      <c r="DK1895" s="15"/>
      <c r="DL1895" s="15"/>
      <c r="DM1895" s="15"/>
      <c r="DN1895" s="15"/>
      <c r="DO1895" s="15"/>
      <c r="DP1895" s="15"/>
      <c r="DQ1895" s="15"/>
      <c r="DR1895" s="15"/>
      <c r="DS1895" s="15"/>
      <c r="DT1895" s="15"/>
      <c r="DU1895" s="15"/>
      <c r="DV1895" s="15"/>
      <c r="DW1895" s="15"/>
      <c r="DX1895" s="15"/>
      <c r="DY1895" s="15"/>
      <c r="DZ1895" s="15"/>
      <c r="EA1895" s="15"/>
      <c r="EB1895" s="15"/>
      <c r="EC1895" s="15"/>
      <c r="ED1895" s="15"/>
      <c r="EE1895" s="15"/>
      <c r="EF1895" s="15"/>
      <c r="EG1895" s="15"/>
      <c r="EH1895" s="15"/>
      <c r="EI1895" s="15"/>
      <c r="EJ1895" s="15"/>
      <c r="EK1895" s="15"/>
      <c r="EL1895" s="15"/>
      <c r="EM1895" s="15"/>
      <c r="EN1895" s="15"/>
      <c r="EO1895" s="15"/>
      <c r="EP1895" s="88"/>
      <c r="EQ1895" s="88"/>
      <c r="ER1895" s="88"/>
      <c r="ES1895" s="88"/>
      <c r="ET1895" s="88"/>
      <c r="EU1895" s="88"/>
      <c r="EV1895" s="88"/>
      <c r="EW1895" s="88"/>
      <c r="EX1895" s="88"/>
      <c r="EY1895" s="88"/>
      <c r="EZ1895" s="88"/>
      <c r="FA1895" s="88"/>
      <c r="FB1895" s="15"/>
      <c r="FC1895" s="15"/>
      <c r="FD1895" s="15"/>
      <c r="FE1895" s="15"/>
      <c r="FF1895" s="15"/>
      <c r="FG1895" s="15"/>
      <c r="FH1895" s="15"/>
      <c r="FI1895" s="15"/>
      <c r="FJ1895" s="15"/>
    </row>
    <row r="1896" spans="2:166" ht="15" customHeight="1" x14ac:dyDescent="0.25">
      <c r="B1896" s="88"/>
      <c r="C1896" s="88"/>
      <c r="D1896" s="115"/>
      <c r="E1896" s="115"/>
      <c r="F1896" s="115"/>
      <c r="G1896" s="115"/>
      <c r="H1896" s="115"/>
      <c r="I1896" s="523"/>
      <c r="J1896" s="523"/>
      <c r="K1896" s="115"/>
      <c r="L1896" s="524"/>
      <c r="M1896" s="524"/>
      <c r="N1896" s="524"/>
      <c r="O1896" s="524"/>
      <c r="P1896" s="524"/>
      <c r="Q1896" s="524"/>
      <c r="R1896" s="524"/>
      <c r="S1896" s="525"/>
      <c r="T1896" s="526"/>
      <c r="U1896" s="115"/>
      <c r="V1896" s="526"/>
      <c r="W1896" s="115"/>
      <c r="X1896" s="115"/>
      <c r="Y1896" s="115"/>
      <c r="Z1896" s="527"/>
      <c r="AA1896" s="527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  <c r="AS1896" s="15"/>
      <c r="AT1896" s="15"/>
      <c r="AU1896" s="15"/>
      <c r="AV1896" s="15"/>
      <c r="AW1896" s="15"/>
      <c r="AX1896" s="15"/>
      <c r="AY1896" s="15"/>
      <c r="AZ1896" s="15"/>
      <c r="BA1896" s="15"/>
      <c r="BB1896" s="15"/>
      <c r="BC1896" s="15"/>
      <c r="BD1896" s="15"/>
      <c r="BE1896" s="15"/>
      <c r="BF1896" s="15"/>
      <c r="BG1896" s="15"/>
      <c r="BH1896" s="15"/>
      <c r="BI1896" s="15"/>
      <c r="BJ1896" s="15"/>
      <c r="BK1896" s="15"/>
      <c r="BL1896" s="15"/>
      <c r="BM1896" s="15"/>
      <c r="BN1896" s="15"/>
      <c r="BO1896" s="15"/>
      <c r="BP1896" s="15"/>
      <c r="BQ1896" s="15"/>
      <c r="BR1896" s="15"/>
      <c r="BS1896" s="15"/>
      <c r="BT1896" s="15"/>
      <c r="BU1896" s="15"/>
      <c r="BV1896" s="15"/>
      <c r="BW1896" s="15"/>
      <c r="BX1896" s="15"/>
      <c r="BY1896" s="15"/>
      <c r="BZ1896" s="15"/>
      <c r="CA1896" s="15"/>
      <c r="CB1896" s="15"/>
      <c r="CC1896" s="15"/>
      <c r="CD1896" s="15"/>
      <c r="CE1896" s="15"/>
      <c r="CF1896" s="15"/>
      <c r="CG1896" s="15"/>
      <c r="CH1896" s="15"/>
      <c r="CI1896" s="15"/>
      <c r="CJ1896" s="15"/>
      <c r="CK1896" s="15"/>
      <c r="CL1896" s="15"/>
      <c r="CM1896" s="15"/>
      <c r="CN1896" s="15"/>
      <c r="CO1896" s="15"/>
      <c r="CP1896" s="15"/>
      <c r="CQ1896" s="15"/>
      <c r="CR1896" s="15"/>
      <c r="CS1896" s="15"/>
      <c r="CT1896" s="88"/>
      <c r="CU1896" s="88"/>
      <c r="CV1896" s="88"/>
      <c r="CW1896" s="15"/>
      <c r="CX1896" s="15"/>
      <c r="CY1896" s="88"/>
      <c r="CZ1896" s="88"/>
      <c r="DA1896" s="88"/>
      <c r="DB1896" s="15"/>
      <c r="DC1896" s="15"/>
      <c r="DD1896" s="15"/>
      <c r="DE1896" s="15"/>
      <c r="DF1896" s="15"/>
      <c r="DG1896" s="15"/>
      <c r="DH1896" s="15"/>
      <c r="DI1896" s="15"/>
      <c r="DJ1896" s="15"/>
      <c r="DK1896" s="15"/>
      <c r="DL1896" s="15"/>
      <c r="DM1896" s="15"/>
      <c r="DN1896" s="15"/>
      <c r="DO1896" s="15"/>
      <c r="DP1896" s="15"/>
      <c r="DQ1896" s="15"/>
      <c r="DR1896" s="15"/>
      <c r="DS1896" s="15"/>
      <c r="DT1896" s="15"/>
      <c r="DU1896" s="15"/>
      <c r="DV1896" s="15"/>
      <c r="DW1896" s="15"/>
      <c r="DX1896" s="15"/>
      <c r="DY1896" s="15"/>
      <c r="DZ1896" s="15"/>
      <c r="EA1896" s="15"/>
      <c r="EB1896" s="15"/>
      <c r="EC1896" s="15"/>
      <c r="ED1896" s="15"/>
      <c r="EE1896" s="15"/>
      <c r="EF1896" s="15"/>
      <c r="EG1896" s="15"/>
      <c r="EH1896" s="15"/>
      <c r="EI1896" s="15"/>
      <c r="EJ1896" s="15"/>
      <c r="EK1896" s="15"/>
      <c r="EL1896" s="15"/>
      <c r="EM1896" s="15"/>
      <c r="EN1896" s="15"/>
      <c r="EO1896" s="15"/>
      <c r="EP1896" s="88"/>
      <c r="EQ1896" s="88"/>
      <c r="ER1896" s="88"/>
      <c r="ES1896" s="88"/>
      <c r="ET1896" s="88"/>
      <c r="EU1896" s="88"/>
      <c r="EV1896" s="88"/>
      <c r="EW1896" s="88"/>
      <c r="EX1896" s="88"/>
      <c r="EY1896" s="88"/>
      <c r="EZ1896" s="88"/>
      <c r="FA1896" s="88"/>
      <c r="FB1896" s="15"/>
      <c r="FC1896" s="15"/>
      <c r="FD1896" s="15"/>
      <c r="FE1896" s="15"/>
      <c r="FF1896" s="15"/>
      <c r="FG1896" s="15"/>
      <c r="FH1896" s="15"/>
      <c r="FI1896" s="15"/>
      <c r="FJ1896" s="15"/>
    </row>
    <row r="1897" spans="2:166" ht="15" customHeight="1" x14ac:dyDescent="0.25">
      <c r="B1897" s="88"/>
      <c r="C1897" s="88"/>
      <c r="D1897" s="115"/>
      <c r="E1897" s="115"/>
      <c r="F1897" s="115"/>
      <c r="G1897" s="115"/>
      <c r="H1897" s="115"/>
      <c r="I1897" s="523"/>
      <c r="J1897" s="523"/>
      <c r="K1897" s="115"/>
      <c r="L1897" s="524"/>
      <c r="M1897" s="524"/>
      <c r="N1897" s="524"/>
      <c r="O1897" s="524"/>
      <c r="P1897" s="524"/>
      <c r="Q1897" s="524"/>
      <c r="R1897" s="524"/>
      <c r="S1897" s="525"/>
      <c r="T1897" s="526"/>
      <c r="U1897" s="115"/>
      <c r="V1897" s="526"/>
      <c r="W1897" s="115"/>
      <c r="X1897" s="115"/>
      <c r="Y1897" s="115"/>
      <c r="Z1897" s="527"/>
      <c r="AA1897" s="527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  <c r="AS1897" s="15"/>
      <c r="AT1897" s="15"/>
      <c r="AU1897" s="15"/>
      <c r="AV1897" s="15"/>
      <c r="AW1897" s="15"/>
      <c r="AX1897" s="15"/>
      <c r="AY1897" s="15"/>
      <c r="AZ1897" s="15"/>
      <c r="BA1897" s="15"/>
      <c r="BB1897" s="15"/>
      <c r="BC1897" s="15"/>
      <c r="BD1897" s="15"/>
      <c r="BE1897" s="15"/>
      <c r="BF1897" s="15"/>
      <c r="BG1897" s="15"/>
      <c r="BH1897" s="15"/>
      <c r="BI1897" s="15"/>
      <c r="BJ1897" s="15"/>
      <c r="BK1897" s="15"/>
      <c r="BL1897" s="15"/>
      <c r="BM1897" s="15"/>
      <c r="BN1897" s="15"/>
      <c r="BO1897" s="15"/>
      <c r="BP1897" s="15"/>
      <c r="BQ1897" s="15"/>
      <c r="BR1897" s="15"/>
      <c r="BS1897" s="15"/>
      <c r="BT1897" s="15"/>
      <c r="BU1897" s="15"/>
      <c r="BV1897" s="15"/>
      <c r="BW1897" s="15"/>
      <c r="BX1897" s="15"/>
      <c r="BY1897" s="15"/>
      <c r="BZ1897" s="15"/>
      <c r="CA1897" s="15"/>
      <c r="CB1897" s="15"/>
      <c r="CC1897" s="15"/>
      <c r="CD1897" s="15"/>
      <c r="CE1897" s="15"/>
      <c r="CF1897" s="15"/>
      <c r="CG1897" s="15"/>
      <c r="CH1897" s="15"/>
      <c r="CI1897" s="15"/>
      <c r="CJ1897" s="15"/>
      <c r="CK1897" s="15"/>
      <c r="CL1897" s="15"/>
      <c r="CM1897" s="15"/>
      <c r="CN1897" s="15"/>
      <c r="CO1897" s="15"/>
      <c r="CP1897" s="15"/>
      <c r="CQ1897" s="15"/>
      <c r="CR1897" s="15"/>
      <c r="CS1897" s="15"/>
      <c r="CT1897" s="88"/>
      <c r="CU1897" s="88"/>
      <c r="CV1897" s="88"/>
      <c r="CW1897" s="15"/>
      <c r="CX1897" s="15"/>
      <c r="CY1897" s="88"/>
      <c r="CZ1897" s="88"/>
      <c r="DA1897" s="88"/>
      <c r="DB1897" s="15"/>
      <c r="DC1897" s="15"/>
      <c r="DD1897" s="15"/>
      <c r="DE1897" s="15"/>
      <c r="DF1897" s="15"/>
      <c r="DG1897" s="15"/>
      <c r="DH1897" s="15"/>
      <c r="DI1897" s="15"/>
      <c r="DJ1897" s="15"/>
      <c r="DK1897" s="15"/>
      <c r="DL1897" s="15"/>
      <c r="DM1897" s="15"/>
      <c r="DN1897" s="15"/>
      <c r="DO1897" s="15"/>
      <c r="DP1897" s="15"/>
      <c r="DQ1897" s="15"/>
      <c r="DR1897" s="15"/>
      <c r="DS1897" s="15"/>
      <c r="DT1897" s="15"/>
      <c r="DU1897" s="15"/>
      <c r="DV1897" s="15"/>
      <c r="DW1897" s="15"/>
      <c r="DX1897" s="15"/>
      <c r="DY1897" s="15"/>
      <c r="DZ1897" s="15"/>
      <c r="EA1897" s="15"/>
      <c r="EB1897" s="15"/>
      <c r="EC1897" s="15"/>
      <c r="ED1897" s="15"/>
      <c r="EE1897" s="15"/>
      <c r="EF1897" s="15"/>
      <c r="EG1897" s="15"/>
      <c r="EH1897" s="15"/>
      <c r="EI1897" s="15"/>
      <c r="EJ1897" s="15"/>
      <c r="EK1897" s="15"/>
      <c r="EL1897" s="15"/>
      <c r="EM1897" s="15"/>
      <c r="EN1897" s="15"/>
      <c r="EO1897" s="15"/>
      <c r="EP1897" s="88"/>
      <c r="EQ1897" s="88"/>
      <c r="ER1897" s="88"/>
      <c r="ES1897" s="88"/>
      <c r="ET1897" s="88"/>
      <c r="EU1897" s="88"/>
      <c r="EV1897" s="88"/>
      <c r="EW1897" s="88"/>
      <c r="EX1897" s="88"/>
      <c r="EY1897" s="88"/>
      <c r="EZ1897" s="88"/>
      <c r="FA1897" s="88"/>
      <c r="FB1897" s="15"/>
      <c r="FC1897" s="15"/>
      <c r="FD1897" s="15"/>
      <c r="FE1897" s="15"/>
      <c r="FF1897" s="15"/>
      <c r="FG1897" s="15"/>
      <c r="FH1897" s="15"/>
      <c r="FI1897" s="15"/>
      <c r="FJ1897" s="15"/>
    </row>
    <row r="1898" spans="2:166" ht="15" customHeight="1" x14ac:dyDescent="0.25">
      <c r="B1898" s="88"/>
      <c r="C1898" s="88"/>
      <c r="D1898" s="115"/>
      <c r="E1898" s="115"/>
      <c r="F1898" s="115"/>
      <c r="G1898" s="115"/>
      <c r="H1898" s="115"/>
      <c r="I1898" s="523"/>
      <c r="J1898" s="523"/>
      <c r="K1898" s="115"/>
      <c r="L1898" s="524"/>
      <c r="M1898" s="524"/>
      <c r="N1898" s="524"/>
      <c r="O1898" s="524"/>
      <c r="P1898" s="524"/>
      <c r="Q1898" s="524"/>
      <c r="R1898" s="524"/>
      <c r="S1898" s="525"/>
      <c r="T1898" s="526"/>
      <c r="U1898" s="115"/>
      <c r="V1898" s="526"/>
      <c r="W1898" s="115"/>
      <c r="X1898" s="115"/>
      <c r="Y1898" s="115"/>
      <c r="Z1898" s="527"/>
      <c r="AA1898" s="527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  <c r="AS1898" s="15"/>
      <c r="AT1898" s="15"/>
      <c r="AU1898" s="15"/>
      <c r="AV1898" s="15"/>
      <c r="AW1898" s="15"/>
      <c r="AX1898" s="15"/>
      <c r="AY1898" s="15"/>
      <c r="AZ1898" s="15"/>
      <c r="BA1898" s="15"/>
      <c r="BB1898" s="15"/>
      <c r="BC1898" s="15"/>
      <c r="BD1898" s="15"/>
      <c r="BE1898" s="15"/>
      <c r="BF1898" s="15"/>
      <c r="BG1898" s="15"/>
      <c r="BH1898" s="15"/>
      <c r="BI1898" s="15"/>
      <c r="BJ1898" s="15"/>
      <c r="BK1898" s="15"/>
      <c r="BL1898" s="15"/>
      <c r="BM1898" s="15"/>
      <c r="BN1898" s="15"/>
      <c r="BO1898" s="15"/>
      <c r="BP1898" s="15"/>
      <c r="BQ1898" s="15"/>
      <c r="BR1898" s="15"/>
      <c r="BS1898" s="15"/>
      <c r="BT1898" s="15"/>
      <c r="BU1898" s="15"/>
      <c r="BV1898" s="15"/>
      <c r="BW1898" s="15"/>
      <c r="BX1898" s="15"/>
      <c r="BY1898" s="15"/>
      <c r="BZ1898" s="15"/>
      <c r="CA1898" s="15"/>
      <c r="CB1898" s="15"/>
      <c r="CC1898" s="15"/>
      <c r="CD1898" s="15"/>
      <c r="CE1898" s="15"/>
      <c r="CF1898" s="15"/>
      <c r="CG1898" s="15"/>
      <c r="CH1898" s="15"/>
      <c r="CI1898" s="15"/>
      <c r="CJ1898" s="15"/>
      <c r="CK1898" s="15"/>
      <c r="CL1898" s="15"/>
      <c r="CM1898" s="15"/>
      <c r="CN1898" s="15"/>
      <c r="CO1898" s="15"/>
      <c r="CP1898" s="15"/>
      <c r="CQ1898" s="15"/>
      <c r="CR1898" s="15"/>
      <c r="CS1898" s="15"/>
      <c r="CT1898" s="88"/>
      <c r="CU1898" s="88"/>
      <c r="CV1898" s="88"/>
      <c r="CW1898" s="15"/>
      <c r="CX1898" s="15"/>
      <c r="CY1898" s="88"/>
      <c r="CZ1898" s="88"/>
      <c r="DA1898" s="88"/>
      <c r="DB1898" s="15"/>
      <c r="DC1898" s="15"/>
      <c r="DD1898" s="15"/>
      <c r="DE1898" s="15"/>
      <c r="DF1898" s="15"/>
      <c r="DG1898" s="15"/>
      <c r="DH1898" s="15"/>
      <c r="DI1898" s="15"/>
      <c r="DJ1898" s="15"/>
      <c r="DK1898" s="15"/>
      <c r="DL1898" s="15"/>
      <c r="DM1898" s="15"/>
      <c r="DN1898" s="15"/>
      <c r="DO1898" s="15"/>
      <c r="DP1898" s="15"/>
      <c r="DQ1898" s="15"/>
      <c r="DR1898" s="15"/>
      <c r="DS1898" s="15"/>
      <c r="DT1898" s="15"/>
      <c r="DU1898" s="15"/>
      <c r="DV1898" s="15"/>
      <c r="DW1898" s="15"/>
      <c r="DX1898" s="15"/>
      <c r="DY1898" s="15"/>
      <c r="DZ1898" s="15"/>
      <c r="EA1898" s="15"/>
      <c r="EB1898" s="15"/>
      <c r="EC1898" s="15"/>
      <c r="ED1898" s="15"/>
      <c r="EE1898" s="15"/>
      <c r="EF1898" s="15"/>
      <c r="EG1898" s="15"/>
      <c r="EH1898" s="15"/>
      <c r="EI1898" s="15"/>
      <c r="EJ1898" s="15"/>
      <c r="EK1898" s="15"/>
      <c r="EL1898" s="15"/>
      <c r="EM1898" s="15"/>
      <c r="EN1898" s="15"/>
      <c r="EO1898" s="15"/>
      <c r="EP1898" s="88"/>
      <c r="EQ1898" s="88"/>
      <c r="ER1898" s="88"/>
      <c r="ES1898" s="88"/>
      <c r="ET1898" s="88"/>
      <c r="EU1898" s="88"/>
      <c r="EV1898" s="88"/>
      <c r="EW1898" s="88"/>
      <c r="EX1898" s="88"/>
      <c r="EY1898" s="88"/>
      <c r="EZ1898" s="88"/>
      <c r="FA1898" s="88"/>
      <c r="FB1898" s="15"/>
      <c r="FC1898" s="15"/>
      <c r="FD1898" s="15"/>
      <c r="FE1898" s="15"/>
      <c r="FF1898" s="15"/>
      <c r="FG1898" s="15"/>
      <c r="FH1898" s="15"/>
      <c r="FI1898" s="15"/>
      <c r="FJ1898" s="15"/>
    </row>
    <row r="1899" spans="2:166" ht="15" customHeight="1" x14ac:dyDescent="0.25">
      <c r="B1899" s="88"/>
      <c r="C1899" s="88"/>
      <c r="D1899" s="115"/>
      <c r="E1899" s="115"/>
      <c r="F1899" s="115"/>
      <c r="G1899" s="115"/>
      <c r="H1899" s="115"/>
      <c r="I1899" s="523"/>
      <c r="J1899" s="523"/>
      <c r="K1899" s="115"/>
      <c r="L1899" s="524"/>
      <c r="M1899" s="524"/>
      <c r="N1899" s="524"/>
      <c r="O1899" s="524"/>
      <c r="P1899" s="524"/>
      <c r="Q1899" s="524"/>
      <c r="R1899" s="524"/>
      <c r="S1899" s="525"/>
      <c r="T1899" s="526"/>
      <c r="U1899" s="115"/>
      <c r="V1899" s="526"/>
      <c r="W1899" s="115"/>
      <c r="X1899" s="115"/>
      <c r="Y1899" s="115"/>
      <c r="Z1899" s="527"/>
      <c r="AA1899" s="527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15"/>
      <c r="AQ1899" s="15"/>
      <c r="AR1899" s="15"/>
      <c r="AS1899" s="15"/>
      <c r="AT1899" s="15"/>
      <c r="AU1899" s="15"/>
      <c r="AV1899" s="15"/>
      <c r="AW1899" s="15"/>
      <c r="AX1899" s="15"/>
      <c r="AY1899" s="15"/>
      <c r="AZ1899" s="15"/>
      <c r="BA1899" s="15"/>
      <c r="BB1899" s="15"/>
      <c r="BC1899" s="15"/>
      <c r="BD1899" s="15"/>
      <c r="BE1899" s="15"/>
      <c r="BF1899" s="15"/>
      <c r="BG1899" s="15"/>
      <c r="BH1899" s="15"/>
      <c r="BI1899" s="15"/>
      <c r="BJ1899" s="15"/>
      <c r="BK1899" s="15"/>
      <c r="BL1899" s="15"/>
      <c r="BM1899" s="15"/>
      <c r="BN1899" s="15"/>
      <c r="BO1899" s="15"/>
      <c r="BP1899" s="15"/>
      <c r="BQ1899" s="15"/>
      <c r="BR1899" s="15"/>
      <c r="BS1899" s="15"/>
      <c r="BT1899" s="15"/>
      <c r="BU1899" s="15"/>
      <c r="BV1899" s="15"/>
      <c r="BW1899" s="15"/>
      <c r="BX1899" s="15"/>
      <c r="BY1899" s="15"/>
      <c r="BZ1899" s="15"/>
      <c r="CA1899" s="15"/>
      <c r="CB1899" s="15"/>
      <c r="CC1899" s="15"/>
      <c r="CD1899" s="15"/>
      <c r="CE1899" s="15"/>
      <c r="CF1899" s="15"/>
      <c r="CG1899" s="15"/>
      <c r="CH1899" s="15"/>
      <c r="CI1899" s="15"/>
      <c r="CJ1899" s="15"/>
      <c r="CK1899" s="15"/>
      <c r="CL1899" s="15"/>
      <c r="CM1899" s="15"/>
      <c r="CN1899" s="15"/>
      <c r="CO1899" s="15"/>
      <c r="CP1899" s="15"/>
      <c r="CQ1899" s="15"/>
      <c r="CR1899" s="15"/>
      <c r="CS1899" s="15"/>
      <c r="CT1899" s="88"/>
      <c r="CU1899" s="88"/>
      <c r="CV1899" s="88"/>
      <c r="CW1899" s="15"/>
      <c r="CX1899" s="15"/>
      <c r="CY1899" s="88"/>
      <c r="CZ1899" s="88"/>
      <c r="DA1899" s="88"/>
      <c r="DB1899" s="15"/>
      <c r="DC1899" s="15"/>
      <c r="DD1899" s="15"/>
      <c r="DE1899" s="15"/>
      <c r="DF1899" s="15"/>
      <c r="DG1899" s="15"/>
      <c r="DH1899" s="15"/>
      <c r="DI1899" s="15"/>
      <c r="DJ1899" s="15"/>
      <c r="DK1899" s="15"/>
      <c r="DL1899" s="15"/>
      <c r="DM1899" s="15"/>
      <c r="DN1899" s="15"/>
      <c r="DO1899" s="15"/>
      <c r="DP1899" s="15"/>
      <c r="DQ1899" s="15"/>
      <c r="DR1899" s="15"/>
      <c r="DS1899" s="15"/>
      <c r="DT1899" s="15"/>
      <c r="DU1899" s="15"/>
      <c r="DV1899" s="15"/>
      <c r="DW1899" s="15"/>
      <c r="DX1899" s="15"/>
      <c r="DY1899" s="15"/>
      <c r="DZ1899" s="15"/>
      <c r="EA1899" s="15"/>
      <c r="EB1899" s="15"/>
      <c r="EC1899" s="15"/>
      <c r="ED1899" s="15"/>
      <c r="EE1899" s="15"/>
      <c r="EF1899" s="15"/>
      <c r="EG1899" s="15"/>
      <c r="EH1899" s="15"/>
      <c r="EI1899" s="15"/>
      <c r="EJ1899" s="15"/>
      <c r="EK1899" s="15"/>
      <c r="EL1899" s="15"/>
      <c r="EM1899" s="15"/>
      <c r="EN1899" s="15"/>
      <c r="EO1899" s="15"/>
      <c r="EP1899" s="88"/>
      <c r="EQ1899" s="88"/>
      <c r="ER1899" s="88"/>
      <c r="ES1899" s="88"/>
      <c r="ET1899" s="88"/>
      <c r="EU1899" s="88"/>
      <c r="EV1899" s="88"/>
      <c r="EW1899" s="88"/>
      <c r="EX1899" s="88"/>
      <c r="EY1899" s="88"/>
      <c r="EZ1899" s="88"/>
      <c r="FA1899" s="88"/>
      <c r="FB1899" s="15"/>
      <c r="FC1899" s="15"/>
      <c r="FD1899" s="15"/>
      <c r="FE1899" s="15"/>
      <c r="FF1899" s="15"/>
      <c r="FG1899" s="15"/>
      <c r="FH1899" s="15"/>
      <c r="FI1899" s="15"/>
      <c r="FJ1899" s="15"/>
    </row>
    <row r="1900" spans="2:166" ht="15" customHeight="1" x14ac:dyDescent="0.25">
      <c r="B1900" s="88"/>
      <c r="C1900" s="88"/>
      <c r="D1900" s="115"/>
      <c r="E1900" s="115"/>
      <c r="F1900" s="115"/>
      <c r="G1900" s="115"/>
      <c r="H1900" s="115"/>
      <c r="I1900" s="523"/>
      <c r="J1900" s="523"/>
      <c r="K1900" s="115"/>
      <c r="L1900" s="524"/>
      <c r="M1900" s="524"/>
      <c r="N1900" s="524"/>
      <c r="O1900" s="524"/>
      <c r="P1900" s="524"/>
      <c r="Q1900" s="524"/>
      <c r="R1900" s="524"/>
      <c r="S1900" s="525"/>
      <c r="T1900" s="526"/>
      <c r="U1900" s="115"/>
      <c r="V1900" s="526"/>
      <c r="W1900" s="115"/>
      <c r="X1900" s="115"/>
      <c r="Y1900" s="115"/>
      <c r="Z1900" s="527"/>
      <c r="AA1900" s="527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  <c r="AL1900" s="15"/>
      <c r="AM1900" s="15"/>
      <c r="AN1900" s="15"/>
      <c r="AO1900" s="15"/>
      <c r="AP1900" s="15"/>
      <c r="AQ1900" s="15"/>
      <c r="AR1900" s="15"/>
      <c r="AS1900" s="15"/>
      <c r="AT1900" s="15"/>
      <c r="AU1900" s="15"/>
      <c r="AV1900" s="15"/>
      <c r="AW1900" s="15"/>
      <c r="AX1900" s="15"/>
      <c r="AY1900" s="15"/>
      <c r="AZ1900" s="15"/>
      <c r="BA1900" s="15"/>
      <c r="BB1900" s="15"/>
      <c r="BC1900" s="15"/>
      <c r="BD1900" s="15"/>
      <c r="BE1900" s="15"/>
      <c r="BF1900" s="15"/>
      <c r="BG1900" s="15"/>
      <c r="BH1900" s="15"/>
      <c r="BI1900" s="15"/>
      <c r="BJ1900" s="15"/>
      <c r="BK1900" s="15"/>
      <c r="BL1900" s="15"/>
      <c r="BM1900" s="15"/>
      <c r="BN1900" s="15"/>
      <c r="BO1900" s="15"/>
      <c r="BP1900" s="15"/>
      <c r="BQ1900" s="15"/>
      <c r="BR1900" s="15"/>
      <c r="BS1900" s="15"/>
      <c r="BT1900" s="15"/>
      <c r="BU1900" s="15"/>
      <c r="BV1900" s="15"/>
      <c r="BW1900" s="15"/>
      <c r="BX1900" s="15"/>
      <c r="BY1900" s="15"/>
      <c r="BZ1900" s="15"/>
      <c r="CA1900" s="15"/>
      <c r="CB1900" s="15"/>
      <c r="CC1900" s="15"/>
      <c r="CD1900" s="15"/>
      <c r="CE1900" s="15"/>
      <c r="CF1900" s="15"/>
      <c r="CG1900" s="15"/>
      <c r="CH1900" s="15"/>
      <c r="CI1900" s="15"/>
      <c r="CJ1900" s="15"/>
      <c r="CK1900" s="15"/>
      <c r="CL1900" s="15"/>
      <c r="CM1900" s="15"/>
      <c r="CN1900" s="15"/>
      <c r="CO1900" s="15"/>
      <c r="CP1900" s="15"/>
      <c r="CQ1900" s="15"/>
      <c r="CR1900" s="15"/>
      <c r="CS1900" s="15"/>
      <c r="CT1900" s="88"/>
      <c r="CU1900" s="88"/>
      <c r="CV1900" s="88"/>
      <c r="CW1900" s="15"/>
      <c r="CX1900" s="15"/>
      <c r="CY1900" s="88"/>
      <c r="CZ1900" s="88"/>
      <c r="DA1900" s="88"/>
      <c r="DB1900" s="15"/>
      <c r="DC1900" s="15"/>
      <c r="DD1900" s="15"/>
      <c r="DE1900" s="15"/>
      <c r="DF1900" s="15"/>
      <c r="DG1900" s="15"/>
      <c r="DH1900" s="15"/>
      <c r="DI1900" s="15"/>
      <c r="DJ1900" s="15"/>
      <c r="DK1900" s="15"/>
      <c r="DL1900" s="15"/>
      <c r="DM1900" s="15"/>
      <c r="DN1900" s="15"/>
      <c r="DO1900" s="15"/>
      <c r="DP1900" s="15"/>
      <c r="DQ1900" s="15"/>
      <c r="DR1900" s="15"/>
      <c r="DS1900" s="15"/>
      <c r="DT1900" s="15"/>
      <c r="DU1900" s="15"/>
      <c r="DV1900" s="15"/>
      <c r="DW1900" s="15"/>
      <c r="DX1900" s="15"/>
      <c r="DY1900" s="15"/>
      <c r="DZ1900" s="15"/>
      <c r="EA1900" s="15"/>
      <c r="EB1900" s="15"/>
      <c r="EC1900" s="15"/>
      <c r="ED1900" s="15"/>
      <c r="EE1900" s="15"/>
      <c r="EF1900" s="15"/>
      <c r="EG1900" s="15"/>
      <c r="EH1900" s="15"/>
      <c r="EI1900" s="15"/>
      <c r="EJ1900" s="15"/>
      <c r="EK1900" s="15"/>
      <c r="EL1900" s="15"/>
      <c r="EM1900" s="15"/>
      <c r="EN1900" s="15"/>
      <c r="EO1900" s="15"/>
      <c r="EP1900" s="88"/>
      <c r="EQ1900" s="88"/>
      <c r="ER1900" s="88"/>
      <c r="ES1900" s="88"/>
      <c r="ET1900" s="88"/>
      <c r="EU1900" s="88"/>
      <c r="EV1900" s="88"/>
      <c r="EW1900" s="88"/>
      <c r="EX1900" s="88"/>
      <c r="EY1900" s="88"/>
      <c r="EZ1900" s="88"/>
      <c r="FA1900" s="88"/>
      <c r="FB1900" s="15"/>
      <c r="FC1900" s="15"/>
      <c r="FD1900" s="15"/>
      <c r="FE1900" s="15"/>
      <c r="FF1900" s="15"/>
      <c r="FG1900" s="15"/>
      <c r="FH1900" s="15"/>
      <c r="FI1900" s="15"/>
      <c r="FJ1900" s="15"/>
    </row>
    <row r="1901" spans="2:166" ht="15" customHeight="1" x14ac:dyDescent="0.25">
      <c r="B1901" s="88"/>
      <c r="C1901" s="88"/>
      <c r="D1901" s="115"/>
      <c r="E1901" s="115"/>
      <c r="F1901" s="115"/>
      <c r="G1901" s="115"/>
      <c r="H1901" s="115"/>
      <c r="I1901" s="523"/>
      <c r="J1901" s="523"/>
      <c r="K1901" s="115"/>
      <c r="L1901" s="524"/>
      <c r="M1901" s="524"/>
      <c r="N1901" s="524"/>
      <c r="O1901" s="524"/>
      <c r="P1901" s="524"/>
      <c r="Q1901" s="524"/>
      <c r="R1901" s="524"/>
      <c r="S1901" s="525"/>
      <c r="T1901" s="526"/>
      <c r="U1901" s="115"/>
      <c r="V1901" s="526"/>
      <c r="W1901" s="115"/>
      <c r="X1901" s="115"/>
      <c r="Y1901" s="115"/>
      <c r="Z1901" s="527"/>
      <c r="AA1901" s="527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  <c r="AS1901" s="15"/>
      <c r="AT1901" s="15"/>
      <c r="AU1901" s="15"/>
      <c r="AV1901" s="15"/>
      <c r="AW1901" s="15"/>
      <c r="AX1901" s="15"/>
      <c r="AY1901" s="15"/>
      <c r="AZ1901" s="15"/>
      <c r="BA1901" s="15"/>
      <c r="BB1901" s="15"/>
      <c r="BC1901" s="15"/>
      <c r="BD1901" s="15"/>
      <c r="BE1901" s="15"/>
      <c r="BF1901" s="15"/>
      <c r="BG1901" s="15"/>
      <c r="BH1901" s="15"/>
      <c r="BI1901" s="15"/>
      <c r="BJ1901" s="15"/>
      <c r="BK1901" s="15"/>
      <c r="BL1901" s="15"/>
      <c r="BM1901" s="15"/>
      <c r="BN1901" s="15"/>
      <c r="BO1901" s="15"/>
      <c r="BP1901" s="15"/>
      <c r="BQ1901" s="15"/>
      <c r="BR1901" s="15"/>
      <c r="BS1901" s="15"/>
      <c r="BT1901" s="15"/>
      <c r="BU1901" s="15"/>
      <c r="BV1901" s="15"/>
      <c r="BW1901" s="15"/>
      <c r="BX1901" s="15"/>
      <c r="BY1901" s="15"/>
      <c r="BZ1901" s="15"/>
      <c r="CA1901" s="15"/>
      <c r="CB1901" s="15"/>
      <c r="CC1901" s="15"/>
      <c r="CD1901" s="15"/>
      <c r="CE1901" s="15"/>
      <c r="CF1901" s="15"/>
      <c r="CG1901" s="15"/>
      <c r="CH1901" s="15"/>
      <c r="CI1901" s="15"/>
      <c r="CJ1901" s="15"/>
      <c r="CK1901" s="15"/>
      <c r="CL1901" s="15"/>
      <c r="CM1901" s="15"/>
      <c r="CN1901" s="15"/>
      <c r="CO1901" s="15"/>
      <c r="CP1901" s="15"/>
      <c r="CQ1901" s="15"/>
      <c r="CR1901" s="15"/>
      <c r="CS1901" s="15"/>
      <c r="CT1901" s="88"/>
      <c r="CU1901" s="88"/>
      <c r="CV1901" s="88"/>
      <c r="CW1901" s="15"/>
      <c r="CX1901" s="15"/>
      <c r="CY1901" s="88"/>
      <c r="CZ1901" s="88"/>
      <c r="DA1901" s="88"/>
      <c r="DB1901" s="15"/>
      <c r="DC1901" s="15"/>
      <c r="DD1901" s="15"/>
      <c r="DE1901" s="15"/>
      <c r="DF1901" s="15"/>
      <c r="DG1901" s="15"/>
      <c r="DH1901" s="15"/>
      <c r="DI1901" s="15"/>
      <c r="DJ1901" s="15"/>
      <c r="DK1901" s="15"/>
      <c r="DL1901" s="15"/>
      <c r="DM1901" s="15"/>
      <c r="DN1901" s="15"/>
      <c r="DO1901" s="15"/>
      <c r="DP1901" s="15"/>
      <c r="DQ1901" s="15"/>
      <c r="DR1901" s="15"/>
      <c r="DS1901" s="15"/>
      <c r="DT1901" s="15"/>
      <c r="DU1901" s="15"/>
      <c r="DV1901" s="15"/>
      <c r="DW1901" s="15"/>
      <c r="DX1901" s="15"/>
      <c r="DY1901" s="15"/>
      <c r="DZ1901" s="15"/>
      <c r="EA1901" s="15"/>
      <c r="EB1901" s="15"/>
      <c r="EC1901" s="15"/>
      <c r="ED1901" s="15"/>
      <c r="EE1901" s="15"/>
      <c r="EF1901" s="15"/>
      <c r="EG1901" s="15"/>
      <c r="EH1901" s="15"/>
      <c r="EI1901" s="15"/>
      <c r="EJ1901" s="15"/>
      <c r="EK1901" s="15"/>
      <c r="EL1901" s="15"/>
      <c r="EM1901" s="15"/>
      <c r="EN1901" s="15"/>
      <c r="EO1901" s="15"/>
      <c r="EP1901" s="88"/>
      <c r="EQ1901" s="88"/>
      <c r="ER1901" s="88"/>
      <c r="ES1901" s="88"/>
      <c r="ET1901" s="88"/>
      <c r="EU1901" s="88"/>
      <c r="EV1901" s="88"/>
      <c r="EW1901" s="88"/>
      <c r="EX1901" s="88"/>
      <c r="EY1901" s="88"/>
      <c r="EZ1901" s="88"/>
      <c r="FA1901" s="88"/>
      <c r="FB1901" s="15"/>
      <c r="FC1901" s="15"/>
      <c r="FD1901" s="15"/>
      <c r="FE1901" s="15"/>
      <c r="FF1901" s="15"/>
      <c r="FG1901" s="15"/>
      <c r="FH1901" s="15"/>
      <c r="FI1901" s="15"/>
      <c r="FJ1901" s="15"/>
    </row>
    <row r="1902" spans="2:166" ht="15" customHeight="1" x14ac:dyDescent="0.25">
      <c r="B1902" s="88"/>
      <c r="C1902" s="88"/>
      <c r="D1902" s="115"/>
      <c r="E1902" s="115"/>
      <c r="F1902" s="115"/>
      <c r="G1902" s="115"/>
      <c r="H1902" s="115"/>
      <c r="I1902" s="523"/>
      <c r="J1902" s="523"/>
      <c r="K1902" s="115"/>
      <c r="L1902" s="524"/>
      <c r="M1902" s="524"/>
      <c r="N1902" s="524"/>
      <c r="O1902" s="524"/>
      <c r="P1902" s="524"/>
      <c r="Q1902" s="524"/>
      <c r="R1902" s="524"/>
      <c r="S1902" s="525"/>
      <c r="T1902" s="526"/>
      <c r="U1902" s="115"/>
      <c r="V1902" s="526"/>
      <c r="W1902" s="115"/>
      <c r="X1902" s="115"/>
      <c r="Y1902" s="115"/>
      <c r="Z1902" s="527"/>
      <c r="AA1902" s="527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  <c r="AS1902" s="15"/>
      <c r="AT1902" s="15"/>
      <c r="AU1902" s="15"/>
      <c r="AV1902" s="15"/>
      <c r="AW1902" s="15"/>
      <c r="AX1902" s="15"/>
      <c r="AY1902" s="15"/>
      <c r="AZ1902" s="15"/>
      <c r="BA1902" s="15"/>
      <c r="BB1902" s="15"/>
      <c r="BC1902" s="15"/>
      <c r="BD1902" s="15"/>
      <c r="BE1902" s="15"/>
      <c r="BF1902" s="15"/>
      <c r="BG1902" s="15"/>
      <c r="BH1902" s="15"/>
      <c r="BI1902" s="15"/>
      <c r="BJ1902" s="15"/>
      <c r="BK1902" s="15"/>
      <c r="BL1902" s="15"/>
      <c r="BM1902" s="15"/>
      <c r="BN1902" s="15"/>
      <c r="BO1902" s="15"/>
      <c r="BP1902" s="15"/>
      <c r="BQ1902" s="15"/>
      <c r="BR1902" s="15"/>
      <c r="BS1902" s="15"/>
      <c r="BT1902" s="15"/>
      <c r="BU1902" s="15"/>
      <c r="BV1902" s="15"/>
      <c r="BW1902" s="15"/>
      <c r="BX1902" s="15"/>
      <c r="BY1902" s="15"/>
      <c r="BZ1902" s="15"/>
      <c r="CA1902" s="15"/>
      <c r="CB1902" s="15"/>
      <c r="CC1902" s="15"/>
      <c r="CD1902" s="15"/>
      <c r="CE1902" s="15"/>
      <c r="CF1902" s="15"/>
      <c r="CG1902" s="15"/>
      <c r="CH1902" s="15"/>
      <c r="CI1902" s="15"/>
      <c r="CJ1902" s="15"/>
      <c r="CK1902" s="15"/>
      <c r="CL1902" s="15"/>
      <c r="CM1902" s="15"/>
      <c r="CN1902" s="15"/>
      <c r="CO1902" s="15"/>
      <c r="CP1902" s="15"/>
      <c r="CQ1902" s="15"/>
      <c r="CR1902" s="15"/>
      <c r="CS1902" s="15"/>
      <c r="CT1902" s="88"/>
      <c r="CU1902" s="88"/>
      <c r="CV1902" s="88"/>
      <c r="CW1902" s="15"/>
      <c r="CX1902" s="15"/>
      <c r="CY1902" s="88"/>
      <c r="CZ1902" s="88"/>
      <c r="DA1902" s="88"/>
      <c r="DB1902" s="15"/>
      <c r="DC1902" s="15"/>
      <c r="DD1902" s="15"/>
      <c r="DE1902" s="15"/>
      <c r="DF1902" s="15"/>
      <c r="DG1902" s="15"/>
      <c r="DH1902" s="15"/>
      <c r="DI1902" s="15"/>
      <c r="DJ1902" s="15"/>
      <c r="DK1902" s="15"/>
      <c r="DL1902" s="15"/>
      <c r="DM1902" s="15"/>
      <c r="DN1902" s="15"/>
      <c r="DO1902" s="15"/>
      <c r="DP1902" s="15"/>
      <c r="DQ1902" s="15"/>
      <c r="DR1902" s="15"/>
      <c r="DS1902" s="15"/>
      <c r="DT1902" s="15"/>
      <c r="DU1902" s="15"/>
      <c r="DV1902" s="15"/>
      <c r="DW1902" s="15"/>
      <c r="DX1902" s="15"/>
      <c r="DY1902" s="15"/>
      <c r="DZ1902" s="15"/>
      <c r="EA1902" s="15"/>
      <c r="EB1902" s="15"/>
      <c r="EC1902" s="15"/>
      <c r="ED1902" s="15"/>
      <c r="EE1902" s="15"/>
      <c r="EF1902" s="15"/>
      <c r="EG1902" s="15"/>
      <c r="EH1902" s="15"/>
      <c r="EI1902" s="15"/>
      <c r="EJ1902" s="15"/>
      <c r="EK1902" s="15"/>
      <c r="EL1902" s="15"/>
      <c r="EM1902" s="15"/>
      <c r="EN1902" s="15"/>
      <c r="EO1902" s="15"/>
      <c r="EP1902" s="88"/>
      <c r="EQ1902" s="88"/>
      <c r="ER1902" s="88"/>
      <c r="ES1902" s="88"/>
      <c r="ET1902" s="88"/>
      <c r="EU1902" s="88"/>
      <c r="EV1902" s="88"/>
      <c r="EW1902" s="88"/>
      <c r="EX1902" s="88"/>
      <c r="EY1902" s="88"/>
      <c r="EZ1902" s="88"/>
      <c r="FA1902" s="88"/>
      <c r="FB1902" s="15"/>
      <c r="FC1902" s="15"/>
      <c r="FD1902" s="15"/>
      <c r="FE1902" s="15"/>
      <c r="FF1902" s="15"/>
      <c r="FG1902" s="15"/>
      <c r="FH1902" s="15"/>
      <c r="FI1902" s="15"/>
      <c r="FJ1902" s="15"/>
    </row>
    <row r="1903" spans="2:166" ht="15" customHeight="1" x14ac:dyDescent="0.25">
      <c r="B1903" s="88"/>
      <c r="C1903" s="88"/>
      <c r="D1903" s="115"/>
      <c r="E1903" s="115"/>
      <c r="F1903" s="115"/>
      <c r="G1903" s="115"/>
      <c r="H1903" s="115"/>
      <c r="I1903" s="523"/>
      <c r="J1903" s="523"/>
      <c r="K1903" s="115"/>
      <c r="L1903" s="524"/>
      <c r="M1903" s="524"/>
      <c r="N1903" s="524"/>
      <c r="O1903" s="524"/>
      <c r="P1903" s="524"/>
      <c r="Q1903" s="524"/>
      <c r="R1903" s="524"/>
      <c r="S1903" s="525"/>
      <c r="T1903" s="526"/>
      <c r="U1903" s="115"/>
      <c r="V1903" s="526"/>
      <c r="W1903" s="115"/>
      <c r="X1903" s="115"/>
      <c r="Y1903" s="115"/>
      <c r="Z1903" s="527"/>
      <c r="AA1903" s="527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  <c r="AL1903" s="15"/>
      <c r="AM1903" s="15"/>
      <c r="AN1903" s="15"/>
      <c r="AO1903" s="15"/>
      <c r="AP1903" s="15"/>
      <c r="AQ1903" s="15"/>
      <c r="AR1903" s="15"/>
      <c r="AS1903" s="15"/>
      <c r="AT1903" s="15"/>
      <c r="AU1903" s="15"/>
      <c r="AV1903" s="15"/>
      <c r="AW1903" s="15"/>
      <c r="AX1903" s="15"/>
      <c r="AY1903" s="15"/>
      <c r="AZ1903" s="15"/>
      <c r="BA1903" s="15"/>
      <c r="BB1903" s="15"/>
      <c r="BC1903" s="15"/>
      <c r="BD1903" s="15"/>
      <c r="BE1903" s="15"/>
      <c r="BF1903" s="15"/>
      <c r="BG1903" s="15"/>
      <c r="BH1903" s="15"/>
      <c r="BI1903" s="15"/>
      <c r="BJ1903" s="15"/>
      <c r="BK1903" s="15"/>
      <c r="BL1903" s="15"/>
      <c r="BM1903" s="15"/>
      <c r="BN1903" s="15"/>
      <c r="BO1903" s="15"/>
      <c r="BP1903" s="15"/>
      <c r="BQ1903" s="15"/>
      <c r="BR1903" s="15"/>
      <c r="BS1903" s="15"/>
      <c r="BT1903" s="15"/>
      <c r="BU1903" s="15"/>
      <c r="BV1903" s="15"/>
      <c r="BW1903" s="15"/>
      <c r="BX1903" s="15"/>
      <c r="BY1903" s="15"/>
      <c r="BZ1903" s="15"/>
      <c r="CA1903" s="15"/>
      <c r="CB1903" s="15"/>
      <c r="CC1903" s="15"/>
      <c r="CD1903" s="15"/>
      <c r="CE1903" s="15"/>
      <c r="CF1903" s="15"/>
      <c r="CG1903" s="15"/>
      <c r="CH1903" s="15"/>
      <c r="CI1903" s="15"/>
      <c r="CJ1903" s="15"/>
      <c r="CK1903" s="15"/>
      <c r="CL1903" s="15"/>
      <c r="CM1903" s="15"/>
      <c r="CN1903" s="15"/>
      <c r="CO1903" s="15"/>
      <c r="CP1903" s="15"/>
      <c r="CQ1903" s="15"/>
      <c r="CR1903" s="15"/>
      <c r="CS1903" s="15"/>
      <c r="CT1903" s="88"/>
      <c r="CU1903" s="88"/>
      <c r="CV1903" s="88"/>
      <c r="CW1903" s="15"/>
      <c r="CX1903" s="15"/>
      <c r="CY1903" s="88"/>
      <c r="CZ1903" s="88"/>
      <c r="DA1903" s="88"/>
      <c r="DB1903" s="15"/>
      <c r="DC1903" s="15"/>
      <c r="DD1903" s="15"/>
      <c r="DE1903" s="15"/>
      <c r="DF1903" s="15"/>
      <c r="DG1903" s="15"/>
      <c r="DH1903" s="15"/>
      <c r="DI1903" s="15"/>
      <c r="DJ1903" s="15"/>
      <c r="DK1903" s="15"/>
      <c r="DL1903" s="15"/>
      <c r="DM1903" s="15"/>
      <c r="DN1903" s="15"/>
      <c r="DO1903" s="15"/>
      <c r="DP1903" s="15"/>
      <c r="DQ1903" s="15"/>
      <c r="DR1903" s="15"/>
      <c r="DS1903" s="15"/>
      <c r="DT1903" s="15"/>
      <c r="DU1903" s="15"/>
      <c r="DV1903" s="15"/>
      <c r="DW1903" s="15"/>
      <c r="DX1903" s="15"/>
      <c r="DY1903" s="15"/>
      <c r="DZ1903" s="15"/>
      <c r="EA1903" s="15"/>
      <c r="EB1903" s="15"/>
      <c r="EC1903" s="15"/>
      <c r="ED1903" s="15"/>
      <c r="EE1903" s="15"/>
      <c r="EF1903" s="15"/>
      <c r="EG1903" s="15"/>
      <c r="EH1903" s="15"/>
      <c r="EI1903" s="15"/>
      <c r="EJ1903" s="15"/>
      <c r="EK1903" s="15"/>
      <c r="EL1903" s="15"/>
      <c r="EM1903" s="15"/>
      <c r="EN1903" s="15"/>
      <c r="EO1903" s="15"/>
      <c r="EP1903" s="88"/>
      <c r="EQ1903" s="88"/>
      <c r="ER1903" s="88"/>
      <c r="ES1903" s="88"/>
      <c r="ET1903" s="88"/>
      <c r="EU1903" s="88"/>
      <c r="EV1903" s="88"/>
      <c r="EW1903" s="88"/>
      <c r="EX1903" s="88"/>
      <c r="EY1903" s="88"/>
      <c r="EZ1903" s="88"/>
      <c r="FA1903" s="88"/>
      <c r="FB1903" s="15"/>
      <c r="FC1903" s="15"/>
      <c r="FD1903" s="15"/>
      <c r="FE1903" s="15"/>
      <c r="FF1903" s="15"/>
      <c r="FG1903" s="15"/>
      <c r="FH1903" s="15"/>
      <c r="FI1903" s="15"/>
      <c r="FJ1903" s="15"/>
    </row>
    <row r="1904" spans="2:166" ht="15" customHeight="1" x14ac:dyDescent="0.25">
      <c r="B1904" s="88"/>
      <c r="C1904" s="88"/>
      <c r="D1904" s="115"/>
      <c r="E1904" s="115"/>
      <c r="F1904" s="115"/>
      <c r="G1904" s="115"/>
      <c r="H1904" s="115"/>
      <c r="I1904" s="523"/>
      <c r="J1904" s="523"/>
      <c r="K1904" s="115"/>
      <c r="L1904" s="524"/>
      <c r="M1904" s="524"/>
      <c r="N1904" s="524"/>
      <c r="O1904" s="524"/>
      <c r="P1904" s="524"/>
      <c r="Q1904" s="524"/>
      <c r="R1904" s="524"/>
      <c r="S1904" s="525"/>
      <c r="T1904" s="526"/>
      <c r="U1904" s="115"/>
      <c r="V1904" s="526"/>
      <c r="W1904" s="115"/>
      <c r="X1904" s="115"/>
      <c r="Y1904" s="115"/>
      <c r="Z1904" s="527"/>
      <c r="AA1904" s="527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  <c r="AL1904" s="15"/>
      <c r="AM1904" s="15"/>
      <c r="AN1904" s="15"/>
      <c r="AO1904" s="15"/>
      <c r="AP1904" s="15"/>
      <c r="AQ1904" s="15"/>
      <c r="AR1904" s="15"/>
      <c r="AS1904" s="15"/>
      <c r="AT1904" s="15"/>
      <c r="AU1904" s="15"/>
      <c r="AV1904" s="15"/>
      <c r="AW1904" s="15"/>
      <c r="AX1904" s="15"/>
      <c r="AY1904" s="15"/>
      <c r="AZ1904" s="15"/>
      <c r="BA1904" s="15"/>
      <c r="BB1904" s="15"/>
      <c r="BC1904" s="15"/>
      <c r="BD1904" s="15"/>
      <c r="BE1904" s="15"/>
      <c r="BF1904" s="15"/>
      <c r="BG1904" s="15"/>
      <c r="BH1904" s="15"/>
      <c r="BI1904" s="15"/>
      <c r="BJ1904" s="15"/>
      <c r="BK1904" s="15"/>
      <c r="BL1904" s="15"/>
      <c r="BM1904" s="15"/>
      <c r="BN1904" s="15"/>
      <c r="BO1904" s="15"/>
      <c r="BP1904" s="15"/>
      <c r="BQ1904" s="15"/>
      <c r="BR1904" s="15"/>
      <c r="BS1904" s="15"/>
      <c r="BT1904" s="15"/>
      <c r="BU1904" s="15"/>
      <c r="BV1904" s="15"/>
      <c r="BW1904" s="15"/>
      <c r="BX1904" s="15"/>
      <c r="BY1904" s="15"/>
      <c r="BZ1904" s="15"/>
      <c r="CA1904" s="15"/>
      <c r="CB1904" s="15"/>
      <c r="CC1904" s="15"/>
      <c r="CD1904" s="15"/>
      <c r="CE1904" s="15"/>
      <c r="CF1904" s="15"/>
      <c r="CG1904" s="15"/>
      <c r="CH1904" s="15"/>
      <c r="CI1904" s="15"/>
      <c r="CJ1904" s="15"/>
      <c r="CK1904" s="15"/>
      <c r="CL1904" s="15"/>
      <c r="CM1904" s="15"/>
      <c r="CN1904" s="15"/>
      <c r="CO1904" s="15"/>
      <c r="CP1904" s="15"/>
      <c r="CQ1904" s="15"/>
      <c r="CR1904" s="15"/>
      <c r="CS1904" s="15"/>
      <c r="CT1904" s="88"/>
      <c r="CU1904" s="88"/>
      <c r="CV1904" s="88"/>
      <c r="CW1904" s="15"/>
      <c r="CX1904" s="15"/>
      <c r="CY1904" s="88"/>
      <c r="CZ1904" s="88"/>
      <c r="DA1904" s="88"/>
      <c r="DB1904" s="15"/>
      <c r="DC1904" s="15"/>
      <c r="DD1904" s="15"/>
      <c r="DE1904" s="15"/>
      <c r="DF1904" s="15"/>
      <c r="DG1904" s="15"/>
      <c r="DH1904" s="15"/>
      <c r="DI1904" s="15"/>
      <c r="DJ1904" s="15"/>
      <c r="DK1904" s="15"/>
      <c r="DL1904" s="15"/>
      <c r="DM1904" s="15"/>
      <c r="DN1904" s="15"/>
      <c r="DO1904" s="15"/>
      <c r="DP1904" s="15"/>
      <c r="DQ1904" s="15"/>
      <c r="DR1904" s="15"/>
      <c r="DS1904" s="15"/>
      <c r="DT1904" s="15"/>
      <c r="DU1904" s="15"/>
      <c r="DV1904" s="15"/>
      <c r="DW1904" s="15"/>
      <c r="DX1904" s="15"/>
      <c r="DY1904" s="15"/>
      <c r="DZ1904" s="15"/>
      <c r="EA1904" s="15"/>
      <c r="EB1904" s="15"/>
      <c r="EC1904" s="15"/>
      <c r="ED1904" s="15"/>
      <c r="EE1904" s="15"/>
      <c r="EF1904" s="15"/>
      <c r="EG1904" s="15"/>
      <c r="EH1904" s="15"/>
      <c r="EI1904" s="15"/>
      <c r="EJ1904" s="15"/>
      <c r="EK1904" s="15"/>
      <c r="EL1904" s="15"/>
      <c r="EM1904" s="15"/>
      <c r="EN1904" s="15"/>
      <c r="EO1904" s="15"/>
      <c r="EP1904" s="88"/>
      <c r="EQ1904" s="88"/>
      <c r="ER1904" s="88"/>
      <c r="ES1904" s="88"/>
      <c r="ET1904" s="88"/>
      <c r="EU1904" s="88"/>
      <c r="EV1904" s="88"/>
      <c r="EW1904" s="88"/>
      <c r="EX1904" s="88"/>
      <c r="EY1904" s="88"/>
      <c r="EZ1904" s="88"/>
      <c r="FA1904" s="88"/>
      <c r="FB1904" s="15"/>
      <c r="FC1904" s="15"/>
      <c r="FD1904" s="15"/>
      <c r="FE1904" s="15"/>
      <c r="FF1904" s="15"/>
      <c r="FG1904" s="15"/>
      <c r="FH1904" s="15"/>
      <c r="FI1904" s="15"/>
      <c r="FJ1904" s="15"/>
    </row>
    <row r="1905" spans="2:166" ht="15" customHeight="1" x14ac:dyDescent="0.25">
      <c r="B1905" s="88"/>
      <c r="C1905" s="88"/>
      <c r="D1905" s="115"/>
      <c r="E1905" s="115"/>
      <c r="F1905" s="115"/>
      <c r="G1905" s="115"/>
      <c r="H1905" s="115"/>
      <c r="I1905" s="523"/>
      <c r="J1905" s="523"/>
      <c r="K1905" s="115"/>
      <c r="L1905" s="524"/>
      <c r="M1905" s="524"/>
      <c r="N1905" s="524"/>
      <c r="O1905" s="524"/>
      <c r="P1905" s="524"/>
      <c r="Q1905" s="524"/>
      <c r="R1905" s="524"/>
      <c r="S1905" s="525"/>
      <c r="T1905" s="526"/>
      <c r="U1905" s="115"/>
      <c r="V1905" s="526"/>
      <c r="W1905" s="115"/>
      <c r="X1905" s="115"/>
      <c r="Y1905" s="115"/>
      <c r="Z1905" s="527"/>
      <c r="AA1905" s="527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  <c r="AL1905" s="15"/>
      <c r="AM1905" s="15"/>
      <c r="AN1905" s="15"/>
      <c r="AO1905" s="15"/>
      <c r="AP1905" s="15"/>
      <c r="AQ1905" s="15"/>
      <c r="AR1905" s="15"/>
      <c r="AS1905" s="15"/>
      <c r="AT1905" s="15"/>
      <c r="AU1905" s="15"/>
      <c r="AV1905" s="15"/>
      <c r="AW1905" s="15"/>
      <c r="AX1905" s="15"/>
      <c r="AY1905" s="15"/>
      <c r="AZ1905" s="15"/>
      <c r="BA1905" s="15"/>
      <c r="BB1905" s="15"/>
      <c r="BC1905" s="15"/>
      <c r="BD1905" s="15"/>
      <c r="BE1905" s="15"/>
      <c r="BF1905" s="15"/>
      <c r="BG1905" s="15"/>
      <c r="BH1905" s="15"/>
      <c r="BI1905" s="15"/>
      <c r="BJ1905" s="15"/>
      <c r="BK1905" s="15"/>
      <c r="BL1905" s="15"/>
      <c r="BM1905" s="15"/>
      <c r="BN1905" s="15"/>
      <c r="BO1905" s="15"/>
      <c r="BP1905" s="15"/>
      <c r="BQ1905" s="15"/>
      <c r="BR1905" s="15"/>
      <c r="BS1905" s="15"/>
      <c r="BT1905" s="15"/>
      <c r="BU1905" s="15"/>
      <c r="BV1905" s="15"/>
      <c r="BW1905" s="15"/>
      <c r="BX1905" s="15"/>
      <c r="BY1905" s="15"/>
      <c r="BZ1905" s="15"/>
      <c r="CA1905" s="15"/>
      <c r="CB1905" s="15"/>
      <c r="CC1905" s="15"/>
      <c r="CD1905" s="15"/>
      <c r="CE1905" s="15"/>
      <c r="CF1905" s="15"/>
      <c r="CG1905" s="15"/>
      <c r="CH1905" s="15"/>
      <c r="CI1905" s="15"/>
      <c r="CJ1905" s="15"/>
      <c r="CK1905" s="15"/>
      <c r="CL1905" s="15"/>
      <c r="CM1905" s="15"/>
      <c r="CN1905" s="15"/>
      <c r="CO1905" s="15"/>
      <c r="CP1905" s="15"/>
      <c r="CQ1905" s="15"/>
      <c r="CR1905" s="15"/>
      <c r="CS1905" s="15"/>
      <c r="CT1905" s="88"/>
      <c r="CU1905" s="88"/>
      <c r="CV1905" s="88"/>
      <c r="CW1905" s="15"/>
      <c r="CX1905" s="15"/>
      <c r="CY1905" s="88"/>
      <c r="CZ1905" s="88"/>
      <c r="DA1905" s="88"/>
      <c r="DB1905" s="15"/>
      <c r="DC1905" s="15"/>
      <c r="DD1905" s="15"/>
      <c r="DE1905" s="15"/>
      <c r="DF1905" s="15"/>
      <c r="DG1905" s="15"/>
      <c r="DH1905" s="15"/>
      <c r="DI1905" s="15"/>
      <c r="DJ1905" s="15"/>
      <c r="DK1905" s="15"/>
      <c r="DL1905" s="15"/>
      <c r="DM1905" s="15"/>
      <c r="DN1905" s="15"/>
      <c r="DO1905" s="15"/>
      <c r="DP1905" s="15"/>
      <c r="DQ1905" s="15"/>
      <c r="DR1905" s="15"/>
      <c r="DS1905" s="15"/>
      <c r="DT1905" s="15"/>
      <c r="DU1905" s="15"/>
      <c r="DV1905" s="15"/>
      <c r="DW1905" s="15"/>
      <c r="DX1905" s="15"/>
      <c r="DY1905" s="15"/>
      <c r="DZ1905" s="15"/>
      <c r="EA1905" s="15"/>
      <c r="EB1905" s="15"/>
      <c r="EC1905" s="15"/>
      <c r="ED1905" s="15"/>
      <c r="EE1905" s="15"/>
      <c r="EF1905" s="15"/>
      <c r="EG1905" s="15"/>
      <c r="EH1905" s="15"/>
      <c r="EI1905" s="15"/>
      <c r="EJ1905" s="15"/>
      <c r="EK1905" s="15"/>
      <c r="EL1905" s="15"/>
      <c r="EM1905" s="15"/>
      <c r="EN1905" s="15"/>
      <c r="EO1905" s="15"/>
      <c r="EP1905" s="88"/>
      <c r="EQ1905" s="88"/>
      <c r="ER1905" s="88"/>
      <c r="ES1905" s="88"/>
      <c r="ET1905" s="88"/>
      <c r="EU1905" s="88"/>
      <c r="EV1905" s="88"/>
      <c r="EW1905" s="88"/>
      <c r="EX1905" s="88"/>
      <c r="EY1905" s="88"/>
      <c r="EZ1905" s="88"/>
      <c r="FA1905" s="88"/>
      <c r="FB1905" s="15"/>
      <c r="FC1905" s="15"/>
      <c r="FD1905" s="15"/>
      <c r="FE1905" s="15"/>
      <c r="FF1905" s="15"/>
      <c r="FG1905" s="15"/>
      <c r="FH1905" s="15"/>
      <c r="FI1905" s="15"/>
      <c r="FJ1905" s="15"/>
    </row>
    <row r="1906" spans="2:166" ht="15" customHeight="1" x14ac:dyDescent="0.25">
      <c r="B1906" s="88"/>
      <c r="C1906" s="88"/>
      <c r="D1906" s="115"/>
      <c r="E1906" s="115"/>
      <c r="F1906" s="115"/>
      <c r="G1906" s="115"/>
      <c r="H1906" s="115"/>
      <c r="I1906" s="523"/>
      <c r="J1906" s="523"/>
      <c r="K1906" s="115"/>
      <c r="L1906" s="524"/>
      <c r="M1906" s="524"/>
      <c r="N1906" s="524"/>
      <c r="O1906" s="524"/>
      <c r="P1906" s="524"/>
      <c r="Q1906" s="524"/>
      <c r="R1906" s="524"/>
      <c r="S1906" s="525"/>
      <c r="T1906" s="526"/>
      <c r="U1906" s="115"/>
      <c r="V1906" s="526"/>
      <c r="W1906" s="115"/>
      <c r="X1906" s="115"/>
      <c r="Y1906" s="115"/>
      <c r="Z1906" s="527"/>
      <c r="AA1906" s="527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  <c r="BI1906" s="15"/>
      <c r="BJ1906" s="15"/>
      <c r="BK1906" s="15"/>
      <c r="BL1906" s="15"/>
      <c r="BM1906" s="15"/>
      <c r="BN1906" s="15"/>
      <c r="BO1906" s="15"/>
      <c r="BP1906" s="15"/>
      <c r="BQ1906" s="15"/>
      <c r="BR1906" s="15"/>
      <c r="BS1906" s="15"/>
      <c r="BT1906" s="15"/>
      <c r="BU1906" s="15"/>
      <c r="BV1906" s="15"/>
      <c r="BW1906" s="15"/>
      <c r="BX1906" s="15"/>
      <c r="BY1906" s="15"/>
      <c r="BZ1906" s="15"/>
      <c r="CA1906" s="15"/>
      <c r="CB1906" s="15"/>
      <c r="CC1906" s="15"/>
      <c r="CD1906" s="15"/>
      <c r="CE1906" s="15"/>
      <c r="CF1906" s="15"/>
      <c r="CG1906" s="15"/>
      <c r="CH1906" s="15"/>
      <c r="CI1906" s="15"/>
      <c r="CJ1906" s="15"/>
      <c r="CK1906" s="15"/>
      <c r="CL1906" s="15"/>
      <c r="CM1906" s="15"/>
      <c r="CN1906" s="15"/>
      <c r="CO1906" s="15"/>
      <c r="CP1906" s="15"/>
      <c r="CQ1906" s="15"/>
      <c r="CR1906" s="15"/>
      <c r="CS1906" s="15"/>
      <c r="CT1906" s="88"/>
      <c r="CU1906" s="88"/>
      <c r="CV1906" s="88"/>
      <c r="CW1906" s="15"/>
      <c r="CX1906" s="15"/>
      <c r="CY1906" s="88"/>
      <c r="CZ1906" s="88"/>
      <c r="DA1906" s="88"/>
      <c r="DB1906" s="15"/>
      <c r="DC1906" s="15"/>
      <c r="DD1906" s="15"/>
      <c r="DE1906" s="15"/>
      <c r="DF1906" s="15"/>
      <c r="DG1906" s="15"/>
      <c r="DH1906" s="15"/>
      <c r="DI1906" s="15"/>
      <c r="DJ1906" s="15"/>
      <c r="DK1906" s="15"/>
      <c r="DL1906" s="15"/>
      <c r="DM1906" s="15"/>
      <c r="DN1906" s="15"/>
      <c r="DO1906" s="15"/>
      <c r="DP1906" s="15"/>
      <c r="DQ1906" s="15"/>
      <c r="DR1906" s="15"/>
      <c r="DS1906" s="15"/>
      <c r="DT1906" s="15"/>
      <c r="DU1906" s="15"/>
      <c r="DV1906" s="15"/>
      <c r="DW1906" s="15"/>
      <c r="DX1906" s="15"/>
      <c r="DY1906" s="15"/>
      <c r="DZ1906" s="15"/>
      <c r="EA1906" s="15"/>
      <c r="EB1906" s="15"/>
      <c r="EC1906" s="15"/>
      <c r="ED1906" s="15"/>
      <c r="EE1906" s="15"/>
      <c r="EF1906" s="15"/>
      <c r="EG1906" s="15"/>
      <c r="EH1906" s="15"/>
      <c r="EI1906" s="15"/>
      <c r="EJ1906" s="15"/>
      <c r="EK1906" s="15"/>
      <c r="EL1906" s="15"/>
      <c r="EM1906" s="15"/>
      <c r="EN1906" s="15"/>
      <c r="EO1906" s="15"/>
      <c r="EP1906" s="88"/>
      <c r="EQ1906" s="88"/>
      <c r="ER1906" s="88"/>
      <c r="ES1906" s="88"/>
      <c r="ET1906" s="88"/>
      <c r="EU1906" s="88"/>
      <c r="EV1906" s="88"/>
      <c r="EW1906" s="88"/>
      <c r="EX1906" s="88"/>
      <c r="EY1906" s="88"/>
      <c r="EZ1906" s="88"/>
      <c r="FA1906" s="88"/>
      <c r="FB1906" s="15"/>
      <c r="FC1906" s="15"/>
      <c r="FD1906" s="15"/>
      <c r="FE1906" s="15"/>
      <c r="FF1906" s="15"/>
      <c r="FG1906" s="15"/>
      <c r="FH1906" s="15"/>
      <c r="FI1906" s="15"/>
      <c r="FJ1906" s="15"/>
    </row>
    <row r="1907" spans="2:166" ht="15" customHeight="1" x14ac:dyDescent="0.25">
      <c r="B1907" s="88"/>
      <c r="C1907" s="88"/>
      <c r="D1907" s="115"/>
      <c r="E1907" s="115"/>
      <c r="F1907" s="115"/>
      <c r="G1907" s="115"/>
      <c r="H1907" s="115"/>
      <c r="I1907" s="523"/>
      <c r="J1907" s="523"/>
      <c r="K1907" s="115"/>
      <c r="L1907" s="524"/>
      <c r="M1907" s="524"/>
      <c r="N1907" s="524"/>
      <c r="O1907" s="524"/>
      <c r="P1907" s="524"/>
      <c r="Q1907" s="524"/>
      <c r="R1907" s="524"/>
      <c r="S1907" s="525"/>
      <c r="T1907" s="526"/>
      <c r="U1907" s="115"/>
      <c r="V1907" s="526"/>
      <c r="W1907" s="115"/>
      <c r="X1907" s="115"/>
      <c r="Y1907" s="115"/>
      <c r="Z1907" s="527"/>
      <c r="AA1907" s="527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  <c r="AS1907" s="15"/>
      <c r="AT1907" s="15"/>
      <c r="AU1907" s="15"/>
      <c r="AV1907" s="15"/>
      <c r="AW1907" s="15"/>
      <c r="AX1907" s="15"/>
      <c r="AY1907" s="15"/>
      <c r="AZ1907" s="15"/>
      <c r="BA1907" s="15"/>
      <c r="BB1907" s="15"/>
      <c r="BC1907" s="15"/>
      <c r="BD1907" s="15"/>
      <c r="BE1907" s="15"/>
      <c r="BF1907" s="15"/>
      <c r="BG1907" s="15"/>
      <c r="BH1907" s="15"/>
      <c r="BI1907" s="15"/>
      <c r="BJ1907" s="15"/>
      <c r="BK1907" s="15"/>
      <c r="BL1907" s="15"/>
      <c r="BM1907" s="15"/>
      <c r="BN1907" s="15"/>
      <c r="BO1907" s="15"/>
      <c r="BP1907" s="15"/>
      <c r="BQ1907" s="15"/>
      <c r="BR1907" s="15"/>
      <c r="BS1907" s="15"/>
      <c r="BT1907" s="15"/>
      <c r="BU1907" s="15"/>
      <c r="BV1907" s="15"/>
      <c r="BW1907" s="15"/>
      <c r="BX1907" s="15"/>
      <c r="BY1907" s="15"/>
      <c r="BZ1907" s="15"/>
      <c r="CA1907" s="15"/>
      <c r="CB1907" s="15"/>
      <c r="CC1907" s="15"/>
      <c r="CD1907" s="15"/>
      <c r="CE1907" s="15"/>
      <c r="CF1907" s="15"/>
      <c r="CG1907" s="15"/>
      <c r="CH1907" s="15"/>
      <c r="CI1907" s="15"/>
      <c r="CJ1907" s="15"/>
      <c r="CK1907" s="15"/>
      <c r="CL1907" s="15"/>
      <c r="CM1907" s="15"/>
      <c r="CN1907" s="15"/>
      <c r="CO1907" s="15"/>
      <c r="CP1907" s="15"/>
      <c r="CQ1907" s="15"/>
      <c r="CR1907" s="15"/>
      <c r="CS1907" s="15"/>
      <c r="CT1907" s="88"/>
      <c r="CU1907" s="88"/>
      <c r="CV1907" s="88"/>
      <c r="CW1907" s="15"/>
      <c r="CX1907" s="15"/>
      <c r="CY1907" s="88"/>
      <c r="CZ1907" s="88"/>
      <c r="DA1907" s="88"/>
      <c r="DB1907" s="15"/>
      <c r="DC1907" s="15"/>
      <c r="DD1907" s="15"/>
      <c r="DE1907" s="15"/>
      <c r="DF1907" s="15"/>
      <c r="DG1907" s="15"/>
      <c r="DH1907" s="15"/>
      <c r="DI1907" s="15"/>
      <c r="DJ1907" s="15"/>
      <c r="DK1907" s="15"/>
      <c r="DL1907" s="15"/>
      <c r="DM1907" s="15"/>
      <c r="DN1907" s="15"/>
      <c r="DO1907" s="15"/>
      <c r="DP1907" s="15"/>
      <c r="DQ1907" s="15"/>
      <c r="DR1907" s="15"/>
      <c r="DS1907" s="15"/>
      <c r="DT1907" s="15"/>
      <c r="DU1907" s="15"/>
      <c r="DV1907" s="15"/>
      <c r="DW1907" s="15"/>
      <c r="DX1907" s="15"/>
      <c r="DY1907" s="15"/>
      <c r="DZ1907" s="15"/>
      <c r="EA1907" s="15"/>
      <c r="EB1907" s="15"/>
      <c r="EC1907" s="15"/>
      <c r="ED1907" s="15"/>
      <c r="EE1907" s="15"/>
      <c r="EF1907" s="15"/>
      <c r="EG1907" s="15"/>
      <c r="EH1907" s="15"/>
      <c r="EI1907" s="15"/>
      <c r="EJ1907" s="15"/>
      <c r="EK1907" s="15"/>
      <c r="EL1907" s="15"/>
      <c r="EM1907" s="15"/>
      <c r="EN1907" s="15"/>
      <c r="EO1907" s="15"/>
      <c r="EP1907" s="88"/>
      <c r="EQ1907" s="88"/>
      <c r="ER1907" s="88"/>
      <c r="ES1907" s="88"/>
      <c r="ET1907" s="88"/>
      <c r="EU1907" s="88"/>
      <c r="EV1907" s="88"/>
      <c r="EW1907" s="88"/>
      <c r="EX1907" s="88"/>
      <c r="EY1907" s="88"/>
      <c r="EZ1907" s="88"/>
      <c r="FA1907" s="88"/>
      <c r="FB1907" s="15"/>
      <c r="FC1907" s="15"/>
      <c r="FD1907" s="15"/>
      <c r="FE1907" s="15"/>
      <c r="FF1907" s="15"/>
      <c r="FG1907" s="15"/>
      <c r="FH1907" s="15"/>
      <c r="FI1907" s="15"/>
      <c r="FJ1907" s="15"/>
    </row>
    <row r="1908" spans="2:166" ht="15" customHeight="1" x14ac:dyDescent="0.25">
      <c r="B1908" s="88"/>
      <c r="C1908" s="88"/>
      <c r="D1908" s="115"/>
      <c r="E1908" s="115"/>
      <c r="F1908" s="115"/>
      <c r="G1908" s="115"/>
      <c r="H1908" s="115"/>
      <c r="I1908" s="523"/>
      <c r="J1908" s="523"/>
      <c r="K1908" s="115"/>
      <c r="L1908" s="524"/>
      <c r="M1908" s="524"/>
      <c r="N1908" s="524"/>
      <c r="O1908" s="524"/>
      <c r="P1908" s="524"/>
      <c r="Q1908" s="524"/>
      <c r="R1908" s="524"/>
      <c r="S1908" s="525"/>
      <c r="T1908" s="526"/>
      <c r="U1908" s="115"/>
      <c r="V1908" s="526"/>
      <c r="W1908" s="115"/>
      <c r="X1908" s="115"/>
      <c r="Y1908" s="115"/>
      <c r="Z1908" s="527"/>
      <c r="AA1908" s="527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  <c r="AR1908" s="15"/>
      <c r="AS1908" s="15"/>
      <c r="AT1908" s="15"/>
      <c r="AU1908" s="15"/>
      <c r="AV1908" s="15"/>
      <c r="AW1908" s="15"/>
      <c r="AX1908" s="15"/>
      <c r="AY1908" s="15"/>
      <c r="AZ1908" s="15"/>
      <c r="BA1908" s="15"/>
      <c r="BB1908" s="15"/>
      <c r="BC1908" s="15"/>
      <c r="BD1908" s="15"/>
      <c r="BE1908" s="15"/>
      <c r="BF1908" s="15"/>
      <c r="BG1908" s="15"/>
      <c r="BH1908" s="15"/>
      <c r="BI1908" s="15"/>
      <c r="BJ1908" s="15"/>
      <c r="BK1908" s="15"/>
      <c r="BL1908" s="15"/>
      <c r="BM1908" s="15"/>
      <c r="BN1908" s="15"/>
      <c r="BO1908" s="15"/>
      <c r="BP1908" s="15"/>
      <c r="BQ1908" s="15"/>
      <c r="BR1908" s="15"/>
      <c r="BS1908" s="15"/>
      <c r="BT1908" s="15"/>
      <c r="BU1908" s="15"/>
      <c r="BV1908" s="15"/>
      <c r="BW1908" s="15"/>
      <c r="BX1908" s="15"/>
      <c r="BY1908" s="15"/>
      <c r="BZ1908" s="15"/>
      <c r="CA1908" s="15"/>
      <c r="CB1908" s="15"/>
      <c r="CC1908" s="15"/>
      <c r="CD1908" s="15"/>
      <c r="CE1908" s="15"/>
      <c r="CF1908" s="15"/>
      <c r="CG1908" s="15"/>
      <c r="CH1908" s="15"/>
      <c r="CI1908" s="15"/>
      <c r="CJ1908" s="15"/>
      <c r="CK1908" s="15"/>
      <c r="CL1908" s="15"/>
      <c r="CM1908" s="15"/>
      <c r="CN1908" s="15"/>
      <c r="CO1908" s="15"/>
      <c r="CP1908" s="15"/>
      <c r="CQ1908" s="15"/>
      <c r="CR1908" s="15"/>
      <c r="CS1908" s="15"/>
      <c r="CT1908" s="88"/>
      <c r="CU1908" s="88"/>
      <c r="CV1908" s="88"/>
      <c r="CW1908" s="15"/>
      <c r="CX1908" s="15"/>
      <c r="CY1908" s="88"/>
      <c r="CZ1908" s="88"/>
      <c r="DA1908" s="88"/>
      <c r="DB1908" s="15"/>
      <c r="DC1908" s="15"/>
      <c r="DD1908" s="15"/>
      <c r="DE1908" s="15"/>
      <c r="DF1908" s="15"/>
      <c r="DG1908" s="15"/>
      <c r="DH1908" s="15"/>
      <c r="DI1908" s="15"/>
      <c r="DJ1908" s="15"/>
      <c r="DK1908" s="15"/>
      <c r="DL1908" s="15"/>
      <c r="DM1908" s="15"/>
      <c r="DN1908" s="15"/>
      <c r="DO1908" s="15"/>
      <c r="DP1908" s="15"/>
      <c r="DQ1908" s="15"/>
      <c r="DR1908" s="15"/>
      <c r="DS1908" s="15"/>
      <c r="DT1908" s="15"/>
      <c r="DU1908" s="15"/>
      <c r="DV1908" s="15"/>
      <c r="DW1908" s="15"/>
      <c r="DX1908" s="15"/>
      <c r="DY1908" s="15"/>
      <c r="DZ1908" s="15"/>
      <c r="EA1908" s="15"/>
      <c r="EB1908" s="15"/>
      <c r="EC1908" s="15"/>
      <c r="ED1908" s="15"/>
      <c r="EE1908" s="15"/>
      <c r="EF1908" s="15"/>
      <c r="EG1908" s="15"/>
      <c r="EH1908" s="15"/>
      <c r="EI1908" s="15"/>
      <c r="EJ1908" s="15"/>
      <c r="EK1908" s="15"/>
      <c r="EL1908" s="15"/>
      <c r="EM1908" s="15"/>
      <c r="EN1908" s="15"/>
      <c r="EO1908" s="15"/>
      <c r="EP1908" s="88"/>
      <c r="EQ1908" s="88"/>
      <c r="ER1908" s="88"/>
      <c r="ES1908" s="88"/>
      <c r="ET1908" s="88"/>
      <c r="EU1908" s="88"/>
      <c r="EV1908" s="88"/>
      <c r="EW1908" s="88"/>
      <c r="EX1908" s="88"/>
      <c r="EY1908" s="88"/>
      <c r="EZ1908" s="88"/>
      <c r="FA1908" s="88"/>
      <c r="FB1908" s="15"/>
      <c r="FC1908" s="15"/>
      <c r="FD1908" s="15"/>
      <c r="FE1908" s="15"/>
      <c r="FF1908" s="15"/>
      <c r="FG1908" s="15"/>
      <c r="FH1908" s="15"/>
      <c r="FI1908" s="15"/>
      <c r="FJ1908" s="15"/>
    </row>
    <row r="1909" spans="2:166" ht="15" customHeight="1" x14ac:dyDescent="0.25">
      <c r="B1909" s="88"/>
      <c r="C1909" s="88"/>
      <c r="D1909" s="115"/>
      <c r="E1909" s="115"/>
      <c r="F1909" s="115"/>
      <c r="G1909" s="115"/>
      <c r="H1909" s="115"/>
      <c r="I1909" s="523"/>
      <c r="J1909" s="523"/>
      <c r="K1909" s="115"/>
      <c r="L1909" s="524"/>
      <c r="M1909" s="524"/>
      <c r="N1909" s="524"/>
      <c r="O1909" s="524"/>
      <c r="P1909" s="524"/>
      <c r="Q1909" s="524"/>
      <c r="R1909" s="524"/>
      <c r="S1909" s="525"/>
      <c r="T1909" s="526"/>
      <c r="U1909" s="115"/>
      <c r="V1909" s="526"/>
      <c r="W1909" s="115"/>
      <c r="X1909" s="115"/>
      <c r="Y1909" s="115"/>
      <c r="Z1909" s="527"/>
      <c r="AA1909" s="527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  <c r="AR1909" s="15"/>
      <c r="AS1909" s="15"/>
      <c r="AT1909" s="15"/>
      <c r="AU1909" s="15"/>
      <c r="AV1909" s="15"/>
      <c r="AW1909" s="15"/>
      <c r="AX1909" s="15"/>
      <c r="AY1909" s="15"/>
      <c r="AZ1909" s="15"/>
      <c r="BA1909" s="15"/>
      <c r="BB1909" s="15"/>
      <c r="BC1909" s="15"/>
      <c r="BD1909" s="15"/>
      <c r="BE1909" s="15"/>
      <c r="BF1909" s="15"/>
      <c r="BG1909" s="15"/>
      <c r="BH1909" s="15"/>
      <c r="BI1909" s="15"/>
      <c r="BJ1909" s="15"/>
      <c r="BK1909" s="15"/>
      <c r="BL1909" s="15"/>
      <c r="BM1909" s="15"/>
      <c r="BN1909" s="15"/>
      <c r="BO1909" s="15"/>
      <c r="BP1909" s="15"/>
      <c r="BQ1909" s="15"/>
      <c r="BR1909" s="15"/>
      <c r="BS1909" s="15"/>
      <c r="BT1909" s="15"/>
      <c r="BU1909" s="15"/>
      <c r="BV1909" s="15"/>
      <c r="BW1909" s="15"/>
      <c r="BX1909" s="15"/>
      <c r="BY1909" s="15"/>
      <c r="BZ1909" s="15"/>
      <c r="CA1909" s="15"/>
      <c r="CB1909" s="15"/>
      <c r="CC1909" s="15"/>
      <c r="CD1909" s="15"/>
      <c r="CE1909" s="15"/>
      <c r="CF1909" s="15"/>
      <c r="CG1909" s="15"/>
      <c r="CH1909" s="15"/>
      <c r="CI1909" s="15"/>
      <c r="CJ1909" s="15"/>
      <c r="CK1909" s="15"/>
      <c r="CL1909" s="15"/>
      <c r="CM1909" s="15"/>
      <c r="CN1909" s="15"/>
      <c r="CO1909" s="15"/>
      <c r="CP1909" s="15"/>
      <c r="CQ1909" s="15"/>
      <c r="CR1909" s="15"/>
      <c r="CS1909" s="15"/>
      <c r="CT1909" s="88"/>
      <c r="CU1909" s="88"/>
      <c r="CV1909" s="88"/>
      <c r="CW1909" s="15"/>
      <c r="CX1909" s="15"/>
      <c r="CY1909" s="88"/>
      <c r="CZ1909" s="88"/>
      <c r="DA1909" s="88"/>
      <c r="DB1909" s="15"/>
      <c r="DC1909" s="15"/>
      <c r="DD1909" s="15"/>
      <c r="DE1909" s="15"/>
      <c r="DF1909" s="15"/>
      <c r="DG1909" s="15"/>
      <c r="DH1909" s="15"/>
      <c r="DI1909" s="15"/>
      <c r="DJ1909" s="15"/>
      <c r="DK1909" s="15"/>
      <c r="DL1909" s="15"/>
      <c r="DM1909" s="15"/>
      <c r="DN1909" s="15"/>
      <c r="DO1909" s="15"/>
      <c r="DP1909" s="15"/>
      <c r="DQ1909" s="15"/>
      <c r="DR1909" s="15"/>
      <c r="DS1909" s="15"/>
      <c r="DT1909" s="15"/>
      <c r="DU1909" s="15"/>
      <c r="DV1909" s="15"/>
      <c r="DW1909" s="15"/>
      <c r="DX1909" s="15"/>
      <c r="DY1909" s="15"/>
      <c r="DZ1909" s="15"/>
      <c r="EA1909" s="15"/>
      <c r="EB1909" s="15"/>
      <c r="EC1909" s="15"/>
      <c r="ED1909" s="15"/>
      <c r="EE1909" s="15"/>
      <c r="EF1909" s="15"/>
      <c r="EG1909" s="15"/>
      <c r="EH1909" s="15"/>
      <c r="EI1909" s="15"/>
      <c r="EJ1909" s="15"/>
      <c r="EK1909" s="15"/>
      <c r="EL1909" s="15"/>
      <c r="EM1909" s="15"/>
      <c r="EN1909" s="15"/>
      <c r="EO1909" s="15"/>
      <c r="EP1909" s="88"/>
      <c r="EQ1909" s="88"/>
      <c r="ER1909" s="88"/>
      <c r="ES1909" s="88"/>
      <c r="ET1909" s="88"/>
      <c r="EU1909" s="88"/>
      <c r="EV1909" s="88"/>
      <c r="EW1909" s="88"/>
      <c r="EX1909" s="88"/>
      <c r="EY1909" s="88"/>
      <c r="EZ1909" s="88"/>
      <c r="FA1909" s="88"/>
      <c r="FB1909" s="15"/>
      <c r="FC1909" s="15"/>
      <c r="FD1909" s="15"/>
      <c r="FE1909" s="15"/>
      <c r="FF1909" s="15"/>
      <c r="FG1909" s="15"/>
      <c r="FH1909" s="15"/>
      <c r="FI1909" s="15"/>
      <c r="FJ1909" s="15"/>
    </row>
    <row r="1910" spans="2:166" ht="15" customHeight="1" x14ac:dyDescent="0.25">
      <c r="B1910" s="88"/>
      <c r="C1910" s="88"/>
      <c r="D1910" s="115"/>
      <c r="E1910" s="115"/>
      <c r="F1910" s="115"/>
      <c r="G1910" s="115"/>
      <c r="H1910" s="115"/>
      <c r="I1910" s="523"/>
      <c r="J1910" s="523"/>
      <c r="K1910" s="115"/>
      <c r="L1910" s="524"/>
      <c r="M1910" s="524"/>
      <c r="N1910" s="524"/>
      <c r="O1910" s="524"/>
      <c r="P1910" s="524"/>
      <c r="Q1910" s="524"/>
      <c r="R1910" s="524"/>
      <c r="S1910" s="525"/>
      <c r="T1910" s="526"/>
      <c r="U1910" s="115"/>
      <c r="V1910" s="526"/>
      <c r="W1910" s="115"/>
      <c r="X1910" s="115"/>
      <c r="Y1910" s="115"/>
      <c r="Z1910" s="527"/>
      <c r="AA1910" s="527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  <c r="AR1910" s="15"/>
      <c r="AS1910" s="15"/>
      <c r="AT1910" s="15"/>
      <c r="AU1910" s="15"/>
      <c r="AV1910" s="15"/>
      <c r="AW1910" s="15"/>
      <c r="AX1910" s="15"/>
      <c r="AY1910" s="15"/>
      <c r="AZ1910" s="15"/>
      <c r="BA1910" s="15"/>
      <c r="BB1910" s="15"/>
      <c r="BC1910" s="15"/>
      <c r="BD1910" s="15"/>
      <c r="BE1910" s="15"/>
      <c r="BF1910" s="15"/>
      <c r="BG1910" s="15"/>
      <c r="BH1910" s="15"/>
      <c r="BI1910" s="15"/>
      <c r="BJ1910" s="15"/>
      <c r="BK1910" s="15"/>
      <c r="BL1910" s="15"/>
      <c r="BM1910" s="15"/>
      <c r="BN1910" s="15"/>
      <c r="BO1910" s="15"/>
      <c r="BP1910" s="15"/>
      <c r="BQ1910" s="15"/>
      <c r="BR1910" s="15"/>
      <c r="BS1910" s="15"/>
      <c r="BT1910" s="15"/>
      <c r="BU1910" s="15"/>
      <c r="BV1910" s="15"/>
      <c r="BW1910" s="15"/>
      <c r="BX1910" s="15"/>
      <c r="BY1910" s="15"/>
      <c r="BZ1910" s="15"/>
      <c r="CA1910" s="15"/>
      <c r="CB1910" s="15"/>
      <c r="CC1910" s="15"/>
      <c r="CD1910" s="15"/>
      <c r="CE1910" s="15"/>
      <c r="CF1910" s="15"/>
      <c r="CG1910" s="15"/>
      <c r="CH1910" s="15"/>
      <c r="CI1910" s="15"/>
      <c r="CJ1910" s="15"/>
      <c r="CK1910" s="15"/>
      <c r="CL1910" s="15"/>
      <c r="CM1910" s="15"/>
      <c r="CN1910" s="15"/>
      <c r="CO1910" s="15"/>
      <c r="CP1910" s="15"/>
      <c r="CQ1910" s="15"/>
      <c r="CR1910" s="15"/>
      <c r="CS1910" s="15"/>
      <c r="CT1910" s="88"/>
      <c r="CU1910" s="88"/>
      <c r="CV1910" s="88"/>
      <c r="CW1910" s="15"/>
      <c r="CX1910" s="15"/>
      <c r="CY1910" s="88"/>
      <c r="CZ1910" s="88"/>
      <c r="DA1910" s="88"/>
      <c r="DB1910" s="15"/>
      <c r="DC1910" s="15"/>
      <c r="DD1910" s="15"/>
      <c r="DE1910" s="15"/>
      <c r="DF1910" s="15"/>
      <c r="DG1910" s="15"/>
      <c r="DH1910" s="15"/>
      <c r="DI1910" s="15"/>
      <c r="DJ1910" s="15"/>
      <c r="DK1910" s="15"/>
      <c r="DL1910" s="15"/>
      <c r="DM1910" s="15"/>
      <c r="DN1910" s="15"/>
      <c r="DO1910" s="15"/>
      <c r="DP1910" s="15"/>
      <c r="DQ1910" s="15"/>
      <c r="DR1910" s="15"/>
      <c r="DS1910" s="15"/>
      <c r="DT1910" s="15"/>
      <c r="DU1910" s="15"/>
      <c r="DV1910" s="15"/>
      <c r="DW1910" s="15"/>
      <c r="DX1910" s="15"/>
      <c r="DY1910" s="15"/>
      <c r="DZ1910" s="15"/>
      <c r="EA1910" s="15"/>
      <c r="EB1910" s="15"/>
      <c r="EC1910" s="15"/>
      <c r="ED1910" s="15"/>
      <c r="EE1910" s="15"/>
      <c r="EF1910" s="15"/>
      <c r="EG1910" s="15"/>
      <c r="EH1910" s="15"/>
      <c r="EI1910" s="15"/>
      <c r="EJ1910" s="15"/>
      <c r="EK1910" s="15"/>
      <c r="EL1910" s="15"/>
      <c r="EM1910" s="15"/>
      <c r="EN1910" s="15"/>
      <c r="EO1910" s="15"/>
      <c r="EP1910" s="88"/>
      <c r="EQ1910" s="88"/>
      <c r="ER1910" s="88"/>
      <c r="ES1910" s="88"/>
      <c r="ET1910" s="88"/>
      <c r="EU1910" s="88"/>
      <c r="EV1910" s="88"/>
      <c r="EW1910" s="88"/>
      <c r="EX1910" s="88"/>
      <c r="EY1910" s="88"/>
      <c r="EZ1910" s="88"/>
      <c r="FA1910" s="88"/>
      <c r="FB1910" s="15"/>
      <c r="FC1910" s="15"/>
      <c r="FD1910" s="15"/>
      <c r="FE1910" s="15"/>
      <c r="FF1910" s="15"/>
      <c r="FG1910" s="15"/>
      <c r="FH1910" s="15"/>
      <c r="FI1910" s="15"/>
      <c r="FJ1910" s="15"/>
    </row>
    <row r="1911" spans="2:166" ht="15" customHeight="1" x14ac:dyDescent="0.25">
      <c r="B1911" s="88"/>
      <c r="C1911" s="88"/>
      <c r="D1911" s="115"/>
      <c r="E1911" s="115"/>
      <c r="F1911" s="115"/>
      <c r="G1911" s="115"/>
      <c r="H1911" s="115"/>
      <c r="I1911" s="523"/>
      <c r="J1911" s="523"/>
      <c r="K1911" s="115"/>
      <c r="L1911" s="524"/>
      <c r="M1911" s="524"/>
      <c r="N1911" s="524"/>
      <c r="O1911" s="524"/>
      <c r="P1911" s="524"/>
      <c r="Q1911" s="524"/>
      <c r="R1911" s="524"/>
      <c r="S1911" s="525"/>
      <c r="T1911" s="526"/>
      <c r="U1911" s="115"/>
      <c r="V1911" s="526"/>
      <c r="W1911" s="115"/>
      <c r="X1911" s="115"/>
      <c r="Y1911" s="115"/>
      <c r="Z1911" s="527"/>
      <c r="AA1911" s="527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  <c r="AS1911" s="15"/>
      <c r="AT1911" s="15"/>
      <c r="AU1911" s="15"/>
      <c r="AV1911" s="15"/>
      <c r="AW1911" s="15"/>
      <c r="AX1911" s="15"/>
      <c r="AY1911" s="15"/>
      <c r="AZ1911" s="15"/>
      <c r="BA1911" s="15"/>
      <c r="BB1911" s="15"/>
      <c r="BC1911" s="15"/>
      <c r="BD1911" s="15"/>
      <c r="BE1911" s="15"/>
      <c r="BF1911" s="15"/>
      <c r="BG1911" s="15"/>
      <c r="BH1911" s="15"/>
      <c r="BI1911" s="15"/>
      <c r="BJ1911" s="15"/>
      <c r="BK1911" s="15"/>
      <c r="BL1911" s="15"/>
      <c r="BM1911" s="15"/>
      <c r="BN1911" s="15"/>
      <c r="BO1911" s="15"/>
      <c r="BP1911" s="15"/>
      <c r="BQ1911" s="15"/>
      <c r="BR1911" s="15"/>
      <c r="BS1911" s="15"/>
      <c r="BT1911" s="15"/>
      <c r="BU1911" s="15"/>
      <c r="BV1911" s="15"/>
      <c r="BW1911" s="15"/>
      <c r="BX1911" s="15"/>
      <c r="BY1911" s="15"/>
      <c r="BZ1911" s="15"/>
      <c r="CA1911" s="15"/>
      <c r="CB1911" s="15"/>
      <c r="CC1911" s="15"/>
      <c r="CD1911" s="15"/>
      <c r="CE1911" s="15"/>
      <c r="CF1911" s="15"/>
      <c r="CG1911" s="15"/>
      <c r="CH1911" s="15"/>
      <c r="CI1911" s="15"/>
      <c r="CJ1911" s="15"/>
      <c r="CK1911" s="15"/>
      <c r="CL1911" s="15"/>
      <c r="CM1911" s="15"/>
      <c r="CN1911" s="15"/>
      <c r="CO1911" s="15"/>
      <c r="CP1911" s="15"/>
      <c r="CQ1911" s="15"/>
      <c r="CR1911" s="15"/>
      <c r="CS1911" s="15"/>
      <c r="CT1911" s="88"/>
      <c r="CU1911" s="88"/>
      <c r="CV1911" s="88"/>
      <c r="CW1911" s="15"/>
      <c r="CX1911" s="15"/>
      <c r="CY1911" s="88"/>
      <c r="CZ1911" s="88"/>
      <c r="DA1911" s="88"/>
      <c r="DB1911" s="15"/>
      <c r="DC1911" s="15"/>
      <c r="DD1911" s="15"/>
      <c r="DE1911" s="15"/>
      <c r="DF1911" s="15"/>
      <c r="DG1911" s="15"/>
      <c r="DH1911" s="15"/>
      <c r="DI1911" s="15"/>
      <c r="DJ1911" s="15"/>
      <c r="DK1911" s="15"/>
      <c r="DL1911" s="15"/>
      <c r="DM1911" s="15"/>
      <c r="DN1911" s="15"/>
      <c r="DO1911" s="15"/>
      <c r="DP1911" s="15"/>
      <c r="DQ1911" s="15"/>
      <c r="DR1911" s="15"/>
      <c r="DS1911" s="15"/>
      <c r="DT1911" s="15"/>
      <c r="DU1911" s="15"/>
      <c r="DV1911" s="15"/>
      <c r="DW1911" s="15"/>
      <c r="DX1911" s="15"/>
      <c r="DY1911" s="15"/>
      <c r="DZ1911" s="15"/>
      <c r="EA1911" s="15"/>
      <c r="EB1911" s="15"/>
      <c r="EC1911" s="15"/>
      <c r="ED1911" s="15"/>
      <c r="EE1911" s="15"/>
      <c r="EF1911" s="15"/>
      <c r="EG1911" s="15"/>
      <c r="EH1911" s="15"/>
      <c r="EI1911" s="15"/>
      <c r="EJ1911" s="15"/>
      <c r="EK1911" s="15"/>
      <c r="EL1911" s="15"/>
      <c r="EM1911" s="15"/>
      <c r="EN1911" s="15"/>
      <c r="EO1911" s="15"/>
      <c r="EP1911" s="88"/>
      <c r="EQ1911" s="88"/>
      <c r="ER1911" s="88"/>
      <c r="ES1911" s="88"/>
      <c r="ET1911" s="88"/>
      <c r="EU1911" s="88"/>
      <c r="EV1911" s="88"/>
      <c r="EW1911" s="88"/>
      <c r="EX1911" s="88"/>
      <c r="EY1911" s="88"/>
      <c r="EZ1911" s="88"/>
      <c r="FA1911" s="88"/>
      <c r="FB1911" s="15"/>
      <c r="FC1911" s="15"/>
      <c r="FD1911" s="15"/>
      <c r="FE1911" s="15"/>
      <c r="FF1911" s="15"/>
      <c r="FG1911" s="15"/>
      <c r="FH1911" s="15"/>
      <c r="FI1911" s="15"/>
      <c r="FJ1911" s="15"/>
    </row>
    <row r="1912" spans="2:166" ht="15" customHeight="1" x14ac:dyDescent="0.25">
      <c r="B1912" s="88"/>
      <c r="C1912" s="88"/>
      <c r="D1912" s="115"/>
      <c r="E1912" s="115"/>
      <c r="F1912" s="115"/>
      <c r="G1912" s="115"/>
      <c r="H1912" s="115"/>
      <c r="I1912" s="523"/>
      <c r="J1912" s="523"/>
      <c r="K1912" s="115"/>
      <c r="L1912" s="524"/>
      <c r="M1912" s="524"/>
      <c r="N1912" s="524"/>
      <c r="O1912" s="524"/>
      <c r="P1912" s="524"/>
      <c r="Q1912" s="524"/>
      <c r="R1912" s="524"/>
      <c r="S1912" s="525"/>
      <c r="T1912" s="526"/>
      <c r="U1912" s="115"/>
      <c r="V1912" s="526"/>
      <c r="W1912" s="115"/>
      <c r="X1912" s="115"/>
      <c r="Y1912" s="115"/>
      <c r="Z1912" s="527"/>
      <c r="AA1912" s="527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  <c r="AS1912" s="15"/>
      <c r="AT1912" s="15"/>
      <c r="AU1912" s="15"/>
      <c r="AV1912" s="15"/>
      <c r="AW1912" s="15"/>
      <c r="AX1912" s="15"/>
      <c r="AY1912" s="15"/>
      <c r="AZ1912" s="15"/>
      <c r="BA1912" s="15"/>
      <c r="BB1912" s="15"/>
      <c r="BC1912" s="15"/>
      <c r="BD1912" s="15"/>
      <c r="BE1912" s="15"/>
      <c r="BF1912" s="15"/>
      <c r="BG1912" s="15"/>
      <c r="BH1912" s="15"/>
      <c r="BI1912" s="15"/>
      <c r="BJ1912" s="15"/>
      <c r="BK1912" s="15"/>
      <c r="BL1912" s="15"/>
      <c r="BM1912" s="15"/>
      <c r="BN1912" s="15"/>
      <c r="BO1912" s="15"/>
      <c r="BP1912" s="15"/>
      <c r="BQ1912" s="15"/>
      <c r="BR1912" s="15"/>
      <c r="BS1912" s="15"/>
      <c r="BT1912" s="15"/>
      <c r="BU1912" s="15"/>
      <c r="BV1912" s="15"/>
      <c r="BW1912" s="15"/>
      <c r="BX1912" s="15"/>
      <c r="BY1912" s="15"/>
      <c r="BZ1912" s="15"/>
      <c r="CA1912" s="15"/>
      <c r="CB1912" s="15"/>
      <c r="CC1912" s="15"/>
      <c r="CD1912" s="15"/>
      <c r="CE1912" s="15"/>
      <c r="CF1912" s="15"/>
      <c r="CG1912" s="15"/>
      <c r="CH1912" s="15"/>
      <c r="CI1912" s="15"/>
      <c r="CJ1912" s="15"/>
      <c r="CK1912" s="15"/>
      <c r="CL1912" s="15"/>
      <c r="CM1912" s="15"/>
      <c r="CN1912" s="15"/>
      <c r="CO1912" s="15"/>
      <c r="CP1912" s="15"/>
      <c r="CQ1912" s="15"/>
      <c r="CR1912" s="15"/>
      <c r="CS1912" s="15"/>
      <c r="CT1912" s="88"/>
      <c r="CU1912" s="88"/>
      <c r="CV1912" s="88"/>
      <c r="CW1912" s="15"/>
      <c r="CX1912" s="15"/>
      <c r="CY1912" s="88"/>
      <c r="CZ1912" s="88"/>
      <c r="DA1912" s="88"/>
      <c r="DB1912" s="15"/>
      <c r="DC1912" s="15"/>
      <c r="DD1912" s="15"/>
      <c r="DE1912" s="15"/>
      <c r="DF1912" s="15"/>
      <c r="DG1912" s="15"/>
      <c r="DH1912" s="15"/>
      <c r="DI1912" s="15"/>
      <c r="DJ1912" s="15"/>
      <c r="DK1912" s="15"/>
      <c r="DL1912" s="15"/>
      <c r="DM1912" s="15"/>
      <c r="DN1912" s="15"/>
      <c r="DO1912" s="15"/>
      <c r="DP1912" s="15"/>
      <c r="DQ1912" s="15"/>
      <c r="DR1912" s="15"/>
      <c r="DS1912" s="15"/>
      <c r="DT1912" s="15"/>
      <c r="DU1912" s="15"/>
      <c r="DV1912" s="15"/>
      <c r="DW1912" s="15"/>
      <c r="DX1912" s="15"/>
      <c r="DY1912" s="15"/>
      <c r="DZ1912" s="15"/>
      <c r="EA1912" s="15"/>
      <c r="EB1912" s="15"/>
      <c r="EC1912" s="15"/>
      <c r="ED1912" s="15"/>
      <c r="EE1912" s="15"/>
      <c r="EF1912" s="15"/>
      <c r="EG1912" s="15"/>
      <c r="EH1912" s="15"/>
      <c r="EI1912" s="15"/>
      <c r="EJ1912" s="15"/>
      <c r="EK1912" s="15"/>
      <c r="EL1912" s="15"/>
      <c r="EM1912" s="15"/>
      <c r="EN1912" s="15"/>
      <c r="EO1912" s="15"/>
      <c r="EP1912" s="88"/>
      <c r="EQ1912" s="88"/>
      <c r="ER1912" s="88"/>
      <c r="ES1912" s="88"/>
      <c r="ET1912" s="88"/>
      <c r="EU1912" s="88"/>
      <c r="EV1912" s="88"/>
      <c r="EW1912" s="88"/>
      <c r="EX1912" s="88"/>
      <c r="EY1912" s="88"/>
      <c r="EZ1912" s="88"/>
      <c r="FA1912" s="88"/>
      <c r="FB1912" s="15"/>
      <c r="FC1912" s="15"/>
      <c r="FD1912" s="15"/>
      <c r="FE1912" s="15"/>
      <c r="FF1912" s="15"/>
      <c r="FG1912" s="15"/>
      <c r="FH1912" s="15"/>
      <c r="FI1912" s="15"/>
      <c r="FJ1912" s="15"/>
    </row>
    <row r="1913" spans="2:166" ht="15" customHeight="1" x14ac:dyDescent="0.25">
      <c r="B1913" s="88"/>
      <c r="C1913" s="88"/>
      <c r="D1913" s="115"/>
      <c r="E1913" s="115"/>
      <c r="F1913" s="115"/>
      <c r="G1913" s="115"/>
      <c r="H1913" s="115"/>
      <c r="I1913" s="523"/>
      <c r="J1913" s="523"/>
      <c r="K1913" s="115"/>
      <c r="L1913" s="524"/>
      <c r="M1913" s="524"/>
      <c r="N1913" s="524"/>
      <c r="O1913" s="524"/>
      <c r="P1913" s="524"/>
      <c r="Q1913" s="524"/>
      <c r="R1913" s="524"/>
      <c r="S1913" s="525"/>
      <c r="T1913" s="526"/>
      <c r="U1913" s="115"/>
      <c r="V1913" s="526"/>
      <c r="W1913" s="115"/>
      <c r="X1913" s="115"/>
      <c r="Y1913" s="115"/>
      <c r="Z1913" s="527"/>
      <c r="AA1913" s="527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/>
      <c r="AZ1913" s="15"/>
      <c r="BA1913" s="15"/>
      <c r="BB1913" s="15"/>
      <c r="BC1913" s="15"/>
      <c r="BD1913" s="15"/>
      <c r="BE1913" s="15"/>
      <c r="BF1913" s="15"/>
      <c r="BG1913" s="15"/>
      <c r="BH1913" s="15"/>
      <c r="BI1913" s="15"/>
      <c r="BJ1913" s="15"/>
      <c r="BK1913" s="15"/>
      <c r="BL1913" s="15"/>
      <c r="BM1913" s="15"/>
      <c r="BN1913" s="15"/>
      <c r="BO1913" s="15"/>
      <c r="BP1913" s="15"/>
      <c r="BQ1913" s="15"/>
      <c r="BR1913" s="15"/>
      <c r="BS1913" s="15"/>
      <c r="BT1913" s="15"/>
      <c r="BU1913" s="15"/>
      <c r="BV1913" s="15"/>
      <c r="BW1913" s="15"/>
      <c r="BX1913" s="15"/>
      <c r="BY1913" s="15"/>
      <c r="BZ1913" s="15"/>
      <c r="CA1913" s="15"/>
      <c r="CB1913" s="15"/>
      <c r="CC1913" s="15"/>
      <c r="CD1913" s="15"/>
      <c r="CE1913" s="15"/>
      <c r="CF1913" s="15"/>
      <c r="CG1913" s="15"/>
      <c r="CH1913" s="15"/>
      <c r="CI1913" s="15"/>
      <c r="CJ1913" s="15"/>
      <c r="CK1913" s="15"/>
      <c r="CL1913" s="15"/>
      <c r="CM1913" s="15"/>
      <c r="CN1913" s="15"/>
      <c r="CO1913" s="15"/>
      <c r="CP1913" s="15"/>
      <c r="CQ1913" s="15"/>
      <c r="CR1913" s="15"/>
      <c r="CS1913" s="15"/>
      <c r="CT1913" s="88"/>
      <c r="CU1913" s="88"/>
      <c r="CV1913" s="88"/>
      <c r="CW1913" s="15"/>
      <c r="CX1913" s="15"/>
      <c r="CY1913" s="88"/>
      <c r="CZ1913" s="88"/>
      <c r="DA1913" s="88"/>
      <c r="DB1913" s="15"/>
      <c r="DC1913" s="15"/>
      <c r="DD1913" s="15"/>
      <c r="DE1913" s="15"/>
      <c r="DF1913" s="15"/>
      <c r="DG1913" s="15"/>
      <c r="DH1913" s="15"/>
      <c r="DI1913" s="15"/>
      <c r="DJ1913" s="15"/>
      <c r="DK1913" s="15"/>
      <c r="DL1913" s="15"/>
      <c r="DM1913" s="15"/>
      <c r="DN1913" s="15"/>
      <c r="DO1913" s="15"/>
      <c r="DP1913" s="15"/>
      <c r="DQ1913" s="15"/>
      <c r="DR1913" s="15"/>
      <c r="DS1913" s="15"/>
      <c r="DT1913" s="15"/>
      <c r="DU1913" s="15"/>
      <c r="DV1913" s="15"/>
      <c r="DW1913" s="15"/>
      <c r="DX1913" s="15"/>
      <c r="DY1913" s="15"/>
      <c r="DZ1913" s="15"/>
      <c r="EA1913" s="15"/>
      <c r="EB1913" s="15"/>
      <c r="EC1913" s="15"/>
      <c r="ED1913" s="15"/>
      <c r="EE1913" s="15"/>
      <c r="EF1913" s="15"/>
      <c r="EG1913" s="15"/>
      <c r="EH1913" s="15"/>
      <c r="EI1913" s="15"/>
      <c r="EJ1913" s="15"/>
      <c r="EK1913" s="15"/>
      <c r="EL1913" s="15"/>
      <c r="EM1913" s="15"/>
      <c r="EN1913" s="15"/>
      <c r="EO1913" s="15"/>
      <c r="EP1913" s="88"/>
      <c r="EQ1913" s="88"/>
      <c r="ER1913" s="88"/>
      <c r="ES1913" s="88"/>
      <c r="ET1913" s="88"/>
      <c r="EU1913" s="88"/>
      <c r="EV1913" s="88"/>
      <c r="EW1913" s="88"/>
      <c r="EX1913" s="88"/>
      <c r="EY1913" s="88"/>
      <c r="EZ1913" s="88"/>
      <c r="FA1913" s="88"/>
      <c r="FB1913" s="15"/>
      <c r="FC1913" s="15"/>
      <c r="FD1913" s="15"/>
      <c r="FE1913" s="15"/>
      <c r="FF1913" s="15"/>
      <c r="FG1913" s="15"/>
      <c r="FH1913" s="15"/>
      <c r="FI1913" s="15"/>
      <c r="FJ1913" s="15"/>
    </row>
    <row r="1914" spans="2:166" ht="15" customHeight="1" x14ac:dyDescent="0.25">
      <c r="B1914" s="88"/>
      <c r="C1914" s="88"/>
      <c r="D1914" s="115"/>
      <c r="E1914" s="115"/>
      <c r="F1914" s="115"/>
      <c r="G1914" s="115"/>
      <c r="H1914" s="115"/>
      <c r="I1914" s="523"/>
      <c r="J1914" s="523"/>
      <c r="K1914" s="115"/>
      <c r="L1914" s="524"/>
      <c r="M1914" s="524"/>
      <c r="N1914" s="524"/>
      <c r="O1914" s="524"/>
      <c r="P1914" s="524"/>
      <c r="Q1914" s="524"/>
      <c r="R1914" s="524"/>
      <c r="S1914" s="525"/>
      <c r="T1914" s="526"/>
      <c r="U1914" s="115"/>
      <c r="V1914" s="526"/>
      <c r="W1914" s="115"/>
      <c r="X1914" s="115"/>
      <c r="Y1914" s="115"/>
      <c r="Z1914" s="527"/>
      <c r="AA1914" s="527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  <c r="AR1914" s="15"/>
      <c r="AS1914" s="15"/>
      <c r="AT1914" s="15"/>
      <c r="AU1914" s="15"/>
      <c r="AV1914" s="15"/>
      <c r="AW1914" s="15"/>
      <c r="AX1914" s="15"/>
      <c r="AY1914" s="15"/>
      <c r="AZ1914" s="15"/>
      <c r="BA1914" s="15"/>
      <c r="BB1914" s="15"/>
      <c r="BC1914" s="15"/>
      <c r="BD1914" s="15"/>
      <c r="BE1914" s="15"/>
      <c r="BF1914" s="15"/>
      <c r="BG1914" s="15"/>
      <c r="BH1914" s="15"/>
      <c r="BI1914" s="15"/>
      <c r="BJ1914" s="15"/>
      <c r="BK1914" s="15"/>
      <c r="BL1914" s="15"/>
      <c r="BM1914" s="15"/>
      <c r="BN1914" s="15"/>
      <c r="BO1914" s="15"/>
      <c r="BP1914" s="15"/>
      <c r="BQ1914" s="15"/>
      <c r="BR1914" s="15"/>
      <c r="BS1914" s="15"/>
      <c r="BT1914" s="15"/>
      <c r="BU1914" s="15"/>
      <c r="BV1914" s="15"/>
      <c r="BW1914" s="15"/>
      <c r="BX1914" s="15"/>
      <c r="BY1914" s="15"/>
      <c r="BZ1914" s="15"/>
      <c r="CA1914" s="15"/>
      <c r="CB1914" s="15"/>
      <c r="CC1914" s="15"/>
      <c r="CD1914" s="15"/>
      <c r="CE1914" s="15"/>
      <c r="CF1914" s="15"/>
      <c r="CG1914" s="15"/>
      <c r="CH1914" s="15"/>
      <c r="CI1914" s="15"/>
      <c r="CJ1914" s="15"/>
      <c r="CK1914" s="15"/>
      <c r="CL1914" s="15"/>
      <c r="CM1914" s="15"/>
      <c r="CN1914" s="15"/>
      <c r="CO1914" s="15"/>
      <c r="CP1914" s="15"/>
      <c r="CQ1914" s="15"/>
      <c r="CR1914" s="15"/>
      <c r="CS1914" s="15"/>
      <c r="CT1914" s="88"/>
      <c r="CU1914" s="88"/>
      <c r="CV1914" s="88"/>
      <c r="CW1914" s="15"/>
      <c r="CX1914" s="15"/>
      <c r="CY1914" s="88"/>
      <c r="CZ1914" s="88"/>
      <c r="DA1914" s="88"/>
      <c r="DB1914" s="15"/>
      <c r="DC1914" s="15"/>
      <c r="DD1914" s="15"/>
      <c r="DE1914" s="15"/>
      <c r="DF1914" s="15"/>
      <c r="DG1914" s="15"/>
      <c r="DH1914" s="15"/>
      <c r="DI1914" s="15"/>
      <c r="DJ1914" s="15"/>
      <c r="DK1914" s="15"/>
      <c r="DL1914" s="15"/>
      <c r="DM1914" s="15"/>
      <c r="DN1914" s="15"/>
      <c r="DO1914" s="15"/>
      <c r="DP1914" s="15"/>
      <c r="DQ1914" s="15"/>
      <c r="DR1914" s="15"/>
      <c r="DS1914" s="15"/>
      <c r="DT1914" s="15"/>
      <c r="DU1914" s="15"/>
      <c r="DV1914" s="15"/>
      <c r="DW1914" s="15"/>
      <c r="DX1914" s="15"/>
      <c r="DY1914" s="15"/>
      <c r="DZ1914" s="15"/>
      <c r="EA1914" s="15"/>
      <c r="EB1914" s="15"/>
      <c r="EC1914" s="15"/>
      <c r="ED1914" s="15"/>
      <c r="EE1914" s="15"/>
      <c r="EF1914" s="15"/>
      <c r="EG1914" s="15"/>
      <c r="EH1914" s="15"/>
      <c r="EI1914" s="15"/>
      <c r="EJ1914" s="15"/>
      <c r="EK1914" s="15"/>
      <c r="EL1914" s="15"/>
      <c r="EM1914" s="15"/>
      <c r="EN1914" s="15"/>
      <c r="EO1914" s="15"/>
      <c r="EP1914" s="88"/>
      <c r="EQ1914" s="88"/>
      <c r="ER1914" s="88"/>
      <c r="ES1914" s="88"/>
      <c r="ET1914" s="88"/>
      <c r="EU1914" s="88"/>
      <c r="EV1914" s="88"/>
      <c r="EW1914" s="88"/>
      <c r="EX1914" s="88"/>
      <c r="EY1914" s="88"/>
      <c r="EZ1914" s="88"/>
      <c r="FA1914" s="88"/>
      <c r="FB1914" s="15"/>
      <c r="FC1914" s="15"/>
      <c r="FD1914" s="15"/>
      <c r="FE1914" s="15"/>
      <c r="FF1914" s="15"/>
      <c r="FG1914" s="15"/>
      <c r="FH1914" s="15"/>
      <c r="FI1914" s="15"/>
      <c r="FJ1914" s="15"/>
    </row>
    <row r="1915" spans="2:166" ht="15" customHeight="1" x14ac:dyDescent="0.25">
      <c r="B1915" s="88"/>
      <c r="C1915" s="88"/>
      <c r="D1915" s="115"/>
      <c r="E1915" s="115"/>
      <c r="F1915" s="115"/>
      <c r="G1915" s="115"/>
      <c r="H1915" s="115"/>
      <c r="I1915" s="523"/>
      <c r="J1915" s="523"/>
      <c r="K1915" s="115"/>
      <c r="L1915" s="524"/>
      <c r="M1915" s="524"/>
      <c r="N1915" s="524"/>
      <c r="O1915" s="524"/>
      <c r="P1915" s="524"/>
      <c r="Q1915" s="524"/>
      <c r="R1915" s="524"/>
      <c r="S1915" s="525"/>
      <c r="T1915" s="526"/>
      <c r="U1915" s="115"/>
      <c r="V1915" s="526"/>
      <c r="W1915" s="115"/>
      <c r="X1915" s="115"/>
      <c r="Y1915" s="115"/>
      <c r="Z1915" s="527"/>
      <c r="AA1915" s="527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  <c r="AS1915" s="15"/>
      <c r="AT1915" s="15"/>
      <c r="AU1915" s="15"/>
      <c r="AV1915" s="15"/>
      <c r="AW1915" s="15"/>
      <c r="AX1915" s="15"/>
      <c r="AY1915" s="15"/>
      <c r="AZ1915" s="15"/>
      <c r="BA1915" s="15"/>
      <c r="BB1915" s="15"/>
      <c r="BC1915" s="15"/>
      <c r="BD1915" s="15"/>
      <c r="BE1915" s="15"/>
      <c r="BF1915" s="15"/>
      <c r="BG1915" s="15"/>
      <c r="BH1915" s="15"/>
      <c r="BI1915" s="15"/>
      <c r="BJ1915" s="15"/>
      <c r="BK1915" s="15"/>
      <c r="BL1915" s="15"/>
      <c r="BM1915" s="15"/>
      <c r="BN1915" s="15"/>
      <c r="BO1915" s="15"/>
      <c r="BP1915" s="15"/>
      <c r="BQ1915" s="15"/>
      <c r="BR1915" s="15"/>
      <c r="BS1915" s="15"/>
      <c r="BT1915" s="15"/>
      <c r="BU1915" s="15"/>
      <c r="BV1915" s="15"/>
      <c r="BW1915" s="15"/>
      <c r="BX1915" s="15"/>
      <c r="BY1915" s="15"/>
      <c r="BZ1915" s="15"/>
      <c r="CA1915" s="15"/>
      <c r="CB1915" s="15"/>
      <c r="CC1915" s="15"/>
      <c r="CD1915" s="15"/>
      <c r="CE1915" s="15"/>
      <c r="CF1915" s="15"/>
      <c r="CG1915" s="15"/>
      <c r="CH1915" s="15"/>
      <c r="CI1915" s="15"/>
      <c r="CJ1915" s="15"/>
      <c r="CK1915" s="15"/>
      <c r="CL1915" s="15"/>
      <c r="CM1915" s="15"/>
      <c r="CN1915" s="15"/>
      <c r="CO1915" s="15"/>
      <c r="CP1915" s="15"/>
      <c r="CQ1915" s="15"/>
      <c r="CR1915" s="15"/>
      <c r="CS1915" s="15"/>
      <c r="CT1915" s="88"/>
      <c r="CU1915" s="88"/>
      <c r="CV1915" s="88"/>
      <c r="CW1915" s="15"/>
      <c r="CX1915" s="15"/>
      <c r="CY1915" s="88"/>
      <c r="CZ1915" s="88"/>
      <c r="DA1915" s="88"/>
      <c r="DB1915" s="15"/>
      <c r="DC1915" s="15"/>
      <c r="DD1915" s="15"/>
      <c r="DE1915" s="15"/>
      <c r="DF1915" s="15"/>
      <c r="DG1915" s="15"/>
      <c r="DH1915" s="15"/>
      <c r="DI1915" s="15"/>
      <c r="DJ1915" s="15"/>
      <c r="DK1915" s="15"/>
      <c r="DL1915" s="15"/>
      <c r="DM1915" s="15"/>
      <c r="DN1915" s="15"/>
      <c r="DO1915" s="15"/>
      <c r="DP1915" s="15"/>
      <c r="DQ1915" s="15"/>
      <c r="DR1915" s="15"/>
      <c r="DS1915" s="15"/>
      <c r="DT1915" s="15"/>
      <c r="DU1915" s="15"/>
      <c r="DV1915" s="15"/>
      <c r="DW1915" s="15"/>
      <c r="DX1915" s="15"/>
      <c r="DY1915" s="15"/>
      <c r="DZ1915" s="15"/>
      <c r="EA1915" s="15"/>
      <c r="EB1915" s="15"/>
      <c r="EC1915" s="15"/>
      <c r="ED1915" s="15"/>
      <c r="EE1915" s="15"/>
      <c r="EF1915" s="15"/>
      <c r="EG1915" s="15"/>
      <c r="EH1915" s="15"/>
      <c r="EI1915" s="15"/>
      <c r="EJ1915" s="15"/>
      <c r="EK1915" s="15"/>
      <c r="EL1915" s="15"/>
      <c r="EM1915" s="15"/>
      <c r="EN1915" s="15"/>
      <c r="EO1915" s="15"/>
      <c r="EP1915" s="88"/>
      <c r="EQ1915" s="88"/>
      <c r="ER1915" s="88"/>
      <c r="ES1915" s="88"/>
      <c r="ET1915" s="88"/>
      <c r="EU1915" s="88"/>
      <c r="EV1915" s="88"/>
      <c r="EW1915" s="88"/>
      <c r="EX1915" s="88"/>
      <c r="EY1915" s="88"/>
      <c r="EZ1915" s="88"/>
      <c r="FA1915" s="88"/>
      <c r="FB1915" s="15"/>
      <c r="FC1915" s="15"/>
      <c r="FD1915" s="15"/>
      <c r="FE1915" s="15"/>
      <c r="FF1915" s="15"/>
      <c r="FG1915" s="15"/>
      <c r="FH1915" s="15"/>
      <c r="FI1915" s="15"/>
      <c r="FJ1915" s="15"/>
    </row>
    <row r="1916" spans="2:166" ht="15" customHeight="1" x14ac:dyDescent="0.25">
      <c r="B1916" s="88"/>
      <c r="C1916" s="88"/>
      <c r="D1916" s="115"/>
      <c r="E1916" s="115"/>
      <c r="F1916" s="115"/>
      <c r="G1916" s="115"/>
      <c r="H1916" s="115"/>
      <c r="I1916" s="523"/>
      <c r="J1916" s="523"/>
      <c r="K1916" s="115"/>
      <c r="L1916" s="524"/>
      <c r="M1916" s="524"/>
      <c r="N1916" s="524"/>
      <c r="O1916" s="524"/>
      <c r="P1916" s="524"/>
      <c r="Q1916" s="524"/>
      <c r="R1916" s="524"/>
      <c r="S1916" s="525"/>
      <c r="T1916" s="526"/>
      <c r="U1916" s="115"/>
      <c r="V1916" s="526"/>
      <c r="W1916" s="115"/>
      <c r="X1916" s="115"/>
      <c r="Y1916" s="115"/>
      <c r="Z1916" s="527"/>
      <c r="AA1916" s="527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  <c r="BI1916" s="15"/>
      <c r="BJ1916" s="15"/>
      <c r="BK1916" s="15"/>
      <c r="BL1916" s="15"/>
      <c r="BM1916" s="15"/>
      <c r="BN1916" s="15"/>
      <c r="BO1916" s="15"/>
      <c r="BP1916" s="15"/>
      <c r="BQ1916" s="15"/>
      <c r="BR1916" s="15"/>
      <c r="BS1916" s="15"/>
      <c r="BT1916" s="15"/>
      <c r="BU1916" s="15"/>
      <c r="BV1916" s="15"/>
      <c r="BW1916" s="15"/>
      <c r="BX1916" s="15"/>
      <c r="BY1916" s="15"/>
      <c r="BZ1916" s="15"/>
      <c r="CA1916" s="15"/>
      <c r="CB1916" s="15"/>
      <c r="CC1916" s="15"/>
      <c r="CD1916" s="15"/>
      <c r="CE1916" s="15"/>
      <c r="CF1916" s="15"/>
      <c r="CG1916" s="15"/>
      <c r="CH1916" s="15"/>
      <c r="CI1916" s="15"/>
      <c r="CJ1916" s="15"/>
      <c r="CK1916" s="15"/>
      <c r="CL1916" s="15"/>
      <c r="CM1916" s="15"/>
      <c r="CN1916" s="15"/>
      <c r="CO1916" s="15"/>
      <c r="CP1916" s="15"/>
      <c r="CQ1916" s="15"/>
      <c r="CR1916" s="15"/>
      <c r="CS1916" s="15"/>
      <c r="CT1916" s="88"/>
      <c r="CU1916" s="88"/>
      <c r="CV1916" s="88"/>
      <c r="CW1916" s="15"/>
      <c r="CX1916" s="15"/>
      <c r="CY1916" s="88"/>
      <c r="CZ1916" s="88"/>
      <c r="DA1916" s="88"/>
      <c r="DB1916" s="15"/>
      <c r="DC1916" s="15"/>
      <c r="DD1916" s="15"/>
      <c r="DE1916" s="15"/>
      <c r="DF1916" s="15"/>
      <c r="DG1916" s="15"/>
      <c r="DH1916" s="15"/>
      <c r="DI1916" s="15"/>
      <c r="DJ1916" s="15"/>
      <c r="DK1916" s="15"/>
      <c r="DL1916" s="15"/>
      <c r="DM1916" s="15"/>
      <c r="DN1916" s="15"/>
      <c r="DO1916" s="15"/>
      <c r="DP1916" s="15"/>
      <c r="DQ1916" s="15"/>
      <c r="DR1916" s="15"/>
      <c r="DS1916" s="15"/>
      <c r="DT1916" s="15"/>
      <c r="DU1916" s="15"/>
      <c r="DV1916" s="15"/>
      <c r="DW1916" s="15"/>
      <c r="DX1916" s="15"/>
      <c r="DY1916" s="15"/>
      <c r="DZ1916" s="15"/>
      <c r="EA1916" s="15"/>
      <c r="EB1916" s="15"/>
      <c r="EC1916" s="15"/>
      <c r="ED1916" s="15"/>
      <c r="EE1916" s="15"/>
      <c r="EF1916" s="15"/>
      <c r="EG1916" s="15"/>
      <c r="EH1916" s="15"/>
      <c r="EI1916" s="15"/>
      <c r="EJ1916" s="15"/>
      <c r="EK1916" s="15"/>
      <c r="EL1916" s="15"/>
      <c r="EM1916" s="15"/>
      <c r="EN1916" s="15"/>
      <c r="EO1916" s="15"/>
      <c r="EP1916" s="88"/>
      <c r="EQ1916" s="88"/>
      <c r="ER1916" s="88"/>
      <c r="ES1916" s="88"/>
      <c r="ET1916" s="88"/>
      <c r="EU1916" s="88"/>
      <c r="EV1916" s="88"/>
      <c r="EW1916" s="88"/>
      <c r="EX1916" s="88"/>
      <c r="EY1916" s="88"/>
      <c r="EZ1916" s="88"/>
      <c r="FA1916" s="88"/>
      <c r="FB1916" s="15"/>
      <c r="FC1916" s="15"/>
      <c r="FD1916" s="15"/>
      <c r="FE1916" s="15"/>
      <c r="FF1916" s="15"/>
      <c r="FG1916" s="15"/>
      <c r="FH1916" s="15"/>
      <c r="FI1916" s="15"/>
      <c r="FJ1916" s="15"/>
    </row>
    <row r="1917" spans="2:166" ht="15" customHeight="1" x14ac:dyDescent="0.25">
      <c r="B1917" s="88"/>
      <c r="C1917" s="88"/>
      <c r="D1917" s="115"/>
      <c r="E1917" s="115"/>
      <c r="F1917" s="115"/>
      <c r="G1917" s="115"/>
      <c r="H1917" s="115"/>
      <c r="I1917" s="523"/>
      <c r="J1917" s="523"/>
      <c r="K1917" s="115"/>
      <c r="L1917" s="524"/>
      <c r="M1917" s="524"/>
      <c r="N1917" s="524"/>
      <c r="O1917" s="524"/>
      <c r="P1917" s="524"/>
      <c r="Q1917" s="524"/>
      <c r="R1917" s="524"/>
      <c r="S1917" s="525"/>
      <c r="T1917" s="526"/>
      <c r="U1917" s="115"/>
      <c r="V1917" s="526"/>
      <c r="W1917" s="115"/>
      <c r="X1917" s="115"/>
      <c r="Y1917" s="115"/>
      <c r="Z1917" s="527"/>
      <c r="AA1917" s="527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  <c r="AS1917" s="15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  <c r="BE1917" s="15"/>
      <c r="BF1917" s="15"/>
      <c r="BG1917" s="15"/>
      <c r="BH1917" s="15"/>
      <c r="BI1917" s="15"/>
      <c r="BJ1917" s="15"/>
      <c r="BK1917" s="15"/>
      <c r="BL1917" s="15"/>
      <c r="BM1917" s="15"/>
      <c r="BN1917" s="15"/>
      <c r="BO1917" s="15"/>
      <c r="BP1917" s="15"/>
      <c r="BQ1917" s="15"/>
      <c r="BR1917" s="15"/>
      <c r="BS1917" s="15"/>
      <c r="BT1917" s="15"/>
      <c r="BU1917" s="15"/>
      <c r="BV1917" s="15"/>
      <c r="BW1917" s="15"/>
      <c r="BX1917" s="15"/>
      <c r="BY1917" s="15"/>
      <c r="BZ1917" s="15"/>
      <c r="CA1917" s="15"/>
      <c r="CB1917" s="15"/>
      <c r="CC1917" s="15"/>
      <c r="CD1917" s="15"/>
      <c r="CE1917" s="15"/>
      <c r="CF1917" s="15"/>
      <c r="CG1917" s="15"/>
      <c r="CH1917" s="15"/>
      <c r="CI1917" s="15"/>
      <c r="CJ1917" s="15"/>
      <c r="CK1917" s="15"/>
      <c r="CL1917" s="15"/>
      <c r="CM1917" s="15"/>
      <c r="CN1917" s="15"/>
      <c r="CO1917" s="15"/>
      <c r="CP1917" s="15"/>
      <c r="CQ1917" s="15"/>
      <c r="CR1917" s="15"/>
      <c r="CS1917" s="15"/>
      <c r="CT1917" s="88"/>
      <c r="CU1917" s="88"/>
      <c r="CV1917" s="88"/>
      <c r="CW1917" s="15"/>
      <c r="CX1917" s="15"/>
      <c r="CY1917" s="88"/>
      <c r="CZ1917" s="88"/>
      <c r="DA1917" s="88"/>
      <c r="DB1917" s="15"/>
      <c r="DC1917" s="15"/>
      <c r="DD1917" s="15"/>
      <c r="DE1917" s="15"/>
      <c r="DF1917" s="15"/>
      <c r="DG1917" s="15"/>
      <c r="DH1917" s="15"/>
      <c r="DI1917" s="15"/>
      <c r="DJ1917" s="15"/>
      <c r="DK1917" s="15"/>
      <c r="DL1917" s="15"/>
      <c r="DM1917" s="15"/>
      <c r="DN1917" s="15"/>
      <c r="DO1917" s="15"/>
      <c r="DP1917" s="15"/>
      <c r="DQ1917" s="15"/>
      <c r="DR1917" s="15"/>
      <c r="DS1917" s="15"/>
      <c r="DT1917" s="15"/>
      <c r="DU1917" s="15"/>
      <c r="DV1917" s="15"/>
      <c r="DW1917" s="15"/>
      <c r="DX1917" s="15"/>
      <c r="DY1917" s="15"/>
      <c r="DZ1917" s="15"/>
      <c r="EA1917" s="15"/>
      <c r="EB1917" s="15"/>
      <c r="EC1917" s="15"/>
      <c r="ED1917" s="15"/>
      <c r="EE1917" s="15"/>
      <c r="EF1917" s="15"/>
      <c r="EG1917" s="15"/>
      <c r="EH1917" s="15"/>
      <c r="EI1917" s="15"/>
      <c r="EJ1917" s="15"/>
      <c r="EK1917" s="15"/>
      <c r="EL1917" s="15"/>
      <c r="EM1917" s="15"/>
      <c r="EN1917" s="15"/>
      <c r="EO1917" s="15"/>
      <c r="EP1917" s="88"/>
      <c r="EQ1917" s="88"/>
      <c r="ER1917" s="88"/>
      <c r="ES1917" s="88"/>
      <c r="ET1917" s="88"/>
      <c r="EU1917" s="88"/>
      <c r="EV1917" s="88"/>
      <c r="EW1917" s="88"/>
      <c r="EX1917" s="88"/>
      <c r="EY1917" s="88"/>
      <c r="EZ1917" s="88"/>
      <c r="FA1917" s="88"/>
      <c r="FB1917" s="15"/>
      <c r="FC1917" s="15"/>
      <c r="FD1917" s="15"/>
      <c r="FE1917" s="15"/>
      <c r="FF1917" s="15"/>
      <c r="FG1917" s="15"/>
      <c r="FH1917" s="15"/>
      <c r="FI1917" s="15"/>
      <c r="FJ1917" s="15"/>
    </row>
    <row r="1918" spans="2:166" ht="15" customHeight="1" x14ac:dyDescent="0.25">
      <c r="B1918" s="88"/>
      <c r="C1918" s="88"/>
      <c r="D1918" s="115"/>
      <c r="E1918" s="115"/>
      <c r="F1918" s="115"/>
      <c r="G1918" s="115"/>
      <c r="H1918" s="115"/>
      <c r="I1918" s="523"/>
      <c r="J1918" s="523"/>
      <c r="K1918" s="115"/>
      <c r="L1918" s="524"/>
      <c r="M1918" s="524"/>
      <c r="N1918" s="524"/>
      <c r="O1918" s="524"/>
      <c r="P1918" s="524"/>
      <c r="Q1918" s="524"/>
      <c r="R1918" s="524"/>
      <c r="S1918" s="525"/>
      <c r="T1918" s="526"/>
      <c r="U1918" s="115"/>
      <c r="V1918" s="526"/>
      <c r="W1918" s="115"/>
      <c r="X1918" s="115"/>
      <c r="Y1918" s="115"/>
      <c r="Z1918" s="527"/>
      <c r="AA1918" s="527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5"/>
      <c r="AV1918" s="15"/>
      <c r="AW1918" s="15"/>
      <c r="AX1918" s="15"/>
      <c r="AY1918" s="15"/>
      <c r="AZ1918" s="15"/>
      <c r="BA1918" s="15"/>
      <c r="BB1918" s="15"/>
      <c r="BC1918" s="15"/>
      <c r="BD1918" s="15"/>
      <c r="BE1918" s="15"/>
      <c r="BF1918" s="15"/>
      <c r="BG1918" s="15"/>
      <c r="BH1918" s="15"/>
      <c r="BI1918" s="15"/>
      <c r="BJ1918" s="15"/>
      <c r="BK1918" s="15"/>
      <c r="BL1918" s="15"/>
      <c r="BM1918" s="15"/>
      <c r="BN1918" s="15"/>
      <c r="BO1918" s="15"/>
      <c r="BP1918" s="15"/>
      <c r="BQ1918" s="15"/>
      <c r="BR1918" s="15"/>
      <c r="BS1918" s="15"/>
      <c r="BT1918" s="15"/>
      <c r="BU1918" s="15"/>
      <c r="BV1918" s="15"/>
      <c r="BW1918" s="15"/>
      <c r="BX1918" s="15"/>
      <c r="BY1918" s="15"/>
      <c r="BZ1918" s="15"/>
      <c r="CA1918" s="15"/>
      <c r="CB1918" s="15"/>
      <c r="CC1918" s="15"/>
      <c r="CD1918" s="15"/>
      <c r="CE1918" s="15"/>
      <c r="CF1918" s="15"/>
      <c r="CG1918" s="15"/>
      <c r="CH1918" s="15"/>
      <c r="CI1918" s="15"/>
      <c r="CJ1918" s="15"/>
      <c r="CK1918" s="15"/>
      <c r="CL1918" s="15"/>
      <c r="CM1918" s="15"/>
      <c r="CN1918" s="15"/>
      <c r="CO1918" s="15"/>
      <c r="CP1918" s="15"/>
      <c r="CQ1918" s="15"/>
      <c r="CR1918" s="15"/>
      <c r="CS1918" s="15"/>
      <c r="CT1918" s="88"/>
      <c r="CU1918" s="88"/>
      <c r="CV1918" s="88"/>
      <c r="CW1918" s="15"/>
      <c r="CX1918" s="15"/>
      <c r="CY1918" s="88"/>
      <c r="CZ1918" s="88"/>
      <c r="DA1918" s="88"/>
      <c r="DB1918" s="15"/>
      <c r="DC1918" s="15"/>
      <c r="DD1918" s="15"/>
      <c r="DE1918" s="15"/>
      <c r="DF1918" s="15"/>
      <c r="DG1918" s="15"/>
      <c r="DH1918" s="15"/>
      <c r="DI1918" s="15"/>
      <c r="DJ1918" s="15"/>
      <c r="DK1918" s="15"/>
      <c r="DL1918" s="15"/>
      <c r="DM1918" s="15"/>
      <c r="DN1918" s="15"/>
      <c r="DO1918" s="15"/>
      <c r="DP1918" s="15"/>
      <c r="DQ1918" s="15"/>
      <c r="DR1918" s="15"/>
      <c r="DS1918" s="15"/>
      <c r="DT1918" s="15"/>
      <c r="DU1918" s="15"/>
      <c r="DV1918" s="15"/>
      <c r="DW1918" s="15"/>
      <c r="DX1918" s="15"/>
      <c r="DY1918" s="15"/>
      <c r="DZ1918" s="15"/>
      <c r="EA1918" s="15"/>
      <c r="EB1918" s="15"/>
      <c r="EC1918" s="15"/>
      <c r="ED1918" s="15"/>
      <c r="EE1918" s="15"/>
      <c r="EF1918" s="15"/>
      <c r="EG1918" s="15"/>
      <c r="EH1918" s="15"/>
      <c r="EI1918" s="15"/>
      <c r="EJ1918" s="15"/>
      <c r="EK1918" s="15"/>
      <c r="EL1918" s="15"/>
      <c r="EM1918" s="15"/>
      <c r="EN1918" s="15"/>
      <c r="EO1918" s="15"/>
      <c r="EP1918" s="88"/>
      <c r="EQ1918" s="88"/>
      <c r="ER1918" s="88"/>
      <c r="ES1918" s="88"/>
      <c r="ET1918" s="88"/>
      <c r="EU1918" s="88"/>
      <c r="EV1918" s="88"/>
      <c r="EW1918" s="88"/>
      <c r="EX1918" s="88"/>
      <c r="EY1918" s="88"/>
      <c r="EZ1918" s="88"/>
      <c r="FA1918" s="88"/>
      <c r="FB1918" s="15"/>
      <c r="FC1918" s="15"/>
      <c r="FD1918" s="15"/>
      <c r="FE1918" s="15"/>
      <c r="FF1918" s="15"/>
      <c r="FG1918" s="15"/>
      <c r="FH1918" s="15"/>
      <c r="FI1918" s="15"/>
      <c r="FJ1918" s="15"/>
    </row>
    <row r="1919" spans="2:166" ht="15" customHeight="1" x14ac:dyDescent="0.25">
      <c r="B1919" s="88"/>
      <c r="C1919" s="88"/>
      <c r="D1919" s="115"/>
      <c r="E1919" s="115"/>
      <c r="F1919" s="115"/>
      <c r="G1919" s="115"/>
      <c r="H1919" s="115"/>
      <c r="I1919" s="523"/>
      <c r="J1919" s="523"/>
      <c r="K1919" s="115"/>
      <c r="L1919" s="524"/>
      <c r="M1919" s="524"/>
      <c r="N1919" s="524"/>
      <c r="O1919" s="524"/>
      <c r="P1919" s="524"/>
      <c r="Q1919" s="524"/>
      <c r="R1919" s="524"/>
      <c r="S1919" s="525"/>
      <c r="T1919" s="526"/>
      <c r="U1919" s="115"/>
      <c r="V1919" s="526"/>
      <c r="W1919" s="115"/>
      <c r="X1919" s="115"/>
      <c r="Y1919" s="115"/>
      <c r="Z1919" s="527"/>
      <c r="AA1919" s="527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5"/>
      <c r="AV1919" s="15"/>
      <c r="AW1919" s="15"/>
      <c r="AX1919" s="15"/>
      <c r="AY1919" s="15"/>
      <c r="AZ1919" s="15"/>
      <c r="BA1919" s="15"/>
      <c r="BB1919" s="15"/>
      <c r="BC1919" s="15"/>
      <c r="BD1919" s="15"/>
      <c r="BE1919" s="15"/>
      <c r="BF1919" s="15"/>
      <c r="BG1919" s="15"/>
      <c r="BH1919" s="15"/>
      <c r="BI1919" s="15"/>
      <c r="BJ1919" s="15"/>
      <c r="BK1919" s="15"/>
      <c r="BL1919" s="15"/>
      <c r="BM1919" s="15"/>
      <c r="BN1919" s="15"/>
      <c r="BO1919" s="15"/>
      <c r="BP1919" s="15"/>
      <c r="BQ1919" s="15"/>
      <c r="BR1919" s="15"/>
      <c r="BS1919" s="15"/>
      <c r="BT1919" s="15"/>
      <c r="BU1919" s="15"/>
      <c r="BV1919" s="15"/>
      <c r="BW1919" s="15"/>
      <c r="BX1919" s="15"/>
      <c r="BY1919" s="15"/>
      <c r="BZ1919" s="15"/>
      <c r="CA1919" s="15"/>
      <c r="CB1919" s="15"/>
      <c r="CC1919" s="15"/>
      <c r="CD1919" s="15"/>
      <c r="CE1919" s="15"/>
      <c r="CF1919" s="15"/>
      <c r="CG1919" s="15"/>
      <c r="CH1919" s="15"/>
      <c r="CI1919" s="15"/>
      <c r="CJ1919" s="15"/>
      <c r="CK1919" s="15"/>
      <c r="CL1919" s="15"/>
      <c r="CM1919" s="15"/>
      <c r="CN1919" s="15"/>
      <c r="CO1919" s="15"/>
      <c r="CP1919" s="15"/>
      <c r="CQ1919" s="15"/>
      <c r="CR1919" s="15"/>
      <c r="CS1919" s="15"/>
      <c r="CT1919" s="88"/>
      <c r="CU1919" s="88"/>
      <c r="CV1919" s="88"/>
      <c r="CW1919" s="15"/>
      <c r="CX1919" s="15"/>
      <c r="CY1919" s="88"/>
      <c r="CZ1919" s="88"/>
      <c r="DA1919" s="88"/>
      <c r="DB1919" s="15"/>
      <c r="DC1919" s="15"/>
      <c r="DD1919" s="15"/>
      <c r="DE1919" s="15"/>
      <c r="DF1919" s="15"/>
      <c r="DG1919" s="15"/>
      <c r="DH1919" s="15"/>
      <c r="DI1919" s="15"/>
      <c r="DJ1919" s="15"/>
      <c r="DK1919" s="15"/>
      <c r="DL1919" s="15"/>
      <c r="DM1919" s="15"/>
      <c r="DN1919" s="15"/>
      <c r="DO1919" s="15"/>
      <c r="DP1919" s="15"/>
      <c r="DQ1919" s="15"/>
      <c r="DR1919" s="15"/>
      <c r="DS1919" s="15"/>
      <c r="DT1919" s="15"/>
      <c r="DU1919" s="15"/>
      <c r="DV1919" s="15"/>
      <c r="DW1919" s="15"/>
      <c r="DX1919" s="15"/>
      <c r="DY1919" s="15"/>
      <c r="DZ1919" s="15"/>
      <c r="EA1919" s="15"/>
      <c r="EB1919" s="15"/>
      <c r="EC1919" s="15"/>
      <c r="ED1919" s="15"/>
      <c r="EE1919" s="15"/>
      <c r="EF1919" s="15"/>
      <c r="EG1919" s="15"/>
      <c r="EH1919" s="15"/>
      <c r="EI1919" s="15"/>
      <c r="EJ1919" s="15"/>
      <c r="EK1919" s="15"/>
      <c r="EL1919" s="15"/>
      <c r="EM1919" s="15"/>
      <c r="EN1919" s="15"/>
      <c r="EO1919" s="15"/>
      <c r="EP1919" s="88"/>
      <c r="EQ1919" s="88"/>
      <c r="ER1919" s="88"/>
      <c r="ES1919" s="88"/>
      <c r="ET1919" s="88"/>
      <c r="EU1919" s="88"/>
      <c r="EV1919" s="88"/>
      <c r="EW1919" s="88"/>
      <c r="EX1919" s="88"/>
      <c r="EY1919" s="88"/>
      <c r="EZ1919" s="88"/>
      <c r="FA1919" s="88"/>
      <c r="FB1919" s="15"/>
      <c r="FC1919" s="15"/>
      <c r="FD1919" s="15"/>
      <c r="FE1919" s="15"/>
      <c r="FF1919" s="15"/>
      <c r="FG1919" s="15"/>
      <c r="FH1919" s="15"/>
      <c r="FI1919" s="15"/>
      <c r="FJ1919" s="15"/>
    </row>
    <row r="1920" spans="2:166" ht="15" customHeight="1" x14ac:dyDescent="0.25">
      <c r="B1920" s="88"/>
      <c r="C1920" s="88"/>
      <c r="D1920" s="115"/>
      <c r="E1920" s="115"/>
      <c r="F1920" s="115"/>
      <c r="G1920" s="115"/>
      <c r="H1920" s="115"/>
      <c r="I1920" s="523"/>
      <c r="J1920" s="523"/>
      <c r="K1920" s="115"/>
      <c r="L1920" s="524"/>
      <c r="M1920" s="524"/>
      <c r="N1920" s="524"/>
      <c r="O1920" s="524"/>
      <c r="P1920" s="524"/>
      <c r="Q1920" s="524"/>
      <c r="R1920" s="524"/>
      <c r="S1920" s="525"/>
      <c r="T1920" s="526"/>
      <c r="U1920" s="115"/>
      <c r="V1920" s="526"/>
      <c r="W1920" s="115"/>
      <c r="X1920" s="115"/>
      <c r="Y1920" s="115"/>
      <c r="Z1920" s="527"/>
      <c r="AA1920" s="527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  <c r="BI1920" s="15"/>
      <c r="BJ1920" s="15"/>
      <c r="BK1920" s="15"/>
      <c r="BL1920" s="15"/>
      <c r="BM1920" s="15"/>
      <c r="BN1920" s="15"/>
      <c r="BO1920" s="15"/>
      <c r="BP1920" s="15"/>
      <c r="BQ1920" s="15"/>
      <c r="BR1920" s="15"/>
      <c r="BS1920" s="15"/>
      <c r="BT1920" s="15"/>
      <c r="BU1920" s="15"/>
      <c r="BV1920" s="15"/>
      <c r="BW1920" s="15"/>
      <c r="BX1920" s="15"/>
      <c r="BY1920" s="15"/>
      <c r="BZ1920" s="15"/>
      <c r="CA1920" s="15"/>
      <c r="CB1920" s="15"/>
      <c r="CC1920" s="15"/>
      <c r="CD1920" s="15"/>
      <c r="CE1920" s="15"/>
      <c r="CF1920" s="15"/>
      <c r="CG1920" s="15"/>
      <c r="CH1920" s="15"/>
      <c r="CI1920" s="15"/>
      <c r="CJ1920" s="15"/>
      <c r="CK1920" s="15"/>
      <c r="CL1920" s="15"/>
      <c r="CM1920" s="15"/>
      <c r="CN1920" s="15"/>
      <c r="CO1920" s="15"/>
      <c r="CP1920" s="15"/>
      <c r="CQ1920" s="15"/>
      <c r="CR1920" s="15"/>
      <c r="CS1920" s="15"/>
      <c r="CT1920" s="88"/>
      <c r="CU1920" s="88"/>
      <c r="CV1920" s="88"/>
      <c r="CW1920" s="15"/>
      <c r="CX1920" s="15"/>
      <c r="CY1920" s="88"/>
      <c r="CZ1920" s="88"/>
      <c r="DA1920" s="88"/>
      <c r="DB1920" s="15"/>
      <c r="DC1920" s="15"/>
      <c r="DD1920" s="15"/>
      <c r="DE1920" s="15"/>
      <c r="DF1920" s="15"/>
      <c r="DG1920" s="15"/>
      <c r="DH1920" s="15"/>
      <c r="DI1920" s="15"/>
      <c r="DJ1920" s="15"/>
      <c r="DK1920" s="15"/>
      <c r="DL1920" s="15"/>
      <c r="DM1920" s="15"/>
      <c r="DN1920" s="15"/>
      <c r="DO1920" s="15"/>
      <c r="DP1920" s="15"/>
      <c r="DQ1920" s="15"/>
      <c r="DR1920" s="15"/>
      <c r="DS1920" s="15"/>
      <c r="DT1920" s="15"/>
      <c r="DU1920" s="15"/>
      <c r="DV1920" s="15"/>
      <c r="DW1920" s="15"/>
      <c r="DX1920" s="15"/>
      <c r="DY1920" s="15"/>
      <c r="DZ1920" s="15"/>
      <c r="EA1920" s="15"/>
      <c r="EB1920" s="15"/>
      <c r="EC1920" s="15"/>
      <c r="ED1920" s="15"/>
      <c r="EE1920" s="15"/>
      <c r="EF1920" s="15"/>
      <c r="EG1920" s="15"/>
      <c r="EH1920" s="15"/>
      <c r="EI1920" s="15"/>
      <c r="EJ1920" s="15"/>
      <c r="EK1920" s="15"/>
      <c r="EL1920" s="15"/>
      <c r="EM1920" s="15"/>
      <c r="EN1920" s="15"/>
      <c r="EO1920" s="15"/>
      <c r="EP1920" s="88"/>
      <c r="EQ1920" s="88"/>
      <c r="ER1920" s="88"/>
      <c r="ES1920" s="88"/>
      <c r="ET1920" s="88"/>
      <c r="EU1920" s="88"/>
      <c r="EV1920" s="88"/>
      <c r="EW1920" s="88"/>
      <c r="EX1920" s="88"/>
      <c r="EY1920" s="88"/>
      <c r="EZ1920" s="88"/>
      <c r="FA1920" s="88"/>
      <c r="FB1920" s="15"/>
      <c r="FC1920" s="15"/>
      <c r="FD1920" s="15"/>
      <c r="FE1920" s="15"/>
      <c r="FF1920" s="15"/>
      <c r="FG1920" s="15"/>
      <c r="FH1920" s="15"/>
      <c r="FI1920" s="15"/>
      <c r="FJ1920" s="15"/>
    </row>
    <row r="1921" spans="2:166" ht="15" customHeight="1" x14ac:dyDescent="0.25">
      <c r="B1921" s="88"/>
      <c r="C1921" s="88"/>
      <c r="D1921" s="115"/>
      <c r="E1921" s="115"/>
      <c r="F1921" s="115"/>
      <c r="G1921" s="115"/>
      <c r="H1921" s="115"/>
      <c r="I1921" s="523"/>
      <c r="J1921" s="523"/>
      <c r="K1921" s="115"/>
      <c r="L1921" s="524"/>
      <c r="M1921" s="524"/>
      <c r="N1921" s="524"/>
      <c r="O1921" s="524"/>
      <c r="P1921" s="524"/>
      <c r="Q1921" s="524"/>
      <c r="R1921" s="524"/>
      <c r="S1921" s="525"/>
      <c r="T1921" s="526"/>
      <c r="U1921" s="115"/>
      <c r="V1921" s="526"/>
      <c r="W1921" s="115"/>
      <c r="X1921" s="115"/>
      <c r="Y1921" s="115"/>
      <c r="Z1921" s="527"/>
      <c r="AA1921" s="527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  <c r="AL1921" s="15"/>
      <c r="AM1921" s="15"/>
      <c r="AN1921" s="15"/>
      <c r="AO1921" s="15"/>
      <c r="AP1921" s="15"/>
      <c r="AQ1921" s="15"/>
      <c r="AR1921" s="15"/>
      <c r="AS1921" s="15"/>
      <c r="AT1921" s="15"/>
      <c r="AU1921" s="15"/>
      <c r="AV1921" s="15"/>
      <c r="AW1921" s="15"/>
      <c r="AX1921" s="15"/>
      <c r="AY1921" s="15"/>
      <c r="AZ1921" s="15"/>
      <c r="BA1921" s="15"/>
      <c r="BB1921" s="15"/>
      <c r="BC1921" s="15"/>
      <c r="BD1921" s="15"/>
      <c r="BE1921" s="15"/>
      <c r="BF1921" s="15"/>
      <c r="BG1921" s="15"/>
      <c r="BH1921" s="15"/>
      <c r="BI1921" s="15"/>
      <c r="BJ1921" s="15"/>
      <c r="BK1921" s="15"/>
      <c r="BL1921" s="15"/>
      <c r="BM1921" s="15"/>
      <c r="BN1921" s="15"/>
      <c r="BO1921" s="15"/>
      <c r="BP1921" s="15"/>
      <c r="BQ1921" s="15"/>
      <c r="BR1921" s="15"/>
      <c r="BS1921" s="15"/>
      <c r="BT1921" s="15"/>
      <c r="BU1921" s="15"/>
      <c r="BV1921" s="15"/>
      <c r="BW1921" s="15"/>
      <c r="BX1921" s="15"/>
      <c r="BY1921" s="15"/>
      <c r="BZ1921" s="15"/>
      <c r="CA1921" s="15"/>
      <c r="CB1921" s="15"/>
      <c r="CC1921" s="15"/>
      <c r="CD1921" s="15"/>
      <c r="CE1921" s="15"/>
      <c r="CF1921" s="15"/>
      <c r="CG1921" s="15"/>
      <c r="CH1921" s="15"/>
      <c r="CI1921" s="15"/>
      <c r="CJ1921" s="15"/>
      <c r="CK1921" s="15"/>
      <c r="CL1921" s="15"/>
      <c r="CM1921" s="15"/>
      <c r="CN1921" s="15"/>
      <c r="CO1921" s="15"/>
      <c r="CP1921" s="15"/>
      <c r="CQ1921" s="15"/>
      <c r="CR1921" s="15"/>
      <c r="CS1921" s="15"/>
      <c r="CT1921" s="88"/>
      <c r="CU1921" s="88"/>
      <c r="CV1921" s="88"/>
      <c r="CW1921" s="15"/>
      <c r="CX1921" s="15"/>
      <c r="CY1921" s="88"/>
      <c r="CZ1921" s="88"/>
      <c r="DA1921" s="88"/>
      <c r="DB1921" s="15"/>
      <c r="DC1921" s="15"/>
      <c r="DD1921" s="15"/>
      <c r="DE1921" s="15"/>
      <c r="DF1921" s="15"/>
      <c r="DG1921" s="15"/>
      <c r="DH1921" s="15"/>
      <c r="DI1921" s="15"/>
      <c r="DJ1921" s="15"/>
      <c r="DK1921" s="15"/>
      <c r="DL1921" s="15"/>
      <c r="DM1921" s="15"/>
      <c r="DN1921" s="15"/>
      <c r="DO1921" s="15"/>
      <c r="DP1921" s="15"/>
      <c r="DQ1921" s="15"/>
      <c r="DR1921" s="15"/>
      <c r="DS1921" s="15"/>
      <c r="DT1921" s="15"/>
      <c r="DU1921" s="15"/>
      <c r="DV1921" s="15"/>
      <c r="DW1921" s="15"/>
      <c r="DX1921" s="15"/>
      <c r="DY1921" s="15"/>
      <c r="DZ1921" s="15"/>
      <c r="EA1921" s="15"/>
      <c r="EB1921" s="15"/>
      <c r="EC1921" s="15"/>
      <c r="ED1921" s="15"/>
      <c r="EE1921" s="15"/>
      <c r="EF1921" s="15"/>
      <c r="EG1921" s="15"/>
      <c r="EH1921" s="15"/>
      <c r="EI1921" s="15"/>
      <c r="EJ1921" s="15"/>
      <c r="EK1921" s="15"/>
      <c r="EL1921" s="15"/>
      <c r="EM1921" s="15"/>
      <c r="EN1921" s="15"/>
      <c r="EO1921" s="15"/>
      <c r="EP1921" s="88"/>
      <c r="EQ1921" s="88"/>
      <c r="ER1921" s="88"/>
      <c r="ES1921" s="88"/>
      <c r="ET1921" s="88"/>
      <c r="EU1921" s="88"/>
      <c r="EV1921" s="88"/>
      <c r="EW1921" s="88"/>
      <c r="EX1921" s="88"/>
      <c r="EY1921" s="88"/>
      <c r="EZ1921" s="88"/>
      <c r="FA1921" s="88"/>
      <c r="FB1921" s="15"/>
      <c r="FC1921" s="15"/>
      <c r="FD1921" s="15"/>
      <c r="FE1921" s="15"/>
      <c r="FF1921" s="15"/>
      <c r="FG1921" s="15"/>
      <c r="FH1921" s="15"/>
      <c r="FI1921" s="15"/>
      <c r="FJ1921" s="15"/>
    </row>
    <row r="1922" spans="2:166" ht="15" customHeight="1" x14ac:dyDescent="0.25">
      <c r="B1922" s="88"/>
      <c r="C1922" s="88"/>
      <c r="D1922" s="115"/>
      <c r="E1922" s="115"/>
      <c r="F1922" s="115"/>
      <c r="G1922" s="115"/>
      <c r="H1922" s="115"/>
      <c r="I1922" s="523"/>
      <c r="J1922" s="523"/>
      <c r="K1922" s="115"/>
      <c r="L1922" s="524"/>
      <c r="M1922" s="524"/>
      <c r="N1922" s="524"/>
      <c r="O1922" s="524"/>
      <c r="P1922" s="524"/>
      <c r="Q1922" s="524"/>
      <c r="R1922" s="524"/>
      <c r="S1922" s="525"/>
      <c r="T1922" s="526"/>
      <c r="U1922" s="115"/>
      <c r="V1922" s="526"/>
      <c r="W1922" s="115"/>
      <c r="X1922" s="115"/>
      <c r="Y1922" s="115"/>
      <c r="Z1922" s="527"/>
      <c r="AA1922" s="527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  <c r="AL1922" s="15"/>
      <c r="AM1922" s="15"/>
      <c r="AN1922" s="15"/>
      <c r="AO1922" s="15"/>
      <c r="AP1922" s="15"/>
      <c r="AQ1922" s="15"/>
      <c r="AR1922" s="15"/>
      <c r="AS1922" s="15"/>
      <c r="AT1922" s="15"/>
      <c r="AU1922" s="15"/>
      <c r="AV1922" s="15"/>
      <c r="AW1922" s="15"/>
      <c r="AX1922" s="15"/>
      <c r="AY1922" s="15"/>
      <c r="AZ1922" s="15"/>
      <c r="BA1922" s="15"/>
      <c r="BB1922" s="15"/>
      <c r="BC1922" s="15"/>
      <c r="BD1922" s="15"/>
      <c r="BE1922" s="15"/>
      <c r="BF1922" s="15"/>
      <c r="BG1922" s="15"/>
      <c r="BH1922" s="15"/>
      <c r="BI1922" s="15"/>
      <c r="BJ1922" s="15"/>
      <c r="BK1922" s="15"/>
      <c r="BL1922" s="15"/>
      <c r="BM1922" s="15"/>
      <c r="BN1922" s="15"/>
      <c r="BO1922" s="15"/>
      <c r="BP1922" s="15"/>
      <c r="BQ1922" s="15"/>
      <c r="BR1922" s="15"/>
      <c r="BS1922" s="15"/>
      <c r="BT1922" s="15"/>
      <c r="BU1922" s="15"/>
      <c r="BV1922" s="15"/>
      <c r="BW1922" s="15"/>
      <c r="BX1922" s="15"/>
      <c r="BY1922" s="15"/>
      <c r="BZ1922" s="15"/>
      <c r="CA1922" s="15"/>
      <c r="CB1922" s="15"/>
      <c r="CC1922" s="15"/>
      <c r="CD1922" s="15"/>
      <c r="CE1922" s="15"/>
      <c r="CF1922" s="15"/>
      <c r="CG1922" s="15"/>
      <c r="CH1922" s="15"/>
      <c r="CI1922" s="15"/>
      <c r="CJ1922" s="15"/>
      <c r="CK1922" s="15"/>
      <c r="CL1922" s="15"/>
      <c r="CM1922" s="15"/>
      <c r="CN1922" s="15"/>
      <c r="CO1922" s="15"/>
      <c r="CP1922" s="15"/>
      <c r="CQ1922" s="15"/>
      <c r="CR1922" s="15"/>
      <c r="CS1922" s="15"/>
      <c r="CT1922" s="88"/>
      <c r="CU1922" s="88"/>
      <c r="CV1922" s="88"/>
      <c r="CW1922" s="15"/>
      <c r="CX1922" s="15"/>
      <c r="CY1922" s="88"/>
      <c r="CZ1922" s="88"/>
      <c r="DA1922" s="88"/>
      <c r="DB1922" s="15"/>
      <c r="DC1922" s="15"/>
      <c r="DD1922" s="15"/>
      <c r="DE1922" s="15"/>
      <c r="DF1922" s="15"/>
      <c r="DG1922" s="15"/>
      <c r="DH1922" s="15"/>
      <c r="DI1922" s="15"/>
      <c r="DJ1922" s="15"/>
      <c r="DK1922" s="15"/>
      <c r="DL1922" s="15"/>
      <c r="DM1922" s="15"/>
      <c r="DN1922" s="15"/>
      <c r="DO1922" s="15"/>
      <c r="DP1922" s="15"/>
      <c r="DQ1922" s="15"/>
      <c r="DR1922" s="15"/>
      <c r="DS1922" s="15"/>
      <c r="DT1922" s="15"/>
      <c r="DU1922" s="15"/>
      <c r="DV1922" s="15"/>
      <c r="DW1922" s="15"/>
      <c r="DX1922" s="15"/>
      <c r="DY1922" s="15"/>
      <c r="DZ1922" s="15"/>
      <c r="EA1922" s="15"/>
      <c r="EB1922" s="15"/>
      <c r="EC1922" s="15"/>
      <c r="ED1922" s="15"/>
      <c r="EE1922" s="15"/>
      <c r="EF1922" s="15"/>
      <c r="EG1922" s="15"/>
      <c r="EH1922" s="15"/>
      <c r="EI1922" s="15"/>
      <c r="EJ1922" s="15"/>
      <c r="EK1922" s="15"/>
      <c r="EL1922" s="15"/>
      <c r="EM1922" s="15"/>
      <c r="EN1922" s="15"/>
      <c r="EO1922" s="15"/>
      <c r="EP1922" s="88"/>
      <c r="EQ1922" s="88"/>
      <c r="ER1922" s="88"/>
      <c r="ES1922" s="88"/>
      <c r="ET1922" s="88"/>
      <c r="EU1922" s="88"/>
      <c r="EV1922" s="88"/>
      <c r="EW1922" s="88"/>
      <c r="EX1922" s="88"/>
      <c r="EY1922" s="88"/>
      <c r="EZ1922" s="88"/>
      <c r="FA1922" s="88"/>
      <c r="FB1922" s="15"/>
      <c r="FC1922" s="15"/>
      <c r="FD1922" s="15"/>
      <c r="FE1922" s="15"/>
      <c r="FF1922" s="15"/>
      <c r="FG1922" s="15"/>
      <c r="FH1922" s="15"/>
      <c r="FI1922" s="15"/>
      <c r="FJ1922" s="15"/>
    </row>
    <row r="1923" spans="2:166" ht="15" customHeight="1" x14ac:dyDescent="0.25">
      <c r="B1923" s="88"/>
      <c r="C1923" s="88"/>
      <c r="D1923" s="115"/>
      <c r="E1923" s="115"/>
      <c r="F1923" s="115"/>
      <c r="G1923" s="115"/>
      <c r="H1923" s="115"/>
      <c r="I1923" s="523"/>
      <c r="J1923" s="523"/>
      <c r="K1923" s="115"/>
      <c r="L1923" s="524"/>
      <c r="M1923" s="524"/>
      <c r="N1923" s="524"/>
      <c r="O1923" s="524"/>
      <c r="P1923" s="524"/>
      <c r="Q1923" s="524"/>
      <c r="R1923" s="524"/>
      <c r="S1923" s="525"/>
      <c r="T1923" s="526"/>
      <c r="U1923" s="115"/>
      <c r="V1923" s="526"/>
      <c r="W1923" s="115"/>
      <c r="X1923" s="115"/>
      <c r="Y1923" s="115"/>
      <c r="Z1923" s="527"/>
      <c r="AA1923" s="527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  <c r="AL1923" s="15"/>
      <c r="AM1923" s="15"/>
      <c r="AN1923" s="15"/>
      <c r="AO1923" s="15"/>
      <c r="AP1923" s="15"/>
      <c r="AQ1923" s="15"/>
      <c r="AR1923" s="15"/>
      <c r="AS1923" s="15"/>
      <c r="AT1923" s="15"/>
      <c r="AU1923" s="15"/>
      <c r="AV1923" s="15"/>
      <c r="AW1923" s="15"/>
      <c r="AX1923" s="15"/>
      <c r="AY1923" s="15"/>
      <c r="AZ1923" s="15"/>
      <c r="BA1923" s="15"/>
      <c r="BB1923" s="15"/>
      <c r="BC1923" s="15"/>
      <c r="BD1923" s="15"/>
      <c r="BE1923" s="15"/>
      <c r="BF1923" s="15"/>
      <c r="BG1923" s="15"/>
      <c r="BH1923" s="15"/>
      <c r="BI1923" s="15"/>
      <c r="BJ1923" s="15"/>
      <c r="BK1923" s="15"/>
      <c r="BL1923" s="15"/>
      <c r="BM1923" s="15"/>
      <c r="BN1923" s="15"/>
      <c r="BO1923" s="15"/>
      <c r="BP1923" s="15"/>
      <c r="BQ1923" s="15"/>
      <c r="BR1923" s="15"/>
      <c r="BS1923" s="15"/>
      <c r="BT1923" s="15"/>
      <c r="BU1923" s="15"/>
      <c r="BV1923" s="15"/>
      <c r="BW1923" s="15"/>
      <c r="BX1923" s="15"/>
      <c r="BY1923" s="15"/>
      <c r="BZ1923" s="15"/>
      <c r="CA1923" s="15"/>
      <c r="CB1923" s="15"/>
      <c r="CC1923" s="15"/>
      <c r="CD1923" s="15"/>
      <c r="CE1923" s="15"/>
      <c r="CF1923" s="15"/>
      <c r="CG1923" s="15"/>
      <c r="CH1923" s="15"/>
      <c r="CI1923" s="15"/>
      <c r="CJ1923" s="15"/>
      <c r="CK1923" s="15"/>
      <c r="CL1923" s="15"/>
      <c r="CM1923" s="15"/>
      <c r="CN1923" s="15"/>
      <c r="CO1923" s="15"/>
      <c r="CP1923" s="15"/>
      <c r="CQ1923" s="15"/>
      <c r="CR1923" s="15"/>
      <c r="CS1923" s="15"/>
      <c r="CT1923" s="88"/>
      <c r="CU1923" s="88"/>
      <c r="CV1923" s="88"/>
      <c r="CW1923" s="15"/>
      <c r="CX1923" s="15"/>
      <c r="CY1923" s="88"/>
      <c r="CZ1923" s="88"/>
      <c r="DA1923" s="88"/>
      <c r="DB1923" s="15"/>
      <c r="DC1923" s="15"/>
      <c r="DD1923" s="15"/>
      <c r="DE1923" s="15"/>
      <c r="DF1923" s="15"/>
      <c r="DG1923" s="15"/>
      <c r="DH1923" s="15"/>
      <c r="DI1923" s="15"/>
      <c r="DJ1923" s="15"/>
      <c r="DK1923" s="15"/>
      <c r="DL1923" s="15"/>
      <c r="DM1923" s="15"/>
      <c r="DN1923" s="15"/>
      <c r="DO1923" s="15"/>
      <c r="DP1923" s="15"/>
      <c r="DQ1923" s="15"/>
      <c r="DR1923" s="15"/>
      <c r="DS1923" s="15"/>
      <c r="DT1923" s="15"/>
      <c r="DU1923" s="15"/>
      <c r="DV1923" s="15"/>
      <c r="DW1923" s="15"/>
      <c r="DX1923" s="15"/>
      <c r="DY1923" s="15"/>
      <c r="DZ1923" s="15"/>
      <c r="EA1923" s="15"/>
      <c r="EB1923" s="15"/>
      <c r="EC1923" s="15"/>
      <c r="ED1923" s="15"/>
      <c r="EE1923" s="15"/>
      <c r="EF1923" s="15"/>
      <c r="EG1923" s="15"/>
      <c r="EH1923" s="15"/>
      <c r="EI1923" s="15"/>
      <c r="EJ1923" s="15"/>
      <c r="EK1923" s="15"/>
      <c r="EL1923" s="15"/>
      <c r="EM1923" s="15"/>
      <c r="EN1923" s="15"/>
      <c r="EO1923" s="15"/>
      <c r="EP1923" s="88"/>
      <c r="EQ1923" s="88"/>
      <c r="ER1923" s="88"/>
      <c r="ES1923" s="88"/>
      <c r="ET1923" s="88"/>
      <c r="EU1923" s="88"/>
      <c r="EV1923" s="88"/>
      <c r="EW1923" s="88"/>
      <c r="EX1923" s="88"/>
      <c r="EY1923" s="88"/>
      <c r="EZ1923" s="88"/>
      <c r="FA1923" s="88"/>
      <c r="FB1923" s="15"/>
      <c r="FC1923" s="15"/>
      <c r="FD1923" s="15"/>
      <c r="FE1923" s="15"/>
      <c r="FF1923" s="15"/>
      <c r="FG1923" s="15"/>
      <c r="FH1923" s="15"/>
      <c r="FI1923" s="15"/>
      <c r="FJ1923" s="15"/>
    </row>
    <row r="1924" spans="2:166" ht="15" customHeight="1" x14ac:dyDescent="0.25">
      <c r="B1924" s="88"/>
      <c r="C1924" s="88"/>
      <c r="D1924" s="115"/>
      <c r="E1924" s="115"/>
      <c r="F1924" s="115"/>
      <c r="G1924" s="115"/>
      <c r="H1924" s="115"/>
      <c r="I1924" s="523"/>
      <c r="J1924" s="523"/>
      <c r="K1924" s="115"/>
      <c r="L1924" s="524"/>
      <c r="M1924" s="524"/>
      <c r="N1924" s="524"/>
      <c r="O1924" s="524"/>
      <c r="P1924" s="524"/>
      <c r="Q1924" s="524"/>
      <c r="R1924" s="524"/>
      <c r="S1924" s="525"/>
      <c r="T1924" s="526"/>
      <c r="U1924" s="115"/>
      <c r="V1924" s="526"/>
      <c r="W1924" s="115"/>
      <c r="X1924" s="115"/>
      <c r="Y1924" s="115"/>
      <c r="Z1924" s="527"/>
      <c r="AA1924" s="527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  <c r="AL1924" s="15"/>
      <c r="AM1924" s="15"/>
      <c r="AN1924" s="15"/>
      <c r="AO1924" s="15"/>
      <c r="AP1924" s="15"/>
      <c r="AQ1924" s="15"/>
      <c r="AR1924" s="15"/>
      <c r="AS1924" s="15"/>
      <c r="AT1924" s="15"/>
      <c r="AU1924" s="15"/>
      <c r="AV1924" s="15"/>
      <c r="AW1924" s="15"/>
      <c r="AX1924" s="15"/>
      <c r="AY1924" s="15"/>
      <c r="AZ1924" s="15"/>
      <c r="BA1924" s="15"/>
      <c r="BB1924" s="15"/>
      <c r="BC1924" s="15"/>
      <c r="BD1924" s="15"/>
      <c r="BE1924" s="15"/>
      <c r="BF1924" s="15"/>
      <c r="BG1924" s="15"/>
      <c r="BH1924" s="15"/>
      <c r="BI1924" s="15"/>
      <c r="BJ1924" s="15"/>
      <c r="BK1924" s="15"/>
      <c r="BL1924" s="15"/>
      <c r="BM1924" s="15"/>
      <c r="BN1924" s="15"/>
      <c r="BO1924" s="15"/>
      <c r="BP1924" s="15"/>
      <c r="BQ1924" s="15"/>
      <c r="BR1924" s="15"/>
      <c r="BS1924" s="15"/>
      <c r="BT1924" s="15"/>
      <c r="BU1924" s="15"/>
      <c r="BV1924" s="15"/>
      <c r="BW1924" s="15"/>
      <c r="BX1924" s="15"/>
      <c r="BY1924" s="15"/>
      <c r="BZ1924" s="15"/>
      <c r="CA1924" s="15"/>
      <c r="CB1924" s="15"/>
      <c r="CC1924" s="15"/>
      <c r="CD1924" s="15"/>
      <c r="CE1924" s="15"/>
      <c r="CF1924" s="15"/>
      <c r="CG1924" s="15"/>
      <c r="CH1924" s="15"/>
      <c r="CI1924" s="15"/>
      <c r="CJ1924" s="15"/>
      <c r="CK1924" s="15"/>
      <c r="CL1924" s="15"/>
      <c r="CM1924" s="15"/>
      <c r="CN1924" s="15"/>
      <c r="CO1924" s="15"/>
      <c r="CP1924" s="15"/>
      <c r="CQ1924" s="15"/>
      <c r="CR1924" s="15"/>
      <c r="CS1924" s="15"/>
      <c r="CT1924" s="88"/>
      <c r="CU1924" s="88"/>
      <c r="CV1924" s="88"/>
      <c r="CW1924" s="15"/>
      <c r="CX1924" s="15"/>
      <c r="CY1924" s="88"/>
      <c r="CZ1924" s="88"/>
      <c r="DA1924" s="88"/>
      <c r="DB1924" s="15"/>
      <c r="DC1924" s="15"/>
      <c r="DD1924" s="15"/>
      <c r="DE1924" s="15"/>
      <c r="DF1924" s="15"/>
      <c r="DG1924" s="15"/>
      <c r="DH1924" s="15"/>
      <c r="DI1924" s="15"/>
      <c r="DJ1924" s="15"/>
      <c r="DK1924" s="15"/>
      <c r="DL1924" s="15"/>
      <c r="DM1924" s="15"/>
      <c r="DN1924" s="15"/>
      <c r="DO1924" s="15"/>
      <c r="DP1924" s="15"/>
      <c r="DQ1924" s="15"/>
      <c r="DR1924" s="15"/>
      <c r="DS1924" s="15"/>
      <c r="DT1924" s="15"/>
      <c r="DU1924" s="15"/>
      <c r="DV1924" s="15"/>
      <c r="DW1924" s="15"/>
      <c r="DX1924" s="15"/>
      <c r="DY1924" s="15"/>
      <c r="DZ1924" s="15"/>
      <c r="EA1924" s="15"/>
      <c r="EB1924" s="15"/>
      <c r="EC1924" s="15"/>
      <c r="ED1924" s="15"/>
      <c r="EE1924" s="15"/>
      <c r="EF1924" s="15"/>
      <c r="EG1924" s="15"/>
      <c r="EH1924" s="15"/>
      <c r="EI1924" s="15"/>
      <c r="EJ1924" s="15"/>
      <c r="EK1924" s="15"/>
      <c r="EL1924" s="15"/>
      <c r="EM1924" s="15"/>
      <c r="EN1924" s="15"/>
      <c r="EO1924" s="15"/>
      <c r="EP1924" s="88"/>
      <c r="EQ1924" s="88"/>
      <c r="ER1924" s="88"/>
      <c r="ES1924" s="88"/>
      <c r="ET1924" s="88"/>
      <c r="EU1924" s="88"/>
      <c r="EV1924" s="88"/>
      <c r="EW1924" s="88"/>
      <c r="EX1924" s="88"/>
      <c r="EY1924" s="88"/>
      <c r="EZ1924" s="88"/>
      <c r="FA1924" s="88"/>
      <c r="FB1924" s="15"/>
      <c r="FC1924" s="15"/>
      <c r="FD1924" s="15"/>
      <c r="FE1924" s="15"/>
      <c r="FF1924" s="15"/>
      <c r="FG1924" s="15"/>
      <c r="FH1924" s="15"/>
      <c r="FI1924" s="15"/>
      <c r="FJ1924" s="15"/>
    </row>
    <row r="1925" spans="2:166" ht="15" customHeight="1" x14ac:dyDescent="0.25">
      <c r="B1925" s="88"/>
      <c r="C1925" s="88"/>
      <c r="D1925" s="115"/>
      <c r="E1925" s="115"/>
      <c r="F1925" s="115"/>
      <c r="G1925" s="115"/>
      <c r="H1925" s="115"/>
      <c r="I1925" s="523"/>
      <c r="J1925" s="523"/>
      <c r="K1925" s="115"/>
      <c r="L1925" s="524"/>
      <c r="M1925" s="524"/>
      <c r="N1925" s="524"/>
      <c r="O1925" s="524"/>
      <c r="P1925" s="524"/>
      <c r="Q1925" s="524"/>
      <c r="R1925" s="524"/>
      <c r="S1925" s="525"/>
      <c r="T1925" s="526"/>
      <c r="U1925" s="115"/>
      <c r="V1925" s="526"/>
      <c r="W1925" s="115"/>
      <c r="X1925" s="115"/>
      <c r="Y1925" s="115"/>
      <c r="Z1925" s="527"/>
      <c r="AA1925" s="527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  <c r="BI1925" s="15"/>
      <c r="BJ1925" s="15"/>
      <c r="BK1925" s="15"/>
      <c r="BL1925" s="15"/>
      <c r="BM1925" s="15"/>
      <c r="BN1925" s="15"/>
      <c r="BO1925" s="15"/>
      <c r="BP1925" s="15"/>
      <c r="BQ1925" s="15"/>
      <c r="BR1925" s="15"/>
      <c r="BS1925" s="15"/>
      <c r="BT1925" s="15"/>
      <c r="BU1925" s="15"/>
      <c r="BV1925" s="15"/>
      <c r="BW1925" s="15"/>
      <c r="BX1925" s="15"/>
      <c r="BY1925" s="15"/>
      <c r="BZ1925" s="15"/>
      <c r="CA1925" s="15"/>
      <c r="CB1925" s="15"/>
      <c r="CC1925" s="15"/>
      <c r="CD1925" s="15"/>
      <c r="CE1925" s="15"/>
      <c r="CF1925" s="15"/>
      <c r="CG1925" s="15"/>
      <c r="CH1925" s="15"/>
      <c r="CI1925" s="15"/>
      <c r="CJ1925" s="15"/>
      <c r="CK1925" s="15"/>
      <c r="CL1925" s="15"/>
      <c r="CM1925" s="15"/>
      <c r="CN1925" s="15"/>
      <c r="CO1925" s="15"/>
      <c r="CP1925" s="15"/>
      <c r="CQ1925" s="15"/>
      <c r="CR1925" s="15"/>
      <c r="CS1925" s="15"/>
      <c r="CT1925" s="88"/>
      <c r="CU1925" s="88"/>
      <c r="CV1925" s="88"/>
      <c r="CW1925" s="15"/>
      <c r="CX1925" s="15"/>
      <c r="CY1925" s="88"/>
      <c r="CZ1925" s="88"/>
      <c r="DA1925" s="88"/>
      <c r="DB1925" s="15"/>
      <c r="DC1925" s="15"/>
      <c r="DD1925" s="15"/>
      <c r="DE1925" s="15"/>
      <c r="DF1925" s="15"/>
      <c r="DG1925" s="15"/>
      <c r="DH1925" s="15"/>
      <c r="DI1925" s="15"/>
      <c r="DJ1925" s="15"/>
      <c r="DK1925" s="15"/>
      <c r="DL1925" s="15"/>
      <c r="DM1925" s="15"/>
      <c r="DN1925" s="15"/>
      <c r="DO1925" s="15"/>
      <c r="DP1925" s="15"/>
      <c r="DQ1925" s="15"/>
      <c r="DR1925" s="15"/>
      <c r="DS1925" s="15"/>
      <c r="DT1925" s="15"/>
      <c r="DU1925" s="15"/>
      <c r="DV1925" s="15"/>
      <c r="DW1925" s="15"/>
      <c r="DX1925" s="15"/>
      <c r="DY1925" s="15"/>
      <c r="DZ1925" s="15"/>
      <c r="EA1925" s="15"/>
      <c r="EB1925" s="15"/>
      <c r="EC1925" s="15"/>
      <c r="ED1925" s="15"/>
      <c r="EE1925" s="15"/>
      <c r="EF1925" s="15"/>
      <c r="EG1925" s="15"/>
      <c r="EH1925" s="15"/>
      <c r="EI1925" s="15"/>
      <c r="EJ1925" s="15"/>
      <c r="EK1925" s="15"/>
      <c r="EL1925" s="15"/>
      <c r="EM1925" s="15"/>
      <c r="EN1925" s="15"/>
      <c r="EO1925" s="15"/>
      <c r="EP1925" s="88"/>
      <c r="EQ1925" s="88"/>
      <c r="ER1925" s="88"/>
      <c r="ES1925" s="88"/>
      <c r="ET1925" s="88"/>
      <c r="EU1925" s="88"/>
      <c r="EV1925" s="88"/>
      <c r="EW1925" s="88"/>
      <c r="EX1925" s="88"/>
      <c r="EY1925" s="88"/>
      <c r="EZ1925" s="88"/>
      <c r="FA1925" s="88"/>
      <c r="FB1925" s="15"/>
      <c r="FC1925" s="15"/>
      <c r="FD1925" s="15"/>
      <c r="FE1925" s="15"/>
      <c r="FF1925" s="15"/>
      <c r="FG1925" s="15"/>
      <c r="FH1925" s="15"/>
      <c r="FI1925" s="15"/>
      <c r="FJ1925" s="15"/>
    </row>
    <row r="1926" spans="2:166" ht="15" customHeight="1" x14ac:dyDescent="0.25">
      <c r="B1926" s="88"/>
      <c r="C1926" s="88"/>
      <c r="D1926" s="115"/>
      <c r="E1926" s="115"/>
      <c r="F1926" s="115"/>
      <c r="G1926" s="115"/>
      <c r="H1926" s="115"/>
      <c r="I1926" s="523"/>
      <c r="J1926" s="523"/>
      <c r="K1926" s="115"/>
      <c r="L1926" s="524"/>
      <c r="M1926" s="524"/>
      <c r="N1926" s="524"/>
      <c r="O1926" s="524"/>
      <c r="P1926" s="524"/>
      <c r="Q1926" s="524"/>
      <c r="R1926" s="524"/>
      <c r="S1926" s="525"/>
      <c r="T1926" s="526"/>
      <c r="U1926" s="115"/>
      <c r="V1926" s="526"/>
      <c r="W1926" s="115"/>
      <c r="X1926" s="115"/>
      <c r="Y1926" s="115"/>
      <c r="Z1926" s="527"/>
      <c r="AA1926" s="527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  <c r="AR1926" s="15"/>
      <c r="AS1926" s="15"/>
      <c r="AT1926" s="15"/>
      <c r="AU1926" s="15"/>
      <c r="AV1926" s="15"/>
      <c r="AW1926" s="15"/>
      <c r="AX1926" s="15"/>
      <c r="AY1926" s="15"/>
      <c r="AZ1926" s="15"/>
      <c r="BA1926" s="15"/>
      <c r="BB1926" s="15"/>
      <c r="BC1926" s="15"/>
      <c r="BD1926" s="15"/>
      <c r="BE1926" s="15"/>
      <c r="BF1926" s="15"/>
      <c r="BG1926" s="15"/>
      <c r="BH1926" s="15"/>
      <c r="BI1926" s="15"/>
      <c r="BJ1926" s="15"/>
      <c r="BK1926" s="15"/>
      <c r="BL1926" s="15"/>
      <c r="BM1926" s="15"/>
      <c r="BN1926" s="15"/>
      <c r="BO1926" s="15"/>
      <c r="BP1926" s="15"/>
      <c r="BQ1926" s="15"/>
      <c r="BR1926" s="15"/>
      <c r="BS1926" s="15"/>
      <c r="BT1926" s="15"/>
      <c r="BU1926" s="15"/>
      <c r="BV1926" s="15"/>
      <c r="BW1926" s="15"/>
      <c r="BX1926" s="15"/>
      <c r="BY1926" s="15"/>
      <c r="BZ1926" s="15"/>
      <c r="CA1926" s="15"/>
      <c r="CB1926" s="15"/>
      <c r="CC1926" s="15"/>
      <c r="CD1926" s="15"/>
      <c r="CE1926" s="15"/>
      <c r="CF1926" s="15"/>
      <c r="CG1926" s="15"/>
      <c r="CH1926" s="15"/>
      <c r="CI1926" s="15"/>
      <c r="CJ1926" s="15"/>
      <c r="CK1926" s="15"/>
      <c r="CL1926" s="15"/>
      <c r="CM1926" s="15"/>
      <c r="CN1926" s="15"/>
      <c r="CO1926" s="15"/>
      <c r="CP1926" s="15"/>
      <c r="CQ1926" s="15"/>
      <c r="CR1926" s="15"/>
      <c r="CS1926" s="15"/>
      <c r="CT1926" s="88"/>
      <c r="CU1926" s="88"/>
      <c r="CV1926" s="88"/>
      <c r="CW1926" s="15"/>
      <c r="CX1926" s="15"/>
      <c r="CY1926" s="88"/>
      <c r="CZ1926" s="88"/>
      <c r="DA1926" s="88"/>
      <c r="DB1926" s="15"/>
      <c r="DC1926" s="15"/>
      <c r="DD1926" s="15"/>
      <c r="DE1926" s="15"/>
      <c r="DF1926" s="15"/>
      <c r="DG1926" s="15"/>
      <c r="DH1926" s="15"/>
      <c r="DI1926" s="15"/>
      <c r="DJ1926" s="15"/>
      <c r="DK1926" s="15"/>
      <c r="DL1926" s="15"/>
      <c r="DM1926" s="15"/>
      <c r="DN1926" s="15"/>
      <c r="DO1926" s="15"/>
      <c r="DP1926" s="15"/>
      <c r="DQ1926" s="15"/>
      <c r="DR1926" s="15"/>
      <c r="DS1926" s="15"/>
      <c r="DT1926" s="15"/>
      <c r="DU1926" s="15"/>
      <c r="DV1926" s="15"/>
      <c r="DW1926" s="15"/>
      <c r="DX1926" s="15"/>
      <c r="DY1926" s="15"/>
      <c r="DZ1926" s="15"/>
      <c r="EA1926" s="15"/>
      <c r="EB1926" s="15"/>
      <c r="EC1926" s="15"/>
      <c r="ED1926" s="15"/>
      <c r="EE1926" s="15"/>
      <c r="EF1926" s="15"/>
      <c r="EG1926" s="15"/>
      <c r="EH1926" s="15"/>
      <c r="EI1926" s="15"/>
      <c r="EJ1926" s="15"/>
      <c r="EK1926" s="15"/>
      <c r="EL1926" s="15"/>
      <c r="EM1926" s="15"/>
      <c r="EN1926" s="15"/>
      <c r="EO1926" s="15"/>
      <c r="EP1926" s="88"/>
      <c r="EQ1926" s="88"/>
      <c r="ER1926" s="88"/>
      <c r="ES1926" s="88"/>
      <c r="ET1926" s="88"/>
      <c r="EU1926" s="88"/>
      <c r="EV1926" s="88"/>
      <c r="EW1926" s="88"/>
      <c r="EX1926" s="88"/>
      <c r="EY1926" s="88"/>
      <c r="EZ1926" s="88"/>
      <c r="FA1926" s="88"/>
      <c r="FB1926" s="15"/>
      <c r="FC1926" s="15"/>
      <c r="FD1926" s="15"/>
      <c r="FE1926" s="15"/>
      <c r="FF1926" s="15"/>
      <c r="FG1926" s="15"/>
      <c r="FH1926" s="15"/>
      <c r="FI1926" s="15"/>
      <c r="FJ1926" s="15"/>
    </row>
    <row r="1927" spans="2:166" ht="15" customHeight="1" x14ac:dyDescent="0.25">
      <c r="B1927" s="88"/>
      <c r="C1927" s="88"/>
      <c r="D1927" s="115"/>
      <c r="E1927" s="115"/>
      <c r="F1927" s="115"/>
      <c r="G1927" s="115"/>
      <c r="H1927" s="115"/>
      <c r="I1927" s="523"/>
      <c r="J1927" s="523"/>
      <c r="K1927" s="115"/>
      <c r="L1927" s="524"/>
      <c r="M1927" s="524"/>
      <c r="N1927" s="524"/>
      <c r="O1927" s="524"/>
      <c r="P1927" s="524"/>
      <c r="Q1927" s="524"/>
      <c r="R1927" s="524"/>
      <c r="S1927" s="525"/>
      <c r="T1927" s="526"/>
      <c r="U1927" s="115"/>
      <c r="V1927" s="526"/>
      <c r="W1927" s="115"/>
      <c r="X1927" s="115"/>
      <c r="Y1927" s="115"/>
      <c r="Z1927" s="527"/>
      <c r="AA1927" s="527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  <c r="AL1927" s="15"/>
      <c r="AM1927" s="15"/>
      <c r="AN1927" s="15"/>
      <c r="AO1927" s="15"/>
      <c r="AP1927" s="15"/>
      <c r="AQ1927" s="15"/>
      <c r="AR1927" s="15"/>
      <c r="AS1927" s="15"/>
      <c r="AT1927" s="15"/>
      <c r="AU1927" s="15"/>
      <c r="AV1927" s="15"/>
      <c r="AW1927" s="15"/>
      <c r="AX1927" s="15"/>
      <c r="AY1927" s="15"/>
      <c r="AZ1927" s="15"/>
      <c r="BA1927" s="15"/>
      <c r="BB1927" s="15"/>
      <c r="BC1927" s="15"/>
      <c r="BD1927" s="15"/>
      <c r="BE1927" s="15"/>
      <c r="BF1927" s="15"/>
      <c r="BG1927" s="15"/>
      <c r="BH1927" s="15"/>
      <c r="BI1927" s="15"/>
      <c r="BJ1927" s="15"/>
      <c r="BK1927" s="15"/>
      <c r="BL1927" s="15"/>
      <c r="BM1927" s="15"/>
      <c r="BN1927" s="15"/>
      <c r="BO1927" s="15"/>
      <c r="BP1927" s="15"/>
      <c r="BQ1927" s="15"/>
      <c r="BR1927" s="15"/>
      <c r="BS1927" s="15"/>
      <c r="BT1927" s="15"/>
      <c r="BU1927" s="15"/>
      <c r="BV1927" s="15"/>
      <c r="BW1927" s="15"/>
      <c r="BX1927" s="15"/>
      <c r="BY1927" s="15"/>
      <c r="BZ1927" s="15"/>
      <c r="CA1927" s="15"/>
      <c r="CB1927" s="15"/>
      <c r="CC1927" s="15"/>
      <c r="CD1927" s="15"/>
      <c r="CE1927" s="15"/>
      <c r="CF1927" s="15"/>
      <c r="CG1927" s="15"/>
      <c r="CH1927" s="15"/>
      <c r="CI1927" s="15"/>
      <c r="CJ1927" s="15"/>
      <c r="CK1927" s="15"/>
      <c r="CL1927" s="15"/>
      <c r="CM1927" s="15"/>
      <c r="CN1927" s="15"/>
      <c r="CO1927" s="15"/>
      <c r="CP1927" s="15"/>
      <c r="CQ1927" s="15"/>
      <c r="CR1927" s="15"/>
      <c r="CS1927" s="15"/>
      <c r="CT1927" s="88"/>
      <c r="CU1927" s="88"/>
      <c r="CV1927" s="88"/>
      <c r="CW1927" s="15"/>
      <c r="CX1927" s="15"/>
      <c r="CY1927" s="88"/>
      <c r="CZ1927" s="88"/>
      <c r="DA1927" s="88"/>
      <c r="DB1927" s="15"/>
      <c r="DC1927" s="15"/>
      <c r="DD1927" s="15"/>
      <c r="DE1927" s="15"/>
      <c r="DF1927" s="15"/>
      <c r="DG1927" s="15"/>
      <c r="DH1927" s="15"/>
      <c r="DI1927" s="15"/>
      <c r="DJ1927" s="15"/>
      <c r="DK1927" s="15"/>
      <c r="DL1927" s="15"/>
      <c r="DM1927" s="15"/>
      <c r="DN1927" s="15"/>
      <c r="DO1927" s="15"/>
      <c r="DP1927" s="15"/>
      <c r="DQ1927" s="15"/>
      <c r="DR1927" s="15"/>
      <c r="DS1927" s="15"/>
      <c r="DT1927" s="15"/>
      <c r="DU1927" s="15"/>
      <c r="DV1927" s="15"/>
      <c r="DW1927" s="15"/>
      <c r="DX1927" s="15"/>
      <c r="DY1927" s="15"/>
      <c r="DZ1927" s="15"/>
      <c r="EA1927" s="15"/>
      <c r="EB1927" s="15"/>
      <c r="EC1927" s="15"/>
      <c r="ED1927" s="15"/>
      <c r="EE1927" s="15"/>
      <c r="EF1927" s="15"/>
      <c r="EG1927" s="15"/>
      <c r="EH1927" s="15"/>
      <c r="EI1927" s="15"/>
      <c r="EJ1927" s="15"/>
      <c r="EK1927" s="15"/>
      <c r="EL1927" s="15"/>
      <c r="EM1927" s="15"/>
      <c r="EN1927" s="15"/>
      <c r="EO1927" s="15"/>
      <c r="EP1927" s="88"/>
      <c r="EQ1927" s="88"/>
      <c r="ER1927" s="88"/>
      <c r="ES1927" s="88"/>
      <c r="ET1927" s="88"/>
      <c r="EU1927" s="88"/>
      <c r="EV1927" s="88"/>
      <c r="EW1927" s="88"/>
      <c r="EX1927" s="88"/>
      <c r="EY1927" s="88"/>
      <c r="EZ1927" s="88"/>
      <c r="FA1927" s="88"/>
      <c r="FB1927" s="15"/>
      <c r="FC1927" s="15"/>
      <c r="FD1927" s="15"/>
      <c r="FE1927" s="15"/>
      <c r="FF1927" s="15"/>
      <c r="FG1927" s="15"/>
      <c r="FH1927" s="15"/>
      <c r="FI1927" s="15"/>
      <c r="FJ1927" s="15"/>
    </row>
    <row r="1928" spans="2:166" ht="15" customHeight="1" x14ac:dyDescent="0.25">
      <c r="B1928" s="88"/>
      <c r="C1928" s="88"/>
      <c r="D1928" s="115"/>
      <c r="E1928" s="115"/>
      <c r="F1928" s="115"/>
      <c r="G1928" s="115"/>
      <c r="H1928" s="115"/>
      <c r="I1928" s="523"/>
      <c r="J1928" s="523"/>
      <c r="K1928" s="115"/>
      <c r="L1928" s="524"/>
      <c r="M1928" s="524"/>
      <c r="N1928" s="524"/>
      <c r="O1928" s="524"/>
      <c r="P1928" s="524"/>
      <c r="Q1928" s="524"/>
      <c r="R1928" s="524"/>
      <c r="S1928" s="525"/>
      <c r="T1928" s="526"/>
      <c r="U1928" s="115"/>
      <c r="V1928" s="526"/>
      <c r="W1928" s="115"/>
      <c r="X1928" s="115"/>
      <c r="Y1928" s="115"/>
      <c r="Z1928" s="527"/>
      <c r="AA1928" s="527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5"/>
      <c r="AV1928" s="15"/>
      <c r="AW1928" s="15"/>
      <c r="AX1928" s="15"/>
      <c r="AY1928" s="15"/>
      <c r="AZ1928" s="15"/>
      <c r="BA1928" s="15"/>
      <c r="BB1928" s="15"/>
      <c r="BC1928" s="15"/>
      <c r="BD1928" s="15"/>
      <c r="BE1928" s="15"/>
      <c r="BF1928" s="15"/>
      <c r="BG1928" s="15"/>
      <c r="BH1928" s="15"/>
      <c r="BI1928" s="15"/>
      <c r="BJ1928" s="15"/>
      <c r="BK1928" s="15"/>
      <c r="BL1928" s="15"/>
      <c r="BM1928" s="15"/>
      <c r="BN1928" s="15"/>
      <c r="BO1928" s="15"/>
      <c r="BP1928" s="15"/>
      <c r="BQ1928" s="15"/>
      <c r="BR1928" s="15"/>
      <c r="BS1928" s="15"/>
      <c r="BT1928" s="15"/>
      <c r="BU1928" s="15"/>
      <c r="BV1928" s="15"/>
      <c r="BW1928" s="15"/>
      <c r="BX1928" s="15"/>
      <c r="BY1928" s="15"/>
      <c r="BZ1928" s="15"/>
      <c r="CA1928" s="15"/>
      <c r="CB1928" s="15"/>
      <c r="CC1928" s="15"/>
      <c r="CD1928" s="15"/>
      <c r="CE1928" s="15"/>
      <c r="CF1928" s="15"/>
      <c r="CG1928" s="15"/>
      <c r="CH1928" s="15"/>
      <c r="CI1928" s="15"/>
      <c r="CJ1928" s="15"/>
      <c r="CK1928" s="15"/>
      <c r="CL1928" s="15"/>
      <c r="CM1928" s="15"/>
      <c r="CN1928" s="15"/>
      <c r="CO1928" s="15"/>
      <c r="CP1928" s="15"/>
      <c r="CQ1928" s="15"/>
      <c r="CR1928" s="15"/>
      <c r="CS1928" s="15"/>
      <c r="CT1928" s="88"/>
      <c r="CU1928" s="88"/>
      <c r="CV1928" s="88"/>
      <c r="CW1928" s="15"/>
      <c r="CX1928" s="15"/>
      <c r="CY1928" s="88"/>
      <c r="CZ1928" s="88"/>
      <c r="DA1928" s="88"/>
      <c r="DB1928" s="15"/>
      <c r="DC1928" s="15"/>
      <c r="DD1928" s="15"/>
      <c r="DE1928" s="15"/>
      <c r="DF1928" s="15"/>
      <c r="DG1928" s="15"/>
      <c r="DH1928" s="15"/>
      <c r="DI1928" s="15"/>
      <c r="DJ1928" s="15"/>
      <c r="DK1928" s="15"/>
      <c r="DL1928" s="15"/>
      <c r="DM1928" s="15"/>
      <c r="DN1928" s="15"/>
      <c r="DO1928" s="15"/>
      <c r="DP1928" s="15"/>
      <c r="DQ1928" s="15"/>
      <c r="DR1928" s="15"/>
      <c r="DS1928" s="15"/>
      <c r="DT1928" s="15"/>
      <c r="DU1928" s="15"/>
      <c r="DV1928" s="15"/>
      <c r="DW1928" s="15"/>
      <c r="DX1928" s="15"/>
      <c r="DY1928" s="15"/>
      <c r="DZ1928" s="15"/>
      <c r="EA1928" s="15"/>
      <c r="EB1928" s="15"/>
      <c r="EC1928" s="15"/>
      <c r="ED1928" s="15"/>
      <c r="EE1928" s="15"/>
      <c r="EF1928" s="15"/>
      <c r="EG1928" s="15"/>
      <c r="EH1928" s="15"/>
      <c r="EI1928" s="15"/>
      <c r="EJ1928" s="15"/>
      <c r="EK1928" s="15"/>
      <c r="EL1928" s="15"/>
      <c r="EM1928" s="15"/>
      <c r="EN1928" s="15"/>
      <c r="EO1928" s="15"/>
      <c r="EP1928" s="88"/>
      <c r="EQ1928" s="88"/>
      <c r="ER1928" s="88"/>
      <c r="ES1928" s="88"/>
      <c r="ET1928" s="88"/>
      <c r="EU1928" s="88"/>
      <c r="EV1928" s="88"/>
      <c r="EW1928" s="88"/>
      <c r="EX1928" s="88"/>
      <c r="EY1928" s="88"/>
      <c r="EZ1928" s="88"/>
      <c r="FA1928" s="88"/>
      <c r="FB1928" s="15"/>
      <c r="FC1928" s="15"/>
      <c r="FD1928" s="15"/>
      <c r="FE1928" s="15"/>
      <c r="FF1928" s="15"/>
      <c r="FG1928" s="15"/>
      <c r="FH1928" s="15"/>
      <c r="FI1928" s="15"/>
      <c r="FJ1928" s="15"/>
    </row>
    <row r="1929" spans="2:166" ht="15" customHeight="1" x14ac:dyDescent="0.25">
      <c r="B1929" s="88"/>
      <c r="C1929" s="88"/>
      <c r="D1929" s="115"/>
      <c r="E1929" s="115"/>
      <c r="F1929" s="115"/>
      <c r="G1929" s="115"/>
      <c r="H1929" s="115"/>
      <c r="I1929" s="523"/>
      <c r="J1929" s="523"/>
      <c r="K1929" s="115"/>
      <c r="L1929" s="524"/>
      <c r="M1929" s="524"/>
      <c r="N1929" s="524"/>
      <c r="O1929" s="524"/>
      <c r="P1929" s="524"/>
      <c r="Q1929" s="524"/>
      <c r="R1929" s="524"/>
      <c r="S1929" s="525"/>
      <c r="T1929" s="526"/>
      <c r="U1929" s="115"/>
      <c r="V1929" s="526"/>
      <c r="W1929" s="115"/>
      <c r="X1929" s="115"/>
      <c r="Y1929" s="115"/>
      <c r="Z1929" s="527"/>
      <c r="AA1929" s="527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5"/>
      <c r="AV1929" s="15"/>
      <c r="AW1929" s="15"/>
      <c r="AX1929" s="15"/>
      <c r="AY1929" s="15"/>
      <c r="AZ1929" s="15"/>
      <c r="BA1929" s="15"/>
      <c r="BB1929" s="15"/>
      <c r="BC1929" s="15"/>
      <c r="BD1929" s="15"/>
      <c r="BE1929" s="15"/>
      <c r="BF1929" s="15"/>
      <c r="BG1929" s="15"/>
      <c r="BH1929" s="15"/>
      <c r="BI1929" s="15"/>
      <c r="BJ1929" s="15"/>
      <c r="BK1929" s="15"/>
      <c r="BL1929" s="15"/>
      <c r="BM1929" s="15"/>
      <c r="BN1929" s="15"/>
      <c r="BO1929" s="15"/>
      <c r="BP1929" s="15"/>
      <c r="BQ1929" s="15"/>
      <c r="BR1929" s="15"/>
      <c r="BS1929" s="15"/>
      <c r="BT1929" s="15"/>
      <c r="BU1929" s="15"/>
      <c r="BV1929" s="15"/>
      <c r="BW1929" s="15"/>
      <c r="BX1929" s="15"/>
      <c r="BY1929" s="15"/>
      <c r="BZ1929" s="15"/>
      <c r="CA1929" s="15"/>
      <c r="CB1929" s="15"/>
      <c r="CC1929" s="15"/>
      <c r="CD1929" s="15"/>
      <c r="CE1929" s="15"/>
      <c r="CF1929" s="15"/>
      <c r="CG1929" s="15"/>
      <c r="CH1929" s="15"/>
      <c r="CI1929" s="15"/>
      <c r="CJ1929" s="15"/>
      <c r="CK1929" s="15"/>
      <c r="CL1929" s="15"/>
      <c r="CM1929" s="15"/>
      <c r="CN1929" s="15"/>
      <c r="CO1929" s="15"/>
      <c r="CP1929" s="15"/>
      <c r="CQ1929" s="15"/>
      <c r="CR1929" s="15"/>
      <c r="CS1929" s="15"/>
      <c r="CT1929" s="88"/>
      <c r="CU1929" s="88"/>
      <c r="CV1929" s="88"/>
      <c r="CW1929" s="15"/>
      <c r="CX1929" s="15"/>
      <c r="CY1929" s="88"/>
      <c r="CZ1929" s="88"/>
      <c r="DA1929" s="88"/>
      <c r="DB1929" s="15"/>
      <c r="DC1929" s="15"/>
      <c r="DD1929" s="15"/>
      <c r="DE1929" s="15"/>
      <c r="DF1929" s="15"/>
      <c r="DG1929" s="15"/>
      <c r="DH1929" s="15"/>
      <c r="DI1929" s="15"/>
      <c r="DJ1929" s="15"/>
      <c r="DK1929" s="15"/>
      <c r="DL1929" s="15"/>
      <c r="DM1929" s="15"/>
      <c r="DN1929" s="15"/>
      <c r="DO1929" s="15"/>
      <c r="DP1929" s="15"/>
      <c r="DQ1929" s="15"/>
      <c r="DR1929" s="15"/>
      <c r="DS1929" s="15"/>
      <c r="DT1929" s="15"/>
      <c r="DU1929" s="15"/>
      <c r="DV1929" s="15"/>
      <c r="DW1929" s="15"/>
      <c r="DX1929" s="15"/>
      <c r="DY1929" s="15"/>
      <c r="DZ1929" s="15"/>
      <c r="EA1929" s="15"/>
      <c r="EB1929" s="15"/>
      <c r="EC1929" s="15"/>
      <c r="ED1929" s="15"/>
      <c r="EE1929" s="15"/>
      <c r="EF1929" s="15"/>
      <c r="EG1929" s="15"/>
      <c r="EH1929" s="15"/>
      <c r="EI1929" s="15"/>
      <c r="EJ1929" s="15"/>
      <c r="EK1929" s="15"/>
      <c r="EL1929" s="15"/>
      <c r="EM1929" s="15"/>
      <c r="EN1929" s="15"/>
      <c r="EO1929" s="15"/>
      <c r="EP1929" s="88"/>
      <c r="EQ1929" s="88"/>
      <c r="ER1929" s="88"/>
      <c r="ES1929" s="88"/>
      <c r="ET1929" s="88"/>
      <c r="EU1929" s="88"/>
      <c r="EV1929" s="88"/>
      <c r="EW1929" s="88"/>
      <c r="EX1929" s="88"/>
      <c r="EY1929" s="88"/>
      <c r="EZ1929" s="88"/>
      <c r="FA1929" s="88"/>
      <c r="FB1929" s="15"/>
      <c r="FC1929" s="15"/>
      <c r="FD1929" s="15"/>
      <c r="FE1929" s="15"/>
      <c r="FF1929" s="15"/>
      <c r="FG1929" s="15"/>
      <c r="FH1929" s="15"/>
      <c r="FI1929" s="15"/>
      <c r="FJ1929" s="15"/>
    </row>
    <row r="1930" spans="2:166" ht="15" customHeight="1" x14ac:dyDescent="0.25">
      <c r="B1930" s="88"/>
      <c r="C1930" s="88"/>
      <c r="D1930" s="115"/>
      <c r="E1930" s="115"/>
      <c r="F1930" s="115"/>
      <c r="G1930" s="115"/>
      <c r="H1930" s="115"/>
      <c r="I1930" s="523"/>
      <c r="J1930" s="523"/>
      <c r="K1930" s="115"/>
      <c r="L1930" s="524"/>
      <c r="M1930" s="524"/>
      <c r="N1930" s="524"/>
      <c r="O1930" s="524"/>
      <c r="P1930" s="524"/>
      <c r="Q1930" s="524"/>
      <c r="R1930" s="524"/>
      <c r="S1930" s="525"/>
      <c r="T1930" s="526"/>
      <c r="U1930" s="115"/>
      <c r="V1930" s="526"/>
      <c r="W1930" s="115"/>
      <c r="X1930" s="115"/>
      <c r="Y1930" s="115"/>
      <c r="Z1930" s="527"/>
      <c r="AA1930" s="527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  <c r="AL1930" s="15"/>
      <c r="AM1930" s="15"/>
      <c r="AN1930" s="15"/>
      <c r="AO1930" s="15"/>
      <c r="AP1930" s="15"/>
      <c r="AQ1930" s="15"/>
      <c r="AR1930" s="15"/>
      <c r="AS1930" s="15"/>
      <c r="AT1930" s="15"/>
      <c r="AU1930" s="15"/>
      <c r="AV1930" s="15"/>
      <c r="AW1930" s="15"/>
      <c r="AX1930" s="15"/>
      <c r="AY1930" s="15"/>
      <c r="AZ1930" s="15"/>
      <c r="BA1930" s="15"/>
      <c r="BB1930" s="15"/>
      <c r="BC1930" s="15"/>
      <c r="BD1930" s="15"/>
      <c r="BE1930" s="15"/>
      <c r="BF1930" s="15"/>
      <c r="BG1930" s="15"/>
      <c r="BH1930" s="15"/>
      <c r="BI1930" s="15"/>
      <c r="BJ1930" s="15"/>
      <c r="BK1930" s="15"/>
      <c r="BL1930" s="15"/>
      <c r="BM1930" s="15"/>
      <c r="BN1930" s="15"/>
      <c r="BO1930" s="15"/>
      <c r="BP1930" s="15"/>
      <c r="BQ1930" s="15"/>
      <c r="BR1930" s="15"/>
      <c r="BS1930" s="15"/>
      <c r="BT1930" s="15"/>
      <c r="BU1930" s="15"/>
      <c r="BV1930" s="15"/>
      <c r="BW1930" s="15"/>
      <c r="BX1930" s="15"/>
      <c r="BY1930" s="15"/>
      <c r="BZ1930" s="15"/>
      <c r="CA1930" s="15"/>
      <c r="CB1930" s="15"/>
      <c r="CC1930" s="15"/>
      <c r="CD1930" s="15"/>
      <c r="CE1930" s="15"/>
      <c r="CF1930" s="15"/>
      <c r="CG1930" s="15"/>
      <c r="CH1930" s="15"/>
      <c r="CI1930" s="15"/>
      <c r="CJ1930" s="15"/>
      <c r="CK1930" s="15"/>
      <c r="CL1930" s="15"/>
      <c r="CM1930" s="15"/>
      <c r="CN1930" s="15"/>
      <c r="CO1930" s="15"/>
      <c r="CP1930" s="15"/>
      <c r="CQ1930" s="15"/>
      <c r="CR1930" s="15"/>
      <c r="CS1930" s="15"/>
      <c r="CT1930" s="88"/>
      <c r="CU1930" s="88"/>
      <c r="CV1930" s="88"/>
      <c r="CW1930" s="15"/>
      <c r="CX1930" s="15"/>
      <c r="CY1930" s="88"/>
      <c r="CZ1930" s="88"/>
      <c r="DA1930" s="88"/>
      <c r="DB1930" s="15"/>
      <c r="DC1930" s="15"/>
      <c r="DD1930" s="15"/>
      <c r="DE1930" s="15"/>
      <c r="DF1930" s="15"/>
      <c r="DG1930" s="15"/>
      <c r="DH1930" s="15"/>
      <c r="DI1930" s="15"/>
      <c r="DJ1930" s="15"/>
      <c r="DK1930" s="15"/>
      <c r="DL1930" s="15"/>
      <c r="DM1930" s="15"/>
      <c r="DN1930" s="15"/>
      <c r="DO1930" s="15"/>
      <c r="DP1930" s="15"/>
      <c r="DQ1930" s="15"/>
      <c r="DR1930" s="15"/>
      <c r="DS1930" s="15"/>
      <c r="DT1930" s="15"/>
      <c r="DU1930" s="15"/>
      <c r="DV1930" s="15"/>
      <c r="DW1930" s="15"/>
      <c r="DX1930" s="15"/>
      <c r="DY1930" s="15"/>
      <c r="DZ1930" s="15"/>
      <c r="EA1930" s="15"/>
      <c r="EB1930" s="15"/>
      <c r="EC1930" s="15"/>
      <c r="ED1930" s="15"/>
      <c r="EE1930" s="15"/>
      <c r="EF1930" s="15"/>
      <c r="EG1930" s="15"/>
      <c r="EH1930" s="15"/>
      <c r="EI1930" s="15"/>
      <c r="EJ1930" s="15"/>
      <c r="EK1930" s="15"/>
      <c r="EL1930" s="15"/>
      <c r="EM1930" s="15"/>
      <c r="EN1930" s="15"/>
      <c r="EO1930" s="15"/>
      <c r="EP1930" s="88"/>
      <c r="EQ1930" s="88"/>
      <c r="ER1930" s="88"/>
      <c r="ES1930" s="88"/>
      <c r="ET1930" s="88"/>
      <c r="EU1930" s="88"/>
      <c r="EV1930" s="88"/>
      <c r="EW1930" s="88"/>
      <c r="EX1930" s="88"/>
      <c r="EY1930" s="88"/>
      <c r="EZ1930" s="88"/>
      <c r="FA1930" s="88"/>
      <c r="FB1930" s="15"/>
      <c r="FC1930" s="15"/>
      <c r="FD1930" s="15"/>
      <c r="FE1930" s="15"/>
      <c r="FF1930" s="15"/>
      <c r="FG1930" s="15"/>
      <c r="FH1930" s="15"/>
      <c r="FI1930" s="15"/>
      <c r="FJ1930" s="15"/>
    </row>
    <row r="1931" spans="2:166" ht="15" customHeight="1" x14ac:dyDescent="0.25">
      <c r="B1931" s="88"/>
      <c r="C1931" s="88"/>
      <c r="D1931" s="115"/>
      <c r="E1931" s="115"/>
      <c r="F1931" s="115"/>
      <c r="G1931" s="115"/>
      <c r="H1931" s="115"/>
      <c r="I1931" s="523"/>
      <c r="J1931" s="523"/>
      <c r="K1931" s="115"/>
      <c r="L1931" s="524"/>
      <c r="M1931" s="524"/>
      <c r="N1931" s="524"/>
      <c r="O1931" s="524"/>
      <c r="P1931" s="524"/>
      <c r="Q1931" s="524"/>
      <c r="R1931" s="524"/>
      <c r="S1931" s="525"/>
      <c r="T1931" s="526"/>
      <c r="U1931" s="115"/>
      <c r="V1931" s="526"/>
      <c r="W1931" s="115"/>
      <c r="X1931" s="115"/>
      <c r="Y1931" s="115"/>
      <c r="Z1931" s="527"/>
      <c r="AA1931" s="527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5"/>
      <c r="AQ1931" s="15"/>
      <c r="AR1931" s="15"/>
      <c r="AS1931" s="15"/>
      <c r="AT1931" s="15"/>
      <c r="AU1931" s="15"/>
      <c r="AV1931" s="15"/>
      <c r="AW1931" s="15"/>
      <c r="AX1931" s="15"/>
      <c r="AY1931" s="15"/>
      <c r="AZ1931" s="15"/>
      <c r="BA1931" s="15"/>
      <c r="BB1931" s="15"/>
      <c r="BC1931" s="15"/>
      <c r="BD1931" s="15"/>
      <c r="BE1931" s="15"/>
      <c r="BF1931" s="15"/>
      <c r="BG1931" s="15"/>
      <c r="BH1931" s="15"/>
      <c r="BI1931" s="15"/>
      <c r="BJ1931" s="15"/>
      <c r="BK1931" s="15"/>
      <c r="BL1931" s="15"/>
      <c r="BM1931" s="15"/>
      <c r="BN1931" s="15"/>
      <c r="BO1931" s="15"/>
      <c r="BP1931" s="15"/>
      <c r="BQ1931" s="15"/>
      <c r="BR1931" s="15"/>
      <c r="BS1931" s="15"/>
      <c r="BT1931" s="15"/>
      <c r="BU1931" s="15"/>
      <c r="BV1931" s="15"/>
      <c r="BW1931" s="15"/>
      <c r="BX1931" s="15"/>
      <c r="BY1931" s="15"/>
      <c r="BZ1931" s="15"/>
      <c r="CA1931" s="15"/>
      <c r="CB1931" s="15"/>
      <c r="CC1931" s="15"/>
      <c r="CD1931" s="15"/>
      <c r="CE1931" s="15"/>
      <c r="CF1931" s="15"/>
      <c r="CG1931" s="15"/>
      <c r="CH1931" s="15"/>
      <c r="CI1931" s="15"/>
      <c r="CJ1931" s="15"/>
      <c r="CK1931" s="15"/>
      <c r="CL1931" s="15"/>
      <c r="CM1931" s="15"/>
      <c r="CN1931" s="15"/>
      <c r="CO1931" s="15"/>
      <c r="CP1931" s="15"/>
      <c r="CQ1931" s="15"/>
      <c r="CR1931" s="15"/>
      <c r="CS1931" s="15"/>
      <c r="CT1931" s="88"/>
      <c r="CU1931" s="88"/>
      <c r="CV1931" s="88"/>
      <c r="CW1931" s="15"/>
      <c r="CX1931" s="15"/>
      <c r="CY1931" s="88"/>
      <c r="CZ1931" s="88"/>
      <c r="DA1931" s="88"/>
      <c r="DB1931" s="15"/>
      <c r="DC1931" s="15"/>
      <c r="DD1931" s="15"/>
      <c r="DE1931" s="15"/>
      <c r="DF1931" s="15"/>
      <c r="DG1931" s="15"/>
      <c r="DH1931" s="15"/>
      <c r="DI1931" s="15"/>
      <c r="DJ1931" s="15"/>
      <c r="DK1931" s="15"/>
      <c r="DL1931" s="15"/>
      <c r="DM1931" s="15"/>
      <c r="DN1931" s="15"/>
      <c r="DO1931" s="15"/>
      <c r="DP1931" s="15"/>
      <c r="DQ1931" s="15"/>
      <c r="DR1931" s="15"/>
      <c r="DS1931" s="15"/>
      <c r="DT1931" s="15"/>
      <c r="DU1931" s="15"/>
      <c r="DV1931" s="15"/>
      <c r="DW1931" s="15"/>
      <c r="DX1931" s="15"/>
      <c r="DY1931" s="15"/>
      <c r="DZ1931" s="15"/>
      <c r="EA1931" s="15"/>
      <c r="EB1931" s="15"/>
      <c r="EC1931" s="15"/>
      <c r="ED1931" s="15"/>
      <c r="EE1931" s="15"/>
      <c r="EF1931" s="15"/>
      <c r="EG1931" s="15"/>
      <c r="EH1931" s="15"/>
      <c r="EI1931" s="15"/>
      <c r="EJ1931" s="15"/>
      <c r="EK1931" s="15"/>
      <c r="EL1931" s="15"/>
      <c r="EM1931" s="15"/>
      <c r="EN1931" s="15"/>
      <c r="EO1931" s="15"/>
      <c r="EP1931" s="88"/>
      <c r="EQ1931" s="88"/>
      <c r="ER1931" s="88"/>
      <c r="ES1931" s="88"/>
      <c r="ET1931" s="88"/>
      <c r="EU1931" s="88"/>
      <c r="EV1931" s="88"/>
      <c r="EW1931" s="88"/>
      <c r="EX1931" s="88"/>
      <c r="EY1931" s="88"/>
      <c r="EZ1931" s="88"/>
      <c r="FA1931" s="88"/>
      <c r="FB1931" s="15"/>
      <c r="FC1931" s="15"/>
      <c r="FD1931" s="15"/>
      <c r="FE1931" s="15"/>
      <c r="FF1931" s="15"/>
      <c r="FG1931" s="15"/>
      <c r="FH1931" s="15"/>
      <c r="FI1931" s="15"/>
      <c r="FJ1931" s="15"/>
    </row>
    <row r="1932" spans="2:166" ht="15" customHeight="1" x14ac:dyDescent="0.25">
      <c r="B1932" s="88"/>
      <c r="C1932" s="88"/>
      <c r="D1932" s="115"/>
      <c r="E1932" s="115"/>
      <c r="F1932" s="115"/>
      <c r="G1932" s="115"/>
      <c r="H1932" s="115"/>
      <c r="I1932" s="523"/>
      <c r="J1932" s="523"/>
      <c r="K1932" s="115"/>
      <c r="L1932" s="524"/>
      <c r="M1932" s="524"/>
      <c r="N1932" s="524"/>
      <c r="O1932" s="524"/>
      <c r="P1932" s="524"/>
      <c r="Q1932" s="524"/>
      <c r="R1932" s="524"/>
      <c r="S1932" s="525"/>
      <c r="T1932" s="526"/>
      <c r="U1932" s="115"/>
      <c r="V1932" s="526"/>
      <c r="W1932" s="115"/>
      <c r="X1932" s="115"/>
      <c r="Y1932" s="115"/>
      <c r="Z1932" s="527"/>
      <c r="AA1932" s="527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  <c r="BE1932" s="15"/>
      <c r="BF1932" s="15"/>
      <c r="BG1932" s="15"/>
      <c r="BH1932" s="15"/>
      <c r="BI1932" s="15"/>
      <c r="BJ1932" s="15"/>
      <c r="BK1932" s="15"/>
      <c r="BL1932" s="15"/>
      <c r="BM1932" s="15"/>
      <c r="BN1932" s="15"/>
      <c r="BO1932" s="15"/>
      <c r="BP1932" s="15"/>
      <c r="BQ1932" s="15"/>
      <c r="BR1932" s="15"/>
      <c r="BS1932" s="15"/>
      <c r="BT1932" s="15"/>
      <c r="BU1932" s="15"/>
      <c r="BV1932" s="15"/>
      <c r="BW1932" s="15"/>
      <c r="BX1932" s="15"/>
      <c r="BY1932" s="15"/>
      <c r="BZ1932" s="15"/>
      <c r="CA1932" s="15"/>
      <c r="CB1932" s="15"/>
      <c r="CC1932" s="15"/>
      <c r="CD1932" s="15"/>
      <c r="CE1932" s="15"/>
      <c r="CF1932" s="15"/>
      <c r="CG1932" s="15"/>
      <c r="CH1932" s="15"/>
      <c r="CI1932" s="15"/>
      <c r="CJ1932" s="15"/>
      <c r="CK1932" s="15"/>
      <c r="CL1932" s="15"/>
      <c r="CM1932" s="15"/>
      <c r="CN1932" s="15"/>
      <c r="CO1932" s="15"/>
      <c r="CP1932" s="15"/>
      <c r="CQ1932" s="15"/>
      <c r="CR1932" s="15"/>
      <c r="CS1932" s="15"/>
      <c r="CT1932" s="88"/>
      <c r="CU1932" s="88"/>
      <c r="CV1932" s="88"/>
      <c r="CW1932" s="15"/>
      <c r="CX1932" s="15"/>
      <c r="CY1932" s="88"/>
      <c r="CZ1932" s="88"/>
      <c r="DA1932" s="88"/>
      <c r="DB1932" s="15"/>
      <c r="DC1932" s="15"/>
      <c r="DD1932" s="15"/>
      <c r="DE1932" s="15"/>
      <c r="DF1932" s="15"/>
      <c r="DG1932" s="15"/>
      <c r="DH1932" s="15"/>
      <c r="DI1932" s="15"/>
      <c r="DJ1932" s="15"/>
      <c r="DK1932" s="15"/>
      <c r="DL1932" s="15"/>
      <c r="DM1932" s="15"/>
      <c r="DN1932" s="15"/>
      <c r="DO1932" s="15"/>
      <c r="DP1932" s="15"/>
      <c r="DQ1932" s="15"/>
      <c r="DR1932" s="15"/>
      <c r="DS1932" s="15"/>
      <c r="DT1932" s="15"/>
      <c r="DU1932" s="15"/>
      <c r="DV1932" s="15"/>
      <c r="DW1932" s="15"/>
      <c r="DX1932" s="15"/>
      <c r="DY1932" s="15"/>
      <c r="DZ1932" s="15"/>
      <c r="EA1932" s="15"/>
      <c r="EB1932" s="15"/>
      <c r="EC1932" s="15"/>
      <c r="ED1932" s="15"/>
      <c r="EE1932" s="15"/>
      <c r="EF1932" s="15"/>
      <c r="EG1932" s="15"/>
      <c r="EH1932" s="15"/>
      <c r="EI1932" s="15"/>
      <c r="EJ1932" s="15"/>
      <c r="EK1932" s="15"/>
      <c r="EL1932" s="15"/>
      <c r="EM1932" s="15"/>
      <c r="EN1932" s="15"/>
      <c r="EO1932" s="15"/>
      <c r="EP1932" s="88"/>
      <c r="EQ1932" s="88"/>
      <c r="ER1932" s="88"/>
      <c r="ES1932" s="88"/>
      <c r="ET1932" s="88"/>
      <c r="EU1932" s="88"/>
      <c r="EV1932" s="88"/>
      <c r="EW1932" s="88"/>
      <c r="EX1932" s="88"/>
      <c r="EY1932" s="88"/>
      <c r="EZ1932" s="88"/>
      <c r="FA1932" s="88"/>
      <c r="FB1932" s="15"/>
      <c r="FC1932" s="15"/>
      <c r="FD1932" s="15"/>
      <c r="FE1932" s="15"/>
      <c r="FF1932" s="15"/>
      <c r="FG1932" s="15"/>
      <c r="FH1932" s="15"/>
      <c r="FI1932" s="15"/>
      <c r="FJ1932" s="15"/>
    </row>
    <row r="1933" spans="2:166" ht="15" customHeight="1" x14ac:dyDescent="0.25">
      <c r="B1933" s="88"/>
      <c r="C1933" s="88"/>
      <c r="D1933" s="115"/>
      <c r="E1933" s="115"/>
      <c r="F1933" s="115"/>
      <c r="G1933" s="115"/>
      <c r="H1933" s="115"/>
      <c r="I1933" s="523"/>
      <c r="J1933" s="523"/>
      <c r="K1933" s="115"/>
      <c r="L1933" s="524"/>
      <c r="M1933" s="524"/>
      <c r="N1933" s="524"/>
      <c r="O1933" s="524"/>
      <c r="P1933" s="524"/>
      <c r="Q1933" s="524"/>
      <c r="R1933" s="524"/>
      <c r="S1933" s="525"/>
      <c r="T1933" s="526"/>
      <c r="U1933" s="115"/>
      <c r="V1933" s="526"/>
      <c r="W1933" s="115"/>
      <c r="X1933" s="115"/>
      <c r="Y1933" s="115"/>
      <c r="Z1933" s="527"/>
      <c r="AA1933" s="527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  <c r="AR1933" s="15"/>
      <c r="AS1933" s="15"/>
      <c r="AT1933" s="15"/>
      <c r="AU1933" s="15"/>
      <c r="AV1933" s="15"/>
      <c r="AW1933" s="15"/>
      <c r="AX1933" s="15"/>
      <c r="AY1933" s="15"/>
      <c r="AZ1933" s="15"/>
      <c r="BA1933" s="15"/>
      <c r="BB1933" s="15"/>
      <c r="BC1933" s="15"/>
      <c r="BD1933" s="15"/>
      <c r="BE1933" s="15"/>
      <c r="BF1933" s="15"/>
      <c r="BG1933" s="15"/>
      <c r="BH1933" s="15"/>
      <c r="BI1933" s="15"/>
      <c r="BJ1933" s="15"/>
      <c r="BK1933" s="15"/>
      <c r="BL1933" s="15"/>
      <c r="BM1933" s="15"/>
      <c r="BN1933" s="15"/>
      <c r="BO1933" s="15"/>
      <c r="BP1933" s="15"/>
      <c r="BQ1933" s="15"/>
      <c r="BR1933" s="15"/>
      <c r="BS1933" s="15"/>
      <c r="BT1933" s="15"/>
      <c r="BU1933" s="15"/>
      <c r="BV1933" s="15"/>
      <c r="BW1933" s="15"/>
      <c r="BX1933" s="15"/>
      <c r="BY1933" s="15"/>
      <c r="BZ1933" s="15"/>
      <c r="CA1933" s="15"/>
      <c r="CB1933" s="15"/>
      <c r="CC1933" s="15"/>
      <c r="CD1933" s="15"/>
      <c r="CE1933" s="15"/>
      <c r="CF1933" s="15"/>
      <c r="CG1933" s="15"/>
      <c r="CH1933" s="15"/>
      <c r="CI1933" s="15"/>
      <c r="CJ1933" s="15"/>
      <c r="CK1933" s="15"/>
      <c r="CL1933" s="15"/>
      <c r="CM1933" s="15"/>
      <c r="CN1933" s="15"/>
      <c r="CO1933" s="15"/>
      <c r="CP1933" s="15"/>
      <c r="CQ1933" s="15"/>
      <c r="CR1933" s="15"/>
      <c r="CS1933" s="15"/>
      <c r="CT1933" s="88"/>
      <c r="CU1933" s="88"/>
      <c r="CV1933" s="88"/>
      <c r="CW1933" s="15"/>
      <c r="CX1933" s="15"/>
      <c r="CY1933" s="88"/>
      <c r="CZ1933" s="88"/>
      <c r="DA1933" s="88"/>
      <c r="DB1933" s="15"/>
      <c r="DC1933" s="15"/>
      <c r="DD1933" s="15"/>
      <c r="DE1933" s="15"/>
      <c r="DF1933" s="15"/>
      <c r="DG1933" s="15"/>
      <c r="DH1933" s="15"/>
      <c r="DI1933" s="15"/>
      <c r="DJ1933" s="15"/>
      <c r="DK1933" s="15"/>
      <c r="DL1933" s="15"/>
      <c r="DM1933" s="15"/>
      <c r="DN1933" s="15"/>
      <c r="DO1933" s="15"/>
      <c r="DP1933" s="15"/>
      <c r="DQ1933" s="15"/>
      <c r="DR1933" s="15"/>
      <c r="DS1933" s="15"/>
      <c r="DT1933" s="15"/>
      <c r="DU1933" s="15"/>
      <c r="DV1933" s="15"/>
      <c r="DW1933" s="15"/>
      <c r="DX1933" s="15"/>
      <c r="DY1933" s="15"/>
      <c r="DZ1933" s="15"/>
      <c r="EA1933" s="15"/>
      <c r="EB1933" s="15"/>
      <c r="EC1933" s="15"/>
      <c r="ED1933" s="15"/>
      <c r="EE1933" s="15"/>
      <c r="EF1933" s="15"/>
      <c r="EG1933" s="15"/>
      <c r="EH1933" s="15"/>
      <c r="EI1933" s="15"/>
      <c r="EJ1933" s="15"/>
      <c r="EK1933" s="15"/>
      <c r="EL1933" s="15"/>
      <c r="EM1933" s="15"/>
      <c r="EN1933" s="15"/>
      <c r="EO1933" s="15"/>
      <c r="EP1933" s="88"/>
      <c r="EQ1933" s="88"/>
      <c r="ER1933" s="88"/>
      <c r="ES1933" s="88"/>
      <c r="ET1933" s="88"/>
      <c r="EU1933" s="88"/>
      <c r="EV1933" s="88"/>
      <c r="EW1933" s="88"/>
      <c r="EX1933" s="88"/>
      <c r="EY1933" s="88"/>
      <c r="EZ1933" s="88"/>
      <c r="FA1933" s="88"/>
      <c r="FB1933" s="15"/>
      <c r="FC1933" s="15"/>
      <c r="FD1933" s="15"/>
      <c r="FE1933" s="15"/>
      <c r="FF1933" s="15"/>
      <c r="FG1933" s="15"/>
      <c r="FH1933" s="15"/>
      <c r="FI1933" s="15"/>
      <c r="FJ1933" s="15"/>
    </row>
    <row r="1934" spans="2:166" ht="15" customHeight="1" x14ac:dyDescent="0.25">
      <c r="B1934" s="88"/>
      <c r="C1934" s="88"/>
      <c r="D1934" s="115"/>
      <c r="E1934" s="115"/>
      <c r="F1934" s="115"/>
      <c r="G1934" s="115"/>
      <c r="H1934" s="115"/>
      <c r="I1934" s="523"/>
      <c r="J1934" s="523"/>
      <c r="K1934" s="115"/>
      <c r="L1934" s="524"/>
      <c r="M1934" s="524"/>
      <c r="N1934" s="524"/>
      <c r="O1934" s="524"/>
      <c r="P1934" s="524"/>
      <c r="Q1934" s="524"/>
      <c r="R1934" s="524"/>
      <c r="S1934" s="525"/>
      <c r="T1934" s="526"/>
      <c r="U1934" s="115"/>
      <c r="V1934" s="526"/>
      <c r="W1934" s="115"/>
      <c r="X1934" s="115"/>
      <c r="Y1934" s="115"/>
      <c r="Z1934" s="527"/>
      <c r="AA1934" s="527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  <c r="AR1934" s="15"/>
      <c r="AS1934" s="15"/>
      <c r="AT1934" s="15"/>
      <c r="AU1934" s="15"/>
      <c r="AV1934" s="15"/>
      <c r="AW1934" s="15"/>
      <c r="AX1934" s="15"/>
      <c r="AY1934" s="15"/>
      <c r="AZ1934" s="15"/>
      <c r="BA1934" s="15"/>
      <c r="BB1934" s="15"/>
      <c r="BC1934" s="15"/>
      <c r="BD1934" s="15"/>
      <c r="BE1934" s="15"/>
      <c r="BF1934" s="15"/>
      <c r="BG1934" s="15"/>
      <c r="BH1934" s="15"/>
      <c r="BI1934" s="15"/>
      <c r="BJ1934" s="15"/>
      <c r="BK1934" s="15"/>
      <c r="BL1934" s="15"/>
      <c r="BM1934" s="15"/>
      <c r="BN1934" s="15"/>
      <c r="BO1934" s="15"/>
      <c r="BP1934" s="15"/>
      <c r="BQ1934" s="15"/>
      <c r="BR1934" s="15"/>
      <c r="BS1934" s="15"/>
      <c r="BT1934" s="15"/>
      <c r="BU1934" s="15"/>
      <c r="BV1934" s="15"/>
      <c r="BW1934" s="15"/>
      <c r="BX1934" s="15"/>
      <c r="BY1934" s="15"/>
      <c r="BZ1934" s="15"/>
      <c r="CA1934" s="15"/>
      <c r="CB1934" s="15"/>
      <c r="CC1934" s="15"/>
      <c r="CD1934" s="15"/>
      <c r="CE1934" s="15"/>
      <c r="CF1934" s="15"/>
      <c r="CG1934" s="15"/>
      <c r="CH1934" s="15"/>
      <c r="CI1934" s="15"/>
      <c r="CJ1934" s="15"/>
      <c r="CK1934" s="15"/>
      <c r="CL1934" s="15"/>
      <c r="CM1934" s="15"/>
      <c r="CN1934" s="15"/>
      <c r="CO1934" s="15"/>
      <c r="CP1934" s="15"/>
      <c r="CQ1934" s="15"/>
      <c r="CR1934" s="15"/>
      <c r="CS1934" s="15"/>
      <c r="CT1934" s="88"/>
      <c r="CU1934" s="88"/>
      <c r="CV1934" s="88"/>
      <c r="CW1934" s="15"/>
      <c r="CX1934" s="15"/>
      <c r="CY1934" s="88"/>
      <c r="CZ1934" s="88"/>
      <c r="DA1934" s="88"/>
      <c r="DB1934" s="15"/>
      <c r="DC1934" s="15"/>
      <c r="DD1934" s="15"/>
      <c r="DE1934" s="15"/>
      <c r="DF1934" s="15"/>
      <c r="DG1934" s="15"/>
      <c r="DH1934" s="15"/>
      <c r="DI1934" s="15"/>
      <c r="DJ1934" s="15"/>
      <c r="DK1934" s="15"/>
      <c r="DL1934" s="15"/>
      <c r="DM1934" s="15"/>
      <c r="DN1934" s="15"/>
      <c r="DO1934" s="15"/>
      <c r="DP1934" s="15"/>
      <c r="DQ1934" s="15"/>
      <c r="DR1934" s="15"/>
      <c r="DS1934" s="15"/>
      <c r="DT1934" s="15"/>
      <c r="DU1934" s="15"/>
      <c r="DV1934" s="15"/>
      <c r="DW1934" s="15"/>
      <c r="DX1934" s="15"/>
      <c r="DY1934" s="15"/>
      <c r="DZ1934" s="15"/>
      <c r="EA1934" s="15"/>
      <c r="EB1934" s="15"/>
      <c r="EC1934" s="15"/>
      <c r="ED1934" s="15"/>
      <c r="EE1934" s="15"/>
      <c r="EF1934" s="15"/>
      <c r="EG1934" s="15"/>
      <c r="EH1934" s="15"/>
      <c r="EI1934" s="15"/>
      <c r="EJ1934" s="15"/>
      <c r="EK1934" s="15"/>
      <c r="EL1934" s="15"/>
      <c r="EM1934" s="15"/>
      <c r="EN1934" s="15"/>
      <c r="EO1934" s="15"/>
      <c r="EP1934" s="88"/>
      <c r="EQ1934" s="88"/>
      <c r="ER1934" s="88"/>
      <c r="ES1934" s="88"/>
      <c r="ET1934" s="88"/>
      <c r="EU1934" s="88"/>
      <c r="EV1934" s="88"/>
      <c r="EW1934" s="88"/>
      <c r="EX1934" s="88"/>
      <c r="EY1934" s="88"/>
      <c r="EZ1934" s="88"/>
      <c r="FA1934" s="88"/>
      <c r="FB1934" s="15"/>
      <c r="FC1934" s="15"/>
      <c r="FD1934" s="15"/>
      <c r="FE1934" s="15"/>
      <c r="FF1934" s="15"/>
      <c r="FG1934" s="15"/>
      <c r="FH1934" s="15"/>
      <c r="FI1934" s="15"/>
      <c r="FJ1934" s="15"/>
    </row>
    <row r="1935" spans="2:166" ht="15" customHeight="1" x14ac:dyDescent="0.25">
      <c r="B1935" s="88"/>
      <c r="C1935" s="88"/>
      <c r="D1935" s="115"/>
      <c r="E1935" s="115"/>
      <c r="F1935" s="115"/>
      <c r="G1935" s="115"/>
      <c r="H1935" s="115"/>
      <c r="I1935" s="523"/>
      <c r="J1935" s="523"/>
      <c r="K1935" s="115"/>
      <c r="L1935" s="524"/>
      <c r="M1935" s="524"/>
      <c r="N1935" s="524"/>
      <c r="O1935" s="524"/>
      <c r="P1935" s="524"/>
      <c r="Q1935" s="524"/>
      <c r="R1935" s="524"/>
      <c r="S1935" s="525"/>
      <c r="T1935" s="526"/>
      <c r="U1935" s="115"/>
      <c r="V1935" s="526"/>
      <c r="W1935" s="115"/>
      <c r="X1935" s="115"/>
      <c r="Y1935" s="115"/>
      <c r="Z1935" s="527"/>
      <c r="AA1935" s="527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/>
      <c r="BE1935" s="15"/>
      <c r="BF1935" s="15"/>
      <c r="BG1935" s="15"/>
      <c r="BH1935" s="15"/>
      <c r="BI1935" s="15"/>
      <c r="BJ1935" s="15"/>
      <c r="BK1935" s="15"/>
      <c r="BL1935" s="15"/>
      <c r="BM1935" s="15"/>
      <c r="BN1935" s="15"/>
      <c r="BO1935" s="15"/>
      <c r="BP1935" s="15"/>
      <c r="BQ1935" s="15"/>
      <c r="BR1935" s="15"/>
      <c r="BS1935" s="15"/>
      <c r="BT1935" s="15"/>
      <c r="BU1935" s="15"/>
      <c r="BV1935" s="15"/>
      <c r="BW1935" s="15"/>
      <c r="BX1935" s="15"/>
      <c r="BY1935" s="15"/>
      <c r="BZ1935" s="15"/>
      <c r="CA1935" s="15"/>
      <c r="CB1935" s="15"/>
      <c r="CC1935" s="15"/>
      <c r="CD1935" s="15"/>
      <c r="CE1935" s="15"/>
      <c r="CF1935" s="15"/>
      <c r="CG1935" s="15"/>
      <c r="CH1935" s="15"/>
      <c r="CI1935" s="15"/>
      <c r="CJ1935" s="15"/>
      <c r="CK1935" s="15"/>
      <c r="CL1935" s="15"/>
      <c r="CM1935" s="15"/>
      <c r="CN1935" s="15"/>
      <c r="CO1935" s="15"/>
      <c r="CP1935" s="15"/>
      <c r="CQ1935" s="15"/>
      <c r="CR1935" s="15"/>
      <c r="CS1935" s="15"/>
      <c r="CT1935" s="88"/>
      <c r="CU1935" s="88"/>
      <c r="CV1935" s="88"/>
      <c r="CW1935" s="15"/>
      <c r="CX1935" s="15"/>
      <c r="CY1935" s="88"/>
      <c r="CZ1935" s="88"/>
      <c r="DA1935" s="88"/>
      <c r="DB1935" s="15"/>
      <c r="DC1935" s="15"/>
      <c r="DD1935" s="15"/>
      <c r="DE1935" s="15"/>
      <c r="DF1935" s="15"/>
      <c r="DG1935" s="15"/>
      <c r="DH1935" s="15"/>
      <c r="DI1935" s="15"/>
      <c r="DJ1935" s="15"/>
      <c r="DK1935" s="15"/>
      <c r="DL1935" s="15"/>
      <c r="DM1935" s="15"/>
      <c r="DN1935" s="15"/>
      <c r="DO1935" s="15"/>
      <c r="DP1935" s="15"/>
      <c r="DQ1935" s="15"/>
      <c r="DR1935" s="15"/>
      <c r="DS1935" s="15"/>
      <c r="DT1935" s="15"/>
      <c r="DU1935" s="15"/>
      <c r="DV1935" s="15"/>
      <c r="DW1935" s="15"/>
      <c r="DX1935" s="15"/>
      <c r="DY1935" s="15"/>
      <c r="DZ1935" s="15"/>
      <c r="EA1935" s="15"/>
      <c r="EB1935" s="15"/>
      <c r="EC1935" s="15"/>
      <c r="ED1935" s="15"/>
      <c r="EE1935" s="15"/>
      <c r="EF1935" s="15"/>
      <c r="EG1935" s="15"/>
      <c r="EH1935" s="15"/>
      <c r="EI1935" s="15"/>
      <c r="EJ1935" s="15"/>
      <c r="EK1935" s="15"/>
      <c r="EL1935" s="15"/>
      <c r="EM1935" s="15"/>
      <c r="EN1935" s="15"/>
      <c r="EO1935" s="15"/>
      <c r="EP1935" s="88"/>
      <c r="EQ1935" s="88"/>
      <c r="ER1935" s="88"/>
      <c r="ES1935" s="88"/>
      <c r="ET1935" s="88"/>
      <c r="EU1935" s="88"/>
      <c r="EV1935" s="88"/>
      <c r="EW1935" s="88"/>
      <c r="EX1935" s="88"/>
      <c r="EY1935" s="88"/>
      <c r="EZ1935" s="88"/>
      <c r="FA1935" s="88"/>
      <c r="FB1935" s="15"/>
      <c r="FC1935" s="15"/>
      <c r="FD1935" s="15"/>
      <c r="FE1935" s="15"/>
      <c r="FF1935" s="15"/>
      <c r="FG1935" s="15"/>
      <c r="FH1935" s="15"/>
      <c r="FI1935" s="15"/>
      <c r="FJ1935" s="15"/>
    </row>
    <row r="1936" spans="2:166" ht="15" customHeight="1" x14ac:dyDescent="0.25">
      <c r="B1936" s="88"/>
      <c r="C1936" s="88"/>
      <c r="D1936" s="115"/>
      <c r="E1936" s="115"/>
      <c r="F1936" s="115"/>
      <c r="G1936" s="115"/>
      <c r="H1936" s="115"/>
      <c r="I1936" s="523"/>
      <c r="J1936" s="523"/>
      <c r="K1936" s="115"/>
      <c r="L1936" s="524"/>
      <c r="M1936" s="524"/>
      <c r="N1936" s="524"/>
      <c r="O1936" s="524"/>
      <c r="P1936" s="524"/>
      <c r="Q1936" s="524"/>
      <c r="R1936" s="524"/>
      <c r="S1936" s="525"/>
      <c r="T1936" s="526"/>
      <c r="U1936" s="115"/>
      <c r="V1936" s="526"/>
      <c r="W1936" s="115"/>
      <c r="X1936" s="115"/>
      <c r="Y1936" s="115"/>
      <c r="Z1936" s="527"/>
      <c r="AA1936" s="527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5"/>
      <c r="AV1936" s="15"/>
      <c r="AW1936" s="15"/>
      <c r="AX1936" s="15"/>
      <c r="AY1936" s="15"/>
      <c r="AZ1936" s="15"/>
      <c r="BA1936" s="15"/>
      <c r="BB1936" s="15"/>
      <c r="BC1936" s="15"/>
      <c r="BD1936" s="15"/>
      <c r="BE1936" s="15"/>
      <c r="BF1936" s="15"/>
      <c r="BG1936" s="15"/>
      <c r="BH1936" s="15"/>
      <c r="BI1936" s="15"/>
      <c r="BJ1936" s="15"/>
      <c r="BK1936" s="15"/>
      <c r="BL1936" s="15"/>
      <c r="BM1936" s="15"/>
      <c r="BN1936" s="15"/>
      <c r="BO1936" s="15"/>
      <c r="BP1936" s="15"/>
      <c r="BQ1936" s="15"/>
      <c r="BR1936" s="15"/>
      <c r="BS1936" s="15"/>
      <c r="BT1936" s="15"/>
      <c r="BU1936" s="15"/>
      <c r="BV1936" s="15"/>
      <c r="BW1936" s="15"/>
      <c r="BX1936" s="15"/>
      <c r="BY1936" s="15"/>
      <c r="BZ1936" s="15"/>
      <c r="CA1936" s="15"/>
      <c r="CB1936" s="15"/>
      <c r="CC1936" s="15"/>
      <c r="CD1936" s="15"/>
      <c r="CE1936" s="15"/>
      <c r="CF1936" s="15"/>
      <c r="CG1936" s="15"/>
      <c r="CH1936" s="15"/>
      <c r="CI1936" s="15"/>
      <c r="CJ1936" s="15"/>
      <c r="CK1936" s="15"/>
      <c r="CL1936" s="15"/>
      <c r="CM1936" s="15"/>
      <c r="CN1936" s="15"/>
      <c r="CO1936" s="15"/>
      <c r="CP1936" s="15"/>
      <c r="CQ1936" s="15"/>
      <c r="CR1936" s="15"/>
      <c r="CS1936" s="15"/>
      <c r="CT1936" s="88"/>
      <c r="CU1936" s="88"/>
      <c r="CV1936" s="88"/>
      <c r="CW1936" s="15"/>
      <c r="CX1936" s="15"/>
      <c r="CY1936" s="88"/>
      <c r="CZ1936" s="88"/>
      <c r="DA1936" s="88"/>
      <c r="DB1936" s="15"/>
      <c r="DC1936" s="15"/>
      <c r="DD1936" s="15"/>
      <c r="DE1936" s="15"/>
      <c r="DF1936" s="15"/>
      <c r="DG1936" s="15"/>
      <c r="DH1936" s="15"/>
      <c r="DI1936" s="15"/>
      <c r="DJ1936" s="15"/>
      <c r="DK1936" s="15"/>
      <c r="DL1936" s="15"/>
      <c r="DM1936" s="15"/>
      <c r="DN1936" s="15"/>
      <c r="DO1936" s="15"/>
      <c r="DP1936" s="15"/>
      <c r="DQ1936" s="15"/>
      <c r="DR1936" s="15"/>
      <c r="DS1936" s="15"/>
      <c r="DT1936" s="15"/>
      <c r="DU1936" s="15"/>
      <c r="DV1936" s="15"/>
      <c r="DW1936" s="15"/>
      <c r="DX1936" s="15"/>
      <c r="DY1936" s="15"/>
      <c r="DZ1936" s="15"/>
      <c r="EA1936" s="15"/>
      <c r="EB1936" s="15"/>
      <c r="EC1936" s="15"/>
      <c r="ED1936" s="15"/>
      <c r="EE1936" s="15"/>
      <c r="EF1936" s="15"/>
      <c r="EG1936" s="15"/>
      <c r="EH1936" s="15"/>
      <c r="EI1936" s="15"/>
      <c r="EJ1936" s="15"/>
      <c r="EK1936" s="15"/>
      <c r="EL1936" s="15"/>
      <c r="EM1936" s="15"/>
      <c r="EN1936" s="15"/>
      <c r="EO1936" s="15"/>
      <c r="EP1936" s="88"/>
      <c r="EQ1936" s="88"/>
      <c r="ER1936" s="88"/>
      <c r="ES1936" s="88"/>
      <c r="ET1936" s="88"/>
      <c r="EU1936" s="88"/>
      <c r="EV1936" s="88"/>
      <c r="EW1936" s="88"/>
      <c r="EX1936" s="88"/>
      <c r="EY1936" s="88"/>
      <c r="EZ1936" s="88"/>
      <c r="FA1936" s="88"/>
      <c r="FB1936" s="15"/>
      <c r="FC1936" s="15"/>
      <c r="FD1936" s="15"/>
      <c r="FE1936" s="15"/>
      <c r="FF1936" s="15"/>
      <c r="FG1936" s="15"/>
      <c r="FH1936" s="15"/>
      <c r="FI1936" s="15"/>
      <c r="FJ1936" s="15"/>
    </row>
    <row r="1937" spans="2:166" ht="15" customHeight="1" x14ac:dyDescent="0.25">
      <c r="B1937" s="88"/>
      <c r="C1937" s="88"/>
      <c r="D1937" s="115"/>
      <c r="E1937" s="115"/>
      <c r="F1937" s="115"/>
      <c r="G1937" s="115"/>
      <c r="H1937" s="115"/>
      <c r="I1937" s="523"/>
      <c r="J1937" s="523"/>
      <c r="K1937" s="115"/>
      <c r="L1937" s="524"/>
      <c r="M1937" s="524"/>
      <c r="N1937" s="524"/>
      <c r="O1937" s="524"/>
      <c r="P1937" s="524"/>
      <c r="Q1937" s="524"/>
      <c r="R1937" s="524"/>
      <c r="S1937" s="525"/>
      <c r="T1937" s="526"/>
      <c r="U1937" s="115"/>
      <c r="V1937" s="526"/>
      <c r="W1937" s="115"/>
      <c r="X1937" s="115"/>
      <c r="Y1937" s="115"/>
      <c r="Z1937" s="527"/>
      <c r="AA1937" s="527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  <c r="AX1937" s="15"/>
      <c r="AY1937" s="15"/>
      <c r="AZ1937" s="15"/>
      <c r="BA1937" s="15"/>
      <c r="BB1937" s="15"/>
      <c r="BC1937" s="15"/>
      <c r="BD1937" s="15"/>
      <c r="BE1937" s="15"/>
      <c r="BF1937" s="15"/>
      <c r="BG1937" s="15"/>
      <c r="BH1937" s="15"/>
      <c r="BI1937" s="15"/>
      <c r="BJ1937" s="15"/>
      <c r="BK1937" s="15"/>
      <c r="BL1937" s="15"/>
      <c r="BM1937" s="15"/>
      <c r="BN1937" s="15"/>
      <c r="BO1937" s="15"/>
      <c r="BP1937" s="15"/>
      <c r="BQ1937" s="15"/>
      <c r="BR1937" s="15"/>
      <c r="BS1937" s="15"/>
      <c r="BT1937" s="15"/>
      <c r="BU1937" s="15"/>
      <c r="BV1937" s="15"/>
      <c r="BW1937" s="15"/>
      <c r="BX1937" s="15"/>
      <c r="BY1937" s="15"/>
      <c r="BZ1937" s="15"/>
      <c r="CA1937" s="15"/>
      <c r="CB1937" s="15"/>
      <c r="CC1937" s="15"/>
      <c r="CD1937" s="15"/>
      <c r="CE1937" s="15"/>
      <c r="CF1937" s="15"/>
      <c r="CG1937" s="15"/>
      <c r="CH1937" s="15"/>
      <c r="CI1937" s="15"/>
      <c r="CJ1937" s="15"/>
      <c r="CK1937" s="15"/>
      <c r="CL1937" s="15"/>
      <c r="CM1937" s="15"/>
      <c r="CN1937" s="15"/>
      <c r="CO1937" s="15"/>
      <c r="CP1937" s="15"/>
      <c r="CQ1937" s="15"/>
      <c r="CR1937" s="15"/>
      <c r="CS1937" s="15"/>
      <c r="CT1937" s="88"/>
      <c r="CU1937" s="88"/>
      <c r="CV1937" s="88"/>
      <c r="CW1937" s="15"/>
      <c r="CX1937" s="15"/>
      <c r="CY1937" s="88"/>
      <c r="CZ1937" s="88"/>
      <c r="DA1937" s="88"/>
      <c r="DB1937" s="15"/>
      <c r="DC1937" s="15"/>
      <c r="DD1937" s="15"/>
      <c r="DE1937" s="15"/>
      <c r="DF1937" s="15"/>
      <c r="DG1937" s="15"/>
      <c r="DH1937" s="15"/>
      <c r="DI1937" s="15"/>
      <c r="DJ1937" s="15"/>
      <c r="DK1937" s="15"/>
      <c r="DL1937" s="15"/>
      <c r="DM1937" s="15"/>
      <c r="DN1937" s="15"/>
      <c r="DO1937" s="15"/>
      <c r="DP1937" s="15"/>
      <c r="DQ1937" s="15"/>
      <c r="DR1937" s="15"/>
      <c r="DS1937" s="15"/>
      <c r="DT1937" s="15"/>
      <c r="DU1937" s="15"/>
      <c r="DV1937" s="15"/>
      <c r="DW1937" s="15"/>
      <c r="DX1937" s="15"/>
      <c r="DY1937" s="15"/>
      <c r="DZ1937" s="15"/>
      <c r="EA1937" s="15"/>
      <c r="EB1937" s="15"/>
      <c r="EC1937" s="15"/>
      <c r="ED1937" s="15"/>
      <c r="EE1937" s="15"/>
      <c r="EF1937" s="15"/>
      <c r="EG1937" s="15"/>
      <c r="EH1937" s="15"/>
      <c r="EI1937" s="15"/>
      <c r="EJ1937" s="15"/>
      <c r="EK1937" s="15"/>
      <c r="EL1937" s="15"/>
      <c r="EM1937" s="15"/>
      <c r="EN1937" s="15"/>
      <c r="EO1937" s="15"/>
      <c r="EP1937" s="88"/>
      <c r="EQ1937" s="88"/>
      <c r="ER1937" s="88"/>
      <c r="ES1937" s="88"/>
      <c r="ET1937" s="88"/>
      <c r="EU1937" s="88"/>
      <c r="EV1937" s="88"/>
      <c r="EW1937" s="88"/>
      <c r="EX1937" s="88"/>
      <c r="EY1937" s="88"/>
      <c r="EZ1937" s="88"/>
      <c r="FA1937" s="88"/>
      <c r="FB1937" s="15"/>
      <c r="FC1937" s="15"/>
      <c r="FD1937" s="15"/>
      <c r="FE1937" s="15"/>
      <c r="FF1937" s="15"/>
      <c r="FG1937" s="15"/>
      <c r="FH1937" s="15"/>
      <c r="FI1937" s="15"/>
      <c r="FJ1937" s="15"/>
    </row>
    <row r="1938" spans="2:166" ht="15" customHeight="1" x14ac:dyDescent="0.25">
      <c r="B1938" s="88"/>
      <c r="C1938" s="88"/>
      <c r="D1938" s="115"/>
      <c r="E1938" s="115"/>
      <c r="F1938" s="115"/>
      <c r="G1938" s="115"/>
      <c r="H1938" s="115"/>
      <c r="I1938" s="523"/>
      <c r="J1938" s="523"/>
      <c r="K1938" s="115"/>
      <c r="L1938" s="524"/>
      <c r="M1938" s="524"/>
      <c r="N1938" s="524"/>
      <c r="O1938" s="524"/>
      <c r="P1938" s="524"/>
      <c r="Q1938" s="524"/>
      <c r="R1938" s="524"/>
      <c r="S1938" s="525"/>
      <c r="T1938" s="526"/>
      <c r="U1938" s="115"/>
      <c r="V1938" s="526"/>
      <c r="W1938" s="115"/>
      <c r="X1938" s="115"/>
      <c r="Y1938" s="115"/>
      <c r="Z1938" s="527"/>
      <c r="AA1938" s="527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  <c r="AR1938" s="15"/>
      <c r="AS1938" s="15"/>
      <c r="AT1938" s="15"/>
      <c r="AU1938" s="15"/>
      <c r="AV1938" s="15"/>
      <c r="AW1938" s="15"/>
      <c r="AX1938" s="15"/>
      <c r="AY1938" s="15"/>
      <c r="AZ1938" s="15"/>
      <c r="BA1938" s="15"/>
      <c r="BB1938" s="15"/>
      <c r="BC1938" s="15"/>
      <c r="BD1938" s="15"/>
      <c r="BE1938" s="15"/>
      <c r="BF1938" s="15"/>
      <c r="BG1938" s="15"/>
      <c r="BH1938" s="15"/>
      <c r="BI1938" s="15"/>
      <c r="BJ1938" s="15"/>
      <c r="BK1938" s="15"/>
      <c r="BL1938" s="15"/>
      <c r="BM1938" s="15"/>
      <c r="BN1938" s="15"/>
      <c r="BO1938" s="15"/>
      <c r="BP1938" s="15"/>
      <c r="BQ1938" s="15"/>
      <c r="BR1938" s="15"/>
      <c r="BS1938" s="15"/>
      <c r="BT1938" s="15"/>
      <c r="BU1938" s="15"/>
      <c r="BV1938" s="15"/>
      <c r="BW1938" s="15"/>
      <c r="BX1938" s="15"/>
      <c r="BY1938" s="15"/>
      <c r="BZ1938" s="15"/>
      <c r="CA1938" s="15"/>
      <c r="CB1938" s="15"/>
      <c r="CC1938" s="15"/>
      <c r="CD1938" s="15"/>
      <c r="CE1938" s="15"/>
      <c r="CF1938" s="15"/>
      <c r="CG1938" s="15"/>
      <c r="CH1938" s="15"/>
      <c r="CI1938" s="15"/>
      <c r="CJ1938" s="15"/>
      <c r="CK1938" s="15"/>
      <c r="CL1938" s="15"/>
      <c r="CM1938" s="15"/>
      <c r="CN1938" s="15"/>
      <c r="CO1938" s="15"/>
      <c r="CP1938" s="15"/>
      <c r="CQ1938" s="15"/>
      <c r="CR1938" s="15"/>
      <c r="CS1938" s="15"/>
      <c r="CT1938" s="88"/>
      <c r="CU1938" s="88"/>
      <c r="CV1938" s="88"/>
      <c r="CW1938" s="15"/>
      <c r="CX1938" s="15"/>
      <c r="CY1938" s="88"/>
      <c r="CZ1938" s="88"/>
      <c r="DA1938" s="88"/>
      <c r="DB1938" s="15"/>
      <c r="DC1938" s="15"/>
      <c r="DD1938" s="15"/>
      <c r="DE1938" s="15"/>
      <c r="DF1938" s="15"/>
      <c r="DG1938" s="15"/>
      <c r="DH1938" s="15"/>
      <c r="DI1938" s="15"/>
      <c r="DJ1938" s="15"/>
      <c r="DK1938" s="15"/>
      <c r="DL1938" s="15"/>
      <c r="DM1938" s="15"/>
      <c r="DN1938" s="15"/>
      <c r="DO1938" s="15"/>
      <c r="DP1938" s="15"/>
      <c r="DQ1938" s="15"/>
      <c r="DR1938" s="15"/>
      <c r="DS1938" s="15"/>
      <c r="DT1938" s="15"/>
      <c r="DU1938" s="15"/>
      <c r="DV1938" s="15"/>
      <c r="DW1938" s="15"/>
      <c r="DX1938" s="15"/>
      <c r="DY1938" s="15"/>
      <c r="DZ1938" s="15"/>
      <c r="EA1938" s="15"/>
      <c r="EB1938" s="15"/>
      <c r="EC1938" s="15"/>
      <c r="ED1938" s="15"/>
      <c r="EE1938" s="15"/>
      <c r="EF1938" s="15"/>
      <c r="EG1938" s="15"/>
      <c r="EH1938" s="15"/>
      <c r="EI1938" s="15"/>
      <c r="EJ1938" s="15"/>
      <c r="EK1938" s="15"/>
      <c r="EL1938" s="15"/>
      <c r="EM1938" s="15"/>
      <c r="EN1938" s="15"/>
      <c r="EO1938" s="15"/>
      <c r="EP1938" s="88"/>
      <c r="EQ1938" s="88"/>
      <c r="ER1938" s="88"/>
      <c r="ES1938" s="88"/>
      <c r="ET1938" s="88"/>
      <c r="EU1938" s="88"/>
      <c r="EV1938" s="88"/>
      <c r="EW1938" s="88"/>
      <c r="EX1938" s="88"/>
      <c r="EY1938" s="88"/>
      <c r="EZ1938" s="88"/>
      <c r="FA1938" s="88"/>
      <c r="FB1938" s="15"/>
      <c r="FC1938" s="15"/>
      <c r="FD1938" s="15"/>
      <c r="FE1938" s="15"/>
      <c r="FF1938" s="15"/>
      <c r="FG1938" s="15"/>
      <c r="FH1938" s="15"/>
      <c r="FI1938" s="15"/>
      <c r="FJ1938" s="15"/>
    </row>
    <row r="1939" spans="2:166" ht="15" customHeight="1" x14ac:dyDescent="0.25">
      <c r="B1939" s="88"/>
      <c r="C1939" s="88"/>
      <c r="D1939" s="115"/>
      <c r="E1939" s="115"/>
      <c r="F1939" s="115"/>
      <c r="G1939" s="115"/>
      <c r="H1939" s="115"/>
      <c r="I1939" s="523"/>
      <c r="J1939" s="523"/>
      <c r="K1939" s="115"/>
      <c r="L1939" s="524"/>
      <c r="M1939" s="524"/>
      <c r="N1939" s="524"/>
      <c r="O1939" s="524"/>
      <c r="P1939" s="524"/>
      <c r="Q1939" s="524"/>
      <c r="R1939" s="524"/>
      <c r="S1939" s="525"/>
      <c r="T1939" s="526"/>
      <c r="U1939" s="115"/>
      <c r="V1939" s="526"/>
      <c r="W1939" s="115"/>
      <c r="X1939" s="115"/>
      <c r="Y1939" s="115"/>
      <c r="Z1939" s="527"/>
      <c r="AA1939" s="527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  <c r="AS1939" s="15"/>
      <c r="AT1939" s="15"/>
      <c r="AU1939" s="15"/>
      <c r="AV1939" s="15"/>
      <c r="AW1939" s="15"/>
      <c r="AX1939" s="15"/>
      <c r="AY1939" s="15"/>
      <c r="AZ1939" s="15"/>
      <c r="BA1939" s="15"/>
      <c r="BB1939" s="15"/>
      <c r="BC1939" s="15"/>
      <c r="BD1939" s="15"/>
      <c r="BE1939" s="15"/>
      <c r="BF1939" s="15"/>
      <c r="BG1939" s="15"/>
      <c r="BH1939" s="15"/>
      <c r="BI1939" s="15"/>
      <c r="BJ1939" s="15"/>
      <c r="BK1939" s="15"/>
      <c r="BL1939" s="15"/>
      <c r="BM1939" s="15"/>
      <c r="BN1939" s="15"/>
      <c r="BO1939" s="15"/>
      <c r="BP1939" s="15"/>
      <c r="BQ1939" s="15"/>
      <c r="BR1939" s="15"/>
      <c r="BS1939" s="15"/>
      <c r="BT1939" s="15"/>
      <c r="BU1939" s="15"/>
      <c r="BV1939" s="15"/>
      <c r="BW1939" s="15"/>
      <c r="BX1939" s="15"/>
      <c r="BY1939" s="15"/>
      <c r="BZ1939" s="15"/>
      <c r="CA1939" s="15"/>
      <c r="CB1939" s="15"/>
      <c r="CC1939" s="15"/>
      <c r="CD1939" s="15"/>
      <c r="CE1939" s="15"/>
      <c r="CF1939" s="15"/>
      <c r="CG1939" s="15"/>
      <c r="CH1939" s="15"/>
      <c r="CI1939" s="15"/>
      <c r="CJ1939" s="15"/>
      <c r="CK1939" s="15"/>
      <c r="CL1939" s="15"/>
      <c r="CM1939" s="15"/>
      <c r="CN1939" s="15"/>
      <c r="CO1939" s="15"/>
      <c r="CP1939" s="15"/>
      <c r="CQ1939" s="15"/>
      <c r="CR1939" s="15"/>
      <c r="CS1939" s="15"/>
      <c r="CT1939" s="88"/>
      <c r="CU1939" s="88"/>
      <c r="CV1939" s="88"/>
      <c r="CW1939" s="15"/>
      <c r="CX1939" s="15"/>
      <c r="CY1939" s="88"/>
      <c r="CZ1939" s="88"/>
      <c r="DA1939" s="88"/>
      <c r="DB1939" s="15"/>
      <c r="DC1939" s="15"/>
      <c r="DD1939" s="15"/>
      <c r="DE1939" s="15"/>
      <c r="DF1939" s="15"/>
      <c r="DG1939" s="15"/>
      <c r="DH1939" s="15"/>
      <c r="DI1939" s="15"/>
      <c r="DJ1939" s="15"/>
      <c r="DK1939" s="15"/>
      <c r="DL1939" s="15"/>
      <c r="DM1939" s="15"/>
      <c r="DN1939" s="15"/>
      <c r="DO1939" s="15"/>
      <c r="DP1939" s="15"/>
      <c r="DQ1939" s="15"/>
      <c r="DR1939" s="15"/>
      <c r="DS1939" s="15"/>
      <c r="DT1939" s="15"/>
      <c r="DU1939" s="15"/>
      <c r="DV1939" s="15"/>
      <c r="DW1939" s="15"/>
      <c r="DX1939" s="15"/>
      <c r="DY1939" s="15"/>
      <c r="DZ1939" s="15"/>
      <c r="EA1939" s="15"/>
      <c r="EB1939" s="15"/>
      <c r="EC1939" s="15"/>
      <c r="ED1939" s="15"/>
      <c r="EE1939" s="15"/>
      <c r="EF1939" s="15"/>
      <c r="EG1939" s="15"/>
      <c r="EH1939" s="15"/>
      <c r="EI1939" s="15"/>
      <c r="EJ1939" s="15"/>
      <c r="EK1939" s="15"/>
      <c r="EL1939" s="15"/>
      <c r="EM1939" s="15"/>
      <c r="EN1939" s="15"/>
      <c r="EO1939" s="15"/>
      <c r="EP1939" s="88"/>
      <c r="EQ1939" s="88"/>
      <c r="ER1939" s="88"/>
      <c r="ES1939" s="88"/>
      <c r="ET1939" s="88"/>
      <c r="EU1939" s="88"/>
      <c r="EV1939" s="88"/>
      <c r="EW1939" s="88"/>
      <c r="EX1939" s="88"/>
      <c r="EY1939" s="88"/>
      <c r="EZ1939" s="88"/>
      <c r="FA1939" s="88"/>
      <c r="FB1939" s="15"/>
      <c r="FC1939" s="15"/>
      <c r="FD1939" s="15"/>
      <c r="FE1939" s="15"/>
      <c r="FF1939" s="15"/>
      <c r="FG1939" s="15"/>
      <c r="FH1939" s="15"/>
      <c r="FI1939" s="15"/>
      <c r="FJ1939" s="15"/>
    </row>
    <row r="1940" spans="2:166" ht="15" customHeight="1" x14ac:dyDescent="0.25">
      <c r="B1940" s="88"/>
      <c r="C1940" s="88"/>
      <c r="D1940" s="115"/>
      <c r="E1940" s="115"/>
      <c r="F1940" s="115"/>
      <c r="G1940" s="115"/>
      <c r="H1940" s="115"/>
      <c r="I1940" s="523"/>
      <c r="J1940" s="523"/>
      <c r="K1940" s="115"/>
      <c r="L1940" s="524"/>
      <c r="M1940" s="524"/>
      <c r="N1940" s="524"/>
      <c r="O1940" s="524"/>
      <c r="P1940" s="524"/>
      <c r="Q1940" s="524"/>
      <c r="R1940" s="524"/>
      <c r="S1940" s="525"/>
      <c r="T1940" s="526"/>
      <c r="U1940" s="115"/>
      <c r="V1940" s="526"/>
      <c r="W1940" s="115"/>
      <c r="X1940" s="115"/>
      <c r="Y1940" s="115"/>
      <c r="Z1940" s="527"/>
      <c r="AA1940" s="527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5"/>
      <c r="AV1940" s="15"/>
      <c r="AW1940" s="15"/>
      <c r="AX1940" s="15"/>
      <c r="AY1940" s="15"/>
      <c r="AZ1940" s="15"/>
      <c r="BA1940" s="15"/>
      <c r="BB1940" s="15"/>
      <c r="BC1940" s="15"/>
      <c r="BD1940" s="15"/>
      <c r="BE1940" s="15"/>
      <c r="BF1940" s="15"/>
      <c r="BG1940" s="15"/>
      <c r="BH1940" s="15"/>
      <c r="BI1940" s="15"/>
      <c r="BJ1940" s="15"/>
      <c r="BK1940" s="15"/>
      <c r="BL1940" s="15"/>
      <c r="BM1940" s="15"/>
      <c r="BN1940" s="15"/>
      <c r="BO1940" s="15"/>
      <c r="BP1940" s="15"/>
      <c r="BQ1940" s="15"/>
      <c r="BR1940" s="15"/>
      <c r="BS1940" s="15"/>
      <c r="BT1940" s="15"/>
      <c r="BU1940" s="15"/>
      <c r="BV1940" s="15"/>
      <c r="BW1940" s="15"/>
      <c r="BX1940" s="15"/>
      <c r="BY1940" s="15"/>
      <c r="BZ1940" s="15"/>
      <c r="CA1940" s="15"/>
      <c r="CB1940" s="15"/>
      <c r="CC1940" s="15"/>
      <c r="CD1940" s="15"/>
      <c r="CE1940" s="15"/>
      <c r="CF1940" s="15"/>
      <c r="CG1940" s="15"/>
      <c r="CH1940" s="15"/>
      <c r="CI1940" s="15"/>
      <c r="CJ1940" s="15"/>
      <c r="CK1940" s="15"/>
      <c r="CL1940" s="15"/>
      <c r="CM1940" s="15"/>
      <c r="CN1940" s="15"/>
      <c r="CO1940" s="15"/>
      <c r="CP1940" s="15"/>
      <c r="CQ1940" s="15"/>
      <c r="CR1940" s="15"/>
      <c r="CS1940" s="15"/>
      <c r="CT1940" s="88"/>
      <c r="CU1940" s="88"/>
      <c r="CV1940" s="88"/>
      <c r="CW1940" s="15"/>
      <c r="CX1940" s="15"/>
      <c r="CY1940" s="88"/>
      <c r="CZ1940" s="88"/>
      <c r="DA1940" s="88"/>
      <c r="DB1940" s="15"/>
      <c r="DC1940" s="15"/>
      <c r="DD1940" s="15"/>
      <c r="DE1940" s="15"/>
      <c r="DF1940" s="15"/>
      <c r="DG1940" s="15"/>
      <c r="DH1940" s="15"/>
      <c r="DI1940" s="15"/>
      <c r="DJ1940" s="15"/>
      <c r="DK1940" s="15"/>
      <c r="DL1940" s="15"/>
      <c r="DM1940" s="15"/>
      <c r="DN1940" s="15"/>
      <c r="DO1940" s="15"/>
      <c r="DP1940" s="15"/>
      <c r="DQ1940" s="15"/>
      <c r="DR1940" s="15"/>
      <c r="DS1940" s="15"/>
      <c r="DT1940" s="15"/>
      <c r="DU1940" s="15"/>
      <c r="DV1940" s="15"/>
      <c r="DW1940" s="15"/>
      <c r="DX1940" s="15"/>
      <c r="DY1940" s="15"/>
      <c r="DZ1940" s="15"/>
      <c r="EA1940" s="15"/>
      <c r="EB1940" s="15"/>
      <c r="EC1940" s="15"/>
      <c r="ED1940" s="15"/>
      <c r="EE1940" s="15"/>
      <c r="EF1940" s="15"/>
      <c r="EG1940" s="15"/>
      <c r="EH1940" s="15"/>
      <c r="EI1940" s="15"/>
      <c r="EJ1940" s="15"/>
      <c r="EK1940" s="15"/>
      <c r="EL1940" s="15"/>
      <c r="EM1940" s="15"/>
      <c r="EN1940" s="15"/>
      <c r="EO1940" s="15"/>
      <c r="EP1940" s="88"/>
      <c r="EQ1940" s="88"/>
      <c r="ER1940" s="88"/>
      <c r="ES1940" s="88"/>
      <c r="ET1940" s="88"/>
      <c r="EU1940" s="88"/>
      <c r="EV1940" s="88"/>
      <c r="EW1940" s="88"/>
      <c r="EX1940" s="88"/>
      <c r="EY1940" s="88"/>
      <c r="EZ1940" s="88"/>
      <c r="FA1940" s="88"/>
      <c r="FB1940" s="15"/>
      <c r="FC1940" s="15"/>
      <c r="FD1940" s="15"/>
      <c r="FE1940" s="15"/>
      <c r="FF1940" s="15"/>
      <c r="FG1940" s="15"/>
      <c r="FH1940" s="15"/>
      <c r="FI1940" s="15"/>
      <c r="FJ1940" s="15"/>
    </row>
    <row r="1941" spans="2:166" ht="15" customHeight="1" x14ac:dyDescent="0.25">
      <c r="B1941" s="88"/>
      <c r="C1941" s="88"/>
      <c r="D1941" s="115"/>
      <c r="E1941" s="115"/>
      <c r="F1941" s="115"/>
      <c r="G1941" s="115"/>
      <c r="H1941" s="115"/>
      <c r="I1941" s="523"/>
      <c r="J1941" s="523"/>
      <c r="K1941" s="115"/>
      <c r="L1941" s="524"/>
      <c r="M1941" s="524"/>
      <c r="N1941" s="524"/>
      <c r="O1941" s="524"/>
      <c r="P1941" s="524"/>
      <c r="Q1941" s="524"/>
      <c r="R1941" s="524"/>
      <c r="S1941" s="525"/>
      <c r="T1941" s="526"/>
      <c r="U1941" s="115"/>
      <c r="V1941" s="526"/>
      <c r="W1941" s="115"/>
      <c r="X1941" s="115"/>
      <c r="Y1941" s="115"/>
      <c r="Z1941" s="527"/>
      <c r="AA1941" s="527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5"/>
      <c r="AV1941" s="15"/>
      <c r="AW1941" s="15"/>
      <c r="AX1941" s="15"/>
      <c r="AY1941" s="15"/>
      <c r="AZ1941" s="15"/>
      <c r="BA1941" s="15"/>
      <c r="BB1941" s="15"/>
      <c r="BC1941" s="15"/>
      <c r="BD1941" s="15"/>
      <c r="BE1941" s="15"/>
      <c r="BF1941" s="15"/>
      <c r="BG1941" s="15"/>
      <c r="BH1941" s="15"/>
      <c r="BI1941" s="15"/>
      <c r="BJ1941" s="15"/>
      <c r="BK1941" s="15"/>
      <c r="BL1941" s="15"/>
      <c r="BM1941" s="15"/>
      <c r="BN1941" s="15"/>
      <c r="BO1941" s="15"/>
      <c r="BP1941" s="15"/>
      <c r="BQ1941" s="15"/>
      <c r="BR1941" s="15"/>
      <c r="BS1941" s="15"/>
      <c r="BT1941" s="15"/>
      <c r="BU1941" s="15"/>
      <c r="BV1941" s="15"/>
      <c r="BW1941" s="15"/>
      <c r="BX1941" s="15"/>
      <c r="BY1941" s="15"/>
      <c r="BZ1941" s="15"/>
      <c r="CA1941" s="15"/>
      <c r="CB1941" s="15"/>
      <c r="CC1941" s="15"/>
      <c r="CD1941" s="15"/>
      <c r="CE1941" s="15"/>
      <c r="CF1941" s="15"/>
      <c r="CG1941" s="15"/>
      <c r="CH1941" s="15"/>
      <c r="CI1941" s="15"/>
      <c r="CJ1941" s="15"/>
      <c r="CK1941" s="15"/>
      <c r="CL1941" s="15"/>
      <c r="CM1941" s="15"/>
      <c r="CN1941" s="15"/>
      <c r="CO1941" s="15"/>
      <c r="CP1941" s="15"/>
      <c r="CQ1941" s="15"/>
      <c r="CR1941" s="15"/>
      <c r="CS1941" s="15"/>
      <c r="CT1941" s="88"/>
      <c r="CU1941" s="88"/>
      <c r="CV1941" s="88"/>
      <c r="CW1941" s="15"/>
      <c r="CX1941" s="15"/>
      <c r="CY1941" s="88"/>
      <c r="CZ1941" s="88"/>
      <c r="DA1941" s="88"/>
      <c r="DB1941" s="15"/>
      <c r="DC1941" s="15"/>
      <c r="DD1941" s="15"/>
      <c r="DE1941" s="15"/>
      <c r="DF1941" s="15"/>
      <c r="DG1941" s="15"/>
      <c r="DH1941" s="15"/>
      <c r="DI1941" s="15"/>
      <c r="DJ1941" s="15"/>
      <c r="DK1941" s="15"/>
      <c r="DL1941" s="15"/>
      <c r="DM1941" s="15"/>
      <c r="DN1941" s="15"/>
      <c r="DO1941" s="15"/>
      <c r="DP1941" s="15"/>
      <c r="DQ1941" s="15"/>
      <c r="DR1941" s="15"/>
      <c r="DS1941" s="15"/>
      <c r="DT1941" s="15"/>
      <c r="DU1941" s="15"/>
      <c r="DV1941" s="15"/>
      <c r="DW1941" s="15"/>
      <c r="DX1941" s="15"/>
      <c r="DY1941" s="15"/>
      <c r="DZ1941" s="15"/>
      <c r="EA1941" s="15"/>
      <c r="EB1941" s="15"/>
      <c r="EC1941" s="15"/>
      <c r="ED1941" s="15"/>
      <c r="EE1941" s="15"/>
      <c r="EF1941" s="15"/>
      <c r="EG1941" s="15"/>
      <c r="EH1941" s="15"/>
      <c r="EI1941" s="15"/>
      <c r="EJ1941" s="15"/>
      <c r="EK1941" s="15"/>
      <c r="EL1941" s="15"/>
      <c r="EM1941" s="15"/>
      <c r="EN1941" s="15"/>
      <c r="EO1941" s="15"/>
      <c r="EP1941" s="88"/>
      <c r="EQ1941" s="88"/>
      <c r="ER1941" s="88"/>
      <c r="ES1941" s="88"/>
      <c r="ET1941" s="88"/>
      <c r="EU1941" s="88"/>
      <c r="EV1941" s="88"/>
      <c r="EW1941" s="88"/>
      <c r="EX1941" s="88"/>
      <c r="EY1941" s="88"/>
      <c r="EZ1941" s="88"/>
      <c r="FA1941" s="88"/>
      <c r="FB1941" s="15"/>
      <c r="FC1941" s="15"/>
      <c r="FD1941" s="15"/>
      <c r="FE1941" s="15"/>
      <c r="FF1941" s="15"/>
      <c r="FG1941" s="15"/>
      <c r="FH1941" s="15"/>
      <c r="FI1941" s="15"/>
      <c r="FJ1941" s="15"/>
    </row>
    <row r="1942" spans="2:166" ht="15" customHeight="1" x14ac:dyDescent="0.25">
      <c r="B1942" s="88"/>
      <c r="C1942" s="88"/>
      <c r="D1942" s="115"/>
      <c r="E1942" s="115"/>
      <c r="F1942" s="115"/>
      <c r="G1942" s="115"/>
      <c r="H1942" s="115"/>
      <c r="I1942" s="523"/>
      <c r="J1942" s="523"/>
      <c r="K1942" s="115"/>
      <c r="L1942" s="524"/>
      <c r="M1942" s="524"/>
      <c r="N1942" s="524"/>
      <c r="O1942" s="524"/>
      <c r="P1942" s="524"/>
      <c r="Q1942" s="524"/>
      <c r="R1942" s="524"/>
      <c r="S1942" s="525"/>
      <c r="T1942" s="526"/>
      <c r="U1942" s="115"/>
      <c r="V1942" s="526"/>
      <c r="W1942" s="115"/>
      <c r="X1942" s="115"/>
      <c r="Y1942" s="115"/>
      <c r="Z1942" s="527"/>
      <c r="AA1942" s="527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  <c r="AL1942" s="15"/>
      <c r="AM1942" s="15"/>
      <c r="AN1942" s="15"/>
      <c r="AO1942" s="15"/>
      <c r="AP1942" s="15"/>
      <c r="AQ1942" s="15"/>
      <c r="AR1942" s="15"/>
      <c r="AS1942" s="15"/>
      <c r="AT1942" s="15"/>
      <c r="AU1942" s="15"/>
      <c r="AV1942" s="15"/>
      <c r="AW1942" s="15"/>
      <c r="AX1942" s="15"/>
      <c r="AY1942" s="15"/>
      <c r="AZ1942" s="15"/>
      <c r="BA1942" s="15"/>
      <c r="BB1942" s="15"/>
      <c r="BC1942" s="15"/>
      <c r="BD1942" s="15"/>
      <c r="BE1942" s="15"/>
      <c r="BF1942" s="15"/>
      <c r="BG1942" s="15"/>
      <c r="BH1942" s="15"/>
      <c r="BI1942" s="15"/>
      <c r="BJ1942" s="15"/>
      <c r="BK1942" s="15"/>
      <c r="BL1942" s="15"/>
      <c r="BM1942" s="15"/>
      <c r="BN1942" s="15"/>
      <c r="BO1942" s="15"/>
      <c r="BP1942" s="15"/>
      <c r="BQ1942" s="15"/>
      <c r="BR1942" s="15"/>
      <c r="BS1942" s="15"/>
      <c r="BT1942" s="15"/>
      <c r="BU1942" s="15"/>
      <c r="BV1942" s="15"/>
      <c r="BW1942" s="15"/>
      <c r="BX1942" s="15"/>
      <c r="BY1942" s="15"/>
      <c r="BZ1942" s="15"/>
      <c r="CA1942" s="15"/>
      <c r="CB1942" s="15"/>
      <c r="CC1942" s="15"/>
      <c r="CD1942" s="15"/>
      <c r="CE1942" s="15"/>
      <c r="CF1942" s="15"/>
      <c r="CG1942" s="15"/>
      <c r="CH1942" s="15"/>
      <c r="CI1942" s="15"/>
      <c r="CJ1942" s="15"/>
      <c r="CK1942" s="15"/>
      <c r="CL1942" s="15"/>
      <c r="CM1942" s="15"/>
      <c r="CN1942" s="15"/>
      <c r="CO1942" s="15"/>
      <c r="CP1942" s="15"/>
      <c r="CQ1942" s="15"/>
      <c r="CR1942" s="15"/>
      <c r="CS1942" s="15"/>
      <c r="CT1942" s="88"/>
      <c r="CU1942" s="88"/>
      <c r="CV1942" s="88"/>
      <c r="CW1942" s="15"/>
      <c r="CX1942" s="15"/>
      <c r="CY1942" s="88"/>
      <c r="CZ1942" s="88"/>
      <c r="DA1942" s="88"/>
      <c r="DB1942" s="15"/>
      <c r="DC1942" s="15"/>
      <c r="DD1942" s="15"/>
      <c r="DE1942" s="15"/>
      <c r="DF1942" s="15"/>
      <c r="DG1942" s="15"/>
      <c r="DH1942" s="15"/>
      <c r="DI1942" s="15"/>
      <c r="DJ1942" s="15"/>
      <c r="DK1942" s="15"/>
      <c r="DL1942" s="15"/>
      <c r="DM1942" s="15"/>
      <c r="DN1942" s="15"/>
      <c r="DO1942" s="15"/>
      <c r="DP1942" s="15"/>
      <c r="DQ1942" s="15"/>
      <c r="DR1942" s="15"/>
      <c r="DS1942" s="15"/>
      <c r="DT1942" s="15"/>
      <c r="DU1942" s="15"/>
      <c r="DV1942" s="15"/>
      <c r="DW1942" s="15"/>
      <c r="DX1942" s="15"/>
      <c r="DY1942" s="15"/>
      <c r="DZ1942" s="15"/>
      <c r="EA1942" s="15"/>
      <c r="EB1942" s="15"/>
      <c r="EC1942" s="15"/>
      <c r="ED1942" s="15"/>
      <c r="EE1942" s="15"/>
      <c r="EF1942" s="15"/>
      <c r="EG1942" s="15"/>
      <c r="EH1942" s="15"/>
      <c r="EI1942" s="15"/>
      <c r="EJ1942" s="15"/>
      <c r="EK1942" s="15"/>
      <c r="EL1942" s="15"/>
      <c r="EM1942" s="15"/>
      <c r="EN1942" s="15"/>
      <c r="EO1942" s="15"/>
      <c r="EP1942" s="88"/>
      <c r="EQ1942" s="88"/>
      <c r="ER1942" s="88"/>
      <c r="ES1942" s="88"/>
      <c r="ET1942" s="88"/>
      <c r="EU1942" s="88"/>
      <c r="EV1942" s="88"/>
      <c r="EW1942" s="88"/>
      <c r="EX1942" s="88"/>
      <c r="EY1942" s="88"/>
      <c r="EZ1942" s="88"/>
      <c r="FA1942" s="88"/>
      <c r="FB1942" s="15"/>
      <c r="FC1942" s="15"/>
      <c r="FD1942" s="15"/>
      <c r="FE1942" s="15"/>
      <c r="FF1942" s="15"/>
      <c r="FG1942" s="15"/>
      <c r="FH1942" s="15"/>
      <c r="FI1942" s="15"/>
      <c r="FJ1942" s="15"/>
    </row>
    <row r="1943" spans="2:166" ht="15" customHeight="1" x14ac:dyDescent="0.25">
      <c r="B1943" s="88"/>
      <c r="C1943" s="88"/>
      <c r="D1943" s="115"/>
      <c r="E1943" s="115"/>
      <c r="F1943" s="115"/>
      <c r="G1943" s="115"/>
      <c r="H1943" s="115"/>
      <c r="I1943" s="523"/>
      <c r="J1943" s="523"/>
      <c r="K1943" s="115"/>
      <c r="L1943" s="524"/>
      <c r="M1943" s="524"/>
      <c r="N1943" s="524"/>
      <c r="O1943" s="524"/>
      <c r="P1943" s="524"/>
      <c r="Q1943" s="524"/>
      <c r="R1943" s="524"/>
      <c r="S1943" s="525"/>
      <c r="T1943" s="526"/>
      <c r="U1943" s="115"/>
      <c r="V1943" s="526"/>
      <c r="W1943" s="115"/>
      <c r="X1943" s="115"/>
      <c r="Y1943" s="115"/>
      <c r="Z1943" s="527"/>
      <c r="AA1943" s="527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5"/>
      <c r="AV1943" s="15"/>
      <c r="AW1943" s="15"/>
      <c r="AX1943" s="15"/>
      <c r="AY1943" s="15"/>
      <c r="AZ1943" s="15"/>
      <c r="BA1943" s="15"/>
      <c r="BB1943" s="15"/>
      <c r="BC1943" s="15"/>
      <c r="BD1943" s="15"/>
      <c r="BE1943" s="15"/>
      <c r="BF1943" s="15"/>
      <c r="BG1943" s="15"/>
      <c r="BH1943" s="15"/>
      <c r="BI1943" s="15"/>
      <c r="BJ1943" s="15"/>
      <c r="BK1943" s="15"/>
      <c r="BL1943" s="15"/>
      <c r="BM1943" s="15"/>
      <c r="BN1943" s="15"/>
      <c r="BO1943" s="15"/>
      <c r="BP1943" s="15"/>
      <c r="BQ1943" s="15"/>
      <c r="BR1943" s="15"/>
      <c r="BS1943" s="15"/>
      <c r="BT1943" s="15"/>
      <c r="BU1943" s="15"/>
      <c r="BV1943" s="15"/>
      <c r="BW1943" s="15"/>
      <c r="BX1943" s="15"/>
      <c r="BY1943" s="15"/>
      <c r="BZ1943" s="15"/>
      <c r="CA1943" s="15"/>
      <c r="CB1943" s="15"/>
      <c r="CC1943" s="15"/>
      <c r="CD1943" s="15"/>
      <c r="CE1943" s="15"/>
      <c r="CF1943" s="15"/>
      <c r="CG1943" s="15"/>
      <c r="CH1943" s="15"/>
      <c r="CI1943" s="15"/>
      <c r="CJ1943" s="15"/>
      <c r="CK1943" s="15"/>
      <c r="CL1943" s="15"/>
      <c r="CM1943" s="15"/>
      <c r="CN1943" s="15"/>
      <c r="CO1943" s="15"/>
      <c r="CP1943" s="15"/>
      <c r="CQ1943" s="15"/>
      <c r="CR1943" s="15"/>
      <c r="CS1943" s="15"/>
      <c r="CT1943" s="88"/>
      <c r="CU1943" s="88"/>
      <c r="CV1943" s="88"/>
      <c r="CW1943" s="15"/>
      <c r="CX1943" s="15"/>
      <c r="CY1943" s="88"/>
      <c r="CZ1943" s="88"/>
      <c r="DA1943" s="88"/>
      <c r="DB1943" s="15"/>
      <c r="DC1943" s="15"/>
      <c r="DD1943" s="15"/>
      <c r="DE1943" s="15"/>
      <c r="DF1943" s="15"/>
      <c r="DG1943" s="15"/>
      <c r="DH1943" s="15"/>
      <c r="DI1943" s="15"/>
      <c r="DJ1943" s="15"/>
      <c r="DK1943" s="15"/>
      <c r="DL1943" s="15"/>
      <c r="DM1943" s="15"/>
      <c r="DN1943" s="15"/>
      <c r="DO1943" s="15"/>
      <c r="DP1943" s="15"/>
      <c r="DQ1943" s="15"/>
      <c r="DR1943" s="15"/>
      <c r="DS1943" s="15"/>
      <c r="DT1943" s="15"/>
      <c r="DU1943" s="15"/>
      <c r="DV1943" s="15"/>
      <c r="DW1943" s="15"/>
      <c r="DX1943" s="15"/>
      <c r="DY1943" s="15"/>
      <c r="DZ1943" s="15"/>
      <c r="EA1943" s="15"/>
      <c r="EB1943" s="15"/>
      <c r="EC1943" s="15"/>
      <c r="ED1943" s="15"/>
      <c r="EE1943" s="15"/>
      <c r="EF1943" s="15"/>
      <c r="EG1943" s="15"/>
      <c r="EH1943" s="15"/>
      <c r="EI1943" s="15"/>
      <c r="EJ1943" s="15"/>
      <c r="EK1943" s="15"/>
      <c r="EL1943" s="15"/>
      <c r="EM1943" s="15"/>
      <c r="EN1943" s="15"/>
      <c r="EO1943" s="15"/>
      <c r="EP1943" s="88"/>
      <c r="EQ1943" s="88"/>
      <c r="ER1943" s="88"/>
      <c r="ES1943" s="88"/>
      <c r="ET1943" s="88"/>
      <c r="EU1943" s="88"/>
      <c r="EV1943" s="88"/>
      <c r="EW1943" s="88"/>
      <c r="EX1943" s="88"/>
      <c r="EY1943" s="88"/>
      <c r="EZ1943" s="88"/>
      <c r="FA1943" s="88"/>
      <c r="FB1943" s="15"/>
      <c r="FC1943" s="15"/>
      <c r="FD1943" s="15"/>
      <c r="FE1943" s="15"/>
      <c r="FF1943" s="15"/>
      <c r="FG1943" s="15"/>
      <c r="FH1943" s="15"/>
      <c r="FI1943" s="15"/>
      <c r="FJ1943" s="15"/>
    </row>
    <row r="1944" spans="2:166" ht="15" customHeight="1" x14ac:dyDescent="0.25">
      <c r="B1944" s="88"/>
      <c r="C1944" s="88"/>
      <c r="D1944" s="115"/>
      <c r="E1944" s="115"/>
      <c r="F1944" s="115"/>
      <c r="G1944" s="115"/>
      <c r="H1944" s="115"/>
      <c r="I1944" s="523"/>
      <c r="J1944" s="523"/>
      <c r="K1944" s="115"/>
      <c r="L1944" s="524"/>
      <c r="M1944" s="524"/>
      <c r="N1944" s="524"/>
      <c r="O1944" s="524"/>
      <c r="P1944" s="524"/>
      <c r="Q1944" s="524"/>
      <c r="R1944" s="524"/>
      <c r="S1944" s="525"/>
      <c r="T1944" s="526"/>
      <c r="U1944" s="115"/>
      <c r="V1944" s="526"/>
      <c r="W1944" s="115"/>
      <c r="X1944" s="115"/>
      <c r="Y1944" s="115"/>
      <c r="Z1944" s="527"/>
      <c r="AA1944" s="527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  <c r="AL1944" s="15"/>
      <c r="AM1944" s="15"/>
      <c r="AN1944" s="15"/>
      <c r="AO1944" s="15"/>
      <c r="AP1944" s="15"/>
      <c r="AQ1944" s="15"/>
      <c r="AR1944" s="15"/>
      <c r="AS1944" s="15"/>
      <c r="AT1944" s="15"/>
      <c r="AU1944" s="15"/>
      <c r="AV1944" s="15"/>
      <c r="AW1944" s="15"/>
      <c r="AX1944" s="15"/>
      <c r="AY1944" s="15"/>
      <c r="AZ1944" s="15"/>
      <c r="BA1944" s="15"/>
      <c r="BB1944" s="15"/>
      <c r="BC1944" s="15"/>
      <c r="BD1944" s="15"/>
      <c r="BE1944" s="15"/>
      <c r="BF1944" s="15"/>
      <c r="BG1944" s="15"/>
      <c r="BH1944" s="15"/>
      <c r="BI1944" s="15"/>
      <c r="BJ1944" s="15"/>
      <c r="BK1944" s="15"/>
      <c r="BL1944" s="15"/>
      <c r="BM1944" s="15"/>
      <c r="BN1944" s="15"/>
      <c r="BO1944" s="15"/>
      <c r="BP1944" s="15"/>
      <c r="BQ1944" s="15"/>
      <c r="BR1944" s="15"/>
      <c r="BS1944" s="15"/>
      <c r="BT1944" s="15"/>
      <c r="BU1944" s="15"/>
      <c r="BV1944" s="15"/>
      <c r="BW1944" s="15"/>
      <c r="BX1944" s="15"/>
      <c r="BY1944" s="15"/>
      <c r="BZ1944" s="15"/>
      <c r="CA1944" s="15"/>
      <c r="CB1944" s="15"/>
      <c r="CC1944" s="15"/>
      <c r="CD1944" s="15"/>
      <c r="CE1944" s="15"/>
      <c r="CF1944" s="15"/>
      <c r="CG1944" s="15"/>
      <c r="CH1944" s="15"/>
      <c r="CI1944" s="15"/>
      <c r="CJ1944" s="15"/>
      <c r="CK1944" s="15"/>
      <c r="CL1944" s="15"/>
      <c r="CM1944" s="15"/>
      <c r="CN1944" s="15"/>
      <c r="CO1944" s="15"/>
      <c r="CP1944" s="15"/>
      <c r="CQ1944" s="15"/>
      <c r="CR1944" s="15"/>
      <c r="CS1944" s="15"/>
      <c r="CT1944" s="88"/>
      <c r="CU1944" s="88"/>
      <c r="CV1944" s="88"/>
      <c r="CW1944" s="15"/>
      <c r="CX1944" s="15"/>
      <c r="CY1944" s="88"/>
      <c r="CZ1944" s="88"/>
      <c r="DA1944" s="88"/>
      <c r="DB1944" s="15"/>
      <c r="DC1944" s="15"/>
      <c r="DD1944" s="15"/>
      <c r="DE1944" s="15"/>
      <c r="DF1944" s="15"/>
      <c r="DG1944" s="15"/>
      <c r="DH1944" s="15"/>
      <c r="DI1944" s="15"/>
      <c r="DJ1944" s="15"/>
      <c r="DK1944" s="15"/>
      <c r="DL1944" s="15"/>
      <c r="DM1944" s="15"/>
      <c r="DN1944" s="15"/>
      <c r="DO1944" s="15"/>
      <c r="DP1944" s="15"/>
      <c r="DQ1944" s="15"/>
      <c r="DR1944" s="15"/>
      <c r="DS1944" s="15"/>
      <c r="DT1944" s="15"/>
      <c r="DU1944" s="15"/>
      <c r="DV1944" s="15"/>
      <c r="DW1944" s="15"/>
      <c r="DX1944" s="15"/>
      <c r="DY1944" s="15"/>
      <c r="DZ1944" s="15"/>
      <c r="EA1944" s="15"/>
      <c r="EB1944" s="15"/>
      <c r="EC1944" s="15"/>
      <c r="ED1944" s="15"/>
      <c r="EE1944" s="15"/>
      <c r="EF1944" s="15"/>
      <c r="EG1944" s="15"/>
      <c r="EH1944" s="15"/>
      <c r="EI1944" s="15"/>
      <c r="EJ1944" s="15"/>
      <c r="EK1944" s="15"/>
      <c r="EL1944" s="15"/>
      <c r="EM1944" s="15"/>
      <c r="EN1944" s="15"/>
      <c r="EO1944" s="15"/>
      <c r="EP1944" s="88"/>
      <c r="EQ1944" s="88"/>
      <c r="ER1944" s="88"/>
      <c r="ES1944" s="88"/>
      <c r="ET1944" s="88"/>
      <c r="EU1944" s="88"/>
      <c r="EV1944" s="88"/>
      <c r="EW1944" s="88"/>
      <c r="EX1944" s="88"/>
      <c r="EY1944" s="88"/>
      <c r="EZ1944" s="88"/>
      <c r="FA1944" s="88"/>
      <c r="FB1944" s="15"/>
      <c r="FC1944" s="15"/>
      <c r="FD1944" s="15"/>
      <c r="FE1944" s="15"/>
      <c r="FF1944" s="15"/>
      <c r="FG1944" s="15"/>
      <c r="FH1944" s="15"/>
      <c r="FI1944" s="15"/>
      <c r="FJ1944" s="15"/>
    </row>
    <row r="1945" spans="2:166" ht="15" customHeight="1" x14ac:dyDescent="0.25">
      <c r="B1945" s="88"/>
      <c r="C1945" s="88"/>
      <c r="D1945" s="115"/>
      <c r="E1945" s="115"/>
      <c r="F1945" s="115"/>
      <c r="G1945" s="115"/>
      <c r="H1945" s="115"/>
      <c r="I1945" s="523"/>
      <c r="J1945" s="523"/>
      <c r="K1945" s="115"/>
      <c r="L1945" s="524"/>
      <c r="M1945" s="524"/>
      <c r="N1945" s="524"/>
      <c r="O1945" s="524"/>
      <c r="P1945" s="524"/>
      <c r="Q1945" s="524"/>
      <c r="R1945" s="524"/>
      <c r="S1945" s="525"/>
      <c r="T1945" s="526"/>
      <c r="U1945" s="115"/>
      <c r="V1945" s="526"/>
      <c r="W1945" s="115"/>
      <c r="X1945" s="115"/>
      <c r="Y1945" s="115"/>
      <c r="Z1945" s="527"/>
      <c r="AA1945" s="527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  <c r="AL1945" s="15"/>
      <c r="AM1945" s="15"/>
      <c r="AN1945" s="15"/>
      <c r="AO1945" s="15"/>
      <c r="AP1945" s="15"/>
      <c r="AQ1945" s="15"/>
      <c r="AR1945" s="15"/>
      <c r="AS1945" s="15"/>
      <c r="AT1945" s="15"/>
      <c r="AU1945" s="15"/>
      <c r="AV1945" s="15"/>
      <c r="AW1945" s="15"/>
      <c r="AX1945" s="15"/>
      <c r="AY1945" s="15"/>
      <c r="AZ1945" s="15"/>
      <c r="BA1945" s="15"/>
      <c r="BB1945" s="15"/>
      <c r="BC1945" s="15"/>
      <c r="BD1945" s="15"/>
      <c r="BE1945" s="15"/>
      <c r="BF1945" s="15"/>
      <c r="BG1945" s="15"/>
      <c r="BH1945" s="15"/>
      <c r="BI1945" s="15"/>
      <c r="BJ1945" s="15"/>
      <c r="BK1945" s="15"/>
      <c r="BL1945" s="15"/>
      <c r="BM1945" s="15"/>
      <c r="BN1945" s="15"/>
      <c r="BO1945" s="15"/>
      <c r="BP1945" s="15"/>
      <c r="BQ1945" s="15"/>
      <c r="BR1945" s="15"/>
      <c r="BS1945" s="15"/>
      <c r="BT1945" s="15"/>
      <c r="BU1945" s="15"/>
      <c r="BV1945" s="15"/>
      <c r="BW1945" s="15"/>
      <c r="BX1945" s="15"/>
      <c r="BY1945" s="15"/>
      <c r="BZ1945" s="15"/>
      <c r="CA1945" s="15"/>
      <c r="CB1945" s="15"/>
      <c r="CC1945" s="15"/>
      <c r="CD1945" s="15"/>
      <c r="CE1945" s="15"/>
      <c r="CF1945" s="15"/>
      <c r="CG1945" s="15"/>
      <c r="CH1945" s="15"/>
      <c r="CI1945" s="15"/>
      <c r="CJ1945" s="15"/>
      <c r="CK1945" s="15"/>
      <c r="CL1945" s="15"/>
      <c r="CM1945" s="15"/>
      <c r="CN1945" s="15"/>
      <c r="CO1945" s="15"/>
      <c r="CP1945" s="15"/>
      <c r="CQ1945" s="15"/>
      <c r="CR1945" s="15"/>
      <c r="CS1945" s="15"/>
      <c r="CT1945" s="88"/>
      <c r="CU1945" s="88"/>
      <c r="CV1945" s="88"/>
      <c r="CW1945" s="15"/>
      <c r="CX1945" s="15"/>
      <c r="CY1945" s="88"/>
      <c r="CZ1945" s="88"/>
      <c r="DA1945" s="88"/>
      <c r="DB1945" s="15"/>
      <c r="DC1945" s="15"/>
      <c r="DD1945" s="15"/>
      <c r="DE1945" s="15"/>
      <c r="DF1945" s="15"/>
      <c r="DG1945" s="15"/>
      <c r="DH1945" s="15"/>
      <c r="DI1945" s="15"/>
      <c r="DJ1945" s="15"/>
      <c r="DK1945" s="15"/>
      <c r="DL1945" s="15"/>
      <c r="DM1945" s="15"/>
      <c r="DN1945" s="15"/>
      <c r="DO1945" s="15"/>
      <c r="DP1945" s="15"/>
      <c r="DQ1945" s="15"/>
      <c r="DR1945" s="15"/>
      <c r="DS1945" s="15"/>
      <c r="DT1945" s="15"/>
      <c r="DU1945" s="15"/>
      <c r="DV1945" s="15"/>
      <c r="DW1945" s="15"/>
      <c r="DX1945" s="15"/>
      <c r="DY1945" s="15"/>
      <c r="DZ1945" s="15"/>
      <c r="EA1945" s="15"/>
      <c r="EB1945" s="15"/>
      <c r="EC1945" s="15"/>
      <c r="ED1945" s="15"/>
      <c r="EE1945" s="15"/>
      <c r="EF1945" s="15"/>
      <c r="EG1945" s="15"/>
      <c r="EH1945" s="15"/>
      <c r="EI1945" s="15"/>
      <c r="EJ1945" s="15"/>
      <c r="EK1945" s="15"/>
      <c r="EL1945" s="15"/>
      <c r="EM1945" s="15"/>
      <c r="EN1945" s="15"/>
      <c r="EO1945" s="15"/>
      <c r="EP1945" s="88"/>
      <c r="EQ1945" s="88"/>
      <c r="ER1945" s="88"/>
      <c r="ES1945" s="88"/>
      <c r="ET1945" s="88"/>
      <c r="EU1945" s="88"/>
      <c r="EV1945" s="88"/>
      <c r="EW1945" s="88"/>
      <c r="EX1945" s="88"/>
      <c r="EY1945" s="88"/>
      <c r="EZ1945" s="88"/>
      <c r="FA1945" s="88"/>
      <c r="FB1945" s="15"/>
      <c r="FC1945" s="15"/>
      <c r="FD1945" s="15"/>
      <c r="FE1945" s="15"/>
      <c r="FF1945" s="15"/>
      <c r="FG1945" s="15"/>
      <c r="FH1945" s="15"/>
      <c r="FI1945" s="15"/>
      <c r="FJ1945" s="15"/>
    </row>
    <row r="1946" spans="2:166" ht="15" customHeight="1" x14ac:dyDescent="0.25">
      <c r="B1946" s="88"/>
      <c r="C1946" s="88"/>
      <c r="D1946" s="115"/>
      <c r="E1946" s="115"/>
      <c r="F1946" s="115"/>
      <c r="G1946" s="115"/>
      <c r="H1946" s="115"/>
      <c r="I1946" s="523"/>
      <c r="J1946" s="523"/>
      <c r="K1946" s="115"/>
      <c r="L1946" s="524"/>
      <c r="M1946" s="524"/>
      <c r="N1946" s="524"/>
      <c r="O1946" s="524"/>
      <c r="P1946" s="524"/>
      <c r="Q1946" s="524"/>
      <c r="R1946" s="524"/>
      <c r="S1946" s="525"/>
      <c r="T1946" s="526"/>
      <c r="U1946" s="115"/>
      <c r="V1946" s="526"/>
      <c r="W1946" s="115"/>
      <c r="X1946" s="115"/>
      <c r="Y1946" s="115"/>
      <c r="Z1946" s="527"/>
      <c r="AA1946" s="527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  <c r="AL1946" s="15"/>
      <c r="AM1946" s="15"/>
      <c r="AN1946" s="15"/>
      <c r="AO1946" s="15"/>
      <c r="AP1946" s="15"/>
      <c r="AQ1946" s="15"/>
      <c r="AR1946" s="15"/>
      <c r="AS1946" s="15"/>
      <c r="AT1946" s="15"/>
      <c r="AU1946" s="15"/>
      <c r="AV1946" s="15"/>
      <c r="AW1946" s="15"/>
      <c r="AX1946" s="15"/>
      <c r="AY1946" s="15"/>
      <c r="AZ1946" s="15"/>
      <c r="BA1946" s="15"/>
      <c r="BB1946" s="15"/>
      <c r="BC1946" s="15"/>
      <c r="BD1946" s="15"/>
      <c r="BE1946" s="15"/>
      <c r="BF1946" s="15"/>
      <c r="BG1946" s="15"/>
      <c r="BH1946" s="15"/>
      <c r="BI1946" s="15"/>
      <c r="BJ1946" s="15"/>
      <c r="BK1946" s="15"/>
      <c r="BL1946" s="15"/>
      <c r="BM1946" s="15"/>
      <c r="BN1946" s="15"/>
      <c r="BO1946" s="15"/>
      <c r="BP1946" s="15"/>
      <c r="BQ1946" s="15"/>
      <c r="BR1946" s="15"/>
      <c r="BS1946" s="15"/>
      <c r="BT1946" s="15"/>
      <c r="BU1946" s="15"/>
      <c r="BV1946" s="15"/>
      <c r="BW1946" s="15"/>
      <c r="BX1946" s="15"/>
      <c r="BY1946" s="15"/>
      <c r="BZ1946" s="15"/>
      <c r="CA1946" s="15"/>
      <c r="CB1946" s="15"/>
      <c r="CC1946" s="15"/>
      <c r="CD1946" s="15"/>
      <c r="CE1946" s="15"/>
      <c r="CF1946" s="15"/>
      <c r="CG1946" s="15"/>
      <c r="CH1946" s="15"/>
      <c r="CI1946" s="15"/>
      <c r="CJ1946" s="15"/>
      <c r="CK1946" s="15"/>
      <c r="CL1946" s="15"/>
      <c r="CM1946" s="15"/>
      <c r="CN1946" s="15"/>
      <c r="CO1946" s="15"/>
      <c r="CP1946" s="15"/>
      <c r="CQ1946" s="15"/>
      <c r="CR1946" s="15"/>
      <c r="CS1946" s="15"/>
      <c r="CT1946" s="88"/>
      <c r="CU1946" s="88"/>
      <c r="CV1946" s="88"/>
      <c r="CW1946" s="15"/>
      <c r="CX1946" s="15"/>
      <c r="CY1946" s="88"/>
      <c r="CZ1946" s="88"/>
      <c r="DA1946" s="88"/>
      <c r="DB1946" s="15"/>
      <c r="DC1946" s="15"/>
      <c r="DD1946" s="15"/>
      <c r="DE1946" s="15"/>
      <c r="DF1946" s="15"/>
      <c r="DG1946" s="15"/>
      <c r="DH1946" s="15"/>
      <c r="DI1946" s="15"/>
      <c r="DJ1946" s="15"/>
      <c r="DK1946" s="15"/>
      <c r="DL1946" s="15"/>
      <c r="DM1946" s="15"/>
      <c r="DN1946" s="15"/>
      <c r="DO1946" s="15"/>
      <c r="DP1946" s="15"/>
      <c r="DQ1946" s="15"/>
      <c r="DR1946" s="15"/>
      <c r="DS1946" s="15"/>
      <c r="DT1946" s="15"/>
      <c r="DU1946" s="15"/>
      <c r="DV1946" s="15"/>
      <c r="DW1946" s="15"/>
      <c r="DX1946" s="15"/>
      <c r="DY1946" s="15"/>
      <c r="DZ1946" s="15"/>
      <c r="EA1946" s="15"/>
      <c r="EB1946" s="15"/>
      <c r="EC1946" s="15"/>
      <c r="ED1946" s="15"/>
      <c r="EE1946" s="15"/>
      <c r="EF1946" s="15"/>
      <c r="EG1946" s="15"/>
      <c r="EH1946" s="15"/>
      <c r="EI1946" s="15"/>
      <c r="EJ1946" s="15"/>
      <c r="EK1946" s="15"/>
      <c r="EL1946" s="15"/>
      <c r="EM1946" s="15"/>
      <c r="EN1946" s="15"/>
      <c r="EO1946" s="15"/>
      <c r="EP1946" s="88"/>
      <c r="EQ1946" s="88"/>
      <c r="ER1946" s="88"/>
      <c r="ES1946" s="88"/>
      <c r="ET1946" s="88"/>
      <c r="EU1946" s="88"/>
      <c r="EV1946" s="88"/>
      <c r="EW1946" s="88"/>
      <c r="EX1946" s="88"/>
      <c r="EY1946" s="88"/>
      <c r="EZ1946" s="88"/>
      <c r="FA1946" s="88"/>
      <c r="FB1946" s="15"/>
      <c r="FC1946" s="15"/>
      <c r="FD1946" s="15"/>
      <c r="FE1946" s="15"/>
      <c r="FF1946" s="15"/>
      <c r="FG1946" s="15"/>
      <c r="FH1946" s="15"/>
      <c r="FI1946" s="15"/>
      <c r="FJ1946" s="15"/>
    </row>
    <row r="1947" spans="2:166" ht="15" customHeight="1" x14ac:dyDescent="0.25">
      <c r="B1947" s="88"/>
      <c r="C1947" s="88"/>
      <c r="D1947" s="115"/>
      <c r="E1947" s="115"/>
      <c r="F1947" s="115"/>
      <c r="G1947" s="115"/>
      <c r="H1947" s="115"/>
      <c r="I1947" s="523"/>
      <c r="J1947" s="523"/>
      <c r="K1947" s="115"/>
      <c r="L1947" s="524"/>
      <c r="M1947" s="524"/>
      <c r="N1947" s="524"/>
      <c r="O1947" s="524"/>
      <c r="P1947" s="524"/>
      <c r="Q1947" s="524"/>
      <c r="R1947" s="524"/>
      <c r="S1947" s="525"/>
      <c r="T1947" s="526"/>
      <c r="U1947" s="115"/>
      <c r="V1947" s="526"/>
      <c r="W1947" s="115"/>
      <c r="X1947" s="115"/>
      <c r="Y1947" s="115"/>
      <c r="Z1947" s="527"/>
      <c r="AA1947" s="527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5"/>
      <c r="AV1947" s="15"/>
      <c r="AW1947" s="15"/>
      <c r="AX1947" s="15"/>
      <c r="AY1947" s="15"/>
      <c r="AZ1947" s="15"/>
      <c r="BA1947" s="15"/>
      <c r="BB1947" s="15"/>
      <c r="BC1947" s="15"/>
      <c r="BD1947" s="15"/>
      <c r="BE1947" s="15"/>
      <c r="BF1947" s="15"/>
      <c r="BG1947" s="15"/>
      <c r="BH1947" s="15"/>
      <c r="BI1947" s="15"/>
      <c r="BJ1947" s="15"/>
      <c r="BK1947" s="15"/>
      <c r="BL1947" s="15"/>
      <c r="BM1947" s="15"/>
      <c r="BN1947" s="15"/>
      <c r="BO1947" s="15"/>
      <c r="BP1947" s="15"/>
      <c r="BQ1947" s="15"/>
      <c r="BR1947" s="15"/>
      <c r="BS1947" s="15"/>
      <c r="BT1947" s="15"/>
      <c r="BU1947" s="15"/>
      <c r="BV1947" s="15"/>
      <c r="BW1947" s="15"/>
      <c r="BX1947" s="15"/>
      <c r="BY1947" s="15"/>
      <c r="BZ1947" s="15"/>
      <c r="CA1947" s="15"/>
      <c r="CB1947" s="15"/>
      <c r="CC1947" s="15"/>
      <c r="CD1947" s="15"/>
      <c r="CE1947" s="15"/>
      <c r="CF1947" s="15"/>
      <c r="CG1947" s="15"/>
      <c r="CH1947" s="15"/>
      <c r="CI1947" s="15"/>
      <c r="CJ1947" s="15"/>
      <c r="CK1947" s="15"/>
      <c r="CL1947" s="15"/>
      <c r="CM1947" s="15"/>
      <c r="CN1947" s="15"/>
      <c r="CO1947" s="15"/>
      <c r="CP1947" s="15"/>
      <c r="CQ1947" s="15"/>
      <c r="CR1947" s="15"/>
      <c r="CS1947" s="15"/>
      <c r="CT1947" s="88"/>
      <c r="CU1947" s="88"/>
      <c r="CV1947" s="88"/>
      <c r="CW1947" s="15"/>
      <c r="CX1947" s="15"/>
      <c r="CY1947" s="88"/>
      <c r="CZ1947" s="88"/>
      <c r="DA1947" s="88"/>
      <c r="DB1947" s="15"/>
      <c r="DC1947" s="15"/>
      <c r="DD1947" s="15"/>
      <c r="DE1947" s="15"/>
      <c r="DF1947" s="15"/>
      <c r="DG1947" s="15"/>
      <c r="DH1947" s="15"/>
      <c r="DI1947" s="15"/>
      <c r="DJ1947" s="15"/>
      <c r="DK1947" s="15"/>
      <c r="DL1947" s="15"/>
      <c r="DM1947" s="15"/>
      <c r="DN1947" s="15"/>
      <c r="DO1947" s="15"/>
      <c r="DP1947" s="15"/>
      <c r="DQ1947" s="15"/>
      <c r="DR1947" s="15"/>
      <c r="DS1947" s="15"/>
      <c r="DT1947" s="15"/>
      <c r="DU1947" s="15"/>
      <c r="DV1947" s="15"/>
      <c r="DW1947" s="15"/>
      <c r="DX1947" s="15"/>
      <c r="DY1947" s="15"/>
      <c r="DZ1947" s="15"/>
      <c r="EA1947" s="15"/>
      <c r="EB1947" s="15"/>
      <c r="EC1947" s="15"/>
      <c r="ED1947" s="15"/>
      <c r="EE1947" s="15"/>
      <c r="EF1947" s="15"/>
      <c r="EG1947" s="15"/>
      <c r="EH1947" s="15"/>
      <c r="EI1947" s="15"/>
      <c r="EJ1947" s="15"/>
      <c r="EK1947" s="15"/>
      <c r="EL1947" s="15"/>
      <c r="EM1947" s="15"/>
      <c r="EN1947" s="15"/>
      <c r="EO1947" s="15"/>
      <c r="EP1947" s="88"/>
      <c r="EQ1947" s="88"/>
      <c r="ER1947" s="88"/>
      <c r="ES1947" s="88"/>
      <c r="ET1947" s="88"/>
      <c r="EU1947" s="88"/>
      <c r="EV1947" s="88"/>
      <c r="EW1947" s="88"/>
      <c r="EX1947" s="88"/>
      <c r="EY1947" s="88"/>
      <c r="EZ1947" s="88"/>
      <c r="FA1947" s="88"/>
      <c r="FB1947" s="15"/>
      <c r="FC1947" s="15"/>
      <c r="FD1947" s="15"/>
      <c r="FE1947" s="15"/>
      <c r="FF1947" s="15"/>
      <c r="FG1947" s="15"/>
      <c r="FH1947" s="15"/>
      <c r="FI1947" s="15"/>
      <c r="FJ1947" s="15"/>
    </row>
    <row r="1948" spans="2:166" ht="15" customHeight="1" x14ac:dyDescent="0.25">
      <c r="B1948" s="88"/>
      <c r="C1948" s="88"/>
      <c r="D1948" s="115"/>
      <c r="E1948" s="115"/>
      <c r="F1948" s="115"/>
      <c r="G1948" s="115"/>
      <c r="H1948" s="115"/>
      <c r="I1948" s="523"/>
      <c r="J1948" s="523"/>
      <c r="K1948" s="115"/>
      <c r="L1948" s="524"/>
      <c r="M1948" s="524"/>
      <c r="N1948" s="524"/>
      <c r="O1948" s="524"/>
      <c r="P1948" s="524"/>
      <c r="Q1948" s="524"/>
      <c r="R1948" s="524"/>
      <c r="S1948" s="525"/>
      <c r="T1948" s="526"/>
      <c r="U1948" s="115"/>
      <c r="V1948" s="526"/>
      <c r="W1948" s="115"/>
      <c r="X1948" s="115"/>
      <c r="Y1948" s="115"/>
      <c r="Z1948" s="527"/>
      <c r="AA1948" s="527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  <c r="AR1948" s="15"/>
      <c r="AS1948" s="15"/>
      <c r="AT1948" s="15"/>
      <c r="AU1948" s="15"/>
      <c r="AV1948" s="15"/>
      <c r="AW1948" s="15"/>
      <c r="AX1948" s="15"/>
      <c r="AY1948" s="15"/>
      <c r="AZ1948" s="15"/>
      <c r="BA1948" s="15"/>
      <c r="BB1948" s="15"/>
      <c r="BC1948" s="15"/>
      <c r="BD1948" s="15"/>
      <c r="BE1948" s="15"/>
      <c r="BF1948" s="15"/>
      <c r="BG1948" s="15"/>
      <c r="BH1948" s="15"/>
      <c r="BI1948" s="15"/>
      <c r="BJ1948" s="15"/>
      <c r="BK1948" s="15"/>
      <c r="BL1948" s="15"/>
      <c r="BM1948" s="15"/>
      <c r="BN1948" s="15"/>
      <c r="BO1948" s="15"/>
      <c r="BP1948" s="15"/>
      <c r="BQ1948" s="15"/>
      <c r="BR1948" s="15"/>
      <c r="BS1948" s="15"/>
      <c r="BT1948" s="15"/>
      <c r="BU1948" s="15"/>
      <c r="BV1948" s="15"/>
      <c r="BW1948" s="15"/>
      <c r="BX1948" s="15"/>
      <c r="BY1948" s="15"/>
      <c r="BZ1948" s="15"/>
      <c r="CA1948" s="15"/>
      <c r="CB1948" s="15"/>
      <c r="CC1948" s="15"/>
      <c r="CD1948" s="15"/>
      <c r="CE1948" s="15"/>
      <c r="CF1948" s="15"/>
      <c r="CG1948" s="15"/>
      <c r="CH1948" s="15"/>
      <c r="CI1948" s="15"/>
      <c r="CJ1948" s="15"/>
      <c r="CK1948" s="15"/>
      <c r="CL1948" s="15"/>
      <c r="CM1948" s="15"/>
      <c r="CN1948" s="15"/>
      <c r="CO1948" s="15"/>
      <c r="CP1948" s="15"/>
      <c r="CQ1948" s="15"/>
      <c r="CR1948" s="15"/>
      <c r="CS1948" s="15"/>
      <c r="CT1948" s="88"/>
      <c r="CU1948" s="88"/>
      <c r="CV1948" s="88"/>
      <c r="CW1948" s="15"/>
      <c r="CX1948" s="15"/>
      <c r="CY1948" s="88"/>
      <c r="CZ1948" s="88"/>
      <c r="DA1948" s="88"/>
      <c r="DB1948" s="15"/>
      <c r="DC1948" s="15"/>
      <c r="DD1948" s="15"/>
      <c r="DE1948" s="15"/>
      <c r="DF1948" s="15"/>
      <c r="DG1948" s="15"/>
      <c r="DH1948" s="15"/>
      <c r="DI1948" s="15"/>
      <c r="DJ1948" s="15"/>
      <c r="DK1948" s="15"/>
      <c r="DL1948" s="15"/>
      <c r="DM1948" s="15"/>
      <c r="DN1948" s="15"/>
      <c r="DO1948" s="15"/>
      <c r="DP1948" s="15"/>
      <c r="DQ1948" s="15"/>
      <c r="DR1948" s="15"/>
      <c r="DS1948" s="15"/>
      <c r="DT1948" s="15"/>
      <c r="DU1948" s="15"/>
      <c r="DV1948" s="15"/>
      <c r="DW1948" s="15"/>
      <c r="DX1948" s="15"/>
      <c r="DY1948" s="15"/>
      <c r="DZ1948" s="15"/>
      <c r="EA1948" s="15"/>
      <c r="EB1948" s="15"/>
      <c r="EC1948" s="15"/>
      <c r="ED1948" s="15"/>
      <c r="EE1948" s="15"/>
      <c r="EF1948" s="15"/>
      <c r="EG1948" s="15"/>
      <c r="EH1948" s="15"/>
      <c r="EI1948" s="15"/>
      <c r="EJ1948" s="15"/>
      <c r="EK1948" s="15"/>
      <c r="EL1948" s="15"/>
      <c r="EM1948" s="15"/>
      <c r="EN1948" s="15"/>
      <c r="EO1948" s="15"/>
      <c r="EP1948" s="88"/>
      <c r="EQ1948" s="88"/>
      <c r="ER1948" s="88"/>
      <c r="ES1948" s="88"/>
      <c r="ET1948" s="88"/>
      <c r="EU1948" s="88"/>
      <c r="EV1948" s="88"/>
      <c r="EW1948" s="88"/>
      <c r="EX1948" s="88"/>
      <c r="EY1948" s="88"/>
      <c r="EZ1948" s="88"/>
      <c r="FA1948" s="88"/>
      <c r="FB1948" s="15"/>
      <c r="FC1948" s="15"/>
      <c r="FD1948" s="15"/>
      <c r="FE1948" s="15"/>
      <c r="FF1948" s="15"/>
      <c r="FG1948" s="15"/>
      <c r="FH1948" s="15"/>
      <c r="FI1948" s="15"/>
      <c r="FJ1948" s="15"/>
    </row>
    <row r="1949" spans="2:166" ht="15" customHeight="1" x14ac:dyDescent="0.25">
      <c r="B1949" s="88"/>
      <c r="C1949" s="88"/>
      <c r="D1949" s="115"/>
      <c r="E1949" s="115"/>
      <c r="F1949" s="115"/>
      <c r="G1949" s="115"/>
      <c r="H1949" s="115"/>
      <c r="I1949" s="523"/>
      <c r="J1949" s="523"/>
      <c r="K1949" s="115"/>
      <c r="L1949" s="524"/>
      <c r="M1949" s="524"/>
      <c r="N1949" s="524"/>
      <c r="O1949" s="524"/>
      <c r="P1949" s="524"/>
      <c r="Q1949" s="524"/>
      <c r="R1949" s="524"/>
      <c r="S1949" s="525"/>
      <c r="T1949" s="526"/>
      <c r="U1949" s="115"/>
      <c r="V1949" s="526"/>
      <c r="W1949" s="115"/>
      <c r="X1949" s="115"/>
      <c r="Y1949" s="115"/>
      <c r="Z1949" s="527"/>
      <c r="AA1949" s="527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5"/>
      <c r="AV1949" s="15"/>
      <c r="AW1949" s="15"/>
      <c r="AX1949" s="15"/>
      <c r="AY1949" s="15"/>
      <c r="AZ1949" s="15"/>
      <c r="BA1949" s="15"/>
      <c r="BB1949" s="15"/>
      <c r="BC1949" s="15"/>
      <c r="BD1949" s="15"/>
      <c r="BE1949" s="15"/>
      <c r="BF1949" s="15"/>
      <c r="BG1949" s="15"/>
      <c r="BH1949" s="15"/>
      <c r="BI1949" s="15"/>
      <c r="BJ1949" s="15"/>
      <c r="BK1949" s="15"/>
      <c r="BL1949" s="15"/>
      <c r="BM1949" s="15"/>
      <c r="BN1949" s="15"/>
      <c r="BO1949" s="15"/>
      <c r="BP1949" s="15"/>
      <c r="BQ1949" s="15"/>
      <c r="BR1949" s="15"/>
      <c r="BS1949" s="15"/>
      <c r="BT1949" s="15"/>
      <c r="BU1949" s="15"/>
      <c r="BV1949" s="15"/>
      <c r="BW1949" s="15"/>
      <c r="BX1949" s="15"/>
      <c r="BY1949" s="15"/>
      <c r="BZ1949" s="15"/>
      <c r="CA1949" s="15"/>
      <c r="CB1949" s="15"/>
      <c r="CC1949" s="15"/>
      <c r="CD1949" s="15"/>
      <c r="CE1949" s="15"/>
      <c r="CF1949" s="15"/>
      <c r="CG1949" s="15"/>
      <c r="CH1949" s="15"/>
      <c r="CI1949" s="15"/>
      <c r="CJ1949" s="15"/>
      <c r="CK1949" s="15"/>
      <c r="CL1949" s="15"/>
      <c r="CM1949" s="15"/>
      <c r="CN1949" s="15"/>
      <c r="CO1949" s="15"/>
      <c r="CP1949" s="15"/>
      <c r="CQ1949" s="15"/>
      <c r="CR1949" s="15"/>
      <c r="CS1949" s="15"/>
      <c r="CT1949" s="88"/>
      <c r="CU1949" s="88"/>
      <c r="CV1949" s="88"/>
      <c r="CW1949" s="15"/>
      <c r="CX1949" s="15"/>
      <c r="CY1949" s="88"/>
      <c r="CZ1949" s="88"/>
      <c r="DA1949" s="88"/>
      <c r="DB1949" s="15"/>
      <c r="DC1949" s="15"/>
      <c r="DD1949" s="15"/>
      <c r="DE1949" s="15"/>
      <c r="DF1949" s="15"/>
      <c r="DG1949" s="15"/>
      <c r="DH1949" s="15"/>
      <c r="DI1949" s="15"/>
      <c r="DJ1949" s="15"/>
      <c r="DK1949" s="15"/>
      <c r="DL1949" s="15"/>
      <c r="DM1949" s="15"/>
      <c r="DN1949" s="15"/>
      <c r="DO1949" s="15"/>
      <c r="DP1949" s="15"/>
      <c r="DQ1949" s="15"/>
      <c r="DR1949" s="15"/>
      <c r="DS1949" s="15"/>
      <c r="DT1949" s="15"/>
      <c r="DU1949" s="15"/>
      <c r="DV1949" s="15"/>
      <c r="DW1949" s="15"/>
      <c r="DX1949" s="15"/>
      <c r="DY1949" s="15"/>
      <c r="DZ1949" s="15"/>
      <c r="EA1949" s="15"/>
      <c r="EB1949" s="15"/>
      <c r="EC1949" s="15"/>
      <c r="ED1949" s="15"/>
      <c r="EE1949" s="15"/>
      <c r="EF1949" s="15"/>
      <c r="EG1949" s="15"/>
      <c r="EH1949" s="15"/>
      <c r="EI1949" s="15"/>
      <c r="EJ1949" s="15"/>
      <c r="EK1949" s="15"/>
      <c r="EL1949" s="15"/>
      <c r="EM1949" s="15"/>
      <c r="EN1949" s="15"/>
      <c r="EO1949" s="15"/>
      <c r="EP1949" s="88"/>
      <c r="EQ1949" s="88"/>
      <c r="ER1949" s="88"/>
      <c r="ES1949" s="88"/>
      <c r="ET1949" s="88"/>
      <c r="EU1949" s="88"/>
      <c r="EV1949" s="88"/>
      <c r="EW1949" s="88"/>
      <c r="EX1949" s="88"/>
      <c r="EY1949" s="88"/>
      <c r="EZ1949" s="88"/>
      <c r="FA1949" s="88"/>
      <c r="FB1949" s="15"/>
      <c r="FC1949" s="15"/>
      <c r="FD1949" s="15"/>
      <c r="FE1949" s="15"/>
      <c r="FF1949" s="15"/>
      <c r="FG1949" s="15"/>
      <c r="FH1949" s="15"/>
      <c r="FI1949" s="15"/>
      <c r="FJ1949" s="15"/>
    </row>
    <row r="1950" spans="2:166" ht="15" customHeight="1" x14ac:dyDescent="0.25">
      <c r="B1950" s="88"/>
      <c r="C1950" s="88"/>
      <c r="D1950" s="115"/>
      <c r="E1950" s="115"/>
      <c r="F1950" s="115"/>
      <c r="G1950" s="115"/>
      <c r="H1950" s="115"/>
      <c r="I1950" s="523"/>
      <c r="J1950" s="523"/>
      <c r="K1950" s="115"/>
      <c r="L1950" s="524"/>
      <c r="M1950" s="524"/>
      <c r="N1950" s="524"/>
      <c r="O1950" s="524"/>
      <c r="P1950" s="524"/>
      <c r="Q1950" s="524"/>
      <c r="R1950" s="524"/>
      <c r="S1950" s="525"/>
      <c r="T1950" s="526"/>
      <c r="U1950" s="115"/>
      <c r="V1950" s="526"/>
      <c r="W1950" s="115"/>
      <c r="X1950" s="115"/>
      <c r="Y1950" s="115"/>
      <c r="Z1950" s="527"/>
      <c r="AA1950" s="527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5"/>
      <c r="AV1950" s="15"/>
      <c r="AW1950" s="15"/>
      <c r="AX1950" s="15"/>
      <c r="AY1950" s="15"/>
      <c r="AZ1950" s="15"/>
      <c r="BA1950" s="15"/>
      <c r="BB1950" s="15"/>
      <c r="BC1950" s="15"/>
      <c r="BD1950" s="15"/>
      <c r="BE1950" s="15"/>
      <c r="BF1950" s="15"/>
      <c r="BG1950" s="15"/>
      <c r="BH1950" s="15"/>
      <c r="BI1950" s="15"/>
      <c r="BJ1950" s="15"/>
      <c r="BK1950" s="15"/>
      <c r="BL1950" s="15"/>
      <c r="BM1950" s="15"/>
      <c r="BN1950" s="15"/>
      <c r="BO1950" s="15"/>
      <c r="BP1950" s="15"/>
      <c r="BQ1950" s="15"/>
      <c r="BR1950" s="15"/>
      <c r="BS1950" s="15"/>
      <c r="BT1950" s="15"/>
      <c r="BU1950" s="15"/>
      <c r="BV1950" s="15"/>
      <c r="BW1950" s="15"/>
      <c r="BX1950" s="15"/>
      <c r="BY1950" s="15"/>
      <c r="BZ1950" s="15"/>
      <c r="CA1950" s="15"/>
      <c r="CB1950" s="15"/>
      <c r="CC1950" s="15"/>
      <c r="CD1950" s="15"/>
      <c r="CE1950" s="15"/>
      <c r="CF1950" s="15"/>
      <c r="CG1950" s="15"/>
      <c r="CH1950" s="15"/>
      <c r="CI1950" s="15"/>
      <c r="CJ1950" s="15"/>
      <c r="CK1950" s="15"/>
      <c r="CL1950" s="15"/>
      <c r="CM1950" s="15"/>
      <c r="CN1950" s="15"/>
      <c r="CO1950" s="15"/>
      <c r="CP1950" s="15"/>
      <c r="CQ1950" s="15"/>
      <c r="CR1950" s="15"/>
      <c r="CS1950" s="15"/>
      <c r="CT1950" s="88"/>
      <c r="CU1950" s="88"/>
      <c r="CV1950" s="88"/>
      <c r="CW1950" s="15"/>
      <c r="CX1950" s="15"/>
      <c r="CY1950" s="88"/>
      <c r="CZ1950" s="88"/>
      <c r="DA1950" s="88"/>
      <c r="DB1950" s="15"/>
      <c r="DC1950" s="15"/>
      <c r="DD1950" s="15"/>
      <c r="DE1950" s="15"/>
      <c r="DF1950" s="15"/>
      <c r="DG1950" s="15"/>
      <c r="DH1950" s="15"/>
      <c r="DI1950" s="15"/>
      <c r="DJ1950" s="15"/>
      <c r="DK1950" s="15"/>
      <c r="DL1950" s="15"/>
      <c r="DM1950" s="15"/>
      <c r="DN1950" s="15"/>
      <c r="DO1950" s="15"/>
      <c r="DP1950" s="15"/>
      <c r="DQ1950" s="15"/>
      <c r="DR1950" s="15"/>
      <c r="DS1950" s="15"/>
      <c r="DT1950" s="15"/>
      <c r="DU1950" s="15"/>
      <c r="DV1950" s="15"/>
      <c r="DW1950" s="15"/>
      <c r="DX1950" s="15"/>
      <c r="DY1950" s="15"/>
      <c r="DZ1950" s="15"/>
      <c r="EA1950" s="15"/>
      <c r="EB1950" s="15"/>
      <c r="EC1950" s="15"/>
      <c r="ED1950" s="15"/>
      <c r="EE1950" s="15"/>
      <c r="EF1950" s="15"/>
      <c r="EG1950" s="15"/>
      <c r="EH1950" s="15"/>
      <c r="EI1950" s="15"/>
      <c r="EJ1950" s="15"/>
      <c r="EK1950" s="15"/>
      <c r="EL1950" s="15"/>
      <c r="EM1950" s="15"/>
      <c r="EN1950" s="15"/>
      <c r="EO1950" s="15"/>
      <c r="EP1950" s="88"/>
      <c r="EQ1950" s="88"/>
      <c r="ER1950" s="88"/>
      <c r="ES1950" s="88"/>
      <c r="ET1950" s="88"/>
      <c r="EU1950" s="88"/>
      <c r="EV1950" s="88"/>
      <c r="EW1950" s="88"/>
      <c r="EX1950" s="88"/>
      <c r="EY1950" s="88"/>
      <c r="EZ1950" s="88"/>
      <c r="FA1950" s="88"/>
      <c r="FB1950" s="15"/>
      <c r="FC1950" s="15"/>
      <c r="FD1950" s="15"/>
      <c r="FE1950" s="15"/>
      <c r="FF1950" s="15"/>
      <c r="FG1950" s="15"/>
      <c r="FH1950" s="15"/>
      <c r="FI1950" s="15"/>
      <c r="FJ1950" s="15"/>
    </row>
    <row r="1951" spans="2:166" ht="15" customHeight="1" x14ac:dyDescent="0.25">
      <c r="B1951" s="88"/>
      <c r="C1951" s="88"/>
      <c r="D1951" s="115"/>
      <c r="E1951" s="115"/>
      <c r="F1951" s="115"/>
      <c r="G1951" s="115"/>
      <c r="H1951" s="115"/>
      <c r="I1951" s="523"/>
      <c r="J1951" s="523"/>
      <c r="K1951" s="115"/>
      <c r="L1951" s="524"/>
      <c r="M1951" s="524"/>
      <c r="N1951" s="524"/>
      <c r="O1951" s="524"/>
      <c r="P1951" s="524"/>
      <c r="Q1951" s="524"/>
      <c r="R1951" s="524"/>
      <c r="S1951" s="525"/>
      <c r="T1951" s="526"/>
      <c r="U1951" s="115"/>
      <c r="V1951" s="526"/>
      <c r="W1951" s="115"/>
      <c r="X1951" s="115"/>
      <c r="Y1951" s="115"/>
      <c r="Z1951" s="527"/>
      <c r="AA1951" s="527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  <c r="BE1951" s="15"/>
      <c r="BF1951" s="15"/>
      <c r="BG1951" s="15"/>
      <c r="BH1951" s="15"/>
      <c r="BI1951" s="15"/>
      <c r="BJ1951" s="15"/>
      <c r="BK1951" s="15"/>
      <c r="BL1951" s="15"/>
      <c r="BM1951" s="15"/>
      <c r="BN1951" s="15"/>
      <c r="BO1951" s="15"/>
      <c r="BP1951" s="15"/>
      <c r="BQ1951" s="15"/>
      <c r="BR1951" s="15"/>
      <c r="BS1951" s="15"/>
      <c r="BT1951" s="15"/>
      <c r="BU1951" s="15"/>
      <c r="BV1951" s="15"/>
      <c r="BW1951" s="15"/>
      <c r="BX1951" s="15"/>
      <c r="BY1951" s="15"/>
      <c r="BZ1951" s="15"/>
      <c r="CA1951" s="15"/>
      <c r="CB1951" s="15"/>
      <c r="CC1951" s="15"/>
      <c r="CD1951" s="15"/>
      <c r="CE1951" s="15"/>
      <c r="CF1951" s="15"/>
      <c r="CG1951" s="15"/>
      <c r="CH1951" s="15"/>
      <c r="CI1951" s="15"/>
      <c r="CJ1951" s="15"/>
      <c r="CK1951" s="15"/>
      <c r="CL1951" s="15"/>
      <c r="CM1951" s="15"/>
      <c r="CN1951" s="15"/>
      <c r="CO1951" s="15"/>
      <c r="CP1951" s="15"/>
      <c r="CQ1951" s="15"/>
      <c r="CR1951" s="15"/>
      <c r="CS1951" s="15"/>
      <c r="CT1951" s="88"/>
      <c r="CU1951" s="88"/>
      <c r="CV1951" s="88"/>
      <c r="CW1951" s="15"/>
      <c r="CX1951" s="15"/>
      <c r="CY1951" s="88"/>
      <c r="CZ1951" s="88"/>
      <c r="DA1951" s="88"/>
      <c r="DB1951" s="15"/>
      <c r="DC1951" s="15"/>
      <c r="DD1951" s="15"/>
      <c r="DE1951" s="15"/>
      <c r="DF1951" s="15"/>
      <c r="DG1951" s="15"/>
      <c r="DH1951" s="15"/>
      <c r="DI1951" s="15"/>
      <c r="DJ1951" s="15"/>
      <c r="DK1951" s="15"/>
      <c r="DL1951" s="15"/>
      <c r="DM1951" s="15"/>
      <c r="DN1951" s="15"/>
      <c r="DO1951" s="15"/>
      <c r="DP1951" s="15"/>
      <c r="DQ1951" s="15"/>
      <c r="DR1951" s="15"/>
      <c r="DS1951" s="15"/>
      <c r="DT1951" s="15"/>
      <c r="DU1951" s="15"/>
      <c r="DV1951" s="15"/>
      <c r="DW1951" s="15"/>
      <c r="DX1951" s="15"/>
      <c r="DY1951" s="15"/>
      <c r="DZ1951" s="15"/>
      <c r="EA1951" s="15"/>
      <c r="EB1951" s="15"/>
      <c r="EC1951" s="15"/>
      <c r="ED1951" s="15"/>
      <c r="EE1951" s="15"/>
      <c r="EF1951" s="15"/>
      <c r="EG1951" s="15"/>
      <c r="EH1951" s="15"/>
      <c r="EI1951" s="15"/>
      <c r="EJ1951" s="15"/>
      <c r="EK1951" s="15"/>
      <c r="EL1951" s="15"/>
      <c r="EM1951" s="15"/>
      <c r="EN1951" s="15"/>
      <c r="EO1951" s="15"/>
      <c r="EP1951" s="88"/>
      <c r="EQ1951" s="88"/>
      <c r="ER1951" s="88"/>
      <c r="ES1951" s="88"/>
      <c r="ET1951" s="88"/>
      <c r="EU1951" s="88"/>
      <c r="EV1951" s="88"/>
      <c r="EW1951" s="88"/>
      <c r="EX1951" s="88"/>
      <c r="EY1951" s="88"/>
      <c r="EZ1951" s="88"/>
      <c r="FA1951" s="88"/>
      <c r="FB1951" s="15"/>
      <c r="FC1951" s="15"/>
      <c r="FD1951" s="15"/>
      <c r="FE1951" s="15"/>
      <c r="FF1951" s="15"/>
      <c r="FG1951" s="15"/>
      <c r="FH1951" s="15"/>
      <c r="FI1951" s="15"/>
      <c r="FJ1951" s="15"/>
    </row>
    <row r="1952" spans="2:166" ht="15" customHeight="1" x14ac:dyDescent="0.25">
      <c r="B1952" s="88"/>
      <c r="C1952" s="88"/>
      <c r="D1952" s="115"/>
      <c r="E1952" s="115"/>
      <c r="F1952" s="115"/>
      <c r="G1952" s="115"/>
      <c r="H1952" s="115"/>
      <c r="I1952" s="523"/>
      <c r="J1952" s="523"/>
      <c r="K1952" s="115"/>
      <c r="L1952" s="524"/>
      <c r="M1952" s="524"/>
      <c r="N1952" s="524"/>
      <c r="O1952" s="524"/>
      <c r="P1952" s="524"/>
      <c r="Q1952" s="524"/>
      <c r="R1952" s="524"/>
      <c r="S1952" s="525"/>
      <c r="T1952" s="526"/>
      <c r="U1952" s="115"/>
      <c r="V1952" s="526"/>
      <c r="W1952" s="115"/>
      <c r="X1952" s="115"/>
      <c r="Y1952" s="115"/>
      <c r="Z1952" s="527"/>
      <c r="AA1952" s="527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  <c r="AR1952" s="15"/>
      <c r="AS1952" s="15"/>
      <c r="AT1952" s="15"/>
      <c r="AU1952" s="15"/>
      <c r="AV1952" s="15"/>
      <c r="AW1952" s="15"/>
      <c r="AX1952" s="15"/>
      <c r="AY1952" s="15"/>
      <c r="AZ1952" s="15"/>
      <c r="BA1952" s="15"/>
      <c r="BB1952" s="15"/>
      <c r="BC1952" s="15"/>
      <c r="BD1952" s="15"/>
      <c r="BE1952" s="15"/>
      <c r="BF1952" s="15"/>
      <c r="BG1952" s="15"/>
      <c r="BH1952" s="15"/>
      <c r="BI1952" s="15"/>
      <c r="BJ1952" s="15"/>
      <c r="BK1952" s="15"/>
      <c r="BL1952" s="15"/>
      <c r="BM1952" s="15"/>
      <c r="BN1952" s="15"/>
      <c r="BO1952" s="15"/>
      <c r="BP1952" s="15"/>
      <c r="BQ1952" s="15"/>
      <c r="BR1952" s="15"/>
      <c r="BS1952" s="15"/>
      <c r="BT1952" s="15"/>
      <c r="BU1952" s="15"/>
      <c r="BV1952" s="15"/>
      <c r="BW1952" s="15"/>
      <c r="BX1952" s="15"/>
      <c r="BY1952" s="15"/>
      <c r="BZ1952" s="15"/>
      <c r="CA1952" s="15"/>
      <c r="CB1952" s="15"/>
      <c r="CC1952" s="15"/>
      <c r="CD1952" s="15"/>
      <c r="CE1952" s="15"/>
      <c r="CF1952" s="15"/>
      <c r="CG1952" s="15"/>
      <c r="CH1952" s="15"/>
      <c r="CI1952" s="15"/>
      <c r="CJ1952" s="15"/>
      <c r="CK1952" s="15"/>
      <c r="CL1952" s="15"/>
      <c r="CM1952" s="15"/>
      <c r="CN1952" s="15"/>
      <c r="CO1952" s="15"/>
      <c r="CP1952" s="15"/>
      <c r="CQ1952" s="15"/>
      <c r="CR1952" s="15"/>
      <c r="CS1952" s="15"/>
      <c r="CT1952" s="88"/>
      <c r="CU1952" s="88"/>
      <c r="CV1952" s="88"/>
      <c r="CW1952" s="15"/>
      <c r="CX1952" s="15"/>
      <c r="CY1952" s="88"/>
      <c r="CZ1952" s="88"/>
      <c r="DA1952" s="88"/>
      <c r="DB1952" s="15"/>
      <c r="DC1952" s="15"/>
      <c r="DD1952" s="15"/>
      <c r="DE1952" s="15"/>
      <c r="DF1952" s="15"/>
      <c r="DG1952" s="15"/>
      <c r="DH1952" s="15"/>
      <c r="DI1952" s="15"/>
      <c r="DJ1952" s="15"/>
      <c r="DK1952" s="15"/>
      <c r="DL1952" s="15"/>
      <c r="DM1952" s="15"/>
      <c r="DN1952" s="15"/>
      <c r="DO1952" s="15"/>
      <c r="DP1952" s="15"/>
      <c r="DQ1952" s="15"/>
      <c r="DR1952" s="15"/>
      <c r="DS1952" s="15"/>
      <c r="DT1952" s="15"/>
      <c r="DU1952" s="15"/>
      <c r="DV1952" s="15"/>
      <c r="DW1952" s="15"/>
      <c r="DX1952" s="15"/>
      <c r="DY1952" s="15"/>
      <c r="DZ1952" s="15"/>
      <c r="EA1952" s="15"/>
      <c r="EB1952" s="15"/>
      <c r="EC1952" s="15"/>
      <c r="ED1952" s="15"/>
      <c r="EE1952" s="15"/>
      <c r="EF1952" s="15"/>
      <c r="EG1952" s="15"/>
      <c r="EH1952" s="15"/>
      <c r="EI1952" s="15"/>
      <c r="EJ1952" s="15"/>
      <c r="EK1952" s="15"/>
      <c r="EL1952" s="15"/>
      <c r="EM1952" s="15"/>
      <c r="EN1952" s="15"/>
      <c r="EO1952" s="15"/>
      <c r="EP1952" s="88"/>
      <c r="EQ1952" s="88"/>
      <c r="ER1952" s="88"/>
      <c r="ES1952" s="88"/>
      <c r="ET1952" s="88"/>
      <c r="EU1952" s="88"/>
      <c r="EV1952" s="88"/>
      <c r="EW1952" s="88"/>
      <c r="EX1952" s="88"/>
      <c r="EY1952" s="88"/>
      <c r="EZ1952" s="88"/>
      <c r="FA1952" s="88"/>
      <c r="FB1952" s="15"/>
      <c r="FC1952" s="15"/>
      <c r="FD1952" s="15"/>
      <c r="FE1952" s="15"/>
      <c r="FF1952" s="15"/>
      <c r="FG1952" s="15"/>
      <c r="FH1952" s="15"/>
      <c r="FI1952" s="15"/>
      <c r="FJ1952" s="15"/>
    </row>
    <row r="1953" spans="2:166" ht="15" customHeight="1" x14ac:dyDescent="0.25">
      <c r="B1953" s="88"/>
      <c r="C1953" s="88"/>
      <c r="D1953" s="115"/>
      <c r="E1953" s="115"/>
      <c r="F1953" s="115"/>
      <c r="G1953" s="115"/>
      <c r="H1953" s="115"/>
      <c r="I1953" s="523"/>
      <c r="J1953" s="523"/>
      <c r="K1953" s="115"/>
      <c r="L1953" s="524"/>
      <c r="M1953" s="524"/>
      <c r="N1953" s="524"/>
      <c r="O1953" s="524"/>
      <c r="P1953" s="524"/>
      <c r="Q1953" s="524"/>
      <c r="R1953" s="524"/>
      <c r="S1953" s="525"/>
      <c r="T1953" s="526"/>
      <c r="U1953" s="115"/>
      <c r="V1953" s="526"/>
      <c r="W1953" s="115"/>
      <c r="X1953" s="115"/>
      <c r="Y1953" s="115"/>
      <c r="Z1953" s="527"/>
      <c r="AA1953" s="527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  <c r="AR1953" s="15"/>
      <c r="AS1953" s="15"/>
      <c r="AT1953" s="15"/>
      <c r="AU1953" s="15"/>
      <c r="AV1953" s="15"/>
      <c r="AW1953" s="15"/>
      <c r="AX1953" s="15"/>
      <c r="AY1953" s="15"/>
      <c r="AZ1953" s="15"/>
      <c r="BA1953" s="15"/>
      <c r="BB1953" s="15"/>
      <c r="BC1953" s="15"/>
      <c r="BD1953" s="15"/>
      <c r="BE1953" s="15"/>
      <c r="BF1953" s="15"/>
      <c r="BG1953" s="15"/>
      <c r="BH1953" s="15"/>
      <c r="BI1953" s="15"/>
      <c r="BJ1953" s="15"/>
      <c r="BK1953" s="15"/>
      <c r="BL1953" s="15"/>
      <c r="BM1953" s="15"/>
      <c r="BN1953" s="15"/>
      <c r="BO1953" s="15"/>
      <c r="BP1953" s="15"/>
      <c r="BQ1953" s="15"/>
      <c r="BR1953" s="15"/>
      <c r="BS1953" s="15"/>
      <c r="BT1953" s="15"/>
      <c r="BU1953" s="15"/>
      <c r="BV1953" s="15"/>
      <c r="BW1953" s="15"/>
      <c r="BX1953" s="15"/>
      <c r="BY1953" s="15"/>
      <c r="BZ1953" s="15"/>
      <c r="CA1953" s="15"/>
      <c r="CB1953" s="15"/>
      <c r="CC1953" s="15"/>
      <c r="CD1953" s="15"/>
      <c r="CE1953" s="15"/>
      <c r="CF1953" s="15"/>
      <c r="CG1953" s="15"/>
      <c r="CH1953" s="15"/>
      <c r="CI1953" s="15"/>
      <c r="CJ1953" s="15"/>
      <c r="CK1953" s="15"/>
      <c r="CL1953" s="15"/>
      <c r="CM1953" s="15"/>
      <c r="CN1953" s="15"/>
      <c r="CO1953" s="15"/>
      <c r="CP1953" s="15"/>
      <c r="CQ1953" s="15"/>
      <c r="CR1953" s="15"/>
      <c r="CS1953" s="15"/>
      <c r="CT1953" s="88"/>
      <c r="CU1953" s="88"/>
      <c r="CV1953" s="88"/>
      <c r="CW1953" s="15"/>
      <c r="CX1953" s="15"/>
      <c r="CY1953" s="88"/>
      <c r="CZ1953" s="88"/>
      <c r="DA1953" s="88"/>
      <c r="DB1953" s="15"/>
      <c r="DC1953" s="15"/>
      <c r="DD1953" s="15"/>
      <c r="DE1953" s="15"/>
      <c r="DF1953" s="15"/>
      <c r="DG1953" s="15"/>
      <c r="DH1953" s="15"/>
      <c r="DI1953" s="15"/>
      <c r="DJ1953" s="15"/>
      <c r="DK1953" s="15"/>
      <c r="DL1953" s="15"/>
      <c r="DM1953" s="15"/>
      <c r="DN1953" s="15"/>
      <c r="DO1953" s="15"/>
      <c r="DP1953" s="15"/>
      <c r="DQ1953" s="15"/>
      <c r="DR1953" s="15"/>
      <c r="DS1953" s="15"/>
      <c r="DT1953" s="15"/>
      <c r="DU1953" s="15"/>
      <c r="DV1953" s="15"/>
      <c r="DW1953" s="15"/>
      <c r="DX1953" s="15"/>
      <c r="DY1953" s="15"/>
      <c r="DZ1953" s="15"/>
      <c r="EA1953" s="15"/>
      <c r="EB1953" s="15"/>
      <c r="EC1953" s="15"/>
      <c r="ED1953" s="15"/>
      <c r="EE1953" s="15"/>
      <c r="EF1953" s="15"/>
      <c r="EG1953" s="15"/>
      <c r="EH1953" s="15"/>
      <c r="EI1953" s="15"/>
      <c r="EJ1953" s="15"/>
      <c r="EK1953" s="15"/>
      <c r="EL1953" s="15"/>
      <c r="EM1953" s="15"/>
      <c r="EN1953" s="15"/>
      <c r="EO1953" s="15"/>
      <c r="EP1953" s="88"/>
      <c r="EQ1953" s="88"/>
      <c r="ER1953" s="88"/>
      <c r="ES1953" s="88"/>
      <c r="ET1953" s="88"/>
      <c r="EU1953" s="88"/>
      <c r="EV1953" s="88"/>
      <c r="EW1953" s="88"/>
      <c r="EX1953" s="88"/>
      <c r="EY1953" s="88"/>
      <c r="EZ1953" s="88"/>
      <c r="FA1953" s="88"/>
      <c r="FB1953" s="15"/>
      <c r="FC1953" s="15"/>
      <c r="FD1953" s="15"/>
      <c r="FE1953" s="15"/>
      <c r="FF1953" s="15"/>
      <c r="FG1953" s="15"/>
      <c r="FH1953" s="15"/>
      <c r="FI1953" s="15"/>
      <c r="FJ1953" s="15"/>
    </row>
    <row r="1954" spans="2:166" ht="15" customHeight="1" x14ac:dyDescent="0.25">
      <c r="B1954" s="88"/>
      <c r="C1954" s="88"/>
      <c r="D1954" s="115"/>
      <c r="E1954" s="115"/>
      <c r="F1954" s="115"/>
      <c r="G1954" s="115"/>
      <c r="H1954" s="115"/>
      <c r="I1954" s="523"/>
      <c r="J1954" s="523"/>
      <c r="K1954" s="115"/>
      <c r="L1954" s="524"/>
      <c r="M1954" s="524"/>
      <c r="N1954" s="524"/>
      <c r="O1954" s="524"/>
      <c r="P1954" s="524"/>
      <c r="Q1954" s="524"/>
      <c r="R1954" s="524"/>
      <c r="S1954" s="525"/>
      <c r="T1954" s="526"/>
      <c r="U1954" s="115"/>
      <c r="V1954" s="526"/>
      <c r="W1954" s="115"/>
      <c r="X1954" s="115"/>
      <c r="Y1954" s="115"/>
      <c r="Z1954" s="527"/>
      <c r="AA1954" s="527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  <c r="AR1954" s="15"/>
      <c r="AS1954" s="15"/>
      <c r="AT1954" s="15"/>
      <c r="AU1954" s="15"/>
      <c r="AV1954" s="15"/>
      <c r="AW1954" s="15"/>
      <c r="AX1954" s="15"/>
      <c r="AY1954" s="15"/>
      <c r="AZ1954" s="15"/>
      <c r="BA1954" s="15"/>
      <c r="BB1954" s="15"/>
      <c r="BC1954" s="15"/>
      <c r="BD1954" s="15"/>
      <c r="BE1954" s="15"/>
      <c r="BF1954" s="15"/>
      <c r="BG1954" s="15"/>
      <c r="BH1954" s="15"/>
      <c r="BI1954" s="15"/>
      <c r="BJ1954" s="15"/>
      <c r="BK1954" s="15"/>
      <c r="BL1954" s="15"/>
      <c r="BM1954" s="15"/>
      <c r="BN1954" s="15"/>
      <c r="BO1954" s="15"/>
      <c r="BP1954" s="15"/>
      <c r="BQ1954" s="15"/>
      <c r="BR1954" s="15"/>
      <c r="BS1954" s="15"/>
      <c r="BT1954" s="15"/>
      <c r="BU1954" s="15"/>
      <c r="BV1954" s="15"/>
      <c r="BW1954" s="15"/>
      <c r="BX1954" s="15"/>
      <c r="BY1954" s="15"/>
      <c r="BZ1954" s="15"/>
      <c r="CA1954" s="15"/>
      <c r="CB1954" s="15"/>
      <c r="CC1954" s="15"/>
      <c r="CD1954" s="15"/>
      <c r="CE1954" s="15"/>
      <c r="CF1954" s="15"/>
      <c r="CG1954" s="15"/>
      <c r="CH1954" s="15"/>
      <c r="CI1954" s="15"/>
      <c r="CJ1954" s="15"/>
      <c r="CK1954" s="15"/>
      <c r="CL1954" s="15"/>
      <c r="CM1954" s="15"/>
      <c r="CN1954" s="15"/>
      <c r="CO1954" s="15"/>
      <c r="CP1954" s="15"/>
      <c r="CQ1954" s="15"/>
      <c r="CR1954" s="15"/>
      <c r="CS1954" s="15"/>
      <c r="CT1954" s="88"/>
      <c r="CU1954" s="88"/>
      <c r="CV1954" s="88"/>
      <c r="CW1954" s="15"/>
      <c r="CX1954" s="15"/>
      <c r="CY1954" s="88"/>
      <c r="CZ1954" s="88"/>
      <c r="DA1954" s="88"/>
      <c r="DB1954" s="15"/>
      <c r="DC1954" s="15"/>
      <c r="DD1954" s="15"/>
      <c r="DE1954" s="15"/>
      <c r="DF1954" s="15"/>
      <c r="DG1954" s="15"/>
      <c r="DH1954" s="15"/>
      <c r="DI1954" s="15"/>
      <c r="DJ1954" s="15"/>
      <c r="DK1954" s="15"/>
      <c r="DL1954" s="15"/>
      <c r="DM1954" s="15"/>
      <c r="DN1954" s="15"/>
      <c r="DO1954" s="15"/>
      <c r="DP1954" s="15"/>
      <c r="DQ1954" s="15"/>
      <c r="DR1954" s="15"/>
      <c r="DS1954" s="15"/>
      <c r="DT1954" s="15"/>
      <c r="DU1954" s="15"/>
      <c r="DV1954" s="15"/>
      <c r="DW1954" s="15"/>
      <c r="DX1954" s="15"/>
      <c r="DY1954" s="15"/>
      <c r="DZ1954" s="15"/>
      <c r="EA1954" s="15"/>
      <c r="EB1954" s="15"/>
      <c r="EC1954" s="15"/>
      <c r="ED1954" s="15"/>
      <c r="EE1954" s="15"/>
      <c r="EF1954" s="15"/>
      <c r="EG1954" s="15"/>
      <c r="EH1954" s="15"/>
      <c r="EI1954" s="15"/>
      <c r="EJ1954" s="15"/>
      <c r="EK1954" s="15"/>
      <c r="EL1954" s="15"/>
      <c r="EM1954" s="15"/>
      <c r="EN1954" s="15"/>
      <c r="EO1954" s="15"/>
      <c r="EP1954" s="88"/>
      <c r="EQ1954" s="88"/>
      <c r="ER1954" s="88"/>
      <c r="ES1954" s="88"/>
      <c r="ET1954" s="88"/>
      <c r="EU1954" s="88"/>
      <c r="EV1954" s="88"/>
      <c r="EW1954" s="88"/>
      <c r="EX1954" s="88"/>
      <c r="EY1954" s="88"/>
      <c r="EZ1954" s="88"/>
      <c r="FA1954" s="88"/>
      <c r="FB1954" s="15"/>
      <c r="FC1954" s="15"/>
      <c r="FD1954" s="15"/>
      <c r="FE1954" s="15"/>
      <c r="FF1954" s="15"/>
      <c r="FG1954" s="15"/>
      <c r="FH1954" s="15"/>
      <c r="FI1954" s="15"/>
      <c r="FJ1954" s="15"/>
    </row>
    <row r="1955" spans="2:166" ht="15" customHeight="1" x14ac:dyDescent="0.25">
      <c r="B1955" s="88"/>
      <c r="C1955" s="88"/>
      <c r="D1955" s="115"/>
      <c r="E1955" s="115"/>
      <c r="F1955" s="115"/>
      <c r="G1955" s="115"/>
      <c r="H1955" s="115"/>
      <c r="I1955" s="523"/>
      <c r="J1955" s="523"/>
      <c r="K1955" s="115"/>
      <c r="L1955" s="524"/>
      <c r="M1955" s="524"/>
      <c r="N1955" s="524"/>
      <c r="O1955" s="524"/>
      <c r="P1955" s="524"/>
      <c r="Q1955" s="524"/>
      <c r="R1955" s="524"/>
      <c r="S1955" s="525"/>
      <c r="T1955" s="526"/>
      <c r="U1955" s="115"/>
      <c r="V1955" s="526"/>
      <c r="W1955" s="115"/>
      <c r="X1955" s="115"/>
      <c r="Y1955" s="115"/>
      <c r="Z1955" s="527"/>
      <c r="AA1955" s="527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5"/>
      <c r="AV1955" s="15"/>
      <c r="AW1955" s="15"/>
      <c r="AX1955" s="15"/>
      <c r="AY1955" s="15"/>
      <c r="AZ1955" s="15"/>
      <c r="BA1955" s="15"/>
      <c r="BB1955" s="15"/>
      <c r="BC1955" s="15"/>
      <c r="BD1955" s="15"/>
      <c r="BE1955" s="15"/>
      <c r="BF1955" s="15"/>
      <c r="BG1955" s="15"/>
      <c r="BH1955" s="15"/>
      <c r="BI1955" s="15"/>
      <c r="BJ1955" s="15"/>
      <c r="BK1955" s="15"/>
      <c r="BL1955" s="15"/>
      <c r="BM1955" s="15"/>
      <c r="BN1955" s="15"/>
      <c r="BO1955" s="15"/>
      <c r="BP1955" s="15"/>
      <c r="BQ1955" s="15"/>
      <c r="BR1955" s="15"/>
      <c r="BS1955" s="15"/>
      <c r="BT1955" s="15"/>
      <c r="BU1955" s="15"/>
      <c r="BV1955" s="15"/>
      <c r="BW1955" s="15"/>
      <c r="BX1955" s="15"/>
      <c r="BY1955" s="15"/>
      <c r="BZ1955" s="15"/>
      <c r="CA1955" s="15"/>
      <c r="CB1955" s="15"/>
      <c r="CC1955" s="15"/>
      <c r="CD1955" s="15"/>
      <c r="CE1955" s="15"/>
      <c r="CF1955" s="15"/>
      <c r="CG1955" s="15"/>
      <c r="CH1955" s="15"/>
      <c r="CI1955" s="15"/>
      <c r="CJ1955" s="15"/>
      <c r="CK1955" s="15"/>
      <c r="CL1955" s="15"/>
      <c r="CM1955" s="15"/>
      <c r="CN1955" s="15"/>
      <c r="CO1955" s="15"/>
      <c r="CP1955" s="15"/>
      <c r="CQ1955" s="15"/>
      <c r="CR1955" s="15"/>
      <c r="CS1955" s="15"/>
      <c r="CT1955" s="88"/>
      <c r="CU1955" s="88"/>
      <c r="CV1955" s="88"/>
      <c r="CW1955" s="15"/>
      <c r="CX1955" s="15"/>
      <c r="CY1955" s="88"/>
      <c r="CZ1955" s="88"/>
      <c r="DA1955" s="88"/>
      <c r="DB1955" s="15"/>
      <c r="DC1955" s="15"/>
      <c r="DD1955" s="15"/>
      <c r="DE1955" s="15"/>
      <c r="DF1955" s="15"/>
      <c r="DG1955" s="15"/>
      <c r="DH1955" s="15"/>
      <c r="DI1955" s="15"/>
      <c r="DJ1955" s="15"/>
      <c r="DK1955" s="15"/>
      <c r="DL1955" s="15"/>
      <c r="DM1955" s="15"/>
      <c r="DN1955" s="15"/>
      <c r="DO1955" s="15"/>
      <c r="DP1955" s="15"/>
      <c r="DQ1955" s="15"/>
      <c r="DR1955" s="15"/>
      <c r="DS1955" s="15"/>
      <c r="DT1955" s="15"/>
      <c r="DU1955" s="15"/>
      <c r="DV1955" s="15"/>
      <c r="DW1955" s="15"/>
      <c r="DX1955" s="15"/>
      <c r="DY1955" s="15"/>
      <c r="DZ1955" s="15"/>
      <c r="EA1955" s="15"/>
      <c r="EB1955" s="15"/>
      <c r="EC1955" s="15"/>
      <c r="ED1955" s="15"/>
      <c r="EE1955" s="15"/>
      <c r="EF1955" s="15"/>
      <c r="EG1955" s="15"/>
      <c r="EH1955" s="15"/>
      <c r="EI1955" s="15"/>
      <c r="EJ1955" s="15"/>
      <c r="EK1955" s="15"/>
      <c r="EL1955" s="15"/>
      <c r="EM1955" s="15"/>
      <c r="EN1955" s="15"/>
      <c r="EO1955" s="15"/>
      <c r="EP1955" s="88"/>
      <c r="EQ1955" s="88"/>
      <c r="ER1955" s="88"/>
      <c r="ES1955" s="88"/>
      <c r="ET1955" s="88"/>
      <c r="EU1955" s="88"/>
      <c r="EV1955" s="88"/>
      <c r="EW1955" s="88"/>
      <c r="EX1955" s="88"/>
      <c r="EY1955" s="88"/>
      <c r="EZ1955" s="88"/>
      <c r="FA1955" s="88"/>
      <c r="FB1955" s="15"/>
      <c r="FC1955" s="15"/>
      <c r="FD1955" s="15"/>
      <c r="FE1955" s="15"/>
      <c r="FF1955" s="15"/>
      <c r="FG1955" s="15"/>
      <c r="FH1955" s="15"/>
      <c r="FI1955" s="15"/>
      <c r="FJ1955" s="15"/>
    </row>
    <row r="1956" spans="2:166" ht="15" customHeight="1" x14ac:dyDescent="0.25">
      <c r="B1956" s="88"/>
      <c r="C1956" s="88"/>
      <c r="D1956" s="115"/>
      <c r="E1956" s="115"/>
      <c r="F1956" s="115"/>
      <c r="G1956" s="115"/>
      <c r="H1956" s="115"/>
      <c r="I1956" s="523"/>
      <c r="J1956" s="523"/>
      <c r="K1956" s="115"/>
      <c r="L1956" s="524"/>
      <c r="M1956" s="524"/>
      <c r="N1956" s="524"/>
      <c r="O1956" s="524"/>
      <c r="P1956" s="524"/>
      <c r="Q1956" s="524"/>
      <c r="R1956" s="524"/>
      <c r="S1956" s="525"/>
      <c r="T1956" s="526"/>
      <c r="U1956" s="115"/>
      <c r="V1956" s="526"/>
      <c r="W1956" s="115"/>
      <c r="X1956" s="115"/>
      <c r="Y1956" s="115"/>
      <c r="Z1956" s="527"/>
      <c r="AA1956" s="527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5"/>
      <c r="AV1956" s="15"/>
      <c r="AW1956" s="15"/>
      <c r="AX1956" s="15"/>
      <c r="AY1956" s="15"/>
      <c r="AZ1956" s="15"/>
      <c r="BA1956" s="15"/>
      <c r="BB1956" s="15"/>
      <c r="BC1956" s="15"/>
      <c r="BD1956" s="15"/>
      <c r="BE1956" s="15"/>
      <c r="BF1956" s="15"/>
      <c r="BG1956" s="15"/>
      <c r="BH1956" s="15"/>
      <c r="BI1956" s="15"/>
      <c r="BJ1956" s="15"/>
      <c r="BK1956" s="15"/>
      <c r="BL1956" s="15"/>
      <c r="BM1956" s="15"/>
      <c r="BN1956" s="15"/>
      <c r="BO1956" s="15"/>
      <c r="BP1956" s="15"/>
      <c r="BQ1956" s="15"/>
      <c r="BR1956" s="15"/>
      <c r="BS1956" s="15"/>
      <c r="BT1956" s="15"/>
      <c r="BU1956" s="15"/>
      <c r="BV1956" s="15"/>
      <c r="BW1956" s="15"/>
      <c r="BX1956" s="15"/>
      <c r="BY1956" s="15"/>
      <c r="BZ1956" s="15"/>
      <c r="CA1956" s="15"/>
      <c r="CB1956" s="15"/>
      <c r="CC1956" s="15"/>
      <c r="CD1956" s="15"/>
      <c r="CE1956" s="15"/>
      <c r="CF1956" s="15"/>
      <c r="CG1956" s="15"/>
      <c r="CH1956" s="15"/>
      <c r="CI1956" s="15"/>
      <c r="CJ1956" s="15"/>
      <c r="CK1956" s="15"/>
      <c r="CL1956" s="15"/>
      <c r="CM1956" s="15"/>
      <c r="CN1956" s="15"/>
      <c r="CO1956" s="15"/>
      <c r="CP1956" s="15"/>
      <c r="CQ1956" s="15"/>
      <c r="CR1956" s="15"/>
      <c r="CS1956" s="15"/>
      <c r="CT1956" s="88"/>
      <c r="CU1956" s="88"/>
      <c r="CV1956" s="88"/>
      <c r="CW1956" s="15"/>
      <c r="CX1956" s="15"/>
      <c r="CY1956" s="88"/>
      <c r="CZ1956" s="88"/>
      <c r="DA1956" s="88"/>
      <c r="DB1956" s="15"/>
      <c r="DC1956" s="15"/>
      <c r="DD1956" s="15"/>
      <c r="DE1956" s="15"/>
      <c r="DF1956" s="15"/>
      <c r="DG1956" s="15"/>
      <c r="DH1956" s="15"/>
      <c r="DI1956" s="15"/>
      <c r="DJ1956" s="15"/>
      <c r="DK1956" s="15"/>
      <c r="DL1956" s="15"/>
      <c r="DM1956" s="15"/>
      <c r="DN1956" s="15"/>
      <c r="DO1956" s="15"/>
      <c r="DP1956" s="15"/>
      <c r="DQ1956" s="15"/>
      <c r="DR1956" s="15"/>
      <c r="DS1956" s="15"/>
      <c r="DT1956" s="15"/>
      <c r="DU1956" s="15"/>
      <c r="DV1956" s="15"/>
      <c r="DW1956" s="15"/>
      <c r="DX1956" s="15"/>
      <c r="DY1956" s="15"/>
      <c r="DZ1956" s="15"/>
      <c r="EA1956" s="15"/>
      <c r="EB1956" s="15"/>
      <c r="EC1956" s="15"/>
      <c r="ED1956" s="15"/>
      <c r="EE1956" s="15"/>
      <c r="EF1956" s="15"/>
      <c r="EG1956" s="15"/>
      <c r="EH1956" s="15"/>
      <c r="EI1956" s="15"/>
      <c r="EJ1956" s="15"/>
      <c r="EK1956" s="15"/>
      <c r="EL1956" s="15"/>
      <c r="EM1956" s="15"/>
      <c r="EN1956" s="15"/>
      <c r="EO1956" s="15"/>
      <c r="EP1956" s="88"/>
      <c r="EQ1956" s="88"/>
      <c r="ER1956" s="88"/>
      <c r="ES1956" s="88"/>
      <c r="ET1956" s="88"/>
      <c r="EU1956" s="88"/>
      <c r="EV1956" s="88"/>
      <c r="EW1956" s="88"/>
      <c r="EX1956" s="88"/>
      <c r="EY1956" s="88"/>
      <c r="EZ1956" s="88"/>
      <c r="FA1956" s="88"/>
      <c r="FB1956" s="15"/>
      <c r="FC1956" s="15"/>
      <c r="FD1956" s="15"/>
      <c r="FE1956" s="15"/>
      <c r="FF1956" s="15"/>
      <c r="FG1956" s="15"/>
      <c r="FH1956" s="15"/>
      <c r="FI1956" s="15"/>
      <c r="FJ1956" s="15"/>
    </row>
    <row r="1957" spans="2:166" ht="15" customHeight="1" x14ac:dyDescent="0.25">
      <c r="B1957" s="88"/>
      <c r="C1957" s="88"/>
      <c r="D1957" s="115"/>
      <c r="E1957" s="115"/>
      <c r="F1957" s="115"/>
      <c r="G1957" s="115"/>
      <c r="H1957" s="115"/>
      <c r="I1957" s="523"/>
      <c r="J1957" s="523"/>
      <c r="K1957" s="115"/>
      <c r="L1957" s="524"/>
      <c r="M1957" s="524"/>
      <c r="N1957" s="524"/>
      <c r="O1957" s="524"/>
      <c r="P1957" s="524"/>
      <c r="Q1957" s="524"/>
      <c r="R1957" s="524"/>
      <c r="S1957" s="525"/>
      <c r="T1957" s="526"/>
      <c r="U1957" s="115"/>
      <c r="V1957" s="526"/>
      <c r="W1957" s="115"/>
      <c r="X1957" s="115"/>
      <c r="Y1957" s="115"/>
      <c r="Z1957" s="527"/>
      <c r="AA1957" s="527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  <c r="AL1957" s="15"/>
      <c r="AM1957" s="15"/>
      <c r="AN1957" s="15"/>
      <c r="AO1957" s="15"/>
      <c r="AP1957" s="15"/>
      <c r="AQ1957" s="15"/>
      <c r="AR1957" s="15"/>
      <c r="AS1957" s="15"/>
      <c r="AT1957" s="15"/>
      <c r="AU1957" s="15"/>
      <c r="AV1957" s="15"/>
      <c r="AW1957" s="15"/>
      <c r="AX1957" s="15"/>
      <c r="AY1957" s="15"/>
      <c r="AZ1957" s="15"/>
      <c r="BA1957" s="15"/>
      <c r="BB1957" s="15"/>
      <c r="BC1957" s="15"/>
      <c r="BD1957" s="15"/>
      <c r="BE1957" s="15"/>
      <c r="BF1957" s="15"/>
      <c r="BG1957" s="15"/>
      <c r="BH1957" s="15"/>
      <c r="BI1957" s="15"/>
      <c r="BJ1957" s="15"/>
      <c r="BK1957" s="15"/>
      <c r="BL1957" s="15"/>
      <c r="BM1957" s="15"/>
      <c r="BN1957" s="15"/>
      <c r="BO1957" s="15"/>
      <c r="BP1957" s="15"/>
      <c r="BQ1957" s="15"/>
      <c r="BR1957" s="15"/>
      <c r="BS1957" s="15"/>
      <c r="BT1957" s="15"/>
      <c r="BU1957" s="15"/>
      <c r="BV1957" s="15"/>
      <c r="BW1957" s="15"/>
      <c r="BX1957" s="15"/>
      <c r="BY1957" s="15"/>
      <c r="BZ1957" s="15"/>
      <c r="CA1957" s="15"/>
      <c r="CB1957" s="15"/>
      <c r="CC1957" s="15"/>
      <c r="CD1957" s="15"/>
      <c r="CE1957" s="15"/>
      <c r="CF1957" s="15"/>
      <c r="CG1957" s="15"/>
      <c r="CH1957" s="15"/>
      <c r="CI1957" s="15"/>
      <c r="CJ1957" s="15"/>
      <c r="CK1957" s="15"/>
      <c r="CL1957" s="15"/>
      <c r="CM1957" s="15"/>
      <c r="CN1957" s="15"/>
      <c r="CO1957" s="15"/>
      <c r="CP1957" s="15"/>
      <c r="CQ1957" s="15"/>
      <c r="CR1957" s="15"/>
      <c r="CS1957" s="15"/>
      <c r="CT1957" s="88"/>
      <c r="CU1957" s="88"/>
      <c r="CV1957" s="88"/>
      <c r="CW1957" s="15"/>
      <c r="CX1957" s="15"/>
      <c r="CY1957" s="88"/>
      <c r="CZ1957" s="88"/>
      <c r="DA1957" s="88"/>
      <c r="DB1957" s="15"/>
      <c r="DC1957" s="15"/>
      <c r="DD1957" s="15"/>
      <c r="DE1957" s="15"/>
      <c r="DF1957" s="15"/>
      <c r="DG1957" s="15"/>
      <c r="DH1957" s="15"/>
      <c r="DI1957" s="15"/>
      <c r="DJ1957" s="15"/>
      <c r="DK1957" s="15"/>
      <c r="DL1957" s="15"/>
      <c r="DM1957" s="15"/>
      <c r="DN1957" s="15"/>
      <c r="DO1957" s="15"/>
      <c r="DP1957" s="15"/>
      <c r="DQ1957" s="15"/>
      <c r="DR1957" s="15"/>
      <c r="DS1957" s="15"/>
      <c r="DT1957" s="15"/>
      <c r="DU1957" s="15"/>
      <c r="DV1957" s="15"/>
      <c r="DW1957" s="15"/>
      <c r="DX1957" s="15"/>
      <c r="DY1957" s="15"/>
      <c r="DZ1957" s="15"/>
      <c r="EA1957" s="15"/>
      <c r="EB1957" s="15"/>
      <c r="EC1957" s="15"/>
      <c r="ED1957" s="15"/>
      <c r="EE1957" s="15"/>
      <c r="EF1957" s="15"/>
      <c r="EG1957" s="15"/>
      <c r="EH1957" s="15"/>
      <c r="EI1957" s="15"/>
      <c r="EJ1957" s="15"/>
      <c r="EK1957" s="15"/>
      <c r="EL1957" s="15"/>
      <c r="EM1957" s="15"/>
      <c r="EN1957" s="15"/>
      <c r="EO1957" s="15"/>
      <c r="EP1957" s="88"/>
      <c r="EQ1957" s="88"/>
      <c r="ER1957" s="88"/>
      <c r="ES1957" s="88"/>
      <c r="ET1957" s="88"/>
      <c r="EU1957" s="88"/>
      <c r="EV1957" s="88"/>
      <c r="EW1957" s="88"/>
      <c r="EX1957" s="88"/>
      <c r="EY1957" s="88"/>
      <c r="EZ1957" s="88"/>
      <c r="FA1957" s="88"/>
      <c r="FB1957" s="15"/>
      <c r="FC1957" s="15"/>
      <c r="FD1957" s="15"/>
      <c r="FE1957" s="15"/>
      <c r="FF1957" s="15"/>
      <c r="FG1957" s="15"/>
      <c r="FH1957" s="15"/>
      <c r="FI1957" s="15"/>
      <c r="FJ1957" s="15"/>
    </row>
    <row r="1958" spans="2:166" ht="15" customHeight="1" x14ac:dyDescent="0.25">
      <c r="B1958" s="88"/>
      <c r="C1958" s="88"/>
      <c r="D1958" s="115"/>
      <c r="E1958" s="115"/>
      <c r="F1958" s="115"/>
      <c r="G1958" s="115"/>
      <c r="H1958" s="115"/>
      <c r="I1958" s="523"/>
      <c r="J1958" s="523"/>
      <c r="K1958" s="115"/>
      <c r="L1958" s="524"/>
      <c r="M1958" s="524"/>
      <c r="N1958" s="524"/>
      <c r="O1958" s="524"/>
      <c r="P1958" s="524"/>
      <c r="Q1958" s="524"/>
      <c r="R1958" s="524"/>
      <c r="S1958" s="525"/>
      <c r="T1958" s="526"/>
      <c r="U1958" s="115"/>
      <c r="V1958" s="526"/>
      <c r="W1958" s="115"/>
      <c r="X1958" s="115"/>
      <c r="Y1958" s="115"/>
      <c r="Z1958" s="527"/>
      <c r="AA1958" s="527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  <c r="AL1958" s="15"/>
      <c r="AM1958" s="15"/>
      <c r="AN1958" s="15"/>
      <c r="AO1958" s="15"/>
      <c r="AP1958" s="15"/>
      <c r="AQ1958" s="15"/>
      <c r="AR1958" s="15"/>
      <c r="AS1958" s="15"/>
      <c r="AT1958" s="15"/>
      <c r="AU1958" s="15"/>
      <c r="AV1958" s="15"/>
      <c r="AW1958" s="15"/>
      <c r="AX1958" s="15"/>
      <c r="AY1958" s="15"/>
      <c r="AZ1958" s="15"/>
      <c r="BA1958" s="15"/>
      <c r="BB1958" s="15"/>
      <c r="BC1958" s="15"/>
      <c r="BD1958" s="15"/>
      <c r="BE1958" s="15"/>
      <c r="BF1958" s="15"/>
      <c r="BG1958" s="15"/>
      <c r="BH1958" s="15"/>
      <c r="BI1958" s="15"/>
      <c r="BJ1958" s="15"/>
      <c r="BK1958" s="15"/>
      <c r="BL1958" s="15"/>
      <c r="BM1958" s="15"/>
      <c r="BN1958" s="15"/>
      <c r="BO1958" s="15"/>
      <c r="BP1958" s="15"/>
      <c r="BQ1958" s="15"/>
      <c r="BR1958" s="15"/>
      <c r="BS1958" s="15"/>
      <c r="BT1958" s="15"/>
      <c r="BU1958" s="15"/>
      <c r="BV1958" s="15"/>
      <c r="BW1958" s="15"/>
      <c r="BX1958" s="15"/>
      <c r="BY1958" s="15"/>
      <c r="BZ1958" s="15"/>
      <c r="CA1958" s="15"/>
      <c r="CB1958" s="15"/>
      <c r="CC1958" s="15"/>
      <c r="CD1958" s="15"/>
      <c r="CE1958" s="15"/>
      <c r="CF1958" s="15"/>
      <c r="CG1958" s="15"/>
      <c r="CH1958" s="15"/>
      <c r="CI1958" s="15"/>
      <c r="CJ1958" s="15"/>
      <c r="CK1958" s="15"/>
      <c r="CL1958" s="15"/>
      <c r="CM1958" s="15"/>
      <c r="CN1958" s="15"/>
      <c r="CO1958" s="15"/>
      <c r="CP1958" s="15"/>
      <c r="CQ1958" s="15"/>
      <c r="CR1958" s="15"/>
      <c r="CS1958" s="15"/>
      <c r="CT1958" s="88"/>
      <c r="CU1958" s="88"/>
      <c r="CV1958" s="88"/>
      <c r="CW1958" s="15"/>
      <c r="CX1958" s="15"/>
      <c r="CY1958" s="88"/>
      <c r="CZ1958" s="88"/>
      <c r="DA1958" s="88"/>
      <c r="DB1958" s="15"/>
      <c r="DC1958" s="15"/>
      <c r="DD1958" s="15"/>
      <c r="DE1958" s="15"/>
      <c r="DF1958" s="15"/>
      <c r="DG1958" s="15"/>
      <c r="DH1958" s="15"/>
      <c r="DI1958" s="15"/>
      <c r="DJ1958" s="15"/>
      <c r="DK1958" s="15"/>
      <c r="DL1958" s="15"/>
      <c r="DM1958" s="15"/>
      <c r="DN1958" s="15"/>
      <c r="DO1958" s="15"/>
      <c r="DP1958" s="15"/>
      <c r="DQ1958" s="15"/>
      <c r="DR1958" s="15"/>
      <c r="DS1958" s="15"/>
      <c r="DT1958" s="15"/>
      <c r="DU1958" s="15"/>
      <c r="DV1958" s="15"/>
      <c r="DW1958" s="15"/>
      <c r="DX1958" s="15"/>
      <c r="DY1958" s="15"/>
      <c r="DZ1958" s="15"/>
      <c r="EA1958" s="15"/>
      <c r="EB1958" s="15"/>
      <c r="EC1958" s="15"/>
      <c r="ED1958" s="15"/>
      <c r="EE1958" s="15"/>
      <c r="EF1958" s="15"/>
      <c r="EG1958" s="15"/>
      <c r="EH1958" s="15"/>
      <c r="EI1958" s="15"/>
      <c r="EJ1958" s="15"/>
      <c r="EK1958" s="15"/>
      <c r="EL1958" s="15"/>
      <c r="EM1958" s="15"/>
      <c r="EN1958" s="15"/>
      <c r="EO1958" s="15"/>
      <c r="EP1958" s="88"/>
      <c r="EQ1958" s="88"/>
      <c r="ER1958" s="88"/>
      <c r="ES1958" s="88"/>
      <c r="ET1958" s="88"/>
      <c r="EU1958" s="88"/>
      <c r="EV1958" s="88"/>
      <c r="EW1958" s="88"/>
      <c r="EX1958" s="88"/>
      <c r="EY1958" s="88"/>
      <c r="EZ1958" s="88"/>
      <c r="FA1958" s="88"/>
      <c r="FB1958" s="15"/>
      <c r="FC1958" s="15"/>
      <c r="FD1958" s="15"/>
      <c r="FE1958" s="15"/>
      <c r="FF1958" s="15"/>
      <c r="FG1958" s="15"/>
      <c r="FH1958" s="15"/>
      <c r="FI1958" s="15"/>
      <c r="FJ1958" s="15"/>
    </row>
    <row r="1959" spans="2:166" ht="15" customHeight="1" x14ac:dyDescent="0.25">
      <c r="B1959" s="88"/>
      <c r="C1959" s="88"/>
      <c r="D1959" s="115"/>
      <c r="E1959" s="115"/>
      <c r="F1959" s="115"/>
      <c r="G1959" s="115"/>
      <c r="H1959" s="115"/>
      <c r="I1959" s="523"/>
      <c r="J1959" s="523"/>
      <c r="K1959" s="115"/>
      <c r="L1959" s="524"/>
      <c r="M1959" s="524"/>
      <c r="N1959" s="524"/>
      <c r="O1959" s="524"/>
      <c r="P1959" s="524"/>
      <c r="Q1959" s="524"/>
      <c r="R1959" s="524"/>
      <c r="S1959" s="525"/>
      <c r="T1959" s="526"/>
      <c r="U1959" s="115"/>
      <c r="V1959" s="526"/>
      <c r="W1959" s="115"/>
      <c r="X1959" s="115"/>
      <c r="Y1959" s="115"/>
      <c r="Z1959" s="527"/>
      <c r="AA1959" s="527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5"/>
      <c r="AV1959" s="15"/>
      <c r="AW1959" s="15"/>
      <c r="AX1959" s="15"/>
      <c r="AY1959" s="15"/>
      <c r="AZ1959" s="15"/>
      <c r="BA1959" s="15"/>
      <c r="BB1959" s="15"/>
      <c r="BC1959" s="15"/>
      <c r="BD1959" s="15"/>
      <c r="BE1959" s="15"/>
      <c r="BF1959" s="15"/>
      <c r="BG1959" s="15"/>
      <c r="BH1959" s="15"/>
      <c r="BI1959" s="15"/>
      <c r="BJ1959" s="15"/>
      <c r="BK1959" s="15"/>
      <c r="BL1959" s="15"/>
      <c r="BM1959" s="15"/>
      <c r="BN1959" s="15"/>
      <c r="BO1959" s="15"/>
      <c r="BP1959" s="15"/>
      <c r="BQ1959" s="15"/>
      <c r="BR1959" s="15"/>
      <c r="BS1959" s="15"/>
      <c r="BT1959" s="15"/>
      <c r="BU1959" s="15"/>
      <c r="BV1959" s="15"/>
      <c r="BW1959" s="15"/>
      <c r="BX1959" s="15"/>
      <c r="BY1959" s="15"/>
      <c r="BZ1959" s="15"/>
      <c r="CA1959" s="15"/>
      <c r="CB1959" s="15"/>
      <c r="CC1959" s="15"/>
      <c r="CD1959" s="15"/>
      <c r="CE1959" s="15"/>
      <c r="CF1959" s="15"/>
      <c r="CG1959" s="15"/>
      <c r="CH1959" s="15"/>
      <c r="CI1959" s="15"/>
      <c r="CJ1959" s="15"/>
      <c r="CK1959" s="15"/>
      <c r="CL1959" s="15"/>
      <c r="CM1959" s="15"/>
      <c r="CN1959" s="15"/>
      <c r="CO1959" s="15"/>
      <c r="CP1959" s="15"/>
      <c r="CQ1959" s="15"/>
      <c r="CR1959" s="15"/>
      <c r="CS1959" s="15"/>
      <c r="CT1959" s="88"/>
      <c r="CU1959" s="88"/>
      <c r="CV1959" s="88"/>
      <c r="CW1959" s="15"/>
      <c r="CX1959" s="15"/>
      <c r="CY1959" s="88"/>
      <c r="CZ1959" s="88"/>
      <c r="DA1959" s="88"/>
      <c r="DB1959" s="15"/>
      <c r="DC1959" s="15"/>
      <c r="DD1959" s="15"/>
      <c r="DE1959" s="15"/>
      <c r="DF1959" s="15"/>
      <c r="DG1959" s="15"/>
      <c r="DH1959" s="15"/>
      <c r="DI1959" s="15"/>
      <c r="DJ1959" s="15"/>
      <c r="DK1959" s="15"/>
      <c r="DL1959" s="15"/>
      <c r="DM1959" s="15"/>
      <c r="DN1959" s="15"/>
      <c r="DO1959" s="15"/>
      <c r="DP1959" s="15"/>
      <c r="DQ1959" s="15"/>
      <c r="DR1959" s="15"/>
      <c r="DS1959" s="15"/>
      <c r="DT1959" s="15"/>
      <c r="DU1959" s="15"/>
      <c r="DV1959" s="15"/>
      <c r="DW1959" s="15"/>
      <c r="DX1959" s="15"/>
      <c r="DY1959" s="15"/>
      <c r="DZ1959" s="15"/>
      <c r="EA1959" s="15"/>
      <c r="EB1959" s="15"/>
      <c r="EC1959" s="15"/>
      <c r="ED1959" s="15"/>
      <c r="EE1959" s="15"/>
      <c r="EF1959" s="15"/>
      <c r="EG1959" s="15"/>
      <c r="EH1959" s="15"/>
      <c r="EI1959" s="15"/>
      <c r="EJ1959" s="15"/>
      <c r="EK1959" s="15"/>
      <c r="EL1959" s="15"/>
      <c r="EM1959" s="15"/>
      <c r="EN1959" s="15"/>
      <c r="EO1959" s="15"/>
      <c r="EP1959" s="88"/>
      <c r="EQ1959" s="88"/>
      <c r="ER1959" s="88"/>
      <c r="ES1959" s="88"/>
      <c r="ET1959" s="88"/>
      <c r="EU1959" s="88"/>
      <c r="EV1959" s="88"/>
      <c r="EW1959" s="88"/>
      <c r="EX1959" s="88"/>
      <c r="EY1959" s="88"/>
      <c r="EZ1959" s="88"/>
      <c r="FA1959" s="88"/>
      <c r="FB1959" s="15"/>
      <c r="FC1959" s="15"/>
      <c r="FD1959" s="15"/>
      <c r="FE1959" s="15"/>
      <c r="FF1959" s="15"/>
      <c r="FG1959" s="15"/>
      <c r="FH1959" s="15"/>
      <c r="FI1959" s="15"/>
      <c r="FJ1959" s="15"/>
    </row>
    <row r="1960" spans="2:166" ht="15" customHeight="1" x14ac:dyDescent="0.25">
      <c r="B1960" s="88"/>
      <c r="C1960" s="88"/>
      <c r="D1960" s="115"/>
      <c r="E1960" s="115"/>
      <c r="F1960" s="115"/>
      <c r="G1960" s="115"/>
      <c r="H1960" s="115"/>
      <c r="I1960" s="523"/>
      <c r="J1960" s="523"/>
      <c r="K1960" s="115"/>
      <c r="L1960" s="524"/>
      <c r="M1960" s="524"/>
      <c r="N1960" s="524"/>
      <c r="O1960" s="524"/>
      <c r="P1960" s="524"/>
      <c r="Q1960" s="524"/>
      <c r="R1960" s="524"/>
      <c r="S1960" s="525"/>
      <c r="T1960" s="526"/>
      <c r="U1960" s="115"/>
      <c r="V1960" s="526"/>
      <c r="W1960" s="115"/>
      <c r="X1960" s="115"/>
      <c r="Y1960" s="115"/>
      <c r="Z1960" s="527"/>
      <c r="AA1960" s="527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5"/>
      <c r="AV1960" s="15"/>
      <c r="AW1960" s="15"/>
      <c r="AX1960" s="15"/>
      <c r="AY1960" s="15"/>
      <c r="AZ1960" s="15"/>
      <c r="BA1960" s="15"/>
      <c r="BB1960" s="15"/>
      <c r="BC1960" s="15"/>
      <c r="BD1960" s="15"/>
      <c r="BE1960" s="15"/>
      <c r="BF1960" s="15"/>
      <c r="BG1960" s="15"/>
      <c r="BH1960" s="15"/>
      <c r="BI1960" s="15"/>
      <c r="BJ1960" s="15"/>
      <c r="BK1960" s="15"/>
      <c r="BL1960" s="15"/>
      <c r="BM1960" s="15"/>
      <c r="BN1960" s="15"/>
      <c r="BO1960" s="15"/>
      <c r="BP1960" s="15"/>
      <c r="BQ1960" s="15"/>
      <c r="BR1960" s="15"/>
      <c r="BS1960" s="15"/>
      <c r="BT1960" s="15"/>
      <c r="BU1960" s="15"/>
      <c r="BV1960" s="15"/>
      <c r="BW1960" s="15"/>
      <c r="BX1960" s="15"/>
      <c r="BY1960" s="15"/>
      <c r="BZ1960" s="15"/>
      <c r="CA1960" s="15"/>
      <c r="CB1960" s="15"/>
      <c r="CC1960" s="15"/>
      <c r="CD1960" s="15"/>
      <c r="CE1960" s="15"/>
      <c r="CF1960" s="15"/>
      <c r="CG1960" s="15"/>
      <c r="CH1960" s="15"/>
      <c r="CI1960" s="15"/>
      <c r="CJ1960" s="15"/>
      <c r="CK1960" s="15"/>
      <c r="CL1960" s="15"/>
      <c r="CM1960" s="15"/>
      <c r="CN1960" s="15"/>
      <c r="CO1960" s="15"/>
      <c r="CP1960" s="15"/>
      <c r="CQ1960" s="15"/>
      <c r="CR1960" s="15"/>
      <c r="CS1960" s="15"/>
      <c r="CT1960" s="88"/>
      <c r="CU1960" s="88"/>
      <c r="CV1960" s="88"/>
      <c r="CW1960" s="15"/>
      <c r="CX1960" s="15"/>
      <c r="CY1960" s="88"/>
      <c r="CZ1960" s="88"/>
      <c r="DA1960" s="88"/>
      <c r="DB1960" s="15"/>
      <c r="DC1960" s="15"/>
      <c r="DD1960" s="15"/>
      <c r="DE1960" s="15"/>
      <c r="DF1960" s="15"/>
      <c r="DG1960" s="15"/>
      <c r="DH1960" s="15"/>
      <c r="DI1960" s="15"/>
      <c r="DJ1960" s="15"/>
      <c r="DK1960" s="15"/>
      <c r="DL1960" s="15"/>
      <c r="DM1960" s="15"/>
      <c r="DN1960" s="15"/>
      <c r="DO1960" s="15"/>
      <c r="DP1960" s="15"/>
      <c r="DQ1960" s="15"/>
      <c r="DR1960" s="15"/>
      <c r="DS1960" s="15"/>
      <c r="DT1960" s="15"/>
      <c r="DU1960" s="15"/>
      <c r="DV1960" s="15"/>
      <c r="DW1960" s="15"/>
      <c r="DX1960" s="15"/>
      <c r="DY1960" s="15"/>
      <c r="DZ1960" s="15"/>
      <c r="EA1960" s="15"/>
      <c r="EB1960" s="15"/>
      <c r="EC1960" s="15"/>
      <c r="ED1960" s="15"/>
      <c r="EE1960" s="15"/>
      <c r="EF1960" s="15"/>
      <c r="EG1960" s="15"/>
      <c r="EH1960" s="15"/>
      <c r="EI1960" s="15"/>
      <c r="EJ1960" s="15"/>
      <c r="EK1960" s="15"/>
      <c r="EL1960" s="15"/>
      <c r="EM1960" s="15"/>
      <c r="EN1960" s="15"/>
      <c r="EO1960" s="15"/>
      <c r="EP1960" s="88"/>
      <c r="EQ1960" s="88"/>
      <c r="ER1960" s="88"/>
      <c r="ES1960" s="88"/>
      <c r="ET1960" s="88"/>
      <c r="EU1960" s="88"/>
      <c r="EV1960" s="88"/>
      <c r="EW1960" s="88"/>
      <c r="EX1960" s="88"/>
      <c r="EY1960" s="88"/>
      <c r="EZ1960" s="88"/>
      <c r="FA1960" s="88"/>
      <c r="FB1960" s="15"/>
      <c r="FC1960" s="15"/>
      <c r="FD1960" s="15"/>
      <c r="FE1960" s="15"/>
      <c r="FF1960" s="15"/>
      <c r="FG1960" s="15"/>
      <c r="FH1960" s="15"/>
      <c r="FI1960" s="15"/>
      <c r="FJ1960" s="15"/>
    </row>
    <row r="1961" spans="2:166" ht="15" customHeight="1" x14ac:dyDescent="0.25">
      <c r="B1961" s="88"/>
      <c r="C1961" s="88"/>
      <c r="D1961" s="115"/>
      <c r="E1961" s="115"/>
      <c r="F1961" s="115"/>
      <c r="G1961" s="115"/>
      <c r="H1961" s="115"/>
      <c r="I1961" s="523"/>
      <c r="J1961" s="523"/>
      <c r="K1961" s="115"/>
      <c r="L1961" s="524"/>
      <c r="M1961" s="524"/>
      <c r="N1961" s="524"/>
      <c r="O1961" s="524"/>
      <c r="P1961" s="524"/>
      <c r="Q1961" s="524"/>
      <c r="R1961" s="524"/>
      <c r="S1961" s="525"/>
      <c r="T1961" s="526"/>
      <c r="U1961" s="115"/>
      <c r="V1961" s="526"/>
      <c r="W1961" s="115"/>
      <c r="X1961" s="115"/>
      <c r="Y1961" s="115"/>
      <c r="Z1961" s="527"/>
      <c r="AA1961" s="527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5"/>
      <c r="AQ1961" s="15"/>
      <c r="AR1961" s="15"/>
      <c r="AS1961" s="15"/>
      <c r="AT1961" s="15"/>
      <c r="AU1961" s="15"/>
      <c r="AV1961" s="15"/>
      <c r="AW1961" s="15"/>
      <c r="AX1961" s="15"/>
      <c r="AY1961" s="15"/>
      <c r="AZ1961" s="15"/>
      <c r="BA1961" s="15"/>
      <c r="BB1961" s="15"/>
      <c r="BC1961" s="15"/>
      <c r="BD1961" s="15"/>
      <c r="BE1961" s="15"/>
      <c r="BF1961" s="15"/>
      <c r="BG1961" s="15"/>
      <c r="BH1961" s="15"/>
      <c r="BI1961" s="15"/>
      <c r="BJ1961" s="15"/>
      <c r="BK1961" s="15"/>
      <c r="BL1961" s="15"/>
      <c r="BM1961" s="15"/>
      <c r="BN1961" s="15"/>
      <c r="BO1961" s="15"/>
      <c r="BP1961" s="15"/>
      <c r="BQ1961" s="15"/>
      <c r="BR1961" s="15"/>
      <c r="BS1961" s="15"/>
      <c r="BT1961" s="15"/>
      <c r="BU1961" s="15"/>
      <c r="BV1961" s="15"/>
      <c r="BW1961" s="15"/>
      <c r="BX1961" s="15"/>
      <c r="BY1961" s="15"/>
      <c r="BZ1961" s="15"/>
      <c r="CA1961" s="15"/>
      <c r="CB1961" s="15"/>
      <c r="CC1961" s="15"/>
      <c r="CD1961" s="15"/>
      <c r="CE1961" s="15"/>
      <c r="CF1961" s="15"/>
      <c r="CG1961" s="15"/>
      <c r="CH1961" s="15"/>
      <c r="CI1961" s="15"/>
      <c r="CJ1961" s="15"/>
      <c r="CK1961" s="15"/>
      <c r="CL1961" s="15"/>
      <c r="CM1961" s="15"/>
      <c r="CN1961" s="15"/>
      <c r="CO1961" s="15"/>
      <c r="CP1961" s="15"/>
      <c r="CQ1961" s="15"/>
      <c r="CR1961" s="15"/>
      <c r="CS1961" s="15"/>
      <c r="CT1961" s="88"/>
      <c r="CU1961" s="88"/>
      <c r="CV1961" s="88"/>
      <c r="CW1961" s="15"/>
      <c r="CX1961" s="15"/>
      <c r="CY1961" s="88"/>
      <c r="CZ1961" s="88"/>
      <c r="DA1961" s="88"/>
      <c r="DB1961" s="15"/>
      <c r="DC1961" s="15"/>
      <c r="DD1961" s="15"/>
      <c r="DE1961" s="15"/>
      <c r="DF1961" s="15"/>
      <c r="DG1961" s="15"/>
      <c r="DH1961" s="15"/>
      <c r="DI1961" s="15"/>
      <c r="DJ1961" s="15"/>
      <c r="DK1961" s="15"/>
      <c r="DL1961" s="15"/>
      <c r="DM1961" s="15"/>
      <c r="DN1961" s="15"/>
      <c r="DO1961" s="15"/>
      <c r="DP1961" s="15"/>
      <c r="DQ1961" s="15"/>
      <c r="DR1961" s="15"/>
      <c r="DS1961" s="15"/>
      <c r="DT1961" s="15"/>
      <c r="DU1961" s="15"/>
      <c r="DV1961" s="15"/>
      <c r="DW1961" s="15"/>
      <c r="DX1961" s="15"/>
      <c r="DY1961" s="15"/>
      <c r="DZ1961" s="15"/>
      <c r="EA1961" s="15"/>
      <c r="EB1961" s="15"/>
      <c r="EC1961" s="15"/>
      <c r="ED1961" s="15"/>
      <c r="EE1961" s="15"/>
      <c r="EF1961" s="15"/>
      <c r="EG1961" s="15"/>
      <c r="EH1961" s="15"/>
      <c r="EI1961" s="15"/>
      <c r="EJ1961" s="15"/>
      <c r="EK1961" s="15"/>
      <c r="EL1961" s="15"/>
      <c r="EM1961" s="15"/>
      <c r="EN1961" s="15"/>
      <c r="EO1961" s="15"/>
      <c r="EP1961" s="88"/>
      <c r="EQ1961" s="88"/>
      <c r="ER1961" s="88"/>
      <c r="ES1961" s="88"/>
      <c r="ET1961" s="88"/>
      <c r="EU1961" s="88"/>
      <c r="EV1961" s="88"/>
      <c r="EW1961" s="88"/>
      <c r="EX1961" s="88"/>
      <c r="EY1961" s="88"/>
      <c r="EZ1961" s="88"/>
      <c r="FA1961" s="88"/>
      <c r="FB1961" s="15"/>
      <c r="FC1961" s="15"/>
      <c r="FD1961" s="15"/>
      <c r="FE1961" s="15"/>
      <c r="FF1961" s="15"/>
      <c r="FG1961" s="15"/>
      <c r="FH1961" s="15"/>
      <c r="FI1961" s="15"/>
      <c r="FJ1961" s="15"/>
    </row>
    <row r="1962" spans="2:166" ht="15" customHeight="1" x14ac:dyDescent="0.25">
      <c r="B1962" s="88"/>
      <c r="C1962" s="88"/>
      <c r="D1962" s="115"/>
      <c r="E1962" s="115"/>
      <c r="F1962" s="115"/>
      <c r="G1962" s="115"/>
      <c r="H1962" s="115"/>
      <c r="I1962" s="523"/>
      <c r="J1962" s="523"/>
      <c r="K1962" s="115"/>
      <c r="L1962" s="524"/>
      <c r="M1962" s="524"/>
      <c r="N1962" s="524"/>
      <c r="O1962" s="524"/>
      <c r="P1962" s="524"/>
      <c r="Q1962" s="524"/>
      <c r="R1962" s="524"/>
      <c r="S1962" s="525"/>
      <c r="T1962" s="526"/>
      <c r="U1962" s="115"/>
      <c r="V1962" s="526"/>
      <c r="W1962" s="115"/>
      <c r="X1962" s="115"/>
      <c r="Y1962" s="115"/>
      <c r="Z1962" s="527"/>
      <c r="AA1962" s="527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5"/>
      <c r="AV1962" s="15"/>
      <c r="AW1962" s="15"/>
      <c r="AX1962" s="15"/>
      <c r="AY1962" s="15"/>
      <c r="AZ1962" s="15"/>
      <c r="BA1962" s="15"/>
      <c r="BB1962" s="15"/>
      <c r="BC1962" s="15"/>
      <c r="BD1962" s="15"/>
      <c r="BE1962" s="15"/>
      <c r="BF1962" s="15"/>
      <c r="BG1962" s="15"/>
      <c r="BH1962" s="15"/>
      <c r="BI1962" s="15"/>
      <c r="BJ1962" s="15"/>
      <c r="BK1962" s="15"/>
      <c r="BL1962" s="15"/>
      <c r="BM1962" s="15"/>
      <c r="BN1962" s="15"/>
      <c r="BO1962" s="15"/>
      <c r="BP1962" s="15"/>
      <c r="BQ1962" s="15"/>
      <c r="BR1962" s="15"/>
      <c r="BS1962" s="15"/>
      <c r="BT1962" s="15"/>
      <c r="BU1962" s="15"/>
      <c r="BV1962" s="15"/>
      <c r="BW1962" s="15"/>
      <c r="BX1962" s="15"/>
      <c r="BY1962" s="15"/>
      <c r="BZ1962" s="15"/>
      <c r="CA1962" s="15"/>
      <c r="CB1962" s="15"/>
      <c r="CC1962" s="15"/>
      <c r="CD1962" s="15"/>
      <c r="CE1962" s="15"/>
      <c r="CF1962" s="15"/>
      <c r="CG1962" s="15"/>
      <c r="CH1962" s="15"/>
      <c r="CI1962" s="15"/>
      <c r="CJ1962" s="15"/>
      <c r="CK1962" s="15"/>
      <c r="CL1962" s="15"/>
      <c r="CM1962" s="15"/>
      <c r="CN1962" s="15"/>
      <c r="CO1962" s="15"/>
      <c r="CP1962" s="15"/>
      <c r="CQ1962" s="15"/>
      <c r="CR1962" s="15"/>
      <c r="CS1962" s="15"/>
      <c r="CT1962" s="88"/>
      <c r="CU1962" s="88"/>
      <c r="CV1962" s="88"/>
      <c r="CW1962" s="15"/>
      <c r="CX1962" s="15"/>
      <c r="CY1962" s="88"/>
      <c r="CZ1962" s="88"/>
      <c r="DA1962" s="88"/>
      <c r="DB1962" s="15"/>
      <c r="DC1962" s="15"/>
      <c r="DD1962" s="15"/>
      <c r="DE1962" s="15"/>
      <c r="DF1962" s="15"/>
      <c r="DG1962" s="15"/>
      <c r="DH1962" s="15"/>
      <c r="DI1962" s="15"/>
      <c r="DJ1962" s="15"/>
      <c r="DK1962" s="15"/>
      <c r="DL1962" s="15"/>
      <c r="DM1962" s="15"/>
      <c r="DN1962" s="15"/>
      <c r="DO1962" s="15"/>
      <c r="DP1962" s="15"/>
      <c r="DQ1962" s="15"/>
      <c r="DR1962" s="15"/>
      <c r="DS1962" s="15"/>
      <c r="DT1962" s="15"/>
      <c r="DU1962" s="15"/>
      <c r="DV1962" s="15"/>
      <c r="DW1962" s="15"/>
      <c r="DX1962" s="15"/>
      <c r="DY1962" s="15"/>
      <c r="DZ1962" s="15"/>
      <c r="EA1962" s="15"/>
      <c r="EB1962" s="15"/>
      <c r="EC1962" s="15"/>
      <c r="ED1962" s="15"/>
      <c r="EE1962" s="15"/>
      <c r="EF1962" s="15"/>
      <c r="EG1962" s="15"/>
      <c r="EH1962" s="15"/>
      <c r="EI1962" s="15"/>
      <c r="EJ1962" s="15"/>
      <c r="EK1962" s="15"/>
      <c r="EL1962" s="15"/>
      <c r="EM1962" s="15"/>
      <c r="EN1962" s="15"/>
      <c r="EO1962" s="15"/>
      <c r="EP1962" s="88"/>
      <c r="EQ1962" s="88"/>
      <c r="ER1962" s="88"/>
      <c r="ES1962" s="88"/>
      <c r="ET1962" s="88"/>
      <c r="EU1962" s="88"/>
      <c r="EV1962" s="88"/>
      <c r="EW1962" s="88"/>
      <c r="EX1962" s="88"/>
      <c r="EY1962" s="88"/>
      <c r="EZ1962" s="88"/>
      <c r="FA1962" s="88"/>
      <c r="FB1962" s="15"/>
      <c r="FC1962" s="15"/>
      <c r="FD1962" s="15"/>
      <c r="FE1962" s="15"/>
      <c r="FF1962" s="15"/>
      <c r="FG1962" s="15"/>
      <c r="FH1962" s="15"/>
      <c r="FI1962" s="15"/>
      <c r="FJ1962" s="15"/>
    </row>
    <row r="1963" spans="2:166" ht="15" customHeight="1" x14ac:dyDescent="0.25">
      <c r="B1963" s="88"/>
      <c r="C1963" s="88"/>
      <c r="D1963" s="115"/>
      <c r="E1963" s="115"/>
      <c r="F1963" s="115"/>
      <c r="G1963" s="115"/>
      <c r="H1963" s="115"/>
      <c r="I1963" s="523"/>
      <c r="J1963" s="523"/>
      <c r="K1963" s="115"/>
      <c r="L1963" s="524"/>
      <c r="M1963" s="524"/>
      <c r="N1963" s="524"/>
      <c r="O1963" s="524"/>
      <c r="P1963" s="524"/>
      <c r="Q1963" s="524"/>
      <c r="R1963" s="524"/>
      <c r="S1963" s="525"/>
      <c r="T1963" s="526"/>
      <c r="U1963" s="115"/>
      <c r="V1963" s="526"/>
      <c r="W1963" s="115"/>
      <c r="X1963" s="115"/>
      <c r="Y1963" s="115"/>
      <c r="Z1963" s="527"/>
      <c r="AA1963" s="527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  <c r="AL1963" s="15"/>
      <c r="AM1963" s="15"/>
      <c r="AN1963" s="15"/>
      <c r="AO1963" s="15"/>
      <c r="AP1963" s="15"/>
      <c r="AQ1963" s="15"/>
      <c r="AR1963" s="15"/>
      <c r="AS1963" s="15"/>
      <c r="AT1963" s="15"/>
      <c r="AU1963" s="15"/>
      <c r="AV1963" s="15"/>
      <c r="AW1963" s="15"/>
      <c r="AX1963" s="15"/>
      <c r="AY1963" s="15"/>
      <c r="AZ1963" s="15"/>
      <c r="BA1963" s="15"/>
      <c r="BB1963" s="15"/>
      <c r="BC1963" s="15"/>
      <c r="BD1963" s="15"/>
      <c r="BE1963" s="15"/>
      <c r="BF1963" s="15"/>
      <c r="BG1963" s="15"/>
      <c r="BH1963" s="15"/>
      <c r="BI1963" s="15"/>
      <c r="BJ1963" s="15"/>
      <c r="BK1963" s="15"/>
      <c r="BL1963" s="15"/>
      <c r="BM1963" s="15"/>
      <c r="BN1963" s="15"/>
      <c r="BO1963" s="15"/>
      <c r="BP1963" s="15"/>
      <c r="BQ1963" s="15"/>
      <c r="BR1963" s="15"/>
      <c r="BS1963" s="15"/>
      <c r="BT1963" s="15"/>
      <c r="BU1963" s="15"/>
      <c r="BV1963" s="15"/>
      <c r="BW1963" s="15"/>
      <c r="BX1963" s="15"/>
      <c r="BY1963" s="15"/>
      <c r="BZ1963" s="15"/>
      <c r="CA1963" s="15"/>
      <c r="CB1963" s="15"/>
      <c r="CC1963" s="15"/>
      <c r="CD1963" s="15"/>
      <c r="CE1963" s="15"/>
      <c r="CF1963" s="15"/>
      <c r="CG1963" s="15"/>
      <c r="CH1963" s="15"/>
      <c r="CI1963" s="15"/>
      <c r="CJ1963" s="15"/>
      <c r="CK1963" s="15"/>
      <c r="CL1963" s="15"/>
      <c r="CM1963" s="15"/>
      <c r="CN1963" s="15"/>
      <c r="CO1963" s="15"/>
      <c r="CP1963" s="15"/>
      <c r="CQ1963" s="15"/>
      <c r="CR1963" s="15"/>
      <c r="CS1963" s="15"/>
      <c r="CT1963" s="88"/>
      <c r="CU1963" s="88"/>
      <c r="CV1963" s="88"/>
      <c r="CW1963" s="15"/>
      <c r="CX1963" s="15"/>
      <c r="CY1963" s="88"/>
      <c r="CZ1963" s="88"/>
      <c r="DA1963" s="88"/>
      <c r="DB1963" s="15"/>
      <c r="DC1963" s="15"/>
      <c r="DD1963" s="15"/>
      <c r="DE1963" s="15"/>
      <c r="DF1963" s="15"/>
      <c r="DG1963" s="15"/>
      <c r="DH1963" s="15"/>
      <c r="DI1963" s="15"/>
      <c r="DJ1963" s="15"/>
      <c r="DK1963" s="15"/>
      <c r="DL1963" s="15"/>
      <c r="DM1963" s="15"/>
      <c r="DN1963" s="15"/>
      <c r="DO1963" s="15"/>
      <c r="DP1963" s="15"/>
      <c r="DQ1963" s="15"/>
      <c r="DR1963" s="15"/>
      <c r="DS1963" s="15"/>
      <c r="DT1963" s="15"/>
      <c r="DU1963" s="15"/>
      <c r="DV1963" s="15"/>
      <c r="DW1963" s="15"/>
      <c r="DX1963" s="15"/>
      <c r="DY1963" s="15"/>
      <c r="DZ1963" s="15"/>
      <c r="EA1963" s="15"/>
      <c r="EB1963" s="15"/>
      <c r="EC1963" s="15"/>
      <c r="ED1963" s="15"/>
      <c r="EE1963" s="15"/>
      <c r="EF1963" s="15"/>
      <c r="EG1963" s="15"/>
      <c r="EH1963" s="15"/>
      <c r="EI1963" s="15"/>
      <c r="EJ1963" s="15"/>
      <c r="EK1963" s="15"/>
      <c r="EL1963" s="15"/>
      <c r="EM1963" s="15"/>
      <c r="EN1963" s="15"/>
      <c r="EO1963" s="15"/>
      <c r="EP1963" s="88"/>
      <c r="EQ1963" s="88"/>
      <c r="ER1963" s="88"/>
      <c r="ES1963" s="88"/>
      <c r="ET1963" s="88"/>
      <c r="EU1963" s="88"/>
      <c r="EV1963" s="88"/>
      <c r="EW1963" s="88"/>
      <c r="EX1963" s="88"/>
      <c r="EY1963" s="88"/>
      <c r="EZ1963" s="88"/>
      <c r="FA1963" s="88"/>
      <c r="FB1963" s="15"/>
      <c r="FC1963" s="15"/>
      <c r="FD1963" s="15"/>
      <c r="FE1963" s="15"/>
      <c r="FF1963" s="15"/>
      <c r="FG1963" s="15"/>
      <c r="FH1963" s="15"/>
      <c r="FI1963" s="15"/>
      <c r="FJ1963" s="15"/>
    </row>
    <row r="1964" spans="2:166" ht="15" customHeight="1" x14ac:dyDescent="0.25">
      <c r="B1964" s="88"/>
      <c r="C1964" s="88"/>
      <c r="D1964" s="115"/>
      <c r="E1964" s="115"/>
      <c r="F1964" s="115"/>
      <c r="G1964" s="115"/>
      <c r="H1964" s="115"/>
      <c r="I1964" s="523"/>
      <c r="J1964" s="523"/>
      <c r="K1964" s="115"/>
      <c r="L1964" s="524"/>
      <c r="M1964" s="524"/>
      <c r="N1964" s="524"/>
      <c r="O1964" s="524"/>
      <c r="P1964" s="524"/>
      <c r="Q1964" s="524"/>
      <c r="R1964" s="524"/>
      <c r="S1964" s="525"/>
      <c r="T1964" s="526"/>
      <c r="U1964" s="115"/>
      <c r="V1964" s="526"/>
      <c r="W1964" s="115"/>
      <c r="X1964" s="115"/>
      <c r="Y1964" s="115"/>
      <c r="Z1964" s="527"/>
      <c r="AA1964" s="527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  <c r="BI1964" s="15"/>
      <c r="BJ1964" s="15"/>
      <c r="BK1964" s="15"/>
      <c r="BL1964" s="15"/>
      <c r="BM1964" s="15"/>
      <c r="BN1964" s="15"/>
      <c r="BO1964" s="15"/>
      <c r="BP1964" s="15"/>
      <c r="BQ1964" s="15"/>
      <c r="BR1964" s="15"/>
      <c r="BS1964" s="15"/>
      <c r="BT1964" s="15"/>
      <c r="BU1964" s="15"/>
      <c r="BV1964" s="15"/>
      <c r="BW1964" s="15"/>
      <c r="BX1964" s="15"/>
      <c r="BY1964" s="15"/>
      <c r="BZ1964" s="15"/>
      <c r="CA1964" s="15"/>
      <c r="CB1964" s="15"/>
      <c r="CC1964" s="15"/>
      <c r="CD1964" s="15"/>
      <c r="CE1964" s="15"/>
      <c r="CF1964" s="15"/>
      <c r="CG1964" s="15"/>
      <c r="CH1964" s="15"/>
      <c r="CI1964" s="15"/>
      <c r="CJ1964" s="15"/>
      <c r="CK1964" s="15"/>
      <c r="CL1964" s="15"/>
      <c r="CM1964" s="15"/>
      <c r="CN1964" s="15"/>
      <c r="CO1964" s="15"/>
      <c r="CP1964" s="15"/>
      <c r="CQ1964" s="15"/>
      <c r="CR1964" s="15"/>
      <c r="CS1964" s="15"/>
      <c r="CT1964" s="88"/>
      <c r="CU1964" s="88"/>
      <c r="CV1964" s="88"/>
      <c r="CW1964" s="15"/>
      <c r="CX1964" s="15"/>
      <c r="CY1964" s="88"/>
      <c r="CZ1964" s="88"/>
      <c r="DA1964" s="88"/>
      <c r="DB1964" s="15"/>
      <c r="DC1964" s="15"/>
      <c r="DD1964" s="15"/>
      <c r="DE1964" s="15"/>
      <c r="DF1964" s="15"/>
      <c r="DG1964" s="15"/>
      <c r="DH1964" s="15"/>
      <c r="DI1964" s="15"/>
      <c r="DJ1964" s="15"/>
      <c r="DK1964" s="15"/>
      <c r="DL1964" s="15"/>
      <c r="DM1964" s="15"/>
      <c r="DN1964" s="15"/>
      <c r="DO1964" s="15"/>
      <c r="DP1964" s="15"/>
      <c r="DQ1964" s="15"/>
      <c r="DR1964" s="15"/>
      <c r="DS1964" s="15"/>
      <c r="DT1964" s="15"/>
      <c r="DU1964" s="15"/>
      <c r="DV1964" s="15"/>
      <c r="DW1964" s="15"/>
      <c r="DX1964" s="15"/>
      <c r="DY1964" s="15"/>
      <c r="DZ1964" s="15"/>
      <c r="EA1964" s="15"/>
      <c r="EB1964" s="15"/>
      <c r="EC1964" s="15"/>
      <c r="ED1964" s="15"/>
      <c r="EE1964" s="15"/>
      <c r="EF1964" s="15"/>
      <c r="EG1964" s="15"/>
      <c r="EH1964" s="15"/>
      <c r="EI1964" s="15"/>
      <c r="EJ1964" s="15"/>
      <c r="EK1964" s="15"/>
      <c r="EL1964" s="15"/>
      <c r="EM1964" s="15"/>
      <c r="EN1964" s="15"/>
      <c r="EO1964" s="15"/>
      <c r="EP1964" s="88"/>
      <c r="EQ1964" s="88"/>
      <c r="ER1964" s="88"/>
      <c r="ES1964" s="88"/>
      <c r="ET1964" s="88"/>
      <c r="EU1964" s="88"/>
      <c r="EV1964" s="88"/>
      <c r="EW1964" s="88"/>
      <c r="EX1964" s="88"/>
      <c r="EY1964" s="88"/>
      <c r="EZ1964" s="88"/>
      <c r="FA1964" s="88"/>
      <c r="FB1964" s="15"/>
      <c r="FC1964" s="15"/>
      <c r="FD1964" s="15"/>
      <c r="FE1964" s="15"/>
      <c r="FF1964" s="15"/>
      <c r="FG1964" s="15"/>
      <c r="FH1964" s="15"/>
      <c r="FI1964" s="15"/>
      <c r="FJ1964" s="15"/>
    </row>
    <row r="1965" spans="2:166" ht="15" customHeight="1" x14ac:dyDescent="0.25">
      <c r="B1965" s="88"/>
      <c r="C1965" s="88"/>
      <c r="D1965" s="115"/>
      <c r="E1965" s="115"/>
      <c r="F1965" s="115"/>
      <c r="G1965" s="115"/>
      <c r="H1965" s="115"/>
      <c r="I1965" s="523"/>
      <c r="J1965" s="523"/>
      <c r="K1965" s="115"/>
      <c r="L1965" s="524"/>
      <c r="M1965" s="524"/>
      <c r="N1965" s="524"/>
      <c r="O1965" s="524"/>
      <c r="P1965" s="524"/>
      <c r="Q1965" s="524"/>
      <c r="R1965" s="524"/>
      <c r="S1965" s="525"/>
      <c r="T1965" s="526"/>
      <c r="U1965" s="115"/>
      <c r="V1965" s="526"/>
      <c r="W1965" s="115"/>
      <c r="X1965" s="115"/>
      <c r="Y1965" s="115"/>
      <c r="Z1965" s="527"/>
      <c r="AA1965" s="527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  <c r="AL1965" s="15"/>
      <c r="AM1965" s="15"/>
      <c r="AN1965" s="15"/>
      <c r="AO1965" s="15"/>
      <c r="AP1965" s="15"/>
      <c r="AQ1965" s="15"/>
      <c r="AR1965" s="15"/>
      <c r="AS1965" s="15"/>
      <c r="AT1965" s="15"/>
      <c r="AU1965" s="15"/>
      <c r="AV1965" s="15"/>
      <c r="AW1965" s="15"/>
      <c r="AX1965" s="15"/>
      <c r="AY1965" s="15"/>
      <c r="AZ1965" s="15"/>
      <c r="BA1965" s="15"/>
      <c r="BB1965" s="15"/>
      <c r="BC1965" s="15"/>
      <c r="BD1965" s="15"/>
      <c r="BE1965" s="15"/>
      <c r="BF1965" s="15"/>
      <c r="BG1965" s="15"/>
      <c r="BH1965" s="15"/>
      <c r="BI1965" s="15"/>
      <c r="BJ1965" s="15"/>
      <c r="BK1965" s="15"/>
      <c r="BL1965" s="15"/>
      <c r="BM1965" s="15"/>
      <c r="BN1965" s="15"/>
      <c r="BO1965" s="15"/>
      <c r="BP1965" s="15"/>
      <c r="BQ1965" s="15"/>
      <c r="BR1965" s="15"/>
      <c r="BS1965" s="15"/>
      <c r="BT1965" s="15"/>
      <c r="BU1965" s="15"/>
      <c r="BV1965" s="15"/>
      <c r="BW1965" s="15"/>
      <c r="BX1965" s="15"/>
      <c r="BY1965" s="15"/>
      <c r="BZ1965" s="15"/>
      <c r="CA1965" s="15"/>
      <c r="CB1965" s="15"/>
      <c r="CC1965" s="15"/>
      <c r="CD1965" s="15"/>
      <c r="CE1965" s="15"/>
      <c r="CF1965" s="15"/>
      <c r="CG1965" s="15"/>
      <c r="CH1965" s="15"/>
      <c r="CI1965" s="15"/>
      <c r="CJ1965" s="15"/>
      <c r="CK1965" s="15"/>
      <c r="CL1965" s="15"/>
      <c r="CM1965" s="15"/>
      <c r="CN1965" s="15"/>
      <c r="CO1965" s="15"/>
      <c r="CP1965" s="15"/>
      <c r="CQ1965" s="15"/>
      <c r="CR1965" s="15"/>
      <c r="CS1965" s="15"/>
      <c r="CT1965" s="88"/>
      <c r="CU1965" s="88"/>
      <c r="CV1965" s="88"/>
      <c r="CW1965" s="15"/>
      <c r="CX1965" s="15"/>
      <c r="CY1965" s="88"/>
      <c r="CZ1965" s="88"/>
      <c r="DA1965" s="88"/>
      <c r="DB1965" s="15"/>
      <c r="DC1965" s="15"/>
      <c r="DD1965" s="15"/>
      <c r="DE1965" s="15"/>
      <c r="DF1965" s="15"/>
      <c r="DG1965" s="15"/>
      <c r="DH1965" s="15"/>
      <c r="DI1965" s="15"/>
      <c r="DJ1965" s="15"/>
      <c r="DK1965" s="15"/>
      <c r="DL1965" s="15"/>
      <c r="DM1965" s="15"/>
      <c r="DN1965" s="15"/>
      <c r="DO1965" s="15"/>
      <c r="DP1965" s="15"/>
      <c r="DQ1965" s="15"/>
      <c r="DR1965" s="15"/>
      <c r="DS1965" s="15"/>
      <c r="DT1965" s="15"/>
      <c r="DU1965" s="15"/>
      <c r="DV1965" s="15"/>
      <c r="DW1965" s="15"/>
      <c r="DX1965" s="15"/>
      <c r="DY1965" s="15"/>
      <c r="DZ1965" s="15"/>
      <c r="EA1965" s="15"/>
      <c r="EB1965" s="15"/>
      <c r="EC1965" s="15"/>
      <c r="ED1965" s="15"/>
      <c r="EE1965" s="15"/>
      <c r="EF1965" s="15"/>
      <c r="EG1965" s="15"/>
      <c r="EH1965" s="15"/>
      <c r="EI1965" s="15"/>
      <c r="EJ1965" s="15"/>
      <c r="EK1965" s="15"/>
      <c r="EL1965" s="15"/>
      <c r="EM1965" s="15"/>
      <c r="EN1965" s="15"/>
      <c r="EO1965" s="15"/>
      <c r="EP1965" s="88"/>
      <c r="EQ1965" s="88"/>
      <c r="ER1965" s="88"/>
      <c r="ES1965" s="88"/>
      <c r="ET1965" s="88"/>
      <c r="EU1965" s="88"/>
      <c r="EV1965" s="88"/>
      <c r="EW1965" s="88"/>
      <c r="EX1965" s="88"/>
      <c r="EY1965" s="88"/>
      <c r="EZ1965" s="88"/>
      <c r="FA1965" s="88"/>
      <c r="FB1965" s="15"/>
      <c r="FC1965" s="15"/>
      <c r="FD1965" s="15"/>
      <c r="FE1965" s="15"/>
      <c r="FF1965" s="15"/>
      <c r="FG1965" s="15"/>
      <c r="FH1965" s="15"/>
      <c r="FI1965" s="15"/>
      <c r="FJ1965" s="15"/>
    </row>
    <row r="1966" spans="2:166" ht="15" customHeight="1" x14ac:dyDescent="0.25">
      <c r="B1966" s="88"/>
      <c r="C1966" s="88"/>
      <c r="D1966" s="115"/>
      <c r="E1966" s="115"/>
      <c r="F1966" s="115"/>
      <c r="G1966" s="115"/>
      <c r="H1966" s="115"/>
      <c r="I1966" s="523"/>
      <c r="J1966" s="523"/>
      <c r="K1966" s="115"/>
      <c r="L1966" s="524"/>
      <c r="M1966" s="524"/>
      <c r="N1966" s="524"/>
      <c r="O1966" s="524"/>
      <c r="P1966" s="524"/>
      <c r="Q1966" s="524"/>
      <c r="R1966" s="524"/>
      <c r="S1966" s="525"/>
      <c r="T1966" s="526"/>
      <c r="U1966" s="115"/>
      <c r="V1966" s="526"/>
      <c r="W1966" s="115"/>
      <c r="X1966" s="115"/>
      <c r="Y1966" s="115"/>
      <c r="Z1966" s="527"/>
      <c r="AA1966" s="527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5"/>
      <c r="AV1966" s="15"/>
      <c r="AW1966" s="15"/>
      <c r="AX1966" s="15"/>
      <c r="AY1966" s="15"/>
      <c r="AZ1966" s="15"/>
      <c r="BA1966" s="15"/>
      <c r="BB1966" s="15"/>
      <c r="BC1966" s="15"/>
      <c r="BD1966" s="15"/>
      <c r="BE1966" s="15"/>
      <c r="BF1966" s="15"/>
      <c r="BG1966" s="15"/>
      <c r="BH1966" s="15"/>
      <c r="BI1966" s="15"/>
      <c r="BJ1966" s="15"/>
      <c r="BK1966" s="15"/>
      <c r="BL1966" s="15"/>
      <c r="BM1966" s="15"/>
      <c r="BN1966" s="15"/>
      <c r="BO1966" s="15"/>
      <c r="BP1966" s="15"/>
      <c r="BQ1966" s="15"/>
      <c r="BR1966" s="15"/>
      <c r="BS1966" s="15"/>
      <c r="BT1966" s="15"/>
      <c r="BU1966" s="15"/>
      <c r="BV1966" s="15"/>
      <c r="BW1966" s="15"/>
      <c r="BX1966" s="15"/>
      <c r="BY1966" s="15"/>
      <c r="BZ1966" s="15"/>
      <c r="CA1966" s="15"/>
      <c r="CB1966" s="15"/>
      <c r="CC1966" s="15"/>
      <c r="CD1966" s="15"/>
      <c r="CE1966" s="15"/>
      <c r="CF1966" s="15"/>
      <c r="CG1966" s="15"/>
      <c r="CH1966" s="15"/>
      <c r="CI1966" s="15"/>
      <c r="CJ1966" s="15"/>
      <c r="CK1966" s="15"/>
      <c r="CL1966" s="15"/>
      <c r="CM1966" s="15"/>
      <c r="CN1966" s="15"/>
      <c r="CO1966" s="15"/>
      <c r="CP1966" s="15"/>
      <c r="CQ1966" s="15"/>
      <c r="CR1966" s="15"/>
      <c r="CS1966" s="15"/>
      <c r="CT1966" s="88"/>
      <c r="CU1966" s="88"/>
      <c r="CV1966" s="88"/>
      <c r="CW1966" s="15"/>
      <c r="CX1966" s="15"/>
      <c r="CY1966" s="88"/>
      <c r="CZ1966" s="88"/>
      <c r="DA1966" s="88"/>
      <c r="DB1966" s="15"/>
      <c r="DC1966" s="15"/>
      <c r="DD1966" s="15"/>
      <c r="DE1966" s="15"/>
      <c r="DF1966" s="15"/>
      <c r="DG1966" s="15"/>
      <c r="DH1966" s="15"/>
      <c r="DI1966" s="15"/>
      <c r="DJ1966" s="15"/>
      <c r="DK1966" s="15"/>
      <c r="DL1966" s="15"/>
      <c r="DM1966" s="15"/>
      <c r="DN1966" s="15"/>
      <c r="DO1966" s="15"/>
      <c r="DP1966" s="15"/>
      <c r="DQ1966" s="15"/>
      <c r="DR1966" s="15"/>
      <c r="DS1966" s="15"/>
      <c r="DT1966" s="15"/>
      <c r="DU1966" s="15"/>
      <c r="DV1966" s="15"/>
      <c r="DW1966" s="15"/>
      <c r="DX1966" s="15"/>
      <c r="DY1966" s="15"/>
      <c r="DZ1966" s="15"/>
      <c r="EA1966" s="15"/>
      <c r="EB1966" s="15"/>
      <c r="EC1966" s="15"/>
      <c r="ED1966" s="15"/>
      <c r="EE1966" s="15"/>
      <c r="EF1966" s="15"/>
      <c r="EG1966" s="15"/>
      <c r="EH1966" s="15"/>
      <c r="EI1966" s="15"/>
      <c r="EJ1966" s="15"/>
      <c r="EK1966" s="15"/>
      <c r="EL1966" s="15"/>
      <c r="EM1966" s="15"/>
      <c r="EN1966" s="15"/>
      <c r="EO1966" s="15"/>
      <c r="EP1966" s="88"/>
      <c r="EQ1966" s="88"/>
      <c r="ER1966" s="88"/>
      <c r="ES1966" s="88"/>
      <c r="ET1966" s="88"/>
      <c r="EU1966" s="88"/>
      <c r="EV1966" s="88"/>
      <c r="EW1966" s="88"/>
      <c r="EX1966" s="88"/>
      <c r="EY1966" s="88"/>
      <c r="EZ1966" s="88"/>
      <c r="FA1966" s="88"/>
      <c r="FB1966" s="15"/>
      <c r="FC1966" s="15"/>
      <c r="FD1966" s="15"/>
      <c r="FE1966" s="15"/>
      <c r="FF1966" s="15"/>
      <c r="FG1966" s="15"/>
      <c r="FH1966" s="15"/>
      <c r="FI1966" s="15"/>
      <c r="FJ1966" s="15"/>
    </row>
    <row r="1967" spans="2:166" ht="15" customHeight="1" x14ac:dyDescent="0.25">
      <c r="B1967" s="88"/>
      <c r="C1967" s="88"/>
      <c r="D1967" s="115"/>
      <c r="E1967" s="115"/>
      <c r="F1967" s="115"/>
      <c r="G1967" s="115"/>
      <c r="H1967" s="115"/>
      <c r="I1967" s="523"/>
      <c r="J1967" s="523"/>
      <c r="K1967" s="115"/>
      <c r="L1967" s="524"/>
      <c r="M1967" s="524"/>
      <c r="N1967" s="524"/>
      <c r="O1967" s="524"/>
      <c r="P1967" s="524"/>
      <c r="Q1967" s="524"/>
      <c r="R1967" s="524"/>
      <c r="S1967" s="525"/>
      <c r="T1967" s="526"/>
      <c r="U1967" s="115"/>
      <c r="V1967" s="526"/>
      <c r="W1967" s="115"/>
      <c r="X1967" s="115"/>
      <c r="Y1967" s="115"/>
      <c r="Z1967" s="527"/>
      <c r="AA1967" s="527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  <c r="AL1967" s="15"/>
      <c r="AM1967" s="15"/>
      <c r="AN1967" s="15"/>
      <c r="AO1967" s="15"/>
      <c r="AP1967" s="15"/>
      <c r="AQ1967" s="15"/>
      <c r="AR1967" s="15"/>
      <c r="AS1967" s="15"/>
      <c r="AT1967" s="15"/>
      <c r="AU1967" s="15"/>
      <c r="AV1967" s="15"/>
      <c r="AW1967" s="15"/>
      <c r="AX1967" s="15"/>
      <c r="AY1967" s="15"/>
      <c r="AZ1967" s="15"/>
      <c r="BA1967" s="15"/>
      <c r="BB1967" s="15"/>
      <c r="BC1967" s="15"/>
      <c r="BD1967" s="15"/>
      <c r="BE1967" s="15"/>
      <c r="BF1967" s="15"/>
      <c r="BG1967" s="15"/>
      <c r="BH1967" s="15"/>
      <c r="BI1967" s="15"/>
      <c r="BJ1967" s="15"/>
      <c r="BK1967" s="15"/>
      <c r="BL1967" s="15"/>
      <c r="BM1967" s="15"/>
      <c r="BN1967" s="15"/>
      <c r="BO1967" s="15"/>
      <c r="BP1967" s="15"/>
      <c r="BQ1967" s="15"/>
      <c r="BR1967" s="15"/>
      <c r="BS1967" s="15"/>
      <c r="BT1967" s="15"/>
      <c r="BU1967" s="15"/>
      <c r="BV1967" s="15"/>
      <c r="BW1967" s="15"/>
      <c r="BX1967" s="15"/>
      <c r="BY1967" s="15"/>
      <c r="BZ1967" s="15"/>
      <c r="CA1967" s="15"/>
      <c r="CB1967" s="15"/>
      <c r="CC1967" s="15"/>
      <c r="CD1967" s="15"/>
      <c r="CE1967" s="15"/>
      <c r="CF1967" s="15"/>
      <c r="CG1967" s="15"/>
      <c r="CH1967" s="15"/>
      <c r="CI1967" s="15"/>
      <c r="CJ1967" s="15"/>
      <c r="CK1967" s="15"/>
      <c r="CL1967" s="15"/>
      <c r="CM1967" s="15"/>
      <c r="CN1967" s="15"/>
      <c r="CO1967" s="15"/>
      <c r="CP1967" s="15"/>
      <c r="CQ1967" s="15"/>
      <c r="CR1967" s="15"/>
      <c r="CS1967" s="15"/>
      <c r="CT1967" s="88"/>
      <c r="CU1967" s="88"/>
      <c r="CV1967" s="88"/>
      <c r="CW1967" s="15"/>
      <c r="CX1967" s="15"/>
      <c r="CY1967" s="88"/>
      <c r="CZ1967" s="88"/>
      <c r="DA1967" s="88"/>
      <c r="DB1967" s="15"/>
      <c r="DC1967" s="15"/>
      <c r="DD1967" s="15"/>
      <c r="DE1967" s="15"/>
      <c r="DF1967" s="15"/>
      <c r="DG1967" s="15"/>
      <c r="DH1967" s="15"/>
      <c r="DI1967" s="15"/>
      <c r="DJ1967" s="15"/>
      <c r="DK1967" s="15"/>
      <c r="DL1967" s="15"/>
      <c r="DM1967" s="15"/>
      <c r="DN1967" s="15"/>
      <c r="DO1967" s="15"/>
      <c r="DP1967" s="15"/>
      <c r="DQ1967" s="15"/>
      <c r="DR1967" s="15"/>
      <c r="DS1967" s="15"/>
      <c r="DT1967" s="15"/>
      <c r="DU1967" s="15"/>
      <c r="DV1967" s="15"/>
      <c r="DW1967" s="15"/>
      <c r="DX1967" s="15"/>
      <c r="DY1967" s="15"/>
      <c r="DZ1967" s="15"/>
      <c r="EA1967" s="15"/>
      <c r="EB1967" s="15"/>
      <c r="EC1967" s="15"/>
      <c r="ED1967" s="15"/>
      <c r="EE1967" s="15"/>
      <c r="EF1967" s="15"/>
      <c r="EG1967" s="15"/>
      <c r="EH1967" s="15"/>
      <c r="EI1967" s="15"/>
      <c r="EJ1967" s="15"/>
      <c r="EK1967" s="15"/>
      <c r="EL1967" s="15"/>
      <c r="EM1967" s="15"/>
      <c r="EN1967" s="15"/>
      <c r="EO1967" s="15"/>
      <c r="EP1967" s="88"/>
      <c r="EQ1967" s="88"/>
      <c r="ER1967" s="88"/>
      <c r="ES1967" s="88"/>
      <c r="ET1967" s="88"/>
      <c r="EU1967" s="88"/>
      <c r="EV1967" s="88"/>
      <c r="EW1967" s="88"/>
      <c r="EX1967" s="88"/>
      <c r="EY1967" s="88"/>
      <c r="EZ1967" s="88"/>
      <c r="FA1967" s="88"/>
      <c r="FB1967" s="15"/>
      <c r="FC1967" s="15"/>
      <c r="FD1967" s="15"/>
      <c r="FE1967" s="15"/>
      <c r="FF1967" s="15"/>
      <c r="FG1967" s="15"/>
      <c r="FH1967" s="15"/>
      <c r="FI1967" s="15"/>
      <c r="FJ1967" s="15"/>
    </row>
    <row r="1968" spans="2:166" ht="15" customHeight="1" x14ac:dyDescent="0.25">
      <c r="B1968" s="88"/>
      <c r="C1968" s="88"/>
      <c r="D1968" s="115"/>
      <c r="E1968" s="115"/>
      <c r="F1968" s="115"/>
      <c r="G1968" s="115"/>
      <c r="H1968" s="115"/>
      <c r="I1968" s="523"/>
      <c r="J1968" s="523"/>
      <c r="K1968" s="115"/>
      <c r="L1968" s="524"/>
      <c r="M1968" s="524"/>
      <c r="N1968" s="524"/>
      <c r="O1968" s="524"/>
      <c r="P1968" s="524"/>
      <c r="Q1968" s="524"/>
      <c r="R1968" s="524"/>
      <c r="S1968" s="525"/>
      <c r="T1968" s="526"/>
      <c r="U1968" s="115"/>
      <c r="V1968" s="526"/>
      <c r="W1968" s="115"/>
      <c r="X1968" s="115"/>
      <c r="Y1968" s="115"/>
      <c r="Z1968" s="527"/>
      <c r="AA1968" s="527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  <c r="AL1968" s="15"/>
      <c r="AM1968" s="15"/>
      <c r="AN1968" s="15"/>
      <c r="AO1968" s="15"/>
      <c r="AP1968" s="15"/>
      <c r="AQ1968" s="15"/>
      <c r="AR1968" s="15"/>
      <c r="AS1968" s="15"/>
      <c r="AT1968" s="15"/>
      <c r="AU1968" s="15"/>
      <c r="AV1968" s="15"/>
      <c r="AW1968" s="15"/>
      <c r="AX1968" s="15"/>
      <c r="AY1968" s="15"/>
      <c r="AZ1968" s="15"/>
      <c r="BA1968" s="15"/>
      <c r="BB1968" s="15"/>
      <c r="BC1968" s="15"/>
      <c r="BD1968" s="15"/>
      <c r="BE1968" s="15"/>
      <c r="BF1968" s="15"/>
      <c r="BG1968" s="15"/>
      <c r="BH1968" s="15"/>
      <c r="BI1968" s="15"/>
      <c r="BJ1968" s="15"/>
      <c r="BK1968" s="15"/>
      <c r="BL1968" s="15"/>
      <c r="BM1968" s="15"/>
      <c r="BN1968" s="15"/>
      <c r="BO1968" s="15"/>
      <c r="BP1968" s="15"/>
      <c r="BQ1968" s="15"/>
      <c r="BR1968" s="15"/>
      <c r="BS1968" s="15"/>
      <c r="BT1968" s="15"/>
      <c r="BU1968" s="15"/>
      <c r="BV1968" s="15"/>
      <c r="BW1968" s="15"/>
      <c r="BX1968" s="15"/>
      <c r="BY1968" s="15"/>
      <c r="BZ1968" s="15"/>
      <c r="CA1968" s="15"/>
      <c r="CB1968" s="15"/>
      <c r="CC1968" s="15"/>
      <c r="CD1968" s="15"/>
      <c r="CE1968" s="15"/>
      <c r="CF1968" s="15"/>
      <c r="CG1968" s="15"/>
      <c r="CH1968" s="15"/>
      <c r="CI1968" s="15"/>
      <c r="CJ1968" s="15"/>
      <c r="CK1968" s="15"/>
      <c r="CL1968" s="15"/>
      <c r="CM1968" s="15"/>
      <c r="CN1968" s="15"/>
      <c r="CO1968" s="15"/>
      <c r="CP1968" s="15"/>
      <c r="CQ1968" s="15"/>
      <c r="CR1968" s="15"/>
      <c r="CS1968" s="15"/>
      <c r="CT1968" s="88"/>
      <c r="CU1968" s="88"/>
      <c r="CV1968" s="88"/>
      <c r="CW1968" s="15"/>
      <c r="CX1968" s="15"/>
      <c r="CY1968" s="88"/>
      <c r="CZ1968" s="88"/>
      <c r="DA1968" s="88"/>
      <c r="DB1968" s="15"/>
      <c r="DC1968" s="15"/>
      <c r="DD1968" s="15"/>
      <c r="DE1968" s="15"/>
      <c r="DF1968" s="15"/>
      <c r="DG1968" s="15"/>
      <c r="DH1968" s="15"/>
      <c r="DI1968" s="15"/>
      <c r="DJ1968" s="15"/>
      <c r="DK1968" s="15"/>
      <c r="DL1968" s="15"/>
      <c r="DM1968" s="15"/>
      <c r="DN1968" s="15"/>
      <c r="DO1968" s="15"/>
      <c r="DP1968" s="15"/>
      <c r="DQ1968" s="15"/>
      <c r="DR1968" s="15"/>
      <c r="DS1968" s="15"/>
      <c r="DT1968" s="15"/>
      <c r="DU1968" s="15"/>
      <c r="DV1968" s="15"/>
      <c r="DW1968" s="15"/>
      <c r="DX1968" s="15"/>
      <c r="DY1968" s="15"/>
      <c r="DZ1968" s="15"/>
      <c r="EA1968" s="15"/>
      <c r="EB1968" s="15"/>
      <c r="EC1968" s="15"/>
      <c r="ED1968" s="15"/>
      <c r="EE1968" s="15"/>
      <c r="EF1968" s="15"/>
      <c r="EG1968" s="15"/>
      <c r="EH1968" s="15"/>
      <c r="EI1968" s="15"/>
      <c r="EJ1968" s="15"/>
      <c r="EK1968" s="15"/>
      <c r="EL1968" s="15"/>
      <c r="EM1968" s="15"/>
      <c r="EN1968" s="15"/>
      <c r="EO1968" s="15"/>
      <c r="EP1968" s="88"/>
      <c r="EQ1968" s="88"/>
      <c r="ER1968" s="88"/>
      <c r="ES1968" s="88"/>
      <c r="ET1968" s="88"/>
      <c r="EU1968" s="88"/>
      <c r="EV1968" s="88"/>
      <c r="EW1968" s="88"/>
      <c r="EX1968" s="88"/>
      <c r="EY1968" s="88"/>
      <c r="EZ1968" s="88"/>
      <c r="FA1968" s="88"/>
      <c r="FB1968" s="15"/>
      <c r="FC1968" s="15"/>
      <c r="FD1968" s="15"/>
      <c r="FE1968" s="15"/>
      <c r="FF1968" s="15"/>
      <c r="FG1968" s="15"/>
      <c r="FH1968" s="15"/>
      <c r="FI1968" s="15"/>
      <c r="FJ1968" s="15"/>
    </row>
    <row r="1969" spans="2:166" ht="15" customHeight="1" x14ac:dyDescent="0.25">
      <c r="B1969" s="88"/>
      <c r="C1969" s="88"/>
      <c r="D1969" s="115"/>
      <c r="E1969" s="115"/>
      <c r="F1969" s="115"/>
      <c r="G1969" s="115"/>
      <c r="H1969" s="115"/>
      <c r="I1969" s="523"/>
      <c r="J1969" s="523"/>
      <c r="K1969" s="115"/>
      <c r="L1969" s="524"/>
      <c r="M1969" s="524"/>
      <c r="N1969" s="524"/>
      <c r="O1969" s="524"/>
      <c r="P1969" s="524"/>
      <c r="Q1969" s="524"/>
      <c r="R1969" s="524"/>
      <c r="S1969" s="525"/>
      <c r="T1969" s="526"/>
      <c r="U1969" s="115"/>
      <c r="V1969" s="526"/>
      <c r="W1969" s="115"/>
      <c r="X1969" s="115"/>
      <c r="Y1969" s="115"/>
      <c r="Z1969" s="527"/>
      <c r="AA1969" s="527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  <c r="AL1969" s="15"/>
      <c r="AM1969" s="15"/>
      <c r="AN1969" s="15"/>
      <c r="AO1969" s="15"/>
      <c r="AP1969" s="15"/>
      <c r="AQ1969" s="15"/>
      <c r="AR1969" s="15"/>
      <c r="AS1969" s="15"/>
      <c r="AT1969" s="15"/>
      <c r="AU1969" s="15"/>
      <c r="AV1969" s="15"/>
      <c r="AW1969" s="15"/>
      <c r="AX1969" s="15"/>
      <c r="AY1969" s="15"/>
      <c r="AZ1969" s="15"/>
      <c r="BA1969" s="15"/>
      <c r="BB1969" s="15"/>
      <c r="BC1969" s="15"/>
      <c r="BD1969" s="15"/>
      <c r="BE1969" s="15"/>
      <c r="BF1969" s="15"/>
      <c r="BG1969" s="15"/>
      <c r="BH1969" s="15"/>
      <c r="BI1969" s="15"/>
      <c r="BJ1969" s="15"/>
      <c r="BK1969" s="15"/>
      <c r="BL1969" s="15"/>
      <c r="BM1969" s="15"/>
      <c r="BN1969" s="15"/>
      <c r="BO1969" s="15"/>
      <c r="BP1969" s="15"/>
      <c r="BQ1969" s="15"/>
      <c r="BR1969" s="15"/>
      <c r="BS1969" s="15"/>
      <c r="BT1969" s="15"/>
      <c r="BU1969" s="15"/>
      <c r="BV1969" s="15"/>
      <c r="BW1969" s="15"/>
      <c r="BX1969" s="15"/>
      <c r="BY1969" s="15"/>
      <c r="BZ1969" s="15"/>
      <c r="CA1969" s="15"/>
      <c r="CB1969" s="15"/>
      <c r="CC1969" s="15"/>
      <c r="CD1969" s="15"/>
      <c r="CE1969" s="15"/>
      <c r="CF1969" s="15"/>
      <c r="CG1969" s="15"/>
      <c r="CH1969" s="15"/>
      <c r="CI1969" s="15"/>
      <c r="CJ1969" s="15"/>
      <c r="CK1969" s="15"/>
      <c r="CL1969" s="15"/>
      <c r="CM1969" s="15"/>
      <c r="CN1969" s="15"/>
      <c r="CO1969" s="15"/>
      <c r="CP1969" s="15"/>
      <c r="CQ1969" s="15"/>
      <c r="CR1969" s="15"/>
      <c r="CS1969" s="15"/>
      <c r="CT1969" s="88"/>
      <c r="CU1969" s="88"/>
      <c r="CV1969" s="88"/>
      <c r="CW1969" s="15"/>
      <c r="CX1969" s="15"/>
      <c r="CY1969" s="88"/>
      <c r="CZ1969" s="88"/>
      <c r="DA1969" s="88"/>
      <c r="DB1969" s="15"/>
      <c r="DC1969" s="15"/>
      <c r="DD1969" s="15"/>
      <c r="DE1969" s="15"/>
      <c r="DF1969" s="15"/>
      <c r="DG1969" s="15"/>
      <c r="DH1969" s="15"/>
      <c r="DI1969" s="15"/>
      <c r="DJ1969" s="15"/>
      <c r="DK1969" s="15"/>
      <c r="DL1969" s="15"/>
      <c r="DM1969" s="15"/>
      <c r="DN1969" s="15"/>
      <c r="DO1969" s="15"/>
      <c r="DP1969" s="15"/>
      <c r="DQ1969" s="15"/>
      <c r="DR1969" s="15"/>
      <c r="DS1969" s="15"/>
      <c r="DT1969" s="15"/>
      <c r="DU1969" s="15"/>
      <c r="DV1969" s="15"/>
      <c r="DW1969" s="15"/>
      <c r="DX1969" s="15"/>
      <c r="DY1969" s="15"/>
      <c r="DZ1969" s="15"/>
      <c r="EA1969" s="15"/>
      <c r="EB1969" s="15"/>
      <c r="EC1969" s="15"/>
      <c r="ED1969" s="15"/>
      <c r="EE1969" s="15"/>
      <c r="EF1969" s="15"/>
      <c r="EG1969" s="15"/>
      <c r="EH1969" s="15"/>
      <c r="EI1969" s="15"/>
      <c r="EJ1969" s="15"/>
      <c r="EK1969" s="15"/>
      <c r="EL1969" s="15"/>
      <c r="EM1969" s="15"/>
      <c r="EN1969" s="15"/>
      <c r="EO1969" s="15"/>
      <c r="EP1969" s="88"/>
      <c r="EQ1969" s="88"/>
      <c r="ER1969" s="88"/>
      <c r="ES1969" s="88"/>
      <c r="ET1969" s="88"/>
      <c r="EU1969" s="88"/>
      <c r="EV1969" s="88"/>
      <c r="EW1969" s="88"/>
      <c r="EX1969" s="88"/>
      <c r="EY1969" s="88"/>
      <c r="EZ1969" s="88"/>
      <c r="FA1969" s="88"/>
      <c r="FB1969" s="15"/>
      <c r="FC1969" s="15"/>
      <c r="FD1969" s="15"/>
      <c r="FE1969" s="15"/>
      <c r="FF1969" s="15"/>
      <c r="FG1969" s="15"/>
      <c r="FH1969" s="15"/>
      <c r="FI1969" s="15"/>
      <c r="FJ1969" s="15"/>
    </row>
    <row r="1970" spans="2:166" ht="15" customHeight="1" x14ac:dyDescent="0.25">
      <c r="B1970" s="88"/>
      <c r="C1970" s="88"/>
      <c r="D1970" s="115"/>
      <c r="E1970" s="115"/>
      <c r="F1970" s="115"/>
      <c r="G1970" s="115"/>
      <c r="H1970" s="115"/>
      <c r="I1970" s="523"/>
      <c r="J1970" s="523"/>
      <c r="K1970" s="115"/>
      <c r="L1970" s="524"/>
      <c r="M1970" s="524"/>
      <c r="N1970" s="524"/>
      <c r="O1970" s="524"/>
      <c r="P1970" s="524"/>
      <c r="Q1970" s="524"/>
      <c r="R1970" s="524"/>
      <c r="S1970" s="525"/>
      <c r="T1970" s="526"/>
      <c r="U1970" s="115"/>
      <c r="V1970" s="526"/>
      <c r="W1970" s="115"/>
      <c r="X1970" s="115"/>
      <c r="Y1970" s="115"/>
      <c r="Z1970" s="527"/>
      <c r="AA1970" s="527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  <c r="AL1970" s="15"/>
      <c r="AM1970" s="15"/>
      <c r="AN1970" s="15"/>
      <c r="AO1970" s="15"/>
      <c r="AP1970" s="15"/>
      <c r="AQ1970" s="15"/>
      <c r="AR1970" s="15"/>
      <c r="AS1970" s="15"/>
      <c r="AT1970" s="15"/>
      <c r="AU1970" s="15"/>
      <c r="AV1970" s="15"/>
      <c r="AW1970" s="15"/>
      <c r="AX1970" s="15"/>
      <c r="AY1970" s="15"/>
      <c r="AZ1970" s="15"/>
      <c r="BA1970" s="15"/>
      <c r="BB1970" s="15"/>
      <c r="BC1970" s="15"/>
      <c r="BD1970" s="15"/>
      <c r="BE1970" s="15"/>
      <c r="BF1970" s="15"/>
      <c r="BG1970" s="15"/>
      <c r="BH1970" s="15"/>
      <c r="BI1970" s="15"/>
      <c r="BJ1970" s="15"/>
      <c r="BK1970" s="15"/>
      <c r="BL1970" s="15"/>
      <c r="BM1970" s="15"/>
      <c r="BN1970" s="15"/>
      <c r="BO1970" s="15"/>
      <c r="BP1970" s="15"/>
      <c r="BQ1970" s="15"/>
      <c r="BR1970" s="15"/>
      <c r="BS1970" s="15"/>
      <c r="BT1970" s="15"/>
      <c r="BU1970" s="15"/>
      <c r="BV1970" s="15"/>
      <c r="BW1970" s="15"/>
      <c r="BX1970" s="15"/>
      <c r="BY1970" s="15"/>
      <c r="BZ1970" s="15"/>
      <c r="CA1970" s="15"/>
      <c r="CB1970" s="15"/>
      <c r="CC1970" s="15"/>
      <c r="CD1970" s="15"/>
      <c r="CE1970" s="15"/>
      <c r="CF1970" s="15"/>
      <c r="CG1970" s="15"/>
      <c r="CH1970" s="15"/>
      <c r="CI1970" s="15"/>
      <c r="CJ1970" s="15"/>
      <c r="CK1970" s="15"/>
      <c r="CL1970" s="15"/>
      <c r="CM1970" s="15"/>
      <c r="CN1970" s="15"/>
      <c r="CO1970" s="15"/>
      <c r="CP1970" s="15"/>
      <c r="CQ1970" s="15"/>
      <c r="CR1970" s="15"/>
      <c r="CS1970" s="15"/>
      <c r="CT1970" s="88"/>
      <c r="CU1970" s="88"/>
      <c r="CV1970" s="88"/>
      <c r="CW1970" s="15"/>
      <c r="CX1970" s="15"/>
      <c r="CY1970" s="88"/>
      <c r="CZ1970" s="88"/>
      <c r="DA1970" s="88"/>
      <c r="DB1970" s="15"/>
      <c r="DC1970" s="15"/>
      <c r="DD1970" s="15"/>
      <c r="DE1970" s="15"/>
      <c r="DF1970" s="15"/>
      <c r="DG1970" s="15"/>
      <c r="DH1970" s="15"/>
      <c r="DI1970" s="15"/>
      <c r="DJ1970" s="15"/>
      <c r="DK1970" s="15"/>
      <c r="DL1970" s="15"/>
      <c r="DM1970" s="15"/>
      <c r="DN1970" s="15"/>
      <c r="DO1970" s="15"/>
      <c r="DP1970" s="15"/>
      <c r="DQ1970" s="15"/>
      <c r="DR1970" s="15"/>
      <c r="DS1970" s="15"/>
      <c r="DT1970" s="15"/>
      <c r="DU1970" s="15"/>
      <c r="DV1970" s="15"/>
      <c r="DW1970" s="15"/>
      <c r="DX1970" s="15"/>
      <c r="DY1970" s="15"/>
      <c r="DZ1970" s="15"/>
      <c r="EA1970" s="15"/>
      <c r="EB1970" s="15"/>
      <c r="EC1970" s="15"/>
      <c r="ED1970" s="15"/>
      <c r="EE1970" s="15"/>
      <c r="EF1970" s="15"/>
      <c r="EG1970" s="15"/>
      <c r="EH1970" s="15"/>
      <c r="EI1970" s="15"/>
      <c r="EJ1970" s="15"/>
      <c r="EK1970" s="15"/>
      <c r="EL1970" s="15"/>
      <c r="EM1970" s="15"/>
      <c r="EN1970" s="15"/>
      <c r="EO1970" s="15"/>
      <c r="EP1970" s="88"/>
      <c r="EQ1970" s="88"/>
      <c r="ER1970" s="88"/>
      <c r="ES1970" s="88"/>
      <c r="ET1970" s="88"/>
      <c r="EU1970" s="88"/>
      <c r="EV1970" s="88"/>
      <c r="EW1970" s="88"/>
      <c r="EX1970" s="88"/>
      <c r="EY1970" s="88"/>
      <c r="EZ1970" s="88"/>
      <c r="FA1970" s="88"/>
      <c r="FB1970" s="15"/>
      <c r="FC1970" s="15"/>
      <c r="FD1970" s="15"/>
      <c r="FE1970" s="15"/>
      <c r="FF1970" s="15"/>
      <c r="FG1970" s="15"/>
      <c r="FH1970" s="15"/>
      <c r="FI1970" s="15"/>
      <c r="FJ1970" s="15"/>
    </row>
    <row r="1971" spans="2:166" ht="15" customHeight="1" x14ac:dyDescent="0.25">
      <c r="B1971" s="88"/>
      <c r="C1971" s="88"/>
      <c r="D1971" s="115"/>
      <c r="E1971" s="115"/>
      <c r="F1971" s="115"/>
      <c r="G1971" s="115"/>
      <c r="H1971" s="115"/>
      <c r="I1971" s="523"/>
      <c r="J1971" s="523"/>
      <c r="K1971" s="115"/>
      <c r="L1971" s="524"/>
      <c r="M1971" s="524"/>
      <c r="N1971" s="524"/>
      <c r="O1971" s="524"/>
      <c r="P1971" s="524"/>
      <c r="Q1971" s="524"/>
      <c r="R1971" s="524"/>
      <c r="S1971" s="525"/>
      <c r="T1971" s="526"/>
      <c r="U1971" s="115"/>
      <c r="V1971" s="526"/>
      <c r="W1971" s="115"/>
      <c r="X1971" s="115"/>
      <c r="Y1971" s="115"/>
      <c r="Z1971" s="527"/>
      <c r="AA1971" s="527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5"/>
      <c r="AV1971" s="15"/>
      <c r="AW1971" s="15"/>
      <c r="AX1971" s="15"/>
      <c r="AY1971" s="15"/>
      <c r="AZ1971" s="15"/>
      <c r="BA1971" s="15"/>
      <c r="BB1971" s="15"/>
      <c r="BC1971" s="15"/>
      <c r="BD1971" s="15"/>
      <c r="BE1971" s="15"/>
      <c r="BF1971" s="15"/>
      <c r="BG1971" s="15"/>
      <c r="BH1971" s="15"/>
      <c r="BI1971" s="15"/>
      <c r="BJ1971" s="15"/>
      <c r="BK1971" s="15"/>
      <c r="BL1971" s="15"/>
      <c r="BM1971" s="15"/>
      <c r="BN1971" s="15"/>
      <c r="BO1971" s="15"/>
      <c r="BP1971" s="15"/>
      <c r="BQ1971" s="15"/>
      <c r="BR1971" s="15"/>
      <c r="BS1971" s="15"/>
      <c r="BT1971" s="15"/>
      <c r="BU1971" s="15"/>
      <c r="BV1971" s="15"/>
      <c r="BW1971" s="15"/>
      <c r="BX1971" s="15"/>
      <c r="BY1971" s="15"/>
      <c r="BZ1971" s="15"/>
      <c r="CA1971" s="15"/>
      <c r="CB1971" s="15"/>
      <c r="CC1971" s="15"/>
      <c r="CD1971" s="15"/>
      <c r="CE1971" s="15"/>
      <c r="CF1971" s="15"/>
      <c r="CG1971" s="15"/>
      <c r="CH1971" s="15"/>
      <c r="CI1971" s="15"/>
      <c r="CJ1971" s="15"/>
      <c r="CK1971" s="15"/>
      <c r="CL1971" s="15"/>
      <c r="CM1971" s="15"/>
      <c r="CN1971" s="15"/>
      <c r="CO1971" s="15"/>
      <c r="CP1971" s="15"/>
      <c r="CQ1971" s="15"/>
      <c r="CR1971" s="15"/>
      <c r="CS1971" s="15"/>
      <c r="CT1971" s="88"/>
      <c r="CU1971" s="88"/>
      <c r="CV1971" s="88"/>
      <c r="CW1971" s="15"/>
      <c r="CX1971" s="15"/>
      <c r="CY1971" s="88"/>
      <c r="CZ1971" s="88"/>
      <c r="DA1971" s="88"/>
      <c r="DB1971" s="15"/>
      <c r="DC1971" s="15"/>
      <c r="DD1971" s="15"/>
      <c r="DE1971" s="15"/>
      <c r="DF1971" s="15"/>
      <c r="DG1971" s="15"/>
      <c r="DH1971" s="15"/>
      <c r="DI1971" s="15"/>
      <c r="DJ1971" s="15"/>
      <c r="DK1971" s="15"/>
      <c r="DL1971" s="15"/>
      <c r="DM1971" s="15"/>
      <c r="DN1971" s="15"/>
      <c r="DO1971" s="15"/>
      <c r="DP1971" s="15"/>
      <c r="DQ1971" s="15"/>
      <c r="DR1971" s="15"/>
      <c r="DS1971" s="15"/>
      <c r="DT1971" s="15"/>
      <c r="DU1971" s="15"/>
      <c r="DV1971" s="15"/>
      <c r="DW1971" s="15"/>
      <c r="DX1971" s="15"/>
      <c r="DY1971" s="15"/>
      <c r="DZ1971" s="15"/>
      <c r="EA1971" s="15"/>
      <c r="EB1971" s="15"/>
      <c r="EC1971" s="15"/>
      <c r="ED1971" s="15"/>
      <c r="EE1971" s="15"/>
      <c r="EF1971" s="15"/>
      <c r="EG1971" s="15"/>
      <c r="EH1971" s="15"/>
      <c r="EI1971" s="15"/>
      <c r="EJ1971" s="15"/>
      <c r="EK1971" s="15"/>
      <c r="EL1971" s="15"/>
      <c r="EM1971" s="15"/>
      <c r="EN1971" s="15"/>
      <c r="EO1971" s="15"/>
      <c r="EP1971" s="88"/>
      <c r="EQ1971" s="88"/>
      <c r="ER1971" s="88"/>
      <c r="ES1971" s="88"/>
      <c r="ET1971" s="88"/>
      <c r="EU1971" s="88"/>
      <c r="EV1971" s="88"/>
      <c r="EW1971" s="88"/>
      <c r="EX1971" s="88"/>
      <c r="EY1971" s="88"/>
      <c r="EZ1971" s="88"/>
      <c r="FA1971" s="88"/>
      <c r="FB1971" s="15"/>
      <c r="FC1971" s="15"/>
      <c r="FD1971" s="15"/>
      <c r="FE1971" s="15"/>
      <c r="FF1971" s="15"/>
      <c r="FG1971" s="15"/>
      <c r="FH1971" s="15"/>
      <c r="FI1971" s="15"/>
      <c r="FJ1971" s="15"/>
    </row>
    <row r="1972" spans="2:166" ht="15" customHeight="1" x14ac:dyDescent="0.25">
      <c r="B1972" s="88"/>
      <c r="C1972" s="88"/>
      <c r="D1972" s="115"/>
      <c r="E1972" s="115"/>
      <c r="F1972" s="115"/>
      <c r="G1972" s="115"/>
      <c r="H1972" s="115"/>
      <c r="I1972" s="523"/>
      <c r="J1972" s="523"/>
      <c r="K1972" s="115"/>
      <c r="L1972" s="524"/>
      <c r="M1972" s="524"/>
      <c r="N1972" s="524"/>
      <c r="O1972" s="524"/>
      <c r="P1972" s="524"/>
      <c r="Q1972" s="524"/>
      <c r="R1972" s="524"/>
      <c r="S1972" s="525"/>
      <c r="T1972" s="526"/>
      <c r="U1972" s="115"/>
      <c r="V1972" s="526"/>
      <c r="W1972" s="115"/>
      <c r="X1972" s="115"/>
      <c r="Y1972" s="115"/>
      <c r="Z1972" s="527"/>
      <c r="AA1972" s="527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  <c r="AR1972" s="15"/>
      <c r="AS1972" s="15"/>
      <c r="AT1972" s="15"/>
      <c r="AU1972" s="15"/>
      <c r="AV1972" s="15"/>
      <c r="AW1972" s="15"/>
      <c r="AX1972" s="15"/>
      <c r="AY1972" s="15"/>
      <c r="AZ1972" s="15"/>
      <c r="BA1972" s="15"/>
      <c r="BB1972" s="15"/>
      <c r="BC1972" s="15"/>
      <c r="BD1972" s="15"/>
      <c r="BE1972" s="15"/>
      <c r="BF1972" s="15"/>
      <c r="BG1972" s="15"/>
      <c r="BH1972" s="15"/>
      <c r="BI1972" s="15"/>
      <c r="BJ1972" s="15"/>
      <c r="BK1972" s="15"/>
      <c r="BL1972" s="15"/>
      <c r="BM1972" s="15"/>
      <c r="BN1972" s="15"/>
      <c r="BO1972" s="15"/>
      <c r="BP1972" s="15"/>
      <c r="BQ1972" s="15"/>
      <c r="BR1972" s="15"/>
      <c r="BS1972" s="15"/>
      <c r="BT1972" s="15"/>
      <c r="BU1972" s="15"/>
      <c r="BV1972" s="15"/>
      <c r="BW1972" s="15"/>
      <c r="BX1972" s="15"/>
      <c r="BY1972" s="15"/>
      <c r="BZ1972" s="15"/>
      <c r="CA1972" s="15"/>
      <c r="CB1972" s="15"/>
      <c r="CC1972" s="15"/>
      <c r="CD1972" s="15"/>
      <c r="CE1972" s="15"/>
      <c r="CF1972" s="15"/>
      <c r="CG1972" s="15"/>
      <c r="CH1972" s="15"/>
      <c r="CI1972" s="15"/>
      <c r="CJ1972" s="15"/>
      <c r="CK1972" s="15"/>
      <c r="CL1972" s="15"/>
      <c r="CM1972" s="15"/>
      <c r="CN1972" s="15"/>
      <c r="CO1972" s="15"/>
      <c r="CP1972" s="15"/>
      <c r="CQ1972" s="15"/>
      <c r="CR1972" s="15"/>
      <c r="CS1972" s="15"/>
      <c r="CT1972" s="88"/>
      <c r="CU1972" s="88"/>
      <c r="CV1972" s="88"/>
      <c r="CW1972" s="15"/>
      <c r="CX1972" s="15"/>
      <c r="CY1972" s="88"/>
      <c r="CZ1972" s="88"/>
      <c r="DA1972" s="88"/>
      <c r="DB1972" s="15"/>
      <c r="DC1972" s="15"/>
      <c r="DD1972" s="15"/>
      <c r="DE1972" s="15"/>
      <c r="DF1972" s="15"/>
      <c r="DG1972" s="15"/>
      <c r="DH1972" s="15"/>
      <c r="DI1972" s="15"/>
      <c r="DJ1972" s="15"/>
      <c r="DK1972" s="15"/>
      <c r="DL1972" s="15"/>
      <c r="DM1972" s="15"/>
      <c r="DN1972" s="15"/>
      <c r="DO1972" s="15"/>
      <c r="DP1972" s="15"/>
      <c r="DQ1972" s="15"/>
      <c r="DR1972" s="15"/>
      <c r="DS1972" s="15"/>
      <c r="DT1972" s="15"/>
      <c r="DU1972" s="15"/>
      <c r="DV1972" s="15"/>
      <c r="DW1972" s="15"/>
      <c r="DX1972" s="15"/>
      <c r="DY1972" s="15"/>
      <c r="DZ1972" s="15"/>
      <c r="EA1972" s="15"/>
      <c r="EB1972" s="15"/>
      <c r="EC1972" s="15"/>
      <c r="ED1972" s="15"/>
      <c r="EE1972" s="15"/>
      <c r="EF1972" s="15"/>
      <c r="EG1972" s="15"/>
      <c r="EH1972" s="15"/>
      <c r="EI1972" s="15"/>
      <c r="EJ1972" s="15"/>
      <c r="EK1972" s="15"/>
      <c r="EL1972" s="15"/>
      <c r="EM1972" s="15"/>
      <c r="EN1972" s="15"/>
      <c r="EO1972" s="15"/>
      <c r="EP1972" s="88"/>
      <c r="EQ1972" s="88"/>
      <c r="ER1972" s="88"/>
      <c r="ES1972" s="88"/>
      <c r="ET1972" s="88"/>
      <c r="EU1972" s="88"/>
      <c r="EV1972" s="88"/>
      <c r="EW1972" s="88"/>
      <c r="EX1972" s="88"/>
      <c r="EY1972" s="88"/>
      <c r="EZ1972" s="88"/>
      <c r="FA1972" s="88"/>
      <c r="FB1972" s="15"/>
      <c r="FC1972" s="15"/>
      <c r="FD1972" s="15"/>
      <c r="FE1972" s="15"/>
      <c r="FF1972" s="15"/>
      <c r="FG1972" s="15"/>
      <c r="FH1972" s="15"/>
      <c r="FI1972" s="15"/>
      <c r="FJ1972" s="15"/>
    </row>
    <row r="1973" spans="2:166" ht="15" customHeight="1" x14ac:dyDescent="0.25">
      <c r="B1973" s="88"/>
      <c r="C1973" s="88"/>
      <c r="D1973" s="115"/>
      <c r="E1973" s="115"/>
      <c r="F1973" s="115"/>
      <c r="G1973" s="115"/>
      <c r="H1973" s="115"/>
      <c r="I1973" s="523"/>
      <c r="J1973" s="523"/>
      <c r="K1973" s="115"/>
      <c r="L1973" s="524"/>
      <c r="M1973" s="524"/>
      <c r="N1973" s="524"/>
      <c r="O1973" s="524"/>
      <c r="P1973" s="524"/>
      <c r="Q1973" s="524"/>
      <c r="R1973" s="524"/>
      <c r="S1973" s="525"/>
      <c r="T1973" s="526"/>
      <c r="U1973" s="115"/>
      <c r="V1973" s="526"/>
      <c r="W1973" s="115"/>
      <c r="X1973" s="115"/>
      <c r="Y1973" s="115"/>
      <c r="Z1973" s="527"/>
      <c r="AA1973" s="527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  <c r="AR1973" s="15"/>
      <c r="AS1973" s="15"/>
      <c r="AT1973" s="15"/>
      <c r="AU1973" s="15"/>
      <c r="AV1973" s="15"/>
      <c r="AW1973" s="15"/>
      <c r="AX1973" s="15"/>
      <c r="AY1973" s="15"/>
      <c r="AZ1973" s="15"/>
      <c r="BA1973" s="15"/>
      <c r="BB1973" s="15"/>
      <c r="BC1973" s="15"/>
      <c r="BD1973" s="15"/>
      <c r="BE1973" s="15"/>
      <c r="BF1973" s="15"/>
      <c r="BG1973" s="15"/>
      <c r="BH1973" s="15"/>
      <c r="BI1973" s="15"/>
      <c r="BJ1973" s="15"/>
      <c r="BK1973" s="15"/>
      <c r="BL1973" s="15"/>
      <c r="BM1973" s="15"/>
      <c r="BN1973" s="15"/>
      <c r="BO1973" s="15"/>
      <c r="BP1973" s="15"/>
      <c r="BQ1973" s="15"/>
      <c r="BR1973" s="15"/>
      <c r="BS1973" s="15"/>
      <c r="BT1973" s="15"/>
      <c r="BU1973" s="15"/>
      <c r="BV1973" s="15"/>
      <c r="BW1973" s="15"/>
      <c r="BX1973" s="15"/>
      <c r="BY1973" s="15"/>
      <c r="BZ1973" s="15"/>
      <c r="CA1973" s="15"/>
      <c r="CB1973" s="15"/>
      <c r="CC1973" s="15"/>
      <c r="CD1973" s="15"/>
      <c r="CE1973" s="15"/>
      <c r="CF1973" s="15"/>
      <c r="CG1973" s="15"/>
      <c r="CH1973" s="15"/>
      <c r="CI1973" s="15"/>
      <c r="CJ1973" s="15"/>
      <c r="CK1973" s="15"/>
      <c r="CL1973" s="15"/>
      <c r="CM1973" s="15"/>
      <c r="CN1973" s="15"/>
      <c r="CO1973" s="15"/>
      <c r="CP1973" s="15"/>
      <c r="CQ1973" s="15"/>
      <c r="CR1973" s="15"/>
      <c r="CS1973" s="15"/>
      <c r="CT1973" s="88"/>
      <c r="CU1973" s="88"/>
      <c r="CV1973" s="88"/>
      <c r="CW1973" s="15"/>
      <c r="CX1973" s="15"/>
      <c r="CY1973" s="88"/>
      <c r="CZ1973" s="88"/>
      <c r="DA1973" s="88"/>
      <c r="DB1973" s="15"/>
      <c r="DC1973" s="15"/>
      <c r="DD1973" s="15"/>
      <c r="DE1973" s="15"/>
      <c r="DF1973" s="15"/>
      <c r="DG1973" s="15"/>
      <c r="DH1973" s="15"/>
      <c r="DI1973" s="15"/>
      <c r="DJ1973" s="15"/>
      <c r="DK1973" s="15"/>
      <c r="DL1973" s="15"/>
      <c r="DM1973" s="15"/>
      <c r="DN1973" s="15"/>
      <c r="DO1973" s="15"/>
      <c r="DP1973" s="15"/>
      <c r="DQ1973" s="15"/>
      <c r="DR1973" s="15"/>
      <c r="DS1973" s="15"/>
      <c r="DT1973" s="15"/>
      <c r="DU1973" s="15"/>
      <c r="DV1973" s="15"/>
      <c r="DW1973" s="15"/>
      <c r="DX1973" s="15"/>
      <c r="DY1973" s="15"/>
      <c r="DZ1973" s="15"/>
      <c r="EA1973" s="15"/>
      <c r="EB1973" s="15"/>
      <c r="EC1973" s="15"/>
      <c r="ED1973" s="15"/>
      <c r="EE1973" s="15"/>
      <c r="EF1973" s="15"/>
      <c r="EG1973" s="15"/>
      <c r="EH1973" s="15"/>
      <c r="EI1973" s="15"/>
      <c r="EJ1973" s="15"/>
      <c r="EK1973" s="15"/>
      <c r="EL1973" s="15"/>
      <c r="EM1973" s="15"/>
      <c r="EN1973" s="15"/>
      <c r="EO1973" s="15"/>
      <c r="EP1973" s="88"/>
      <c r="EQ1973" s="88"/>
      <c r="ER1973" s="88"/>
      <c r="ES1973" s="88"/>
      <c r="ET1973" s="88"/>
      <c r="EU1973" s="88"/>
      <c r="EV1973" s="88"/>
      <c r="EW1973" s="88"/>
      <c r="EX1973" s="88"/>
      <c r="EY1973" s="88"/>
      <c r="EZ1973" s="88"/>
      <c r="FA1973" s="88"/>
      <c r="FB1973" s="15"/>
      <c r="FC1973" s="15"/>
      <c r="FD1973" s="15"/>
      <c r="FE1973" s="15"/>
      <c r="FF1973" s="15"/>
      <c r="FG1973" s="15"/>
      <c r="FH1973" s="15"/>
      <c r="FI1973" s="15"/>
      <c r="FJ1973" s="15"/>
    </row>
    <row r="1974" spans="2:166" ht="15" customHeight="1" x14ac:dyDescent="0.25">
      <c r="B1974" s="88"/>
      <c r="C1974" s="88"/>
      <c r="D1974" s="115"/>
      <c r="E1974" s="115"/>
      <c r="F1974" s="115"/>
      <c r="G1974" s="115"/>
      <c r="H1974" s="115"/>
      <c r="I1974" s="523"/>
      <c r="J1974" s="523"/>
      <c r="K1974" s="115"/>
      <c r="L1974" s="524"/>
      <c r="M1974" s="524"/>
      <c r="N1974" s="524"/>
      <c r="O1974" s="524"/>
      <c r="P1974" s="524"/>
      <c r="Q1974" s="524"/>
      <c r="R1974" s="524"/>
      <c r="S1974" s="525"/>
      <c r="T1974" s="526"/>
      <c r="U1974" s="115"/>
      <c r="V1974" s="526"/>
      <c r="W1974" s="115"/>
      <c r="X1974" s="115"/>
      <c r="Y1974" s="115"/>
      <c r="Z1974" s="527"/>
      <c r="AA1974" s="527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  <c r="AR1974" s="15"/>
      <c r="AS1974" s="15"/>
      <c r="AT1974" s="15"/>
      <c r="AU1974" s="15"/>
      <c r="AV1974" s="15"/>
      <c r="AW1974" s="15"/>
      <c r="AX1974" s="15"/>
      <c r="AY1974" s="15"/>
      <c r="AZ1974" s="15"/>
      <c r="BA1974" s="15"/>
      <c r="BB1974" s="15"/>
      <c r="BC1974" s="15"/>
      <c r="BD1974" s="15"/>
      <c r="BE1974" s="15"/>
      <c r="BF1974" s="15"/>
      <c r="BG1974" s="15"/>
      <c r="BH1974" s="15"/>
      <c r="BI1974" s="15"/>
      <c r="BJ1974" s="15"/>
      <c r="BK1974" s="15"/>
      <c r="BL1974" s="15"/>
      <c r="BM1974" s="15"/>
      <c r="BN1974" s="15"/>
      <c r="BO1974" s="15"/>
      <c r="BP1974" s="15"/>
      <c r="BQ1974" s="15"/>
      <c r="BR1974" s="15"/>
      <c r="BS1974" s="15"/>
      <c r="BT1974" s="15"/>
      <c r="BU1974" s="15"/>
      <c r="BV1974" s="15"/>
      <c r="BW1974" s="15"/>
      <c r="BX1974" s="15"/>
      <c r="BY1974" s="15"/>
      <c r="BZ1974" s="15"/>
      <c r="CA1974" s="15"/>
      <c r="CB1974" s="15"/>
      <c r="CC1974" s="15"/>
      <c r="CD1974" s="15"/>
      <c r="CE1974" s="15"/>
      <c r="CF1974" s="15"/>
      <c r="CG1974" s="15"/>
      <c r="CH1974" s="15"/>
      <c r="CI1974" s="15"/>
      <c r="CJ1974" s="15"/>
      <c r="CK1974" s="15"/>
      <c r="CL1974" s="15"/>
      <c r="CM1974" s="15"/>
      <c r="CN1974" s="15"/>
      <c r="CO1974" s="15"/>
      <c r="CP1974" s="15"/>
      <c r="CQ1974" s="15"/>
      <c r="CR1974" s="15"/>
      <c r="CS1974" s="15"/>
      <c r="CT1974" s="88"/>
      <c r="CU1974" s="88"/>
      <c r="CV1974" s="88"/>
      <c r="CW1974" s="15"/>
      <c r="CX1974" s="15"/>
      <c r="CY1974" s="88"/>
      <c r="CZ1974" s="88"/>
      <c r="DA1974" s="88"/>
      <c r="DB1974" s="15"/>
      <c r="DC1974" s="15"/>
      <c r="DD1974" s="15"/>
      <c r="DE1974" s="15"/>
      <c r="DF1974" s="15"/>
      <c r="DG1974" s="15"/>
      <c r="DH1974" s="15"/>
      <c r="DI1974" s="15"/>
      <c r="DJ1974" s="15"/>
      <c r="DK1974" s="15"/>
      <c r="DL1974" s="15"/>
      <c r="DM1974" s="15"/>
      <c r="DN1974" s="15"/>
      <c r="DO1974" s="15"/>
      <c r="DP1974" s="15"/>
      <c r="DQ1974" s="15"/>
      <c r="DR1974" s="15"/>
      <c r="DS1974" s="15"/>
      <c r="DT1974" s="15"/>
      <c r="DU1974" s="15"/>
      <c r="DV1974" s="15"/>
      <c r="DW1974" s="15"/>
      <c r="DX1974" s="15"/>
      <c r="DY1974" s="15"/>
      <c r="DZ1974" s="15"/>
      <c r="EA1974" s="15"/>
      <c r="EB1974" s="15"/>
      <c r="EC1974" s="15"/>
      <c r="ED1974" s="15"/>
      <c r="EE1974" s="15"/>
      <c r="EF1974" s="15"/>
      <c r="EG1974" s="15"/>
      <c r="EH1974" s="15"/>
      <c r="EI1974" s="15"/>
      <c r="EJ1974" s="15"/>
      <c r="EK1974" s="15"/>
      <c r="EL1974" s="15"/>
      <c r="EM1974" s="15"/>
      <c r="EN1974" s="15"/>
      <c r="EO1974" s="15"/>
      <c r="EP1974" s="88"/>
      <c r="EQ1974" s="88"/>
      <c r="ER1974" s="88"/>
      <c r="ES1974" s="88"/>
      <c r="ET1974" s="88"/>
      <c r="EU1974" s="88"/>
      <c r="EV1974" s="88"/>
      <c r="EW1974" s="88"/>
      <c r="EX1974" s="88"/>
      <c r="EY1974" s="88"/>
      <c r="EZ1974" s="88"/>
      <c r="FA1974" s="88"/>
      <c r="FB1974" s="15"/>
      <c r="FC1974" s="15"/>
      <c r="FD1974" s="15"/>
      <c r="FE1974" s="15"/>
      <c r="FF1974" s="15"/>
      <c r="FG1974" s="15"/>
      <c r="FH1974" s="15"/>
      <c r="FI1974" s="15"/>
      <c r="FJ1974" s="15"/>
    </row>
    <row r="1975" spans="2:166" ht="15" customHeight="1" x14ac:dyDescent="0.25">
      <c r="B1975" s="88"/>
      <c r="C1975" s="88"/>
      <c r="D1975" s="115"/>
      <c r="E1975" s="115"/>
      <c r="F1975" s="115"/>
      <c r="G1975" s="115"/>
      <c r="H1975" s="115"/>
      <c r="I1975" s="523"/>
      <c r="J1975" s="523"/>
      <c r="K1975" s="115"/>
      <c r="L1975" s="524"/>
      <c r="M1975" s="524"/>
      <c r="N1975" s="524"/>
      <c r="O1975" s="524"/>
      <c r="P1975" s="524"/>
      <c r="Q1975" s="524"/>
      <c r="R1975" s="524"/>
      <c r="S1975" s="525"/>
      <c r="T1975" s="526"/>
      <c r="U1975" s="115"/>
      <c r="V1975" s="526"/>
      <c r="W1975" s="115"/>
      <c r="X1975" s="115"/>
      <c r="Y1975" s="115"/>
      <c r="Z1975" s="527"/>
      <c r="AA1975" s="527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5"/>
      <c r="AU1975" s="15"/>
      <c r="AV1975" s="15"/>
      <c r="AW1975" s="15"/>
      <c r="AX1975" s="15"/>
      <c r="AY1975" s="15"/>
      <c r="AZ1975" s="15"/>
      <c r="BA1975" s="15"/>
      <c r="BB1975" s="15"/>
      <c r="BC1975" s="15"/>
      <c r="BD1975" s="15"/>
      <c r="BE1975" s="15"/>
      <c r="BF1975" s="15"/>
      <c r="BG1975" s="15"/>
      <c r="BH1975" s="15"/>
      <c r="BI1975" s="15"/>
      <c r="BJ1975" s="15"/>
      <c r="BK1975" s="15"/>
      <c r="BL1975" s="15"/>
      <c r="BM1975" s="15"/>
      <c r="BN1975" s="15"/>
      <c r="BO1975" s="15"/>
      <c r="BP1975" s="15"/>
      <c r="BQ1975" s="15"/>
      <c r="BR1975" s="15"/>
      <c r="BS1975" s="15"/>
      <c r="BT1975" s="15"/>
      <c r="BU1975" s="15"/>
      <c r="BV1975" s="15"/>
      <c r="BW1975" s="15"/>
      <c r="BX1975" s="15"/>
      <c r="BY1975" s="15"/>
      <c r="BZ1975" s="15"/>
      <c r="CA1975" s="15"/>
      <c r="CB1975" s="15"/>
      <c r="CC1975" s="15"/>
      <c r="CD1975" s="15"/>
      <c r="CE1975" s="15"/>
      <c r="CF1975" s="15"/>
      <c r="CG1975" s="15"/>
      <c r="CH1975" s="15"/>
      <c r="CI1975" s="15"/>
      <c r="CJ1975" s="15"/>
      <c r="CK1975" s="15"/>
      <c r="CL1975" s="15"/>
      <c r="CM1975" s="15"/>
      <c r="CN1975" s="15"/>
      <c r="CO1975" s="15"/>
      <c r="CP1975" s="15"/>
      <c r="CQ1975" s="15"/>
      <c r="CR1975" s="15"/>
      <c r="CS1975" s="15"/>
      <c r="CT1975" s="88"/>
      <c r="CU1975" s="88"/>
      <c r="CV1975" s="88"/>
      <c r="CW1975" s="15"/>
      <c r="CX1975" s="15"/>
      <c r="CY1975" s="88"/>
      <c r="CZ1975" s="88"/>
      <c r="DA1975" s="88"/>
      <c r="DB1975" s="15"/>
      <c r="DC1975" s="15"/>
      <c r="DD1975" s="15"/>
      <c r="DE1975" s="15"/>
      <c r="DF1975" s="15"/>
      <c r="DG1975" s="15"/>
      <c r="DH1975" s="15"/>
      <c r="DI1975" s="15"/>
      <c r="DJ1975" s="15"/>
      <c r="DK1975" s="15"/>
      <c r="DL1975" s="15"/>
      <c r="DM1975" s="15"/>
      <c r="DN1975" s="15"/>
      <c r="DO1975" s="15"/>
      <c r="DP1975" s="15"/>
      <c r="DQ1975" s="15"/>
      <c r="DR1975" s="15"/>
      <c r="DS1975" s="15"/>
      <c r="DT1975" s="15"/>
      <c r="DU1975" s="15"/>
      <c r="DV1975" s="15"/>
      <c r="DW1975" s="15"/>
      <c r="DX1975" s="15"/>
      <c r="DY1975" s="15"/>
      <c r="DZ1975" s="15"/>
      <c r="EA1975" s="15"/>
      <c r="EB1975" s="15"/>
      <c r="EC1975" s="15"/>
      <c r="ED1975" s="15"/>
      <c r="EE1975" s="15"/>
      <c r="EF1975" s="15"/>
      <c r="EG1975" s="15"/>
      <c r="EH1975" s="15"/>
      <c r="EI1975" s="15"/>
      <c r="EJ1975" s="15"/>
      <c r="EK1975" s="15"/>
      <c r="EL1975" s="15"/>
      <c r="EM1975" s="15"/>
      <c r="EN1975" s="15"/>
      <c r="EO1975" s="15"/>
      <c r="EP1975" s="88"/>
      <c r="EQ1975" s="88"/>
      <c r="ER1975" s="88"/>
      <c r="ES1975" s="88"/>
      <c r="ET1975" s="88"/>
      <c r="EU1975" s="88"/>
      <c r="EV1975" s="88"/>
      <c r="EW1975" s="88"/>
      <c r="EX1975" s="88"/>
      <c r="EY1975" s="88"/>
      <c r="EZ1975" s="88"/>
      <c r="FA1975" s="88"/>
      <c r="FB1975" s="15"/>
      <c r="FC1975" s="15"/>
      <c r="FD1975" s="15"/>
      <c r="FE1975" s="15"/>
      <c r="FF1975" s="15"/>
      <c r="FG1975" s="15"/>
      <c r="FH1975" s="15"/>
      <c r="FI1975" s="15"/>
      <c r="FJ1975" s="15"/>
    </row>
    <row r="1976" spans="2:166" ht="15" customHeight="1" x14ac:dyDescent="0.25">
      <c r="B1976" s="88"/>
      <c r="C1976" s="88"/>
      <c r="D1976" s="115"/>
      <c r="E1976" s="115"/>
      <c r="F1976" s="115"/>
      <c r="G1976" s="115"/>
      <c r="H1976" s="115"/>
      <c r="I1976" s="523"/>
      <c r="J1976" s="523"/>
      <c r="K1976" s="115"/>
      <c r="L1976" s="524"/>
      <c r="M1976" s="524"/>
      <c r="N1976" s="524"/>
      <c r="O1976" s="524"/>
      <c r="P1976" s="524"/>
      <c r="Q1976" s="524"/>
      <c r="R1976" s="524"/>
      <c r="S1976" s="525"/>
      <c r="T1976" s="526"/>
      <c r="U1976" s="115"/>
      <c r="V1976" s="526"/>
      <c r="W1976" s="115"/>
      <c r="X1976" s="115"/>
      <c r="Y1976" s="115"/>
      <c r="Z1976" s="527"/>
      <c r="AA1976" s="527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/>
      <c r="AU1976" s="15"/>
      <c r="AV1976" s="15"/>
      <c r="AW1976" s="15"/>
      <c r="AX1976" s="15"/>
      <c r="AY1976" s="15"/>
      <c r="AZ1976" s="15"/>
      <c r="BA1976" s="15"/>
      <c r="BB1976" s="15"/>
      <c r="BC1976" s="15"/>
      <c r="BD1976" s="15"/>
      <c r="BE1976" s="15"/>
      <c r="BF1976" s="15"/>
      <c r="BG1976" s="15"/>
      <c r="BH1976" s="15"/>
      <c r="BI1976" s="15"/>
      <c r="BJ1976" s="15"/>
      <c r="BK1976" s="15"/>
      <c r="BL1976" s="15"/>
      <c r="BM1976" s="15"/>
      <c r="BN1976" s="15"/>
      <c r="BO1976" s="15"/>
      <c r="BP1976" s="15"/>
      <c r="BQ1976" s="15"/>
      <c r="BR1976" s="15"/>
      <c r="BS1976" s="15"/>
      <c r="BT1976" s="15"/>
      <c r="BU1976" s="15"/>
      <c r="BV1976" s="15"/>
      <c r="BW1976" s="15"/>
      <c r="BX1976" s="15"/>
      <c r="BY1976" s="15"/>
      <c r="BZ1976" s="15"/>
      <c r="CA1976" s="15"/>
      <c r="CB1976" s="15"/>
      <c r="CC1976" s="15"/>
      <c r="CD1976" s="15"/>
      <c r="CE1976" s="15"/>
      <c r="CF1976" s="15"/>
      <c r="CG1976" s="15"/>
      <c r="CH1976" s="15"/>
      <c r="CI1976" s="15"/>
      <c r="CJ1976" s="15"/>
      <c r="CK1976" s="15"/>
      <c r="CL1976" s="15"/>
      <c r="CM1976" s="15"/>
      <c r="CN1976" s="15"/>
      <c r="CO1976" s="15"/>
      <c r="CP1976" s="15"/>
      <c r="CQ1976" s="15"/>
      <c r="CR1976" s="15"/>
      <c r="CS1976" s="15"/>
      <c r="CT1976" s="88"/>
      <c r="CU1976" s="88"/>
      <c r="CV1976" s="88"/>
      <c r="CW1976" s="15"/>
      <c r="CX1976" s="15"/>
      <c r="CY1976" s="88"/>
      <c r="CZ1976" s="88"/>
      <c r="DA1976" s="88"/>
      <c r="DB1976" s="15"/>
      <c r="DC1976" s="15"/>
      <c r="DD1976" s="15"/>
      <c r="DE1976" s="15"/>
      <c r="DF1976" s="15"/>
      <c r="DG1976" s="15"/>
      <c r="DH1976" s="15"/>
      <c r="DI1976" s="15"/>
      <c r="DJ1976" s="15"/>
      <c r="DK1976" s="15"/>
      <c r="DL1976" s="15"/>
      <c r="DM1976" s="15"/>
      <c r="DN1976" s="15"/>
      <c r="DO1976" s="15"/>
      <c r="DP1976" s="15"/>
      <c r="DQ1976" s="15"/>
      <c r="DR1976" s="15"/>
      <c r="DS1976" s="15"/>
      <c r="DT1976" s="15"/>
      <c r="DU1976" s="15"/>
      <c r="DV1976" s="15"/>
      <c r="DW1976" s="15"/>
      <c r="DX1976" s="15"/>
      <c r="DY1976" s="15"/>
      <c r="DZ1976" s="15"/>
      <c r="EA1976" s="15"/>
      <c r="EB1976" s="15"/>
      <c r="EC1976" s="15"/>
      <c r="ED1976" s="15"/>
      <c r="EE1976" s="15"/>
      <c r="EF1976" s="15"/>
      <c r="EG1976" s="15"/>
      <c r="EH1976" s="15"/>
      <c r="EI1976" s="15"/>
      <c r="EJ1976" s="15"/>
      <c r="EK1976" s="15"/>
      <c r="EL1976" s="15"/>
      <c r="EM1976" s="15"/>
      <c r="EN1976" s="15"/>
      <c r="EO1976" s="15"/>
      <c r="EP1976" s="88"/>
      <c r="EQ1976" s="88"/>
      <c r="ER1976" s="88"/>
      <c r="ES1976" s="88"/>
      <c r="ET1976" s="88"/>
      <c r="EU1976" s="88"/>
      <c r="EV1976" s="88"/>
      <c r="EW1976" s="88"/>
      <c r="EX1976" s="88"/>
      <c r="EY1976" s="88"/>
      <c r="EZ1976" s="88"/>
      <c r="FA1976" s="88"/>
      <c r="FB1976" s="15"/>
      <c r="FC1976" s="15"/>
      <c r="FD1976" s="15"/>
      <c r="FE1976" s="15"/>
      <c r="FF1976" s="15"/>
      <c r="FG1976" s="15"/>
      <c r="FH1976" s="15"/>
      <c r="FI1976" s="15"/>
      <c r="FJ1976" s="15"/>
    </row>
    <row r="1977" spans="2:166" ht="15" customHeight="1" x14ac:dyDescent="0.25">
      <c r="B1977" s="88"/>
      <c r="C1977" s="88"/>
      <c r="D1977" s="115"/>
      <c r="E1977" s="115"/>
      <c r="F1977" s="115"/>
      <c r="G1977" s="115"/>
      <c r="H1977" s="115"/>
      <c r="I1977" s="523"/>
      <c r="J1977" s="523"/>
      <c r="K1977" s="115"/>
      <c r="L1977" s="524"/>
      <c r="M1977" s="524"/>
      <c r="N1977" s="524"/>
      <c r="O1977" s="524"/>
      <c r="P1977" s="524"/>
      <c r="Q1977" s="524"/>
      <c r="R1977" s="524"/>
      <c r="S1977" s="525"/>
      <c r="T1977" s="526"/>
      <c r="U1977" s="115"/>
      <c r="V1977" s="526"/>
      <c r="W1977" s="115"/>
      <c r="X1977" s="115"/>
      <c r="Y1977" s="115"/>
      <c r="Z1977" s="527"/>
      <c r="AA1977" s="527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5"/>
      <c r="AU1977" s="15"/>
      <c r="AV1977" s="15"/>
      <c r="AW1977" s="15"/>
      <c r="AX1977" s="15"/>
      <c r="AY1977" s="15"/>
      <c r="AZ1977" s="15"/>
      <c r="BA1977" s="15"/>
      <c r="BB1977" s="15"/>
      <c r="BC1977" s="15"/>
      <c r="BD1977" s="15"/>
      <c r="BE1977" s="15"/>
      <c r="BF1977" s="15"/>
      <c r="BG1977" s="15"/>
      <c r="BH1977" s="15"/>
      <c r="BI1977" s="15"/>
      <c r="BJ1977" s="15"/>
      <c r="BK1977" s="15"/>
      <c r="BL1977" s="15"/>
      <c r="BM1977" s="15"/>
      <c r="BN1977" s="15"/>
      <c r="BO1977" s="15"/>
      <c r="BP1977" s="15"/>
      <c r="BQ1977" s="15"/>
      <c r="BR1977" s="15"/>
      <c r="BS1977" s="15"/>
      <c r="BT1977" s="15"/>
      <c r="BU1977" s="15"/>
      <c r="BV1977" s="15"/>
      <c r="BW1977" s="15"/>
      <c r="BX1977" s="15"/>
      <c r="BY1977" s="15"/>
      <c r="BZ1977" s="15"/>
      <c r="CA1977" s="15"/>
      <c r="CB1977" s="15"/>
      <c r="CC1977" s="15"/>
      <c r="CD1977" s="15"/>
      <c r="CE1977" s="15"/>
      <c r="CF1977" s="15"/>
      <c r="CG1977" s="15"/>
      <c r="CH1977" s="15"/>
      <c r="CI1977" s="15"/>
      <c r="CJ1977" s="15"/>
      <c r="CK1977" s="15"/>
      <c r="CL1977" s="15"/>
      <c r="CM1977" s="15"/>
      <c r="CN1977" s="15"/>
      <c r="CO1977" s="15"/>
      <c r="CP1977" s="15"/>
      <c r="CQ1977" s="15"/>
      <c r="CR1977" s="15"/>
      <c r="CS1977" s="15"/>
      <c r="CT1977" s="88"/>
      <c r="CU1977" s="88"/>
      <c r="CV1977" s="88"/>
      <c r="CW1977" s="15"/>
      <c r="CX1977" s="15"/>
      <c r="CY1977" s="88"/>
      <c r="CZ1977" s="88"/>
      <c r="DA1977" s="88"/>
      <c r="DB1977" s="15"/>
      <c r="DC1977" s="15"/>
      <c r="DD1977" s="15"/>
      <c r="DE1977" s="15"/>
      <c r="DF1977" s="15"/>
      <c r="DG1977" s="15"/>
      <c r="DH1977" s="15"/>
      <c r="DI1977" s="15"/>
      <c r="DJ1977" s="15"/>
      <c r="DK1977" s="15"/>
      <c r="DL1977" s="15"/>
      <c r="DM1977" s="15"/>
      <c r="DN1977" s="15"/>
      <c r="DO1977" s="15"/>
      <c r="DP1977" s="15"/>
      <c r="DQ1977" s="15"/>
      <c r="DR1977" s="15"/>
      <c r="DS1977" s="15"/>
      <c r="DT1977" s="15"/>
      <c r="DU1977" s="15"/>
      <c r="DV1977" s="15"/>
      <c r="DW1977" s="15"/>
      <c r="DX1977" s="15"/>
      <c r="DY1977" s="15"/>
      <c r="DZ1977" s="15"/>
      <c r="EA1977" s="15"/>
      <c r="EB1977" s="15"/>
      <c r="EC1977" s="15"/>
      <c r="ED1977" s="15"/>
      <c r="EE1977" s="15"/>
      <c r="EF1977" s="15"/>
      <c r="EG1977" s="15"/>
      <c r="EH1977" s="15"/>
      <c r="EI1977" s="15"/>
      <c r="EJ1977" s="15"/>
      <c r="EK1977" s="15"/>
      <c r="EL1977" s="15"/>
      <c r="EM1977" s="15"/>
      <c r="EN1977" s="15"/>
      <c r="EO1977" s="15"/>
      <c r="EP1977" s="88"/>
      <c r="EQ1977" s="88"/>
      <c r="ER1977" s="88"/>
      <c r="ES1977" s="88"/>
      <c r="ET1977" s="88"/>
      <c r="EU1977" s="88"/>
      <c r="EV1977" s="88"/>
      <c r="EW1977" s="88"/>
      <c r="EX1977" s="88"/>
      <c r="EY1977" s="88"/>
      <c r="EZ1977" s="88"/>
      <c r="FA1977" s="88"/>
      <c r="FB1977" s="15"/>
      <c r="FC1977" s="15"/>
      <c r="FD1977" s="15"/>
      <c r="FE1977" s="15"/>
      <c r="FF1977" s="15"/>
      <c r="FG1977" s="15"/>
      <c r="FH1977" s="15"/>
      <c r="FI1977" s="15"/>
      <c r="FJ1977" s="15"/>
    </row>
    <row r="1978" spans="2:166" ht="15" customHeight="1" x14ac:dyDescent="0.25">
      <c r="B1978" s="88"/>
      <c r="C1978" s="88"/>
      <c r="D1978" s="115"/>
      <c r="E1978" s="115"/>
      <c r="F1978" s="115"/>
      <c r="G1978" s="115"/>
      <c r="H1978" s="115"/>
      <c r="I1978" s="523"/>
      <c r="J1978" s="523"/>
      <c r="K1978" s="115"/>
      <c r="L1978" s="524"/>
      <c r="M1978" s="524"/>
      <c r="N1978" s="524"/>
      <c r="O1978" s="524"/>
      <c r="P1978" s="524"/>
      <c r="Q1978" s="524"/>
      <c r="R1978" s="524"/>
      <c r="S1978" s="525"/>
      <c r="T1978" s="526"/>
      <c r="U1978" s="115"/>
      <c r="V1978" s="526"/>
      <c r="W1978" s="115"/>
      <c r="X1978" s="115"/>
      <c r="Y1978" s="115"/>
      <c r="Z1978" s="527"/>
      <c r="AA1978" s="527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/>
      <c r="AU1978" s="15"/>
      <c r="AV1978" s="15"/>
      <c r="AW1978" s="15"/>
      <c r="AX1978" s="15"/>
      <c r="AY1978" s="15"/>
      <c r="AZ1978" s="15"/>
      <c r="BA1978" s="15"/>
      <c r="BB1978" s="15"/>
      <c r="BC1978" s="15"/>
      <c r="BD1978" s="15"/>
      <c r="BE1978" s="15"/>
      <c r="BF1978" s="15"/>
      <c r="BG1978" s="15"/>
      <c r="BH1978" s="15"/>
      <c r="BI1978" s="15"/>
      <c r="BJ1978" s="15"/>
      <c r="BK1978" s="15"/>
      <c r="BL1978" s="15"/>
      <c r="BM1978" s="15"/>
      <c r="BN1978" s="15"/>
      <c r="BO1978" s="15"/>
      <c r="BP1978" s="15"/>
      <c r="BQ1978" s="15"/>
      <c r="BR1978" s="15"/>
      <c r="BS1978" s="15"/>
      <c r="BT1978" s="15"/>
      <c r="BU1978" s="15"/>
      <c r="BV1978" s="15"/>
      <c r="BW1978" s="15"/>
      <c r="BX1978" s="15"/>
      <c r="BY1978" s="15"/>
      <c r="BZ1978" s="15"/>
      <c r="CA1978" s="15"/>
      <c r="CB1978" s="15"/>
      <c r="CC1978" s="15"/>
      <c r="CD1978" s="15"/>
      <c r="CE1978" s="15"/>
      <c r="CF1978" s="15"/>
      <c r="CG1978" s="15"/>
      <c r="CH1978" s="15"/>
      <c r="CI1978" s="15"/>
      <c r="CJ1978" s="15"/>
      <c r="CK1978" s="15"/>
      <c r="CL1978" s="15"/>
      <c r="CM1978" s="15"/>
      <c r="CN1978" s="15"/>
      <c r="CO1978" s="15"/>
      <c r="CP1978" s="15"/>
      <c r="CQ1978" s="15"/>
      <c r="CR1978" s="15"/>
      <c r="CS1978" s="15"/>
      <c r="CT1978" s="88"/>
      <c r="CU1978" s="88"/>
      <c r="CV1978" s="88"/>
      <c r="CW1978" s="15"/>
      <c r="CX1978" s="15"/>
      <c r="CY1978" s="88"/>
      <c r="CZ1978" s="88"/>
      <c r="DA1978" s="88"/>
      <c r="DB1978" s="15"/>
      <c r="DC1978" s="15"/>
      <c r="DD1978" s="15"/>
      <c r="DE1978" s="15"/>
      <c r="DF1978" s="15"/>
      <c r="DG1978" s="15"/>
      <c r="DH1978" s="15"/>
      <c r="DI1978" s="15"/>
      <c r="DJ1978" s="15"/>
      <c r="DK1978" s="15"/>
      <c r="DL1978" s="15"/>
      <c r="DM1978" s="15"/>
      <c r="DN1978" s="15"/>
      <c r="DO1978" s="15"/>
      <c r="DP1978" s="15"/>
      <c r="DQ1978" s="15"/>
      <c r="DR1978" s="15"/>
      <c r="DS1978" s="15"/>
      <c r="DT1978" s="15"/>
      <c r="DU1978" s="15"/>
      <c r="DV1978" s="15"/>
      <c r="DW1978" s="15"/>
      <c r="DX1978" s="15"/>
      <c r="DY1978" s="15"/>
      <c r="DZ1978" s="15"/>
      <c r="EA1978" s="15"/>
      <c r="EB1978" s="15"/>
      <c r="EC1978" s="15"/>
      <c r="ED1978" s="15"/>
      <c r="EE1978" s="15"/>
      <c r="EF1978" s="15"/>
      <c r="EG1978" s="15"/>
      <c r="EH1978" s="15"/>
      <c r="EI1978" s="15"/>
      <c r="EJ1978" s="15"/>
      <c r="EK1978" s="15"/>
      <c r="EL1978" s="15"/>
      <c r="EM1978" s="15"/>
      <c r="EN1978" s="15"/>
      <c r="EO1978" s="15"/>
      <c r="EP1978" s="88"/>
      <c r="EQ1978" s="88"/>
      <c r="ER1978" s="88"/>
      <c r="ES1978" s="88"/>
      <c r="ET1978" s="88"/>
      <c r="EU1978" s="88"/>
      <c r="EV1978" s="88"/>
      <c r="EW1978" s="88"/>
      <c r="EX1978" s="88"/>
      <c r="EY1978" s="88"/>
      <c r="EZ1978" s="88"/>
      <c r="FA1978" s="88"/>
      <c r="FB1978" s="15"/>
      <c r="FC1978" s="15"/>
      <c r="FD1978" s="15"/>
      <c r="FE1978" s="15"/>
      <c r="FF1978" s="15"/>
      <c r="FG1978" s="15"/>
      <c r="FH1978" s="15"/>
      <c r="FI1978" s="15"/>
      <c r="FJ1978" s="15"/>
    </row>
    <row r="1979" spans="2:166" ht="15" customHeight="1" x14ac:dyDescent="0.25">
      <c r="B1979" s="88"/>
      <c r="C1979" s="88"/>
      <c r="D1979" s="115"/>
      <c r="E1979" s="115"/>
      <c r="F1979" s="115"/>
      <c r="G1979" s="115"/>
      <c r="H1979" s="115"/>
      <c r="I1979" s="523"/>
      <c r="J1979" s="523"/>
      <c r="K1979" s="115"/>
      <c r="L1979" s="524"/>
      <c r="M1979" s="524"/>
      <c r="N1979" s="524"/>
      <c r="O1979" s="524"/>
      <c r="P1979" s="524"/>
      <c r="Q1979" s="524"/>
      <c r="R1979" s="524"/>
      <c r="S1979" s="525"/>
      <c r="T1979" s="526"/>
      <c r="U1979" s="115"/>
      <c r="V1979" s="526"/>
      <c r="W1979" s="115"/>
      <c r="X1979" s="115"/>
      <c r="Y1979" s="115"/>
      <c r="Z1979" s="527"/>
      <c r="AA1979" s="527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  <c r="AL1979" s="15"/>
      <c r="AM1979" s="15"/>
      <c r="AN1979" s="15"/>
      <c r="AO1979" s="15"/>
      <c r="AP1979" s="15"/>
      <c r="AQ1979" s="15"/>
      <c r="AR1979" s="15"/>
      <c r="AS1979" s="15"/>
      <c r="AT1979" s="15"/>
      <c r="AU1979" s="15"/>
      <c r="AV1979" s="15"/>
      <c r="AW1979" s="15"/>
      <c r="AX1979" s="15"/>
      <c r="AY1979" s="15"/>
      <c r="AZ1979" s="15"/>
      <c r="BA1979" s="15"/>
      <c r="BB1979" s="15"/>
      <c r="BC1979" s="15"/>
      <c r="BD1979" s="15"/>
      <c r="BE1979" s="15"/>
      <c r="BF1979" s="15"/>
      <c r="BG1979" s="15"/>
      <c r="BH1979" s="15"/>
      <c r="BI1979" s="15"/>
      <c r="BJ1979" s="15"/>
      <c r="BK1979" s="15"/>
      <c r="BL1979" s="15"/>
      <c r="BM1979" s="15"/>
      <c r="BN1979" s="15"/>
      <c r="BO1979" s="15"/>
      <c r="BP1979" s="15"/>
      <c r="BQ1979" s="15"/>
      <c r="BR1979" s="15"/>
      <c r="BS1979" s="15"/>
      <c r="BT1979" s="15"/>
      <c r="BU1979" s="15"/>
      <c r="BV1979" s="15"/>
      <c r="BW1979" s="15"/>
      <c r="BX1979" s="15"/>
      <c r="BY1979" s="15"/>
      <c r="BZ1979" s="15"/>
      <c r="CA1979" s="15"/>
      <c r="CB1979" s="15"/>
      <c r="CC1979" s="15"/>
      <c r="CD1979" s="15"/>
      <c r="CE1979" s="15"/>
      <c r="CF1979" s="15"/>
      <c r="CG1979" s="15"/>
      <c r="CH1979" s="15"/>
      <c r="CI1979" s="15"/>
      <c r="CJ1979" s="15"/>
      <c r="CK1979" s="15"/>
      <c r="CL1979" s="15"/>
      <c r="CM1979" s="15"/>
      <c r="CN1979" s="15"/>
      <c r="CO1979" s="15"/>
      <c r="CP1979" s="15"/>
      <c r="CQ1979" s="15"/>
      <c r="CR1979" s="15"/>
      <c r="CS1979" s="15"/>
      <c r="CT1979" s="88"/>
      <c r="CU1979" s="88"/>
      <c r="CV1979" s="88"/>
      <c r="CW1979" s="15"/>
      <c r="CX1979" s="15"/>
      <c r="CY1979" s="88"/>
      <c r="CZ1979" s="88"/>
      <c r="DA1979" s="88"/>
      <c r="DB1979" s="15"/>
      <c r="DC1979" s="15"/>
      <c r="DD1979" s="15"/>
      <c r="DE1979" s="15"/>
      <c r="DF1979" s="15"/>
      <c r="DG1979" s="15"/>
      <c r="DH1979" s="15"/>
      <c r="DI1979" s="15"/>
      <c r="DJ1979" s="15"/>
      <c r="DK1979" s="15"/>
      <c r="DL1979" s="15"/>
      <c r="DM1979" s="15"/>
      <c r="DN1979" s="15"/>
      <c r="DO1979" s="15"/>
      <c r="DP1979" s="15"/>
      <c r="DQ1979" s="15"/>
      <c r="DR1979" s="15"/>
      <c r="DS1979" s="15"/>
      <c r="DT1979" s="15"/>
      <c r="DU1979" s="15"/>
      <c r="DV1979" s="15"/>
      <c r="DW1979" s="15"/>
      <c r="DX1979" s="15"/>
      <c r="DY1979" s="15"/>
      <c r="DZ1979" s="15"/>
      <c r="EA1979" s="15"/>
      <c r="EB1979" s="15"/>
      <c r="EC1979" s="15"/>
      <c r="ED1979" s="15"/>
      <c r="EE1979" s="15"/>
      <c r="EF1979" s="15"/>
      <c r="EG1979" s="15"/>
      <c r="EH1979" s="15"/>
      <c r="EI1979" s="15"/>
      <c r="EJ1979" s="15"/>
      <c r="EK1979" s="15"/>
      <c r="EL1979" s="15"/>
      <c r="EM1979" s="15"/>
      <c r="EN1979" s="15"/>
      <c r="EO1979" s="15"/>
      <c r="EP1979" s="88"/>
      <c r="EQ1979" s="88"/>
      <c r="ER1979" s="88"/>
      <c r="ES1979" s="88"/>
      <c r="ET1979" s="88"/>
      <c r="EU1979" s="88"/>
      <c r="EV1979" s="88"/>
      <c r="EW1979" s="88"/>
      <c r="EX1979" s="88"/>
      <c r="EY1979" s="88"/>
      <c r="EZ1979" s="88"/>
      <c r="FA1979" s="88"/>
      <c r="FB1979" s="15"/>
      <c r="FC1979" s="15"/>
      <c r="FD1979" s="15"/>
      <c r="FE1979" s="15"/>
      <c r="FF1979" s="15"/>
      <c r="FG1979" s="15"/>
      <c r="FH1979" s="15"/>
      <c r="FI1979" s="15"/>
      <c r="FJ1979" s="15"/>
    </row>
    <row r="1980" spans="2:166" ht="15" customHeight="1" x14ac:dyDescent="0.25">
      <c r="B1980" s="88"/>
      <c r="C1980" s="88"/>
      <c r="D1980" s="115"/>
      <c r="E1980" s="115"/>
      <c r="F1980" s="115"/>
      <c r="G1980" s="115"/>
      <c r="H1980" s="115"/>
      <c r="I1980" s="523"/>
      <c r="J1980" s="523"/>
      <c r="K1980" s="115"/>
      <c r="L1980" s="524"/>
      <c r="M1980" s="524"/>
      <c r="N1980" s="524"/>
      <c r="O1980" s="524"/>
      <c r="P1980" s="524"/>
      <c r="Q1980" s="524"/>
      <c r="R1980" s="524"/>
      <c r="S1980" s="525"/>
      <c r="T1980" s="526"/>
      <c r="U1980" s="115"/>
      <c r="V1980" s="526"/>
      <c r="W1980" s="115"/>
      <c r="X1980" s="115"/>
      <c r="Y1980" s="115"/>
      <c r="Z1980" s="527"/>
      <c r="AA1980" s="527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  <c r="BI1980" s="15"/>
      <c r="BJ1980" s="15"/>
      <c r="BK1980" s="15"/>
      <c r="BL1980" s="15"/>
      <c r="BM1980" s="15"/>
      <c r="BN1980" s="15"/>
      <c r="BO1980" s="15"/>
      <c r="BP1980" s="15"/>
      <c r="BQ1980" s="15"/>
      <c r="BR1980" s="15"/>
      <c r="BS1980" s="15"/>
      <c r="BT1980" s="15"/>
      <c r="BU1980" s="15"/>
      <c r="BV1980" s="15"/>
      <c r="BW1980" s="15"/>
      <c r="BX1980" s="15"/>
      <c r="BY1980" s="15"/>
      <c r="BZ1980" s="15"/>
      <c r="CA1980" s="15"/>
      <c r="CB1980" s="15"/>
      <c r="CC1980" s="15"/>
      <c r="CD1980" s="15"/>
      <c r="CE1980" s="15"/>
      <c r="CF1980" s="15"/>
      <c r="CG1980" s="15"/>
      <c r="CH1980" s="15"/>
      <c r="CI1980" s="15"/>
      <c r="CJ1980" s="15"/>
      <c r="CK1980" s="15"/>
      <c r="CL1980" s="15"/>
      <c r="CM1980" s="15"/>
      <c r="CN1980" s="15"/>
      <c r="CO1980" s="15"/>
      <c r="CP1980" s="15"/>
      <c r="CQ1980" s="15"/>
      <c r="CR1980" s="15"/>
      <c r="CS1980" s="15"/>
      <c r="CT1980" s="88"/>
      <c r="CU1980" s="88"/>
      <c r="CV1980" s="88"/>
      <c r="CW1980" s="15"/>
      <c r="CX1980" s="15"/>
      <c r="CY1980" s="88"/>
      <c r="CZ1980" s="88"/>
      <c r="DA1980" s="88"/>
      <c r="DB1980" s="15"/>
      <c r="DC1980" s="15"/>
      <c r="DD1980" s="15"/>
      <c r="DE1980" s="15"/>
      <c r="DF1980" s="15"/>
      <c r="DG1980" s="15"/>
      <c r="DH1980" s="15"/>
      <c r="DI1980" s="15"/>
      <c r="DJ1980" s="15"/>
      <c r="DK1980" s="15"/>
      <c r="DL1980" s="15"/>
      <c r="DM1980" s="15"/>
      <c r="DN1980" s="15"/>
      <c r="DO1980" s="15"/>
      <c r="DP1980" s="15"/>
      <c r="DQ1980" s="15"/>
      <c r="DR1980" s="15"/>
      <c r="DS1980" s="15"/>
      <c r="DT1980" s="15"/>
      <c r="DU1980" s="15"/>
      <c r="DV1980" s="15"/>
      <c r="DW1980" s="15"/>
      <c r="DX1980" s="15"/>
      <c r="DY1980" s="15"/>
      <c r="DZ1980" s="15"/>
      <c r="EA1980" s="15"/>
      <c r="EB1980" s="15"/>
      <c r="EC1980" s="15"/>
      <c r="ED1980" s="15"/>
      <c r="EE1980" s="15"/>
      <c r="EF1980" s="15"/>
      <c r="EG1980" s="15"/>
      <c r="EH1980" s="15"/>
      <c r="EI1980" s="15"/>
      <c r="EJ1980" s="15"/>
      <c r="EK1980" s="15"/>
      <c r="EL1980" s="15"/>
      <c r="EM1980" s="15"/>
      <c r="EN1980" s="15"/>
      <c r="EO1980" s="15"/>
      <c r="EP1980" s="88"/>
      <c r="EQ1980" s="88"/>
      <c r="ER1980" s="88"/>
      <c r="ES1980" s="88"/>
      <c r="ET1980" s="88"/>
      <c r="EU1980" s="88"/>
      <c r="EV1980" s="88"/>
      <c r="EW1980" s="88"/>
      <c r="EX1980" s="88"/>
      <c r="EY1980" s="88"/>
      <c r="EZ1980" s="88"/>
      <c r="FA1980" s="88"/>
      <c r="FB1980" s="15"/>
      <c r="FC1980" s="15"/>
      <c r="FD1980" s="15"/>
      <c r="FE1980" s="15"/>
      <c r="FF1980" s="15"/>
      <c r="FG1980" s="15"/>
      <c r="FH1980" s="15"/>
      <c r="FI1980" s="15"/>
      <c r="FJ1980" s="15"/>
    </row>
    <row r="1981" spans="2:166" ht="15" customHeight="1" x14ac:dyDescent="0.25">
      <c r="B1981" s="88"/>
      <c r="C1981" s="88"/>
      <c r="D1981" s="115"/>
      <c r="E1981" s="115"/>
      <c r="F1981" s="115"/>
      <c r="G1981" s="115"/>
      <c r="H1981" s="115"/>
      <c r="I1981" s="523"/>
      <c r="J1981" s="523"/>
      <c r="K1981" s="115"/>
      <c r="L1981" s="524"/>
      <c r="M1981" s="524"/>
      <c r="N1981" s="524"/>
      <c r="O1981" s="524"/>
      <c r="P1981" s="524"/>
      <c r="Q1981" s="524"/>
      <c r="R1981" s="524"/>
      <c r="S1981" s="525"/>
      <c r="T1981" s="526"/>
      <c r="U1981" s="115"/>
      <c r="V1981" s="526"/>
      <c r="W1981" s="115"/>
      <c r="X1981" s="115"/>
      <c r="Y1981" s="115"/>
      <c r="Z1981" s="527"/>
      <c r="AA1981" s="527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5"/>
      <c r="AV1981" s="15"/>
      <c r="AW1981" s="15"/>
      <c r="AX1981" s="15"/>
      <c r="AY1981" s="15"/>
      <c r="AZ1981" s="15"/>
      <c r="BA1981" s="15"/>
      <c r="BB1981" s="15"/>
      <c r="BC1981" s="15"/>
      <c r="BD1981" s="15"/>
      <c r="BE1981" s="15"/>
      <c r="BF1981" s="15"/>
      <c r="BG1981" s="15"/>
      <c r="BH1981" s="15"/>
      <c r="BI1981" s="15"/>
      <c r="BJ1981" s="15"/>
      <c r="BK1981" s="15"/>
      <c r="BL1981" s="15"/>
      <c r="BM1981" s="15"/>
      <c r="BN1981" s="15"/>
      <c r="BO1981" s="15"/>
      <c r="BP1981" s="15"/>
      <c r="BQ1981" s="15"/>
      <c r="BR1981" s="15"/>
      <c r="BS1981" s="15"/>
      <c r="BT1981" s="15"/>
      <c r="BU1981" s="15"/>
      <c r="BV1981" s="15"/>
      <c r="BW1981" s="15"/>
      <c r="BX1981" s="15"/>
      <c r="BY1981" s="15"/>
      <c r="BZ1981" s="15"/>
      <c r="CA1981" s="15"/>
      <c r="CB1981" s="15"/>
      <c r="CC1981" s="15"/>
      <c r="CD1981" s="15"/>
      <c r="CE1981" s="15"/>
      <c r="CF1981" s="15"/>
      <c r="CG1981" s="15"/>
      <c r="CH1981" s="15"/>
      <c r="CI1981" s="15"/>
      <c r="CJ1981" s="15"/>
      <c r="CK1981" s="15"/>
      <c r="CL1981" s="15"/>
      <c r="CM1981" s="15"/>
      <c r="CN1981" s="15"/>
      <c r="CO1981" s="15"/>
      <c r="CP1981" s="15"/>
      <c r="CQ1981" s="15"/>
      <c r="CR1981" s="15"/>
      <c r="CS1981" s="15"/>
      <c r="CT1981" s="88"/>
      <c r="CU1981" s="88"/>
      <c r="CV1981" s="88"/>
      <c r="CW1981" s="15"/>
      <c r="CX1981" s="15"/>
      <c r="CY1981" s="88"/>
      <c r="CZ1981" s="88"/>
      <c r="DA1981" s="88"/>
      <c r="DB1981" s="15"/>
      <c r="DC1981" s="15"/>
      <c r="DD1981" s="15"/>
      <c r="DE1981" s="15"/>
      <c r="DF1981" s="15"/>
      <c r="DG1981" s="15"/>
      <c r="DH1981" s="15"/>
      <c r="DI1981" s="15"/>
      <c r="DJ1981" s="15"/>
      <c r="DK1981" s="15"/>
      <c r="DL1981" s="15"/>
      <c r="DM1981" s="15"/>
      <c r="DN1981" s="15"/>
      <c r="DO1981" s="15"/>
      <c r="DP1981" s="15"/>
      <c r="DQ1981" s="15"/>
      <c r="DR1981" s="15"/>
      <c r="DS1981" s="15"/>
      <c r="DT1981" s="15"/>
      <c r="DU1981" s="15"/>
      <c r="DV1981" s="15"/>
      <c r="DW1981" s="15"/>
      <c r="DX1981" s="15"/>
      <c r="DY1981" s="15"/>
      <c r="DZ1981" s="15"/>
      <c r="EA1981" s="15"/>
      <c r="EB1981" s="15"/>
      <c r="EC1981" s="15"/>
      <c r="ED1981" s="15"/>
      <c r="EE1981" s="15"/>
      <c r="EF1981" s="15"/>
      <c r="EG1981" s="15"/>
      <c r="EH1981" s="15"/>
      <c r="EI1981" s="15"/>
      <c r="EJ1981" s="15"/>
      <c r="EK1981" s="15"/>
      <c r="EL1981" s="15"/>
      <c r="EM1981" s="15"/>
      <c r="EN1981" s="15"/>
      <c r="EO1981" s="15"/>
      <c r="EP1981" s="88"/>
      <c r="EQ1981" s="88"/>
      <c r="ER1981" s="88"/>
      <c r="ES1981" s="88"/>
      <c r="ET1981" s="88"/>
      <c r="EU1981" s="88"/>
      <c r="EV1981" s="88"/>
      <c r="EW1981" s="88"/>
      <c r="EX1981" s="88"/>
      <c r="EY1981" s="88"/>
      <c r="EZ1981" s="88"/>
      <c r="FA1981" s="88"/>
      <c r="FB1981" s="15"/>
      <c r="FC1981" s="15"/>
      <c r="FD1981" s="15"/>
      <c r="FE1981" s="15"/>
      <c r="FF1981" s="15"/>
      <c r="FG1981" s="15"/>
      <c r="FH1981" s="15"/>
      <c r="FI1981" s="15"/>
      <c r="FJ1981" s="15"/>
    </row>
    <row r="1982" spans="2:166" ht="15" customHeight="1" x14ac:dyDescent="0.25">
      <c r="B1982" s="88"/>
      <c r="C1982" s="88"/>
      <c r="D1982" s="115"/>
      <c r="E1982" s="115"/>
      <c r="F1982" s="115"/>
      <c r="G1982" s="115"/>
      <c r="H1982" s="115"/>
      <c r="I1982" s="523"/>
      <c r="J1982" s="523"/>
      <c r="K1982" s="115"/>
      <c r="L1982" s="524"/>
      <c r="M1982" s="524"/>
      <c r="N1982" s="524"/>
      <c r="O1982" s="524"/>
      <c r="P1982" s="524"/>
      <c r="Q1982" s="524"/>
      <c r="R1982" s="524"/>
      <c r="S1982" s="525"/>
      <c r="T1982" s="526"/>
      <c r="U1982" s="115"/>
      <c r="V1982" s="526"/>
      <c r="W1982" s="115"/>
      <c r="X1982" s="115"/>
      <c r="Y1982" s="115"/>
      <c r="Z1982" s="527"/>
      <c r="AA1982" s="527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  <c r="AL1982" s="15"/>
      <c r="AM1982" s="15"/>
      <c r="AN1982" s="15"/>
      <c r="AO1982" s="15"/>
      <c r="AP1982" s="15"/>
      <c r="AQ1982" s="15"/>
      <c r="AR1982" s="15"/>
      <c r="AS1982" s="15"/>
      <c r="AT1982" s="15"/>
      <c r="AU1982" s="15"/>
      <c r="AV1982" s="15"/>
      <c r="AW1982" s="15"/>
      <c r="AX1982" s="15"/>
      <c r="AY1982" s="15"/>
      <c r="AZ1982" s="15"/>
      <c r="BA1982" s="15"/>
      <c r="BB1982" s="15"/>
      <c r="BC1982" s="15"/>
      <c r="BD1982" s="15"/>
      <c r="BE1982" s="15"/>
      <c r="BF1982" s="15"/>
      <c r="BG1982" s="15"/>
      <c r="BH1982" s="15"/>
      <c r="BI1982" s="15"/>
      <c r="BJ1982" s="15"/>
      <c r="BK1982" s="15"/>
      <c r="BL1982" s="15"/>
      <c r="BM1982" s="15"/>
      <c r="BN1982" s="15"/>
      <c r="BO1982" s="15"/>
      <c r="BP1982" s="15"/>
      <c r="BQ1982" s="15"/>
      <c r="BR1982" s="15"/>
      <c r="BS1982" s="15"/>
      <c r="BT1982" s="15"/>
      <c r="BU1982" s="15"/>
      <c r="BV1982" s="15"/>
      <c r="BW1982" s="15"/>
      <c r="BX1982" s="15"/>
      <c r="BY1982" s="15"/>
      <c r="BZ1982" s="15"/>
      <c r="CA1982" s="15"/>
      <c r="CB1982" s="15"/>
      <c r="CC1982" s="15"/>
      <c r="CD1982" s="15"/>
      <c r="CE1982" s="15"/>
      <c r="CF1982" s="15"/>
      <c r="CG1982" s="15"/>
      <c r="CH1982" s="15"/>
      <c r="CI1982" s="15"/>
      <c r="CJ1982" s="15"/>
      <c r="CK1982" s="15"/>
      <c r="CL1982" s="15"/>
      <c r="CM1982" s="15"/>
      <c r="CN1982" s="15"/>
      <c r="CO1982" s="15"/>
      <c r="CP1982" s="15"/>
      <c r="CQ1982" s="15"/>
      <c r="CR1982" s="15"/>
      <c r="CS1982" s="15"/>
      <c r="CT1982" s="88"/>
      <c r="CU1982" s="88"/>
      <c r="CV1982" s="88"/>
      <c r="CW1982" s="15"/>
      <c r="CX1982" s="15"/>
      <c r="CY1982" s="88"/>
      <c r="CZ1982" s="88"/>
      <c r="DA1982" s="88"/>
      <c r="DB1982" s="15"/>
      <c r="DC1982" s="15"/>
      <c r="DD1982" s="15"/>
      <c r="DE1982" s="15"/>
      <c r="DF1982" s="15"/>
      <c r="DG1982" s="15"/>
      <c r="DH1982" s="15"/>
      <c r="DI1982" s="15"/>
      <c r="DJ1982" s="15"/>
      <c r="DK1982" s="15"/>
      <c r="DL1982" s="15"/>
      <c r="DM1982" s="15"/>
      <c r="DN1982" s="15"/>
      <c r="DO1982" s="15"/>
      <c r="DP1982" s="15"/>
      <c r="DQ1982" s="15"/>
      <c r="DR1982" s="15"/>
      <c r="DS1982" s="15"/>
      <c r="DT1982" s="15"/>
      <c r="DU1982" s="15"/>
      <c r="DV1982" s="15"/>
      <c r="DW1982" s="15"/>
      <c r="DX1982" s="15"/>
      <c r="DY1982" s="15"/>
      <c r="DZ1982" s="15"/>
      <c r="EA1982" s="15"/>
      <c r="EB1982" s="15"/>
      <c r="EC1982" s="15"/>
      <c r="ED1982" s="15"/>
      <c r="EE1982" s="15"/>
      <c r="EF1982" s="15"/>
      <c r="EG1982" s="15"/>
      <c r="EH1982" s="15"/>
      <c r="EI1982" s="15"/>
      <c r="EJ1982" s="15"/>
      <c r="EK1982" s="15"/>
      <c r="EL1982" s="15"/>
      <c r="EM1982" s="15"/>
      <c r="EN1982" s="15"/>
      <c r="EO1982" s="15"/>
      <c r="EP1982" s="88"/>
      <c r="EQ1982" s="88"/>
      <c r="ER1982" s="88"/>
      <c r="ES1982" s="88"/>
      <c r="ET1982" s="88"/>
      <c r="EU1982" s="88"/>
      <c r="EV1982" s="88"/>
      <c r="EW1982" s="88"/>
      <c r="EX1982" s="88"/>
      <c r="EY1982" s="88"/>
      <c r="EZ1982" s="88"/>
      <c r="FA1982" s="88"/>
      <c r="FB1982" s="15"/>
      <c r="FC1982" s="15"/>
      <c r="FD1982" s="15"/>
      <c r="FE1982" s="15"/>
      <c r="FF1982" s="15"/>
      <c r="FG1982" s="15"/>
      <c r="FH1982" s="15"/>
      <c r="FI1982" s="15"/>
      <c r="FJ1982" s="15"/>
    </row>
    <row r="1983" spans="2:166" ht="15" customHeight="1" x14ac:dyDescent="0.25">
      <c r="B1983" s="88"/>
      <c r="C1983" s="88"/>
      <c r="D1983" s="115"/>
      <c r="E1983" s="115"/>
      <c r="F1983" s="115"/>
      <c r="G1983" s="115"/>
      <c r="H1983" s="115"/>
      <c r="I1983" s="523"/>
      <c r="J1983" s="523"/>
      <c r="K1983" s="115"/>
      <c r="L1983" s="524"/>
      <c r="M1983" s="524"/>
      <c r="N1983" s="524"/>
      <c r="O1983" s="524"/>
      <c r="P1983" s="524"/>
      <c r="Q1983" s="524"/>
      <c r="R1983" s="524"/>
      <c r="S1983" s="525"/>
      <c r="T1983" s="526"/>
      <c r="U1983" s="115"/>
      <c r="V1983" s="526"/>
      <c r="W1983" s="115"/>
      <c r="X1983" s="115"/>
      <c r="Y1983" s="115"/>
      <c r="Z1983" s="527"/>
      <c r="AA1983" s="527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5"/>
      <c r="AV1983" s="15"/>
      <c r="AW1983" s="15"/>
      <c r="AX1983" s="15"/>
      <c r="AY1983" s="15"/>
      <c r="AZ1983" s="15"/>
      <c r="BA1983" s="15"/>
      <c r="BB1983" s="15"/>
      <c r="BC1983" s="15"/>
      <c r="BD1983" s="15"/>
      <c r="BE1983" s="15"/>
      <c r="BF1983" s="15"/>
      <c r="BG1983" s="15"/>
      <c r="BH1983" s="15"/>
      <c r="BI1983" s="15"/>
      <c r="BJ1983" s="15"/>
      <c r="BK1983" s="15"/>
      <c r="BL1983" s="15"/>
      <c r="BM1983" s="15"/>
      <c r="BN1983" s="15"/>
      <c r="BO1983" s="15"/>
      <c r="BP1983" s="15"/>
      <c r="BQ1983" s="15"/>
      <c r="BR1983" s="15"/>
      <c r="BS1983" s="15"/>
      <c r="BT1983" s="15"/>
      <c r="BU1983" s="15"/>
      <c r="BV1983" s="15"/>
      <c r="BW1983" s="15"/>
      <c r="BX1983" s="15"/>
      <c r="BY1983" s="15"/>
      <c r="BZ1983" s="15"/>
      <c r="CA1983" s="15"/>
      <c r="CB1983" s="15"/>
      <c r="CC1983" s="15"/>
      <c r="CD1983" s="15"/>
      <c r="CE1983" s="15"/>
      <c r="CF1983" s="15"/>
      <c r="CG1983" s="15"/>
      <c r="CH1983" s="15"/>
      <c r="CI1983" s="15"/>
      <c r="CJ1983" s="15"/>
      <c r="CK1983" s="15"/>
      <c r="CL1983" s="15"/>
      <c r="CM1983" s="15"/>
      <c r="CN1983" s="15"/>
      <c r="CO1983" s="15"/>
      <c r="CP1983" s="15"/>
      <c r="CQ1983" s="15"/>
      <c r="CR1983" s="15"/>
      <c r="CS1983" s="15"/>
      <c r="CT1983" s="88"/>
      <c r="CU1983" s="88"/>
      <c r="CV1983" s="88"/>
      <c r="CW1983" s="15"/>
      <c r="CX1983" s="15"/>
      <c r="CY1983" s="88"/>
      <c r="CZ1983" s="88"/>
      <c r="DA1983" s="88"/>
      <c r="DB1983" s="15"/>
      <c r="DC1983" s="15"/>
      <c r="DD1983" s="15"/>
      <c r="DE1983" s="15"/>
      <c r="DF1983" s="15"/>
      <c r="DG1983" s="15"/>
      <c r="DH1983" s="15"/>
      <c r="DI1983" s="15"/>
      <c r="DJ1983" s="15"/>
      <c r="DK1983" s="15"/>
      <c r="DL1983" s="15"/>
      <c r="DM1983" s="15"/>
      <c r="DN1983" s="15"/>
      <c r="DO1983" s="15"/>
      <c r="DP1983" s="15"/>
      <c r="DQ1983" s="15"/>
      <c r="DR1983" s="15"/>
      <c r="DS1983" s="15"/>
      <c r="DT1983" s="15"/>
      <c r="DU1983" s="15"/>
      <c r="DV1983" s="15"/>
      <c r="DW1983" s="15"/>
      <c r="DX1983" s="15"/>
      <c r="DY1983" s="15"/>
      <c r="DZ1983" s="15"/>
      <c r="EA1983" s="15"/>
      <c r="EB1983" s="15"/>
      <c r="EC1983" s="15"/>
      <c r="ED1983" s="15"/>
      <c r="EE1983" s="15"/>
      <c r="EF1983" s="15"/>
      <c r="EG1983" s="15"/>
      <c r="EH1983" s="15"/>
      <c r="EI1983" s="15"/>
      <c r="EJ1983" s="15"/>
      <c r="EK1983" s="15"/>
      <c r="EL1983" s="15"/>
      <c r="EM1983" s="15"/>
      <c r="EN1983" s="15"/>
      <c r="EO1983" s="15"/>
      <c r="EP1983" s="88"/>
      <c r="EQ1983" s="88"/>
      <c r="ER1983" s="88"/>
      <c r="ES1983" s="88"/>
      <c r="ET1983" s="88"/>
      <c r="EU1983" s="88"/>
      <c r="EV1983" s="88"/>
      <c r="EW1983" s="88"/>
      <c r="EX1983" s="88"/>
      <c r="EY1983" s="88"/>
      <c r="EZ1983" s="88"/>
      <c r="FA1983" s="88"/>
      <c r="FB1983" s="15"/>
      <c r="FC1983" s="15"/>
      <c r="FD1983" s="15"/>
      <c r="FE1983" s="15"/>
      <c r="FF1983" s="15"/>
      <c r="FG1983" s="15"/>
      <c r="FH1983" s="15"/>
      <c r="FI1983" s="15"/>
      <c r="FJ1983" s="15"/>
    </row>
    <row r="1984" spans="2:166" ht="15" customHeight="1" x14ac:dyDescent="0.25">
      <c r="B1984" s="88"/>
      <c r="C1984" s="88"/>
      <c r="D1984" s="115"/>
      <c r="E1984" s="115"/>
      <c r="F1984" s="115"/>
      <c r="G1984" s="115"/>
      <c r="H1984" s="115"/>
      <c r="I1984" s="523"/>
      <c r="J1984" s="523"/>
      <c r="K1984" s="115"/>
      <c r="L1984" s="524"/>
      <c r="M1984" s="524"/>
      <c r="N1984" s="524"/>
      <c r="O1984" s="524"/>
      <c r="P1984" s="524"/>
      <c r="Q1984" s="524"/>
      <c r="R1984" s="524"/>
      <c r="S1984" s="525"/>
      <c r="T1984" s="526"/>
      <c r="U1984" s="115"/>
      <c r="V1984" s="526"/>
      <c r="W1984" s="115"/>
      <c r="X1984" s="115"/>
      <c r="Y1984" s="115"/>
      <c r="Z1984" s="527"/>
      <c r="AA1984" s="527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  <c r="AL1984" s="15"/>
      <c r="AM1984" s="15"/>
      <c r="AN1984" s="15"/>
      <c r="AO1984" s="15"/>
      <c r="AP1984" s="15"/>
      <c r="AQ1984" s="15"/>
      <c r="AR1984" s="15"/>
      <c r="AS1984" s="15"/>
      <c r="AT1984" s="15"/>
      <c r="AU1984" s="15"/>
      <c r="AV1984" s="15"/>
      <c r="AW1984" s="15"/>
      <c r="AX1984" s="15"/>
      <c r="AY1984" s="15"/>
      <c r="AZ1984" s="15"/>
      <c r="BA1984" s="15"/>
      <c r="BB1984" s="15"/>
      <c r="BC1984" s="15"/>
      <c r="BD1984" s="15"/>
      <c r="BE1984" s="15"/>
      <c r="BF1984" s="15"/>
      <c r="BG1984" s="15"/>
      <c r="BH1984" s="15"/>
      <c r="BI1984" s="15"/>
      <c r="BJ1984" s="15"/>
      <c r="BK1984" s="15"/>
      <c r="BL1984" s="15"/>
      <c r="BM1984" s="15"/>
      <c r="BN1984" s="15"/>
      <c r="BO1984" s="15"/>
      <c r="BP1984" s="15"/>
      <c r="BQ1984" s="15"/>
      <c r="BR1984" s="15"/>
      <c r="BS1984" s="15"/>
      <c r="BT1984" s="15"/>
      <c r="BU1984" s="15"/>
      <c r="BV1984" s="15"/>
      <c r="BW1984" s="15"/>
      <c r="BX1984" s="15"/>
      <c r="BY1984" s="15"/>
      <c r="BZ1984" s="15"/>
      <c r="CA1984" s="15"/>
      <c r="CB1984" s="15"/>
      <c r="CC1984" s="15"/>
      <c r="CD1984" s="15"/>
      <c r="CE1984" s="15"/>
      <c r="CF1984" s="15"/>
      <c r="CG1984" s="15"/>
      <c r="CH1984" s="15"/>
      <c r="CI1984" s="15"/>
      <c r="CJ1984" s="15"/>
      <c r="CK1984" s="15"/>
      <c r="CL1984" s="15"/>
      <c r="CM1984" s="15"/>
      <c r="CN1984" s="15"/>
      <c r="CO1984" s="15"/>
      <c r="CP1984" s="15"/>
      <c r="CQ1984" s="15"/>
      <c r="CR1984" s="15"/>
      <c r="CS1984" s="15"/>
      <c r="CT1984" s="88"/>
      <c r="CU1984" s="88"/>
      <c r="CV1984" s="88"/>
      <c r="CW1984" s="15"/>
      <c r="CX1984" s="15"/>
      <c r="CY1984" s="88"/>
      <c r="CZ1984" s="88"/>
      <c r="DA1984" s="88"/>
      <c r="DB1984" s="15"/>
      <c r="DC1984" s="15"/>
      <c r="DD1984" s="15"/>
      <c r="DE1984" s="15"/>
      <c r="DF1984" s="15"/>
      <c r="DG1984" s="15"/>
      <c r="DH1984" s="15"/>
      <c r="DI1984" s="15"/>
      <c r="DJ1984" s="15"/>
      <c r="DK1984" s="15"/>
      <c r="DL1984" s="15"/>
      <c r="DM1984" s="15"/>
      <c r="DN1984" s="15"/>
      <c r="DO1984" s="15"/>
      <c r="DP1984" s="15"/>
      <c r="DQ1984" s="15"/>
      <c r="DR1984" s="15"/>
      <c r="DS1984" s="15"/>
      <c r="DT1984" s="15"/>
      <c r="DU1984" s="15"/>
      <c r="DV1984" s="15"/>
      <c r="DW1984" s="15"/>
      <c r="DX1984" s="15"/>
      <c r="DY1984" s="15"/>
      <c r="DZ1984" s="15"/>
      <c r="EA1984" s="15"/>
      <c r="EB1984" s="15"/>
      <c r="EC1984" s="15"/>
      <c r="ED1984" s="15"/>
      <c r="EE1984" s="15"/>
      <c r="EF1984" s="15"/>
      <c r="EG1984" s="15"/>
      <c r="EH1984" s="15"/>
      <c r="EI1984" s="15"/>
      <c r="EJ1984" s="15"/>
      <c r="EK1984" s="15"/>
      <c r="EL1984" s="15"/>
      <c r="EM1984" s="15"/>
      <c r="EN1984" s="15"/>
      <c r="EO1984" s="15"/>
      <c r="EP1984" s="88"/>
      <c r="EQ1984" s="88"/>
      <c r="ER1984" s="88"/>
      <c r="ES1984" s="88"/>
      <c r="ET1984" s="88"/>
      <c r="EU1984" s="88"/>
      <c r="EV1984" s="88"/>
      <c r="EW1984" s="88"/>
      <c r="EX1984" s="88"/>
      <c r="EY1984" s="88"/>
      <c r="EZ1984" s="88"/>
      <c r="FA1984" s="88"/>
      <c r="FB1984" s="15"/>
      <c r="FC1984" s="15"/>
      <c r="FD1984" s="15"/>
      <c r="FE1984" s="15"/>
      <c r="FF1984" s="15"/>
      <c r="FG1984" s="15"/>
      <c r="FH1984" s="15"/>
      <c r="FI1984" s="15"/>
      <c r="FJ1984" s="15"/>
    </row>
    <row r="1985" spans="2:166" ht="15" customHeight="1" x14ac:dyDescent="0.25">
      <c r="B1985" s="88"/>
      <c r="C1985" s="88"/>
      <c r="D1985" s="115"/>
      <c r="E1985" s="115"/>
      <c r="F1985" s="115"/>
      <c r="G1985" s="115"/>
      <c r="H1985" s="115"/>
      <c r="I1985" s="523"/>
      <c r="J1985" s="523"/>
      <c r="K1985" s="115"/>
      <c r="L1985" s="524"/>
      <c r="M1985" s="524"/>
      <c r="N1985" s="524"/>
      <c r="O1985" s="524"/>
      <c r="P1985" s="524"/>
      <c r="Q1985" s="524"/>
      <c r="R1985" s="524"/>
      <c r="S1985" s="525"/>
      <c r="T1985" s="526"/>
      <c r="U1985" s="115"/>
      <c r="V1985" s="526"/>
      <c r="W1985" s="115"/>
      <c r="X1985" s="115"/>
      <c r="Y1985" s="115"/>
      <c r="Z1985" s="527"/>
      <c r="AA1985" s="527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  <c r="AR1985" s="15"/>
      <c r="AS1985" s="15"/>
      <c r="AT1985" s="15"/>
      <c r="AU1985" s="15"/>
      <c r="AV1985" s="15"/>
      <c r="AW1985" s="15"/>
      <c r="AX1985" s="15"/>
      <c r="AY1985" s="15"/>
      <c r="AZ1985" s="15"/>
      <c r="BA1985" s="15"/>
      <c r="BB1985" s="15"/>
      <c r="BC1985" s="15"/>
      <c r="BD1985" s="15"/>
      <c r="BE1985" s="15"/>
      <c r="BF1985" s="15"/>
      <c r="BG1985" s="15"/>
      <c r="BH1985" s="15"/>
      <c r="BI1985" s="15"/>
      <c r="BJ1985" s="15"/>
      <c r="BK1985" s="15"/>
      <c r="BL1985" s="15"/>
      <c r="BM1985" s="15"/>
      <c r="BN1985" s="15"/>
      <c r="BO1985" s="15"/>
      <c r="BP1985" s="15"/>
      <c r="BQ1985" s="15"/>
      <c r="BR1985" s="15"/>
      <c r="BS1985" s="15"/>
      <c r="BT1985" s="15"/>
      <c r="BU1985" s="15"/>
      <c r="BV1985" s="15"/>
      <c r="BW1985" s="15"/>
      <c r="BX1985" s="15"/>
      <c r="BY1985" s="15"/>
      <c r="BZ1985" s="15"/>
      <c r="CA1985" s="15"/>
      <c r="CB1985" s="15"/>
      <c r="CC1985" s="15"/>
      <c r="CD1985" s="15"/>
      <c r="CE1985" s="15"/>
      <c r="CF1985" s="15"/>
      <c r="CG1985" s="15"/>
      <c r="CH1985" s="15"/>
      <c r="CI1985" s="15"/>
      <c r="CJ1985" s="15"/>
      <c r="CK1985" s="15"/>
      <c r="CL1985" s="15"/>
      <c r="CM1985" s="15"/>
      <c r="CN1985" s="15"/>
      <c r="CO1985" s="15"/>
      <c r="CP1985" s="15"/>
      <c r="CQ1985" s="15"/>
      <c r="CR1985" s="15"/>
      <c r="CS1985" s="15"/>
      <c r="CT1985" s="88"/>
      <c r="CU1985" s="88"/>
      <c r="CV1985" s="88"/>
      <c r="CW1985" s="15"/>
      <c r="CX1985" s="15"/>
      <c r="CY1985" s="88"/>
      <c r="CZ1985" s="88"/>
      <c r="DA1985" s="88"/>
      <c r="DB1985" s="15"/>
      <c r="DC1985" s="15"/>
      <c r="DD1985" s="15"/>
      <c r="DE1985" s="15"/>
      <c r="DF1985" s="15"/>
      <c r="DG1985" s="15"/>
      <c r="DH1985" s="15"/>
      <c r="DI1985" s="15"/>
      <c r="DJ1985" s="15"/>
      <c r="DK1985" s="15"/>
      <c r="DL1985" s="15"/>
      <c r="DM1985" s="15"/>
      <c r="DN1985" s="15"/>
      <c r="DO1985" s="15"/>
      <c r="DP1985" s="15"/>
      <c r="DQ1985" s="15"/>
      <c r="DR1985" s="15"/>
      <c r="DS1985" s="15"/>
      <c r="DT1985" s="15"/>
      <c r="DU1985" s="15"/>
      <c r="DV1985" s="15"/>
      <c r="DW1985" s="15"/>
      <c r="DX1985" s="15"/>
      <c r="DY1985" s="15"/>
      <c r="DZ1985" s="15"/>
      <c r="EA1985" s="15"/>
      <c r="EB1985" s="15"/>
      <c r="EC1985" s="15"/>
      <c r="ED1985" s="15"/>
      <c r="EE1985" s="15"/>
      <c r="EF1985" s="15"/>
      <c r="EG1985" s="15"/>
      <c r="EH1985" s="15"/>
      <c r="EI1985" s="15"/>
      <c r="EJ1985" s="15"/>
      <c r="EK1985" s="15"/>
      <c r="EL1985" s="15"/>
      <c r="EM1985" s="15"/>
      <c r="EN1985" s="15"/>
      <c r="EO1985" s="15"/>
      <c r="EP1985" s="88"/>
      <c r="EQ1985" s="88"/>
      <c r="ER1985" s="88"/>
      <c r="ES1985" s="88"/>
      <c r="ET1985" s="88"/>
      <c r="EU1985" s="88"/>
      <c r="EV1985" s="88"/>
      <c r="EW1985" s="88"/>
      <c r="EX1985" s="88"/>
      <c r="EY1985" s="88"/>
      <c r="EZ1985" s="88"/>
      <c r="FA1985" s="88"/>
      <c r="FB1985" s="15"/>
      <c r="FC1985" s="15"/>
      <c r="FD1985" s="15"/>
      <c r="FE1985" s="15"/>
      <c r="FF1985" s="15"/>
      <c r="FG1985" s="15"/>
      <c r="FH1985" s="15"/>
      <c r="FI1985" s="15"/>
      <c r="FJ1985" s="15"/>
    </row>
    <row r="1986" spans="2:166" ht="15" customHeight="1" x14ac:dyDescent="0.25">
      <c r="B1986" s="88"/>
      <c r="C1986" s="88"/>
      <c r="D1986" s="115"/>
      <c r="E1986" s="115"/>
      <c r="F1986" s="115"/>
      <c r="G1986" s="115"/>
      <c r="H1986" s="115"/>
      <c r="I1986" s="523"/>
      <c r="J1986" s="523"/>
      <c r="K1986" s="115"/>
      <c r="L1986" s="524"/>
      <c r="M1986" s="524"/>
      <c r="N1986" s="524"/>
      <c r="O1986" s="524"/>
      <c r="P1986" s="524"/>
      <c r="Q1986" s="524"/>
      <c r="R1986" s="524"/>
      <c r="S1986" s="525"/>
      <c r="T1986" s="526"/>
      <c r="U1986" s="115"/>
      <c r="V1986" s="526"/>
      <c r="W1986" s="115"/>
      <c r="X1986" s="115"/>
      <c r="Y1986" s="115"/>
      <c r="Z1986" s="527"/>
      <c r="AA1986" s="527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5"/>
      <c r="AV1986" s="15"/>
      <c r="AW1986" s="15"/>
      <c r="AX1986" s="15"/>
      <c r="AY1986" s="15"/>
      <c r="AZ1986" s="15"/>
      <c r="BA1986" s="15"/>
      <c r="BB1986" s="15"/>
      <c r="BC1986" s="15"/>
      <c r="BD1986" s="15"/>
      <c r="BE1986" s="15"/>
      <c r="BF1986" s="15"/>
      <c r="BG1986" s="15"/>
      <c r="BH1986" s="15"/>
      <c r="BI1986" s="15"/>
      <c r="BJ1986" s="15"/>
      <c r="BK1986" s="15"/>
      <c r="BL1986" s="15"/>
      <c r="BM1986" s="15"/>
      <c r="BN1986" s="15"/>
      <c r="BO1986" s="15"/>
      <c r="BP1986" s="15"/>
      <c r="BQ1986" s="15"/>
      <c r="BR1986" s="15"/>
      <c r="BS1986" s="15"/>
      <c r="BT1986" s="15"/>
      <c r="BU1986" s="15"/>
      <c r="BV1986" s="15"/>
      <c r="BW1986" s="15"/>
      <c r="BX1986" s="15"/>
      <c r="BY1986" s="15"/>
      <c r="BZ1986" s="15"/>
      <c r="CA1986" s="15"/>
      <c r="CB1986" s="15"/>
      <c r="CC1986" s="15"/>
      <c r="CD1986" s="15"/>
      <c r="CE1986" s="15"/>
      <c r="CF1986" s="15"/>
      <c r="CG1986" s="15"/>
      <c r="CH1986" s="15"/>
      <c r="CI1986" s="15"/>
      <c r="CJ1986" s="15"/>
      <c r="CK1986" s="15"/>
      <c r="CL1986" s="15"/>
      <c r="CM1986" s="15"/>
      <c r="CN1986" s="15"/>
      <c r="CO1986" s="15"/>
      <c r="CP1986" s="15"/>
      <c r="CQ1986" s="15"/>
      <c r="CR1986" s="15"/>
      <c r="CS1986" s="15"/>
      <c r="CT1986" s="88"/>
      <c r="CU1986" s="88"/>
      <c r="CV1986" s="88"/>
      <c r="CW1986" s="15"/>
      <c r="CX1986" s="15"/>
      <c r="CY1986" s="88"/>
      <c r="CZ1986" s="88"/>
      <c r="DA1986" s="88"/>
      <c r="DB1986" s="15"/>
      <c r="DC1986" s="15"/>
      <c r="DD1986" s="15"/>
      <c r="DE1986" s="15"/>
      <c r="DF1986" s="15"/>
      <c r="DG1986" s="15"/>
      <c r="DH1986" s="15"/>
      <c r="DI1986" s="15"/>
      <c r="DJ1986" s="15"/>
      <c r="DK1986" s="15"/>
      <c r="DL1986" s="15"/>
      <c r="DM1986" s="15"/>
      <c r="DN1986" s="15"/>
      <c r="DO1986" s="15"/>
      <c r="DP1986" s="15"/>
      <c r="DQ1986" s="15"/>
      <c r="DR1986" s="15"/>
      <c r="DS1986" s="15"/>
      <c r="DT1986" s="15"/>
      <c r="DU1986" s="15"/>
      <c r="DV1986" s="15"/>
      <c r="DW1986" s="15"/>
      <c r="DX1986" s="15"/>
      <c r="DY1986" s="15"/>
      <c r="DZ1986" s="15"/>
      <c r="EA1986" s="15"/>
      <c r="EB1986" s="15"/>
      <c r="EC1986" s="15"/>
      <c r="ED1986" s="15"/>
      <c r="EE1986" s="15"/>
      <c r="EF1986" s="15"/>
      <c r="EG1986" s="15"/>
      <c r="EH1986" s="15"/>
      <c r="EI1986" s="15"/>
      <c r="EJ1986" s="15"/>
      <c r="EK1986" s="15"/>
      <c r="EL1986" s="15"/>
      <c r="EM1986" s="15"/>
      <c r="EN1986" s="15"/>
      <c r="EO1986" s="15"/>
      <c r="EP1986" s="88"/>
      <c r="EQ1986" s="88"/>
      <c r="ER1986" s="88"/>
      <c r="ES1986" s="88"/>
      <c r="ET1986" s="88"/>
      <c r="EU1986" s="88"/>
      <c r="EV1986" s="88"/>
      <c r="EW1986" s="88"/>
      <c r="EX1986" s="88"/>
      <c r="EY1986" s="88"/>
      <c r="EZ1986" s="88"/>
      <c r="FA1986" s="88"/>
      <c r="FB1986" s="15"/>
      <c r="FC1986" s="15"/>
      <c r="FD1986" s="15"/>
      <c r="FE1986" s="15"/>
      <c r="FF1986" s="15"/>
      <c r="FG1986" s="15"/>
      <c r="FH1986" s="15"/>
      <c r="FI1986" s="15"/>
      <c r="FJ1986" s="15"/>
    </row>
    <row r="1987" spans="2:166" ht="15" customHeight="1" x14ac:dyDescent="0.25">
      <c r="B1987" s="88"/>
      <c r="C1987" s="88"/>
      <c r="D1987" s="115"/>
      <c r="E1987" s="115"/>
      <c r="F1987" s="115"/>
      <c r="G1987" s="115"/>
      <c r="H1987" s="115"/>
      <c r="I1987" s="523"/>
      <c r="J1987" s="523"/>
      <c r="K1987" s="115"/>
      <c r="L1987" s="524"/>
      <c r="M1987" s="524"/>
      <c r="N1987" s="524"/>
      <c r="O1987" s="524"/>
      <c r="P1987" s="524"/>
      <c r="Q1987" s="524"/>
      <c r="R1987" s="524"/>
      <c r="S1987" s="525"/>
      <c r="T1987" s="526"/>
      <c r="U1987" s="115"/>
      <c r="V1987" s="526"/>
      <c r="W1987" s="115"/>
      <c r="X1987" s="115"/>
      <c r="Y1987" s="115"/>
      <c r="Z1987" s="527"/>
      <c r="AA1987" s="527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  <c r="AL1987" s="15"/>
      <c r="AM1987" s="15"/>
      <c r="AN1987" s="15"/>
      <c r="AO1987" s="15"/>
      <c r="AP1987" s="15"/>
      <c r="AQ1987" s="15"/>
      <c r="AR1987" s="15"/>
      <c r="AS1987" s="15"/>
      <c r="AT1987" s="15"/>
      <c r="AU1987" s="15"/>
      <c r="AV1987" s="15"/>
      <c r="AW1987" s="15"/>
      <c r="AX1987" s="15"/>
      <c r="AY1987" s="15"/>
      <c r="AZ1987" s="15"/>
      <c r="BA1987" s="15"/>
      <c r="BB1987" s="15"/>
      <c r="BC1987" s="15"/>
      <c r="BD1987" s="15"/>
      <c r="BE1987" s="15"/>
      <c r="BF1987" s="15"/>
      <c r="BG1987" s="15"/>
      <c r="BH1987" s="15"/>
      <c r="BI1987" s="15"/>
      <c r="BJ1987" s="15"/>
      <c r="BK1987" s="15"/>
      <c r="BL1987" s="15"/>
      <c r="BM1987" s="15"/>
      <c r="BN1987" s="15"/>
      <c r="BO1987" s="15"/>
      <c r="BP1987" s="15"/>
      <c r="BQ1987" s="15"/>
      <c r="BR1987" s="15"/>
      <c r="BS1987" s="15"/>
      <c r="BT1987" s="15"/>
      <c r="BU1987" s="15"/>
      <c r="BV1987" s="15"/>
      <c r="BW1987" s="15"/>
      <c r="BX1987" s="15"/>
      <c r="BY1987" s="15"/>
      <c r="BZ1987" s="15"/>
      <c r="CA1987" s="15"/>
      <c r="CB1987" s="15"/>
      <c r="CC1987" s="15"/>
      <c r="CD1987" s="15"/>
      <c r="CE1987" s="15"/>
      <c r="CF1987" s="15"/>
      <c r="CG1987" s="15"/>
      <c r="CH1987" s="15"/>
      <c r="CI1987" s="15"/>
      <c r="CJ1987" s="15"/>
      <c r="CK1987" s="15"/>
      <c r="CL1987" s="15"/>
      <c r="CM1987" s="15"/>
      <c r="CN1987" s="15"/>
      <c r="CO1987" s="15"/>
      <c r="CP1987" s="15"/>
      <c r="CQ1987" s="15"/>
      <c r="CR1987" s="15"/>
      <c r="CS1987" s="15"/>
      <c r="CT1987" s="88"/>
      <c r="CU1987" s="88"/>
      <c r="CV1987" s="88"/>
      <c r="CW1987" s="15"/>
      <c r="CX1987" s="15"/>
      <c r="CY1987" s="88"/>
      <c r="CZ1987" s="88"/>
      <c r="DA1987" s="88"/>
      <c r="DB1987" s="15"/>
      <c r="DC1987" s="15"/>
      <c r="DD1987" s="15"/>
      <c r="DE1987" s="15"/>
      <c r="DF1987" s="15"/>
      <c r="DG1987" s="15"/>
      <c r="DH1987" s="15"/>
      <c r="DI1987" s="15"/>
      <c r="DJ1987" s="15"/>
      <c r="DK1987" s="15"/>
      <c r="DL1987" s="15"/>
      <c r="DM1987" s="15"/>
      <c r="DN1987" s="15"/>
      <c r="DO1987" s="15"/>
      <c r="DP1987" s="15"/>
      <c r="DQ1987" s="15"/>
      <c r="DR1987" s="15"/>
      <c r="DS1987" s="15"/>
      <c r="DT1987" s="15"/>
      <c r="DU1987" s="15"/>
      <c r="DV1987" s="15"/>
      <c r="DW1987" s="15"/>
      <c r="DX1987" s="15"/>
      <c r="DY1987" s="15"/>
      <c r="DZ1987" s="15"/>
      <c r="EA1987" s="15"/>
      <c r="EB1987" s="15"/>
      <c r="EC1987" s="15"/>
      <c r="ED1987" s="15"/>
      <c r="EE1987" s="15"/>
      <c r="EF1987" s="15"/>
      <c r="EG1987" s="15"/>
      <c r="EH1987" s="15"/>
      <c r="EI1987" s="15"/>
      <c r="EJ1987" s="15"/>
      <c r="EK1987" s="15"/>
      <c r="EL1987" s="15"/>
      <c r="EM1987" s="15"/>
      <c r="EN1987" s="15"/>
      <c r="EO1987" s="15"/>
      <c r="EP1987" s="88"/>
      <c r="EQ1987" s="88"/>
      <c r="ER1987" s="88"/>
      <c r="ES1987" s="88"/>
      <c r="ET1987" s="88"/>
      <c r="EU1987" s="88"/>
      <c r="EV1987" s="88"/>
      <c r="EW1987" s="88"/>
      <c r="EX1987" s="88"/>
      <c r="EY1987" s="88"/>
      <c r="EZ1987" s="88"/>
      <c r="FA1987" s="206"/>
      <c r="FB1987" s="15"/>
      <c r="FC1987" s="15"/>
      <c r="FD1987" s="15"/>
      <c r="FE1987" s="15"/>
      <c r="FF1987" s="15"/>
      <c r="FG1987" s="15"/>
      <c r="FH1987" s="15"/>
      <c r="FI1987" s="15"/>
      <c r="FJ1987" s="15"/>
    </row>
    <row r="1988" spans="2:166" ht="15" customHeight="1" x14ac:dyDescent="0.25">
      <c r="B1988" s="88"/>
      <c r="C1988" s="88"/>
      <c r="D1988" s="115"/>
      <c r="E1988" s="115"/>
      <c r="F1988" s="115"/>
      <c r="G1988" s="115"/>
      <c r="H1988" s="115"/>
      <c r="I1988" s="523"/>
      <c r="J1988" s="523"/>
      <c r="K1988" s="115"/>
      <c r="L1988" s="524"/>
      <c r="M1988" s="524"/>
      <c r="N1988" s="524"/>
      <c r="O1988" s="524"/>
      <c r="P1988" s="524"/>
      <c r="Q1988" s="524"/>
      <c r="R1988" s="524"/>
      <c r="S1988" s="525"/>
      <c r="T1988" s="526"/>
      <c r="U1988" s="115"/>
      <c r="V1988" s="526"/>
      <c r="W1988" s="115"/>
      <c r="X1988" s="115"/>
      <c r="Y1988" s="115"/>
      <c r="Z1988" s="527"/>
      <c r="AA1988" s="527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5"/>
      <c r="AV1988" s="15"/>
      <c r="AW1988" s="15"/>
      <c r="AX1988" s="15"/>
      <c r="AY1988" s="15"/>
      <c r="AZ1988" s="15"/>
      <c r="BA1988" s="15"/>
      <c r="BB1988" s="15"/>
      <c r="BC1988" s="15"/>
      <c r="BD1988" s="15"/>
      <c r="BE1988" s="15"/>
      <c r="BF1988" s="15"/>
      <c r="BG1988" s="15"/>
      <c r="BH1988" s="15"/>
      <c r="BI1988" s="15"/>
      <c r="BJ1988" s="15"/>
      <c r="BK1988" s="15"/>
      <c r="BL1988" s="15"/>
      <c r="BM1988" s="15"/>
      <c r="BN1988" s="15"/>
      <c r="BO1988" s="15"/>
      <c r="BP1988" s="15"/>
      <c r="BQ1988" s="15"/>
      <c r="BR1988" s="15"/>
      <c r="BS1988" s="15"/>
      <c r="BT1988" s="15"/>
      <c r="BU1988" s="15"/>
      <c r="BV1988" s="15"/>
      <c r="BW1988" s="15"/>
      <c r="BX1988" s="15"/>
      <c r="BY1988" s="15"/>
      <c r="BZ1988" s="15"/>
      <c r="CA1988" s="15"/>
      <c r="CB1988" s="15"/>
      <c r="CC1988" s="15"/>
      <c r="CD1988" s="15"/>
      <c r="CE1988" s="15"/>
      <c r="CF1988" s="15"/>
      <c r="CG1988" s="15"/>
      <c r="CH1988" s="15"/>
      <c r="CI1988" s="15"/>
      <c r="CJ1988" s="15"/>
      <c r="CK1988" s="15"/>
      <c r="CL1988" s="15"/>
      <c r="CM1988" s="15"/>
      <c r="CN1988" s="15"/>
      <c r="CO1988" s="15"/>
      <c r="CP1988" s="15"/>
      <c r="CQ1988" s="15"/>
      <c r="CR1988" s="15"/>
      <c r="CS1988" s="15"/>
      <c r="CT1988" s="88"/>
      <c r="CU1988" s="88"/>
      <c r="CV1988" s="88"/>
      <c r="CW1988" s="15"/>
      <c r="CX1988" s="15"/>
      <c r="CY1988" s="88"/>
      <c r="CZ1988" s="88"/>
      <c r="DA1988" s="88"/>
      <c r="DB1988" s="15"/>
      <c r="DC1988" s="15"/>
      <c r="DD1988" s="15"/>
      <c r="DE1988" s="15"/>
      <c r="DF1988" s="15"/>
      <c r="DG1988" s="15"/>
      <c r="DH1988" s="15"/>
      <c r="DI1988" s="15"/>
      <c r="DJ1988" s="15"/>
      <c r="DK1988" s="15"/>
      <c r="DL1988" s="15"/>
      <c r="DM1988" s="15"/>
      <c r="DN1988" s="15"/>
      <c r="DO1988" s="15"/>
      <c r="DP1988" s="15"/>
      <c r="DQ1988" s="15"/>
      <c r="DR1988" s="15"/>
      <c r="DS1988" s="15"/>
      <c r="DT1988" s="15"/>
      <c r="DU1988" s="15"/>
      <c r="DV1988" s="15"/>
      <c r="DW1988" s="15"/>
      <c r="DX1988" s="15"/>
      <c r="DY1988" s="15"/>
      <c r="DZ1988" s="15"/>
      <c r="EA1988" s="15"/>
      <c r="EB1988" s="15"/>
      <c r="EC1988" s="15"/>
      <c r="ED1988" s="15"/>
      <c r="EE1988" s="15"/>
      <c r="EF1988" s="15"/>
      <c r="EG1988" s="15"/>
      <c r="EH1988" s="15"/>
      <c r="EI1988" s="15"/>
      <c r="EJ1988" s="15"/>
      <c r="EK1988" s="15"/>
      <c r="EL1988" s="15"/>
      <c r="EM1988" s="15"/>
      <c r="EN1988" s="15"/>
      <c r="EO1988" s="15"/>
      <c r="EP1988" s="88"/>
      <c r="EQ1988" s="88"/>
      <c r="ER1988" s="88"/>
      <c r="ES1988" s="88"/>
      <c r="ET1988" s="88"/>
      <c r="EU1988" s="88"/>
      <c r="EV1988" s="88"/>
      <c r="EW1988" s="88"/>
      <c r="EX1988" s="88"/>
      <c r="EY1988" s="88"/>
      <c r="EZ1988" s="88"/>
      <c r="FA1988" s="206"/>
      <c r="FB1988" s="15"/>
      <c r="FC1988" s="15"/>
      <c r="FD1988" s="15"/>
      <c r="FE1988" s="15"/>
      <c r="FF1988" s="15"/>
      <c r="FG1988" s="15"/>
      <c r="FH1988" s="15"/>
      <c r="FI1988" s="15"/>
      <c r="FJ1988" s="15"/>
    </row>
    <row r="1989" spans="2:166" ht="15" customHeight="1" x14ac:dyDescent="0.25">
      <c r="B1989" s="88"/>
      <c r="C1989" s="88"/>
      <c r="D1989" s="115"/>
      <c r="E1989" s="115"/>
      <c r="F1989" s="115"/>
      <c r="G1989" s="115"/>
      <c r="H1989" s="115"/>
      <c r="I1989" s="523"/>
      <c r="J1989" s="523"/>
      <c r="K1989" s="115"/>
      <c r="L1989" s="524"/>
      <c r="M1989" s="524"/>
      <c r="N1989" s="524"/>
      <c r="O1989" s="524"/>
      <c r="P1989" s="524"/>
      <c r="Q1989" s="524"/>
      <c r="R1989" s="524"/>
      <c r="S1989" s="525"/>
      <c r="T1989" s="526"/>
      <c r="U1989" s="115"/>
      <c r="V1989" s="526"/>
      <c r="W1989" s="115"/>
      <c r="X1989" s="115"/>
      <c r="Y1989" s="115"/>
      <c r="Z1989" s="527"/>
      <c r="AA1989" s="527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  <c r="AL1989" s="15"/>
      <c r="AM1989" s="15"/>
      <c r="AN1989" s="15"/>
      <c r="AO1989" s="15"/>
      <c r="AP1989" s="15"/>
      <c r="AQ1989" s="15"/>
      <c r="AR1989" s="15"/>
      <c r="AS1989" s="15"/>
      <c r="AT1989" s="15"/>
      <c r="AU1989" s="15"/>
      <c r="AV1989" s="15"/>
      <c r="AW1989" s="15"/>
      <c r="AX1989" s="15"/>
      <c r="AY1989" s="15"/>
      <c r="AZ1989" s="15"/>
      <c r="BA1989" s="15"/>
      <c r="BB1989" s="15"/>
      <c r="BC1989" s="15"/>
      <c r="BD1989" s="15"/>
      <c r="BE1989" s="15"/>
      <c r="BF1989" s="15"/>
      <c r="BG1989" s="15"/>
      <c r="BH1989" s="15"/>
      <c r="BI1989" s="15"/>
      <c r="BJ1989" s="15"/>
      <c r="BK1989" s="15"/>
      <c r="BL1989" s="15"/>
      <c r="BM1989" s="15"/>
      <c r="BN1989" s="15"/>
      <c r="BO1989" s="15"/>
      <c r="BP1989" s="15"/>
      <c r="BQ1989" s="15"/>
      <c r="BR1989" s="15"/>
      <c r="BS1989" s="15"/>
      <c r="BT1989" s="15"/>
      <c r="BU1989" s="15"/>
      <c r="BV1989" s="15"/>
      <c r="BW1989" s="15"/>
      <c r="BX1989" s="15"/>
      <c r="BY1989" s="15"/>
      <c r="BZ1989" s="15"/>
      <c r="CA1989" s="15"/>
      <c r="CB1989" s="15"/>
      <c r="CC1989" s="15"/>
      <c r="CD1989" s="15"/>
      <c r="CE1989" s="15"/>
      <c r="CF1989" s="15"/>
      <c r="CG1989" s="15"/>
      <c r="CH1989" s="15"/>
      <c r="CI1989" s="15"/>
      <c r="CJ1989" s="15"/>
      <c r="CK1989" s="15"/>
      <c r="CL1989" s="15"/>
      <c r="CM1989" s="15"/>
      <c r="CN1989" s="15"/>
      <c r="CO1989" s="15"/>
      <c r="CP1989" s="15"/>
      <c r="CQ1989" s="15"/>
      <c r="CR1989" s="15"/>
      <c r="CS1989" s="15"/>
      <c r="CT1989" s="88"/>
      <c r="CU1989" s="88"/>
      <c r="CV1989" s="88"/>
      <c r="CW1989" s="15"/>
      <c r="CX1989" s="15"/>
      <c r="CY1989" s="88"/>
      <c r="CZ1989" s="88"/>
      <c r="DA1989" s="88"/>
      <c r="DB1989" s="15"/>
      <c r="DC1989" s="15"/>
      <c r="DD1989" s="15"/>
      <c r="DE1989" s="15"/>
      <c r="DF1989" s="15"/>
      <c r="DG1989" s="15"/>
      <c r="DH1989" s="15"/>
      <c r="DI1989" s="15"/>
      <c r="DJ1989" s="15"/>
      <c r="DK1989" s="15"/>
      <c r="DL1989" s="15"/>
      <c r="DM1989" s="15"/>
      <c r="DN1989" s="15"/>
      <c r="DO1989" s="15"/>
      <c r="DP1989" s="15"/>
      <c r="DQ1989" s="15"/>
      <c r="DR1989" s="15"/>
      <c r="DS1989" s="15"/>
      <c r="DT1989" s="15"/>
      <c r="DU1989" s="15"/>
      <c r="DV1989" s="15"/>
      <c r="DW1989" s="15"/>
      <c r="DX1989" s="15"/>
      <c r="DY1989" s="15"/>
      <c r="DZ1989" s="15"/>
      <c r="EA1989" s="15"/>
      <c r="EB1989" s="15"/>
      <c r="EC1989" s="15"/>
      <c r="ED1989" s="15"/>
      <c r="EE1989" s="15"/>
      <c r="EF1989" s="15"/>
      <c r="EG1989" s="15"/>
      <c r="EH1989" s="15"/>
      <c r="EI1989" s="15"/>
      <c r="EJ1989" s="15"/>
      <c r="EK1989" s="15"/>
      <c r="EL1989" s="15"/>
      <c r="EM1989" s="15"/>
      <c r="EN1989" s="15"/>
      <c r="EO1989" s="15"/>
      <c r="EP1989" s="88"/>
      <c r="EQ1989" s="88"/>
      <c r="ER1989" s="88"/>
      <c r="ES1989" s="88"/>
      <c r="ET1989" s="88"/>
      <c r="EU1989" s="88"/>
      <c r="EV1989" s="88"/>
      <c r="EW1989" s="88"/>
      <c r="EX1989" s="88"/>
      <c r="EY1989" s="88"/>
      <c r="EZ1989" s="88"/>
      <c r="FA1989" s="206"/>
      <c r="FB1989" s="15"/>
      <c r="FC1989" s="15"/>
      <c r="FD1989" s="15"/>
      <c r="FE1989" s="15"/>
      <c r="FF1989" s="15"/>
      <c r="FG1989" s="15"/>
      <c r="FH1989" s="15"/>
      <c r="FI1989" s="15"/>
      <c r="FJ1989" s="15"/>
    </row>
    <row r="1990" spans="2:166" ht="15" customHeight="1" x14ac:dyDescent="0.25">
      <c r="B1990" s="88"/>
      <c r="C1990" s="88"/>
      <c r="D1990" s="115"/>
      <c r="E1990" s="115"/>
      <c r="F1990" s="115"/>
      <c r="G1990" s="115"/>
      <c r="H1990" s="115"/>
      <c r="I1990" s="523"/>
      <c r="J1990" s="523"/>
      <c r="K1990" s="115"/>
      <c r="L1990" s="524"/>
      <c r="M1990" s="524"/>
      <c r="N1990" s="524"/>
      <c r="O1990" s="524"/>
      <c r="P1990" s="524"/>
      <c r="Q1990" s="524"/>
      <c r="R1990" s="524"/>
      <c r="S1990" s="525"/>
      <c r="T1990" s="526"/>
      <c r="U1990" s="115"/>
      <c r="V1990" s="526"/>
      <c r="W1990" s="115"/>
      <c r="X1990" s="115"/>
      <c r="Y1990" s="115"/>
      <c r="Z1990" s="527"/>
      <c r="AA1990" s="527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5"/>
      <c r="AV1990" s="15"/>
      <c r="AW1990" s="15"/>
      <c r="AX1990" s="15"/>
      <c r="AY1990" s="15"/>
      <c r="AZ1990" s="15"/>
      <c r="BA1990" s="15"/>
      <c r="BB1990" s="15"/>
      <c r="BC1990" s="15"/>
      <c r="BD1990" s="15"/>
      <c r="BE1990" s="15"/>
      <c r="BF1990" s="15"/>
      <c r="BG1990" s="15"/>
      <c r="BH1990" s="15"/>
      <c r="BI1990" s="15"/>
      <c r="BJ1990" s="15"/>
      <c r="BK1990" s="15"/>
      <c r="BL1990" s="15"/>
      <c r="BM1990" s="15"/>
      <c r="BN1990" s="15"/>
      <c r="BO1990" s="15"/>
      <c r="BP1990" s="15"/>
      <c r="BQ1990" s="15"/>
      <c r="BR1990" s="15"/>
      <c r="BS1990" s="15"/>
      <c r="BT1990" s="15"/>
      <c r="BU1990" s="15"/>
      <c r="BV1990" s="15"/>
      <c r="BW1990" s="15"/>
      <c r="BX1990" s="15"/>
      <c r="BY1990" s="15"/>
      <c r="BZ1990" s="15"/>
      <c r="CA1990" s="15"/>
      <c r="CB1990" s="15"/>
      <c r="CC1990" s="15"/>
      <c r="CD1990" s="15"/>
      <c r="CE1990" s="15"/>
      <c r="CF1990" s="15"/>
      <c r="CG1990" s="15"/>
      <c r="CH1990" s="15"/>
      <c r="CI1990" s="15"/>
      <c r="CJ1990" s="15"/>
      <c r="CK1990" s="15"/>
      <c r="CL1990" s="15"/>
      <c r="CM1990" s="15"/>
      <c r="CN1990" s="15"/>
      <c r="CO1990" s="15"/>
      <c r="CP1990" s="15"/>
      <c r="CQ1990" s="15"/>
      <c r="CR1990" s="15"/>
      <c r="CS1990" s="15"/>
      <c r="CT1990" s="88"/>
      <c r="CU1990" s="88"/>
      <c r="CV1990" s="88"/>
      <c r="CW1990" s="15"/>
      <c r="CX1990" s="15"/>
      <c r="CY1990" s="88"/>
      <c r="CZ1990" s="88"/>
      <c r="DA1990" s="88"/>
      <c r="DB1990" s="15"/>
      <c r="DC1990" s="15"/>
      <c r="DD1990" s="15"/>
      <c r="DE1990" s="15"/>
      <c r="DF1990" s="15"/>
      <c r="DG1990" s="15"/>
      <c r="DH1990" s="15"/>
      <c r="DI1990" s="15"/>
      <c r="DJ1990" s="15"/>
      <c r="DK1990" s="15"/>
      <c r="DL1990" s="15"/>
      <c r="DM1990" s="15"/>
      <c r="DN1990" s="15"/>
      <c r="DO1990" s="15"/>
      <c r="DP1990" s="15"/>
      <c r="DQ1990" s="15"/>
      <c r="DR1990" s="15"/>
      <c r="DS1990" s="15"/>
      <c r="DT1990" s="15"/>
      <c r="DU1990" s="15"/>
      <c r="DV1990" s="15"/>
      <c r="DW1990" s="15"/>
      <c r="DX1990" s="15"/>
      <c r="DY1990" s="15"/>
      <c r="DZ1990" s="15"/>
      <c r="EA1990" s="15"/>
      <c r="EB1990" s="15"/>
      <c r="EC1990" s="15"/>
      <c r="ED1990" s="15"/>
      <c r="EE1990" s="15"/>
      <c r="EF1990" s="15"/>
      <c r="EG1990" s="15"/>
      <c r="EH1990" s="15"/>
      <c r="EI1990" s="15"/>
      <c r="EJ1990" s="15"/>
      <c r="EK1990" s="15"/>
      <c r="EL1990" s="15"/>
      <c r="EM1990" s="15"/>
      <c r="EN1990" s="15"/>
      <c r="EO1990" s="15"/>
      <c r="EP1990" s="88"/>
      <c r="EQ1990" s="88"/>
      <c r="ER1990" s="88"/>
      <c r="ES1990" s="88"/>
      <c r="ET1990" s="88"/>
      <c r="EU1990" s="88"/>
      <c r="EV1990" s="88"/>
      <c r="EW1990" s="88"/>
      <c r="EX1990" s="88"/>
      <c r="EY1990" s="88"/>
      <c r="EZ1990" s="88"/>
      <c r="FA1990" s="206"/>
      <c r="FB1990" s="15"/>
      <c r="FC1990" s="15"/>
      <c r="FD1990" s="15"/>
      <c r="FE1990" s="15"/>
      <c r="FF1990" s="15"/>
      <c r="FG1990" s="15"/>
      <c r="FH1990" s="15"/>
      <c r="FI1990" s="15"/>
      <c r="FJ1990" s="15"/>
    </row>
    <row r="1991" spans="2:166" ht="15" customHeight="1" x14ac:dyDescent="0.25">
      <c r="B1991" s="88"/>
      <c r="C1991" s="88"/>
      <c r="D1991" s="115"/>
      <c r="E1991" s="115"/>
      <c r="F1991" s="115"/>
      <c r="G1991" s="115"/>
      <c r="H1991" s="115"/>
      <c r="I1991" s="523"/>
      <c r="J1991" s="523"/>
      <c r="K1991" s="115"/>
      <c r="L1991" s="524"/>
      <c r="M1991" s="524"/>
      <c r="N1991" s="524"/>
      <c r="O1991" s="524"/>
      <c r="P1991" s="524"/>
      <c r="Q1991" s="524"/>
      <c r="R1991" s="524"/>
      <c r="S1991" s="525"/>
      <c r="T1991" s="526"/>
      <c r="U1991" s="115"/>
      <c r="V1991" s="526"/>
      <c r="W1991" s="115"/>
      <c r="X1991" s="115"/>
      <c r="Y1991" s="115"/>
      <c r="Z1991" s="527"/>
      <c r="AA1991" s="527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  <c r="AR1991" s="15"/>
      <c r="AS1991" s="15"/>
      <c r="AT1991" s="15"/>
      <c r="AU1991" s="15"/>
      <c r="AV1991" s="15"/>
      <c r="AW1991" s="15"/>
      <c r="AX1991" s="15"/>
      <c r="AY1991" s="15"/>
      <c r="AZ1991" s="15"/>
      <c r="BA1991" s="15"/>
      <c r="BB1991" s="15"/>
      <c r="BC1991" s="15"/>
      <c r="BD1991" s="15"/>
      <c r="BE1991" s="15"/>
      <c r="BF1991" s="15"/>
      <c r="BG1991" s="15"/>
      <c r="BH1991" s="15"/>
      <c r="BI1991" s="15"/>
      <c r="BJ1991" s="15"/>
      <c r="BK1991" s="15"/>
      <c r="BL1991" s="15"/>
      <c r="BM1991" s="15"/>
      <c r="BN1991" s="15"/>
      <c r="BO1991" s="15"/>
      <c r="BP1991" s="15"/>
      <c r="BQ1991" s="15"/>
      <c r="BR1991" s="15"/>
      <c r="BS1991" s="15"/>
      <c r="BT1991" s="15"/>
      <c r="BU1991" s="15"/>
      <c r="BV1991" s="15"/>
      <c r="BW1991" s="15"/>
      <c r="BX1991" s="15"/>
      <c r="BY1991" s="15"/>
      <c r="BZ1991" s="15"/>
      <c r="CA1991" s="15"/>
      <c r="CB1991" s="15"/>
      <c r="CC1991" s="15"/>
      <c r="CD1991" s="15"/>
      <c r="CE1991" s="15"/>
      <c r="CF1991" s="15"/>
      <c r="CG1991" s="15"/>
      <c r="CH1991" s="15"/>
      <c r="CI1991" s="15"/>
      <c r="CJ1991" s="15"/>
      <c r="CK1991" s="15"/>
      <c r="CL1991" s="15"/>
      <c r="CM1991" s="15"/>
      <c r="CN1991" s="15"/>
      <c r="CO1991" s="15"/>
      <c r="CP1991" s="15"/>
      <c r="CQ1991" s="15"/>
      <c r="CR1991" s="15"/>
      <c r="CS1991" s="15"/>
      <c r="CT1991" s="88"/>
      <c r="CU1991" s="88"/>
      <c r="CV1991" s="88"/>
      <c r="CW1991" s="15"/>
      <c r="CX1991" s="15"/>
      <c r="CY1991" s="88"/>
      <c r="CZ1991" s="88"/>
      <c r="DA1991" s="88"/>
      <c r="DB1991" s="15"/>
      <c r="DC1991" s="15"/>
      <c r="DD1991" s="15"/>
      <c r="DE1991" s="15"/>
      <c r="DF1991" s="15"/>
      <c r="DG1991" s="15"/>
      <c r="DH1991" s="15"/>
      <c r="DI1991" s="15"/>
      <c r="DJ1991" s="15"/>
      <c r="DK1991" s="15"/>
      <c r="DL1991" s="15"/>
      <c r="DM1991" s="15"/>
      <c r="DN1991" s="15"/>
      <c r="DO1991" s="15"/>
      <c r="DP1991" s="15"/>
      <c r="DQ1991" s="15"/>
      <c r="DR1991" s="15"/>
      <c r="DS1991" s="15"/>
      <c r="DT1991" s="15"/>
      <c r="DU1991" s="15"/>
      <c r="DV1991" s="15"/>
      <c r="DW1991" s="15"/>
      <c r="DX1991" s="15"/>
      <c r="DY1991" s="15"/>
      <c r="DZ1991" s="15"/>
      <c r="EA1991" s="15"/>
      <c r="EB1991" s="15"/>
      <c r="EC1991" s="15"/>
      <c r="ED1991" s="15"/>
      <c r="EE1991" s="15"/>
      <c r="EF1991" s="15"/>
      <c r="EG1991" s="15"/>
      <c r="EH1991" s="15"/>
      <c r="EI1991" s="15"/>
      <c r="EJ1991" s="15"/>
      <c r="EK1991" s="15"/>
      <c r="EL1991" s="15"/>
      <c r="EM1991" s="15"/>
      <c r="EN1991" s="15"/>
      <c r="EO1991" s="15"/>
      <c r="EP1991" s="88"/>
      <c r="EQ1991" s="88"/>
      <c r="ER1991" s="88"/>
      <c r="ES1991" s="88"/>
      <c r="ET1991" s="88"/>
      <c r="EU1991" s="88"/>
      <c r="EV1991" s="88"/>
      <c r="EW1991" s="88"/>
      <c r="EX1991" s="88"/>
      <c r="EY1991" s="88"/>
      <c r="EZ1991" s="88"/>
      <c r="FA1991" s="206"/>
      <c r="FB1991" s="15"/>
      <c r="FC1991" s="15"/>
      <c r="FD1991" s="15"/>
      <c r="FE1991" s="15"/>
      <c r="FF1991" s="15"/>
      <c r="FG1991" s="15"/>
      <c r="FH1991" s="15"/>
      <c r="FI1991" s="15"/>
      <c r="FJ1991" s="15"/>
    </row>
    <row r="1992" spans="2:166" ht="15" customHeight="1" x14ac:dyDescent="0.25">
      <c r="B1992" s="88"/>
      <c r="C1992" s="88"/>
      <c r="D1992" s="115"/>
      <c r="E1992" s="115"/>
      <c r="F1992" s="115"/>
      <c r="G1992" s="115"/>
      <c r="H1992" s="115"/>
      <c r="I1992" s="523"/>
      <c r="J1992" s="523"/>
      <c r="K1992" s="115"/>
      <c r="L1992" s="524"/>
      <c r="M1992" s="524"/>
      <c r="N1992" s="524"/>
      <c r="O1992" s="524"/>
      <c r="P1992" s="524"/>
      <c r="Q1992" s="524"/>
      <c r="R1992" s="524"/>
      <c r="S1992" s="525"/>
      <c r="T1992" s="526"/>
      <c r="U1992" s="115"/>
      <c r="V1992" s="526"/>
      <c r="W1992" s="115"/>
      <c r="X1992" s="115"/>
      <c r="Y1992" s="115"/>
      <c r="Z1992" s="527"/>
      <c r="AA1992" s="527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  <c r="AL1992" s="15"/>
      <c r="AM1992" s="15"/>
      <c r="AN1992" s="15"/>
      <c r="AO1992" s="15"/>
      <c r="AP1992" s="15"/>
      <c r="AQ1992" s="15"/>
      <c r="AR1992" s="15"/>
      <c r="AS1992" s="15"/>
      <c r="AT1992" s="15"/>
      <c r="AU1992" s="15"/>
      <c r="AV1992" s="15"/>
      <c r="AW1992" s="15"/>
      <c r="AX1992" s="15"/>
      <c r="AY1992" s="15"/>
      <c r="AZ1992" s="15"/>
      <c r="BA1992" s="15"/>
      <c r="BB1992" s="15"/>
      <c r="BC1992" s="15"/>
      <c r="BD1992" s="15"/>
      <c r="BE1992" s="15"/>
      <c r="BF1992" s="15"/>
      <c r="BG1992" s="15"/>
      <c r="BH1992" s="15"/>
      <c r="BI1992" s="15"/>
      <c r="BJ1992" s="15"/>
      <c r="BK1992" s="15"/>
      <c r="BL1992" s="15"/>
      <c r="BM1992" s="15"/>
      <c r="BN1992" s="15"/>
      <c r="BO1992" s="15"/>
      <c r="BP1992" s="15"/>
      <c r="BQ1992" s="15"/>
      <c r="BR1992" s="15"/>
      <c r="BS1992" s="15"/>
      <c r="BT1992" s="15"/>
      <c r="BU1992" s="15"/>
      <c r="BV1992" s="15"/>
      <c r="BW1992" s="15"/>
      <c r="BX1992" s="15"/>
      <c r="BY1992" s="15"/>
      <c r="BZ1992" s="15"/>
      <c r="CA1992" s="15"/>
      <c r="CB1992" s="15"/>
      <c r="CC1992" s="15"/>
      <c r="CD1992" s="15"/>
      <c r="CE1992" s="15"/>
      <c r="CF1992" s="15"/>
      <c r="CG1992" s="15"/>
      <c r="CH1992" s="15"/>
      <c r="CI1992" s="15"/>
      <c r="CJ1992" s="15"/>
      <c r="CK1992" s="15"/>
      <c r="CL1992" s="15"/>
      <c r="CM1992" s="15"/>
      <c r="CN1992" s="15"/>
      <c r="CO1992" s="15"/>
      <c r="CP1992" s="15"/>
      <c r="CQ1992" s="15"/>
      <c r="CR1992" s="15"/>
      <c r="CS1992" s="15"/>
      <c r="CT1992" s="88"/>
      <c r="CU1992" s="88"/>
      <c r="CV1992" s="88"/>
      <c r="CW1992" s="15"/>
      <c r="CX1992" s="15"/>
      <c r="CY1992" s="88"/>
      <c r="CZ1992" s="88"/>
      <c r="DA1992" s="88"/>
      <c r="DB1992" s="15"/>
      <c r="DC1992" s="15"/>
      <c r="DD1992" s="15"/>
      <c r="DE1992" s="15"/>
      <c r="DF1992" s="15"/>
      <c r="DG1992" s="15"/>
      <c r="DH1992" s="15"/>
      <c r="DI1992" s="15"/>
      <c r="DJ1992" s="15"/>
      <c r="DK1992" s="15"/>
      <c r="DL1992" s="15"/>
      <c r="DM1992" s="15"/>
      <c r="DN1992" s="15"/>
      <c r="DO1992" s="15"/>
      <c r="DP1992" s="15"/>
      <c r="DQ1992" s="15"/>
      <c r="DR1992" s="15"/>
      <c r="DS1992" s="15"/>
      <c r="DT1992" s="15"/>
      <c r="DU1992" s="15"/>
      <c r="DV1992" s="15"/>
      <c r="DW1992" s="15"/>
      <c r="DX1992" s="15"/>
      <c r="DY1992" s="15"/>
      <c r="DZ1992" s="15"/>
      <c r="EA1992" s="15"/>
      <c r="EB1992" s="15"/>
      <c r="EC1992" s="15"/>
      <c r="ED1992" s="15"/>
      <c r="EE1992" s="15"/>
      <c r="EF1992" s="15"/>
      <c r="EG1992" s="15"/>
      <c r="EH1992" s="15"/>
      <c r="EI1992" s="15"/>
      <c r="EJ1992" s="15"/>
      <c r="EK1992" s="15"/>
      <c r="EL1992" s="15"/>
      <c r="EM1992" s="15"/>
      <c r="EN1992" s="15"/>
      <c r="EO1992" s="15"/>
      <c r="EP1992" s="88"/>
      <c r="EQ1992" s="88"/>
      <c r="ER1992" s="88"/>
      <c r="ES1992" s="88"/>
      <c r="ET1992" s="88"/>
      <c r="EU1992" s="88"/>
      <c r="EV1992" s="88"/>
      <c r="EW1992" s="88"/>
      <c r="EX1992" s="88"/>
      <c r="EY1992" s="88"/>
      <c r="EZ1992" s="88"/>
      <c r="FA1992" s="206"/>
      <c r="FB1992" s="15"/>
      <c r="FC1992" s="15"/>
      <c r="FD1992" s="15"/>
      <c r="FE1992" s="15"/>
      <c r="FF1992" s="15"/>
      <c r="FG1992" s="15"/>
      <c r="FH1992" s="15"/>
      <c r="FI1992" s="15"/>
      <c r="FJ1992" s="15"/>
    </row>
    <row r="1993" spans="2:166" ht="15" customHeight="1" x14ac:dyDescent="0.25">
      <c r="B1993" s="88"/>
      <c r="C1993" s="88"/>
      <c r="D1993" s="115"/>
      <c r="E1993" s="115"/>
      <c r="F1993" s="115"/>
      <c r="G1993" s="115"/>
      <c r="H1993" s="115"/>
      <c r="I1993" s="523"/>
      <c r="J1993" s="523"/>
      <c r="K1993" s="115"/>
      <c r="L1993" s="524"/>
      <c r="M1993" s="524"/>
      <c r="N1993" s="524"/>
      <c r="O1993" s="524"/>
      <c r="P1993" s="524"/>
      <c r="Q1993" s="524"/>
      <c r="R1993" s="524"/>
      <c r="S1993" s="525"/>
      <c r="T1993" s="526"/>
      <c r="U1993" s="115"/>
      <c r="V1993" s="526"/>
      <c r="W1993" s="115"/>
      <c r="X1993" s="115"/>
      <c r="Y1993" s="115"/>
      <c r="Z1993" s="527"/>
      <c r="AA1993" s="527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  <c r="AL1993" s="15"/>
      <c r="AM1993" s="15"/>
      <c r="AN1993" s="15"/>
      <c r="AO1993" s="15"/>
      <c r="AP1993" s="15"/>
      <c r="AQ1993" s="15"/>
      <c r="AR1993" s="15"/>
      <c r="AS1993" s="15"/>
      <c r="AT1993" s="15"/>
      <c r="AU1993" s="15"/>
      <c r="AV1993" s="15"/>
      <c r="AW1993" s="15"/>
      <c r="AX1993" s="15"/>
      <c r="AY1993" s="15"/>
      <c r="AZ1993" s="15"/>
      <c r="BA1993" s="15"/>
      <c r="BB1993" s="15"/>
      <c r="BC1993" s="15"/>
      <c r="BD1993" s="15"/>
      <c r="BE1993" s="15"/>
      <c r="BF1993" s="15"/>
      <c r="BG1993" s="15"/>
      <c r="BH1993" s="15"/>
      <c r="BI1993" s="15"/>
      <c r="BJ1993" s="15"/>
      <c r="BK1993" s="15"/>
      <c r="BL1993" s="15"/>
      <c r="BM1993" s="15"/>
      <c r="BN1993" s="15"/>
      <c r="BO1993" s="15"/>
      <c r="BP1993" s="15"/>
      <c r="BQ1993" s="15"/>
      <c r="BR1993" s="15"/>
      <c r="BS1993" s="15"/>
      <c r="BT1993" s="15"/>
      <c r="BU1993" s="15"/>
      <c r="BV1993" s="15"/>
      <c r="BW1993" s="15"/>
      <c r="BX1993" s="15"/>
      <c r="BY1993" s="15"/>
      <c r="BZ1993" s="15"/>
      <c r="CA1993" s="15"/>
      <c r="CB1993" s="15"/>
      <c r="CC1993" s="15"/>
      <c r="CD1993" s="15"/>
      <c r="CE1993" s="15"/>
      <c r="CF1993" s="15"/>
      <c r="CG1993" s="15"/>
      <c r="CH1993" s="15"/>
      <c r="CI1993" s="15"/>
      <c r="CJ1993" s="15"/>
      <c r="CK1993" s="15"/>
      <c r="CL1993" s="15"/>
      <c r="CM1993" s="15"/>
      <c r="CN1993" s="15"/>
      <c r="CO1993" s="15"/>
      <c r="CP1993" s="15"/>
      <c r="CQ1993" s="15"/>
      <c r="CR1993" s="15"/>
      <c r="CS1993" s="15"/>
      <c r="CT1993" s="88"/>
      <c r="CU1993" s="88"/>
      <c r="CV1993" s="88"/>
      <c r="CW1993" s="15"/>
      <c r="CX1993" s="15"/>
      <c r="CY1993" s="88"/>
      <c r="CZ1993" s="88"/>
      <c r="DA1993" s="88"/>
      <c r="DB1993" s="15"/>
      <c r="DC1993" s="15"/>
      <c r="DD1993" s="15"/>
      <c r="DE1993" s="15"/>
      <c r="DF1993" s="15"/>
      <c r="DG1993" s="15"/>
      <c r="DH1993" s="15"/>
      <c r="DI1993" s="15"/>
      <c r="DJ1993" s="15"/>
      <c r="DK1993" s="15"/>
      <c r="DL1993" s="15"/>
      <c r="DM1993" s="15"/>
      <c r="DN1993" s="15"/>
      <c r="DO1993" s="15"/>
      <c r="DP1993" s="15"/>
      <c r="DQ1993" s="15"/>
      <c r="DR1993" s="15"/>
      <c r="DS1993" s="15"/>
      <c r="DT1993" s="15"/>
      <c r="DU1993" s="15"/>
      <c r="DV1993" s="15"/>
      <c r="DW1993" s="15"/>
      <c r="DX1993" s="15"/>
      <c r="DY1993" s="15"/>
      <c r="DZ1993" s="15"/>
      <c r="EA1993" s="15"/>
      <c r="EB1993" s="15"/>
      <c r="EC1993" s="15"/>
      <c r="ED1993" s="15"/>
      <c r="EE1993" s="15"/>
      <c r="EF1993" s="15"/>
      <c r="EG1993" s="15"/>
      <c r="EH1993" s="15"/>
      <c r="EI1993" s="15"/>
      <c r="EJ1993" s="15"/>
      <c r="EK1993" s="15"/>
      <c r="EL1993" s="15"/>
      <c r="EM1993" s="15"/>
      <c r="EN1993" s="15"/>
      <c r="EO1993" s="15"/>
      <c r="EP1993" s="88"/>
      <c r="EQ1993" s="88"/>
      <c r="ER1993" s="88"/>
      <c r="ES1993" s="88"/>
      <c r="ET1993" s="88"/>
      <c r="EU1993" s="88"/>
      <c r="EV1993" s="88"/>
      <c r="EW1993" s="88"/>
      <c r="EX1993" s="88"/>
      <c r="EY1993" s="88"/>
      <c r="EZ1993" s="88"/>
      <c r="FA1993" s="206"/>
      <c r="FB1993" s="15"/>
      <c r="FC1993" s="15"/>
      <c r="FD1993" s="15"/>
      <c r="FE1993" s="15"/>
      <c r="FF1993" s="15"/>
      <c r="FG1993" s="15"/>
      <c r="FH1993" s="15"/>
      <c r="FI1993" s="15"/>
      <c r="FJ1993" s="15"/>
    </row>
    <row r="1994" spans="2:166" ht="15" customHeight="1" x14ac:dyDescent="0.25">
      <c r="B1994" s="88"/>
      <c r="C1994" s="88"/>
      <c r="D1994" s="115"/>
      <c r="E1994" s="115"/>
      <c r="F1994" s="115"/>
      <c r="G1994" s="115"/>
      <c r="H1994" s="115"/>
      <c r="I1994" s="523"/>
      <c r="J1994" s="523"/>
      <c r="K1994" s="115"/>
      <c r="L1994" s="524"/>
      <c r="M1994" s="524"/>
      <c r="N1994" s="524"/>
      <c r="O1994" s="524"/>
      <c r="P1994" s="524"/>
      <c r="Q1994" s="524"/>
      <c r="R1994" s="524"/>
      <c r="S1994" s="525"/>
      <c r="T1994" s="526"/>
      <c r="U1994" s="115"/>
      <c r="V1994" s="526"/>
      <c r="W1994" s="115"/>
      <c r="X1994" s="115"/>
      <c r="Y1994" s="115"/>
      <c r="Z1994" s="527"/>
      <c r="AA1994" s="527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  <c r="AL1994" s="15"/>
      <c r="AM1994" s="15"/>
      <c r="AN1994" s="15"/>
      <c r="AO1994" s="15"/>
      <c r="AP1994" s="15"/>
      <c r="AQ1994" s="15"/>
      <c r="AR1994" s="15"/>
      <c r="AS1994" s="15"/>
      <c r="AT1994" s="15"/>
      <c r="AU1994" s="15"/>
      <c r="AV1994" s="15"/>
      <c r="AW1994" s="15"/>
      <c r="AX1994" s="15"/>
      <c r="AY1994" s="15"/>
      <c r="AZ1994" s="15"/>
      <c r="BA1994" s="15"/>
      <c r="BB1994" s="15"/>
      <c r="BC1994" s="15"/>
      <c r="BD1994" s="15"/>
      <c r="BE1994" s="15"/>
      <c r="BF1994" s="15"/>
      <c r="BG1994" s="15"/>
      <c r="BH1994" s="15"/>
      <c r="BI1994" s="15"/>
      <c r="BJ1994" s="15"/>
      <c r="BK1994" s="15"/>
      <c r="BL1994" s="15"/>
      <c r="BM1994" s="15"/>
      <c r="BN1994" s="15"/>
      <c r="BO1994" s="15"/>
      <c r="BP1994" s="15"/>
      <c r="BQ1994" s="15"/>
      <c r="BR1994" s="15"/>
      <c r="BS1994" s="15"/>
      <c r="BT1994" s="15"/>
      <c r="BU1994" s="15"/>
      <c r="BV1994" s="15"/>
      <c r="BW1994" s="15"/>
      <c r="BX1994" s="15"/>
      <c r="BY1994" s="15"/>
      <c r="BZ1994" s="15"/>
      <c r="CA1994" s="15"/>
      <c r="CB1994" s="15"/>
      <c r="CC1994" s="15"/>
      <c r="CD1994" s="15"/>
      <c r="CE1994" s="15"/>
      <c r="CF1994" s="15"/>
      <c r="CG1994" s="15"/>
      <c r="CH1994" s="15"/>
      <c r="CI1994" s="15"/>
      <c r="CJ1994" s="15"/>
      <c r="CK1994" s="15"/>
      <c r="CL1994" s="15"/>
      <c r="CM1994" s="15"/>
      <c r="CN1994" s="15"/>
      <c r="CO1994" s="15"/>
      <c r="CP1994" s="15"/>
      <c r="CQ1994" s="15"/>
      <c r="CR1994" s="15"/>
      <c r="CS1994" s="15"/>
      <c r="CT1994" s="88"/>
      <c r="CU1994" s="88"/>
      <c r="CV1994" s="88"/>
      <c r="CW1994" s="15"/>
      <c r="CX1994" s="15"/>
      <c r="CY1994" s="88"/>
      <c r="CZ1994" s="88"/>
      <c r="DA1994" s="88"/>
      <c r="DB1994" s="15"/>
      <c r="DC1994" s="15"/>
      <c r="DD1994" s="15"/>
      <c r="DE1994" s="15"/>
      <c r="DF1994" s="15"/>
      <c r="DG1994" s="15"/>
      <c r="DH1994" s="15"/>
      <c r="DI1994" s="15"/>
      <c r="DJ1994" s="15"/>
      <c r="DK1994" s="15"/>
      <c r="DL1994" s="15"/>
      <c r="DM1994" s="15"/>
      <c r="DN1994" s="15"/>
      <c r="DO1994" s="15"/>
      <c r="DP1994" s="15"/>
      <c r="DQ1994" s="15"/>
      <c r="DR1994" s="15"/>
      <c r="DS1994" s="15"/>
      <c r="DT1994" s="15"/>
      <c r="DU1994" s="15"/>
      <c r="DV1994" s="15"/>
      <c r="DW1994" s="15"/>
      <c r="DX1994" s="15"/>
      <c r="DY1994" s="15"/>
      <c r="DZ1994" s="15"/>
      <c r="EA1994" s="15"/>
      <c r="EB1994" s="15"/>
      <c r="EC1994" s="15"/>
      <c r="ED1994" s="15"/>
      <c r="EE1994" s="15"/>
      <c r="EF1994" s="15"/>
      <c r="EG1994" s="15"/>
      <c r="EH1994" s="15"/>
      <c r="EI1994" s="15"/>
      <c r="EJ1994" s="15"/>
      <c r="EK1994" s="15"/>
      <c r="EL1994" s="15"/>
      <c r="EM1994" s="15"/>
      <c r="EN1994" s="15"/>
      <c r="EO1994" s="15"/>
      <c r="EP1994" s="88"/>
      <c r="EQ1994" s="88"/>
      <c r="ER1994" s="88"/>
      <c r="ES1994" s="88"/>
      <c r="ET1994" s="88"/>
      <c r="EU1994" s="88"/>
      <c r="EV1994" s="88"/>
      <c r="EW1994" s="88"/>
      <c r="EX1994" s="88"/>
      <c r="EY1994" s="88"/>
      <c r="EZ1994" s="88"/>
      <c r="FA1994" s="206"/>
      <c r="FB1994" s="15"/>
      <c r="FC1994" s="15"/>
      <c r="FD1994" s="15"/>
      <c r="FE1994" s="15"/>
      <c r="FF1994" s="15"/>
      <c r="FG1994" s="15"/>
      <c r="FH1994" s="15"/>
      <c r="FI1994" s="15"/>
      <c r="FJ1994" s="15"/>
    </row>
    <row r="1995" spans="2:166" ht="15" customHeight="1" x14ac:dyDescent="0.25">
      <c r="B1995" s="88"/>
      <c r="C1995" s="88"/>
      <c r="D1995" s="115"/>
      <c r="E1995" s="115"/>
      <c r="F1995" s="115"/>
      <c r="G1995" s="115"/>
      <c r="H1995" s="115"/>
      <c r="I1995" s="523"/>
      <c r="J1995" s="523"/>
      <c r="K1995" s="115"/>
      <c r="L1995" s="524"/>
      <c r="M1995" s="524"/>
      <c r="N1995" s="524"/>
      <c r="O1995" s="524"/>
      <c r="P1995" s="524"/>
      <c r="Q1995" s="524"/>
      <c r="R1995" s="524"/>
      <c r="S1995" s="525"/>
      <c r="T1995" s="526"/>
      <c r="U1995" s="115"/>
      <c r="V1995" s="526"/>
      <c r="W1995" s="115"/>
      <c r="X1995" s="115"/>
      <c r="Y1995" s="115"/>
      <c r="Z1995" s="527"/>
      <c r="AA1995" s="527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  <c r="AL1995" s="15"/>
      <c r="AM1995" s="15"/>
      <c r="AN1995" s="15"/>
      <c r="AO1995" s="15"/>
      <c r="AP1995" s="15"/>
      <c r="AQ1995" s="15"/>
      <c r="AR1995" s="15"/>
      <c r="AS1995" s="15"/>
      <c r="AT1995" s="15"/>
      <c r="AU1995" s="15"/>
      <c r="AV1995" s="15"/>
      <c r="AW1995" s="15"/>
      <c r="AX1995" s="15"/>
      <c r="AY1995" s="15"/>
      <c r="AZ1995" s="15"/>
      <c r="BA1995" s="15"/>
      <c r="BB1995" s="15"/>
      <c r="BC1995" s="15"/>
      <c r="BD1995" s="15"/>
      <c r="BE1995" s="15"/>
      <c r="BF1995" s="15"/>
      <c r="BG1995" s="15"/>
      <c r="BH1995" s="15"/>
      <c r="BI1995" s="15"/>
      <c r="BJ1995" s="15"/>
      <c r="BK1995" s="15"/>
      <c r="BL1995" s="15"/>
      <c r="BM1995" s="15"/>
      <c r="BN1995" s="15"/>
      <c r="BO1995" s="15"/>
      <c r="BP1995" s="15"/>
      <c r="BQ1995" s="15"/>
      <c r="BR1995" s="15"/>
      <c r="BS1995" s="15"/>
      <c r="BT1995" s="15"/>
      <c r="BU1995" s="15"/>
      <c r="BV1995" s="15"/>
      <c r="BW1995" s="15"/>
      <c r="BX1995" s="15"/>
      <c r="BY1995" s="15"/>
      <c r="BZ1995" s="15"/>
      <c r="CA1995" s="15"/>
      <c r="CB1995" s="15"/>
      <c r="CC1995" s="15"/>
      <c r="CD1995" s="15"/>
      <c r="CE1995" s="15"/>
      <c r="CF1995" s="15"/>
      <c r="CG1995" s="15"/>
      <c r="CH1995" s="15"/>
      <c r="CI1995" s="15"/>
      <c r="CJ1995" s="15"/>
      <c r="CK1995" s="15"/>
      <c r="CL1995" s="15"/>
      <c r="CM1995" s="15"/>
      <c r="CN1995" s="15"/>
      <c r="CO1995" s="15"/>
      <c r="CP1995" s="15"/>
      <c r="CQ1995" s="15"/>
      <c r="CR1995" s="15"/>
      <c r="CS1995" s="15"/>
      <c r="CT1995" s="88"/>
      <c r="CU1995" s="88"/>
      <c r="CV1995" s="88"/>
      <c r="CW1995" s="15"/>
      <c r="CX1995" s="15"/>
      <c r="CY1995" s="88"/>
      <c r="CZ1995" s="88"/>
      <c r="DA1995" s="88"/>
      <c r="DB1995" s="15"/>
      <c r="DC1995" s="15"/>
      <c r="DD1995" s="15"/>
      <c r="DE1995" s="15"/>
      <c r="DF1995" s="15"/>
      <c r="DG1995" s="15"/>
      <c r="DH1995" s="15"/>
      <c r="DI1995" s="15"/>
      <c r="DJ1995" s="15"/>
      <c r="DK1995" s="15"/>
      <c r="DL1995" s="15"/>
      <c r="DM1995" s="15"/>
      <c r="DN1995" s="15"/>
      <c r="DO1995" s="15"/>
      <c r="DP1995" s="15"/>
      <c r="DQ1995" s="15"/>
      <c r="DR1995" s="15"/>
      <c r="DS1995" s="15"/>
      <c r="DT1995" s="15"/>
      <c r="DU1995" s="15"/>
      <c r="DV1995" s="15"/>
      <c r="DW1995" s="15"/>
      <c r="DX1995" s="15"/>
      <c r="DY1995" s="15"/>
      <c r="DZ1995" s="15"/>
      <c r="EA1995" s="15"/>
      <c r="EB1995" s="15"/>
      <c r="EC1995" s="15"/>
      <c r="ED1995" s="15"/>
      <c r="EE1995" s="15"/>
      <c r="EF1995" s="15"/>
      <c r="EG1995" s="15"/>
      <c r="EH1995" s="15"/>
      <c r="EI1995" s="15"/>
      <c r="EJ1995" s="15"/>
      <c r="EK1995" s="15"/>
      <c r="EL1995" s="15"/>
      <c r="EM1995" s="15"/>
      <c r="EN1995" s="15"/>
      <c r="EO1995" s="15"/>
      <c r="EP1995" s="88"/>
      <c r="EQ1995" s="88"/>
      <c r="ER1995" s="88"/>
      <c r="ES1995" s="88"/>
      <c r="ET1995" s="88"/>
      <c r="EU1995" s="88"/>
      <c r="EV1995" s="88"/>
      <c r="EW1995" s="88"/>
      <c r="EX1995" s="88"/>
      <c r="EY1995" s="88"/>
      <c r="EZ1995" s="88"/>
      <c r="FA1995" s="206"/>
      <c r="FB1995" s="15"/>
      <c r="FC1995" s="15"/>
      <c r="FD1995" s="15"/>
      <c r="FE1995" s="15"/>
      <c r="FF1995" s="15"/>
      <c r="FG1995" s="15"/>
      <c r="FH1995" s="15"/>
      <c r="FI1995" s="15"/>
      <c r="FJ1995" s="15"/>
    </row>
    <row r="1996" spans="2:166" ht="15" customHeight="1" x14ac:dyDescent="0.25">
      <c r="B1996" s="88"/>
      <c r="C1996" s="88"/>
      <c r="D1996" s="115"/>
      <c r="E1996" s="115"/>
      <c r="F1996" s="115"/>
      <c r="G1996" s="115"/>
      <c r="H1996" s="115"/>
      <c r="I1996" s="523"/>
      <c r="J1996" s="523"/>
      <c r="K1996" s="115"/>
      <c r="L1996" s="524"/>
      <c r="M1996" s="524"/>
      <c r="N1996" s="524"/>
      <c r="O1996" s="524"/>
      <c r="P1996" s="524"/>
      <c r="Q1996" s="524"/>
      <c r="R1996" s="524"/>
      <c r="S1996" s="525"/>
      <c r="T1996" s="526"/>
      <c r="U1996" s="115"/>
      <c r="V1996" s="526"/>
      <c r="W1996" s="115"/>
      <c r="X1996" s="115"/>
      <c r="Y1996" s="115"/>
      <c r="Z1996" s="527"/>
      <c r="AA1996" s="527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  <c r="AS1996" s="15"/>
      <c r="AT1996" s="15"/>
      <c r="AU1996" s="15"/>
      <c r="AV1996" s="15"/>
      <c r="AW1996" s="15"/>
      <c r="AX1996" s="15"/>
      <c r="AY1996" s="15"/>
      <c r="AZ1996" s="15"/>
      <c r="BA1996" s="15"/>
      <c r="BB1996" s="15"/>
      <c r="BC1996" s="15"/>
      <c r="BD1996" s="15"/>
      <c r="BE1996" s="15"/>
      <c r="BF1996" s="15"/>
      <c r="BG1996" s="15"/>
      <c r="BH1996" s="15"/>
      <c r="BI1996" s="15"/>
      <c r="BJ1996" s="15"/>
      <c r="BK1996" s="15"/>
      <c r="BL1996" s="15"/>
      <c r="BM1996" s="15"/>
      <c r="BN1996" s="15"/>
      <c r="BO1996" s="15"/>
      <c r="BP1996" s="15"/>
      <c r="BQ1996" s="15"/>
      <c r="BR1996" s="15"/>
      <c r="BS1996" s="15"/>
      <c r="BT1996" s="15"/>
      <c r="BU1996" s="15"/>
      <c r="BV1996" s="15"/>
      <c r="BW1996" s="15"/>
      <c r="BX1996" s="15"/>
      <c r="BY1996" s="15"/>
      <c r="BZ1996" s="15"/>
      <c r="CA1996" s="15"/>
      <c r="CB1996" s="15"/>
      <c r="CC1996" s="15"/>
      <c r="CD1996" s="15"/>
      <c r="CE1996" s="15"/>
      <c r="CF1996" s="15"/>
      <c r="CG1996" s="15"/>
      <c r="CH1996" s="15"/>
      <c r="CI1996" s="15"/>
      <c r="CJ1996" s="15"/>
      <c r="CK1996" s="15"/>
      <c r="CL1996" s="15"/>
      <c r="CM1996" s="15"/>
      <c r="CN1996" s="15"/>
      <c r="CO1996" s="15"/>
      <c r="CP1996" s="15"/>
      <c r="CQ1996" s="15"/>
      <c r="CR1996" s="15"/>
      <c r="CS1996" s="15"/>
      <c r="CT1996" s="88"/>
      <c r="CU1996" s="88"/>
      <c r="CV1996" s="88"/>
      <c r="CW1996" s="15"/>
      <c r="CX1996" s="15"/>
      <c r="CY1996" s="88"/>
      <c r="CZ1996" s="88"/>
      <c r="DA1996" s="88"/>
      <c r="DB1996" s="15"/>
      <c r="DC1996" s="15"/>
      <c r="DD1996" s="15"/>
      <c r="DE1996" s="15"/>
      <c r="DF1996" s="15"/>
      <c r="DG1996" s="15"/>
      <c r="DH1996" s="15"/>
      <c r="DI1996" s="15"/>
      <c r="DJ1996" s="15"/>
      <c r="DK1996" s="15"/>
      <c r="DL1996" s="15"/>
      <c r="DM1996" s="15"/>
      <c r="DN1996" s="15"/>
      <c r="DO1996" s="15"/>
      <c r="DP1996" s="15"/>
      <c r="DQ1996" s="15"/>
      <c r="DR1996" s="15"/>
      <c r="DS1996" s="15"/>
      <c r="DT1996" s="15"/>
      <c r="DU1996" s="15"/>
      <c r="DV1996" s="15"/>
      <c r="DW1996" s="15"/>
      <c r="DX1996" s="15"/>
      <c r="DY1996" s="15"/>
      <c r="DZ1996" s="15"/>
      <c r="EA1996" s="15"/>
      <c r="EB1996" s="15"/>
      <c r="EC1996" s="15"/>
      <c r="ED1996" s="15"/>
      <c r="EE1996" s="15"/>
      <c r="EF1996" s="15"/>
      <c r="EG1996" s="15"/>
      <c r="EH1996" s="15"/>
      <c r="EI1996" s="15"/>
      <c r="EJ1996" s="15"/>
      <c r="EK1996" s="15"/>
      <c r="EL1996" s="15"/>
      <c r="EM1996" s="15"/>
      <c r="EN1996" s="15"/>
      <c r="EO1996" s="15"/>
      <c r="EP1996" s="88"/>
      <c r="EQ1996" s="88"/>
      <c r="ER1996" s="88"/>
      <c r="ES1996" s="88"/>
      <c r="ET1996" s="88"/>
      <c r="EU1996" s="88"/>
      <c r="EV1996" s="88"/>
      <c r="EW1996" s="88"/>
      <c r="EX1996" s="88"/>
      <c r="EY1996" s="88"/>
      <c r="EZ1996" s="88"/>
      <c r="FA1996" s="206"/>
      <c r="FB1996" s="15"/>
      <c r="FC1996" s="15"/>
      <c r="FD1996" s="15"/>
      <c r="FE1996" s="15"/>
      <c r="FF1996" s="15"/>
      <c r="FG1996" s="15"/>
      <c r="FH1996" s="15"/>
      <c r="FI1996" s="15"/>
      <c r="FJ1996" s="15"/>
    </row>
    <row r="1997" spans="2:166" ht="15" customHeight="1" x14ac:dyDescent="0.25">
      <c r="B1997" s="88"/>
      <c r="C1997" s="88"/>
      <c r="D1997" s="115"/>
      <c r="E1997" s="115"/>
      <c r="F1997" s="115"/>
      <c r="G1997" s="115"/>
      <c r="H1997" s="115"/>
      <c r="I1997" s="523"/>
      <c r="J1997" s="523"/>
      <c r="K1997" s="115"/>
      <c r="L1997" s="524"/>
      <c r="M1997" s="524"/>
      <c r="N1997" s="524"/>
      <c r="O1997" s="524"/>
      <c r="P1997" s="524"/>
      <c r="Q1997" s="524"/>
      <c r="R1997" s="524"/>
      <c r="S1997" s="525"/>
      <c r="T1997" s="526"/>
      <c r="U1997" s="115"/>
      <c r="V1997" s="526"/>
      <c r="W1997" s="115"/>
      <c r="X1997" s="115"/>
      <c r="Y1997" s="115"/>
      <c r="Z1997" s="527"/>
      <c r="AA1997" s="527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  <c r="AL1997" s="15"/>
      <c r="AM1997" s="15"/>
      <c r="AN1997" s="15"/>
      <c r="AO1997" s="15"/>
      <c r="AP1997" s="15"/>
      <c r="AQ1997" s="15"/>
      <c r="AR1997" s="15"/>
      <c r="AS1997" s="15"/>
      <c r="AT1997" s="15"/>
      <c r="AU1997" s="15"/>
      <c r="AV1997" s="15"/>
      <c r="AW1997" s="15"/>
      <c r="AX1997" s="15"/>
      <c r="AY1997" s="15"/>
      <c r="AZ1997" s="15"/>
      <c r="BA1997" s="15"/>
      <c r="BB1997" s="15"/>
      <c r="BC1997" s="15"/>
      <c r="BD1997" s="15"/>
      <c r="BE1997" s="15"/>
      <c r="BF1997" s="15"/>
      <c r="BG1997" s="15"/>
      <c r="BH1997" s="15"/>
      <c r="BI1997" s="15"/>
      <c r="BJ1997" s="15"/>
      <c r="BK1997" s="15"/>
      <c r="BL1997" s="15"/>
      <c r="BM1997" s="15"/>
      <c r="BN1997" s="15"/>
      <c r="BO1997" s="15"/>
      <c r="BP1997" s="15"/>
      <c r="BQ1997" s="15"/>
      <c r="BR1997" s="15"/>
      <c r="BS1997" s="15"/>
      <c r="BT1997" s="15"/>
      <c r="BU1997" s="15"/>
      <c r="BV1997" s="15"/>
      <c r="BW1997" s="15"/>
      <c r="BX1997" s="15"/>
      <c r="BY1997" s="15"/>
      <c r="BZ1997" s="15"/>
      <c r="CA1997" s="15"/>
      <c r="CB1997" s="15"/>
      <c r="CC1997" s="15"/>
      <c r="CD1997" s="15"/>
      <c r="CE1997" s="15"/>
      <c r="CF1997" s="15"/>
      <c r="CG1997" s="15"/>
      <c r="CH1997" s="15"/>
      <c r="CI1997" s="15"/>
      <c r="CJ1997" s="15"/>
      <c r="CK1997" s="15"/>
      <c r="CL1997" s="15"/>
      <c r="CM1997" s="15"/>
      <c r="CN1997" s="15"/>
      <c r="CO1997" s="15"/>
      <c r="CP1997" s="15"/>
      <c r="CQ1997" s="15"/>
      <c r="CR1997" s="15"/>
      <c r="CS1997" s="15"/>
      <c r="CT1997" s="88"/>
      <c r="CU1997" s="88"/>
      <c r="CV1997" s="88"/>
      <c r="CW1997" s="15"/>
      <c r="CX1997" s="15"/>
      <c r="CY1997" s="88"/>
      <c r="CZ1997" s="88"/>
      <c r="DA1997" s="88"/>
      <c r="DB1997" s="15"/>
      <c r="DC1997" s="15"/>
      <c r="DD1997" s="15"/>
      <c r="DE1997" s="15"/>
      <c r="DF1997" s="15"/>
      <c r="DG1997" s="15"/>
      <c r="DH1997" s="15"/>
      <c r="DI1997" s="15"/>
      <c r="DJ1997" s="15"/>
      <c r="DK1997" s="15"/>
      <c r="DL1997" s="15"/>
      <c r="DM1997" s="15"/>
      <c r="DN1997" s="15"/>
      <c r="DO1997" s="15"/>
      <c r="DP1997" s="15"/>
      <c r="DQ1997" s="15"/>
      <c r="DR1997" s="15"/>
      <c r="DS1997" s="15"/>
      <c r="DT1997" s="15"/>
      <c r="DU1997" s="15"/>
      <c r="DV1997" s="15"/>
      <c r="DW1997" s="15"/>
      <c r="DX1997" s="15"/>
      <c r="DY1997" s="15"/>
      <c r="DZ1997" s="15"/>
      <c r="EA1997" s="15"/>
      <c r="EB1997" s="15"/>
      <c r="EC1997" s="15"/>
      <c r="ED1997" s="15"/>
      <c r="EE1997" s="15"/>
      <c r="EF1997" s="15"/>
      <c r="EG1997" s="15"/>
      <c r="EH1997" s="15"/>
      <c r="EI1997" s="15"/>
      <c r="EJ1997" s="15"/>
      <c r="EK1997" s="15"/>
      <c r="EL1997" s="15"/>
      <c r="EM1997" s="15"/>
      <c r="EN1997" s="15"/>
      <c r="EO1997" s="15"/>
      <c r="EP1997" s="88"/>
      <c r="EQ1997" s="88"/>
      <c r="ER1997" s="88"/>
      <c r="ES1997" s="88"/>
      <c r="ET1997" s="88"/>
      <c r="EU1997" s="88"/>
      <c r="EV1997" s="88"/>
      <c r="EW1997" s="88"/>
      <c r="EX1997" s="88"/>
      <c r="EY1997" s="88"/>
      <c r="EZ1997" s="88"/>
      <c r="FA1997" s="206"/>
      <c r="FB1997" s="15"/>
      <c r="FC1997" s="15"/>
      <c r="FD1997" s="15"/>
      <c r="FE1997" s="15"/>
      <c r="FF1997" s="15"/>
      <c r="FG1997" s="15"/>
      <c r="FH1997" s="15"/>
      <c r="FI1997" s="15"/>
      <c r="FJ1997" s="15"/>
    </row>
    <row r="1998" spans="2:166" ht="15" customHeight="1" x14ac:dyDescent="0.25">
      <c r="B1998" s="88"/>
      <c r="C1998" s="88"/>
      <c r="D1998" s="115"/>
      <c r="E1998" s="115"/>
      <c r="F1998" s="115"/>
      <c r="G1998" s="115"/>
      <c r="H1998" s="115"/>
      <c r="I1998" s="523"/>
      <c r="J1998" s="523"/>
      <c r="K1998" s="115"/>
      <c r="L1998" s="524"/>
      <c r="M1998" s="524"/>
      <c r="N1998" s="524"/>
      <c r="O1998" s="524"/>
      <c r="P1998" s="524"/>
      <c r="Q1998" s="524"/>
      <c r="R1998" s="524"/>
      <c r="S1998" s="525"/>
      <c r="T1998" s="526"/>
      <c r="U1998" s="115"/>
      <c r="V1998" s="526"/>
      <c r="W1998" s="115"/>
      <c r="X1998" s="115"/>
      <c r="Y1998" s="115"/>
      <c r="Z1998" s="527"/>
      <c r="AA1998" s="527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  <c r="AL1998" s="15"/>
      <c r="AM1998" s="15"/>
      <c r="AN1998" s="15"/>
      <c r="AO1998" s="15"/>
      <c r="AP1998" s="15"/>
      <c r="AQ1998" s="15"/>
      <c r="AR1998" s="15"/>
      <c r="AS1998" s="15"/>
      <c r="AT1998" s="15"/>
      <c r="AU1998" s="15"/>
      <c r="AV1998" s="15"/>
      <c r="AW1998" s="15"/>
      <c r="AX1998" s="15"/>
      <c r="AY1998" s="15"/>
      <c r="AZ1998" s="15"/>
      <c r="BA1998" s="15"/>
      <c r="BB1998" s="15"/>
      <c r="BC1998" s="15"/>
      <c r="BD1998" s="15"/>
      <c r="BE1998" s="15"/>
      <c r="BF1998" s="15"/>
      <c r="BG1998" s="15"/>
      <c r="BH1998" s="15"/>
      <c r="BI1998" s="15"/>
      <c r="BJ1998" s="15"/>
      <c r="BK1998" s="15"/>
      <c r="BL1998" s="15"/>
      <c r="BM1998" s="15"/>
      <c r="BN1998" s="15"/>
      <c r="BO1998" s="15"/>
      <c r="BP1998" s="15"/>
      <c r="BQ1998" s="15"/>
      <c r="BR1998" s="15"/>
      <c r="BS1998" s="15"/>
      <c r="BT1998" s="15"/>
      <c r="BU1998" s="15"/>
      <c r="BV1998" s="15"/>
      <c r="BW1998" s="15"/>
      <c r="BX1998" s="15"/>
      <c r="BY1998" s="15"/>
      <c r="BZ1998" s="15"/>
      <c r="CA1998" s="15"/>
      <c r="CB1998" s="15"/>
      <c r="CC1998" s="15"/>
      <c r="CD1998" s="15"/>
      <c r="CE1998" s="15"/>
      <c r="CF1998" s="15"/>
      <c r="CG1998" s="15"/>
      <c r="CH1998" s="15"/>
      <c r="CI1998" s="15"/>
      <c r="CJ1998" s="15"/>
      <c r="CK1998" s="15"/>
      <c r="CL1998" s="15"/>
      <c r="CM1998" s="15"/>
      <c r="CN1998" s="15"/>
      <c r="CO1998" s="15"/>
      <c r="CP1998" s="15"/>
      <c r="CQ1998" s="15"/>
      <c r="CR1998" s="15"/>
      <c r="CS1998" s="15"/>
      <c r="CT1998" s="88"/>
      <c r="CU1998" s="88"/>
      <c r="CV1998" s="88"/>
      <c r="CW1998" s="15"/>
      <c r="CX1998" s="15"/>
      <c r="CY1998" s="88"/>
      <c r="CZ1998" s="88"/>
      <c r="DA1998" s="88"/>
      <c r="DB1998" s="15"/>
      <c r="DC1998" s="15"/>
      <c r="DD1998" s="15"/>
      <c r="DE1998" s="15"/>
      <c r="DF1998" s="15"/>
      <c r="DG1998" s="15"/>
      <c r="DH1998" s="15"/>
      <c r="DI1998" s="15"/>
      <c r="DJ1998" s="15"/>
      <c r="DK1998" s="15"/>
      <c r="DL1998" s="15"/>
      <c r="DM1998" s="15"/>
      <c r="DN1998" s="15"/>
      <c r="DO1998" s="15"/>
      <c r="DP1998" s="15"/>
      <c r="DQ1998" s="15"/>
      <c r="DR1998" s="15"/>
      <c r="DS1998" s="15"/>
      <c r="DT1998" s="15"/>
      <c r="DU1998" s="15"/>
      <c r="DV1998" s="15"/>
      <c r="DW1998" s="15"/>
      <c r="DX1998" s="15"/>
      <c r="DY1998" s="15"/>
      <c r="DZ1998" s="15"/>
      <c r="EA1998" s="15"/>
      <c r="EB1998" s="15"/>
      <c r="EC1998" s="15"/>
      <c r="ED1998" s="15"/>
      <c r="EE1998" s="15"/>
      <c r="EF1998" s="15"/>
      <c r="EG1998" s="15"/>
      <c r="EH1998" s="15"/>
      <c r="EI1998" s="15"/>
      <c r="EJ1998" s="15"/>
      <c r="EK1998" s="15"/>
      <c r="EL1998" s="15"/>
      <c r="EM1998" s="15"/>
      <c r="EN1998" s="15"/>
      <c r="EO1998" s="15"/>
      <c r="EP1998" s="88"/>
      <c r="EQ1998" s="88"/>
      <c r="ER1998" s="88"/>
      <c r="ES1998" s="88"/>
      <c r="ET1998" s="88"/>
      <c r="EU1998" s="88"/>
      <c r="EV1998" s="88"/>
      <c r="EW1998" s="88"/>
      <c r="EX1998" s="88"/>
      <c r="EY1998" s="88"/>
      <c r="EZ1998" s="88"/>
      <c r="FA1998" s="206"/>
      <c r="FB1998" s="15"/>
      <c r="FC1998" s="15"/>
      <c r="FD1998" s="15"/>
      <c r="FE1998" s="15"/>
      <c r="FF1998" s="15"/>
      <c r="FG1998" s="15"/>
      <c r="FH1998" s="15"/>
      <c r="FI1998" s="15"/>
      <c r="FJ1998" s="15"/>
    </row>
    <row r="1999" spans="2:166" ht="15" customHeight="1" x14ac:dyDescent="0.25">
      <c r="B1999" s="88"/>
      <c r="C1999" s="88"/>
      <c r="D1999" s="115"/>
      <c r="E1999" s="115"/>
      <c r="F1999" s="115"/>
      <c r="G1999" s="115"/>
      <c r="H1999" s="115"/>
      <c r="I1999" s="523"/>
      <c r="J1999" s="523"/>
      <c r="K1999" s="115"/>
      <c r="L1999" s="524"/>
      <c r="M1999" s="524"/>
      <c r="N1999" s="524"/>
      <c r="O1999" s="524"/>
      <c r="P1999" s="524"/>
      <c r="Q1999" s="524"/>
      <c r="R1999" s="524"/>
      <c r="S1999" s="525"/>
      <c r="T1999" s="526"/>
      <c r="U1999" s="115"/>
      <c r="V1999" s="526"/>
      <c r="W1999" s="115"/>
      <c r="X1999" s="115"/>
      <c r="Y1999" s="115"/>
      <c r="Z1999" s="527"/>
      <c r="AA1999" s="527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  <c r="AL1999" s="15"/>
      <c r="AM1999" s="15"/>
      <c r="AN1999" s="15"/>
      <c r="AO1999" s="15"/>
      <c r="AP1999" s="15"/>
      <c r="AQ1999" s="15"/>
      <c r="AR1999" s="15"/>
      <c r="AS1999" s="15"/>
      <c r="AT1999" s="15"/>
      <c r="AU1999" s="15"/>
      <c r="AV1999" s="15"/>
      <c r="AW1999" s="15"/>
      <c r="AX1999" s="15"/>
      <c r="AY1999" s="15"/>
      <c r="AZ1999" s="15"/>
      <c r="BA1999" s="15"/>
      <c r="BB1999" s="15"/>
      <c r="BC1999" s="15"/>
      <c r="BD1999" s="15"/>
      <c r="BE1999" s="15"/>
      <c r="BF1999" s="15"/>
      <c r="BG1999" s="15"/>
      <c r="BH1999" s="15"/>
      <c r="BI1999" s="15"/>
      <c r="BJ1999" s="15"/>
      <c r="BK1999" s="15"/>
      <c r="BL1999" s="15"/>
      <c r="BM1999" s="15"/>
      <c r="BN1999" s="15"/>
      <c r="BO1999" s="15"/>
      <c r="BP1999" s="15"/>
      <c r="BQ1999" s="15"/>
      <c r="BR1999" s="15"/>
      <c r="BS1999" s="15"/>
      <c r="BT1999" s="15"/>
      <c r="BU1999" s="15"/>
      <c r="BV1999" s="15"/>
      <c r="BW1999" s="15"/>
      <c r="BX1999" s="15"/>
      <c r="BY1999" s="15"/>
      <c r="BZ1999" s="15"/>
      <c r="CA1999" s="15"/>
      <c r="CB1999" s="15"/>
      <c r="CC1999" s="15"/>
      <c r="CD1999" s="15"/>
      <c r="CE1999" s="15"/>
      <c r="CF1999" s="15"/>
      <c r="CG1999" s="15"/>
      <c r="CH1999" s="15"/>
      <c r="CI1999" s="15"/>
      <c r="CJ1999" s="15"/>
      <c r="CK1999" s="15"/>
      <c r="CL1999" s="15"/>
      <c r="CM1999" s="15"/>
      <c r="CN1999" s="15"/>
      <c r="CO1999" s="15"/>
      <c r="CP1999" s="15"/>
      <c r="CQ1999" s="15"/>
      <c r="CR1999" s="15"/>
      <c r="CS1999" s="15"/>
      <c r="CT1999" s="88"/>
      <c r="CU1999" s="88"/>
      <c r="CV1999" s="88"/>
      <c r="CW1999" s="15"/>
      <c r="CX1999" s="15"/>
      <c r="CY1999" s="88"/>
      <c r="CZ1999" s="88"/>
      <c r="DA1999" s="88"/>
      <c r="DB1999" s="15"/>
      <c r="DC1999" s="15"/>
      <c r="DD1999" s="15"/>
      <c r="DE1999" s="15"/>
      <c r="DF1999" s="15"/>
      <c r="DG1999" s="15"/>
      <c r="DH1999" s="15"/>
      <c r="DI1999" s="15"/>
      <c r="DJ1999" s="15"/>
      <c r="DK1999" s="15"/>
      <c r="DL1999" s="15"/>
      <c r="DM1999" s="15"/>
      <c r="DN1999" s="15"/>
      <c r="DO1999" s="15"/>
      <c r="DP1999" s="15"/>
      <c r="DQ1999" s="15"/>
      <c r="DR1999" s="15"/>
      <c r="DS1999" s="15"/>
      <c r="DT1999" s="15"/>
      <c r="DU1999" s="15"/>
      <c r="DV1999" s="15"/>
      <c r="DW1999" s="15"/>
      <c r="DX1999" s="15"/>
      <c r="DY1999" s="15"/>
      <c r="DZ1999" s="15"/>
      <c r="EA1999" s="15"/>
      <c r="EB1999" s="15"/>
      <c r="EC1999" s="15"/>
      <c r="ED1999" s="15"/>
      <c r="EE1999" s="15"/>
      <c r="EF1999" s="15"/>
      <c r="EG1999" s="15"/>
      <c r="EH1999" s="15"/>
      <c r="EI1999" s="15"/>
      <c r="EJ1999" s="15"/>
      <c r="EK1999" s="15"/>
      <c r="EL1999" s="15"/>
      <c r="EM1999" s="15"/>
      <c r="EN1999" s="15"/>
      <c r="EO1999" s="15"/>
      <c r="EP1999" s="88"/>
      <c r="EQ1999" s="88"/>
      <c r="ER1999" s="88"/>
      <c r="ES1999" s="88"/>
      <c r="ET1999" s="88"/>
      <c r="EU1999" s="88"/>
      <c r="EV1999" s="88"/>
      <c r="EW1999" s="88"/>
      <c r="EX1999" s="88"/>
      <c r="EY1999" s="88"/>
      <c r="EZ1999" s="88"/>
      <c r="FA1999" s="206"/>
      <c r="FB1999" s="15"/>
      <c r="FC1999" s="15"/>
      <c r="FD1999" s="15"/>
      <c r="FE1999" s="15"/>
      <c r="FF1999" s="15"/>
      <c r="FG1999" s="15"/>
      <c r="FH1999" s="15"/>
      <c r="FI1999" s="15"/>
      <c r="FJ1999" s="15"/>
    </row>
    <row r="2000" spans="2:166" ht="15" customHeight="1" x14ac:dyDescent="0.25">
      <c r="B2000" s="88"/>
      <c r="C2000" s="88"/>
      <c r="D2000" s="115"/>
      <c r="E2000" s="115"/>
      <c r="F2000" s="115"/>
      <c r="G2000" s="115"/>
      <c r="H2000" s="115"/>
      <c r="I2000" s="523"/>
      <c r="J2000" s="523"/>
      <c r="K2000" s="115"/>
      <c r="L2000" s="524"/>
      <c r="M2000" s="524"/>
      <c r="N2000" s="524"/>
      <c r="O2000" s="524"/>
      <c r="P2000" s="524"/>
      <c r="Q2000" s="524"/>
      <c r="R2000" s="524"/>
      <c r="S2000" s="525"/>
      <c r="T2000" s="526"/>
      <c r="U2000" s="115"/>
      <c r="V2000" s="526"/>
      <c r="W2000" s="115"/>
      <c r="X2000" s="115"/>
      <c r="Y2000" s="115"/>
      <c r="Z2000" s="527"/>
      <c r="AA2000" s="527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  <c r="AL2000" s="15"/>
      <c r="AM2000" s="15"/>
      <c r="AN2000" s="15"/>
      <c r="AO2000" s="15"/>
      <c r="AP2000" s="15"/>
      <c r="AQ2000" s="15"/>
      <c r="AR2000" s="15"/>
      <c r="AS2000" s="15"/>
      <c r="AT2000" s="15"/>
      <c r="AU2000" s="15"/>
      <c r="AV2000" s="15"/>
      <c r="AW2000" s="15"/>
      <c r="AX2000" s="15"/>
      <c r="AY2000" s="15"/>
      <c r="AZ2000" s="15"/>
      <c r="BA2000" s="15"/>
      <c r="BB2000" s="15"/>
      <c r="BC2000" s="15"/>
      <c r="BD2000" s="15"/>
      <c r="BE2000" s="15"/>
      <c r="BF2000" s="15"/>
      <c r="BG2000" s="15"/>
      <c r="BH2000" s="15"/>
      <c r="BI2000" s="15"/>
      <c r="BJ2000" s="15"/>
      <c r="BK2000" s="15"/>
      <c r="BL2000" s="15"/>
      <c r="BM2000" s="15"/>
      <c r="BN2000" s="15"/>
      <c r="BO2000" s="15"/>
      <c r="BP2000" s="15"/>
      <c r="BQ2000" s="15"/>
      <c r="BR2000" s="15"/>
      <c r="BS2000" s="15"/>
      <c r="BT2000" s="15"/>
      <c r="BU2000" s="15"/>
      <c r="BV2000" s="15"/>
      <c r="BW2000" s="15"/>
      <c r="BX2000" s="15"/>
      <c r="BY2000" s="15"/>
      <c r="BZ2000" s="15"/>
      <c r="CA2000" s="15"/>
      <c r="CB2000" s="15"/>
      <c r="CC2000" s="15"/>
      <c r="CD2000" s="15"/>
      <c r="CE2000" s="15"/>
      <c r="CF2000" s="15"/>
      <c r="CG2000" s="15"/>
      <c r="CH2000" s="15"/>
      <c r="CI2000" s="15"/>
      <c r="CJ2000" s="15"/>
      <c r="CK2000" s="15"/>
      <c r="CL2000" s="15"/>
      <c r="CM2000" s="15"/>
      <c r="CN2000" s="15"/>
      <c r="CO2000" s="15"/>
      <c r="CP2000" s="15"/>
      <c r="CQ2000" s="15"/>
      <c r="CR2000" s="15"/>
      <c r="CS2000" s="15"/>
      <c r="CT2000" s="88"/>
      <c r="CU2000" s="88"/>
      <c r="CV2000" s="88"/>
      <c r="CW2000" s="15"/>
      <c r="CX2000" s="15"/>
      <c r="CY2000" s="88"/>
      <c r="CZ2000" s="88"/>
      <c r="DA2000" s="88"/>
      <c r="DB2000" s="15"/>
      <c r="DC2000" s="15"/>
      <c r="DD2000" s="15"/>
      <c r="DE2000" s="15"/>
      <c r="DF2000" s="15"/>
      <c r="DG2000" s="15"/>
      <c r="DH2000" s="15"/>
      <c r="DI2000" s="15"/>
      <c r="DJ2000" s="15"/>
      <c r="DK2000" s="15"/>
      <c r="DL2000" s="15"/>
      <c r="DM2000" s="15"/>
      <c r="DN2000" s="15"/>
      <c r="DO2000" s="15"/>
      <c r="DP2000" s="15"/>
      <c r="DQ2000" s="15"/>
      <c r="DR2000" s="15"/>
      <c r="DS2000" s="15"/>
      <c r="DT2000" s="15"/>
      <c r="DU2000" s="15"/>
      <c r="DV2000" s="15"/>
      <c r="DW2000" s="15"/>
      <c r="DX2000" s="15"/>
      <c r="DY2000" s="15"/>
      <c r="DZ2000" s="15"/>
      <c r="EA2000" s="15"/>
      <c r="EB2000" s="15"/>
      <c r="EC2000" s="15"/>
      <c r="ED2000" s="15"/>
      <c r="EE2000" s="15"/>
      <c r="EF2000" s="15"/>
      <c r="EG2000" s="15"/>
      <c r="EH2000" s="15"/>
      <c r="EI2000" s="15"/>
      <c r="EJ2000" s="15"/>
      <c r="EK2000" s="15"/>
      <c r="EL2000" s="15"/>
      <c r="EM2000" s="15"/>
      <c r="EN2000" s="15"/>
      <c r="EO2000" s="15"/>
      <c r="EP2000" s="88"/>
      <c r="EQ2000" s="88"/>
      <c r="ER2000" s="88"/>
      <c r="ES2000" s="88"/>
      <c r="ET2000" s="88"/>
      <c r="EU2000" s="88"/>
      <c r="EV2000" s="88"/>
      <c r="EW2000" s="88"/>
      <c r="EX2000" s="88"/>
      <c r="EY2000" s="88"/>
      <c r="EZ2000" s="88"/>
      <c r="FE2000" s="15"/>
      <c r="FF2000" s="15"/>
      <c r="FG2000" s="15"/>
      <c r="FH2000" s="15"/>
      <c r="FI2000" s="15"/>
      <c r="FJ2000" s="15"/>
    </row>
    <row r="2001" spans="2:166" ht="15" customHeight="1" x14ac:dyDescent="0.25">
      <c r="B2001" s="88"/>
      <c r="C2001" s="88"/>
      <c r="D2001" s="115"/>
      <c r="E2001" s="115"/>
      <c r="F2001" s="115"/>
      <c r="G2001" s="115"/>
      <c r="H2001" s="115"/>
      <c r="I2001" s="523"/>
      <c r="J2001" s="523"/>
      <c r="K2001" s="115"/>
      <c r="L2001" s="524"/>
      <c r="M2001" s="524"/>
      <c r="N2001" s="524"/>
      <c r="O2001" s="524"/>
      <c r="P2001" s="524"/>
      <c r="Q2001" s="524"/>
      <c r="R2001" s="524"/>
      <c r="S2001" s="525"/>
      <c r="T2001" s="526"/>
      <c r="U2001" s="115"/>
      <c r="V2001" s="526"/>
      <c r="W2001" s="115"/>
      <c r="X2001" s="115"/>
      <c r="Y2001" s="115"/>
      <c r="Z2001" s="527"/>
      <c r="AA2001" s="527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  <c r="BI2001" s="15"/>
      <c r="BJ2001" s="15"/>
      <c r="BK2001" s="15"/>
      <c r="BL2001" s="15"/>
      <c r="BM2001" s="15"/>
      <c r="BN2001" s="15"/>
      <c r="BO2001" s="15"/>
      <c r="BP2001" s="15"/>
      <c r="BQ2001" s="15"/>
      <c r="BR2001" s="15"/>
      <c r="BS2001" s="15"/>
      <c r="BT2001" s="15"/>
      <c r="BU2001" s="15"/>
      <c r="BV2001" s="15"/>
      <c r="BW2001" s="15"/>
      <c r="BX2001" s="15"/>
      <c r="BY2001" s="15"/>
      <c r="BZ2001" s="15"/>
      <c r="CA2001" s="15"/>
      <c r="CB2001" s="15"/>
      <c r="CC2001" s="15"/>
      <c r="CD2001" s="15"/>
      <c r="CE2001" s="15"/>
      <c r="CF2001" s="15"/>
      <c r="CG2001" s="15"/>
      <c r="CH2001" s="15"/>
      <c r="CI2001" s="15"/>
      <c r="CJ2001" s="15"/>
      <c r="CK2001" s="15"/>
      <c r="CL2001" s="15"/>
      <c r="CM2001" s="15"/>
      <c r="CN2001" s="15"/>
      <c r="CO2001" s="15"/>
      <c r="CP2001" s="15"/>
      <c r="CQ2001" s="15"/>
      <c r="CR2001" s="15"/>
      <c r="CS2001" s="15"/>
      <c r="CT2001" s="88"/>
      <c r="CU2001" s="88"/>
      <c r="CV2001" s="88"/>
      <c r="CW2001" s="15"/>
      <c r="CX2001" s="15"/>
      <c r="CY2001" s="88"/>
      <c r="CZ2001" s="88"/>
      <c r="DA2001" s="88"/>
      <c r="DB2001" s="15"/>
      <c r="DC2001" s="15"/>
      <c r="DD2001" s="15"/>
      <c r="DE2001" s="15"/>
      <c r="DF2001" s="15"/>
      <c r="DG2001" s="15"/>
      <c r="DH2001" s="15"/>
      <c r="DI2001" s="15"/>
      <c r="DJ2001" s="15"/>
      <c r="DK2001" s="15"/>
      <c r="DL2001" s="15"/>
      <c r="DM2001" s="15"/>
      <c r="DN2001" s="15"/>
      <c r="DO2001" s="15"/>
      <c r="DP2001" s="15"/>
      <c r="DQ2001" s="15"/>
      <c r="DR2001" s="15"/>
      <c r="DS2001" s="15"/>
      <c r="DT2001" s="15"/>
      <c r="DU2001" s="15"/>
      <c r="DV2001" s="15"/>
      <c r="DW2001" s="15"/>
      <c r="DX2001" s="15"/>
      <c r="DY2001" s="15"/>
      <c r="DZ2001" s="15"/>
      <c r="EA2001" s="15"/>
      <c r="EB2001" s="15"/>
      <c r="EC2001" s="15"/>
      <c r="ED2001" s="15"/>
      <c r="EE2001" s="15"/>
      <c r="EF2001" s="15"/>
      <c r="EG2001" s="15"/>
      <c r="EH2001" s="15"/>
      <c r="EI2001" s="15"/>
      <c r="EJ2001" s="15"/>
      <c r="EK2001" s="15"/>
      <c r="EL2001" s="15"/>
      <c r="EM2001" s="15"/>
      <c r="EN2001" s="15"/>
      <c r="EO2001" s="15"/>
      <c r="EP2001" s="88"/>
      <c r="EQ2001" s="88"/>
      <c r="ER2001" s="88"/>
      <c r="ES2001" s="88"/>
      <c r="ET2001" s="88"/>
      <c r="EU2001" s="88"/>
      <c r="EV2001" s="88"/>
      <c r="EW2001" s="88"/>
      <c r="EX2001" s="88"/>
      <c r="EY2001" s="88"/>
      <c r="EZ2001" s="88"/>
      <c r="FE2001" s="15"/>
      <c r="FF2001" s="15"/>
      <c r="FG2001" s="15"/>
      <c r="FH2001" s="15"/>
      <c r="FI2001" s="15"/>
      <c r="FJ2001" s="15"/>
    </row>
    <row r="2002" spans="2:166" ht="15" customHeight="1" x14ac:dyDescent="0.25">
      <c r="B2002" s="88"/>
      <c r="C2002" s="88"/>
      <c r="D2002" s="115"/>
      <c r="E2002" s="115"/>
      <c r="F2002" s="115"/>
      <c r="G2002" s="115"/>
      <c r="H2002" s="115"/>
      <c r="I2002" s="523"/>
      <c r="J2002" s="523"/>
      <c r="K2002" s="115"/>
      <c r="L2002" s="524"/>
      <c r="M2002" s="524"/>
      <c r="N2002" s="524"/>
      <c r="O2002" s="524"/>
      <c r="P2002" s="524"/>
      <c r="Q2002" s="524"/>
      <c r="R2002" s="524"/>
      <c r="S2002" s="525"/>
      <c r="T2002" s="526"/>
      <c r="U2002" s="115"/>
      <c r="V2002" s="526"/>
      <c r="W2002" s="115"/>
      <c r="X2002" s="115"/>
      <c r="Y2002" s="115"/>
      <c r="Z2002" s="527"/>
      <c r="AA2002" s="527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  <c r="AL2002" s="15"/>
      <c r="AM2002" s="15"/>
      <c r="AN2002" s="15"/>
      <c r="AO2002" s="15"/>
      <c r="AP2002" s="15"/>
      <c r="AQ2002" s="15"/>
      <c r="AR2002" s="15"/>
      <c r="AS2002" s="15"/>
      <c r="AT2002" s="15"/>
      <c r="AU2002" s="15"/>
      <c r="AV2002" s="15"/>
      <c r="AW2002" s="15"/>
      <c r="AX2002" s="15"/>
      <c r="AY2002" s="15"/>
      <c r="AZ2002" s="15"/>
      <c r="BA2002" s="15"/>
      <c r="BB2002" s="15"/>
      <c r="BC2002" s="15"/>
      <c r="BD2002" s="15"/>
      <c r="BE2002" s="15"/>
      <c r="BF2002" s="15"/>
      <c r="BG2002" s="15"/>
      <c r="BH2002" s="15"/>
      <c r="BI2002" s="15"/>
      <c r="BJ2002" s="15"/>
      <c r="BK2002" s="15"/>
      <c r="BL2002" s="15"/>
      <c r="BM2002" s="15"/>
      <c r="BN2002" s="15"/>
      <c r="BO2002" s="15"/>
      <c r="BP2002" s="15"/>
      <c r="BQ2002" s="15"/>
      <c r="BR2002" s="15"/>
      <c r="BS2002" s="15"/>
      <c r="BT2002" s="15"/>
      <c r="BU2002" s="15"/>
      <c r="BV2002" s="15"/>
      <c r="BW2002" s="15"/>
      <c r="BX2002" s="15"/>
      <c r="BY2002" s="15"/>
      <c r="BZ2002" s="15"/>
      <c r="CA2002" s="15"/>
      <c r="CB2002" s="15"/>
      <c r="CC2002" s="15"/>
      <c r="CD2002" s="15"/>
      <c r="CE2002" s="15"/>
      <c r="CF2002" s="15"/>
      <c r="CG2002" s="15"/>
      <c r="CH2002" s="15"/>
      <c r="CI2002" s="15"/>
      <c r="CJ2002" s="15"/>
      <c r="CK2002" s="15"/>
      <c r="CL2002" s="15"/>
      <c r="CM2002" s="15"/>
      <c r="CN2002" s="15"/>
      <c r="CO2002" s="15"/>
      <c r="CP2002" s="15"/>
      <c r="CQ2002" s="15"/>
      <c r="CR2002" s="15"/>
      <c r="CS2002" s="15"/>
      <c r="CT2002" s="88"/>
      <c r="CU2002" s="88"/>
      <c r="CV2002" s="88"/>
      <c r="CW2002" s="15"/>
      <c r="CX2002" s="15"/>
      <c r="CY2002" s="88"/>
      <c r="CZ2002" s="88"/>
      <c r="DA2002" s="88"/>
      <c r="DB2002" s="15"/>
      <c r="DC2002" s="15"/>
      <c r="DD2002" s="15"/>
      <c r="DE2002" s="15"/>
      <c r="DF2002" s="15"/>
      <c r="DG2002" s="15"/>
      <c r="DH2002" s="15"/>
      <c r="DI2002" s="15"/>
      <c r="DJ2002" s="15"/>
      <c r="DK2002" s="15"/>
      <c r="DL2002" s="15"/>
      <c r="DM2002" s="15"/>
      <c r="DN2002" s="15"/>
      <c r="DO2002" s="15"/>
      <c r="DP2002" s="15"/>
      <c r="DQ2002" s="15"/>
      <c r="DR2002" s="15"/>
      <c r="DS2002" s="15"/>
      <c r="DT2002" s="15"/>
      <c r="DU2002" s="15"/>
      <c r="DV2002" s="15"/>
      <c r="DW2002" s="15"/>
      <c r="DX2002" s="15"/>
      <c r="DY2002" s="15"/>
      <c r="DZ2002" s="15"/>
      <c r="EA2002" s="15"/>
      <c r="EB2002" s="15"/>
      <c r="EC2002" s="15"/>
      <c r="ED2002" s="15"/>
      <c r="EE2002" s="15"/>
      <c r="EF2002" s="15"/>
      <c r="EG2002" s="15"/>
      <c r="EH2002" s="15"/>
      <c r="EI2002" s="15"/>
      <c r="EJ2002" s="15"/>
      <c r="EK2002" s="15"/>
      <c r="EL2002" s="15"/>
      <c r="EM2002" s="15"/>
      <c r="EN2002" s="15"/>
      <c r="EO2002" s="15"/>
      <c r="EP2002" s="88"/>
      <c r="EQ2002" s="88"/>
      <c r="ER2002" s="88"/>
      <c r="ES2002" s="88"/>
      <c r="ET2002" s="88"/>
      <c r="EU2002" s="88"/>
      <c r="EV2002" s="88"/>
      <c r="EW2002" s="88"/>
      <c r="EX2002" s="88"/>
      <c r="EY2002" s="88"/>
      <c r="EZ2002" s="88"/>
      <c r="FE2002" s="15"/>
      <c r="FF2002" s="15"/>
      <c r="FG2002" s="15"/>
      <c r="FH2002" s="15"/>
      <c r="FI2002" s="15"/>
      <c r="FJ2002" s="15"/>
    </row>
    <row r="2003" spans="2:166" ht="15" customHeight="1" x14ac:dyDescent="0.25">
      <c r="B2003" s="88"/>
      <c r="C2003" s="88"/>
      <c r="D2003" s="115"/>
      <c r="E2003" s="115"/>
      <c r="F2003" s="115"/>
      <c r="G2003" s="115"/>
      <c r="H2003" s="115"/>
      <c r="I2003" s="523"/>
      <c r="J2003" s="523"/>
      <c r="K2003" s="115"/>
      <c r="L2003" s="524"/>
      <c r="M2003" s="524"/>
      <c r="N2003" s="524"/>
      <c r="O2003" s="524"/>
      <c r="P2003" s="524"/>
      <c r="Q2003" s="524"/>
      <c r="R2003" s="524"/>
      <c r="S2003" s="525"/>
      <c r="T2003" s="526"/>
      <c r="U2003" s="115"/>
      <c r="V2003" s="526"/>
      <c r="W2003" s="115"/>
      <c r="X2003" s="115"/>
      <c r="Y2003" s="115"/>
      <c r="Z2003" s="527"/>
      <c r="AA2003" s="527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  <c r="AL2003" s="15"/>
      <c r="AM2003" s="15"/>
      <c r="AN2003" s="15"/>
      <c r="AO2003" s="15"/>
      <c r="AP2003" s="15"/>
      <c r="AQ2003" s="15"/>
      <c r="AR2003" s="15"/>
      <c r="AS2003" s="15"/>
      <c r="AT2003" s="15"/>
      <c r="AU2003" s="15"/>
      <c r="AV2003" s="15"/>
      <c r="AW2003" s="15"/>
      <c r="AX2003" s="15"/>
      <c r="AY2003" s="15"/>
      <c r="AZ2003" s="15"/>
      <c r="BA2003" s="15"/>
      <c r="BB2003" s="15"/>
      <c r="BC2003" s="15"/>
      <c r="BD2003" s="15"/>
      <c r="BE2003" s="15"/>
      <c r="BF2003" s="15"/>
      <c r="BG2003" s="15"/>
      <c r="BH2003" s="15"/>
      <c r="BI2003" s="15"/>
      <c r="BJ2003" s="15"/>
      <c r="BK2003" s="15"/>
      <c r="BL2003" s="15"/>
      <c r="BM2003" s="15"/>
      <c r="BN2003" s="15"/>
      <c r="BO2003" s="15"/>
      <c r="BP2003" s="15"/>
      <c r="BQ2003" s="15"/>
      <c r="BR2003" s="15"/>
      <c r="BS2003" s="15"/>
      <c r="BT2003" s="15"/>
      <c r="BU2003" s="15"/>
      <c r="BV2003" s="15"/>
      <c r="BW2003" s="15"/>
      <c r="BX2003" s="15"/>
      <c r="BY2003" s="15"/>
      <c r="BZ2003" s="15"/>
      <c r="CA2003" s="15"/>
      <c r="CB2003" s="15"/>
      <c r="CC2003" s="15"/>
      <c r="CD2003" s="15"/>
      <c r="CE2003" s="15"/>
      <c r="CF2003" s="15"/>
      <c r="CG2003" s="15"/>
      <c r="CH2003" s="15"/>
      <c r="CI2003" s="15"/>
      <c r="CJ2003" s="15"/>
      <c r="CK2003" s="15"/>
      <c r="CL2003" s="15"/>
      <c r="CM2003" s="15"/>
      <c r="CN2003" s="15"/>
      <c r="CO2003" s="15"/>
      <c r="CP2003" s="15"/>
      <c r="CQ2003" s="15"/>
      <c r="CR2003" s="15"/>
      <c r="CS2003" s="15"/>
      <c r="CT2003" s="88"/>
      <c r="CU2003" s="88"/>
      <c r="CV2003" s="88"/>
      <c r="CW2003" s="15"/>
      <c r="CX2003" s="15"/>
      <c r="CY2003" s="88"/>
      <c r="CZ2003" s="88"/>
      <c r="DA2003" s="88"/>
      <c r="DB2003" s="15"/>
      <c r="DC2003" s="15"/>
      <c r="DD2003" s="15"/>
      <c r="DE2003" s="15"/>
      <c r="DF2003" s="15"/>
      <c r="DG2003" s="15"/>
      <c r="DH2003" s="15"/>
      <c r="DI2003" s="15"/>
      <c r="DJ2003" s="15"/>
      <c r="DK2003" s="15"/>
      <c r="DL2003" s="15"/>
      <c r="DM2003" s="15"/>
      <c r="DN2003" s="15"/>
      <c r="DO2003" s="15"/>
      <c r="DP2003" s="15"/>
      <c r="DQ2003" s="15"/>
      <c r="DR2003" s="15"/>
      <c r="DS2003" s="15"/>
      <c r="DT2003" s="15"/>
      <c r="DU2003" s="15"/>
      <c r="DV2003" s="15"/>
      <c r="DW2003" s="15"/>
      <c r="DX2003" s="15"/>
      <c r="DY2003" s="15"/>
      <c r="DZ2003" s="15"/>
      <c r="EA2003" s="15"/>
      <c r="EB2003" s="15"/>
      <c r="EC2003" s="15"/>
      <c r="ED2003" s="15"/>
      <c r="EE2003" s="15"/>
      <c r="EF2003" s="15"/>
      <c r="EG2003" s="15"/>
      <c r="EH2003" s="15"/>
      <c r="EI2003" s="15"/>
      <c r="EJ2003" s="15"/>
      <c r="EK2003" s="15"/>
      <c r="EL2003" s="15"/>
      <c r="EM2003" s="15"/>
      <c r="EN2003" s="15"/>
      <c r="EO2003" s="15"/>
      <c r="EP2003" s="88"/>
      <c r="EQ2003" s="88"/>
      <c r="ER2003" s="88"/>
      <c r="ES2003" s="88"/>
      <c r="ET2003" s="88"/>
      <c r="EU2003" s="88"/>
      <c r="EV2003" s="88"/>
      <c r="EW2003" s="88"/>
      <c r="EX2003" s="88"/>
      <c r="EY2003" s="88"/>
      <c r="EZ2003" s="88"/>
      <c r="FE2003" s="15"/>
      <c r="FF2003" s="15"/>
      <c r="FG2003" s="15"/>
      <c r="FH2003" s="15"/>
      <c r="FI2003" s="15"/>
      <c r="FJ2003" s="15"/>
    </row>
    <row r="2004" spans="2:166" ht="15" customHeight="1" x14ac:dyDescent="0.25">
      <c r="B2004" s="88"/>
      <c r="C2004" s="88"/>
      <c r="D2004" s="115"/>
      <c r="E2004" s="115"/>
      <c r="F2004" s="115"/>
      <c r="G2004" s="115"/>
      <c r="H2004" s="115"/>
      <c r="I2004" s="523"/>
      <c r="J2004" s="523"/>
      <c r="K2004" s="115"/>
      <c r="L2004" s="524"/>
      <c r="M2004" s="524"/>
      <c r="N2004" s="524"/>
      <c r="O2004" s="524"/>
      <c r="P2004" s="524"/>
      <c r="Q2004" s="524"/>
      <c r="R2004" s="524"/>
      <c r="S2004" s="525"/>
      <c r="T2004" s="526"/>
      <c r="U2004" s="115"/>
      <c r="V2004" s="526"/>
      <c r="W2004" s="115"/>
      <c r="X2004" s="115"/>
      <c r="Y2004" s="115"/>
      <c r="Z2004" s="527"/>
      <c r="AA2004" s="527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5"/>
      <c r="AV2004" s="15"/>
      <c r="AW2004" s="15"/>
      <c r="AX2004" s="15"/>
      <c r="AY2004" s="15"/>
      <c r="AZ2004" s="15"/>
      <c r="BA2004" s="15"/>
      <c r="BB2004" s="15"/>
      <c r="BC2004" s="15"/>
      <c r="BD2004" s="15"/>
      <c r="BE2004" s="15"/>
      <c r="BF2004" s="15"/>
      <c r="BG2004" s="15"/>
      <c r="BH2004" s="15"/>
      <c r="BI2004" s="15"/>
      <c r="BJ2004" s="15"/>
      <c r="BK2004" s="15"/>
      <c r="BL2004" s="15"/>
      <c r="BM2004" s="15"/>
      <c r="BN2004" s="15"/>
      <c r="BO2004" s="15"/>
      <c r="BP2004" s="15"/>
      <c r="BQ2004" s="15"/>
      <c r="BR2004" s="15"/>
      <c r="BS2004" s="15"/>
      <c r="BT2004" s="15"/>
      <c r="BU2004" s="15"/>
      <c r="BV2004" s="15"/>
      <c r="BW2004" s="15"/>
      <c r="BX2004" s="15"/>
      <c r="BY2004" s="15"/>
      <c r="BZ2004" s="15"/>
      <c r="CA2004" s="15"/>
      <c r="CB2004" s="15"/>
      <c r="CC2004" s="15"/>
      <c r="CD2004" s="15"/>
      <c r="CE2004" s="15"/>
      <c r="CF2004" s="15"/>
      <c r="CG2004" s="15"/>
      <c r="CH2004" s="15"/>
      <c r="CI2004" s="15"/>
      <c r="CJ2004" s="15"/>
      <c r="CK2004" s="15"/>
      <c r="CL2004" s="15"/>
      <c r="CM2004" s="15"/>
      <c r="CN2004" s="15"/>
      <c r="CO2004" s="15"/>
      <c r="CP2004" s="15"/>
      <c r="CQ2004" s="15"/>
      <c r="CR2004" s="15"/>
      <c r="CS2004" s="15"/>
      <c r="CT2004" s="88"/>
      <c r="CU2004" s="88"/>
      <c r="CV2004" s="88"/>
      <c r="CW2004" s="15"/>
      <c r="CX2004" s="15"/>
      <c r="CY2004" s="88"/>
      <c r="CZ2004" s="88"/>
      <c r="DA2004" s="88"/>
      <c r="DB2004" s="15"/>
      <c r="DC2004" s="15"/>
      <c r="DD2004" s="15"/>
      <c r="DE2004" s="15"/>
      <c r="DF2004" s="15"/>
      <c r="DG2004" s="15"/>
      <c r="DH2004" s="15"/>
      <c r="DI2004" s="15"/>
      <c r="DJ2004" s="15"/>
      <c r="DK2004" s="15"/>
      <c r="DL2004" s="15"/>
      <c r="DM2004" s="15"/>
      <c r="DN2004" s="15"/>
      <c r="DO2004" s="15"/>
      <c r="DP2004" s="15"/>
      <c r="DQ2004" s="15"/>
      <c r="DR2004" s="15"/>
      <c r="DS2004" s="15"/>
      <c r="DT2004" s="15"/>
      <c r="DU2004" s="15"/>
      <c r="DV2004" s="15"/>
      <c r="DW2004" s="15"/>
      <c r="DX2004" s="15"/>
      <c r="DY2004" s="15"/>
      <c r="DZ2004" s="15"/>
      <c r="EA2004" s="15"/>
      <c r="EB2004" s="15"/>
      <c r="EC2004" s="15"/>
      <c r="ED2004" s="15"/>
      <c r="EE2004" s="15"/>
      <c r="EF2004" s="15"/>
      <c r="EG2004" s="15"/>
      <c r="EH2004" s="15"/>
      <c r="EI2004" s="15"/>
      <c r="EJ2004" s="15"/>
      <c r="EK2004" s="15"/>
      <c r="EL2004" s="15"/>
      <c r="EM2004" s="15"/>
      <c r="EN2004" s="15"/>
      <c r="EO2004" s="15"/>
      <c r="EP2004" s="88"/>
      <c r="EQ2004" s="88"/>
      <c r="ER2004" s="88"/>
      <c r="ES2004" s="88"/>
      <c r="ET2004" s="88"/>
      <c r="EU2004" s="88"/>
      <c r="EV2004" s="88"/>
      <c r="EW2004" s="88"/>
      <c r="EX2004" s="88"/>
      <c r="EY2004" s="88"/>
      <c r="EZ2004" s="88"/>
      <c r="FE2004" s="15"/>
      <c r="FF2004" s="15"/>
      <c r="FG2004" s="15"/>
      <c r="FH2004" s="15"/>
      <c r="FI2004" s="15"/>
      <c r="FJ2004" s="15"/>
    </row>
    <row r="2005" spans="2:166" ht="15" customHeight="1" x14ac:dyDescent="0.25">
      <c r="B2005" s="88"/>
      <c r="C2005" s="88"/>
      <c r="D2005" s="115"/>
      <c r="E2005" s="115"/>
      <c r="F2005" s="115"/>
      <c r="G2005" s="115"/>
      <c r="H2005" s="115"/>
      <c r="I2005" s="523"/>
      <c r="J2005" s="523"/>
      <c r="K2005" s="115"/>
      <c r="L2005" s="524"/>
      <c r="M2005" s="524"/>
      <c r="N2005" s="524"/>
      <c r="O2005" s="524"/>
      <c r="P2005" s="524"/>
      <c r="Q2005" s="524"/>
      <c r="R2005" s="524"/>
      <c r="S2005" s="525"/>
      <c r="T2005" s="526"/>
      <c r="U2005" s="115"/>
      <c r="V2005" s="526"/>
      <c r="W2005" s="115"/>
      <c r="X2005" s="115"/>
      <c r="Y2005" s="115"/>
      <c r="Z2005" s="527"/>
      <c r="AA2005" s="527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  <c r="AL2005" s="15"/>
      <c r="AM2005" s="15"/>
      <c r="AN2005" s="15"/>
      <c r="AO2005" s="15"/>
      <c r="AP2005" s="15"/>
      <c r="AQ2005" s="15"/>
      <c r="AR2005" s="15"/>
      <c r="AS2005" s="15"/>
      <c r="AT2005" s="15"/>
      <c r="AU2005" s="15"/>
      <c r="AV2005" s="15"/>
      <c r="AW2005" s="15"/>
      <c r="AX2005" s="15"/>
      <c r="AY2005" s="15"/>
      <c r="AZ2005" s="15"/>
      <c r="BA2005" s="15"/>
      <c r="BB2005" s="15"/>
      <c r="BC2005" s="15"/>
      <c r="BD2005" s="15"/>
      <c r="BE2005" s="15"/>
      <c r="BF2005" s="15"/>
      <c r="BG2005" s="15"/>
      <c r="BH2005" s="15"/>
      <c r="BI2005" s="15"/>
      <c r="BJ2005" s="15"/>
      <c r="BK2005" s="15"/>
      <c r="BL2005" s="15"/>
      <c r="BM2005" s="15"/>
      <c r="BN2005" s="15"/>
      <c r="BO2005" s="15"/>
      <c r="BP2005" s="15"/>
      <c r="BQ2005" s="15"/>
      <c r="BR2005" s="15"/>
      <c r="BS2005" s="15"/>
      <c r="BT2005" s="15"/>
      <c r="BU2005" s="15"/>
      <c r="BV2005" s="15"/>
      <c r="BW2005" s="15"/>
      <c r="BX2005" s="15"/>
      <c r="BY2005" s="15"/>
      <c r="BZ2005" s="15"/>
      <c r="CA2005" s="15"/>
      <c r="CB2005" s="15"/>
      <c r="CC2005" s="15"/>
      <c r="CD2005" s="15"/>
      <c r="CE2005" s="15"/>
      <c r="CF2005" s="15"/>
      <c r="CG2005" s="15"/>
      <c r="CH2005" s="15"/>
      <c r="CI2005" s="15"/>
      <c r="CJ2005" s="15"/>
      <c r="CK2005" s="15"/>
      <c r="CL2005" s="15"/>
      <c r="CM2005" s="15"/>
      <c r="CN2005" s="15"/>
      <c r="CO2005" s="15"/>
      <c r="CP2005" s="15"/>
      <c r="CQ2005" s="15"/>
      <c r="CR2005" s="15"/>
      <c r="CS2005" s="15"/>
      <c r="CT2005" s="88"/>
      <c r="CU2005" s="88"/>
      <c r="CV2005" s="88"/>
      <c r="CW2005" s="15"/>
      <c r="CX2005" s="15"/>
      <c r="CY2005" s="88"/>
      <c r="CZ2005" s="88"/>
      <c r="DA2005" s="88"/>
      <c r="DB2005" s="15"/>
      <c r="DC2005" s="15"/>
      <c r="DD2005" s="15"/>
      <c r="DE2005" s="15"/>
      <c r="DF2005" s="15"/>
      <c r="DG2005" s="15"/>
      <c r="DH2005" s="15"/>
      <c r="DI2005" s="15"/>
      <c r="DJ2005" s="15"/>
      <c r="DK2005" s="15"/>
      <c r="DL2005" s="15"/>
      <c r="DM2005" s="15"/>
      <c r="DN2005" s="15"/>
      <c r="DO2005" s="15"/>
      <c r="DP2005" s="15"/>
      <c r="DQ2005" s="15"/>
      <c r="DR2005" s="15"/>
      <c r="DS2005" s="15"/>
      <c r="DT2005" s="15"/>
      <c r="DU2005" s="15"/>
      <c r="DV2005" s="15"/>
      <c r="DW2005" s="15"/>
      <c r="DX2005" s="15"/>
      <c r="DY2005" s="15"/>
      <c r="DZ2005" s="15"/>
      <c r="EA2005" s="15"/>
      <c r="EB2005" s="15"/>
      <c r="EC2005" s="15"/>
      <c r="ED2005" s="15"/>
      <c r="EE2005" s="15"/>
      <c r="EF2005" s="15"/>
      <c r="EG2005" s="15"/>
      <c r="EH2005" s="15"/>
      <c r="EI2005" s="15"/>
      <c r="EJ2005" s="15"/>
      <c r="EK2005" s="15"/>
      <c r="EL2005" s="15"/>
      <c r="EM2005" s="15"/>
      <c r="EN2005" s="15"/>
      <c r="EO2005" s="15"/>
      <c r="EP2005" s="88"/>
      <c r="EQ2005" s="88"/>
      <c r="ER2005" s="88"/>
      <c r="ES2005" s="88"/>
      <c r="ET2005" s="88"/>
      <c r="EU2005" s="88"/>
      <c r="EV2005" s="88"/>
      <c r="EW2005" s="88"/>
      <c r="EX2005" s="88"/>
      <c r="EY2005" s="88"/>
      <c r="EZ2005" s="88"/>
      <c r="FE2005" s="15"/>
      <c r="FF2005" s="15"/>
      <c r="FG2005" s="15"/>
      <c r="FH2005" s="15"/>
      <c r="FI2005" s="15"/>
      <c r="FJ2005" s="15"/>
    </row>
    <row r="2006" spans="2:166" ht="15" customHeight="1" x14ac:dyDescent="0.25">
      <c r="B2006" s="88"/>
      <c r="C2006" s="88"/>
      <c r="D2006" s="115"/>
      <c r="E2006" s="115"/>
      <c r="F2006" s="115"/>
      <c r="G2006" s="115"/>
      <c r="H2006" s="115"/>
      <c r="I2006" s="523"/>
      <c r="J2006" s="523"/>
      <c r="K2006" s="115"/>
      <c r="L2006" s="524"/>
      <c r="M2006" s="524"/>
      <c r="N2006" s="524"/>
      <c r="O2006" s="524"/>
      <c r="P2006" s="524"/>
      <c r="Q2006" s="524"/>
      <c r="R2006" s="524"/>
      <c r="S2006" s="525"/>
      <c r="T2006" s="526"/>
      <c r="U2006" s="115"/>
      <c r="V2006" s="526"/>
      <c r="W2006" s="115"/>
      <c r="X2006" s="115"/>
      <c r="Y2006" s="115"/>
      <c r="Z2006" s="527"/>
      <c r="AA2006" s="527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  <c r="AL2006" s="15"/>
      <c r="AM2006" s="15"/>
      <c r="AN2006" s="15"/>
      <c r="AO2006" s="15"/>
      <c r="AP2006" s="15"/>
      <c r="AQ2006" s="15"/>
      <c r="AR2006" s="15"/>
      <c r="AS2006" s="15"/>
      <c r="AT2006" s="15"/>
      <c r="AU2006" s="15"/>
      <c r="AV2006" s="15"/>
      <c r="AW2006" s="15"/>
      <c r="AX2006" s="15"/>
      <c r="AY2006" s="15"/>
      <c r="AZ2006" s="15"/>
      <c r="BA2006" s="15"/>
      <c r="BB2006" s="15"/>
      <c r="BC2006" s="15"/>
      <c r="BD2006" s="15"/>
      <c r="BE2006" s="15"/>
      <c r="BF2006" s="15"/>
      <c r="BG2006" s="15"/>
      <c r="BH2006" s="15"/>
      <c r="BI2006" s="15"/>
      <c r="BJ2006" s="15"/>
      <c r="BK2006" s="15"/>
      <c r="BL2006" s="15"/>
      <c r="BM2006" s="15"/>
      <c r="BN2006" s="15"/>
      <c r="BO2006" s="15"/>
      <c r="BP2006" s="15"/>
      <c r="BQ2006" s="15"/>
      <c r="BR2006" s="15"/>
      <c r="BS2006" s="15"/>
      <c r="BT2006" s="15"/>
      <c r="BU2006" s="15"/>
      <c r="BV2006" s="15"/>
      <c r="BW2006" s="15"/>
      <c r="BX2006" s="15"/>
      <c r="BY2006" s="15"/>
      <c r="BZ2006" s="15"/>
      <c r="CA2006" s="15"/>
      <c r="CB2006" s="15"/>
      <c r="CC2006" s="15"/>
      <c r="CD2006" s="15"/>
      <c r="CE2006" s="15"/>
      <c r="CF2006" s="15"/>
      <c r="CG2006" s="15"/>
      <c r="CH2006" s="15"/>
      <c r="CI2006" s="15"/>
      <c r="CJ2006" s="15"/>
      <c r="CK2006" s="15"/>
      <c r="CL2006" s="15"/>
      <c r="CM2006" s="15"/>
      <c r="CN2006" s="15"/>
      <c r="CO2006" s="15"/>
      <c r="CP2006" s="15"/>
      <c r="CQ2006" s="15"/>
      <c r="CR2006" s="15"/>
      <c r="CS2006" s="15"/>
      <c r="CT2006" s="88"/>
      <c r="CU2006" s="88"/>
      <c r="CV2006" s="88"/>
      <c r="CW2006" s="15"/>
      <c r="CX2006" s="15"/>
      <c r="CY2006" s="88"/>
      <c r="CZ2006" s="88"/>
      <c r="DA2006" s="88"/>
      <c r="DB2006" s="15"/>
      <c r="DC2006" s="15"/>
      <c r="DD2006" s="15"/>
      <c r="DE2006" s="15"/>
      <c r="DF2006" s="15"/>
      <c r="DG2006" s="15"/>
      <c r="DH2006" s="15"/>
      <c r="DI2006" s="15"/>
      <c r="DJ2006" s="15"/>
      <c r="DK2006" s="15"/>
      <c r="DL2006" s="15"/>
      <c r="DM2006" s="15"/>
      <c r="DN2006" s="15"/>
      <c r="DO2006" s="15"/>
      <c r="DP2006" s="15"/>
      <c r="DQ2006" s="15"/>
      <c r="DR2006" s="15"/>
      <c r="DS2006" s="15"/>
      <c r="DT2006" s="15"/>
      <c r="DU2006" s="15"/>
      <c r="DV2006" s="15"/>
      <c r="DW2006" s="15"/>
      <c r="DX2006" s="15"/>
      <c r="DY2006" s="15"/>
      <c r="DZ2006" s="15"/>
      <c r="EA2006" s="15"/>
      <c r="EB2006" s="15"/>
      <c r="EC2006" s="15"/>
      <c r="ED2006" s="15"/>
      <c r="EE2006" s="15"/>
      <c r="EF2006" s="15"/>
      <c r="EG2006" s="15"/>
      <c r="EH2006" s="15"/>
      <c r="EI2006" s="15"/>
      <c r="EJ2006" s="15"/>
      <c r="EK2006" s="15"/>
      <c r="EL2006" s="15"/>
      <c r="EM2006" s="15"/>
      <c r="EN2006" s="15"/>
      <c r="EO2006" s="15"/>
      <c r="EP2006" s="88"/>
      <c r="EQ2006" s="88"/>
      <c r="ER2006" s="88"/>
      <c r="ES2006" s="88"/>
      <c r="ET2006" s="88"/>
      <c r="EU2006" s="88"/>
      <c r="EV2006" s="88"/>
      <c r="EW2006" s="88"/>
      <c r="EX2006" s="88"/>
      <c r="EY2006" s="88"/>
      <c r="EZ2006" s="88"/>
      <c r="FE2006" s="15"/>
      <c r="FF2006" s="15"/>
      <c r="FG2006" s="15"/>
      <c r="FH2006" s="15"/>
      <c r="FI2006" s="15"/>
      <c r="FJ2006" s="15"/>
    </row>
    <row r="2007" spans="2:166" ht="15" customHeight="1" x14ac:dyDescent="0.25">
      <c r="B2007" s="88"/>
      <c r="C2007" s="88"/>
      <c r="D2007" s="115"/>
      <c r="E2007" s="115"/>
      <c r="F2007" s="115"/>
      <c r="G2007" s="115"/>
      <c r="H2007" s="115"/>
      <c r="I2007" s="523"/>
      <c r="J2007" s="523"/>
      <c r="K2007" s="115"/>
      <c r="L2007" s="524"/>
      <c r="M2007" s="524"/>
      <c r="N2007" s="524"/>
      <c r="O2007" s="524"/>
      <c r="P2007" s="524"/>
      <c r="Q2007" s="524"/>
      <c r="R2007" s="524"/>
      <c r="S2007" s="525"/>
      <c r="T2007" s="526"/>
      <c r="U2007" s="115"/>
      <c r="V2007" s="526"/>
      <c r="W2007" s="115"/>
      <c r="X2007" s="115"/>
      <c r="Y2007" s="115"/>
      <c r="Z2007" s="527"/>
      <c r="AA2007" s="527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5"/>
      <c r="AQ2007" s="15"/>
      <c r="AR2007" s="15"/>
      <c r="AS2007" s="15"/>
      <c r="AT2007" s="15"/>
      <c r="AU2007" s="15"/>
      <c r="AV2007" s="15"/>
      <c r="AW2007" s="15"/>
      <c r="AX2007" s="15"/>
      <c r="AY2007" s="15"/>
      <c r="AZ2007" s="15"/>
      <c r="BA2007" s="15"/>
      <c r="BB2007" s="15"/>
      <c r="BC2007" s="15"/>
      <c r="BD2007" s="15"/>
      <c r="BE2007" s="15"/>
      <c r="BF2007" s="15"/>
      <c r="BG2007" s="15"/>
      <c r="BH2007" s="15"/>
      <c r="BI2007" s="15"/>
      <c r="BJ2007" s="15"/>
      <c r="BK2007" s="15"/>
      <c r="BL2007" s="15"/>
      <c r="BM2007" s="15"/>
      <c r="BN2007" s="15"/>
      <c r="BO2007" s="15"/>
      <c r="BP2007" s="15"/>
      <c r="BQ2007" s="15"/>
      <c r="BR2007" s="15"/>
      <c r="BS2007" s="15"/>
      <c r="BT2007" s="15"/>
      <c r="BU2007" s="15"/>
      <c r="BV2007" s="15"/>
      <c r="BW2007" s="15"/>
      <c r="BX2007" s="15"/>
      <c r="BY2007" s="15"/>
      <c r="BZ2007" s="15"/>
      <c r="CA2007" s="15"/>
      <c r="CB2007" s="15"/>
      <c r="CC2007" s="15"/>
      <c r="CD2007" s="15"/>
      <c r="CE2007" s="15"/>
      <c r="CF2007" s="15"/>
      <c r="CG2007" s="15"/>
      <c r="CH2007" s="15"/>
      <c r="CI2007" s="15"/>
      <c r="CJ2007" s="15"/>
      <c r="CK2007" s="15"/>
      <c r="CL2007" s="15"/>
      <c r="CM2007" s="15"/>
      <c r="CN2007" s="15"/>
      <c r="CO2007" s="15"/>
      <c r="CP2007" s="15"/>
      <c r="CQ2007" s="15"/>
      <c r="CR2007" s="15"/>
      <c r="CS2007" s="15"/>
      <c r="CT2007" s="88"/>
      <c r="CU2007" s="88"/>
      <c r="CV2007" s="88"/>
      <c r="CW2007" s="15"/>
      <c r="CX2007" s="15"/>
      <c r="CY2007" s="88"/>
      <c r="CZ2007" s="88"/>
      <c r="DA2007" s="88"/>
      <c r="DB2007" s="15"/>
      <c r="DC2007" s="15"/>
      <c r="DD2007" s="15"/>
      <c r="DE2007" s="15"/>
      <c r="DF2007" s="15"/>
      <c r="DG2007" s="15"/>
      <c r="DH2007" s="15"/>
      <c r="DI2007" s="15"/>
      <c r="DJ2007" s="15"/>
      <c r="DK2007" s="15"/>
      <c r="DL2007" s="15"/>
      <c r="DM2007" s="15"/>
      <c r="DN2007" s="15"/>
      <c r="DO2007" s="15"/>
      <c r="DP2007" s="15"/>
      <c r="DQ2007" s="15"/>
      <c r="DR2007" s="15"/>
      <c r="DS2007" s="15"/>
      <c r="DT2007" s="15"/>
      <c r="DU2007" s="15"/>
      <c r="DV2007" s="15"/>
      <c r="DW2007" s="15"/>
      <c r="DX2007" s="15"/>
      <c r="DY2007" s="15"/>
      <c r="DZ2007" s="15"/>
      <c r="EA2007" s="15"/>
      <c r="EB2007" s="15"/>
      <c r="EC2007" s="15"/>
      <c r="ED2007" s="15"/>
      <c r="EE2007" s="15"/>
      <c r="EF2007" s="15"/>
      <c r="EG2007" s="15"/>
      <c r="EH2007" s="15"/>
      <c r="EI2007" s="15"/>
      <c r="EJ2007" s="15"/>
      <c r="EK2007" s="15"/>
      <c r="EL2007" s="15"/>
      <c r="EM2007" s="15"/>
      <c r="EN2007" s="15"/>
      <c r="EO2007" s="15"/>
      <c r="EP2007" s="88"/>
      <c r="EQ2007" s="88"/>
      <c r="ER2007" s="88"/>
      <c r="ES2007" s="88"/>
      <c r="ET2007" s="88"/>
      <c r="EU2007" s="88"/>
      <c r="EV2007" s="88"/>
      <c r="EW2007" s="88"/>
      <c r="EX2007" s="88"/>
      <c r="EY2007" s="88"/>
      <c r="EZ2007" s="88"/>
      <c r="FE2007" s="15"/>
      <c r="FF2007" s="15"/>
      <c r="FG2007" s="15"/>
      <c r="FH2007" s="15"/>
      <c r="FI2007" s="15"/>
      <c r="FJ2007" s="15"/>
    </row>
    <row r="2008" spans="2:166" ht="15" customHeight="1" x14ac:dyDescent="0.25">
      <c r="B2008" s="88"/>
      <c r="C2008" s="88"/>
      <c r="D2008" s="115"/>
      <c r="E2008" s="115"/>
      <c r="F2008" s="115"/>
      <c r="G2008" s="115"/>
      <c r="H2008" s="115"/>
      <c r="I2008" s="523"/>
      <c r="J2008" s="523"/>
      <c r="K2008" s="115"/>
      <c r="L2008" s="524"/>
      <c r="M2008" s="524"/>
      <c r="N2008" s="524"/>
      <c r="O2008" s="524"/>
      <c r="P2008" s="524"/>
      <c r="Q2008" s="524"/>
      <c r="R2008" s="524"/>
      <c r="S2008" s="525"/>
      <c r="T2008" s="526"/>
      <c r="U2008" s="115"/>
      <c r="V2008" s="526"/>
      <c r="W2008" s="115"/>
      <c r="X2008" s="115"/>
      <c r="Y2008" s="115"/>
      <c r="Z2008" s="527"/>
      <c r="AA2008" s="527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  <c r="AL2008" s="15"/>
      <c r="AM2008" s="15"/>
      <c r="AN2008" s="15"/>
      <c r="AO2008" s="15"/>
      <c r="AP2008" s="15"/>
      <c r="AQ2008" s="15"/>
      <c r="AR2008" s="15"/>
      <c r="AS2008" s="15"/>
      <c r="AT2008" s="15"/>
      <c r="AU2008" s="15"/>
      <c r="AV2008" s="15"/>
      <c r="AW2008" s="15"/>
      <c r="AX2008" s="15"/>
      <c r="AY2008" s="15"/>
      <c r="AZ2008" s="15"/>
      <c r="BA2008" s="15"/>
      <c r="BB2008" s="15"/>
      <c r="BC2008" s="15"/>
      <c r="BD2008" s="15"/>
      <c r="BE2008" s="15"/>
      <c r="BF2008" s="15"/>
      <c r="BG2008" s="15"/>
      <c r="BH2008" s="15"/>
      <c r="BI2008" s="15"/>
      <c r="BJ2008" s="15"/>
      <c r="BK2008" s="15"/>
      <c r="BL2008" s="15"/>
      <c r="BM2008" s="15"/>
      <c r="BN2008" s="15"/>
      <c r="BO2008" s="15"/>
      <c r="BP2008" s="15"/>
      <c r="BQ2008" s="15"/>
      <c r="BR2008" s="15"/>
      <c r="BS2008" s="15"/>
      <c r="BT2008" s="15"/>
      <c r="BU2008" s="15"/>
      <c r="BV2008" s="15"/>
      <c r="BW2008" s="15"/>
      <c r="BX2008" s="15"/>
      <c r="BY2008" s="15"/>
      <c r="BZ2008" s="15"/>
      <c r="CA2008" s="15"/>
      <c r="CB2008" s="15"/>
      <c r="CC2008" s="15"/>
      <c r="CD2008" s="15"/>
      <c r="CE2008" s="15"/>
      <c r="CF2008" s="15"/>
      <c r="CG2008" s="15"/>
      <c r="CH2008" s="15"/>
      <c r="CI2008" s="15"/>
      <c r="CJ2008" s="15"/>
      <c r="CK2008" s="15"/>
      <c r="CL2008" s="15"/>
      <c r="CM2008" s="15"/>
      <c r="CN2008" s="15"/>
      <c r="CO2008" s="15"/>
      <c r="CP2008" s="15"/>
      <c r="CQ2008" s="15"/>
      <c r="CR2008" s="15"/>
      <c r="CS2008" s="15"/>
      <c r="CT2008" s="88"/>
      <c r="CU2008" s="88"/>
      <c r="CV2008" s="88"/>
      <c r="CW2008" s="15"/>
      <c r="CX2008" s="15"/>
      <c r="CY2008" s="88"/>
      <c r="CZ2008" s="88"/>
      <c r="DA2008" s="88"/>
      <c r="DB2008" s="15"/>
      <c r="DC2008" s="15"/>
      <c r="DD2008" s="15"/>
      <c r="DE2008" s="15"/>
      <c r="DF2008" s="15"/>
      <c r="DG2008" s="15"/>
      <c r="DH2008" s="15"/>
      <c r="DI2008" s="15"/>
      <c r="DJ2008" s="15"/>
      <c r="DK2008" s="15"/>
      <c r="DL2008" s="15"/>
      <c r="DM2008" s="15"/>
      <c r="DN2008" s="15"/>
      <c r="DO2008" s="15"/>
      <c r="DP2008" s="15"/>
      <c r="DQ2008" s="15"/>
      <c r="DR2008" s="15"/>
      <c r="DS2008" s="15"/>
      <c r="DT2008" s="15"/>
      <c r="DU2008" s="15"/>
      <c r="DV2008" s="15"/>
      <c r="DW2008" s="15"/>
      <c r="DX2008" s="15"/>
      <c r="DY2008" s="15"/>
      <c r="DZ2008" s="15"/>
      <c r="EA2008" s="15"/>
      <c r="EB2008" s="15"/>
      <c r="EC2008" s="15"/>
      <c r="ED2008" s="15"/>
      <c r="EE2008" s="15"/>
      <c r="EF2008" s="15"/>
      <c r="EG2008" s="15"/>
      <c r="EH2008" s="15"/>
      <c r="EI2008" s="15"/>
      <c r="EJ2008" s="15"/>
      <c r="EK2008" s="15"/>
      <c r="EL2008" s="15"/>
      <c r="EM2008" s="15"/>
      <c r="EN2008" s="15"/>
      <c r="EO2008" s="15"/>
      <c r="EP2008" s="88"/>
      <c r="EQ2008" s="88"/>
      <c r="ER2008" s="88"/>
      <c r="ES2008" s="88"/>
      <c r="ET2008" s="88"/>
      <c r="EU2008" s="88"/>
      <c r="EV2008" s="88"/>
      <c r="EW2008" s="88"/>
      <c r="EX2008" s="88"/>
      <c r="EY2008" s="88"/>
      <c r="EZ2008" s="88"/>
      <c r="FE2008" s="15"/>
      <c r="FF2008" s="15"/>
      <c r="FG2008" s="15"/>
      <c r="FH2008" s="15"/>
      <c r="FI2008" s="15"/>
      <c r="FJ2008" s="15"/>
    </row>
    <row r="2009" spans="2:166" ht="15" customHeight="1" x14ac:dyDescent="0.25">
      <c r="B2009" s="88"/>
      <c r="C2009" s="88"/>
      <c r="D2009" s="115"/>
      <c r="E2009" s="115"/>
      <c r="F2009" s="115"/>
      <c r="G2009" s="115"/>
      <c r="H2009" s="115"/>
      <c r="I2009" s="523"/>
      <c r="J2009" s="523"/>
      <c r="K2009" s="115"/>
      <c r="L2009" s="524"/>
      <c r="M2009" s="524"/>
      <c r="N2009" s="524"/>
      <c r="O2009" s="524"/>
      <c r="P2009" s="524"/>
      <c r="Q2009" s="524"/>
      <c r="R2009" s="524"/>
      <c r="S2009" s="525"/>
      <c r="T2009" s="526"/>
      <c r="U2009" s="115"/>
      <c r="V2009" s="526"/>
      <c r="W2009" s="115"/>
      <c r="X2009" s="115"/>
      <c r="Y2009" s="115"/>
      <c r="Z2009" s="527"/>
      <c r="AA2009" s="527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/>
      <c r="BE2009" s="15"/>
      <c r="BF2009" s="15"/>
      <c r="BG2009" s="15"/>
      <c r="BH2009" s="15"/>
      <c r="BI2009" s="15"/>
      <c r="BJ2009" s="15"/>
      <c r="BK2009" s="15"/>
      <c r="BL2009" s="15"/>
      <c r="BM2009" s="15"/>
      <c r="BN2009" s="15"/>
      <c r="BO2009" s="15"/>
      <c r="BP2009" s="15"/>
      <c r="BQ2009" s="15"/>
      <c r="BR2009" s="15"/>
      <c r="BS2009" s="15"/>
      <c r="BT2009" s="15"/>
      <c r="BU2009" s="15"/>
      <c r="BV2009" s="15"/>
      <c r="BW2009" s="15"/>
      <c r="BX2009" s="15"/>
      <c r="BY2009" s="15"/>
      <c r="BZ2009" s="15"/>
      <c r="CA2009" s="15"/>
      <c r="CB2009" s="15"/>
      <c r="CC2009" s="15"/>
      <c r="CD2009" s="15"/>
      <c r="CE2009" s="15"/>
      <c r="CF2009" s="15"/>
      <c r="CG2009" s="15"/>
      <c r="CH2009" s="15"/>
      <c r="CI2009" s="15"/>
      <c r="CJ2009" s="15"/>
      <c r="CK2009" s="15"/>
      <c r="CL2009" s="15"/>
      <c r="CM2009" s="15"/>
      <c r="CN2009" s="15"/>
      <c r="CO2009" s="15"/>
      <c r="CP2009" s="15"/>
      <c r="CQ2009" s="15"/>
      <c r="CR2009" s="15"/>
      <c r="CS2009" s="15"/>
      <c r="CT2009" s="88"/>
      <c r="CU2009" s="88"/>
      <c r="CV2009" s="88"/>
      <c r="CW2009" s="15"/>
      <c r="CX2009" s="15"/>
      <c r="CY2009" s="88"/>
      <c r="CZ2009" s="88"/>
      <c r="DA2009" s="88"/>
      <c r="DB2009" s="15"/>
      <c r="DC2009" s="15"/>
      <c r="DD2009" s="15"/>
      <c r="DE2009" s="15"/>
      <c r="DF2009" s="15"/>
      <c r="DG2009" s="15"/>
      <c r="DH2009" s="15"/>
      <c r="DI2009" s="15"/>
      <c r="DJ2009" s="15"/>
      <c r="DK2009" s="15"/>
      <c r="DL2009" s="15"/>
      <c r="DM2009" s="15"/>
      <c r="DN2009" s="15"/>
      <c r="DO2009" s="15"/>
      <c r="DP2009" s="15"/>
      <c r="DQ2009" s="15"/>
      <c r="DR2009" s="15"/>
      <c r="DS2009" s="15"/>
      <c r="DT2009" s="15"/>
      <c r="DU2009" s="15"/>
      <c r="DV2009" s="15"/>
      <c r="DW2009" s="15"/>
      <c r="DX2009" s="15"/>
      <c r="DY2009" s="15"/>
      <c r="DZ2009" s="15"/>
      <c r="EA2009" s="15"/>
      <c r="EB2009" s="15"/>
      <c r="EC2009" s="15"/>
      <c r="EP2009" s="88"/>
      <c r="EQ2009" s="88"/>
      <c r="ER2009" s="88"/>
      <c r="ES2009" s="88"/>
      <c r="ET2009" s="88"/>
      <c r="EU2009" s="88"/>
      <c r="EV2009" s="88"/>
      <c r="EW2009" s="88"/>
      <c r="EX2009" s="88"/>
      <c r="EY2009" s="88"/>
      <c r="EZ2009" s="88"/>
      <c r="FE2009" s="15"/>
      <c r="FF2009" s="15"/>
      <c r="FG2009" s="15"/>
      <c r="FH2009" s="15"/>
      <c r="FI2009" s="15"/>
      <c r="FJ2009" s="15"/>
    </row>
    <row r="2010" spans="2:166" ht="15" customHeight="1" x14ac:dyDescent="0.25">
      <c r="B2010" s="88"/>
      <c r="C2010" s="88"/>
      <c r="D2010" s="115"/>
      <c r="E2010" s="115"/>
      <c r="F2010" s="115"/>
      <c r="G2010" s="115"/>
      <c r="H2010" s="115"/>
      <c r="I2010" s="523"/>
      <c r="J2010" s="523"/>
      <c r="K2010" s="115"/>
      <c r="L2010" s="524"/>
      <c r="M2010" s="524"/>
      <c r="N2010" s="524"/>
      <c r="O2010" s="524"/>
      <c r="P2010" s="524"/>
      <c r="Q2010" s="524"/>
      <c r="R2010" s="524"/>
      <c r="S2010" s="525"/>
      <c r="T2010" s="526"/>
      <c r="U2010" s="115"/>
      <c r="V2010" s="526"/>
      <c r="W2010" s="115"/>
      <c r="X2010" s="115"/>
      <c r="Y2010" s="115"/>
      <c r="Z2010" s="527"/>
      <c r="AA2010" s="527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15"/>
      <c r="AQ2010" s="15"/>
      <c r="AR2010" s="15"/>
      <c r="AS2010" s="15"/>
      <c r="AT2010" s="15"/>
      <c r="AU2010" s="15"/>
      <c r="AV2010" s="15"/>
      <c r="AW2010" s="15"/>
      <c r="AX2010" s="15"/>
      <c r="AY2010" s="15"/>
      <c r="AZ2010" s="15"/>
      <c r="BA2010" s="15"/>
      <c r="BB2010" s="15"/>
      <c r="BC2010" s="15"/>
      <c r="BD2010" s="15"/>
      <c r="BE2010" s="15"/>
      <c r="BF2010" s="15"/>
      <c r="BG2010" s="15"/>
      <c r="BH2010" s="15"/>
      <c r="BI2010" s="15"/>
      <c r="BJ2010" s="15"/>
      <c r="BK2010" s="15"/>
      <c r="BL2010" s="15"/>
      <c r="BM2010" s="15"/>
      <c r="BN2010" s="15"/>
      <c r="BO2010" s="15"/>
      <c r="BP2010" s="15"/>
      <c r="BQ2010" s="15"/>
      <c r="BR2010" s="15"/>
      <c r="BS2010" s="15"/>
      <c r="BT2010" s="15"/>
      <c r="BU2010" s="15"/>
      <c r="BV2010" s="15"/>
      <c r="BW2010" s="15"/>
      <c r="BX2010" s="15"/>
      <c r="BY2010" s="15"/>
      <c r="BZ2010" s="15"/>
      <c r="CA2010" s="15"/>
      <c r="CB2010" s="15"/>
      <c r="CC2010" s="15"/>
      <c r="CD2010" s="15"/>
      <c r="CE2010" s="15"/>
      <c r="CF2010" s="15"/>
      <c r="CG2010" s="15"/>
      <c r="CH2010" s="15"/>
      <c r="CI2010" s="15"/>
      <c r="CJ2010" s="15"/>
      <c r="CK2010" s="15"/>
      <c r="CL2010" s="15"/>
      <c r="CM2010" s="15"/>
      <c r="CN2010" s="15"/>
      <c r="CO2010" s="15"/>
      <c r="CP2010" s="15"/>
      <c r="CQ2010" s="15"/>
      <c r="CR2010" s="15"/>
      <c r="CS2010" s="15"/>
      <c r="CT2010" s="88"/>
      <c r="CU2010" s="88"/>
      <c r="CV2010" s="88"/>
      <c r="CW2010" s="15"/>
      <c r="CX2010" s="15"/>
      <c r="CY2010" s="88"/>
      <c r="CZ2010" s="88"/>
      <c r="DA2010" s="88"/>
      <c r="DB2010" s="15"/>
      <c r="DC2010" s="15"/>
      <c r="DD2010" s="15"/>
      <c r="DE2010" s="15"/>
      <c r="DF2010" s="15"/>
      <c r="DG2010" s="15"/>
      <c r="DH2010" s="15"/>
      <c r="DI2010" s="15"/>
      <c r="DJ2010" s="15"/>
      <c r="DK2010" s="15"/>
      <c r="DL2010" s="15"/>
      <c r="DM2010" s="15"/>
      <c r="DN2010" s="15"/>
      <c r="DO2010" s="15"/>
      <c r="DP2010" s="15"/>
      <c r="DQ2010" s="15"/>
      <c r="DR2010" s="15"/>
      <c r="DS2010" s="15"/>
      <c r="DT2010" s="15"/>
      <c r="DU2010" s="15"/>
      <c r="DV2010" s="15"/>
      <c r="DW2010" s="15"/>
      <c r="DX2010" s="15"/>
      <c r="DY2010" s="15"/>
      <c r="DZ2010" s="15"/>
      <c r="EA2010" s="15"/>
      <c r="EB2010" s="15"/>
      <c r="EC2010" s="15"/>
      <c r="EP2010" s="88"/>
      <c r="EQ2010" s="88"/>
      <c r="ER2010" s="88"/>
      <c r="ES2010" s="88"/>
      <c r="ET2010" s="88"/>
      <c r="EU2010" s="88"/>
      <c r="EV2010" s="88"/>
      <c r="EW2010" s="88"/>
      <c r="EX2010" s="88"/>
      <c r="EY2010" s="88"/>
      <c r="EZ2010" s="88"/>
      <c r="FE2010" s="15"/>
      <c r="FF2010" s="15"/>
      <c r="FG2010" s="15"/>
      <c r="FH2010" s="15"/>
      <c r="FI2010" s="15"/>
      <c r="FJ2010" s="15"/>
    </row>
  </sheetData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Dashboard</vt:lpstr>
      <vt:lpstr>EmployeeList</vt:lpstr>
      <vt:lpstr>Entitlement</vt:lpstr>
      <vt:lpstr>Registration</vt:lpstr>
      <vt:lpstr>Team</vt:lpstr>
      <vt:lpstr>Employee</vt:lpstr>
      <vt:lpstr>Calendar</vt:lpstr>
      <vt:lpstr>Calc</vt:lpstr>
      <vt:lpstr>ToU</vt:lpstr>
      <vt:lpstr>days</vt:lpstr>
      <vt:lpstr>EmployeeOption</vt:lpstr>
      <vt:lpstr>Holidays</vt:lpstr>
      <vt:lpstr>MainReg</vt:lpstr>
      <vt:lpstr>months</vt:lpstr>
      <vt:lpstr>Calendar!Print_Area</vt:lpstr>
      <vt:lpstr>Dashboard!Print_Area</vt:lpstr>
      <vt:lpstr>Employee!Print_Area</vt:lpstr>
      <vt:lpstr>Entitlement!Print_Area</vt:lpstr>
      <vt:lpstr>ToU!Print_Area</vt:lpstr>
      <vt:lpstr>Registration!Print_Titles</vt:lpstr>
      <vt:lpstr>Team!Print_Titles</vt:lpstr>
      <vt:lpstr>StartYear</vt:lpstr>
      <vt:lpstr>TeamMonth</vt:lpstr>
      <vt:lpstr>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2022-01-21T08:56:21Z</cp:lastPrinted>
  <dcterms:created xsi:type="dcterms:W3CDTF">2018-11-13T14:01:04Z</dcterms:created>
  <dcterms:modified xsi:type="dcterms:W3CDTF">2022-01-21T13:46:39Z</dcterms:modified>
  <dc:title>Employee Leave Tracker Excel V1 Template</dc:title>
  <dc:subject>Employee Leave Tracker Excel V1</dc:subject>
  <dc:description>Employee Leave Tracker Excel V1 template by Master Productivity Kit — masterproductivitykit.com</dc:description>
  <cp:keywords>Master Productivity Kit, Excel template, Google Sheets template</cp:keywords>
  <cp:category>Business Template</cp:category>
</cp:coreProperties>
</file>